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<sst xmlns="http://schemas.openxmlformats.org/spreadsheetml/2006/main" count="2724" uniqueCount="290">
  <si>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</si>
  <si>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</si>
  <si>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</si>
  <si>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</si>
  <si>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</si>
  <si>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</si>
  <si>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</si>
  <si>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</si>
  <si>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</si>
  <si>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</si>
  <si>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</si>
  <si>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</si>
  <si>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</si>
  <si>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</si>
  <si>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</si>
  <si>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</si>
  <si>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</si>
  <si>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</si>
  <si>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</si>
  <si>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</si>
  <si>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</si>
  <si>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</si>
  <si>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</si>
  <si>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</si>
  <si>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</si>
  <si>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</si>
  <si>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</si>
  <si>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</si>
  <si>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</si>
  <si>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</si>
  <si>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</si>
  <si>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</si>
  <si>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</si>
  <si>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</si>
  <si>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</si>
  <si>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</si>
  <si>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</si>
  <si>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</si>
  <si>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</si>
  <si>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</si>
  <si>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</si>
  <si>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</si>
  <si>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</si>
  <si>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</si>
  <si>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</si>
  <si>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</si>
  <si>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</si>
  <si>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</si>
  <si>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</si>
  <si>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</si>
  <si>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</si>
  <si>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</si>
  <si>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</si>
  <si>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</si>
  <si>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</si>
  <si>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</si>
  <si>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</si>
  <si>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</si>
  <si>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</si>
  <si>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</si>
  <si>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</si>
  <si>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</si>
  <si>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</si>
  <si>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</si>
  <si>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</si>
  <si>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</si>
  <si>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</si>
  <si>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</si>
  <si>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</si>
  <si>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</si>
  <si>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</si>
  <si>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</si>
  <si>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</si>
  <si>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</si>
  <si>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</si>
  <si>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</si>
  <si>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</si>
  <si>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</si>
  <si>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</si>
  <si>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</si>
  <si>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</si>
  <si>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</si>
  <si>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</si>
  <si>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</si>
  <si>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</si>
  <si>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</si>
  <si>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</si>
  <si>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</si>
  <si>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</si>
  <si>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</si>
  <si>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</si>
  <si>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</si>
  <si>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</si>
  <si>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</si>
  <si>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</si>
  <si>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</si>
  <si>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</si>
  <si>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</si>
  <si>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</si>
  <si>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</si>
  <si>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</si>
  <si>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</si>
  <si>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</si>
  <si>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</si>
  <si>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</si>
  <si>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</si>
  <si>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</si>
  <si>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</si>
  <si>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</si>
  <si>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</si>
  <si>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</si>
  <si>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</si>
  <si>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</si>
  <si>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</si>
  <si>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</si>
  <si>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</si>
  <si>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</si>
  <si>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</si>
  <si>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</si>
  <si>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</si>
  <si>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</si>
  <si>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</si>
  <si>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</si>
  <si>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</si>
  <si>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</si>
  <si>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</si>
  <si>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</si>
  <si>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</si>
  <si>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</si>
  <si>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</si>
  <si>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</si>
  <si>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</si>
  <si>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</si>
  <si>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</si>
  <si>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</si>
  <si>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</si>
  <si>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</si>
  <si>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</si>
  <si>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</si>
  <si>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</si>
  <si>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</si>
  <si>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</si>
  <si>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</si>
  <si>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</si>
  <si>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</si>
  <si>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</si>
  <si>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</si>
  <si>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</si>
  <si>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</si>
  <si>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</si>
  <si>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</si>
  <si>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</si>
  <si>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</si>
  <si>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</si>
  <si>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</si>
  <si>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</si>
  <si>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</si>
  <si>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</si>
  <si>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</si>
  <si>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</si>
  <si>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</si>
  <si>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</si>
  <si>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</si>
  <si>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</si>
  <si>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</si>
  <si>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</si>
  <si>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</si>
  <si>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</si>
  <si>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</si>
  <si>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</si>
  <si>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</si>
  <si>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</si>
  <si>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</si>
  <si>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</si>
  <si>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</si>
  <si>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</si>
  <si>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</si>
  <si>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</si>
  <si>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</si>
  <si>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</si>
  <si>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Ethiopia</t>
  </si>
  <si>
    <t>EMIS11</t>
  </si>
  <si>
    <t>UIS11</t>
  </si>
  <si>
    <t>EMIS12</t>
  </si>
  <si>
    <t>UIS12</t>
  </si>
  <si>
    <t>EMIS13</t>
  </si>
  <si>
    <t>UIS14</t>
  </si>
  <si>
    <t>UNESCO UIS (http://data.uis.unesco.org/)</t>
  </si>
  <si>
    <t>MoE Education Statistics Annual Abstract 2003 E.C / 2010-2011  G.C</t>
  </si>
  <si>
    <t>MoE Education Statistics Annual Abstract 2004 E.C / 2011-12 G.C</t>
  </si>
  <si>
    <t>MoE Education Statistics Annual Abstract 2005 E.C / 2012-13 G.C</t>
  </si>
  <si>
    <t>Potable water</t>
  </si>
  <si>
    <t>Tap</t>
  </si>
  <si>
    <t>Well</t>
  </si>
  <si>
    <t>Not Tap or Well</t>
  </si>
  <si>
    <t>Not tap or well</t>
  </si>
  <si>
    <t xml:space="preserve">The national estimate is calculated based on the number of primary and secondary schools from the 2011 EMIS report. These data are not used since EMIS data are available from reports. </t>
  </si>
  <si>
    <t>The estimates assume unimproved sources for those schools with water, but not included in the well or tap estimates. Includes public and private schools. Data are collected from Kindergartens but not reported. The national estimate therefore includes only primary and secondary schools and was calculated from primary and secondary school data.</t>
  </si>
  <si>
    <t xml:space="preserve">Missing data (8.3% for primary schools) are excluded from the analysis. The national estimate is calculated based on the number of primary and secondary schools from the 2012 EMIS report. These data are not used since EMIS data are available from reports. </t>
  </si>
  <si>
    <t xml:space="preserve">The national estimate is calculated based on the number of primary and secondary schools from the 2013 EMIS report. These data are not used since EMIS data are available from reports. </t>
  </si>
  <si>
    <t>Yes</t>
  </si>
  <si>
    <t>No</t>
  </si>
  <si>
    <t>No sanitation data</t>
  </si>
  <si>
    <t xml:space="preserve">The number of toilets for boys, girls and mixed are also collected, but reported by number of total toilets at regional and national level, not at the school level. Includes public and private schools. Data are collected from Kindergartens but not reported. The national estimate therefore includes only primary and secondary schools and is calculated from data reported for those settings. </t>
  </si>
  <si>
    <t xml:space="preserve">The national estimate is calculated based on the number of primary and secondary schools from the 2012 EMIS report. These data are not used since EMIS data are available from reports. </t>
  </si>
  <si>
    <t xml:space="preserve">These data are not used since EMIS data are available from reports. </t>
  </si>
  <si>
    <t>No handwashing data</t>
  </si>
  <si>
    <r>
      <t>b</t>
    </r>
    <r>
      <rPr>
        <sz val="10"/>
        <rFont val="Arial"/>
        <family val="2"/>
      </rPr>
      <t>Percentage of population residing in urban areas, Source: UN Population Division (2014)</t>
    </r>
  </si>
  <si>
    <r>
      <t>c</t>
    </r>
    <r>
      <rPr>
        <sz val="10"/>
        <rFont val="Arial"/>
        <family val="2"/>
      </rPr>
      <t>Source: UNESCO Institute for Statistics (2016)</t>
    </r>
  </si>
  <si>
    <t>MoE Education Statistics Annual Abstract 2008 E.C / 2015-16 G.C</t>
  </si>
  <si>
    <t>EMIS16</t>
  </si>
  <si>
    <t>Improved latrine</t>
  </si>
  <si>
    <t>Traditional latrine</t>
  </si>
  <si>
    <t>Soap or ash always available</t>
  </si>
  <si>
    <t>Improved source onsite</t>
  </si>
  <si>
    <t>Girls-only toilets</t>
  </si>
  <si>
    <t>Have handwash facility</t>
  </si>
  <si>
    <t xml:space="preserve">National estimates are based on the proportion of schools of each level. Government and non-government schools are included. No information is available on water availability from improved water sources; an estimate for basic can therefore not be calculated.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</si>
  <si>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</si>
  <si>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</si>
  <si>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</si>
  <si>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</si>
  <si>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</si>
  <si>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</si>
  <si>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</si>
  <si>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</si>
  <si>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</si>
  <si>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</si>
  <si>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</si>
  <si>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</si>
  <si>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</si>
  <si>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</si>
  <si>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</si>
  <si>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</si>
  <si>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</si>
  <si>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</si>
  <si>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POPULATION OF SCHOOL AGE CHILDREN</t>
  </si>
  <si>
    <r>
      <t xml:space="preserve">School Age Population 
</t>
    </r>
    <r>
      <rPr>
        <sz val="8"/>
        <rFont val="Arial"/>
        <family val="2"/>
      </rPr>
      <t>Source: UN Population Div &amp; UNESCO</t>
    </r>
  </si>
  <si>
    <t>Government and non-government schools are included.  National estimates are based on the proportion of schools of each level. In the absence of information on facilities with water, the proportion with soap available are used to estimate basic service.</t>
  </si>
  <si>
    <t>Estimated from soap or ash always available</t>
  </si>
  <si>
    <t>National estimates are based on the proportion of schools of each level. Government and non-government schools are included. An estimate for basic cannot be made due to lack of information on toilet usability.</t>
  </si>
  <si>
    <t>MoE Education Statistics Annual Abstract 2007 E.C / 2014-15 G.C</t>
  </si>
  <si>
    <t>EMIS15</t>
  </si>
  <si>
    <t>National estimates are based on the weighted proportion of schools of each level. Government and non-government schools are included. Information on single-sex toilets is not reported at the school level. An estimate for basic cannot be made due to lack of information on toilet usability.</t>
  </si>
  <si>
    <t>No handwashing facility data</t>
  </si>
  <si>
    <t>No drinking water data.</t>
  </si>
  <si>
    <t>MoE Education Statistics Annual Abstract 2006 E.C / 2013-14 G.C</t>
  </si>
  <si>
    <t>EMIS14</t>
  </si>
  <si>
    <t>National estimates are based on the proportion of schools of each level. Government and non-government schools are included. The estimates assume unimproved sources for those schools with water, but not included in the well or tap estimates. No information is available on water availability from improved water sources; an estimate for basic can therefore not be calculated.</t>
  </si>
  <si>
    <t>Additional information on latrines is not reported at the school level (only the number of total latrines in each region and nationally). National estimate is based on weighted proportions of primary and secondary schools.</t>
  </si>
  <si>
    <t>No data on handwashing facilities.</t>
  </si>
  <si>
    <t>Education Statistics Annual Abstract 1992 E.C. / 1999-2000</t>
  </si>
  <si>
    <t>EMIS00</t>
  </si>
  <si>
    <t>EMIS01</t>
  </si>
  <si>
    <t>Education Statistics Annual Abstract 1993 E.C. / 2000-2001</t>
  </si>
  <si>
    <t>Education Statistics Annual Abstract 1994 E.C. / 2001-2002</t>
  </si>
  <si>
    <t>EMIS02</t>
  </si>
  <si>
    <t>Education Statistics Annual Abstract 1995 E.C. / 2002-2003</t>
  </si>
  <si>
    <t>EMIS03</t>
  </si>
  <si>
    <t>Education Statistics Annual Abstract 1996 E.C. / 2003-2004</t>
  </si>
  <si>
    <t>EMIS04</t>
  </si>
  <si>
    <t>Education Statistics Annual Abstract 1997 E.C. / 2004-2005</t>
  </si>
  <si>
    <t>EMIS05</t>
  </si>
  <si>
    <t>Education Statistics Annual Abstract 1998 E.C. / 2005-2006</t>
  </si>
  <si>
    <t>EMIS06</t>
  </si>
  <si>
    <t>Education Statistics Annual Abstract 1999 E.C. / 2006-2007</t>
  </si>
  <si>
    <t>EMIS07</t>
  </si>
  <si>
    <t>Education Statistics Annual Abstract 2000 E.C. / 2007-2008</t>
  </si>
  <si>
    <t>EMIS08</t>
  </si>
  <si>
    <t>Education Statistics Annual Abstract 2001 E.C. / 2008-2009</t>
  </si>
  <si>
    <t>EMIS09</t>
  </si>
  <si>
    <t>Government (10964 primary and 366 secondary) and non-government (526 primary and 44 secondary) schools are included. Primary school data includes schools that offer grades 1-4 or grades 1-8, secondary school data includes schools that offer grades 9-12. Schools that offer grades 1-12 are included in both primary and secondary school esiimates.</t>
  </si>
  <si>
    <t>Government (11222 primary and 378 secondary) and non-government (558 primary and 46 secondary) schools are included. Primary school data includes schools that offer grades 1-4 or grades 1-8, secondary school data includes schools that offer grades 9-12. Schools that offer grades 1-12 are included in both primary and secondary school esiimates.</t>
  </si>
  <si>
    <t>Government (11470 primary and 401 secondary) and non-government (619 primary and 54 secondary) schools are included. Primary school data includes schools that offer grades 1-4 or grades 1-8, secondary school data includes schools that offer grades 9-10 and grades 9-12. Schools that offer grades 1-12 are included in both primary and secondary school esiimates.</t>
  </si>
  <si>
    <t>Government (11790 primary and 427 secondary) and non-government (681 primary and 64 secondary) schools are included. Primary school data includes schools that offer grades 1-4 or grades 1-8, secondary school data includes schools that offer grades 9-10 and grades 9-12. Schools that offer grades 1-12 are included in both primary and secondary school esiimates.</t>
  </si>
  <si>
    <t>Government (12415 primary and 506 secondary) and non-government (766 primary and 89 secondary) schools are included. Primary school data includes schools that offer grades 1-4 or grades 1-8, secondary school data includes schools that offer grades 9-10 and grades 9-12. Schools that offer grades 1-12 are included in both primary and secondary school esiimates.</t>
  </si>
  <si>
    <t>Government (15639 primary and 601 secondary) and non-government (874 primary and 105 secondary) schools are included. Primary school data includes schools that offer grades 1-4 or grades 1-8, secondary school data includes schools that offer grades 9-10 and grades 9-12. Schools that offer grades 1-12 are included in both primary and secondary school esiimates.</t>
  </si>
  <si>
    <t>Government (18075 primary and 694 secondary) and non-government (1337 primary and 141 secondary) schools are included. Primary school data includes schools that offer grades 1-4 or grades 1-8, secondary school data includes schools that offer grades 9-10 and grades 9-12. Schools that offer grades 1-12 are included in both primary and secondary school esiimates. The same estimates are reported from the 2005 EMIS; these estimates are therefore not used.</t>
  </si>
  <si>
    <t xml:space="preserve">Government (23421 primary and 996 secondary) and non-government (1791 primary and 201 secondary) schools are included. Primary school data includes schools that offer grades 1-8, secondary school data includes schools that offer grades 9-12. National estimates are based on weighted coverage in primary and secondary schools.  </t>
  </si>
  <si>
    <t>Government (23421 primary and 996 secondary) and non-government (1791 primary and 201 secondary) schools are included. Primary school data includes schools that offer grades 1-8, secondary school data includes schools that offer grades 9-12. National estimates are based on weighted coverage in primary and secondary schools.  In the absence of additional information, 50% of wells are considered improved (protected/covered).</t>
  </si>
  <si>
    <t>Government (21734 primary and 897 secondary) and non-government (1620 primary and 190 secondary) schools are included. Primary school data includes schools that offer grades 1-8, secondary school data includes schools that offer grades 9-12. National estimates are based on weighted coverage in primary and secondary schools. Some schools have more than one source of water; to compensate for this in the facility estimates, the proportion reporting access to wells was reduced so the total reporting access to tap or wells equals the total number with a water source. In the absence of additional information, 50% of wells are considered improved (protected/covered).</t>
  </si>
  <si>
    <t>Government (19070 primary and 777 secondary) and non-government (1590 primary and 175 secondary) schools are included. Primary school data includes schools that offer grades 1-8, secondary school data includes schools that offer grades9-12. National estimates are based on weighted coverage in primary and secondary schools. Some schools have more than one source of water; to compensate for this in the facility estimates, the proportion reporting access to wells was reduced so the total reporting access to tap or wells equals the total number with a water source. In the absence of additional information, 50% of wells are considered improved (protected/covered).</t>
  </si>
  <si>
    <t xml:space="preserve">Government (21734 primary and 897 secondary) and non-government (1620 primary and 190 secondary) schools are included. Primary school data includes schools that offer grades 1-8, secondary school data includes schools that offer grades 9-12. National estimates are based on weighted coverage in primary and secondary schools. </t>
  </si>
  <si>
    <t xml:space="preserve">Government (19070 primary and 777 secondary) and non-government (1590 primary and 175 secondary) schools are included. Primary school data includes schools that offer grades 1-8, secondary school data includes schools that offer grades9-12. The national estimate is based on weighted coverage in primary and secondary schools. </t>
  </si>
  <si>
    <t>EMIS10</t>
  </si>
  <si>
    <t>Education Statistics Annual Abstract 2002 E.C. / 2009-2010</t>
  </si>
  <si>
    <t>Government (22860 primary and 1055 secondary) and non-government (4091 primary and 296 secondary) schools are included. Primary school data includes schools that offer grades 1-8, secondary school data includes schools that offer grades 9-12. National estimates are based on weighted coverage in primary and secondary schools.  In the absence of additional information, 50% of wells are considered improved (protected/covered).</t>
  </si>
  <si>
    <t xml:space="preserve">Government (22860 primary and 1055 secondary) and non-government (4091 primary and 296 secondary) schools are included. Primary school data includes schools that offer grades 1-8, secondary school data includes schools that offer grades 9-12. National estimates are based on weighted coverage in primary and secondary schools.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</si>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</sst>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8">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3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8" xfId="0" applyNumberFormat="true" applyFont="true" applyFill="true" applyBorder="true" applyAlignment="true">
      <alignment horizontal="center" vertical="center"/>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2" borderId="13" xfId="0" applyFont="true" applyFill="true" applyBorder="true" applyAlignment="true">
      <alignment horizontal="left" vertical="center" indent="1"/>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5" xfId="0" applyFont="true" applyBorder="true" applyAlignment="true">
      <alignment horizontal="center" vertical="center" wrapText="true"/>
    </xf>
    <xf numFmtId="1" fontId="3" fillId="2" borderId="10" xfId="0" applyNumberFormat="true" applyFont="true" applyFill="true" applyBorder="true" applyAlignment="true">
      <alignment horizontal="center" vertical="center"/>
    </xf>
    <xf numFmtId="1" fontId="3" fillId="2" borderId="24" xfId="0" applyNumberFormat="true" applyFont="true" applyFill="true" applyBorder="true" applyAlignment="true">
      <alignment horizontal="center" vertical="center"/>
    </xf>
    <xf numFmtId="0" fontId="3" fillId="2" borderId="28" xfId="0" applyFont="true" applyFill="true" applyBorder="true" applyAlignment="true">
      <alignment horizontal="center" vertical="center"/>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6" xfId="0" applyFont="true" applyBorder="true" applyAlignment="true">
      <alignment horizontal="left" vertical="center" wrapText="true"/>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13" xfId="0" applyFont="true" applyBorder="true" applyAlignment="true">
      <alignment horizontal="left" vertical="center" wrapText="true"/>
    </xf>
    <xf numFmtId="0" fontId="3" fillId="0" borderId="22" xfId="0" applyFont="true" applyBorder="true" applyAlignment="true">
      <alignment horizontal="center" vertical="center" wrapText="true"/>
    </xf>
    <xf numFmtId="0" fontId="0" fillId="0" borderId="2" xfId="0" applyBorder="true" applyAlignment="true">
      <alignment vertical="center"/>
    </xf>
    <xf numFmtId="0" fontId="3" fillId="0" borderId="13"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4" fillId="0" borderId="2" xfId="0" applyFont="true" applyFill="true" applyBorder="true" applyAlignment="true">
      <alignment horizontal="left" vertical="center"/>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1" fontId="3" fillId="0" borderId="81" xfId="0" applyNumberFormat="true" applyFont="true" applyFill="true" applyBorder="true" applyAlignment="true">
      <alignment horizontal="center" vertical="center"/>
    </xf>
    <xf numFmtId="1" fontId="3" fillId="0" borderId="82" xfId="0" applyNumberFormat="true" applyFont="true" applyFill="true" applyBorder="true" applyAlignment="true">
      <alignment horizontal="center" vertical="center"/>
    </xf>
    <xf numFmtId="1" fontId="3" fillId="0" borderId="24" xfId="0" applyNumberFormat="true" applyFont="true" applyFill="true" applyBorder="true" applyAlignment="true">
      <alignment horizontal="center" vertical="center"/>
    </xf>
    <xf numFmtId="0" fontId="3" fillId="41" borderId="24" xfId="0" applyFont="true" applyFill="true" applyBorder="true" applyAlignment="true">
      <alignment vertical="center"/>
    </xf>
    <xf numFmtId="1" fontId="71" fillId="46" borderId="83" xfId="0" applyNumberFormat="true" applyFont="true" applyFill="true" applyBorder="true" applyAlignment="true" applyProtection="true">
      <alignment horizontal="center" vertical="center"/>
    </xf>
    <xf numFmtId="1" fontId="72" fillId="47" borderId="84" xfId="0" applyNumberFormat="true" applyFont="true" applyFill="true" applyBorder="true" applyAlignment="true" applyProtection="true">
      <alignment horizontal="center" vertical="center"/>
    </xf>
    <xf numFmtId="1" fontId="73" fillId="48" borderId="85" xfId="0" applyNumberFormat="true" applyFont="true" applyFill="true" applyBorder="true" applyAlignment="true" applyProtection="true">
      <alignment horizontal="center" vertical="center"/>
    </xf>
    <xf numFmtId="1" fontId="74" fillId="49" borderId="86" xfId="0" applyNumberFormat="true" applyFont="true" applyFill="true" applyBorder="true" applyAlignment="true" applyProtection="true">
      <alignment horizontal="center" vertical="center"/>
    </xf>
    <xf numFmtId="1" fontId="75" fillId="50" borderId="87" xfId="0" applyNumberFormat="true" applyFont="true" applyFill="true" applyBorder="true" applyAlignment="true" applyProtection="true">
      <alignment horizontal="center" vertical="center"/>
    </xf>
    <xf numFmtId="1" fontId="76" fillId="51" borderId="88" xfId="0" applyNumberFormat="true" applyFont="true" applyFill="true" applyBorder="true" applyAlignment="true" applyProtection="true">
      <alignment horizontal="center" vertical="center"/>
    </xf>
    <xf numFmtId="1" fontId="77" fillId="52" borderId="89" xfId="0" applyNumberFormat="true" applyFont="true" applyFill="true" applyBorder="true" applyAlignment="true" applyProtection="true">
      <alignment horizontal="center" vertical="center"/>
    </xf>
    <xf numFmtId="1" fontId="78" fillId="53" borderId="90" xfId="0" applyNumberFormat="true" applyFont="true" applyFill="true" applyBorder="true" applyAlignment="true" applyProtection="true">
      <alignment horizontal="center" vertical="center"/>
    </xf>
    <xf numFmtId="1" fontId="79" fillId="54" borderId="91" xfId="0" applyNumberFormat="true" applyFont="true" applyFill="true" applyBorder="true" applyAlignment="true" applyProtection="true">
      <alignment horizontal="center" vertical="center"/>
    </xf>
    <xf numFmtId="1" fontId="80" fillId="55" borderId="92" xfId="0" applyNumberFormat="true" applyFont="true" applyFill="true" applyBorder="true" applyAlignment="true" applyProtection="true">
      <alignment horizontal="center" vertical="center"/>
    </xf>
    <xf numFmtId="1" fontId="81" fillId="56" borderId="93" xfId="0" applyNumberFormat="true" applyFont="true" applyFill="true" applyBorder="true" applyAlignment="true" applyProtection="true">
      <alignment horizontal="center" vertical="center"/>
    </xf>
    <xf numFmtId="1" fontId="82" fillId="57" borderId="94" xfId="0" applyNumberFormat="true" applyFont="true" applyFill="true" applyBorder="true" applyAlignment="true" applyProtection="true">
      <alignment horizontal="center" vertical="center"/>
    </xf>
    <xf numFmtId="1" fontId="83" fillId="58" borderId="95" xfId="0" applyNumberFormat="true" applyFont="true" applyFill="true" applyBorder="true" applyAlignment="true" applyProtection="true">
      <alignment horizontal="center" vertical="center"/>
    </xf>
    <xf numFmtId="1" fontId="84" fillId="59" borderId="96" xfId="0" applyNumberFormat="true" applyFont="true" applyFill="true" applyBorder="true" applyAlignment="true" applyProtection="true">
      <alignment horizontal="center" vertical="center"/>
    </xf>
    <xf numFmtId="1" fontId="85" fillId="60" borderId="97" xfId="0" applyNumberFormat="true" applyFont="true" applyFill="true" applyBorder="true" applyAlignment="true" applyProtection="true">
      <alignment horizontal="center" vertical="center"/>
    </xf>
    <xf numFmtId="1" fontId="86" fillId="61" borderId="98" xfId="0" applyNumberFormat="true" applyFont="true" applyFill="true" applyBorder="true" applyAlignment="true" applyProtection="true">
      <alignment horizontal="center" vertical="center"/>
    </xf>
    <xf numFmtId="1" fontId="87" fillId="62" borderId="99" xfId="0" applyNumberFormat="true" applyFont="true" applyFill="true" applyBorder="true" applyAlignment="true" applyProtection="true">
      <alignment horizontal="center" vertical="center"/>
    </xf>
    <xf numFmtId="0" fontId="88" fillId="63" borderId="100" xfId="0" applyNumberFormat="true" applyFont="true" applyFill="true" applyBorder="true" applyAlignment="true" applyProtection="true">
      <alignment horizontal="center"/>
    </xf>
    <xf numFmtId="164" fontId="89" fillId="64" borderId="101" xfId="0" applyNumberFormat="true" applyFont="true" applyFill="true" applyBorder="true" applyAlignment="true" applyProtection="true">
      <alignment horizontal="center"/>
    </xf>
    <xf numFmtId="0" fontId="90" fillId="65" borderId="102" xfId="0" applyNumberFormat="true" applyFont="true" applyFill="true" applyBorder="true" applyAlignment="true" applyProtection="true">
      <alignment horizontal="center"/>
    </xf>
    <xf numFmtId="0" fontId="91" fillId="66" borderId="103" xfId="0" applyNumberFormat="true" applyFont="true" applyFill="true" applyBorder="true" applyAlignment="true" applyProtection="true">
      <alignment horizontal="center"/>
    </xf>
    <xf numFmtId="0" fontId="92" fillId="67" borderId="104" xfId="0" applyNumberFormat="true" applyFont="true" applyFill="true" applyBorder="true" applyAlignment="true" applyProtection="true">
      <alignment horizontal="center"/>
    </xf>
    <xf numFmtId="0" fontId="93" fillId="68" borderId="105" xfId="0" applyNumberFormat="true" applyFont="true" applyFill="true" applyBorder="true" applyAlignment="true" applyProtection="true">
      <alignment horizontal="center"/>
    </xf>
    <xf numFmtId="164" fontId="94" fillId="69" borderId="106" xfId="0" applyNumberFormat="true" applyFont="true" applyFill="true" applyBorder="true" applyAlignment="true" applyProtection="true">
      <alignment horizontal="center"/>
    </xf>
    <xf numFmtId="0" fontId="95" fillId="70" borderId="107" xfId="0" applyNumberFormat="true" applyFont="true" applyFill="true" applyBorder="true" applyAlignment="true" applyProtection="true">
      <alignment horizontal="center"/>
    </xf>
    <xf numFmtId="0" fontId="96" fillId="71" borderId="108" xfId="0" applyNumberFormat="true" applyFont="true" applyFill="true" applyBorder="true" applyAlignment="true" applyProtection="true">
      <alignment horizontal="center"/>
    </xf>
    <xf numFmtId="0" fontId="97" fillId="72" borderId="109" xfId="0" applyNumberFormat="true" applyFont="true" applyFill="true" applyBorder="true" applyAlignment="true" applyProtection="true">
      <alignment horizontal="center"/>
    </xf>
    <xf numFmtId="0" fontId="98" fillId="73" borderId="110" xfId="0" applyNumberFormat="true" applyFont="true" applyFill="true" applyBorder="true" applyAlignment="true" applyProtection="true">
      <alignment horizontal="center"/>
    </xf>
    <xf numFmtId="164" fontId="99" fillId="74" borderId="111" xfId="0" applyNumberFormat="true" applyFont="true" applyFill="true" applyBorder="true" applyAlignment="true" applyProtection="true">
      <alignment horizontal="center"/>
    </xf>
    <xf numFmtId="0" fontId="100" fillId="75" borderId="112" xfId="0" applyNumberFormat="true" applyFont="true" applyFill="true" applyBorder="true" applyAlignment="true" applyProtection="true">
      <alignment horizontal="center"/>
    </xf>
    <xf numFmtId="0" fontId="101" fillId="76" borderId="113" xfId="0" applyNumberFormat="true" applyFont="true" applyFill="true" applyBorder="true" applyAlignment="true" applyProtection="true">
      <alignment horizontal="center"/>
    </xf>
    <xf numFmtId="0" fontId="102" fillId="77" borderId="114" xfId="0" applyNumberFormat="true" applyFont="true" applyFill="true" applyBorder="true" applyAlignment="true" applyProtection="true">
      <alignment horizontal="center"/>
    </xf>
    <xf numFmtId="0" fontId="103" fillId="78" borderId="115" xfId="0" applyNumberFormat="true" applyFont="true" applyFill="true" applyBorder="true" applyAlignment="true" applyProtection="true">
      <alignment horizontal="center"/>
    </xf>
    <xf numFmtId="164" fontId="104" fillId="79" borderId="116" xfId="0" applyNumberFormat="true" applyFont="true" applyFill="true" applyBorder="true" applyAlignment="true" applyProtection="true">
      <alignment horizontal="center"/>
    </xf>
    <xf numFmtId="0" fontId="105" fillId="80" borderId="117" xfId="0" applyNumberFormat="true" applyFont="true" applyFill="true" applyBorder="true" applyAlignment="true" applyProtection="true">
      <alignment horizontal="center"/>
    </xf>
    <xf numFmtId="0" fontId="106" fillId="81" borderId="118" xfId="0" applyNumberFormat="true" applyFont="true" applyFill="true" applyBorder="true" applyAlignment="true" applyProtection="true">
      <alignment horizontal="center"/>
    </xf>
    <xf numFmtId="0" fontId="107" fillId="82" borderId="119" xfId="0" applyNumberFormat="true" applyFont="true" applyFill="true" applyBorder="true" applyAlignment="true" applyProtection="true">
      <alignment horizontal="center"/>
    </xf>
    <xf numFmtId="0" fontId="108" fillId="83" borderId="120" xfId="0" applyNumberFormat="true" applyFont="true" applyFill="true" applyBorder="true" applyAlignment="true" applyProtection="true">
      <alignment horizontal="center"/>
    </xf>
    <xf numFmtId="164" fontId="109" fillId="84" borderId="121" xfId="0" applyNumberFormat="true" applyFont="true" applyFill="true" applyBorder="true" applyAlignment="true" applyProtection="true">
      <alignment horizontal="center"/>
    </xf>
    <xf numFmtId="0" fontId="110" fillId="85" borderId="122" xfId="0" applyNumberFormat="true" applyFont="true" applyFill="true" applyBorder="true" applyAlignment="true" applyProtection="true">
      <alignment horizontal="center"/>
    </xf>
    <xf numFmtId="0" fontId="111" fillId="86" borderId="123" xfId="0" applyNumberFormat="true" applyFont="true" applyFill="true" applyBorder="true" applyAlignment="true" applyProtection="true">
      <alignment horizontal="center"/>
    </xf>
    <xf numFmtId="0" fontId="112" fillId="87" borderId="124" xfId="0" applyNumberFormat="true" applyFont="true" applyFill="true" applyBorder="true" applyAlignment="true" applyProtection="true">
      <alignment horizontal="center"/>
    </xf>
    <xf numFmtId="0" fontId="113" fillId="88" borderId="125" xfId="0" applyNumberFormat="true" applyFont="true" applyFill="true" applyBorder="true" applyAlignment="true" applyProtection="true">
      <alignment horizontal="center"/>
    </xf>
    <xf numFmtId="164" fontId="114" fillId="89" borderId="126" xfId="0" applyNumberFormat="true" applyFont="true" applyFill="true" applyBorder="true" applyAlignment="true" applyProtection="true">
      <alignment horizontal="center"/>
    </xf>
    <xf numFmtId="0" fontId="115" fillId="90" borderId="127" xfId="0" applyNumberFormat="true" applyFont="true" applyFill="true" applyBorder="true" applyAlignment="true" applyProtection="true">
      <alignment horizontal="center"/>
    </xf>
    <xf numFmtId="0" fontId="116" fillId="91" borderId="128" xfId="0" applyNumberFormat="true" applyFont="true" applyFill="true" applyBorder="true" applyAlignment="true" applyProtection="true">
      <alignment horizontal="center"/>
    </xf>
    <xf numFmtId="0" fontId="117" fillId="92" borderId="129" xfId="0" applyNumberFormat="true" applyFont="true" applyFill="true" applyBorder="true" applyAlignment="true" applyProtection="true">
      <alignment horizontal="center"/>
    </xf>
    <xf numFmtId="0" fontId="118" fillId="93" borderId="130" xfId="0" applyNumberFormat="true" applyFont="true" applyFill="true" applyBorder="true" applyAlignment="true" applyProtection="true">
      <alignment horizontal="center"/>
    </xf>
    <xf numFmtId="164" fontId="119" fillId="94" borderId="131" xfId="0" applyNumberFormat="true" applyFont="true" applyFill="true" applyBorder="true" applyAlignment="true" applyProtection="true">
      <alignment horizontal="center"/>
    </xf>
    <xf numFmtId="0" fontId="120" fillId="95" borderId="132" xfId="0" applyNumberFormat="true" applyFont="true" applyFill="true" applyBorder="true" applyAlignment="true" applyProtection="true">
      <alignment horizontal="center"/>
    </xf>
    <xf numFmtId="0" fontId="121" fillId="96" borderId="133" xfId="0" applyNumberFormat="true" applyFont="true" applyFill="true" applyBorder="true" applyAlignment="true" applyProtection="true">
      <alignment horizontal="center"/>
    </xf>
    <xf numFmtId="0" fontId="122" fillId="97" borderId="134" xfId="0" applyNumberFormat="true" applyFont="true" applyFill="true" applyBorder="true" applyAlignment="true" applyProtection="true">
      <alignment horizontal="center"/>
    </xf>
    <xf numFmtId="0" fontId="123" fillId="98" borderId="135" xfId="0" applyNumberFormat="true" applyFont="true" applyFill="true" applyBorder="true" applyAlignment="true" applyProtection="true">
      <alignment horizontal="center"/>
    </xf>
    <xf numFmtId="164" fontId="124" fillId="99" borderId="136" xfId="0" applyNumberFormat="true" applyFont="true" applyFill="true" applyBorder="true" applyAlignment="true" applyProtection="true">
      <alignment horizontal="center"/>
    </xf>
    <xf numFmtId="0" fontId="125" fillId="100" borderId="137" xfId="0" applyNumberFormat="true" applyFont="true" applyFill="true" applyBorder="true" applyAlignment="true" applyProtection="true">
      <alignment horizontal="center"/>
    </xf>
    <xf numFmtId="0" fontId="126" fillId="101" borderId="138" xfId="0" applyNumberFormat="true" applyFont="true" applyFill="true" applyBorder="true" applyAlignment="true" applyProtection="true">
      <alignment horizontal="center"/>
    </xf>
    <xf numFmtId="0" fontId="127" fillId="102" borderId="139" xfId="0" applyNumberFormat="true" applyFont="true" applyFill="true" applyBorder="true" applyAlignment="true" applyProtection="true">
      <alignment horizontal="center"/>
    </xf>
    <xf numFmtId="0" fontId="128" fillId="103" borderId="140" xfId="0" applyNumberFormat="true" applyFont="true" applyFill="true" applyBorder="true" applyAlignment="true" applyProtection="true">
      <alignment horizontal="center"/>
    </xf>
    <xf numFmtId="164" fontId="129" fillId="104" borderId="141" xfId="0" applyNumberFormat="true" applyFont="true" applyFill="true" applyBorder="true" applyAlignment="true" applyProtection="true">
      <alignment horizontal="center"/>
    </xf>
    <xf numFmtId="0" fontId="130" fillId="105" borderId="142" xfId="0" applyNumberFormat="true" applyFont="true" applyFill="true" applyBorder="true" applyAlignment="true" applyProtection="true">
      <alignment horizontal="center"/>
    </xf>
    <xf numFmtId="0" fontId="131" fillId="106" borderId="143" xfId="0" applyNumberFormat="true" applyFont="true" applyFill="true" applyBorder="true" applyAlignment="true" applyProtection="true">
      <alignment horizontal="center"/>
    </xf>
    <xf numFmtId="0" fontId="132" fillId="107" borderId="144" xfId="0" applyNumberFormat="true" applyFont="true" applyFill="true" applyBorder="true" applyAlignment="true" applyProtection="true">
      <alignment horizontal="center"/>
    </xf>
    <xf numFmtId="0" fontId="133" fillId="108" borderId="145" xfId="0" applyNumberFormat="true" applyFont="true" applyFill="true" applyBorder="true" applyAlignment="true" applyProtection="true">
      <alignment horizontal="center"/>
    </xf>
    <xf numFmtId="164" fontId="134" fillId="109" borderId="146" xfId="0" applyNumberFormat="true" applyFont="true" applyFill="true" applyBorder="true" applyAlignment="true" applyProtection="true">
      <alignment horizontal="center"/>
    </xf>
    <xf numFmtId="0" fontId="135" fillId="110" borderId="147" xfId="0" applyNumberFormat="true" applyFont="true" applyFill="true" applyBorder="true" applyAlignment="true" applyProtection="true">
      <alignment horizontal="center"/>
    </xf>
    <xf numFmtId="0" fontId="136" fillId="111" borderId="148" xfId="0" applyNumberFormat="true" applyFont="true" applyFill="true" applyBorder="true" applyAlignment="true" applyProtection="true">
      <alignment horizontal="center"/>
    </xf>
    <xf numFmtId="0" fontId="137" fillId="112" borderId="149" xfId="0" applyNumberFormat="true" applyFont="true" applyFill="true" applyBorder="true" applyAlignment="true" applyProtection="true">
      <alignment horizontal="center"/>
    </xf>
    <xf numFmtId="0" fontId="138" fillId="113" borderId="150" xfId="0" applyNumberFormat="true" applyFont="true" applyFill="true" applyBorder="true" applyAlignment="true" applyProtection="true">
      <alignment horizontal="center"/>
    </xf>
    <xf numFmtId="164" fontId="139" fillId="114" borderId="151" xfId="0" applyNumberFormat="true" applyFont="true" applyFill="true" applyBorder="true" applyAlignment="true" applyProtection="true">
      <alignment horizontal="center"/>
    </xf>
    <xf numFmtId="0" fontId="140" fillId="115" borderId="152" xfId="0" applyNumberFormat="true" applyFont="true" applyFill="true" applyBorder="true" applyAlignment="true" applyProtection="true">
      <alignment horizontal="center"/>
    </xf>
    <xf numFmtId="0" fontId="141" fillId="116" borderId="153" xfId="0" applyNumberFormat="true" applyFont="true" applyFill="true" applyBorder="true" applyAlignment="true" applyProtection="true">
      <alignment horizontal="center"/>
    </xf>
    <xf numFmtId="0" fontId="142" fillId="117" borderId="154" xfId="0" applyNumberFormat="true" applyFont="true" applyFill="true" applyBorder="true" applyAlignment="true" applyProtection="true">
      <alignment horizontal="center"/>
    </xf>
    <xf numFmtId="0" fontId="143" fillId="118" borderId="155" xfId="0" applyNumberFormat="true" applyFont="true" applyFill="true" applyBorder="true" applyAlignment="true" applyProtection="true">
      <alignment horizontal="center"/>
    </xf>
    <xf numFmtId="164" fontId="144" fillId="119" borderId="156" xfId="0" applyNumberFormat="true" applyFont="true" applyFill="true" applyBorder="true" applyAlignment="true" applyProtection="true">
      <alignment horizontal="center"/>
    </xf>
    <xf numFmtId="0" fontId="145" fillId="120" borderId="157" xfId="0" applyNumberFormat="true" applyFont="true" applyFill="true" applyBorder="true" applyAlignment="true" applyProtection="true">
      <alignment horizontal="center"/>
    </xf>
    <xf numFmtId="0" fontId="146" fillId="121" borderId="158" xfId="0" applyNumberFormat="true" applyFont="true" applyFill="true" applyBorder="true" applyAlignment="true" applyProtection="true">
      <alignment horizontal="center"/>
    </xf>
    <xf numFmtId="0" fontId="147" fillId="122" borderId="159" xfId="0" applyNumberFormat="true" applyFont="true" applyFill="true" applyBorder="true" applyAlignment="true" applyProtection="true">
      <alignment horizontal="center"/>
    </xf>
    <xf numFmtId="0" fontId="148" fillId="123" borderId="160" xfId="0" applyNumberFormat="true" applyFont="true" applyFill="true" applyBorder="true" applyAlignment="true" applyProtection="true">
      <alignment horizontal="center"/>
    </xf>
    <xf numFmtId="164" fontId="149" fillId="124" borderId="161" xfId="0" applyNumberFormat="true" applyFont="true" applyFill="true" applyBorder="true" applyAlignment="true" applyProtection="true">
      <alignment horizontal="center"/>
    </xf>
    <xf numFmtId="0" fontId="150" fillId="125" borderId="162" xfId="0" applyNumberFormat="true" applyFont="true" applyFill="true" applyBorder="true" applyAlignment="true" applyProtection="true">
      <alignment horizontal="center"/>
    </xf>
    <xf numFmtId="0" fontId="151" fillId="126" borderId="163" xfId="0" applyNumberFormat="true" applyFont="true" applyFill="true" applyBorder="true" applyAlignment="true" applyProtection="true">
      <alignment horizontal="center"/>
    </xf>
    <xf numFmtId="0" fontId="152" fillId="127" borderId="164" xfId="0" applyNumberFormat="true" applyFont="true" applyFill="true" applyBorder="true" applyAlignment="true" applyProtection="true">
      <alignment horizontal="center"/>
    </xf>
    <xf numFmtId="0" fontId="153" fillId="128" borderId="165" xfId="0" applyNumberFormat="true" applyFont="true" applyFill="true" applyBorder="true" applyAlignment="true" applyProtection="true">
      <alignment horizontal="center"/>
    </xf>
    <xf numFmtId="164" fontId="154" fillId="129" borderId="166" xfId="0" applyNumberFormat="true" applyFont="true" applyFill="true" applyBorder="true" applyAlignment="true" applyProtection="true">
      <alignment horizontal="center"/>
    </xf>
    <xf numFmtId="0" fontId="155" fillId="130" borderId="167" xfId="0" applyNumberFormat="true" applyFont="true" applyFill="true" applyBorder="true" applyAlignment="true" applyProtection="true">
      <alignment horizontal="center"/>
    </xf>
    <xf numFmtId="0" fontId="156" fillId="131" borderId="168" xfId="0" applyNumberFormat="true" applyFont="true" applyFill="true" applyBorder="true" applyAlignment="true" applyProtection="true">
      <alignment horizontal="center"/>
    </xf>
    <xf numFmtId="0" fontId="157" fillId="132" borderId="169" xfId="0" applyNumberFormat="true" applyFont="true" applyFill="true" applyBorder="true" applyAlignment="true" applyProtection="true">
      <alignment horizontal="center"/>
    </xf>
    <xf numFmtId="0" fontId="158" fillId="133" borderId="170" xfId="0" applyNumberFormat="true" applyFont="true" applyFill="true" applyBorder="true" applyAlignment="true" applyProtection="true">
      <alignment horizontal="center"/>
    </xf>
    <xf numFmtId="164" fontId="159" fillId="134" borderId="171" xfId="0" applyNumberFormat="true" applyFont="true" applyFill="true" applyBorder="true" applyAlignment="true" applyProtection="true">
      <alignment horizontal="center"/>
    </xf>
    <xf numFmtId="0" fontId="160" fillId="135" borderId="172" xfId="0" applyNumberFormat="true" applyFont="true" applyFill="true" applyBorder="true" applyAlignment="true" applyProtection="true">
      <alignment horizontal="center"/>
    </xf>
    <xf numFmtId="0" fontId="161" fillId="136" borderId="173" xfId="0" applyNumberFormat="true" applyFont="true" applyFill="true" applyBorder="true" applyAlignment="true" applyProtection="true">
      <alignment horizontal="center"/>
    </xf>
    <xf numFmtId="0" fontId="162" fillId="137" borderId="174" xfId="0" applyNumberFormat="true" applyFont="true" applyFill="true" applyBorder="true" applyAlignment="true" applyProtection="true">
      <alignment horizontal="center"/>
    </xf>
    <xf numFmtId="0" fontId="163" fillId="138" borderId="175" xfId="0" applyNumberFormat="true" applyFont="true" applyFill="true" applyBorder="true" applyAlignment="true" applyProtection="true">
      <alignment horizontal="center"/>
    </xf>
    <xf numFmtId="164" fontId="164" fillId="139" borderId="176" xfId="0" applyNumberFormat="true" applyFont="true" applyFill="true" applyBorder="true" applyAlignment="true" applyProtection="true">
      <alignment horizontal="center"/>
    </xf>
    <xf numFmtId="0" fontId="165" fillId="140" borderId="177" xfId="0" applyNumberFormat="true" applyFont="true" applyFill="true" applyBorder="true" applyAlignment="true" applyProtection="true">
      <alignment horizontal="center"/>
    </xf>
    <xf numFmtId="0" fontId="166" fillId="141" borderId="178" xfId="0" applyNumberFormat="true" applyFont="true" applyFill="true" applyBorder="true" applyAlignment="true" applyProtection="true">
      <alignment horizontal="center"/>
    </xf>
    <xf numFmtId="0" fontId="167" fillId="142" borderId="179" xfId="0" applyNumberFormat="true" applyFont="true" applyFill="true" applyBorder="true" applyAlignment="true" applyProtection="true">
      <alignment horizontal="center"/>
    </xf>
    <xf numFmtId="0" fontId="168" fillId="143" borderId="180" xfId="0" applyNumberFormat="true" applyFont="true" applyFill="true" applyBorder="true" applyAlignment="true" applyProtection="true">
      <alignment horizontal="center"/>
    </xf>
    <xf numFmtId="164" fontId="169" fillId="144" borderId="181" xfId="0" applyNumberFormat="true" applyFont="true" applyFill="true" applyBorder="true" applyAlignment="true" applyProtection="true">
      <alignment horizontal="center"/>
    </xf>
    <xf numFmtId="0" fontId="170" fillId="145" borderId="182" xfId="0" applyNumberFormat="true" applyFont="true" applyFill="true" applyBorder="true" applyAlignment="true" applyProtection="true">
      <alignment horizontal="center"/>
    </xf>
    <xf numFmtId="0" fontId="171" fillId="146" borderId="183" xfId="0" applyNumberFormat="true" applyFont="true" applyFill="true" applyBorder="true" applyAlignment="true" applyProtection="true">
      <alignment horizontal="center"/>
    </xf>
    <xf numFmtId="0" fontId="172" fillId="147" borderId="184" xfId="0" applyNumberFormat="true" applyFont="true" applyFill="true" applyBorder="true" applyAlignment="true" applyProtection="true">
      <alignment horizont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1" borderId="16" xfId="0" applyFont="true" applyFill="true" applyBorder="true" applyAlignment="true">
      <alignment horizontal="center" vertical="center"/>
    </xf>
    <xf numFmtId="0" fontId="5" fillId="41" borderId="0" xfId="0" applyFont="true" applyFill="true" applyBorder="true" applyAlignment="true">
      <alignment horizontal="center" vertical="center"/>
    </xf>
    <xf numFmtId="0" fontId="5" fillId="4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41" borderId="20"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1" fillId="0" borderId="11" xfId="0" applyFont="true" applyBorder="true" applyAlignment="true">
      <alignment horizontal="left" vertical="center" wrapText="true"/>
    </xf>
    <xf numFmtId="0" fontId="1" fillId="0" borderId="32" xfId="0" applyFont="true" applyBorder="true" applyAlignment="true">
      <alignment horizontal="left" vertical="center" wrapText="true"/>
    </xf>
    <xf numFmtId="0" fontId="1" fillId="0" borderId="25"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5"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6"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7"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5.5328038289999997</c:v>
                </c:pt>
                <c:pt idx="1">
                  <c:v>0</c:v>
                </c:pt>
                <c:pt idx="2">
                  <c:v>0</c:v>
                </c:pt>
                <c:pt idx="3">
                  <c:v>0</c:v>
                </c:pt>
                <c:pt idx="4">
                  <c:v>5.4</c:v>
                </c:pt>
                <c:pt idx="5">
                  <c:v>7</c:v>
                </c:pt>
              </c:numCache>
            </c:numRef>
          </c:val>
          <c:extLst xmlns:c16r2="http://schemas.microsoft.com/office/drawing/2015/06/chart">
            <c:ext xmlns:c16="http://schemas.microsoft.com/office/drawing/2014/chart" uri="{C3380CC4-5D6E-409C-BE32-E72D297353CC}">
              <c16:uniqueId val="{00000000-A011-41D1-9EE5-6DEF53A2886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011-41D1-9EE5-6DEF53A2886B}"/>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011-41D1-9EE5-6DEF53A2886B}"/>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011-41D1-9EE5-6DEF53A2886B}"/>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011-41D1-9EE5-6DEF53A2886B}"/>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011-41D1-9EE5-6DEF53A2886B}"/>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011-41D1-9EE5-6DEF53A2886B}"/>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17.542255999999998</c:v>
                </c:pt>
                <c:pt idx="1">
                  <c:v>0</c:v>
                </c:pt>
                <c:pt idx="2">
                  <c:v>0</c:v>
                </c:pt>
                <c:pt idx="3">
                  <c:v>0</c:v>
                </c:pt>
                <c:pt idx="4">
                  <c:v>15.6</c:v>
                </c:pt>
                <c:pt idx="5">
                  <c:v>39</c:v>
                </c:pt>
              </c:numCache>
            </c:numRef>
          </c:val>
          <c:extLst xmlns:c16r2="http://schemas.microsoft.com/office/drawing/2015/06/chart">
            <c:ext xmlns:c16="http://schemas.microsoft.com/office/drawing/2014/chart" uri="{C3380CC4-5D6E-409C-BE32-E72D297353CC}">
              <c16:uniqueId val="{00000007-A011-41D1-9EE5-6DEF53A2886B}"/>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76.924940169999999</c:v>
                </c:pt>
                <c:pt idx="1">
                  <c:v>0</c:v>
                </c:pt>
                <c:pt idx="2">
                  <c:v>0</c:v>
                </c:pt>
                <c:pt idx="3">
                  <c:v>0</c:v>
                </c:pt>
                <c:pt idx="4">
                  <c:v>79</c:v>
                </c:pt>
                <c:pt idx="5">
                  <c:v>54</c:v>
                </c:pt>
              </c:numCache>
            </c:numRef>
          </c:val>
          <c:extLst xmlns:c16r2="http://schemas.microsoft.com/office/drawing/2015/06/chart">
            <c:ext xmlns:c16="http://schemas.microsoft.com/office/drawing/2014/chart" uri="{C3380CC4-5D6E-409C-BE32-E72D297353CC}">
              <c16:uniqueId val="{00000008-A011-41D1-9EE5-6DEF53A2886B}"/>
            </c:ext>
          </c:extLst>
        </c:ser>
        <c:dLbls>
          <c:showLegendKey val="0"/>
          <c:showVal val="0"/>
          <c:showCatName val="0"/>
          <c:showSerName val="0"/>
          <c:showPercent val="0"/>
          <c:showBubbleSize val="0"/>
        </c:dLbls>
        <c:gapWidth val="25"/>
        <c:overlap val="100"/>
        <c:axId val="84687872"/>
        <c:axId val="84735872"/>
      </c:barChart>
      <c:catAx>
        <c:axId val="84687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5872"/>
        <c:crosses val="autoZero"/>
        <c:auto val="1"/>
        <c:lblAlgn val="ctr"/>
        <c:lblOffset val="100"/>
        <c:noMultiLvlLbl val="0"/>
      </c:catAx>
      <c:valAx>
        <c:axId val="847358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68787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61E-48C8-A884-75B6EACC2AD1}"/>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1E-48C8-A884-75B6EACC2AD1}"/>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1E-48C8-A884-75B6EACC2AD1}"/>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1E-48C8-A884-75B6EACC2AD1}"/>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1E-48C8-A884-75B6EACC2AD1}"/>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1E-48C8-A884-75B6EACC2AD1}"/>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1E-48C8-A884-75B6EACC2AD1}"/>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61E-48C8-A884-75B6EACC2AD1}"/>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61E-48C8-A884-75B6EACC2AD1}"/>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64.075630252100837</c:v>
                </c:pt>
                <c:pt idx="8">
                  <c:v>63.983440662373503</c:v>
                </c:pt>
                <c:pt idx="9">
                  <c:v>59.690893901420218</c:v>
                </c:pt>
                <c:pt idx="10">
                  <c:v>62.066420664206639</c:v>
                </c:pt>
                <c:pt idx="11">
                  <c:v>#N/A</c:v>
                </c:pt>
                <c:pt idx="12">
                  <c:v>57.150000000000006</c:v>
                </c:pt>
                <c:pt idx="13">
                  <c:v>#N/A</c:v>
                </c:pt>
                <c:pt idx="14">
                  <c:v>60.2</c:v>
                </c:pt>
                <c:pt idx="15">
                  <c:v>#N/A</c:v>
                </c:pt>
                <c:pt idx="16">
                  <c:v>56.6</c:v>
                </c:pt>
                <c:pt idx="17">
                  <c:v>#N/A</c:v>
                </c:pt>
                <c:pt idx="18">
                  <c:v>46.356622374624948</c:v>
                </c:pt>
                <c:pt idx="19">
                  <c:v>#N/A</c:v>
                </c:pt>
                <c:pt idx="20">
                  <c:v>60.6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65.5</c:v>
                </c:pt>
                <c:pt idx="2">
                  <c:v>65.5</c:v>
                </c:pt>
                <c:pt idx="3">
                  <c:v>65.5</c:v>
                </c:pt>
                <c:pt idx="4">
                  <c:v>65.5</c:v>
                </c:pt>
                <c:pt idx="5">
                  <c:v>65.5</c:v>
                </c:pt>
                <c:pt idx="6">
                  <c:v>64.400000000000006</c:v>
                </c:pt>
                <c:pt idx="7">
                  <c:v>63.3</c:v>
                </c:pt>
                <c:pt idx="8">
                  <c:v>62.3</c:v>
                </c:pt>
                <c:pt idx="9">
                  <c:v>61.2</c:v>
                </c:pt>
                <c:pt idx="10">
                  <c:v>60.1</c:v>
                </c:pt>
                <c:pt idx="11">
                  <c:v>59.1</c:v>
                </c:pt>
                <c:pt idx="12">
                  <c:v>58</c:v>
                </c:pt>
                <c:pt idx="13">
                  <c:v>57</c:v>
                </c:pt>
                <c:pt idx="14">
                  <c:v>55.9</c:v>
                </c:pt>
                <c:pt idx="15">
                  <c:v>54.8</c:v>
                </c:pt>
                <c:pt idx="16">
                  <c:v>53.8</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5A9-4C50-BACC-D2EA70B26DD2}"/>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A9-4C50-BACC-D2EA70B26DD2}"/>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5A9-4C50-BACC-D2EA70B26DD2}"/>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A9-4C50-BACC-D2EA70B26DD2}"/>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5A9-4C50-BACC-D2EA70B26DD2}"/>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5A9-4C50-BACC-D2EA70B26DD2}"/>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5A9-4C50-BACC-D2EA70B26DD2}"/>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5A9-4C50-BACC-D2EA70B26DD2}"/>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79.099999999999994</c:v>
                </c:pt>
                <c:pt idx="1">
                  <c:v>78.400000000000006</c:v>
                </c:pt>
                <c:pt idx="2">
                  <c:v>77.599999999999994</c:v>
                </c:pt>
                <c:pt idx="3">
                  <c:v>76.900000000000006</c:v>
                </c:pt>
                <c:pt idx="4">
                  <c:v>76.2</c:v>
                </c:pt>
                <c:pt idx="5">
                  <c:v>75.400000000000006</c:v>
                </c:pt>
                <c:pt idx="6">
                  <c:v>74.7</c:v>
                </c:pt>
                <c:pt idx="7">
                  <c:v>74</c:v>
                </c:pt>
                <c:pt idx="8">
                  <c:v>73.2</c:v>
                </c:pt>
                <c:pt idx="9">
                  <c:v>72.5</c:v>
                </c:pt>
                <c:pt idx="10">
                  <c:v>71.8</c:v>
                </c:pt>
                <c:pt idx="11">
                  <c:v>71</c:v>
                </c:pt>
                <c:pt idx="12">
                  <c:v>70.3</c:v>
                </c:pt>
                <c:pt idx="13">
                  <c:v>69.599999999999994</c:v>
                </c:pt>
                <c:pt idx="14">
                  <c:v>68.8</c:v>
                </c:pt>
                <c:pt idx="15">
                  <c:v>68.099999999999994</c:v>
                </c:pt>
                <c:pt idx="16">
                  <c:v>67.400000000000006</c:v>
                </c:pt>
              </c:numCache>
            </c:numRef>
          </c:yVal>
          <c:smooth val="0"/>
          <c:extLst xmlns:c16r2="http://schemas.microsoft.com/office/drawing/2015/06/chart">
            <c:ext xmlns:c16="http://schemas.microsoft.com/office/drawing/2014/chart" uri="{C3380CC4-5D6E-409C-BE32-E72D297353CC}">
              <c16:uniqueId val="{0000000A-061E-48C8-A884-75B6EACC2AD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61E-48C8-A884-75B6EACC2AD1}"/>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61E-48C8-A884-75B6EACC2AD1}"/>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61E-48C8-A884-75B6EACC2AD1}"/>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61E-48C8-A884-75B6EACC2AD1}"/>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61E-48C8-A884-75B6EACC2AD1}"/>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61E-48C8-A884-75B6EACC2AD1}"/>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61E-48C8-A884-75B6EACC2AD1}"/>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61E-48C8-A884-75B6EACC2AD1}"/>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61E-48C8-A884-75B6EACC2AD1}"/>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79.733414634146328</c:v>
                </c:pt>
                <c:pt idx="1">
                  <c:v>79.145518867924523</c:v>
                </c:pt>
                <c:pt idx="2">
                  <c:v>79.427272727272737</c:v>
                </c:pt>
                <c:pt idx="3">
                  <c:v>78.709014675052401</c:v>
                </c:pt>
                <c:pt idx="4">
                  <c:v>78.102753872633386</c:v>
                </c:pt>
                <c:pt idx="5">
                  <c:v>77.00254957507083</c:v>
                </c:pt>
                <c:pt idx="6">
                  <c:v>#N/A</c:v>
                </c:pt>
                <c:pt idx="7">
                  <c:v>65.441176470588232</c:v>
                </c:pt>
                <c:pt idx="8">
                  <c:v>67.893284268629245</c:v>
                </c:pt>
                <c:pt idx="9">
                  <c:v>67.836257309941516</c:v>
                </c:pt>
                <c:pt idx="10">
                  <c:v>69.889298892988933</c:v>
                </c:pt>
                <c:pt idx="11">
                  <c:v>#N/A</c:v>
                </c:pt>
                <c:pt idx="12">
                  <c:v>71.5</c:v>
                </c:pt>
                <c:pt idx="13">
                  <c:v>#N/A</c:v>
                </c:pt>
                <c:pt idx="14">
                  <c:v>72.5</c:v>
                </c:pt>
                <c:pt idx="15">
                  <c:v>#N/A</c:v>
                </c:pt>
                <c:pt idx="16">
                  <c:v>83.8</c:v>
                </c:pt>
                <c:pt idx="17">
                  <c:v>#N/A</c:v>
                </c:pt>
                <c:pt idx="18">
                  <c:v>68.709815687955427</c:v>
                </c:pt>
                <c:pt idx="19">
                  <c:v>#N/A</c:v>
                </c:pt>
                <c:pt idx="20">
                  <c:v>62.6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4-061E-48C8-A884-75B6EACC2AD1}"/>
            </c:ext>
          </c:extLst>
        </c:ser>
        <c:dLbls>
          <c:showLegendKey val="0"/>
          <c:showVal val="0"/>
          <c:showCatName val="0"/>
          <c:showSerName val="0"/>
          <c:showPercent val="0"/>
          <c:showBubbleSize val="0"/>
        </c:dLbls>
        <c:axId val="85886848"/>
        <c:axId val="85888384"/>
      </c:scatterChart>
      <c:valAx>
        <c:axId val="85886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8384"/>
        <c:crosses val="autoZero"/>
        <c:crossBetween val="midCat"/>
        <c:majorUnit val="5"/>
      </c:valAx>
      <c:valAx>
        <c:axId val="858883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8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886-4B7C-95A0-B1925A7FAB7F}"/>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886-4B7C-95A0-B1925A7FAB7F}"/>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886-4B7C-95A0-B1925A7FAB7F}"/>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886-4B7C-95A0-B1925A7FAB7F}"/>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886-4B7C-95A0-B1925A7FAB7F}"/>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886-4B7C-95A0-B1925A7FAB7F}"/>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886-4B7C-95A0-B1925A7FAB7F}"/>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886-4B7C-95A0-B1925A7FAB7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886-4B7C-95A0-B1925A7FAB7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886-4B7C-95A0-B1925A7FAB7F}"/>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886-4B7C-95A0-B1925A7FAB7F}"/>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886-4B7C-95A0-B1925A7FAB7F}"/>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886-4B7C-95A0-B1925A7FAB7F}"/>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886-4B7C-95A0-B1925A7FAB7F}"/>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886-4B7C-95A0-B1925A7FAB7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886-4B7C-95A0-B1925A7FAB7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C886-4B7C-95A0-B1925A7FAB7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886-4B7C-95A0-B1925A7FAB7F}"/>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886-4B7C-95A0-B1925A7FAB7F}"/>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886-4B7C-95A0-B1925A7FAB7F}"/>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886-4B7C-95A0-B1925A7FAB7F}"/>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886-4B7C-95A0-B1925A7FAB7F}"/>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886-4B7C-95A0-B1925A7FAB7F}"/>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886-4B7C-95A0-B1925A7FAB7F}"/>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C886-4B7C-95A0-B1925A7FAB7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C886-4B7C-95A0-B1925A7FAB7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C886-4B7C-95A0-B1925A7FAB7F}"/>
            </c:ext>
          </c:extLst>
        </c:ser>
        <c:dLbls>
          <c:showLegendKey val="0"/>
          <c:showVal val="0"/>
          <c:showCatName val="0"/>
          <c:showSerName val="0"/>
          <c:showPercent val="0"/>
          <c:showBubbleSize val="0"/>
        </c:dLbls>
        <c:axId val="86562688"/>
        <c:axId val="86564224"/>
      </c:scatterChart>
      <c:valAx>
        <c:axId val="865626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4224"/>
        <c:crosses val="autoZero"/>
        <c:crossBetween val="midCat"/>
        <c:majorUnit val="5"/>
      </c:valAx>
      <c:valAx>
        <c:axId val="865642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26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09A-4959-81F5-9166D3F7DADC}"/>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09A-4959-81F5-9166D3F7DADC}"/>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09A-4959-81F5-9166D3F7DADC}"/>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09A-4959-81F5-9166D3F7DADC}"/>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09A-4959-81F5-9166D3F7DADC}"/>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09A-4959-81F5-9166D3F7DADC}"/>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09A-4959-81F5-9166D3F7DADC}"/>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09A-4959-81F5-9166D3F7DAD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09A-4959-81F5-9166D3F7DAD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23.949661181026137</c:v>
                </c:pt>
                <c:pt idx="8">
                  <c:v>23.816048642630815</c:v>
                </c:pt>
                <c:pt idx="9">
                  <c:v>23.256782484531179</c:v>
                </c:pt>
                <c:pt idx="10">
                  <c:v>25.876590850061223</c:v>
                </c:pt>
                <c:pt idx="11">
                  <c:v>#N/A</c:v>
                </c:pt>
                <c:pt idx="12">
                  <c:v>21.55</c:v>
                </c:pt>
                <c:pt idx="13">
                  <c:v>#N/A</c:v>
                </c:pt>
                <c:pt idx="14">
                  <c:v>19.700000000000003</c:v>
                </c:pt>
                <c:pt idx="15">
                  <c:v>#N/A</c:v>
                </c:pt>
                <c:pt idx="16">
                  <c:v>19.600000000000001</c:v>
                </c:pt>
                <c:pt idx="17">
                  <c:v>#N/A</c:v>
                </c:pt>
                <c:pt idx="18">
                  <c:v>29.263239673701932</c:v>
                </c:pt>
                <c:pt idx="19">
                  <c:v>#N/A</c:v>
                </c:pt>
                <c:pt idx="20">
                  <c:v>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25.7</c:v>
                </c:pt>
                <c:pt idx="2">
                  <c:v>25.7</c:v>
                </c:pt>
                <c:pt idx="3">
                  <c:v>25.7</c:v>
                </c:pt>
                <c:pt idx="4">
                  <c:v>25.7</c:v>
                </c:pt>
                <c:pt idx="5">
                  <c:v>25.7</c:v>
                </c:pt>
                <c:pt idx="6">
                  <c:v>25.2</c:v>
                </c:pt>
                <c:pt idx="7">
                  <c:v>24.7</c:v>
                </c:pt>
                <c:pt idx="8">
                  <c:v>24.2</c:v>
                </c:pt>
                <c:pt idx="9">
                  <c:v>23.6</c:v>
                </c:pt>
                <c:pt idx="10">
                  <c:v>23.1</c:v>
                </c:pt>
                <c:pt idx="11">
                  <c:v>22.6</c:v>
                </c:pt>
                <c:pt idx="12">
                  <c:v>22.1</c:v>
                </c:pt>
                <c:pt idx="13">
                  <c:v>21.6</c:v>
                </c:pt>
                <c:pt idx="14">
                  <c:v>21.1</c:v>
                </c:pt>
                <c:pt idx="15">
                  <c:v>20.6</c:v>
                </c:pt>
                <c:pt idx="16">
                  <c:v>20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09A-4959-81F5-9166D3F7DADC}"/>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09A-4959-81F5-9166D3F7DADC}"/>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09A-4959-81F5-9166D3F7DADC}"/>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09A-4959-81F5-9166D3F7DADC}"/>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09A-4959-81F5-9166D3F7DADC}"/>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09A-4959-81F5-9166D3F7DAD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09A-4959-81F5-9166D3F7DAD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46.9</c:v>
                </c:pt>
                <c:pt idx="1">
                  <c:v>46.1</c:v>
                </c:pt>
                <c:pt idx="2">
                  <c:v>45.4</c:v>
                </c:pt>
                <c:pt idx="3">
                  <c:v>44.7</c:v>
                </c:pt>
                <c:pt idx="4">
                  <c:v>43.9</c:v>
                </c:pt>
                <c:pt idx="5">
                  <c:v>43.2</c:v>
                </c:pt>
                <c:pt idx="6">
                  <c:v>42.4</c:v>
                </c:pt>
                <c:pt idx="7">
                  <c:v>41.7</c:v>
                </c:pt>
                <c:pt idx="8">
                  <c:v>40.9</c:v>
                </c:pt>
                <c:pt idx="9">
                  <c:v>40.200000000000003</c:v>
                </c:pt>
                <c:pt idx="10">
                  <c:v>39.4</c:v>
                </c:pt>
                <c:pt idx="11">
                  <c:v>38.700000000000003</c:v>
                </c:pt>
                <c:pt idx="12">
                  <c:v>37.9</c:v>
                </c:pt>
                <c:pt idx="13">
                  <c:v>37.200000000000003</c:v>
                </c:pt>
                <c:pt idx="14">
                  <c:v>36.4</c:v>
                </c:pt>
                <c:pt idx="15">
                  <c:v>35.700000000000003</c:v>
                </c:pt>
                <c:pt idx="16">
                  <c:v>34.9</c:v>
                </c:pt>
              </c:numCache>
            </c:numRef>
          </c:yVal>
          <c:smooth val="0"/>
          <c:extLst xmlns:c16r2="http://schemas.microsoft.com/office/drawing/2015/06/chart">
            <c:ext xmlns:c16="http://schemas.microsoft.com/office/drawing/2014/chart" uri="{C3380CC4-5D6E-409C-BE32-E72D297353CC}">
              <c16:uniqueId val="{00000013-509A-4959-81F5-9166D3F7DAD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09A-4959-81F5-9166D3F7DADC}"/>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09A-4959-81F5-9166D3F7DADC}"/>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09A-4959-81F5-9166D3F7DADC}"/>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09A-4959-81F5-9166D3F7DADC}"/>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09A-4959-81F5-9166D3F7DADC}"/>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09A-4959-81F5-9166D3F7DADC}"/>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09A-4959-81F5-9166D3F7DADC}"/>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09A-4959-81F5-9166D3F7DAD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09A-4959-81F5-9166D3F7DAD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52.186805918189734</c:v>
                </c:pt>
                <c:pt idx="1">
                  <c:v>46.893989813242783</c:v>
                </c:pt>
                <c:pt idx="2">
                  <c:v>45.411063230297501</c:v>
                </c:pt>
                <c:pt idx="3">
                  <c:v>46.497124075595728</c:v>
                </c:pt>
                <c:pt idx="4">
                  <c:v>49.128204529535367</c:v>
                </c:pt>
                <c:pt idx="5">
                  <c:v>41.42809301762248</c:v>
                </c:pt>
                <c:pt idx="6">
                  <c:v>#N/A</c:v>
                </c:pt>
                <c:pt idx="7">
                  <c:v>33.025169409486935</c:v>
                </c:pt>
                <c:pt idx="8">
                  <c:v>32.302817504496019</c:v>
                </c:pt>
                <c:pt idx="9">
                  <c:v>34.245597334602564</c:v>
                </c:pt>
                <c:pt idx="10">
                  <c:v>37.36410522800638</c:v>
                </c:pt>
                <c:pt idx="11">
                  <c:v>#N/A</c:v>
                </c:pt>
                <c:pt idx="12">
                  <c:v>38.4</c:v>
                </c:pt>
                <c:pt idx="13">
                  <c:v>#N/A</c:v>
                </c:pt>
                <c:pt idx="14">
                  <c:v>36.9</c:v>
                </c:pt>
                <c:pt idx="15">
                  <c:v>#N/A</c:v>
                </c:pt>
                <c:pt idx="16">
                  <c:v>40.700000000000003</c:v>
                </c:pt>
                <c:pt idx="17">
                  <c:v>#N/A</c:v>
                </c:pt>
                <c:pt idx="18">
                  <c:v>51.935776252751523</c:v>
                </c:pt>
                <c:pt idx="19">
                  <c:v>#N/A</c:v>
                </c:pt>
                <c:pt idx="20">
                  <c:v>30.900000000000006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D-509A-4959-81F5-9166D3F7DADC}"/>
            </c:ext>
          </c:extLst>
        </c:ser>
        <c:dLbls>
          <c:showLegendKey val="0"/>
          <c:showVal val="0"/>
          <c:showCatName val="0"/>
          <c:showSerName val="0"/>
          <c:showPercent val="0"/>
          <c:showBubbleSize val="0"/>
        </c:dLbls>
        <c:axId val="90729088"/>
        <c:axId val="90734976"/>
      </c:scatterChart>
      <c:valAx>
        <c:axId val="90729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34976"/>
        <c:crosses val="autoZero"/>
        <c:crossBetween val="midCat"/>
        <c:majorUnit val="5"/>
      </c:valAx>
      <c:valAx>
        <c:axId val="90734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90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FA4-447E-9C29-5A6FC0E275F0}"/>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FA4-447E-9C29-5A6FC0E275F0}"/>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FA4-447E-9C29-5A6FC0E275F0}"/>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FA4-447E-9C29-5A6FC0E275F0}"/>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FA4-447E-9C29-5A6FC0E275F0}"/>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47E-9C29-5A6FC0E275F0}"/>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47E-9C29-5A6FC0E275F0}"/>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309-4657-9CE1-C777C579DC20}"/>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09-4657-9CE1-C777C579DC20}"/>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54.3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54.3</c:v>
                </c:pt>
                <c:pt idx="13">
                  <c:v>54.3</c:v>
                </c:pt>
                <c:pt idx="14">
                  <c:v>54.3</c:v>
                </c:pt>
                <c:pt idx="15">
                  <c:v>54.3</c:v>
                </c:pt>
                <c:pt idx="16">
                  <c:v>54.3</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FA4-447E-9C29-5A6FC0E275F0}"/>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FA4-447E-9C29-5A6FC0E275F0}"/>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FA4-447E-9C29-5A6FC0E275F0}"/>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FA4-447E-9C29-5A6FC0E275F0}"/>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FA4-447E-9C29-5A6FC0E275F0}"/>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FA4-447E-9C29-5A6FC0E275F0}"/>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FA4-447E-9C29-5A6FC0E275F0}"/>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FA4-447E-9C29-5A6FC0E275F0}"/>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95.6</c:v>
                </c:pt>
                <c:pt idx="1">
                  <c:v>95.6</c:v>
                </c:pt>
                <c:pt idx="2">
                  <c:v>95.6</c:v>
                </c:pt>
                <c:pt idx="3">
                  <c:v>95.7</c:v>
                </c:pt>
                <c:pt idx="4">
                  <c:v>95.7</c:v>
                </c:pt>
                <c:pt idx="5">
                  <c:v>95.7</c:v>
                </c:pt>
                <c:pt idx="6">
                  <c:v>95.8</c:v>
                </c:pt>
                <c:pt idx="7">
                  <c:v>95.8</c:v>
                </c:pt>
                <c:pt idx="8">
                  <c:v>95.8</c:v>
                </c:pt>
                <c:pt idx="9">
                  <c:v>95.9</c:v>
                </c:pt>
                <c:pt idx="10">
                  <c:v>95.9</c:v>
                </c:pt>
                <c:pt idx="11">
                  <c:v>95.9</c:v>
                </c:pt>
                <c:pt idx="12">
                  <c:v>96</c:v>
                </c:pt>
                <c:pt idx="13">
                  <c:v>96</c:v>
                </c:pt>
                <c:pt idx="14">
                  <c:v>96</c:v>
                </c:pt>
                <c:pt idx="15">
                  <c:v>96.1</c:v>
                </c:pt>
                <c:pt idx="16">
                  <c:v>96.1</c:v>
                </c:pt>
              </c:numCache>
            </c:numRef>
          </c:yVal>
          <c:smooth val="0"/>
          <c:extLst xmlns:c16r2="http://schemas.microsoft.com/office/drawing/2015/06/chart">
            <c:ext xmlns:c16="http://schemas.microsoft.com/office/drawing/2014/chart" uri="{C3380CC4-5D6E-409C-BE32-E72D297353CC}">
              <c16:uniqueId val="{00000010-6FA4-447E-9C29-5A6FC0E275F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FA4-447E-9C29-5A6FC0E275F0}"/>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FA4-447E-9C29-5A6FC0E275F0}"/>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FA4-447E-9C29-5A6FC0E275F0}"/>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FA4-447E-9C29-5A6FC0E275F0}"/>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FA4-447E-9C29-5A6FC0E275F0}"/>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FA4-447E-9C29-5A6FC0E275F0}"/>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FA4-447E-9C29-5A6FC0E275F0}"/>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FA4-447E-9C29-5A6FC0E275F0}"/>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FA4-447E-9C29-5A6FC0E275F0}"/>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96.137073170731696</c:v>
                </c:pt>
                <c:pt idx="1">
                  <c:v>97.314622641509416</c:v>
                </c:pt>
                <c:pt idx="2">
                  <c:v>89.321286031042135</c:v>
                </c:pt>
                <c:pt idx="3">
                  <c:v>92.619706498951786</c:v>
                </c:pt>
                <c:pt idx="4">
                  <c:v>92.888812392426857</c:v>
                </c:pt>
                <c:pt idx="5">
                  <c:v>91.679745042492925</c:v>
                </c:pt>
                <c:pt idx="6">
                  <c:v>#N/A</c:v>
                </c:pt>
                <c:pt idx="7">
                  <c:v>100</c:v>
                </c:pt>
                <c:pt idx="8">
                  <c:v>100</c:v>
                </c:pt>
                <c:pt idx="9">
                  <c:v>100</c:v>
                </c:pt>
                <c:pt idx="10">
                  <c:v>100</c:v>
                </c:pt>
                <c:pt idx="11">
                  <c:v>#N/A</c:v>
                </c:pt>
                <c:pt idx="12">
                  <c:v>100</c:v>
                </c:pt>
                <c:pt idx="13">
                  <c:v>#N/A</c:v>
                </c:pt>
                <c:pt idx="14">
                  <c:v>100</c:v>
                </c:pt>
                <c:pt idx="15">
                  <c:v>#N/A</c:v>
                </c:pt>
                <c:pt idx="16">
                  <c:v>100</c:v>
                </c:pt>
                <c:pt idx="17">
                  <c:v>#N/A</c:v>
                </c:pt>
                <c:pt idx="18">
                  <c:v>100</c:v>
                </c:pt>
                <c:pt idx="19">
                  <c:v>86.042402826855124</c:v>
                </c:pt>
                <c:pt idx="20">
                  <c:v>87.4</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6FA4-447E-9C29-5A6FC0E275F0}"/>
            </c:ext>
          </c:extLst>
        </c:ser>
        <c:dLbls>
          <c:showLegendKey val="0"/>
          <c:showVal val="0"/>
          <c:showCatName val="0"/>
          <c:showSerName val="0"/>
          <c:showPercent val="0"/>
          <c:showBubbleSize val="0"/>
        </c:dLbls>
        <c:axId val="93010560"/>
        <c:axId val="93606272"/>
      </c:scatterChart>
      <c:valAx>
        <c:axId val="9301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06272"/>
        <c:crosses val="autoZero"/>
        <c:crossBetween val="midCat"/>
        <c:majorUnit val="5"/>
      </c:valAx>
      <c:valAx>
        <c:axId val="9360627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010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931-40B0-9797-0D194916180C}"/>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931-40B0-9797-0D194916180C}"/>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931-40B0-9797-0D194916180C}"/>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931-40B0-9797-0D194916180C}"/>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931-40B0-9797-0D194916180C}"/>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931-40B0-9797-0D194916180C}"/>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931-40B0-9797-0D194916180C}"/>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7AB-4BA0-8517-EFEF38C2244A}"/>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7AB-4BA0-8517-EFEF38C2244A}"/>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931-40B0-9797-0D194916180C}"/>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931-40B0-9797-0D194916180C}"/>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931-40B0-9797-0D194916180C}"/>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931-40B0-9797-0D194916180C}"/>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931-40B0-9797-0D194916180C}"/>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931-40B0-9797-0D194916180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931-40B0-9797-0D194916180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6931-40B0-9797-0D194916180C}"/>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931-40B0-9797-0D194916180C}"/>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931-40B0-9797-0D194916180C}"/>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931-40B0-9797-0D194916180C}"/>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931-40B0-9797-0D194916180C}"/>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931-40B0-9797-0D194916180C}"/>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931-40B0-9797-0D194916180C}"/>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931-40B0-9797-0D194916180C}"/>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931-40B0-9797-0D194916180C}"/>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931-40B0-9797-0D194916180C}"/>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6931-40B0-9797-0D194916180C}"/>
            </c:ext>
          </c:extLst>
        </c:ser>
        <c:dLbls>
          <c:showLegendKey val="0"/>
          <c:showVal val="0"/>
          <c:showCatName val="0"/>
          <c:showSerName val="0"/>
          <c:showPercent val="0"/>
          <c:showBubbleSize val="0"/>
        </c:dLbls>
        <c:axId val="94358528"/>
        <c:axId val="94372608"/>
      </c:scatterChart>
      <c:valAx>
        <c:axId val="94358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72608"/>
        <c:crosses val="autoZero"/>
        <c:crossBetween val="midCat"/>
        <c:majorUnit val="5"/>
      </c:valAx>
      <c:valAx>
        <c:axId val="943726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585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B98-4132-A9B8-D26CF58BBA2F}"/>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B98-4132-A9B8-D26CF58BBA2F}"/>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B98-4132-A9B8-D26CF58BBA2F}"/>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B98-4132-A9B8-D26CF58BBA2F}"/>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B98-4132-A9B8-D26CF58BBA2F}"/>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B98-4132-A9B8-D26CF58BBA2F}"/>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BDD-401B-90B6-09A45E4F53F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BDD-401B-90B6-09A45E4F53F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38.6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38.6</c:v>
                </c:pt>
                <c:pt idx="13">
                  <c:v>38.6</c:v>
                </c:pt>
                <c:pt idx="14">
                  <c:v>38.6</c:v>
                </c:pt>
                <c:pt idx="15">
                  <c:v>38.6</c:v>
                </c:pt>
                <c:pt idx="16">
                  <c:v>38.6</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B98-4132-A9B8-D26CF58BBA2F}"/>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B98-4132-A9B8-D26CF58BBA2F}"/>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B98-4132-A9B8-D26CF58BBA2F}"/>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B98-4132-A9B8-D26CF58BBA2F}"/>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B98-4132-A9B8-D26CF58BBA2F}"/>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B98-4132-A9B8-D26CF58BBA2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B98-4132-A9B8-D26CF58BBA2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70.900000000000006</c:v>
                </c:pt>
                <c:pt idx="1">
                  <c:v>72.5</c:v>
                </c:pt>
                <c:pt idx="2">
                  <c:v>74</c:v>
                </c:pt>
                <c:pt idx="3">
                  <c:v>75.5</c:v>
                </c:pt>
                <c:pt idx="4">
                  <c:v>77.099999999999994</c:v>
                </c:pt>
                <c:pt idx="5">
                  <c:v>78.599999999999994</c:v>
                </c:pt>
                <c:pt idx="6">
                  <c:v>80.099999999999994</c:v>
                </c:pt>
                <c:pt idx="7">
                  <c:v>81.7</c:v>
                </c:pt>
                <c:pt idx="8">
                  <c:v>83.2</c:v>
                </c:pt>
                <c:pt idx="9">
                  <c:v>84.8</c:v>
                </c:pt>
                <c:pt idx="10">
                  <c:v>86.3</c:v>
                </c:pt>
                <c:pt idx="11">
                  <c:v>87.8</c:v>
                </c:pt>
                <c:pt idx="12">
                  <c:v>89.4</c:v>
                </c:pt>
                <c:pt idx="13">
                  <c:v>90.9</c:v>
                </c:pt>
                <c:pt idx="14">
                  <c:v>92.4</c:v>
                </c:pt>
                <c:pt idx="15">
                  <c:v>94</c:v>
                </c:pt>
                <c:pt idx="16">
                  <c:v>95.5</c:v>
                </c:pt>
              </c:numCache>
            </c:numRef>
          </c:yVal>
          <c:smooth val="0"/>
          <c:extLst xmlns:c16r2="http://schemas.microsoft.com/office/drawing/2015/06/chart">
            <c:ext xmlns:c16="http://schemas.microsoft.com/office/drawing/2014/chart" uri="{C3380CC4-5D6E-409C-BE32-E72D297353CC}">
              <c16:uniqueId val="{00000010-0B98-4132-A9B8-D26CF58BBA2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B98-4132-A9B8-D26CF58BBA2F}"/>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B98-4132-A9B8-D26CF58BBA2F}"/>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B98-4132-A9B8-D26CF58BBA2F}"/>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B98-4132-A9B8-D26CF58BBA2F}"/>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B98-4132-A9B8-D26CF58BBA2F}"/>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B98-4132-A9B8-D26CF58BBA2F}"/>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B98-4132-A9B8-D26CF58BBA2F}"/>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B98-4132-A9B8-D26CF58BBA2F}"/>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B98-4132-A9B8-D26CF58BBA2F}"/>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52.763255004351613</c:v>
                </c:pt>
                <c:pt idx="1">
                  <c:v>76.978089983022073</c:v>
                </c:pt>
                <c:pt idx="2">
                  <c:v>74.549631225656768</c:v>
                </c:pt>
                <c:pt idx="3">
                  <c:v>78.314905505341002</c:v>
                </c:pt>
                <c:pt idx="4">
                  <c:v>79.33752821231225</c:v>
                </c:pt>
                <c:pt idx="5">
                  <c:v>73.199775934112523</c:v>
                </c:pt>
                <c:pt idx="6">
                  <c:v>#N/A</c:v>
                </c:pt>
                <c:pt idx="7">
                  <c:v>90.5</c:v>
                </c:pt>
                <c:pt idx="8">
                  <c:v>90.6</c:v>
                </c:pt>
                <c:pt idx="9">
                  <c:v>90.5</c:v>
                </c:pt>
                <c:pt idx="10">
                  <c:v>90</c:v>
                </c:pt>
                <c:pt idx="11">
                  <c:v>#N/A</c:v>
                </c:pt>
                <c:pt idx="12">
                  <c:v>90</c:v>
                </c:pt>
                <c:pt idx="13">
                  <c:v>#N/A</c:v>
                </c:pt>
                <c:pt idx="14">
                  <c:v>90</c:v>
                </c:pt>
                <c:pt idx="15">
                  <c:v>#N/A</c:v>
                </c:pt>
                <c:pt idx="16">
                  <c:v>92</c:v>
                </c:pt>
                <c:pt idx="17">
                  <c:v>#N/A</c:v>
                </c:pt>
                <c:pt idx="18">
                  <c:v>92</c:v>
                </c:pt>
                <c:pt idx="19">
                  <c:v>88.077188146106138</c:v>
                </c:pt>
                <c:pt idx="20">
                  <c:v>85.7</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0B98-4132-A9B8-D26CF58BBA2F}"/>
            </c:ext>
          </c:extLst>
        </c:ser>
        <c:dLbls>
          <c:showLegendKey val="0"/>
          <c:showVal val="0"/>
          <c:showCatName val="0"/>
          <c:showSerName val="0"/>
          <c:showPercent val="0"/>
          <c:showBubbleSize val="0"/>
        </c:dLbls>
        <c:axId val="97058816"/>
        <c:axId val="97060352"/>
      </c:scatterChart>
      <c:valAx>
        <c:axId val="970588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60352"/>
        <c:crosses val="autoZero"/>
        <c:crossBetween val="midCat"/>
        <c:majorUnit val="5"/>
      </c:valAx>
      <c:valAx>
        <c:axId val="9706035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588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23.1</c:v>
                </c:pt>
                <c:pt idx="13">
                  <c:v>23.1</c:v>
                </c:pt>
                <c:pt idx="14">
                  <c:v>23.1</c:v>
                </c:pt>
                <c:pt idx="15">
                  <c:v>23.1</c:v>
                </c:pt>
                <c:pt idx="16">
                  <c:v>23.1</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9A3-4530-B4C4-066C3F306FD9}"/>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9A3-4530-B4C4-066C3F306FD9}"/>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9A3-4530-B4C4-066C3F306FD9}"/>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9A3-4530-B4C4-066C3F306FD9}"/>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9A3-4530-B4C4-066C3F306FD9}"/>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9A3-4530-B4C4-066C3F306FD9}"/>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9A3-4530-B4C4-066C3F306FD9}"/>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9A3-4530-B4C4-066C3F306FD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9A3-4530-B4C4-066C3F306FD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23.075059832206822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9A3-4530-B4C4-066C3F306FD9}"/>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9A3-4530-B4C4-066C3F306FD9}"/>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69A3-4530-B4C4-066C3F306FD9}"/>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9A3-4530-B4C4-066C3F306FD9}"/>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9A3-4530-B4C4-066C3F306FD9}"/>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69A3-4530-B4C4-066C3F306FD9}"/>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69A3-4530-B4C4-066C3F306FD9}"/>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69A3-4530-B4C4-066C3F306FD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69A3-4530-B4C4-066C3F306FD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5.5</c:v>
                </c:pt>
                <c:pt idx="13">
                  <c:v>5.5</c:v>
                </c:pt>
                <c:pt idx="14">
                  <c:v>5.5</c:v>
                </c:pt>
                <c:pt idx="15">
                  <c:v>5.5</c:v>
                </c:pt>
                <c:pt idx="16">
                  <c:v>5.5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69A3-4530-B4C4-066C3F306FD9}"/>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69A3-4530-B4C4-066C3F306FD9}"/>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69A3-4530-B4C4-066C3F306FD9}"/>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69A3-4530-B4C4-066C3F306FD9}"/>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69A3-4530-B4C4-066C3F306FD9}"/>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69A3-4530-B4C4-066C3F306FD9}"/>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69A3-4530-B4C4-066C3F306FD9}"/>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69A3-4530-B4C4-066C3F306FD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69A3-4530-B4C4-066C3F306FD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5.5328038292612378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9118080"/>
        <c:axId val="99148544"/>
      </c:scatterChart>
      <c:valAx>
        <c:axId val="99118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48544"/>
        <c:crosses val="autoZero"/>
        <c:crossBetween val="midCat"/>
        <c:majorUnit val="5"/>
      </c:valAx>
      <c:valAx>
        <c:axId val="991485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11808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62-45F3-A36D-F58DA407A151}"/>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62-45F3-A36D-F58DA407A151}"/>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862-45F3-A36D-F58DA407A151}"/>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862-45F3-A36D-F58DA407A151}"/>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862-45F3-A36D-F58DA407A151}"/>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862-45F3-A36D-F58DA407A151}"/>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862-45F3-A36D-F58DA407A151}"/>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862-45F3-A36D-F58DA407A151}"/>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862-45F3-A36D-F58DA407A151}"/>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862-45F3-A36D-F58DA407A151}"/>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862-45F3-A36D-F58DA407A151}"/>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862-45F3-A36D-F58DA407A151}"/>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862-45F3-A36D-F58DA407A151}"/>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862-45F3-A36D-F58DA407A151}"/>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D862-45F3-A36D-F58DA407A151}"/>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862-45F3-A36D-F58DA407A151}"/>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862-45F3-A36D-F58DA407A151}"/>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862-45F3-A36D-F58DA407A151}"/>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862-45F3-A36D-F58DA407A151}"/>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862-45F3-A36D-F58DA407A151}"/>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862-45F3-A36D-F58DA407A151}"/>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D862-45F3-A36D-F58DA407A151}"/>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D862-45F3-A36D-F58DA407A151}"/>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113652480"/>
        <c:axId val="113654016"/>
      </c:scatterChart>
      <c:valAx>
        <c:axId val="1136524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54016"/>
        <c:crosses val="autoZero"/>
        <c:crossBetween val="midCat"/>
        <c:majorUnit val="5"/>
      </c:valAx>
      <c:valAx>
        <c:axId val="113654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524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6E2-48FB-AF9F-583D7A88DD46}"/>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6E2-48FB-AF9F-583D7A88DD46}"/>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6E2-48FB-AF9F-583D7A88DD46}"/>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6E2-48FB-AF9F-583D7A88DD46}"/>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6E2-48FB-AF9F-583D7A88DD46}"/>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6E2-48FB-AF9F-583D7A88DD46}"/>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6E2-48FB-AF9F-583D7A88DD46}"/>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6E2-48FB-AF9F-583D7A88DD46}"/>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6E2-48FB-AF9F-583D7A88DD46}"/>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46E2-48FB-AF9F-583D7A88DD46}"/>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6E2-48FB-AF9F-583D7A88DD46}"/>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6E2-48FB-AF9F-583D7A88DD46}"/>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6E2-48FB-AF9F-583D7A88DD46}"/>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6E2-48FB-AF9F-583D7A88DD46}"/>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6E2-48FB-AF9F-583D7A88DD46}"/>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6E2-48FB-AF9F-583D7A88DD46}"/>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6E2-48FB-AF9F-583D7A88DD46}"/>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6E2-48FB-AF9F-583D7A88DD46}"/>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6E2-48FB-AF9F-583D7A88DD46}"/>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6E2-48FB-AF9F-583D7A88DD46}"/>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6E2-48FB-AF9F-583D7A88DD46}"/>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6E2-48FB-AF9F-583D7A88DD46}"/>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46E2-48FB-AF9F-583D7A88DD46}"/>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114132864"/>
        <c:axId val="114134400"/>
      </c:scatterChart>
      <c:valAx>
        <c:axId val="114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34400"/>
        <c:crosses val="autoZero"/>
        <c:crossBetween val="midCat"/>
        <c:majorUnit val="5"/>
      </c:valAx>
      <c:valAx>
        <c:axId val="114134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132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7</c:v>
                </c:pt>
                <c:pt idx="13">
                  <c:v>7</c:v>
                </c:pt>
                <c:pt idx="14">
                  <c:v>7</c:v>
                </c:pt>
                <c:pt idx="15">
                  <c:v>7</c:v>
                </c:pt>
                <c:pt idx="16">
                  <c:v>7</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E17-459D-803A-D6FB8750EC36}"/>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E17-459D-803A-D6FB8750EC36}"/>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E17-459D-803A-D6FB8750EC36}"/>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E17-459D-803A-D6FB8750EC36}"/>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E17-459D-803A-D6FB8750EC36}"/>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E17-459D-803A-D6FB8750EC36}"/>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E17-459D-803A-D6FB8750EC36}"/>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E17-459D-803A-D6FB8750EC36}"/>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E17-459D-803A-D6FB8750EC36}"/>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E17-459D-803A-D6FB8750EC36}"/>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E17-459D-803A-D6FB8750EC36}"/>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E17-459D-803A-D6FB8750EC36}"/>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E17-459D-803A-D6FB8750EC36}"/>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E17-459D-803A-D6FB8750EC36}"/>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E17-459D-803A-D6FB8750EC36}"/>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E17-459D-803A-D6FB8750EC36}"/>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E17-459D-803A-D6FB8750EC36}"/>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7</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46</c:v>
                </c:pt>
                <c:pt idx="13">
                  <c:v>46</c:v>
                </c:pt>
                <c:pt idx="14">
                  <c:v>46</c:v>
                </c:pt>
                <c:pt idx="15">
                  <c:v>46</c:v>
                </c:pt>
                <c:pt idx="16">
                  <c:v>46</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E17-459D-803A-D6FB8750EC36}"/>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E17-459D-803A-D6FB8750EC36}"/>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E17-459D-803A-D6FB8750EC36}"/>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E17-459D-803A-D6FB8750EC36}"/>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E17-459D-803A-D6FB8750EC36}"/>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E17-459D-803A-D6FB8750EC36}"/>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E17-459D-803A-D6FB8750EC36}"/>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E17-459D-803A-D6FB8750EC36}"/>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46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121977088"/>
        <c:axId val="122007552"/>
      </c:scatterChart>
      <c:valAx>
        <c:axId val="121977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07552"/>
        <c:crosses val="autoZero"/>
        <c:crossBetween val="midCat"/>
        <c:majorUnit val="5"/>
      </c:valAx>
      <c:valAx>
        <c:axId val="1220075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770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DC8-41E4-8471-BD79A17467B6}"/>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22.700437390000001</c:v>
                </c:pt>
                <c:pt idx="1">
                  <c:v>0</c:v>
                </c:pt>
                <c:pt idx="2">
                  <c:v>0</c:v>
                </c:pt>
                <c:pt idx="3">
                  <c:v>0</c:v>
                </c:pt>
                <c:pt idx="4">
                  <c:v>20.03727525</c:v>
                </c:pt>
                <c:pt idx="5">
                  <c:v>53.774355470000003</c:v>
                </c:pt>
              </c:numCache>
            </c:numRef>
          </c:val>
          <c:extLst xmlns:c16r2="http://schemas.microsoft.com/office/drawing/2015/06/chart">
            <c:ext xmlns:c16="http://schemas.microsoft.com/office/drawing/2014/chart" uri="{C3380CC4-5D6E-409C-BE32-E72D297353CC}">
              <c16:uniqueId val="{00000001-BDC8-41E4-8471-BD79A17467B6}"/>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77.299562609999995</c:v>
                </c:pt>
                <c:pt idx="1">
                  <c:v>0</c:v>
                </c:pt>
                <c:pt idx="2">
                  <c:v>0</c:v>
                </c:pt>
                <c:pt idx="3">
                  <c:v>0</c:v>
                </c:pt>
                <c:pt idx="4">
                  <c:v>79.962724750000007</c:v>
                </c:pt>
                <c:pt idx="5">
                  <c:v>46.225644529999997</c:v>
                </c:pt>
              </c:numCache>
            </c:numRef>
          </c:val>
          <c:extLst xmlns:c16r2="http://schemas.microsoft.com/office/drawing/2015/06/chart">
            <c:ext xmlns:c16="http://schemas.microsoft.com/office/drawing/2014/chart" uri="{C3380CC4-5D6E-409C-BE32-E72D297353CC}">
              <c16:uniqueId val="{00000002-BDC8-41E4-8471-BD79A17467B6}"/>
            </c:ext>
          </c:extLst>
        </c:ser>
        <c:dLbls>
          <c:showLegendKey val="0"/>
          <c:showVal val="0"/>
          <c:showCatName val="0"/>
          <c:showSerName val="0"/>
          <c:showPercent val="0"/>
          <c:showBubbleSize val="0"/>
        </c:dLbls>
        <c:gapWidth val="25"/>
        <c:overlap val="100"/>
        <c:axId val="85627264"/>
        <c:axId val="85628800"/>
      </c:barChart>
      <c:catAx>
        <c:axId val="8562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800"/>
        <c:crosses val="autoZero"/>
        <c:auto val="1"/>
        <c:lblAlgn val="ctr"/>
        <c:lblOffset val="100"/>
        <c:noMultiLvlLbl val="0"/>
      </c:catAx>
      <c:valAx>
        <c:axId val="856288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72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963-442C-BD56-7968EDF8A6D4}"/>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63-442C-BD56-7968EDF8A6D4}"/>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963-442C-BD56-7968EDF8A6D4}"/>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963-442C-BD56-7968EDF8A6D4}"/>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963-442C-BD56-7968EDF8A6D4}"/>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963-442C-BD56-7968EDF8A6D4}"/>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963-442C-BD56-7968EDF8A6D4}"/>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963-442C-BD56-7968EDF8A6D4}"/>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963-442C-BD56-7968EDF8A6D4}"/>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963-442C-BD56-7968EDF8A6D4}"/>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963-442C-BD56-7968EDF8A6D4}"/>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963-442C-BD56-7968EDF8A6D4}"/>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963-442C-BD56-7968EDF8A6D4}"/>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963-442C-BD56-7968EDF8A6D4}"/>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963-442C-BD56-7968EDF8A6D4}"/>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963-442C-BD56-7968EDF8A6D4}"/>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963-442C-BD56-7968EDF8A6D4}"/>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963-442C-BD56-7968EDF8A6D4}"/>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963-442C-BD56-7968EDF8A6D4}"/>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963-442C-BD56-7968EDF8A6D4}"/>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963-442C-BD56-7968EDF8A6D4}"/>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963-442C-BD56-7968EDF8A6D4}"/>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963-442C-BD56-7968EDF8A6D4}"/>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129187840"/>
        <c:axId val="129189376"/>
      </c:scatterChart>
      <c:valAx>
        <c:axId val="1291878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9376"/>
        <c:crosses val="autoZero"/>
        <c:crossBetween val="midCat"/>
        <c:majorUnit val="5"/>
      </c:valAx>
      <c:valAx>
        <c:axId val="129189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784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5.4</c:v>
                </c:pt>
                <c:pt idx="13">
                  <c:v>5.4</c:v>
                </c:pt>
                <c:pt idx="14">
                  <c:v>5.4</c:v>
                </c:pt>
                <c:pt idx="15">
                  <c:v>5.4</c:v>
                </c:pt>
                <c:pt idx="16">
                  <c:v>5.4</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86F-446E-9C97-FE6E2EABAA09}"/>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6F-446E-9C97-FE6E2EABAA09}"/>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86F-446E-9C97-FE6E2EABAA09}"/>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86F-446E-9C97-FE6E2EABAA09}"/>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86F-446E-9C97-FE6E2EABAA09}"/>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6F-446E-9C97-FE6E2EABAA0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86F-446E-9C97-FE6E2EABAA0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86F-446E-9C97-FE6E2EABAA09}"/>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86F-446E-9C97-FE6E2EABAA09}"/>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86F-446E-9C97-FE6E2EABAA09}"/>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86F-446E-9C97-FE6E2EABAA09}"/>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86F-446E-9C97-FE6E2EABAA09}"/>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86F-446E-9C97-FE6E2EABAA09}"/>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86F-446E-9C97-FE6E2EABAA09}"/>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86F-446E-9C97-FE6E2EABAA0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86F-446E-9C97-FE6E2EABAA0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5.4</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21</c:v>
                </c:pt>
                <c:pt idx="13">
                  <c:v>21</c:v>
                </c:pt>
                <c:pt idx="14">
                  <c:v>21</c:v>
                </c:pt>
                <c:pt idx="15">
                  <c:v>21</c:v>
                </c:pt>
                <c:pt idx="16">
                  <c:v>21</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86F-446E-9C97-FE6E2EABAA09}"/>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86F-446E-9C97-FE6E2EABAA09}"/>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86F-446E-9C97-FE6E2EABAA09}"/>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86F-446E-9C97-FE6E2EABAA09}"/>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86F-446E-9C97-FE6E2EABAA09}"/>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86F-446E-9C97-FE6E2EABAA09}"/>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86F-446E-9C97-FE6E2EABAA09}"/>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86F-446E-9C97-FE6E2EABAA09}"/>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21</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30864256"/>
        <c:axId val="130865792"/>
      </c:scatterChart>
      <c:valAx>
        <c:axId val="130864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65792"/>
        <c:crosses val="autoZero"/>
        <c:crossBetween val="midCat"/>
        <c:majorUnit val="5"/>
      </c:valAx>
      <c:valAx>
        <c:axId val="130865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64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4ADF-4816-8AA2-D4648C9EE9F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39.903137569999998</c:v>
                </c:pt>
                <c:pt idx="1">
                  <c:v>0</c:v>
                </c:pt>
                <c:pt idx="2">
                  <c:v>0</c:v>
                </c:pt>
                <c:pt idx="3">
                  <c:v>0</c:v>
                </c:pt>
                <c:pt idx="4">
                  <c:v>38.6</c:v>
                </c:pt>
                <c:pt idx="5">
                  <c:v>54.3</c:v>
                </c:pt>
              </c:numCache>
            </c:numRef>
          </c:val>
          <c:extLst xmlns:c16r2="http://schemas.microsoft.com/office/drawing/2015/06/chart">
            <c:ext xmlns:c16="http://schemas.microsoft.com/office/drawing/2014/chart" uri="{C3380CC4-5D6E-409C-BE32-E72D297353CC}">
              <c16:uniqueId val="{00000001-4ADF-4816-8AA2-D4648C9EE9F6}"/>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60.096862430000002</c:v>
                </c:pt>
                <c:pt idx="1">
                  <c:v>0</c:v>
                </c:pt>
                <c:pt idx="2">
                  <c:v>0</c:v>
                </c:pt>
                <c:pt idx="3">
                  <c:v>0</c:v>
                </c:pt>
                <c:pt idx="4">
                  <c:v>61.4</c:v>
                </c:pt>
                <c:pt idx="5">
                  <c:v>45.7</c:v>
                </c:pt>
              </c:numCache>
            </c:numRef>
          </c:val>
          <c:extLst xmlns:c16r2="http://schemas.microsoft.com/office/drawing/2015/06/chart">
            <c:ext xmlns:c16="http://schemas.microsoft.com/office/drawing/2014/chart" uri="{C3380CC4-5D6E-409C-BE32-E72D297353CC}">
              <c16:uniqueId val="{00000002-4ADF-4816-8AA2-D4648C9EE9F6}"/>
            </c:ext>
          </c:extLst>
        </c:ser>
        <c:dLbls>
          <c:showLegendKey val="0"/>
          <c:showVal val="0"/>
          <c:showCatName val="0"/>
          <c:showSerName val="0"/>
          <c:showPercent val="0"/>
          <c:showBubbleSize val="0"/>
        </c:dLbls>
        <c:gapWidth val="25"/>
        <c:overlap val="100"/>
        <c:axId val="86446464"/>
        <c:axId val="86448000"/>
      </c:barChart>
      <c:catAx>
        <c:axId val="86446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000"/>
        <c:crosses val="autoZero"/>
        <c:auto val="1"/>
        <c:lblAlgn val="ctr"/>
        <c:lblOffset val="100"/>
        <c:noMultiLvlLbl val="0"/>
      </c:catAx>
      <c:valAx>
        <c:axId val="864480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4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47.6</c:v>
                </c:pt>
                <c:pt idx="1">
                  <c:v>46.9</c:v>
                </c:pt>
                <c:pt idx="2">
                  <c:v>46.3</c:v>
                </c:pt>
                <c:pt idx="3">
                  <c:v>45.6</c:v>
                </c:pt>
                <c:pt idx="4">
                  <c:v>45</c:v>
                </c:pt>
                <c:pt idx="5">
                  <c:v>44.3</c:v>
                </c:pt>
                <c:pt idx="6">
                  <c:v>43.7</c:v>
                </c:pt>
                <c:pt idx="7">
                  <c:v>43</c:v>
                </c:pt>
                <c:pt idx="8">
                  <c:v>42.4</c:v>
                </c:pt>
                <c:pt idx="9">
                  <c:v>41.7</c:v>
                </c:pt>
                <c:pt idx="10">
                  <c:v>41.1</c:v>
                </c:pt>
                <c:pt idx="11">
                  <c:v>40.4</c:v>
                </c:pt>
                <c:pt idx="12">
                  <c:v>39.799999999999997</c:v>
                </c:pt>
                <c:pt idx="13">
                  <c:v>39.1</c:v>
                </c:pt>
                <c:pt idx="14">
                  <c:v>38.5</c:v>
                </c:pt>
                <c:pt idx="15">
                  <c:v>37.799999999999997</c:v>
                </c:pt>
                <c:pt idx="16">
                  <c:v>37.200000000000003</c:v>
                </c:pt>
              </c:numCache>
            </c:numRef>
          </c:yVal>
          <c:smooth val="0"/>
          <c:extLst xmlns:c16r2="http://schemas.microsoft.com/office/drawing/2015/06/chart">
            <c:ext xmlns:c16="http://schemas.microsoft.com/office/drawing/2014/chart" uri="{C3380CC4-5D6E-409C-BE32-E72D297353CC}">
              <c16:uniqueId val="{00000000-2EBD-43F8-B479-443AA238A964}"/>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BD-43F8-B479-443AA238A964}"/>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BD-43F8-B479-443AA238A964}"/>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EBD-43F8-B479-443AA238A964}"/>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EBD-43F8-B479-443AA238A964}"/>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EBD-43F8-B479-443AA238A964}"/>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EBD-43F8-B479-443AA238A964}"/>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EBD-43F8-B479-443AA238A964}"/>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EBD-43F8-B479-443AA238A964}"/>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EBD-43F8-B479-443AA238A964}"/>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52.92477274658058</c:v>
                </c:pt>
                <c:pt idx="1">
                  <c:v>47.75928163535545</c:v>
                </c:pt>
                <c:pt idx="2">
                  <c:v>46.401515029414128</c:v>
                </c:pt>
                <c:pt idx="3">
                  <c:v>47.435262191715225</c:v>
                </c:pt>
                <c:pt idx="4">
                  <c:v>50.065644541550512</c:v>
                </c:pt>
                <c:pt idx="5">
                  <c:v>42.535523000292997</c:v>
                </c:pt>
                <c:pt idx="6">
                  <c:v>#N/A</c:v>
                </c:pt>
                <c:pt idx="7">
                  <c:v>34.453081621321488</c:v>
                </c:pt>
                <c:pt idx="8">
                  <c:v>33.885683891821117</c:v>
                </c:pt>
                <c:pt idx="9">
                  <c:v>35.768109356658712</c:v>
                </c:pt>
                <c:pt idx="10">
                  <c:v>38.916699978956544</c:v>
                </c:pt>
                <c:pt idx="11">
                  <c:v>#N/A</c:v>
                </c:pt>
                <c:pt idx="12">
                  <c:v>40.1</c:v>
                </c:pt>
                <c:pt idx="13">
                  <c:v>#N/A</c:v>
                </c:pt>
                <c:pt idx="14">
                  <c:v>38.9</c:v>
                </c:pt>
                <c:pt idx="15">
                  <c:v>#N/A</c:v>
                </c:pt>
                <c:pt idx="16">
                  <c:v>43.2</c:v>
                </c:pt>
                <c:pt idx="17">
                  <c:v>#N/A</c:v>
                </c:pt>
                <c:pt idx="18">
                  <c:v>53.074016385450705</c:v>
                </c:pt>
                <c:pt idx="19">
                  <c:v>#N/A</c:v>
                </c:pt>
                <c:pt idx="20">
                  <c:v>33.531175867238247</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2EBD-43F8-B479-443AA238A964}"/>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26.9</c:v>
                </c:pt>
                <c:pt idx="2">
                  <c:v>26.9</c:v>
                </c:pt>
                <c:pt idx="3">
                  <c:v>26.9</c:v>
                </c:pt>
                <c:pt idx="4">
                  <c:v>26.9</c:v>
                </c:pt>
                <c:pt idx="5">
                  <c:v>26.9</c:v>
                </c:pt>
                <c:pt idx="6">
                  <c:v>26.5</c:v>
                </c:pt>
                <c:pt idx="7">
                  <c:v>26.1</c:v>
                </c:pt>
                <c:pt idx="8">
                  <c:v>25.7</c:v>
                </c:pt>
                <c:pt idx="9">
                  <c:v>25.4</c:v>
                </c:pt>
                <c:pt idx="10">
                  <c:v>25</c:v>
                </c:pt>
                <c:pt idx="11">
                  <c:v>24.6</c:v>
                </c:pt>
                <c:pt idx="12">
                  <c:v>24.2</c:v>
                </c:pt>
                <c:pt idx="13">
                  <c:v>23.8</c:v>
                </c:pt>
                <c:pt idx="14">
                  <c:v>23.5</c:v>
                </c:pt>
                <c:pt idx="15">
                  <c:v>23.1</c:v>
                </c:pt>
                <c:pt idx="16">
                  <c:v>22.7</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EBD-43F8-B479-443AA238A964}"/>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EBD-43F8-B479-443AA238A964}"/>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25.717194151397372</c:v>
                </c:pt>
                <c:pt idx="8">
                  <c:v>25.602471257313532</c:v>
                </c:pt>
                <c:pt idx="9">
                  <c:v>24.908175243288277</c:v>
                </c:pt>
                <c:pt idx="10">
                  <c:v>27.60411752940934</c:v>
                </c:pt>
                <c:pt idx="11">
                  <c:v>#N/A</c:v>
                </c:pt>
                <c:pt idx="12">
                  <c:v>23.3</c:v>
                </c:pt>
                <c:pt idx="13">
                  <c:v>#N/A</c:v>
                </c:pt>
                <c:pt idx="14">
                  <c:v>21.95</c:v>
                </c:pt>
                <c:pt idx="15">
                  <c:v>#N/A</c:v>
                </c:pt>
                <c:pt idx="16">
                  <c:v>21.85</c:v>
                </c:pt>
                <c:pt idx="17">
                  <c:v>#N/A</c:v>
                </c:pt>
                <c:pt idx="18">
                  <c:v>30.423149561176217</c:v>
                </c:pt>
                <c:pt idx="19">
                  <c:v>#N/A</c:v>
                </c:pt>
                <c:pt idx="20">
                  <c:v>19.701906740656973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EBD-43F8-B479-443AA238A964}"/>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EBD-43F8-B479-443AA238A964}"/>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EBD-43F8-B479-443AA238A964}"/>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EBD-43F8-B479-443AA238A964}"/>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EBD-43F8-B479-443AA238A964}"/>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EBD-43F8-B479-443AA238A964}"/>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EBD-43F8-B479-443AA238A964}"/>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EBD-43F8-B479-443AA238A964}"/>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2EBD-43F8-B479-443AA238A964}"/>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13707648"/>
        <c:axId val="121989376"/>
      </c:scatterChart>
      <c:valAx>
        <c:axId val="1137076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9376"/>
        <c:crosses val="autoZero"/>
        <c:crossBetween val="midCat"/>
        <c:majorUnit val="5"/>
      </c:valAx>
      <c:valAx>
        <c:axId val="121989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13707648"/>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93-48E1-BC93-3084F4DA1538}"/>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93-48E1-BC93-3084F4DA1538}"/>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93-48E1-BC93-3084F4DA1538}"/>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93-48E1-BC93-3084F4DA1538}"/>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693-48E1-BC93-3084F4DA1538}"/>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93-48E1-BC93-3084F4DA1538}"/>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93-48E1-BC93-3084F4DA1538}"/>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693-48E1-BC93-3084F4DA153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693-48E1-BC93-3084F4DA153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693-48E1-BC93-3084F4DA1538}"/>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693-48E1-BC93-3084F4DA1538}"/>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693-48E1-BC93-3084F4DA1538}"/>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693-48E1-BC93-3084F4DA1538}"/>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693-48E1-BC93-3084F4DA1538}"/>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693-48E1-BC93-3084F4DA1538}"/>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693-48E1-BC93-3084F4DA1538}"/>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693-48E1-BC93-3084F4DA153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693-48E1-BC93-3084F4DA153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5693-48E1-BC93-3084F4DA153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693-48E1-BC93-3084F4DA1538}"/>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693-48E1-BC93-3084F4DA1538}"/>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693-48E1-BC93-3084F4DA1538}"/>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693-48E1-BC93-3084F4DA1538}"/>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693-48E1-BC93-3084F4DA1538}"/>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693-48E1-BC93-3084F4DA1538}"/>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693-48E1-BC93-3084F4DA1538}"/>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693-48E1-BC93-3084F4DA1538}"/>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693-48E1-BC93-3084F4DA1538}"/>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5693-48E1-BC93-3084F4DA1538}"/>
            </c:ext>
          </c:extLst>
        </c:ser>
        <c:dLbls>
          <c:showLegendKey val="0"/>
          <c:showVal val="0"/>
          <c:showCatName val="0"/>
          <c:showSerName val="0"/>
          <c:showPercent val="0"/>
          <c:showBubbleSize val="0"/>
        </c:dLbls>
        <c:axId val="152546688"/>
        <c:axId val="154715648"/>
      </c:scatterChart>
      <c:valAx>
        <c:axId val="1525466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5648"/>
        <c:crosses val="autoZero"/>
        <c:crossBetween val="midCat"/>
        <c:majorUnit val="5"/>
      </c:valAx>
      <c:valAx>
        <c:axId val="1547156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54668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626-4511-9EFF-3D47CFC53BD7}"/>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26-4511-9EFF-3D47CFC53BD7}"/>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26-4511-9EFF-3D47CFC53BD7}"/>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26-4511-9EFF-3D47CFC53BD7}"/>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26-4511-9EFF-3D47CFC53BD7}"/>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26-4511-9EFF-3D47CFC53BD7}"/>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26-4511-9EFF-3D47CFC53BD7}"/>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26-4511-9EFF-3D47CFC53BD7}"/>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26-4511-9EFF-3D47CFC53BD7}"/>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26-4511-9EFF-3D47CFC53BD7}"/>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26-4511-9EFF-3D47CFC53BD7}"/>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26-4511-9EFF-3D47CFC53BD7}"/>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26-4511-9EFF-3D47CFC53BD7}"/>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26-4511-9EFF-3D47CFC53BD7}"/>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26-4511-9EFF-3D47CFC53BD7}"/>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26-4511-9EFF-3D47CFC53BD7}"/>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26-4511-9EFF-3D47CFC53BD7}"/>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26-4511-9EFF-3D47CFC53BD7}"/>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E626-4511-9EFF-3D47CFC53BD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26-4511-9EFF-3D47CFC53BD7}"/>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26-4511-9EFF-3D47CFC53BD7}"/>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26-4511-9EFF-3D47CFC53BD7}"/>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26-4511-9EFF-3D47CFC53BD7}"/>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26-4511-9EFF-3D47CFC53BD7}"/>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26-4511-9EFF-3D47CFC53BD7}"/>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26-4511-9EFF-3D47CFC53BD7}"/>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26-4511-9EFF-3D47CFC53BD7}"/>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26-4511-9EFF-3D47CFC53BD7}"/>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E626-4511-9EFF-3D47CFC53BD7}"/>
            </c:ext>
          </c:extLst>
        </c:ser>
        <c:dLbls>
          <c:showLegendKey val="0"/>
          <c:showVal val="0"/>
          <c:showCatName val="0"/>
          <c:showSerName val="0"/>
          <c:showPercent val="0"/>
          <c:showBubbleSize val="0"/>
        </c:dLbls>
        <c:axId val="300072320"/>
        <c:axId val="303985792"/>
      </c:scatterChart>
      <c:valAx>
        <c:axId val="300072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3985792"/>
        <c:crosses val="autoZero"/>
        <c:crossBetween val="midCat"/>
        <c:majorUnit val="5"/>
      </c:valAx>
      <c:valAx>
        <c:axId val="303985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23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71.599999999999994</c:v>
                </c:pt>
                <c:pt idx="1">
                  <c:v>73.099999999999994</c:v>
                </c:pt>
                <c:pt idx="2">
                  <c:v>74.599999999999994</c:v>
                </c:pt>
                <c:pt idx="3">
                  <c:v>76.099999999999994</c:v>
                </c:pt>
                <c:pt idx="4">
                  <c:v>77.599999999999994</c:v>
                </c:pt>
                <c:pt idx="5">
                  <c:v>79.099999999999994</c:v>
                </c:pt>
                <c:pt idx="6">
                  <c:v>80.599999999999994</c:v>
                </c:pt>
                <c:pt idx="7">
                  <c:v>82.1</c:v>
                </c:pt>
                <c:pt idx="8">
                  <c:v>83.7</c:v>
                </c:pt>
                <c:pt idx="9">
                  <c:v>85.2</c:v>
                </c:pt>
                <c:pt idx="10">
                  <c:v>86.7</c:v>
                </c:pt>
                <c:pt idx="11">
                  <c:v>88.2</c:v>
                </c:pt>
                <c:pt idx="12">
                  <c:v>89.7</c:v>
                </c:pt>
                <c:pt idx="13">
                  <c:v>91.2</c:v>
                </c:pt>
                <c:pt idx="14">
                  <c:v>92.7</c:v>
                </c:pt>
                <c:pt idx="15">
                  <c:v>94.2</c:v>
                </c:pt>
                <c:pt idx="16">
                  <c:v>95.8</c:v>
                </c:pt>
              </c:numCache>
            </c:numRef>
          </c:yVal>
          <c:smooth val="0"/>
          <c:extLst xmlns:c16r2="http://schemas.microsoft.com/office/drawing/2015/06/chart">
            <c:ext xmlns:c16="http://schemas.microsoft.com/office/drawing/2014/chart" uri="{C3380CC4-5D6E-409C-BE32-E72D297353CC}">
              <c16:uniqueId val="{00000000-E7C4-47C3-BEA1-51D4EC61E415}"/>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7C4-47C3-BEA1-51D4EC61E415}"/>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7C4-47C3-BEA1-51D4EC61E415}"/>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7C4-47C3-BEA1-51D4EC61E415}"/>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7C4-47C3-BEA1-51D4EC61E415}"/>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7C4-47C3-BEA1-51D4EC61E415}"/>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7C4-47C3-BEA1-51D4EC61E415}"/>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7C4-47C3-BEA1-51D4EC61E415}"/>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7C4-47C3-BEA1-51D4EC61E41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7C4-47C3-BEA1-51D4EC61E41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53.79760428170929</c:v>
                </c:pt>
                <c:pt idx="1">
                  <c:v>77.49521641976331</c:v>
                </c:pt>
                <c:pt idx="2">
                  <c:v>74.935853009912165</c:v>
                </c:pt>
                <c:pt idx="3">
                  <c:v>78.678825125708357</c:v>
                </c:pt>
                <c:pt idx="4">
                  <c:v>79.73953137949222</c:v>
                </c:pt>
                <c:pt idx="5">
                  <c:v>73.786533841195435</c:v>
                </c:pt>
                <c:pt idx="6">
                  <c:v>#N/A</c:v>
                </c:pt>
                <c:pt idx="7">
                  <c:v>90.918471219692762</c:v>
                </c:pt>
                <c:pt idx="8">
                  <c:v>91.018059817519742</c:v>
                </c:pt>
                <c:pt idx="9">
                  <c:v>90.930591843689655</c:v>
                </c:pt>
                <c:pt idx="10">
                  <c:v>90.477351423927644</c:v>
                </c:pt>
                <c:pt idx="11">
                  <c:v>#N/A</c:v>
                </c:pt>
                <c:pt idx="12">
                  <c:v>90.5</c:v>
                </c:pt>
                <c:pt idx="13">
                  <c:v>#N/A</c:v>
                </c:pt>
                <c:pt idx="14">
                  <c:v>90.5</c:v>
                </c:pt>
                <c:pt idx="15">
                  <c:v>#N/A</c:v>
                </c:pt>
                <c:pt idx="16">
                  <c:v>92.5</c:v>
                </c:pt>
                <c:pt idx="17">
                  <c:v>#N/A</c:v>
                </c:pt>
                <c:pt idx="18">
                  <c:v>92.542857973880928</c:v>
                </c:pt>
                <c:pt idx="19">
                  <c:v>87.918128331906203</c:v>
                </c:pt>
                <c:pt idx="20">
                  <c:v>85.84110406859007</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E7C4-47C3-BEA1-51D4EC61E415}"/>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39.9</c:v>
                </c:pt>
                <c:pt idx="13">
                  <c:v>39.9</c:v>
                </c:pt>
                <c:pt idx="14">
                  <c:v>39.9</c:v>
                </c:pt>
                <c:pt idx="15">
                  <c:v>39.9</c:v>
                </c:pt>
                <c:pt idx="16">
                  <c:v>39.9</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39.903137574625887</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7C4-47C3-BEA1-51D4EC61E415}"/>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7C4-47C3-BEA1-51D4EC61E415}"/>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7C4-47C3-BEA1-51D4EC61E415}"/>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7C4-47C3-BEA1-51D4EC61E415}"/>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7C4-47C3-BEA1-51D4EC61E415}"/>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7C4-47C3-BEA1-51D4EC61E415}"/>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7C4-47C3-BEA1-51D4EC61E415}"/>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7C4-47C3-BEA1-51D4EC61E41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7C4-47C3-BEA1-51D4EC61E41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5128192"/>
        <c:axId val="75142272"/>
      </c:scatterChart>
      <c:valAx>
        <c:axId val="75128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42272"/>
        <c:crosses val="autoZero"/>
        <c:crossBetween val="midCat"/>
        <c:majorUnit val="5"/>
      </c:valAx>
      <c:valAx>
        <c:axId val="75142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819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E61-4E08-A6C1-AEDEDA5C04C5}"/>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E61-4E08-A6C1-AEDEDA5C04C5}"/>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61-4E08-A6C1-AEDEDA5C04C5}"/>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61-4E08-A6C1-AEDEDA5C04C5}"/>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61-4E08-A6C1-AEDEDA5C04C5}"/>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61-4E08-A6C1-AEDEDA5C04C5}"/>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61-4E08-A6C1-AEDEDA5C04C5}"/>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BE61-4E08-A6C1-AEDEDA5C04C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BE61-4E08-A6C1-AEDEDA5C04C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E61-4E08-A6C1-AEDEDA5C04C5}"/>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E61-4E08-A6C1-AEDEDA5C04C5}"/>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E61-4E08-A6C1-AEDEDA5C04C5}"/>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E61-4E08-A6C1-AEDEDA5C04C5}"/>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E61-4E08-A6C1-AEDEDA5C04C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E61-4E08-A6C1-AEDEDA5C04C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2-BE61-4E08-A6C1-AEDEDA5C04C5}"/>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E61-4E08-A6C1-AEDEDA5C04C5}"/>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BE61-4E08-A6C1-AEDEDA5C04C5}"/>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E61-4E08-A6C1-AEDEDA5C04C5}"/>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E61-4E08-A6C1-AEDEDA5C04C5}"/>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E61-4E08-A6C1-AEDEDA5C04C5}"/>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E61-4E08-A6C1-AEDEDA5C04C5}"/>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E61-4E08-A6C1-AEDEDA5C04C5}"/>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E61-4E08-A6C1-AEDEDA5C04C5}"/>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E61-4E08-A6C1-AEDEDA5C04C5}"/>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BE61-4E08-A6C1-AEDEDA5C04C5}"/>
            </c:ext>
          </c:extLst>
        </c:ser>
        <c:dLbls>
          <c:showLegendKey val="0"/>
          <c:showVal val="0"/>
          <c:showCatName val="0"/>
          <c:showSerName val="0"/>
          <c:showPercent val="0"/>
          <c:showBubbleSize val="0"/>
        </c:dLbls>
        <c:axId val="84816640"/>
        <c:axId val="84818176"/>
      </c:scatterChart>
      <c:valAx>
        <c:axId val="84816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8176"/>
        <c:crosses val="autoZero"/>
        <c:crossBetween val="midCat"/>
        <c:majorUnit val="5"/>
      </c:valAx>
      <c:valAx>
        <c:axId val="8481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664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853-4CC9-ABDF-4F18617CDBA2}"/>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853-4CC9-ABDF-4F18617CDBA2}"/>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853-4CC9-ABDF-4F18617CDBA2}"/>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853-4CC9-ABDF-4F18617CDBA2}"/>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853-4CC9-ABDF-4F18617CDBA2}"/>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853-4CC9-ABDF-4F18617CDBA2}"/>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853-4CC9-ABDF-4F18617CDBA2}"/>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9B5-4B59-BE36-FB6133CE69E7}"/>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9B5-4B59-BE36-FB6133CE69E7}"/>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853-4CC9-ABDF-4F18617CDBA2}"/>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853-4CC9-ABDF-4F18617CDBA2}"/>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853-4CC9-ABDF-4F18617CDBA2}"/>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853-4CC9-ABDF-4F18617CDBA2}"/>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853-4CC9-ABDF-4F18617CDBA2}"/>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853-4CC9-ABDF-4F18617CDBA2}"/>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0-D853-4CC9-ABDF-4F18617CDBA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853-4CC9-ABDF-4F18617CDBA2}"/>
                </c:ext>
              </c:extLst>
            </c:dLbl>
            <c:dLbl>
              <c:idx val="1"/>
              <c:tx>
                <c:rich>
                  <a:bodyPr/>
                  <a:lstStyle/>
                  <a:p>
                    <a:pPr>
                      <a:defRPr sz="600" b="0" i="0">
                        <a:solidFill>
                          <a:srgbClr val="000000"/>
                        </a:solidFill>
                        <a:latin typeface="Arial"/>
                        <a:ea typeface="Arial"/>
                        <a:cs typeface="Arial"/>
                      </a:defRPr>
                    </a:pPr>
                    <a:r>
                      <a:rPr lang="en-US" sz="600"/>
                      <a:t>E</a:t>
                    </a:r>
                    <a:r>
                      <a:rPr lang="en-US"/>
                      <a:t>MIS01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D853-4CC9-ABDF-4F18617CDBA2}"/>
                </c:ext>
              </c:extLst>
            </c:dLbl>
            <c:dLbl>
              <c:idx val="2"/>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853-4CC9-ABDF-4F18617CDBA2}"/>
                </c:ext>
              </c:extLst>
            </c:dLbl>
            <c:dLbl>
              <c:idx val="3"/>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D853-4CC9-ABDF-4F18617CDBA2}"/>
                </c:ext>
              </c:extLst>
            </c:dLbl>
            <c:dLbl>
              <c:idx val="4"/>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D853-4CC9-ABDF-4F18617CDBA2}"/>
                </c:ext>
              </c:extLst>
            </c:dLbl>
            <c:dLbl>
              <c:idx val="5"/>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853-4CC9-ABDF-4F18617CDBA2}"/>
                </c:ext>
              </c:extLst>
            </c:dLbl>
            <c:dLbl>
              <c:idx val="6"/>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D853-4CC9-ABDF-4F18617CDBA2}"/>
                </c:ext>
              </c:extLst>
            </c:dLbl>
            <c:dLbl>
              <c:idx val="7"/>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853-4CC9-ABDF-4F18617CDBA2}"/>
                </c:ext>
              </c:extLst>
            </c:dLbl>
            <c:dLbl>
              <c:idx val="8"/>
              <c:tx>
                <c:rich>
                  <a:bodyPr/>
                  <a:lstStyle/>
                  <a:p>
                    <a:pPr>
                      <a:defRPr sz="600" b="0" i="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D853-4CC9-ABDF-4F18617CDBA2}"/>
                </c:ext>
              </c:extLst>
            </c:dLbl>
            <c:dLbl>
              <c:idx val="9"/>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dLbl>
            <c:dLbl>
              <c:idx val="10"/>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dLbl>
            <c:dLbl>
              <c:idx val="11"/>
              <c:tx>
                <c:rich>
                  <a:bodyPr/>
                  <a:lstStyle/>
                  <a:p>
                    <a:pPr>
                      <a:defRPr sz="600" b="0" i="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dLbl>
            <c:dLbl>
              <c:idx val="12"/>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dLbl>
            <c:dLbl>
              <c:idx val="13"/>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dLbl>
            <c:dLbl>
              <c:idx val="14"/>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dLbl>
            <c:dLbl>
              <c:idx val="15"/>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dLbl>
            <c:dLbl>
              <c:idx val="16"/>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dLbl>
            <c:dLbl>
              <c:idx val="17"/>
              <c:tx>
                <c:rich>
                  <a:bodyPr/>
                  <a:lstStyle/>
                  <a:p>
                    <a:pPr>
                      <a:defRPr sz="600" b="0" i="0">
                        <a:solidFill>
                          <a:srgbClr val="000000"/>
                        </a:solidFill>
                        <a:latin typeface="Arial"/>
                        <a:ea typeface="Arial"/>
                        <a:cs typeface="Arial"/>
                      </a:defRPr>
                    </a:pPr>
                    <a:r>
                      <a:rPr lang="en-US" sz="600"/>
                      <a:t>U</a:t>
                    </a:r>
                    <a:r>
                      <a:rPr lang="en-US"/>
                      <a:t>IS14</a:t>
                    </a:r>
                  </a:p>
                </c:rich>
              </c:tx>
              <c:spPr>
                <a:noFill/>
                <a:ln>
                  <a:noFill/>
                </a:ln>
                <a:effectLst/>
              </c:spPr>
              <c:dLblPos val="b"/>
              <c:showLegendKey val="0"/>
              <c:showVal val="1"/>
              <c:showCatName val="0"/>
              <c:showSerName val="0"/>
              <c:showPercent val="0"/>
              <c:showBubbleSize val="0"/>
            </c:dLbl>
            <c:dLbl>
              <c:idx val="1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dLbl>
            <c:dLbl>
              <c:idx val="1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dLbl>
            <c:dLbl>
              <c:idx val="20"/>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dLbl>
            <c:dLbl>
              <c:idx val="21"/>
              <c:dLblPos val="b"/>
              <c:showLegendKey val="0"/>
              <c:showVal val="1"/>
              <c:showCatName val="0"/>
              <c:showSerName val="0"/>
              <c:showPercent val="0"/>
              <c:showBubbleSize val="0"/>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2000</c:v>
                </c:pt>
                <c:pt idx="1">
                  <c:v>2001</c:v>
                </c:pt>
                <c:pt idx="2">
                  <c:v>2002</c:v>
                </c:pt>
                <c:pt idx="3">
                  <c:v>2003</c:v>
                </c:pt>
                <c:pt idx="4">
                  <c:v>2004</c:v>
                </c:pt>
                <c:pt idx="5">
                  <c:v>2005</c:v>
                </c:pt>
                <c:pt idx="6">
                  <c:v>2006</c:v>
                </c:pt>
                <c:pt idx="7">
                  <c:v>2007</c:v>
                </c:pt>
                <c:pt idx="8">
                  <c:v>2008</c:v>
                </c:pt>
                <c:pt idx="9">
                  <c:v>2009</c:v>
                </c:pt>
                <c:pt idx="10">
                  <c:v>2010</c:v>
                </c:pt>
                <c:pt idx="11">
                  <c:v>2010</c:v>
                </c:pt>
                <c:pt idx="12">
                  <c:v>2011</c:v>
                </c:pt>
                <c:pt idx="13">
                  <c:v>2011</c:v>
                </c:pt>
                <c:pt idx="14">
                  <c:v>2012</c:v>
                </c:pt>
                <c:pt idx="15">
                  <c:v>2012</c:v>
                </c:pt>
                <c:pt idx="16">
                  <c:v>2013</c:v>
                </c:pt>
                <c:pt idx="17">
                  <c:v>2014</c:v>
                </c:pt>
                <c:pt idx="18">
                  <c:v>2014</c:v>
                </c:pt>
                <c:pt idx="19">
                  <c:v>2015</c:v>
                </c:pt>
                <c:pt idx="20">
                  <c:v>2016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A-D853-4CC9-ABDF-4F18617CDBA2}"/>
            </c:ext>
          </c:extLst>
        </c:ser>
        <c:dLbls>
          <c:showLegendKey val="0"/>
          <c:showVal val="0"/>
          <c:showCatName val="0"/>
          <c:showSerName val="0"/>
          <c:showPercent val="0"/>
          <c:showBubbleSize val="0"/>
        </c:dLbls>
        <c:axId val="85567744"/>
        <c:axId val="85590016"/>
      </c:scatterChart>
      <c:valAx>
        <c:axId val="85567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0016"/>
        <c:crosses val="autoZero"/>
        <c:crossBetween val="midCat"/>
        <c:majorUnit val="5"/>
      </c:valAx>
      <c:valAx>
        <c:axId val="85590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774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6" customWidth="true"/>
    <col min="2" max="2" width="2.375" style="206" customWidth="true"/>
    <col min="3" max="3" width="58" style="206" customWidth="true"/>
    <col min="4" max="4" width="7.75" style="206" customWidth="true"/>
    <col min="5" max="16384" width="7.75" style="206"/>
  </cols>
  <sheetData>
    <row r="1" ht="44.1" customHeight="true" x14ac:dyDescent="0.25">
      <c r="A1" s="34"/>
      <c r="B1" s="35"/>
      <c r="C1" s="35"/>
      <c r="D1" s="35"/>
      <c r="E1" s="205"/>
      <c r="F1" s="205"/>
      <c r="G1" s="205"/>
      <c r="H1" s="205"/>
      <c r="I1" s="205"/>
      <c r="J1" s="205"/>
      <c r="K1" s="205"/>
      <c r="L1" s="205"/>
      <c r="M1" s="205"/>
      <c r="N1" s="205"/>
      <c r="O1" s="205"/>
      <c r="P1" s="205"/>
      <c r="Q1" s="205"/>
      <c r="R1" s="205"/>
    </row>
    <row r="2" ht="23.25" x14ac:dyDescent="0.35">
      <c r="A2" s="35"/>
      <c r="B2" s="35"/>
      <c r="C2" s="37"/>
      <c r="D2" s="35"/>
      <c r="E2" s="205"/>
      <c r="F2" s="205"/>
      <c r="G2" s="35"/>
      <c r="H2" s="205"/>
      <c r="I2" s="205"/>
      <c r="J2" s="205"/>
      <c r="K2" s="205"/>
      <c r="L2" s="205"/>
      <c r="M2" s="205"/>
      <c r="N2" s="205"/>
      <c r="O2" s="205"/>
      <c r="P2" s="205"/>
      <c r="Q2" s="205"/>
      <c r="R2" s="205"/>
    </row>
    <row r="3" ht="15" x14ac:dyDescent="0.2">
      <c r="A3" s="35"/>
      <c r="B3" s="35"/>
      <c r="C3" s="35"/>
      <c r="D3" s="35"/>
      <c r="F3" s="35"/>
      <c r="G3" s="35"/>
      <c r="H3" s="207"/>
      <c r="I3" s="207"/>
      <c r="J3" s="207"/>
      <c r="K3" s="207"/>
      <c r="L3" s="205"/>
      <c r="M3" s="205"/>
      <c r="N3" s="205"/>
      <c r="O3" s="205"/>
      <c r="P3" s="205"/>
      <c r="Q3" s="205"/>
      <c r="R3" s="205"/>
    </row>
    <row r="4" ht="40.5" x14ac:dyDescent="0.2">
      <c r="A4" s="35"/>
      <c r="B4" s="35"/>
      <c r="C4" s="208" t="s">
        <v>163</v>
      </c>
      <c r="D4" s="35"/>
      <c r="E4" s="209"/>
      <c r="F4" s="205"/>
      <c r="G4" s="35"/>
      <c r="H4" s="205"/>
      <c r="I4" s="205"/>
      <c r="J4" s="205"/>
      <c r="K4" s="205"/>
      <c r="L4" s="205"/>
      <c r="M4" s="205"/>
      <c r="N4" s="205"/>
      <c r="O4" s="205"/>
      <c r="P4" s="205"/>
      <c r="Q4" s="205"/>
      <c r="R4" s="205"/>
    </row>
    <row r="5" ht="20.25" x14ac:dyDescent="0.2">
      <c r="A5" s="35"/>
      <c r="B5" s="35"/>
      <c r="C5" s="208"/>
      <c r="D5" s="35"/>
      <c r="E5" s="209"/>
      <c r="F5" s="205"/>
      <c r="G5" s="35"/>
      <c r="H5" s="205"/>
      <c r="I5" s="205"/>
      <c r="J5" s="205"/>
      <c r="K5" s="205"/>
      <c r="L5" s="205"/>
      <c r="M5" s="205"/>
      <c r="N5" s="205"/>
      <c r="O5" s="205"/>
      <c r="P5" s="205"/>
      <c r="Q5" s="205"/>
      <c r="R5" s="205"/>
    </row>
    <row r="6" ht="15" x14ac:dyDescent="0.2">
      <c r="A6" s="35"/>
      <c r="B6" s="35"/>
      <c r="C6" s="38" t="s">
        <v>170</v>
      </c>
      <c r="D6" s="205"/>
      <c r="E6" s="205"/>
      <c r="F6" s="205"/>
      <c r="G6" s="205"/>
      <c r="H6" s="205"/>
      <c r="I6" s="205"/>
      <c r="J6" s="205"/>
      <c r="K6" s="205"/>
      <c r="L6" s="205"/>
      <c r="M6" s="205"/>
      <c r="N6" s="205"/>
      <c r="O6" s="205"/>
      <c r="P6" s="205"/>
      <c r="Q6" s="205"/>
      <c r="R6" s="205"/>
    </row>
    <row r="7" ht="26.25" x14ac:dyDescent="0.4">
      <c r="A7" s="35"/>
      <c r="B7" s="35"/>
      <c r="C7" s="210" t="str">
        <f>'Water Data'!C1</f>
        <v>Ethiopia</v>
      </c>
      <c r="D7" s="205"/>
      <c r="E7" s="205"/>
      <c r="F7" s="205"/>
      <c r="G7" s="205"/>
      <c r="H7" s="205"/>
      <c r="I7" s="205"/>
      <c r="J7" s="205"/>
      <c r="K7" s="205"/>
      <c r="L7" s="205"/>
      <c r="M7" s="205"/>
      <c r="N7" s="205"/>
      <c r="O7" s="205"/>
      <c r="P7" s="205"/>
      <c r="Q7" s="205"/>
      <c r="R7" s="205"/>
    </row>
    <row r="8" ht="15" x14ac:dyDescent="0.2">
      <c r="A8" s="35"/>
      <c r="B8" s="35"/>
      <c r="C8" s="35"/>
      <c r="D8" s="205"/>
      <c r="E8" s="205"/>
      <c r="F8" s="205"/>
      <c r="G8" s="205"/>
      <c r="H8" s="205"/>
      <c r="I8" s="205"/>
      <c r="J8" s="205"/>
      <c r="K8" s="205"/>
      <c r="L8" s="205"/>
      <c r="M8" s="205"/>
      <c r="N8" s="205"/>
      <c r="O8" s="205"/>
      <c r="P8" s="205"/>
      <c r="Q8" s="205"/>
      <c r="R8" s="205"/>
    </row>
    <row r="9" ht="15" x14ac:dyDescent="0.2">
      <c r="A9" s="35"/>
      <c r="B9" s="35"/>
      <c r="C9" s="634" t="s">
        <v>289</v>
      </c>
      <c r="D9" s="205"/>
      <c r="E9" s="205"/>
      <c r="F9" s="205"/>
      <c r="G9" s="205"/>
      <c r="H9" s="205"/>
      <c r="I9" s="205"/>
      <c r="J9" s="205"/>
      <c r="K9" s="205"/>
      <c r="L9" s="205"/>
      <c r="M9" s="205"/>
      <c r="N9" s="205"/>
      <c r="O9" s="205"/>
      <c r="P9" s="205"/>
      <c r="Q9" s="205"/>
      <c r="R9" s="205"/>
    </row>
    <row r="10" ht="15" x14ac:dyDescent="0.2">
      <c r="A10" s="35"/>
      <c r="B10" s="35"/>
      <c r="C10" s="38"/>
      <c r="D10" s="205"/>
      <c r="E10" s="205"/>
      <c r="F10" s="205"/>
      <c r="G10" s="205"/>
      <c r="H10" s="205"/>
      <c r="I10" s="205"/>
      <c r="J10" s="205"/>
      <c r="K10" s="205"/>
      <c r="L10" s="205"/>
      <c r="M10" s="205"/>
      <c r="N10" s="205"/>
      <c r="O10" s="205"/>
      <c r="P10" s="205"/>
      <c r="Q10" s="205"/>
      <c r="R10" s="205"/>
    </row>
    <row r="11" ht="15.95" customHeight="true" x14ac:dyDescent="0.2">
      <c r="A11" s="35"/>
      <c r="C11" s="212" t="s">
        <v>33</v>
      </c>
      <c r="D11" s="213"/>
      <c r="E11" s="214"/>
      <c r="F11" s="213"/>
      <c r="G11" s="213"/>
      <c r="H11" s="205"/>
      <c r="I11" s="205"/>
      <c r="J11" s="205"/>
      <c r="K11" s="205"/>
      <c r="L11" s="205"/>
      <c r="M11" s="205"/>
      <c r="N11" s="205"/>
      <c r="O11" s="205"/>
      <c r="P11" s="205"/>
      <c r="Q11" s="205"/>
      <c r="R11" s="205"/>
    </row>
    <row r="12" ht="9" customHeight="true" x14ac:dyDescent="0.2">
      <c r="A12" s="35"/>
      <c r="B12" s="205"/>
      <c r="C12" s="215"/>
      <c r="D12" s="213"/>
      <c r="E12" s="214"/>
      <c r="F12" s="213"/>
      <c r="G12" s="213"/>
      <c r="H12" s="205"/>
      <c r="I12" s="205"/>
      <c r="J12" s="205"/>
      <c r="K12" s="205"/>
      <c r="L12" s="205"/>
      <c r="M12" s="205"/>
      <c r="N12" s="205"/>
      <c r="O12" s="205"/>
      <c r="P12" s="205"/>
      <c r="Q12" s="205"/>
      <c r="R12" s="205"/>
    </row>
    <row r="13" ht="24.95" customHeight="true" x14ac:dyDescent="0.25">
      <c r="A13" s="35"/>
      <c r="B13" s="205"/>
      <c r="C13" s="216" t="s">
        <v>164</v>
      </c>
      <c r="D13" s="213"/>
      <c r="E13" s="214"/>
      <c r="F13" s="213"/>
      <c r="G13" s="213"/>
      <c r="H13" s="205"/>
      <c r="I13" s="205"/>
      <c r="J13" s="205"/>
      <c r="K13" s="205"/>
      <c r="L13" s="205"/>
      <c r="M13" s="205"/>
      <c r="N13" s="205"/>
      <c r="O13" s="205"/>
      <c r="P13" s="205"/>
      <c r="Q13" s="205"/>
      <c r="R13" s="205"/>
    </row>
    <row r="14" ht="21.95" customHeight="true" x14ac:dyDescent="0.2">
      <c r="A14" s="35"/>
      <c r="B14" s="217"/>
      <c r="C14" s="218" t="s">
        <v>171</v>
      </c>
      <c r="D14" s="213"/>
      <c r="E14" s="214"/>
      <c r="F14" s="213"/>
      <c r="G14" s="213"/>
      <c r="H14" s="205"/>
      <c r="I14" s="205"/>
      <c r="J14" s="205"/>
      <c r="K14" s="205"/>
      <c r="L14" s="205"/>
      <c r="M14" s="205"/>
      <c r="N14" s="205"/>
      <c r="O14" s="205"/>
      <c r="P14" s="205"/>
      <c r="Q14" s="205"/>
      <c r="R14" s="205"/>
    </row>
    <row r="15" ht="15" x14ac:dyDescent="0.2">
      <c r="A15" s="35"/>
      <c r="B15" s="217"/>
      <c r="C15" s="250" t="s">
        <v>172</v>
      </c>
      <c r="D15" s="213"/>
      <c r="E15" s="214"/>
      <c r="F15" s="213"/>
      <c r="G15" s="213"/>
      <c r="H15" s="205"/>
      <c r="I15" s="205"/>
      <c r="J15" s="205"/>
      <c r="K15" s="205"/>
      <c r="L15" s="205"/>
      <c r="M15" s="205"/>
      <c r="N15" s="205"/>
      <c r="O15" s="205"/>
      <c r="P15" s="205"/>
      <c r="Q15" s="205"/>
      <c r="R15" s="205"/>
    </row>
    <row r="16" ht="15" x14ac:dyDescent="0.2">
      <c r="A16" s="35"/>
      <c r="B16" s="217"/>
      <c r="C16" s="218" t="s">
        <v>173</v>
      </c>
      <c r="D16" s="213"/>
      <c r="E16" s="214"/>
      <c r="F16" s="213"/>
      <c r="G16" s="213"/>
      <c r="H16" s="205"/>
      <c r="I16" s="205"/>
      <c r="J16" s="205"/>
      <c r="K16" s="205"/>
      <c r="L16" s="205"/>
      <c r="M16" s="205"/>
      <c r="N16" s="205"/>
      <c r="O16" s="205"/>
      <c r="P16" s="205"/>
      <c r="Q16" s="205"/>
      <c r="R16" s="205"/>
    </row>
    <row r="17" ht="26.1" customHeight="true" x14ac:dyDescent="0.2">
      <c r="A17" s="35"/>
      <c r="B17" s="214"/>
      <c r="C17" s="219"/>
      <c r="D17" s="213"/>
      <c r="E17" s="217"/>
      <c r="F17" s="213"/>
      <c r="G17" s="213"/>
      <c r="H17" s="205"/>
      <c r="I17" s="205"/>
      <c r="J17" s="205"/>
      <c r="K17" s="205"/>
      <c r="L17" s="205"/>
      <c r="M17" s="205"/>
      <c r="N17" s="205"/>
      <c r="O17" s="205"/>
      <c r="P17" s="205"/>
      <c r="Q17" s="205"/>
      <c r="R17" s="205"/>
    </row>
    <row r="18" ht="15.75" x14ac:dyDescent="0.25">
      <c r="A18" s="35"/>
      <c r="B18" s="214"/>
      <c r="C18" s="249" t="s">
        <v>34</v>
      </c>
      <c r="D18" s="213"/>
      <c r="E18" s="220"/>
      <c r="F18" s="213"/>
      <c r="G18" s="213"/>
      <c r="H18" s="205"/>
      <c r="I18" s="205"/>
      <c r="J18" s="205"/>
      <c r="K18" s="205"/>
      <c r="L18" s="205"/>
      <c r="M18" s="205"/>
      <c r="N18" s="205"/>
      <c r="O18" s="205"/>
      <c r="P18" s="205"/>
      <c r="Q18" s="205"/>
      <c r="R18" s="205"/>
    </row>
    <row r="19" ht="15" x14ac:dyDescent="0.2">
      <c r="A19" s="35"/>
      <c r="B19" s="214"/>
      <c r="C19" s="221" t="s">
        <v>165</v>
      </c>
      <c r="D19" s="213"/>
      <c r="E19" s="222"/>
      <c r="F19" s="213"/>
      <c r="G19" s="213"/>
      <c r="H19" s="205"/>
      <c r="I19" s="205"/>
      <c r="J19" s="205"/>
      <c r="K19" s="205"/>
      <c r="L19" s="205"/>
      <c r="M19" s="205"/>
      <c r="N19" s="205"/>
      <c r="O19" s="205"/>
      <c r="P19" s="205"/>
      <c r="Q19" s="205"/>
      <c r="R19" s="205"/>
    </row>
    <row r="20" ht="15" x14ac:dyDescent="0.2">
      <c r="A20" s="35"/>
      <c r="B20" s="214"/>
      <c r="C20" s="221" t="s">
        <v>166</v>
      </c>
      <c r="D20" s="213"/>
      <c r="E20" s="223"/>
      <c r="F20" s="213"/>
      <c r="G20" s="213"/>
      <c r="H20" s="205"/>
      <c r="I20" s="205"/>
      <c r="J20" s="205"/>
      <c r="K20" s="205"/>
      <c r="L20" s="205"/>
      <c r="M20" s="205"/>
      <c r="N20" s="205"/>
      <c r="O20" s="205"/>
      <c r="P20" s="205"/>
      <c r="Q20" s="205"/>
      <c r="R20" s="205"/>
    </row>
    <row r="21" ht="15" x14ac:dyDescent="0.2">
      <c r="A21" s="35"/>
      <c r="B21" s="214"/>
      <c r="C21" s="221" t="s">
        <v>167</v>
      </c>
      <c r="D21" s="213"/>
      <c r="E21" s="224"/>
      <c r="F21" s="213"/>
      <c r="G21" s="213"/>
      <c r="H21" s="205"/>
      <c r="I21" s="205"/>
      <c r="J21" s="205"/>
      <c r="K21" s="205"/>
      <c r="L21" s="205"/>
      <c r="M21" s="205"/>
      <c r="N21" s="205"/>
      <c r="O21" s="205"/>
      <c r="P21" s="205"/>
      <c r="Q21" s="205"/>
      <c r="R21" s="205"/>
    </row>
    <row r="22" ht="15" x14ac:dyDescent="0.2">
      <c r="A22" s="35"/>
      <c r="B22" s="214"/>
      <c r="C22" s="221" t="s">
        <v>168</v>
      </c>
      <c r="D22" s="213"/>
      <c r="E22" s="213"/>
      <c r="F22" s="213"/>
      <c r="G22" s="213"/>
      <c r="H22" s="205"/>
      <c r="I22" s="205"/>
      <c r="J22" s="205"/>
      <c r="K22" s="205"/>
      <c r="L22" s="205"/>
      <c r="M22" s="205"/>
      <c r="N22" s="205"/>
      <c r="O22" s="205"/>
      <c r="P22" s="205"/>
      <c r="Q22" s="205"/>
      <c r="R22" s="205"/>
    </row>
    <row r="23" ht="15" x14ac:dyDescent="0.2">
      <c r="A23" s="35"/>
      <c r="B23" s="214"/>
      <c r="C23" s="221" t="s">
        <v>169</v>
      </c>
      <c r="D23" s="213"/>
      <c r="E23" s="213"/>
      <c r="F23" s="213"/>
      <c r="G23" s="213"/>
      <c r="H23" s="205"/>
      <c r="I23" s="205"/>
      <c r="J23" s="205"/>
      <c r="K23" s="205"/>
      <c r="L23" s="205"/>
      <c r="M23" s="205"/>
      <c r="N23" s="205"/>
      <c r="O23" s="205"/>
      <c r="P23" s="205"/>
      <c r="Q23" s="205"/>
      <c r="R23" s="205"/>
    </row>
    <row r="24" ht="15" x14ac:dyDescent="0.2">
      <c r="A24" s="35"/>
      <c r="B24" s="214"/>
      <c r="C24" s="225"/>
      <c r="D24" s="213"/>
      <c r="E24" s="213"/>
      <c r="F24" s="213"/>
      <c r="G24" s="213"/>
      <c r="H24" s="205"/>
      <c r="I24" s="205"/>
      <c r="J24" s="205"/>
      <c r="K24" s="205"/>
      <c r="L24" s="205"/>
      <c r="M24" s="205"/>
      <c r="N24" s="205"/>
      <c r="O24" s="205"/>
      <c r="P24" s="205"/>
      <c r="Q24" s="205"/>
      <c r="R24" s="205"/>
    </row>
    <row r="25" ht="15.95" customHeight="true" x14ac:dyDescent="0.2">
      <c r="A25" s="226"/>
      <c r="B25" s="226"/>
      <c r="C25" s="227"/>
      <c r="D25" s="35"/>
      <c r="E25" s="205"/>
      <c r="F25" s="205"/>
      <c r="G25" s="205"/>
      <c r="H25" s="205"/>
      <c r="I25" s="205"/>
      <c r="J25" s="205"/>
      <c r="K25" s="205"/>
      <c r="L25" s="205"/>
      <c r="M25" s="205"/>
      <c r="N25" s="205"/>
      <c r="O25" s="205"/>
      <c r="P25" s="205"/>
      <c r="Q25" s="205"/>
      <c r="R25" s="205"/>
    </row>
    <row r="26" ht="23.25" x14ac:dyDescent="0.2">
      <c r="A26" s="226"/>
      <c r="B26" s="226"/>
      <c r="C26" s="226"/>
      <c r="D26" s="35"/>
      <c r="E26" s="205"/>
      <c r="F26" s="205"/>
      <c r="G26" s="205"/>
      <c r="H26" s="205"/>
      <c r="I26" s="205"/>
      <c r="J26" s="205"/>
      <c r="K26" s="205"/>
      <c r="L26" s="205"/>
      <c r="M26" s="205"/>
      <c r="N26" s="205"/>
      <c r="O26" s="205"/>
      <c r="P26" s="205"/>
      <c r="Q26" s="205"/>
      <c r="R26" s="205"/>
    </row>
    <row r="27" ht="15" x14ac:dyDescent="0.2">
      <c r="A27" s="228"/>
      <c r="B27" s="229"/>
      <c r="C27" s="230"/>
      <c r="D27" s="35"/>
      <c r="E27" s="205"/>
      <c r="F27" s="205"/>
      <c r="G27" s="205"/>
      <c r="H27" s="205"/>
      <c r="I27" s="205"/>
      <c r="J27" s="205"/>
      <c r="K27" s="205"/>
      <c r="L27" s="205"/>
      <c r="M27" s="205"/>
      <c r="N27" s="205"/>
      <c r="O27" s="205"/>
      <c r="P27" s="205"/>
      <c r="Q27" s="205"/>
      <c r="R27" s="205"/>
    </row>
    <row r="28" ht="15" x14ac:dyDescent="0.2">
      <c r="A28" s="228"/>
      <c r="B28" s="229"/>
      <c r="C28" s="231"/>
      <c r="D28" s="35"/>
      <c r="E28" s="205"/>
      <c r="F28" s="205"/>
      <c r="G28" s="205"/>
      <c r="H28" s="205"/>
      <c r="I28" s="205"/>
      <c r="J28" s="205"/>
      <c r="K28" s="205"/>
      <c r="L28" s="205"/>
      <c r="M28" s="205"/>
      <c r="N28" s="205"/>
      <c r="O28" s="205"/>
      <c r="P28" s="205"/>
      <c r="Q28" s="205"/>
      <c r="R28" s="205"/>
    </row>
    <row r="29" ht="15" x14ac:dyDescent="0.2">
      <c r="A29" s="228"/>
      <c r="B29" s="229"/>
      <c r="C29" s="232"/>
      <c r="D29" s="35"/>
      <c r="E29" s="205"/>
      <c r="F29" s="205"/>
      <c r="G29" s="205"/>
      <c r="H29" s="205"/>
      <c r="I29" s="205"/>
      <c r="J29" s="205"/>
      <c r="K29" s="205"/>
      <c r="L29" s="205"/>
      <c r="M29" s="205"/>
      <c r="N29" s="205"/>
      <c r="O29" s="205"/>
      <c r="P29" s="205"/>
      <c r="Q29" s="205"/>
      <c r="R29" s="205"/>
    </row>
    <row r="30" ht="15" x14ac:dyDescent="0.2">
      <c r="A30" s="228"/>
      <c r="B30" s="229"/>
      <c r="C30" s="232"/>
      <c r="D30" s="35"/>
      <c r="E30" s="205"/>
      <c r="F30" s="205"/>
      <c r="G30" s="205"/>
      <c r="H30" s="205"/>
      <c r="I30" s="205"/>
      <c r="J30" s="205"/>
      <c r="K30" s="205"/>
      <c r="L30" s="205"/>
      <c r="M30" s="205"/>
      <c r="N30" s="205"/>
      <c r="O30" s="205"/>
      <c r="P30" s="205"/>
      <c r="Q30" s="205"/>
      <c r="R30" s="205"/>
    </row>
    <row r="31" ht="15" x14ac:dyDescent="0.2">
      <c r="A31" s="228"/>
      <c r="B31" s="229"/>
      <c r="C31" s="232"/>
      <c r="D31" s="35"/>
      <c r="E31" s="205"/>
      <c r="F31" s="205"/>
      <c r="G31" s="205"/>
      <c r="H31" s="205"/>
      <c r="I31" s="205"/>
      <c r="J31" s="205"/>
      <c r="K31" s="205"/>
      <c r="L31" s="205"/>
      <c r="M31" s="205"/>
      <c r="N31" s="205"/>
      <c r="O31" s="205"/>
      <c r="P31" s="205"/>
      <c r="Q31" s="205"/>
      <c r="R31" s="205"/>
    </row>
    <row r="32" ht="15" x14ac:dyDescent="0.2">
      <c r="A32" s="228"/>
      <c r="B32" s="229"/>
      <c r="C32" s="232"/>
      <c r="D32" s="35"/>
      <c r="E32" s="205"/>
      <c r="F32" s="205"/>
      <c r="G32" s="205"/>
      <c r="H32" s="205"/>
      <c r="I32" s="205"/>
      <c r="J32" s="205"/>
      <c r="K32" s="205"/>
      <c r="L32" s="205"/>
      <c r="M32" s="205"/>
      <c r="N32" s="205"/>
      <c r="O32" s="205"/>
      <c r="P32" s="205"/>
      <c r="Q32" s="205"/>
      <c r="R32" s="205"/>
    </row>
    <row r="33" ht="15" x14ac:dyDescent="0.2">
      <c r="A33" s="228"/>
      <c r="B33" s="229"/>
      <c r="C33" s="232"/>
      <c r="D33" s="35"/>
      <c r="E33" s="205"/>
      <c r="F33" s="205"/>
      <c r="G33" s="205"/>
      <c r="H33" s="205"/>
      <c r="I33" s="205"/>
      <c r="J33" s="205"/>
      <c r="K33" s="205"/>
      <c r="L33" s="205"/>
      <c r="M33" s="205"/>
      <c r="N33" s="205"/>
      <c r="O33" s="205"/>
      <c r="P33" s="205"/>
      <c r="Q33" s="205"/>
      <c r="R33" s="205"/>
    </row>
    <row r="34" ht="15" x14ac:dyDescent="0.2">
      <c r="A34" s="228"/>
      <c r="B34" s="229"/>
      <c r="D34" s="35"/>
      <c r="E34" s="205"/>
      <c r="F34" s="205"/>
      <c r="G34" s="205"/>
      <c r="H34" s="205"/>
      <c r="I34" s="205"/>
      <c r="J34" s="205"/>
      <c r="K34" s="205"/>
      <c r="L34" s="205"/>
      <c r="M34" s="205"/>
      <c r="N34" s="205"/>
      <c r="O34" s="205"/>
      <c r="P34" s="205"/>
      <c r="Q34" s="205"/>
      <c r="R34" s="205"/>
    </row>
    <row r="35" ht="15" x14ac:dyDescent="0.2">
      <c r="A35" s="35"/>
      <c r="B35" s="35"/>
      <c r="C35" s="35"/>
      <c r="D35" s="35"/>
      <c r="E35" s="205"/>
      <c r="F35" s="205"/>
      <c r="G35" s="205"/>
      <c r="H35" s="205"/>
      <c r="I35" s="205"/>
      <c r="J35" s="205"/>
      <c r="K35" s="205"/>
      <c r="L35" s="205"/>
      <c r="M35" s="205"/>
      <c r="N35" s="205"/>
      <c r="O35" s="205"/>
      <c r="P35" s="205"/>
      <c r="Q35" s="205"/>
      <c r="R35" s="205"/>
    </row>
    <row r="36" ht="15" x14ac:dyDescent="0.2">
      <c r="A36" s="35"/>
      <c r="B36" s="35"/>
      <c r="C36" s="35"/>
      <c r="D36" s="35"/>
      <c r="E36" s="205"/>
      <c r="F36" s="205"/>
      <c r="G36" s="205"/>
      <c r="H36" s="205"/>
      <c r="I36" s="205"/>
      <c r="J36" s="205"/>
      <c r="K36" s="205"/>
      <c r="L36" s="205"/>
      <c r="M36" s="205"/>
      <c r="N36" s="205"/>
      <c r="O36" s="205"/>
      <c r="P36" s="205"/>
      <c r="Q36" s="205"/>
      <c r="R36" s="205"/>
    </row>
    <row r="37" ht="15" x14ac:dyDescent="0.2">
      <c r="A37" s="35"/>
      <c r="B37" s="35"/>
      <c r="C37" s="35"/>
      <c r="D37" s="35"/>
    </row>
    <row r="38" ht="15" x14ac:dyDescent="0.2">
      <c r="A38" s="35"/>
      <c r="B38" s="35"/>
      <c r="C38" s="35"/>
      <c r="D38" s="35"/>
    </row>
    <row r="39" ht="15" x14ac:dyDescent="0.2">
      <c r="A39" s="35"/>
      <c r="B39" s="35"/>
      <c r="C39" s="35"/>
      <c r="D39" s="35"/>
    </row>
    <row r="40" ht="15" x14ac:dyDescent="0.2">
      <c r="A40" s="35"/>
      <c r="B40" s="35"/>
      <c r="C40" s="35"/>
      <c r="D40" s="35"/>
    </row>
    <row r="46" x14ac:dyDescent="0.2">
      <c r="L46" s="23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31" customWidth="true"/>
    <col min="2" max="2" width="29.75" customWidth="true"/>
    <col min="3" max="8" width="7.875" customWidth="true"/>
    <col min="9" max="10" width="1.125" customWidth="true"/>
    <col min="11" max="11" width="24.625" style="331" customWidth="true"/>
    <col min="12" max="12" width="29.75" customWidth="true"/>
    <col min="13" max="18" width="7.875" customWidth="true"/>
    <col min="19" max="20" width="1.125" customWidth="true"/>
    <col min="21" max="21" width="24.625" style="331" customWidth="true"/>
    <col min="22" max="22" width="29.75" customWidth="true"/>
    <col min="23" max="28" width="7.875" customWidth="true"/>
    <col min="29" max="30" width="1.125" customWidth="true"/>
    <col min="31" max="31" width="24.625" style="331" customWidth="true"/>
    <col min="32" max="32" width="29.75" customWidth="true"/>
    <col min="33" max="38" width="7.875" customWidth="true"/>
    <col min="39" max="40" width="1.125" customWidth="true"/>
    <col min="41" max="41" width="24.625" style="331" customWidth="true"/>
    <col min="42" max="42" width="29.75" customWidth="true"/>
    <col min="43" max="48" width="7.875" customWidth="true"/>
    <col min="49" max="50" width="1.125" customWidth="true"/>
    <col min="51" max="51" width="24.625" style="331" customWidth="true"/>
    <col min="52" max="52" width="29.75" style="331" customWidth="true"/>
    <col min="53" max="58" width="7.875" style="331" customWidth="true"/>
    <col min="59" max="60" width="1.125" customWidth="true"/>
    <col min="61" max="61" width="24.625" style="331" customWidth="true"/>
    <col min="62" max="62" width="29.75" customWidth="true"/>
    <col min="63" max="68" width="7.875" customWidth="true"/>
    <col min="69" max="70" width="1.125" customWidth="true"/>
    <col min="71" max="71" width="24.625" style="331" customWidth="true"/>
    <col min="72" max="72" width="29.75" customWidth="true"/>
    <col min="73" max="78" width="7.875" customWidth="true"/>
    <col min="79" max="80" width="1.125" customWidth="true"/>
    <col min="81" max="81" width="24.625" style="331" customWidth="true"/>
    <col min="82" max="82" width="29.75" customWidth="true"/>
    <col min="83" max="88" width="7.875" customWidth="true"/>
    <col min="89" max="90" width="1.125" customWidth="true"/>
    <col min="91" max="91" width="24.625" style="331" customWidth="true"/>
    <col min="92" max="92" width="29.75" customWidth="true"/>
    <col min="93" max="98" width="7.875" customWidth="true"/>
    <col min="99" max="100" width="1.125" customWidth="true"/>
    <col min="101" max="101" width="24.625" style="331" customWidth="true"/>
    <col min="102" max="102" width="29.75" customWidth="true"/>
    <col min="103" max="108" width="7.875" customWidth="true"/>
    <col min="109" max="110" width="1.125" customWidth="true"/>
    <col min="111" max="111" width="24.625" style="331" customWidth="true"/>
    <col min="112" max="112" width="29.75" customWidth="true"/>
    <col min="113" max="118" width="7.875" customWidth="true"/>
    <col min="119" max="120" width="1.125" customWidth="true"/>
    <col min="121" max="121" width="24.625" style="331" customWidth="true"/>
    <col min="122" max="122" width="29.75" customWidth="true"/>
    <col min="123" max="128" width="7.875" customWidth="true"/>
    <col min="129" max="130" width="1.125" customWidth="true"/>
    <col min="131" max="131" width="24.625" style="331" customWidth="true"/>
    <col min="132" max="132" width="29.75" customWidth="true"/>
    <col min="133" max="138" width="7.875" customWidth="true"/>
    <col min="139" max="140" width="1.125" customWidth="true"/>
    <col min="141" max="141" width="24.625" style="331" customWidth="true"/>
    <col min="142" max="142" width="29.75" customWidth="true"/>
    <col min="143" max="148" width="7.875" customWidth="true"/>
    <col min="149" max="150" width="1.125" customWidth="true"/>
    <col min="151" max="151" width="24.625" style="331" customWidth="true"/>
    <col min="152" max="152" width="29.75" customWidth="true"/>
    <col min="153" max="158" width="7.875" customWidth="true"/>
    <col min="159" max="160" width="1.125" customWidth="true"/>
    <col min="161" max="161" width="24.625" style="331" customWidth="true"/>
    <col min="162" max="162" width="29.75" customWidth="true"/>
    <col min="163" max="168" width="7.875" customWidth="true"/>
    <col min="169" max="170" width="1.125" customWidth="true"/>
    <col min="171" max="171" width="24.625" style="331" customWidth="true"/>
    <col min="172" max="172" width="29.75" customWidth="true"/>
    <col min="173" max="178" width="7.875" customWidth="true"/>
    <col min="179" max="180" width="1.125" customWidth="true"/>
    <col min="181" max="181" width="24.625" style="331" customWidth="true"/>
    <col min="182" max="182" width="29.75" customWidth="true"/>
    <col min="183" max="188" width="7.875" customWidth="true"/>
    <col min="189" max="190" width="1.125" customWidth="true"/>
    <col min="191" max="191" width="24.625" style="331" customWidth="true"/>
    <col min="192" max="192" width="29.75" customWidth="true"/>
    <col min="193" max="198" width="7.875" customWidth="true"/>
    <col min="199" max="200" width="1.125" customWidth="true"/>
    <col min="201" max="201" width="24.625" style="331" customWidth="true"/>
    <col min="202" max="202" width="29.75" customWidth="true"/>
    <col min="203" max="208" width="7.875" customWidth="true"/>
    <col min="209" max="210" width="1.125" customWidth="true"/>
    <col min="211" max="211" width="24.625" style="331" customWidth="true"/>
    <col min="212" max="212" width="29.75" customWidth="true"/>
    <col min="213" max="218" width="7.875" customWidth="true"/>
    <col min="219" max="220" width="1.125" customWidth="true"/>
    <col min="221" max="221" width="24.625" style="331" customWidth="true"/>
    <col min="222" max="222" width="29.75" customWidth="true"/>
    <col min="223" max="228" width="7.875" customWidth="true"/>
    <col min="229" max="230" width="1.125" customWidth="true"/>
    <col min="231" max="231" width="24.625" style="331" customWidth="true"/>
    <col min="232" max="232" width="29.75" customWidth="true"/>
    <col min="233" max="238" width="7.875" customWidth="true"/>
    <col min="239" max="240" width="1.125" customWidth="true"/>
  </cols>
  <sheetData>
    <row r="1" ht="15.75" customHeight="true" x14ac:dyDescent="0.25">
      <c r="A1" s="378" t="s">
        <v>32</v>
      </c>
      <c r="B1" s="379" t="str">
        <f>'Water Data'!B1</f>
        <v>EMIS00</v>
      </c>
      <c r="C1" s="621" t="s">
        <v>180</v>
      </c>
      <c r="D1" s="622"/>
      <c r="E1" s="622"/>
      <c r="F1" s="622"/>
      <c r="G1" s="622"/>
      <c r="H1" s="623"/>
      <c r="I1" s="25"/>
      <c r="J1" s="25"/>
      <c r="K1" s="378" t="s">
        <v>32</v>
      </c>
      <c r="L1" s="455" t="str">
        <f>'Water Data'!L1</f>
        <v>EMIS01</v>
      </c>
      <c r="M1" s="621" t="s">
        <v>180</v>
      </c>
      <c r="N1" s="622"/>
      <c r="O1" s="622"/>
      <c r="P1" s="622"/>
      <c r="Q1" s="622"/>
      <c r="R1" s="623"/>
      <c r="S1" s="25"/>
      <c r="T1" s="25"/>
      <c r="U1" s="378" t="s">
        <v>32</v>
      </c>
      <c r="V1" s="455" t="str">
        <f>'Water Data'!V1</f>
        <v>EMIS02</v>
      </c>
      <c r="W1" s="621" t="s">
        <v>180</v>
      </c>
      <c r="X1" s="622"/>
      <c r="Y1" s="622"/>
      <c r="Z1" s="622"/>
      <c r="AA1" s="622"/>
      <c r="AB1" s="623"/>
      <c r="AC1" s="25"/>
      <c r="AD1" s="25"/>
      <c r="AE1" s="378" t="s">
        <v>32</v>
      </c>
      <c r="AF1" s="455" t="str">
        <f>'Water Data'!AF1</f>
        <v>EMIS03</v>
      </c>
      <c r="AG1" s="621" t="s">
        <v>180</v>
      </c>
      <c r="AH1" s="622"/>
      <c r="AI1" s="622"/>
      <c r="AJ1" s="622"/>
      <c r="AK1" s="622"/>
      <c r="AL1" s="623"/>
      <c r="AM1" s="25"/>
      <c r="AN1" s="25"/>
      <c r="AO1" s="378" t="s">
        <v>32</v>
      </c>
      <c r="AP1" s="455" t="str">
        <f>'Water Data'!AP1</f>
        <v>EMIS04</v>
      </c>
      <c r="AQ1" s="621" t="s">
        <v>180</v>
      </c>
      <c r="AR1" s="622"/>
      <c r="AS1" s="622"/>
      <c r="AT1" s="622"/>
      <c r="AU1" s="622"/>
      <c r="AV1" s="623"/>
      <c r="AW1" s="25"/>
      <c r="AX1" s="25"/>
      <c r="AY1" s="378" t="s">
        <v>32</v>
      </c>
      <c r="AZ1" s="455" t="str">
        <f>'Water Data'!AZ1</f>
        <v>EMIS05</v>
      </c>
      <c r="BA1" s="621" t="s">
        <v>180</v>
      </c>
      <c r="BB1" s="622"/>
      <c r="BC1" s="622"/>
      <c r="BD1" s="622"/>
      <c r="BE1" s="622"/>
      <c r="BF1" s="623"/>
      <c r="BG1" s="25"/>
      <c r="BH1" s="25"/>
      <c r="BI1" s="378" t="s">
        <v>32</v>
      </c>
      <c r="BJ1" s="455" t="str">
        <f>'Water Data'!BJ1</f>
        <v>EMIS06</v>
      </c>
      <c r="BK1" s="621" t="s">
        <v>180</v>
      </c>
      <c r="BL1" s="622"/>
      <c r="BM1" s="622"/>
      <c r="BN1" s="622"/>
      <c r="BO1" s="622"/>
      <c r="BP1" s="623"/>
      <c r="BQ1" s="25"/>
      <c r="BR1" s="25"/>
      <c r="BS1" s="378" t="s">
        <v>32</v>
      </c>
      <c r="BT1" s="455" t="str">
        <f>'Water Data'!BT1</f>
        <v>EMIS07</v>
      </c>
      <c r="BU1" s="621" t="s">
        <v>180</v>
      </c>
      <c r="BV1" s="622"/>
      <c r="BW1" s="622"/>
      <c r="BX1" s="622"/>
      <c r="BY1" s="622"/>
      <c r="BZ1" s="623"/>
      <c r="CA1" s="25"/>
      <c r="CB1" s="25"/>
      <c r="CC1" s="378" t="s">
        <v>32</v>
      </c>
      <c r="CD1" s="455" t="str">
        <f>'Water Data'!CD1</f>
        <v>EMIS08</v>
      </c>
      <c r="CE1" s="621" t="s">
        <v>180</v>
      </c>
      <c r="CF1" s="622"/>
      <c r="CG1" s="622"/>
      <c r="CH1" s="622"/>
      <c r="CI1" s="622"/>
      <c r="CJ1" s="623"/>
      <c r="CK1" s="25"/>
      <c r="CL1" s="25"/>
      <c r="CM1" s="378" t="s">
        <v>32</v>
      </c>
      <c r="CN1" s="455" t="str">
        <f>'Water Data'!CN1</f>
        <v>EMIS09</v>
      </c>
      <c r="CO1" s="621" t="s">
        <v>180</v>
      </c>
      <c r="CP1" s="622"/>
      <c r="CQ1" s="622"/>
      <c r="CR1" s="622"/>
      <c r="CS1" s="622"/>
      <c r="CT1" s="623"/>
      <c r="CU1" s="25"/>
      <c r="CV1" s="25"/>
      <c r="CW1" s="378" t="s">
        <v>32</v>
      </c>
      <c r="CX1" s="455" t="str">
        <f>'Water Data'!CX1</f>
        <v>EMIS10</v>
      </c>
      <c r="CY1" s="621" t="s">
        <v>180</v>
      </c>
      <c r="CZ1" s="622"/>
      <c r="DA1" s="622"/>
      <c r="DB1" s="622"/>
      <c r="DC1" s="622"/>
      <c r="DD1" s="623"/>
      <c r="DE1" s="25"/>
      <c r="DF1" s="25"/>
      <c r="DG1" s="378" t="s">
        <v>32</v>
      </c>
      <c r="DH1" s="460" t="str">
        <f>'Water Data'!DH1</f>
        <v>UIS10</v>
      </c>
      <c r="DI1" s="621" t="s">
        <v>180</v>
      </c>
      <c r="DJ1" s="622"/>
      <c r="DK1" s="622"/>
      <c r="DL1" s="622"/>
      <c r="DM1" s="622"/>
      <c r="DN1" s="623"/>
      <c r="DO1" s="25"/>
      <c r="DP1" s="25"/>
      <c r="DQ1" s="378" t="s">
        <v>32</v>
      </c>
      <c r="DR1" s="460" t="str">
        <f>'Water Data'!DR1</f>
        <v>EMIS11</v>
      </c>
      <c r="DS1" s="621" t="s">
        <v>180</v>
      </c>
      <c r="DT1" s="622"/>
      <c r="DU1" s="622"/>
      <c r="DV1" s="622"/>
      <c r="DW1" s="622"/>
      <c r="DX1" s="623"/>
      <c r="DY1" s="25"/>
      <c r="DZ1" s="25"/>
      <c r="EA1" s="378" t="s">
        <v>32</v>
      </c>
      <c r="EB1" s="460" t="str">
        <f>'Water Data'!EB1</f>
        <v>UIS11</v>
      </c>
      <c r="EC1" s="621" t="s">
        <v>180</v>
      </c>
      <c r="ED1" s="622"/>
      <c r="EE1" s="622"/>
      <c r="EF1" s="622"/>
      <c r="EG1" s="622"/>
      <c r="EH1" s="623"/>
      <c r="EI1" s="25"/>
      <c r="EJ1" s="25"/>
      <c r="EK1" s="378" t="s">
        <v>32</v>
      </c>
      <c r="EL1" s="460" t="str">
        <f>'Water Data'!EL1</f>
        <v>EMIS12</v>
      </c>
      <c r="EM1" s="621" t="s">
        <v>180</v>
      </c>
      <c r="EN1" s="622"/>
      <c r="EO1" s="622"/>
      <c r="EP1" s="622"/>
      <c r="EQ1" s="622"/>
      <c r="ER1" s="623"/>
      <c r="ES1" s="25"/>
      <c r="ET1" s="25"/>
      <c r="EU1" s="378" t="s">
        <v>32</v>
      </c>
      <c r="EV1" s="460" t="str">
        <f>'Water Data'!EV1</f>
        <v>UIS12</v>
      </c>
      <c r="EW1" s="621" t="s">
        <v>180</v>
      </c>
      <c r="EX1" s="622"/>
      <c r="EY1" s="622"/>
      <c r="EZ1" s="622"/>
      <c r="FA1" s="622"/>
      <c r="FB1" s="623"/>
      <c r="FC1" s="25"/>
      <c r="FD1" s="25"/>
      <c r="FE1" s="378" t="s">
        <v>32</v>
      </c>
      <c r="FF1" s="460" t="str">
        <f>'Water Data'!FF1</f>
        <v>EMIS13</v>
      </c>
      <c r="FG1" s="621" t="s">
        <v>180</v>
      </c>
      <c r="FH1" s="622"/>
      <c r="FI1" s="622"/>
      <c r="FJ1" s="622"/>
      <c r="FK1" s="622"/>
      <c r="FL1" s="623"/>
      <c r="FM1" s="25"/>
      <c r="FN1" s="25"/>
      <c r="FO1" s="378" t="s">
        <v>32</v>
      </c>
      <c r="FP1" s="460" t="str">
        <f>'Water Data'!FP1</f>
        <v>UIS14</v>
      </c>
      <c r="FQ1" s="621" t="s">
        <v>180</v>
      </c>
      <c r="FR1" s="622"/>
      <c r="FS1" s="622"/>
      <c r="FT1" s="622"/>
      <c r="FU1" s="622"/>
      <c r="FV1" s="623"/>
      <c r="FW1" s="25"/>
      <c r="FX1" s="25"/>
      <c r="FY1" s="378" t="s">
        <v>32</v>
      </c>
      <c r="FZ1" s="460" t="str">
        <f>'Water Data'!FZ1</f>
        <v>EMIS14</v>
      </c>
      <c r="GA1" s="621" t="s">
        <v>180</v>
      </c>
      <c r="GB1" s="622"/>
      <c r="GC1" s="622"/>
      <c r="GD1" s="622"/>
      <c r="GE1" s="622"/>
      <c r="GF1" s="623"/>
      <c r="GG1" s="25"/>
      <c r="GH1" s="25"/>
      <c r="GI1" s="378" t="s">
        <v>32</v>
      </c>
      <c r="GJ1" s="460" t="str">
        <f>'Water Data'!GJ1</f>
        <v>EMIS15</v>
      </c>
      <c r="GK1" s="621" t="s">
        <v>180</v>
      </c>
      <c r="GL1" s="622"/>
      <c r="GM1" s="622"/>
      <c r="GN1" s="622"/>
      <c r="GO1" s="622"/>
      <c r="GP1" s="623"/>
      <c r="GQ1" s="25"/>
      <c r="GR1" s="25"/>
      <c r="GS1" s="378" t="s">
        <v>32</v>
      </c>
      <c r="GT1" s="460" t="str">
        <f>'Water Data'!GT1</f>
        <v>EMIS16</v>
      </c>
      <c r="GU1" s="621" t="s">
        <v>180</v>
      </c>
      <c r="GV1" s="622"/>
      <c r="GW1" s="622"/>
      <c r="GX1" s="622"/>
      <c r="GY1" s="622"/>
      <c r="GZ1" s="623"/>
      <c r="HA1" s="25"/>
      <c r="HB1" s="25"/>
    </row>
    <row r="2" x14ac:dyDescent="0.25">
      <c r="A2" s="380" t="str">
        <f>'Water Data'!A2</f>
        <v>Education Statistics Annual Abstract 1992 E.C. / 1999-2000</v>
      </c>
      <c r="B2" s="381"/>
      <c r="C2" s="624"/>
      <c r="D2" s="624"/>
      <c r="E2" s="624"/>
      <c r="F2" s="624"/>
      <c r="G2" s="624"/>
      <c r="H2" s="625"/>
      <c r="I2" s="11"/>
      <c r="J2" s="11"/>
      <c r="K2" s="380" t="str">
        <f>'Water Data'!K2</f>
        <v>Education Statistics Annual Abstract 1993 E.C. / 2000-2001</v>
      </c>
      <c r="L2" s="381"/>
      <c r="M2" s="624"/>
      <c r="N2" s="624"/>
      <c r="O2" s="624"/>
      <c r="P2" s="624"/>
      <c r="Q2" s="624"/>
      <c r="R2" s="625"/>
      <c r="S2" s="11"/>
      <c r="T2" s="11"/>
      <c r="U2" s="380" t="str">
        <f>'Water Data'!U2</f>
        <v>Education Statistics Annual Abstract 1994 E.C. / 2001-2002</v>
      </c>
      <c r="V2" s="381"/>
      <c r="W2" s="624"/>
      <c r="X2" s="624"/>
      <c r="Y2" s="624"/>
      <c r="Z2" s="624"/>
      <c r="AA2" s="624"/>
      <c r="AB2" s="625"/>
      <c r="AC2" s="11"/>
      <c r="AD2" s="11"/>
      <c r="AE2" s="380" t="str">
        <f>'Water Data'!AE2</f>
        <v>Education Statistics Annual Abstract 1995 E.C. / 2002-2003</v>
      </c>
      <c r="AF2" s="381"/>
      <c r="AG2" s="624"/>
      <c r="AH2" s="624"/>
      <c r="AI2" s="624"/>
      <c r="AJ2" s="624"/>
      <c r="AK2" s="624"/>
      <c r="AL2" s="625"/>
      <c r="AM2" s="11"/>
      <c r="AN2" s="11"/>
      <c r="AO2" s="380" t="str">
        <f>'Water Data'!AO2</f>
        <v>Education Statistics Annual Abstract 1996 E.C. / 2003-2004</v>
      </c>
      <c r="AP2" s="381"/>
      <c r="AQ2" s="624"/>
      <c r="AR2" s="624"/>
      <c r="AS2" s="624"/>
      <c r="AT2" s="624"/>
      <c r="AU2" s="624"/>
      <c r="AV2" s="625"/>
      <c r="AW2" s="11"/>
      <c r="AX2" s="11"/>
      <c r="AY2" s="380" t="str">
        <f>'Water Data'!AY2</f>
        <v>Education Statistics Annual Abstract 1997 E.C. / 2004-2005</v>
      </c>
      <c r="AZ2" s="381"/>
      <c r="BA2" s="624"/>
      <c r="BB2" s="624"/>
      <c r="BC2" s="624"/>
      <c r="BD2" s="624"/>
      <c r="BE2" s="624"/>
      <c r="BF2" s="625"/>
      <c r="BG2" s="11"/>
      <c r="BH2" s="11"/>
      <c r="BI2" s="380" t="str">
        <f>'Water Data'!BI2</f>
        <v>Education Statistics Annual Abstract 1998 E.C. / 2005-2006</v>
      </c>
      <c r="BJ2" s="381"/>
      <c r="BK2" s="624"/>
      <c r="BL2" s="624"/>
      <c r="BM2" s="624"/>
      <c r="BN2" s="624"/>
      <c r="BO2" s="624"/>
      <c r="BP2" s="625"/>
      <c r="BQ2" s="11"/>
      <c r="BR2" s="11"/>
      <c r="BS2" s="380" t="str">
        <f>'Water Data'!BS2</f>
        <v>Education Statistics Annual Abstract 1999 E.C. / 2006-2007</v>
      </c>
      <c r="BT2" s="381"/>
      <c r="BU2" s="624"/>
      <c r="BV2" s="624"/>
      <c r="BW2" s="624"/>
      <c r="BX2" s="624"/>
      <c r="BY2" s="624"/>
      <c r="BZ2" s="625"/>
      <c r="CA2" s="11"/>
      <c r="CB2" s="11"/>
      <c r="CC2" s="380" t="str">
        <f>'Water Data'!CC2</f>
        <v>Education Statistics Annual Abstract 2000 E.C. / 2007-2008</v>
      </c>
      <c r="CD2" s="381"/>
      <c r="CE2" s="624"/>
      <c r="CF2" s="624"/>
      <c r="CG2" s="624"/>
      <c r="CH2" s="624"/>
      <c r="CI2" s="624"/>
      <c r="CJ2" s="625"/>
      <c r="CK2" s="11"/>
      <c r="CL2" s="11"/>
      <c r="CM2" s="380" t="str">
        <f>'Water Data'!CM2</f>
        <v>Education Statistics Annual Abstract 2001 E.C. / 2008-2009</v>
      </c>
      <c r="CN2" s="381"/>
      <c r="CO2" s="624"/>
      <c r="CP2" s="624"/>
      <c r="CQ2" s="624"/>
      <c r="CR2" s="624"/>
      <c r="CS2" s="624"/>
      <c r="CT2" s="625"/>
      <c r="CU2" s="11"/>
      <c r="CV2" s="11"/>
      <c r="CW2" s="380" t="str">
        <f>'Water Data'!CW2</f>
        <v>Education Statistics Annual Abstract 2002 E.C. / 2009-2010</v>
      </c>
      <c r="CX2" s="381"/>
      <c r="CY2" s="624"/>
      <c r="CZ2" s="624"/>
      <c r="DA2" s="624"/>
      <c r="DB2" s="624"/>
      <c r="DC2" s="624"/>
      <c r="DD2" s="625"/>
      <c r="DE2" s="11"/>
      <c r="DF2" s="11"/>
      <c r="DG2" s="380" t="str">
        <f>'Water Data'!DG2</f>
        <v>UNESCO UIS (http://data.uis.unesco.org/)</v>
      </c>
      <c r="DH2" s="381"/>
      <c r="DI2" s="624"/>
      <c r="DJ2" s="624"/>
      <c r="DK2" s="624"/>
      <c r="DL2" s="624"/>
      <c r="DM2" s="624"/>
      <c r="DN2" s="625"/>
      <c r="DO2" s="11"/>
      <c r="DP2" s="11"/>
      <c r="DQ2" s="380" t="str">
        <f>'Water Data'!DQ2</f>
        <v>MoE Education Statistics Annual Abstract 2003 E.C / 2010-2011  G.C</v>
      </c>
      <c r="DR2" s="381"/>
      <c r="DS2" s="624"/>
      <c r="DT2" s="624"/>
      <c r="DU2" s="624"/>
      <c r="DV2" s="624"/>
      <c r="DW2" s="624"/>
      <c r="DX2" s="625"/>
      <c r="DY2" s="11"/>
      <c r="DZ2" s="11"/>
      <c r="EA2" s="380" t="str">
        <f>'Water Data'!EA2</f>
        <v>UNESCO UIS (http://data.uis.unesco.org/)</v>
      </c>
      <c r="EB2" s="381"/>
      <c r="EC2" s="624"/>
      <c r="ED2" s="624"/>
      <c r="EE2" s="624"/>
      <c r="EF2" s="624"/>
      <c r="EG2" s="624"/>
      <c r="EH2" s="625"/>
      <c r="EI2" s="11"/>
      <c r="EJ2" s="11"/>
      <c r="EK2" s="380" t="str">
        <f>'Water Data'!EK2</f>
        <v>MoE Education Statistics Annual Abstract 2004 E.C / 2011-12 G.C</v>
      </c>
      <c r="EL2" s="381"/>
      <c r="EM2" s="624"/>
      <c r="EN2" s="624"/>
      <c r="EO2" s="624"/>
      <c r="EP2" s="624"/>
      <c r="EQ2" s="624"/>
      <c r="ER2" s="625"/>
      <c r="ES2" s="11"/>
      <c r="ET2" s="11"/>
      <c r="EU2" s="380" t="str">
        <f>'Water Data'!EU2</f>
        <v>UNESCO UIS (http://data.uis.unesco.org/)</v>
      </c>
      <c r="EV2" s="381"/>
      <c r="EW2" s="624"/>
      <c r="EX2" s="624"/>
      <c r="EY2" s="624"/>
      <c r="EZ2" s="624"/>
      <c r="FA2" s="624"/>
      <c r="FB2" s="625"/>
      <c r="FC2" s="11"/>
      <c r="FD2" s="11"/>
      <c r="FE2" s="380" t="str">
        <f>'Water Data'!FE2</f>
        <v>MoE Education Statistics Annual Abstract 2005 E.C / 2012-13 G.C</v>
      </c>
      <c r="FF2" s="381"/>
      <c r="FG2" s="624"/>
      <c r="FH2" s="624"/>
      <c r="FI2" s="624"/>
      <c r="FJ2" s="624"/>
      <c r="FK2" s="624"/>
      <c r="FL2" s="625"/>
      <c r="FM2" s="11"/>
      <c r="FN2" s="11"/>
      <c r="FO2" s="380" t="str">
        <f>'Water Data'!FO2</f>
        <v>UNESCO UIS (http://data.uis.unesco.org/)</v>
      </c>
      <c r="FP2" s="381"/>
      <c r="FQ2" s="624"/>
      <c r="FR2" s="624"/>
      <c r="FS2" s="624"/>
      <c r="FT2" s="624"/>
      <c r="FU2" s="624"/>
      <c r="FV2" s="625"/>
      <c r="FW2" s="11"/>
      <c r="FX2" s="11"/>
      <c r="FY2" s="380" t="str">
        <f>'Water Data'!FY2</f>
        <v>MoE Education Statistics Annual Abstract 2006 E.C / 2013-14 G.C</v>
      </c>
      <c r="FZ2" s="381"/>
      <c r="GA2" s="624"/>
      <c r="GB2" s="624"/>
      <c r="GC2" s="624"/>
      <c r="GD2" s="624"/>
      <c r="GE2" s="624"/>
      <c r="GF2" s="625"/>
      <c r="GG2" s="11"/>
      <c r="GH2" s="11"/>
      <c r="GI2" s="380" t="str">
        <f>'Water Data'!GI2</f>
        <v>MoE Education Statistics Annual Abstract 2007 E.C / 2014-15 G.C</v>
      </c>
      <c r="GJ2" s="381"/>
      <c r="GK2" s="624"/>
      <c r="GL2" s="624"/>
      <c r="GM2" s="624"/>
      <c r="GN2" s="624"/>
      <c r="GO2" s="624"/>
      <c r="GP2" s="625"/>
      <c r="GQ2" s="11"/>
      <c r="GR2" s="11"/>
      <c r="GS2" s="380" t="str">
        <f>'Water Data'!GS2</f>
        <v>MoE Education Statistics Annual Abstract 2008 E.C / 2015-16 G.C</v>
      </c>
      <c r="GT2" s="381"/>
      <c r="GU2" s="624"/>
      <c r="GV2" s="624"/>
      <c r="GW2" s="624"/>
      <c r="GX2" s="624"/>
      <c r="GY2" s="624"/>
      <c r="GZ2" s="625"/>
      <c r="HA2" s="11"/>
      <c r="HB2" s="11"/>
    </row>
    <row r="3" x14ac:dyDescent="0.25">
      <c r="A3" s="382" t="str">
        <f>'Water Data'!A3</f>
        <v>EMIS</v>
      </c>
      <c r="B3" s="383"/>
      <c r="C3" s="626">
        <f>'Water Data'!C3:H3</f>
        <v>2000</v>
      </c>
      <c r="D3" s="627"/>
      <c r="E3" s="627"/>
      <c r="F3" s="627"/>
      <c r="G3" s="627"/>
      <c r="H3" s="628"/>
      <c r="I3" s="11"/>
      <c r="J3" s="11"/>
      <c r="K3" s="382" t="str">
        <f>'Water Data'!K3</f>
        <v>EMIS</v>
      </c>
      <c r="L3" s="383"/>
      <c r="M3" s="626">
        <f>'Water Data'!M3:R3</f>
        <v>2001</v>
      </c>
      <c r="N3" s="627"/>
      <c r="O3" s="627"/>
      <c r="P3" s="627"/>
      <c r="Q3" s="627"/>
      <c r="R3" s="628"/>
      <c r="S3" s="11"/>
      <c r="T3" s="11"/>
      <c r="U3" s="382" t="str">
        <f>'Water Data'!U3</f>
        <v>EMIS</v>
      </c>
      <c r="V3" s="383"/>
      <c r="W3" s="626">
        <f>'Water Data'!W3:AB3</f>
        <v>2002</v>
      </c>
      <c r="X3" s="627"/>
      <c r="Y3" s="627"/>
      <c r="Z3" s="627"/>
      <c r="AA3" s="627"/>
      <c r="AB3" s="628"/>
      <c r="AC3" s="11"/>
      <c r="AD3" s="11"/>
      <c r="AE3" s="382" t="str">
        <f>'Water Data'!AE3</f>
        <v>EMIS</v>
      </c>
      <c r="AF3" s="383"/>
      <c r="AG3" s="626">
        <f>'Water Data'!AG3:AL3</f>
        <v>2003</v>
      </c>
      <c r="AH3" s="627"/>
      <c r="AI3" s="627"/>
      <c r="AJ3" s="627"/>
      <c r="AK3" s="627"/>
      <c r="AL3" s="628"/>
      <c r="AM3" s="11"/>
      <c r="AN3" s="11"/>
      <c r="AO3" s="382" t="str">
        <f>'Water Data'!AO3</f>
        <v>EMIS</v>
      </c>
      <c r="AP3" s="383"/>
      <c r="AQ3" s="626">
        <f>'Water Data'!AQ3:AV3</f>
        <v>2004</v>
      </c>
      <c r="AR3" s="627"/>
      <c r="AS3" s="627"/>
      <c r="AT3" s="627"/>
      <c r="AU3" s="627"/>
      <c r="AV3" s="628"/>
      <c r="AW3" s="11"/>
      <c r="AX3" s="11"/>
      <c r="AY3" s="382" t="str">
        <f>'Water Data'!AY3</f>
        <v>EMIS</v>
      </c>
      <c r="AZ3" s="383"/>
      <c r="BA3" s="626">
        <f>'Water Data'!BA3:BF3</f>
        <v>2005</v>
      </c>
      <c r="BB3" s="627"/>
      <c r="BC3" s="627"/>
      <c r="BD3" s="627"/>
      <c r="BE3" s="627"/>
      <c r="BF3" s="628"/>
      <c r="BG3" s="11"/>
      <c r="BH3" s="11"/>
      <c r="BI3" s="382" t="str">
        <f>'Water Data'!BI3</f>
        <v>EMIS</v>
      </c>
      <c r="BJ3" s="383"/>
      <c r="BK3" s="626">
        <f>'Water Data'!BK3:BP3</f>
        <v>2006</v>
      </c>
      <c r="BL3" s="627"/>
      <c r="BM3" s="627"/>
      <c r="BN3" s="627"/>
      <c r="BO3" s="627"/>
      <c r="BP3" s="628"/>
      <c r="BQ3" s="11"/>
      <c r="BR3" s="11"/>
      <c r="BS3" s="382" t="str">
        <f>'Water Data'!BS3</f>
        <v>EMIS</v>
      </c>
      <c r="BT3" s="383"/>
      <c r="BU3" s="626">
        <f>'Water Data'!BU3:BZ3</f>
        <v>2007</v>
      </c>
      <c r="BV3" s="627"/>
      <c r="BW3" s="627"/>
      <c r="BX3" s="627"/>
      <c r="BY3" s="627"/>
      <c r="BZ3" s="628"/>
      <c r="CA3" s="11"/>
      <c r="CB3" s="11"/>
      <c r="CC3" s="382" t="str">
        <f>'Water Data'!CC3</f>
        <v>EMIS</v>
      </c>
      <c r="CD3" s="383"/>
      <c r="CE3" s="626">
        <f>'Water Data'!CE3:CJ3</f>
        <v>2008</v>
      </c>
      <c r="CF3" s="627"/>
      <c r="CG3" s="627"/>
      <c r="CH3" s="627"/>
      <c r="CI3" s="627"/>
      <c r="CJ3" s="628"/>
      <c r="CK3" s="11"/>
      <c r="CL3" s="11"/>
      <c r="CM3" s="382" t="str">
        <f>'Water Data'!CM3</f>
        <v>EMIS</v>
      </c>
      <c r="CN3" s="383"/>
      <c r="CO3" s="626">
        <f>'Water Data'!CO3:CT3</f>
        <v>2009</v>
      </c>
      <c r="CP3" s="627"/>
      <c r="CQ3" s="627"/>
      <c r="CR3" s="627"/>
      <c r="CS3" s="627"/>
      <c r="CT3" s="628"/>
      <c r="CU3" s="11"/>
      <c r="CV3" s="11"/>
      <c r="CW3" s="382" t="str">
        <f>'Water Data'!CW3</f>
        <v>EMIS</v>
      </c>
      <c r="CX3" s="383"/>
      <c r="CY3" s="626">
        <f>'Water Data'!CY3:DD3</f>
        <v>2010</v>
      </c>
      <c r="CZ3" s="627"/>
      <c r="DA3" s="627"/>
      <c r="DB3" s="627"/>
      <c r="DC3" s="627"/>
      <c r="DD3" s="628"/>
      <c r="DE3" s="11"/>
      <c r="DF3" s="11"/>
      <c r="DG3" s="382" t="str">
        <f>'Water Data'!DG3</f>
        <v>Other</v>
      </c>
      <c r="DH3" s="383"/>
      <c r="DI3" s="626">
        <f>'Water Data'!DI3:DN3</f>
        <v>2010</v>
      </c>
      <c r="DJ3" s="627"/>
      <c r="DK3" s="627"/>
      <c r="DL3" s="627"/>
      <c r="DM3" s="627"/>
      <c r="DN3" s="628"/>
      <c r="DO3" s="11"/>
      <c r="DP3" s="11"/>
      <c r="DQ3" s="382" t="str">
        <f>'Water Data'!DQ3</f>
        <v>EMIS</v>
      </c>
      <c r="DR3" s="383"/>
      <c r="DS3" s="626">
        <f>'Water Data'!DS3:DX3</f>
        <v>2011</v>
      </c>
      <c r="DT3" s="627"/>
      <c r="DU3" s="627"/>
      <c r="DV3" s="627"/>
      <c r="DW3" s="627"/>
      <c r="DX3" s="628"/>
      <c r="DY3" s="11"/>
      <c r="DZ3" s="11"/>
      <c r="EA3" s="382" t="str">
        <f>'Water Data'!EA3</f>
        <v>Other</v>
      </c>
      <c r="EB3" s="383"/>
      <c r="EC3" s="626">
        <f>'Water Data'!EC3:EH3</f>
        <v>2011</v>
      </c>
      <c r="ED3" s="627"/>
      <c r="EE3" s="627"/>
      <c r="EF3" s="627"/>
      <c r="EG3" s="627"/>
      <c r="EH3" s="628"/>
      <c r="EI3" s="11"/>
      <c r="EJ3" s="11"/>
      <c r="EK3" s="382" t="str">
        <f>'Water Data'!EK3</f>
        <v>EMIS</v>
      </c>
      <c r="EL3" s="383"/>
      <c r="EM3" s="626">
        <f>'Water Data'!EM3:ER3</f>
        <v>2012</v>
      </c>
      <c r="EN3" s="627"/>
      <c r="EO3" s="627"/>
      <c r="EP3" s="627"/>
      <c r="EQ3" s="627"/>
      <c r="ER3" s="628"/>
      <c r="ES3" s="11"/>
      <c r="ET3" s="11"/>
      <c r="EU3" s="382" t="str">
        <f>'Water Data'!EU3</f>
        <v>Other</v>
      </c>
      <c r="EV3" s="383"/>
      <c r="EW3" s="626">
        <f>'Water Data'!EW3:FB3</f>
        <v>2012</v>
      </c>
      <c r="EX3" s="627"/>
      <c r="EY3" s="627"/>
      <c r="EZ3" s="627"/>
      <c r="FA3" s="627"/>
      <c r="FB3" s="628"/>
      <c r="FC3" s="11"/>
      <c r="FD3" s="11"/>
      <c r="FE3" s="382" t="str">
        <f>'Water Data'!FE3</f>
        <v>EMIS</v>
      </c>
      <c r="FF3" s="383"/>
      <c r="FG3" s="626">
        <f>'Water Data'!FG3:FL3</f>
        <v>2013</v>
      </c>
      <c r="FH3" s="627"/>
      <c r="FI3" s="627"/>
      <c r="FJ3" s="627"/>
      <c r="FK3" s="627"/>
      <c r="FL3" s="628"/>
      <c r="FM3" s="11"/>
      <c r="FN3" s="11"/>
      <c r="FO3" s="382" t="str">
        <f>'Water Data'!FO3</f>
        <v>Other</v>
      </c>
      <c r="FP3" s="383"/>
      <c r="FQ3" s="626">
        <f>'Water Data'!FQ3:FV3</f>
        <v>2014</v>
      </c>
      <c r="FR3" s="627"/>
      <c r="FS3" s="627"/>
      <c r="FT3" s="627"/>
      <c r="FU3" s="627"/>
      <c r="FV3" s="628"/>
      <c r="FW3" s="11"/>
      <c r="FX3" s="11"/>
      <c r="FY3" s="382" t="str">
        <f>'Water Data'!FY3</f>
        <v>EMIS</v>
      </c>
      <c r="FZ3" s="383"/>
      <c r="GA3" s="626">
        <f>'Water Data'!GA3:GF3</f>
        <v>2014</v>
      </c>
      <c r="GB3" s="627"/>
      <c r="GC3" s="627"/>
      <c r="GD3" s="627"/>
      <c r="GE3" s="627"/>
      <c r="GF3" s="628"/>
      <c r="GG3" s="11"/>
      <c r="GH3" s="11"/>
      <c r="GI3" s="382" t="str">
        <f>'Water Data'!GI3</f>
        <v>EMIS</v>
      </c>
      <c r="GJ3" s="383"/>
      <c r="GK3" s="626">
        <f>'Water Data'!GK3:GP3</f>
        <v>2015</v>
      </c>
      <c r="GL3" s="627"/>
      <c r="GM3" s="627"/>
      <c r="GN3" s="627"/>
      <c r="GO3" s="627"/>
      <c r="GP3" s="628"/>
      <c r="GQ3" s="11"/>
      <c r="GR3" s="11"/>
      <c r="GS3" s="382" t="str">
        <f>'Water Data'!GS3</f>
        <v>EMIS</v>
      </c>
      <c r="GT3" s="383"/>
      <c r="GU3" s="626">
        <f>'Water Data'!GU3:GZ3</f>
        <v>2016</v>
      </c>
      <c r="GV3" s="627"/>
      <c r="GW3" s="627"/>
      <c r="GX3" s="627"/>
      <c r="GY3" s="627"/>
      <c r="GZ3" s="628"/>
      <c r="HA3" s="11"/>
      <c r="HB3" s="11"/>
    </row>
    <row r="4" s="4" customFormat="true" ht="18" customHeight="true" x14ac:dyDescent="0.25">
      <c r="A4" s="384" t="s">
        <v>226</v>
      </c>
      <c r="B4" s="385" t="s">
        <v>28</v>
      </c>
      <c r="C4" s="386" t="s">
        <v>7</v>
      </c>
      <c r="D4" s="386" t="s">
        <v>1</v>
      </c>
      <c r="E4" s="386" t="s">
        <v>2</v>
      </c>
      <c r="F4" s="386" t="s">
        <v>16</v>
      </c>
      <c r="G4" s="386" t="s">
        <v>17</v>
      </c>
      <c r="H4" s="387" t="s">
        <v>18</v>
      </c>
      <c r="I4" s="26"/>
      <c r="J4" s="26"/>
      <c r="K4" s="384" t="s">
        <v>226</v>
      </c>
      <c r="L4" s="385" t="s">
        <v>28</v>
      </c>
      <c r="M4" s="386" t="s">
        <v>7</v>
      </c>
      <c r="N4" s="386" t="s">
        <v>1</v>
      </c>
      <c r="O4" s="386" t="s">
        <v>2</v>
      </c>
      <c r="P4" s="386" t="s">
        <v>16</v>
      </c>
      <c r="Q4" s="386" t="s">
        <v>17</v>
      </c>
      <c r="R4" s="387" t="s">
        <v>18</v>
      </c>
      <c r="S4" s="26"/>
      <c r="T4" s="26"/>
      <c r="U4" s="384" t="s">
        <v>226</v>
      </c>
      <c r="V4" s="385" t="s">
        <v>28</v>
      </c>
      <c r="W4" s="386" t="s">
        <v>7</v>
      </c>
      <c r="X4" s="386" t="s">
        <v>1</v>
      </c>
      <c r="Y4" s="386" t="s">
        <v>2</v>
      </c>
      <c r="Z4" s="386" t="s">
        <v>16</v>
      </c>
      <c r="AA4" s="386" t="s">
        <v>17</v>
      </c>
      <c r="AB4" s="387" t="s">
        <v>18</v>
      </c>
      <c r="AC4" s="26"/>
      <c r="AD4" s="26"/>
      <c r="AE4" s="384" t="s">
        <v>226</v>
      </c>
      <c r="AF4" s="385" t="s">
        <v>28</v>
      </c>
      <c r="AG4" s="386" t="s">
        <v>7</v>
      </c>
      <c r="AH4" s="386" t="s">
        <v>1</v>
      </c>
      <c r="AI4" s="386" t="s">
        <v>2</v>
      </c>
      <c r="AJ4" s="386" t="s">
        <v>16</v>
      </c>
      <c r="AK4" s="386" t="s">
        <v>17</v>
      </c>
      <c r="AL4" s="387" t="s">
        <v>18</v>
      </c>
      <c r="AM4" s="26"/>
      <c r="AN4" s="26"/>
      <c r="AO4" s="384" t="s">
        <v>226</v>
      </c>
      <c r="AP4" s="385" t="s">
        <v>28</v>
      </c>
      <c r="AQ4" s="386" t="s">
        <v>7</v>
      </c>
      <c r="AR4" s="386" t="s">
        <v>1</v>
      </c>
      <c r="AS4" s="386" t="s">
        <v>2</v>
      </c>
      <c r="AT4" s="386" t="s">
        <v>16</v>
      </c>
      <c r="AU4" s="386" t="s">
        <v>17</v>
      </c>
      <c r="AV4" s="387" t="s">
        <v>18</v>
      </c>
      <c r="AW4" s="26"/>
      <c r="AX4" s="26"/>
      <c r="AY4" s="384" t="s">
        <v>226</v>
      </c>
      <c r="AZ4" s="388" t="s">
        <v>28</v>
      </c>
      <c r="BA4" s="386" t="s">
        <v>7</v>
      </c>
      <c r="BB4" s="386" t="s">
        <v>1</v>
      </c>
      <c r="BC4" s="386" t="s">
        <v>2</v>
      </c>
      <c r="BD4" s="386" t="s">
        <v>16</v>
      </c>
      <c r="BE4" s="386" t="s">
        <v>17</v>
      </c>
      <c r="BF4" s="387" t="s">
        <v>18</v>
      </c>
      <c r="BG4" s="26"/>
      <c r="BH4" s="26"/>
      <c r="BI4" s="384" t="s">
        <v>226</v>
      </c>
      <c r="BJ4" s="385" t="s">
        <v>28</v>
      </c>
      <c r="BK4" s="386" t="s">
        <v>7</v>
      </c>
      <c r="BL4" s="386" t="s">
        <v>1</v>
      </c>
      <c r="BM4" s="386" t="s">
        <v>2</v>
      </c>
      <c r="BN4" s="386" t="s">
        <v>16</v>
      </c>
      <c r="BO4" s="386" t="s">
        <v>17</v>
      </c>
      <c r="BP4" s="387" t="s">
        <v>18</v>
      </c>
      <c r="BQ4" s="26"/>
      <c r="BR4" s="26"/>
      <c r="BS4" s="384" t="s">
        <v>226</v>
      </c>
      <c r="BT4" s="385" t="s">
        <v>28</v>
      </c>
      <c r="BU4" s="386" t="s">
        <v>7</v>
      </c>
      <c r="BV4" s="386" t="s">
        <v>1</v>
      </c>
      <c r="BW4" s="386" t="s">
        <v>2</v>
      </c>
      <c r="BX4" s="386" t="s">
        <v>16</v>
      </c>
      <c r="BY4" s="386" t="s">
        <v>17</v>
      </c>
      <c r="BZ4" s="387" t="s">
        <v>18</v>
      </c>
      <c r="CA4" s="26"/>
      <c r="CB4" s="26"/>
      <c r="CC4" s="384" t="s">
        <v>226</v>
      </c>
      <c r="CD4" s="385" t="s">
        <v>28</v>
      </c>
      <c r="CE4" s="386" t="s">
        <v>7</v>
      </c>
      <c r="CF4" s="386" t="s">
        <v>1</v>
      </c>
      <c r="CG4" s="386" t="s">
        <v>2</v>
      </c>
      <c r="CH4" s="386" t="s">
        <v>16</v>
      </c>
      <c r="CI4" s="386" t="s">
        <v>17</v>
      </c>
      <c r="CJ4" s="387" t="s">
        <v>18</v>
      </c>
      <c r="CK4" s="26"/>
      <c r="CL4" s="26"/>
      <c r="CM4" s="384" t="s">
        <v>226</v>
      </c>
      <c r="CN4" s="385" t="s">
        <v>28</v>
      </c>
      <c r="CO4" s="386" t="s">
        <v>7</v>
      </c>
      <c r="CP4" s="386" t="s">
        <v>1</v>
      </c>
      <c r="CQ4" s="386" t="s">
        <v>2</v>
      </c>
      <c r="CR4" s="386" t="s">
        <v>16</v>
      </c>
      <c r="CS4" s="386" t="s">
        <v>17</v>
      </c>
      <c r="CT4" s="387" t="s">
        <v>18</v>
      </c>
      <c r="CU4" s="26"/>
      <c r="CV4" s="26"/>
      <c r="CW4" s="384" t="s">
        <v>226</v>
      </c>
      <c r="CX4" s="385" t="s">
        <v>28</v>
      </c>
      <c r="CY4" s="386" t="s">
        <v>7</v>
      </c>
      <c r="CZ4" s="386" t="s">
        <v>1</v>
      </c>
      <c r="DA4" s="386" t="s">
        <v>2</v>
      </c>
      <c r="DB4" s="386" t="s">
        <v>16</v>
      </c>
      <c r="DC4" s="386" t="s">
        <v>17</v>
      </c>
      <c r="DD4" s="387" t="s">
        <v>18</v>
      </c>
      <c r="DE4" s="26"/>
      <c r="DF4" s="26"/>
      <c r="DG4" s="384" t="s">
        <v>226</v>
      </c>
      <c r="DH4" s="385" t="s">
        <v>28</v>
      </c>
      <c r="DI4" s="386" t="s">
        <v>7</v>
      </c>
      <c r="DJ4" s="386" t="s">
        <v>1</v>
      </c>
      <c r="DK4" s="386" t="s">
        <v>2</v>
      </c>
      <c r="DL4" s="386" t="s">
        <v>16</v>
      </c>
      <c r="DM4" s="386" t="s">
        <v>17</v>
      </c>
      <c r="DN4" s="387" t="s">
        <v>18</v>
      </c>
      <c r="DO4" s="26"/>
      <c r="DP4" s="26"/>
      <c r="DQ4" s="384" t="s">
        <v>226</v>
      </c>
      <c r="DR4" s="385" t="s">
        <v>28</v>
      </c>
      <c r="DS4" s="386" t="s">
        <v>7</v>
      </c>
      <c r="DT4" s="386" t="s">
        <v>1</v>
      </c>
      <c r="DU4" s="386" t="s">
        <v>2</v>
      </c>
      <c r="DV4" s="386" t="s">
        <v>16</v>
      </c>
      <c r="DW4" s="386" t="s">
        <v>17</v>
      </c>
      <c r="DX4" s="387" t="s">
        <v>18</v>
      </c>
      <c r="DY4" s="26"/>
      <c r="DZ4" s="26"/>
      <c r="EA4" s="384" t="s">
        <v>226</v>
      </c>
      <c r="EB4" s="385" t="s">
        <v>28</v>
      </c>
      <c r="EC4" s="386" t="s">
        <v>7</v>
      </c>
      <c r="ED4" s="386" t="s">
        <v>1</v>
      </c>
      <c r="EE4" s="386" t="s">
        <v>2</v>
      </c>
      <c r="EF4" s="386" t="s">
        <v>16</v>
      </c>
      <c r="EG4" s="386" t="s">
        <v>17</v>
      </c>
      <c r="EH4" s="387" t="s">
        <v>18</v>
      </c>
      <c r="EI4" s="26"/>
      <c r="EJ4" s="26"/>
      <c r="EK4" s="384" t="s">
        <v>226</v>
      </c>
      <c r="EL4" s="385" t="s">
        <v>28</v>
      </c>
      <c r="EM4" s="386" t="s">
        <v>7</v>
      </c>
      <c r="EN4" s="386" t="s">
        <v>1</v>
      </c>
      <c r="EO4" s="386" t="s">
        <v>2</v>
      </c>
      <c r="EP4" s="386" t="s">
        <v>16</v>
      </c>
      <c r="EQ4" s="386" t="s">
        <v>17</v>
      </c>
      <c r="ER4" s="387" t="s">
        <v>18</v>
      </c>
      <c r="ES4" s="26"/>
      <c r="ET4" s="26"/>
      <c r="EU4" s="384" t="s">
        <v>226</v>
      </c>
      <c r="EV4" s="385" t="s">
        <v>28</v>
      </c>
      <c r="EW4" s="386" t="s">
        <v>7</v>
      </c>
      <c r="EX4" s="386" t="s">
        <v>1</v>
      </c>
      <c r="EY4" s="386" t="s">
        <v>2</v>
      </c>
      <c r="EZ4" s="386" t="s">
        <v>16</v>
      </c>
      <c r="FA4" s="386" t="s">
        <v>17</v>
      </c>
      <c r="FB4" s="387" t="s">
        <v>18</v>
      </c>
      <c r="FC4" s="26"/>
      <c r="FD4" s="26"/>
      <c r="FE4" s="384" t="s">
        <v>226</v>
      </c>
      <c r="FF4" s="388" t="s">
        <v>28</v>
      </c>
      <c r="FG4" s="386" t="s">
        <v>7</v>
      </c>
      <c r="FH4" s="386" t="s">
        <v>1</v>
      </c>
      <c r="FI4" s="386" t="s">
        <v>2</v>
      </c>
      <c r="FJ4" s="386" t="s">
        <v>16</v>
      </c>
      <c r="FK4" s="386" t="s">
        <v>17</v>
      </c>
      <c r="FL4" s="387" t="s">
        <v>18</v>
      </c>
      <c r="FM4" s="26"/>
      <c r="FN4" s="26"/>
      <c r="FO4" s="384" t="s">
        <v>226</v>
      </c>
      <c r="FP4" s="385" t="s">
        <v>28</v>
      </c>
      <c r="FQ4" s="386" t="s">
        <v>7</v>
      </c>
      <c r="FR4" s="386" t="s">
        <v>1</v>
      </c>
      <c r="FS4" s="386" t="s">
        <v>2</v>
      </c>
      <c r="FT4" s="386" t="s">
        <v>16</v>
      </c>
      <c r="FU4" s="386" t="s">
        <v>17</v>
      </c>
      <c r="FV4" s="387" t="s">
        <v>18</v>
      </c>
      <c r="FW4" s="26"/>
      <c r="FX4" s="26"/>
      <c r="FY4" s="384" t="s">
        <v>226</v>
      </c>
      <c r="FZ4" s="385" t="s">
        <v>28</v>
      </c>
      <c r="GA4" s="386" t="s">
        <v>7</v>
      </c>
      <c r="GB4" s="386" t="s">
        <v>1</v>
      </c>
      <c r="GC4" s="386" t="s">
        <v>2</v>
      </c>
      <c r="GD4" s="386" t="s">
        <v>16</v>
      </c>
      <c r="GE4" s="386" t="s">
        <v>17</v>
      </c>
      <c r="GF4" s="387" t="s">
        <v>18</v>
      </c>
      <c r="GG4" s="26"/>
      <c r="GH4" s="26"/>
      <c r="GI4" s="384" t="s">
        <v>226</v>
      </c>
      <c r="GJ4" s="385" t="s">
        <v>28</v>
      </c>
      <c r="GK4" s="386" t="s">
        <v>7</v>
      </c>
      <c r="GL4" s="386" t="s">
        <v>1</v>
      </c>
      <c r="GM4" s="386" t="s">
        <v>2</v>
      </c>
      <c r="GN4" s="386" t="s">
        <v>16</v>
      </c>
      <c r="GO4" s="386" t="s">
        <v>17</v>
      </c>
      <c r="GP4" s="387" t="s">
        <v>18</v>
      </c>
      <c r="GQ4" s="26"/>
      <c r="GR4" s="26"/>
      <c r="GS4" s="384" t="s">
        <v>226</v>
      </c>
      <c r="GT4" s="385" t="s">
        <v>28</v>
      </c>
      <c r="GU4" s="386" t="s">
        <v>7</v>
      </c>
      <c r="GV4" s="386" t="s">
        <v>1</v>
      </c>
      <c r="GW4" s="386" t="s">
        <v>2</v>
      </c>
      <c r="GX4" s="386" t="s">
        <v>16</v>
      </c>
      <c r="GY4" s="386" t="s">
        <v>17</v>
      </c>
      <c r="GZ4" s="387" t="s">
        <v>18</v>
      </c>
      <c r="HA4" s="26"/>
      <c r="HB4" s="26"/>
      <c r="HC4" s="336"/>
      <c r="HM4" s="336"/>
      <c r="HW4" s="336"/>
    </row>
    <row r="5" s="4" customFormat="true" x14ac:dyDescent="0.25">
      <c r="A5" s="340"/>
      <c r="B5" s="172" t="s">
        <v>3</v>
      </c>
      <c r="C5" s="7"/>
      <c r="D5" s="7"/>
      <c r="E5" s="7"/>
      <c r="F5" s="7"/>
      <c r="G5" s="7"/>
      <c r="H5" s="28"/>
      <c r="I5" s="26"/>
      <c r="J5" s="26"/>
      <c r="K5" s="340"/>
      <c r="L5" s="172" t="s">
        <v>3</v>
      </c>
      <c r="M5" s="7"/>
      <c r="N5" s="7"/>
      <c r="O5" s="7"/>
      <c r="P5" s="7"/>
      <c r="Q5" s="7"/>
      <c r="R5" s="28"/>
      <c r="S5" s="26"/>
      <c r="T5" s="26"/>
      <c r="U5" s="340"/>
      <c r="V5" s="172" t="s">
        <v>3</v>
      </c>
      <c r="W5" s="7"/>
      <c r="X5" s="7"/>
      <c r="Y5" s="7"/>
      <c r="Z5" s="7"/>
      <c r="AA5" s="7"/>
      <c r="AB5" s="28"/>
      <c r="AC5" s="26"/>
      <c r="AD5" s="26"/>
      <c r="AE5" s="340"/>
      <c r="AF5" s="172" t="s">
        <v>3</v>
      </c>
      <c r="AG5" s="7"/>
      <c r="AH5" s="7"/>
      <c r="AI5" s="7"/>
      <c r="AJ5" s="7"/>
      <c r="AK5" s="7"/>
      <c r="AL5" s="28"/>
      <c r="AM5" s="26"/>
      <c r="AN5" s="26"/>
      <c r="AO5" s="340"/>
      <c r="AP5" s="172" t="s">
        <v>3</v>
      </c>
      <c r="AQ5" s="7"/>
      <c r="AR5" s="7"/>
      <c r="AS5" s="7"/>
      <c r="AT5" s="7"/>
      <c r="AU5" s="7"/>
      <c r="AV5" s="28"/>
      <c r="AW5" s="26"/>
      <c r="AX5" s="26"/>
      <c r="AY5" s="340"/>
      <c r="AZ5" s="173" t="s">
        <v>3</v>
      </c>
      <c r="BA5" s="7"/>
      <c r="BB5" s="7"/>
      <c r="BC5" s="7"/>
      <c r="BD5" s="7"/>
      <c r="BE5" s="7"/>
      <c r="BF5" s="28"/>
      <c r="BG5" s="26"/>
      <c r="BH5" s="26"/>
      <c r="BI5" s="340"/>
      <c r="BJ5" s="172" t="s">
        <v>3</v>
      </c>
      <c r="BK5" s="7"/>
      <c r="BL5" s="7"/>
      <c r="BM5" s="7"/>
      <c r="BN5" s="7"/>
      <c r="BO5" s="7"/>
      <c r="BP5" s="28"/>
      <c r="BQ5" s="26"/>
      <c r="BR5" s="26"/>
      <c r="BS5" s="324"/>
      <c r="BT5" s="172" t="s">
        <v>3</v>
      </c>
      <c r="BU5" s="296"/>
      <c r="BV5" s="7"/>
      <c r="BW5" s="7"/>
      <c r="BX5" s="7"/>
      <c r="BY5" s="7"/>
      <c r="BZ5" s="28"/>
      <c r="CA5" s="26"/>
      <c r="CB5" s="26"/>
      <c r="CC5" s="324"/>
      <c r="CD5" s="172" t="s">
        <v>3</v>
      </c>
      <c r="CE5" s="296"/>
      <c r="CF5" s="7"/>
      <c r="CG5" s="7"/>
      <c r="CH5" s="7"/>
      <c r="CI5" s="7"/>
      <c r="CJ5" s="28"/>
      <c r="CK5" s="26"/>
      <c r="CL5" s="26"/>
      <c r="CM5" s="324"/>
      <c r="CN5" s="172" t="s">
        <v>3</v>
      </c>
      <c r="CO5" s="296"/>
      <c r="CP5" s="7"/>
      <c r="CQ5" s="7"/>
      <c r="CR5" s="7"/>
      <c r="CS5" s="7"/>
      <c r="CT5" s="28"/>
      <c r="CU5" s="26"/>
      <c r="CV5" s="26"/>
      <c r="CW5" s="340"/>
      <c r="CX5" s="172" t="s">
        <v>3</v>
      </c>
      <c r="CY5" s="7"/>
      <c r="CZ5" s="7"/>
      <c r="DA5" s="7"/>
      <c r="DB5" s="7"/>
      <c r="DC5" s="7"/>
      <c r="DD5" s="28"/>
      <c r="DE5" s="26"/>
      <c r="DF5" s="26"/>
      <c r="DG5" s="340"/>
      <c r="DH5" s="172" t="s">
        <v>3</v>
      </c>
      <c r="DI5" s="7"/>
      <c r="DJ5" s="7"/>
      <c r="DK5" s="7"/>
      <c r="DL5" s="7"/>
      <c r="DM5" s="7"/>
      <c r="DN5" s="28"/>
      <c r="DO5" s="26"/>
      <c r="DP5" s="26"/>
      <c r="DQ5" s="340"/>
      <c r="DR5" s="172" t="s">
        <v>3</v>
      </c>
      <c r="DS5" s="7"/>
      <c r="DT5" s="7"/>
      <c r="DU5" s="7"/>
      <c r="DV5" s="7"/>
      <c r="DW5" s="7"/>
      <c r="DX5" s="28"/>
      <c r="DY5" s="26"/>
      <c r="DZ5" s="26"/>
      <c r="EA5" s="340"/>
      <c r="EB5" s="172" t="s">
        <v>3</v>
      </c>
      <c r="EC5" s="7"/>
      <c r="ED5" s="7"/>
      <c r="EE5" s="7"/>
      <c r="EF5" s="7"/>
      <c r="EG5" s="7"/>
      <c r="EH5" s="28"/>
      <c r="EI5" s="26"/>
      <c r="EJ5" s="26"/>
      <c r="EK5" s="340"/>
      <c r="EL5" s="172" t="s">
        <v>3</v>
      </c>
      <c r="EM5" s="7"/>
      <c r="EN5" s="7"/>
      <c r="EO5" s="7"/>
      <c r="EP5" s="7"/>
      <c r="EQ5" s="7"/>
      <c r="ER5" s="28"/>
      <c r="ES5" s="26"/>
      <c r="ET5" s="26"/>
      <c r="EU5" s="340"/>
      <c r="EV5" s="172" t="s">
        <v>3</v>
      </c>
      <c r="EW5" s="7"/>
      <c r="EX5" s="7"/>
      <c r="EY5" s="7"/>
      <c r="EZ5" s="7"/>
      <c r="FA5" s="7"/>
      <c r="FB5" s="28"/>
      <c r="FC5" s="26"/>
      <c r="FD5" s="26"/>
      <c r="FE5" s="340"/>
      <c r="FF5" s="173" t="s">
        <v>3</v>
      </c>
      <c r="FG5" s="7"/>
      <c r="FH5" s="7"/>
      <c r="FI5" s="7"/>
      <c r="FJ5" s="7"/>
      <c r="FK5" s="7"/>
      <c r="FL5" s="28"/>
      <c r="FM5" s="26"/>
      <c r="FN5" s="26"/>
      <c r="FO5" s="340"/>
      <c r="FP5" s="172" t="s">
        <v>3</v>
      </c>
      <c r="FQ5" s="7"/>
      <c r="FR5" s="7"/>
      <c r="FS5" s="7"/>
      <c r="FT5" s="7"/>
      <c r="FU5" s="7"/>
      <c r="FV5" s="28"/>
      <c r="FW5" s="26"/>
      <c r="FX5" s="26"/>
      <c r="FY5" s="324"/>
      <c r="FZ5" s="172" t="s">
        <v>3</v>
      </c>
      <c r="GA5" s="296"/>
      <c r="GB5" s="7"/>
      <c r="GC5" s="7"/>
      <c r="GD5" s="7"/>
      <c r="GE5" s="7"/>
      <c r="GF5" s="28"/>
      <c r="GG5" s="26"/>
      <c r="GH5" s="26"/>
      <c r="GI5" s="324"/>
      <c r="GJ5" s="172" t="s">
        <v>3</v>
      </c>
      <c r="GK5" s="296"/>
      <c r="GL5" s="7"/>
      <c r="GM5" s="7"/>
      <c r="GN5" s="7"/>
      <c r="GO5" s="7"/>
      <c r="GP5" s="28"/>
      <c r="GQ5" s="26"/>
      <c r="GR5" s="26"/>
      <c r="GS5" s="324"/>
      <c r="GT5" s="172" t="s">
        <v>3</v>
      </c>
      <c r="GU5" s="296"/>
      <c r="GV5" s="7"/>
      <c r="GW5" s="7"/>
      <c r="GX5" s="7"/>
      <c r="GY5" s="7"/>
      <c r="GZ5" s="28"/>
      <c r="HA5" s="26"/>
      <c r="HB5" s="26"/>
      <c r="HC5" s="336"/>
      <c r="HM5" s="336"/>
      <c r="HW5" s="336"/>
    </row>
    <row r="6" s="4" customFormat="true" x14ac:dyDescent="0.25">
      <c r="A6" s="340"/>
      <c r="B6" s="172" t="s">
        <v>25</v>
      </c>
      <c r="C6" s="7"/>
      <c r="D6" s="7"/>
      <c r="E6" s="7"/>
      <c r="F6" s="7"/>
      <c r="G6" s="7"/>
      <c r="H6" s="28"/>
      <c r="I6" s="26"/>
      <c r="J6" s="26"/>
      <c r="K6" s="340"/>
      <c r="L6" s="172" t="s">
        <v>25</v>
      </c>
      <c r="M6" s="7"/>
      <c r="N6" s="7"/>
      <c r="O6" s="7"/>
      <c r="P6" s="7"/>
      <c r="Q6" s="7"/>
      <c r="R6" s="28"/>
      <c r="S6" s="26"/>
      <c r="T6" s="26"/>
      <c r="U6" s="340"/>
      <c r="V6" s="172" t="s">
        <v>25</v>
      </c>
      <c r="W6" s="7"/>
      <c r="X6" s="7"/>
      <c r="Y6" s="7"/>
      <c r="Z6" s="7"/>
      <c r="AA6" s="7"/>
      <c r="AB6" s="28"/>
      <c r="AC6" s="26"/>
      <c r="AD6" s="26"/>
      <c r="AE6" s="340"/>
      <c r="AF6" s="172" t="s">
        <v>25</v>
      </c>
      <c r="AG6" s="7"/>
      <c r="AH6" s="7"/>
      <c r="AI6" s="7"/>
      <c r="AJ6" s="7"/>
      <c r="AK6" s="7"/>
      <c r="AL6" s="28"/>
      <c r="AM6" s="26"/>
      <c r="AN6" s="26"/>
      <c r="AO6" s="340"/>
      <c r="AP6" s="172" t="s">
        <v>25</v>
      </c>
      <c r="AQ6" s="7"/>
      <c r="AR6" s="7"/>
      <c r="AS6" s="7"/>
      <c r="AT6" s="7"/>
      <c r="AU6" s="7"/>
      <c r="AV6" s="28"/>
      <c r="AW6" s="26"/>
      <c r="AX6" s="26"/>
      <c r="AY6" s="340"/>
      <c r="AZ6" s="173" t="s">
        <v>25</v>
      </c>
      <c r="BA6" s="7"/>
      <c r="BB6" s="7"/>
      <c r="BC6" s="7"/>
      <c r="BD6" s="7"/>
      <c r="BE6" s="7"/>
      <c r="BF6" s="28"/>
      <c r="BG6" s="26"/>
      <c r="BH6" s="26"/>
      <c r="BI6" s="324"/>
      <c r="BJ6" s="172" t="s">
        <v>25</v>
      </c>
      <c r="BK6" s="7"/>
      <c r="BL6" s="7"/>
      <c r="BM6" s="7"/>
      <c r="BN6" s="7"/>
      <c r="BO6" s="7"/>
      <c r="BP6" s="28"/>
      <c r="BQ6" s="26"/>
      <c r="BR6" s="26"/>
      <c r="BS6" s="324"/>
      <c r="BT6" s="172" t="s">
        <v>25</v>
      </c>
      <c r="BU6" s="84"/>
      <c r="BV6" s="7"/>
      <c r="BW6" s="7"/>
      <c r="BX6" s="7"/>
      <c r="BY6" s="7"/>
      <c r="BZ6" s="28"/>
      <c r="CA6" s="26"/>
      <c r="CB6" s="26"/>
      <c r="CC6" s="324"/>
      <c r="CD6" s="172" t="s">
        <v>25</v>
      </c>
      <c r="CE6" s="84"/>
      <c r="CF6" s="7"/>
      <c r="CG6" s="7"/>
      <c r="CH6" s="7"/>
      <c r="CI6" s="7"/>
      <c r="CJ6" s="28"/>
      <c r="CK6" s="26"/>
      <c r="CL6" s="26"/>
      <c r="CM6" s="324"/>
      <c r="CN6" s="172" t="s">
        <v>25</v>
      </c>
      <c r="CO6" s="84"/>
      <c r="CP6" s="7"/>
      <c r="CQ6" s="7"/>
      <c r="CR6" s="7"/>
      <c r="CS6" s="7"/>
      <c r="CT6" s="28"/>
      <c r="CU6" s="26"/>
      <c r="CV6" s="26"/>
      <c r="CW6" s="340"/>
      <c r="CX6" s="172" t="s">
        <v>25</v>
      </c>
      <c r="CY6" s="7"/>
      <c r="CZ6" s="7"/>
      <c r="DA6" s="7"/>
      <c r="DB6" s="7"/>
      <c r="DC6" s="7"/>
      <c r="DD6" s="28"/>
      <c r="DE6" s="26"/>
      <c r="DF6" s="26"/>
      <c r="DG6" s="340"/>
      <c r="DH6" s="172" t="s">
        <v>25</v>
      </c>
      <c r="DI6" s="7"/>
      <c r="DJ6" s="7"/>
      <c r="DK6" s="7"/>
      <c r="DL6" s="7"/>
      <c r="DM6" s="7"/>
      <c r="DN6" s="28"/>
      <c r="DO6" s="26"/>
      <c r="DP6" s="26"/>
      <c r="DQ6" s="340"/>
      <c r="DR6" s="172" t="s">
        <v>25</v>
      </c>
      <c r="DS6" s="7"/>
      <c r="DT6" s="7"/>
      <c r="DU6" s="7"/>
      <c r="DV6" s="7"/>
      <c r="DW6" s="7"/>
      <c r="DX6" s="28"/>
      <c r="DY6" s="26"/>
      <c r="DZ6" s="26"/>
      <c r="EA6" s="340"/>
      <c r="EB6" s="172" t="s">
        <v>25</v>
      </c>
      <c r="EC6" s="7"/>
      <c r="ED6" s="7"/>
      <c r="EE6" s="7"/>
      <c r="EF6" s="7"/>
      <c r="EG6" s="7"/>
      <c r="EH6" s="28"/>
      <c r="EI6" s="26"/>
      <c r="EJ6" s="26"/>
      <c r="EK6" s="340"/>
      <c r="EL6" s="172" t="s">
        <v>25</v>
      </c>
      <c r="EM6" s="7"/>
      <c r="EN6" s="7"/>
      <c r="EO6" s="7"/>
      <c r="EP6" s="7"/>
      <c r="EQ6" s="7"/>
      <c r="ER6" s="28"/>
      <c r="ES6" s="26"/>
      <c r="ET6" s="26"/>
      <c r="EU6" s="340"/>
      <c r="EV6" s="172" t="s">
        <v>25</v>
      </c>
      <c r="EW6" s="7"/>
      <c r="EX6" s="7"/>
      <c r="EY6" s="7"/>
      <c r="EZ6" s="7"/>
      <c r="FA6" s="7"/>
      <c r="FB6" s="28"/>
      <c r="FC6" s="26"/>
      <c r="FD6" s="26"/>
      <c r="FE6" s="340"/>
      <c r="FF6" s="173" t="s">
        <v>25</v>
      </c>
      <c r="FG6" s="7"/>
      <c r="FH6" s="7"/>
      <c r="FI6" s="7"/>
      <c r="FJ6" s="7"/>
      <c r="FK6" s="7"/>
      <c r="FL6" s="28"/>
      <c r="FM6" s="26"/>
      <c r="FN6" s="26"/>
      <c r="FO6" s="324"/>
      <c r="FP6" s="172" t="s">
        <v>25</v>
      </c>
      <c r="FQ6" s="7"/>
      <c r="FR6" s="7"/>
      <c r="FS6" s="7"/>
      <c r="FT6" s="7"/>
      <c r="FU6" s="7"/>
      <c r="FV6" s="28"/>
      <c r="FW6" s="26"/>
      <c r="FX6" s="26"/>
      <c r="FY6" s="324"/>
      <c r="FZ6" s="172" t="s">
        <v>25</v>
      </c>
      <c r="GA6" s="84"/>
      <c r="GB6" s="7"/>
      <c r="GC6" s="7"/>
      <c r="GD6" s="7"/>
      <c r="GE6" s="7"/>
      <c r="GF6" s="28"/>
      <c r="GG6" s="26"/>
      <c r="GH6" s="26"/>
      <c r="GI6" s="324"/>
      <c r="GJ6" s="172" t="s">
        <v>25</v>
      </c>
      <c r="GK6" s="84"/>
      <c r="GL6" s="7"/>
      <c r="GM6" s="7"/>
      <c r="GN6" s="7"/>
      <c r="GO6" s="7"/>
      <c r="GP6" s="28"/>
      <c r="GQ6" s="26"/>
      <c r="GR6" s="26"/>
      <c r="GS6" s="324" t="s">
        <v>216</v>
      </c>
      <c r="GT6" s="172" t="s">
        <v>25</v>
      </c>
      <c r="GU6" s="84">
        <f>(GY6/100*(GY$16)+GZ6/100*GZ$16)/(GY$16+GZ$16)*100</f>
        <v>23.075059832206822</v>
      </c>
      <c r="GV6" s="7"/>
      <c r="GW6" s="7"/>
      <c r="GX6" s="7"/>
      <c r="GY6" s="7">
        <v>21</v>
      </c>
      <c r="GZ6" s="28">
        <v>46</v>
      </c>
      <c r="HA6" s="26"/>
      <c r="HB6" s="26"/>
      <c r="HC6" s="336"/>
      <c r="HM6" s="336"/>
      <c r="HW6" s="336"/>
    </row>
    <row r="7" s="4" customFormat="true" ht="15.6" hidden="true" customHeight="true" x14ac:dyDescent="0.25">
      <c r="A7" s="340"/>
      <c r="B7" s="173" t="s">
        <v>26</v>
      </c>
      <c r="C7" s="20"/>
      <c r="D7" s="7"/>
      <c r="E7" s="7"/>
      <c r="F7" s="7"/>
      <c r="G7" s="7"/>
      <c r="H7" s="28"/>
      <c r="I7" s="26"/>
      <c r="J7" s="26"/>
      <c r="K7" s="340"/>
      <c r="L7" s="176" t="s">
        <v>26</v>
      </c>
      <c r="M7" s="20"/>
      <c r="N7" s="7"/>
      <c r="O7" s="7"/>
      <c r="P7" s="7"/>
      <c r="Q7" s="7"/>
      <c r="R7" s="28"/>
      <c r="S7" s="26"/>
      <c r="T7" s="26"/>
      <c r="U7" s="340"/>
      <c r="V7" s="176" t="s">
        <v>26</v>
      </c>
      <c r="W7" s="20"/>
      <c r="X7" s="7"/>
      <c r="Y7" s="7"/>
      <c r="Z7" s="7"/>
      <c r="AA7" s="7"/>
      <c r="AB7" s="28"/>
      <c r="AC7" s="26"/>
      <c r="AD7" s="26"/>
      <c r="AE7" s="340"/>
      <c r="AF7" s="176" t="s">
        <v>26</v>
      </c>
      <c r="AG7" s="20"/>
      <c r="AH7" s="7"/>
      <c r="AI7" s="7"/>
      <c r="AJ7" s="7"/>
      <c r="AK7" s="7"/>
      <c r="AL7" s="28"/>
      <c r="AM7" s="26"/>
      <c r="AN7" s="26"/>
      <c r="AO7" s="340"/>
      <c r="AP7" s="176" t="s">
        <v>26</v>
      </c>
      <c r="AQ7" s="20"/>
      <c r="AR7" s="7"/>
      <c r="AS7" s="7"/>
      <c r="AT7" s="7"/>
      <c r="AU7" s="7"/>
      <c r="AV7" s="28"/>
      <c r="AW7" s="26"/>
      <c r="AX7" s="26"/>
      <c r="AY7" s="340"/>
      <c r="AZ7" s="173" t="s">
        <v>26</v>
      </c>
      <c r="BA7" s="20"/>
      <c r="BB7" s="7"/>
      <c r="BC7" s="7"/>
      <c r="BD7" s="7"/>
      <c r="BE7" s="7"/>
      <c r="BF7" s="28"/>
      <c r="BG7" s="26"/>
      <c r="BH7" s="26"/>
      <c r="BI7" s="340"/>
      <c r="BJ7" s="173" t="s">
        <v>26</v>
      </c>
      <c r="BK7" s="20"/>
      <c r="BL7" s="7"/>
      <c r="BM7" s="7"/>
      <c r="BN7" s="7"/>
      <c r="BO7" s="7"/>
      <c r="BP7" s="28"/>
      <c r="BQ7" s="26"/>
      <c r="BR7" s="26"/>
      <c r="BS7" s="340"/>
      <c r="BT7" s="173" t="s">
        <v>26</v>
      </c>
      <c r="BU7" s="20"/>
      <c r="BV7" s="7"/>
      <c r="BW7" s="7"/>
      <c r="BX7" s="7"/>
      <c r="BY7" s="7"/>
      <c r="BZ7" s="28"/>
      <c r="CA7" s="26"/>
      <c r="CB7" s="26"/>
      <c r="CC7" s="340"/>
      <c r="CD7" s="173" t="s">
        <v>26</v>
      </c>
      <c r="CE7" s="20"/>
      <c r="CF7" s="7"/>
      <c r="CG7" s="7"/>
      <c r="CH7" s="7"/>
      <c r="CI7" s="7"/>
      <c r="CJ7" s="28"/>
      <c r="CK7" s="26"/>
      <c r="CL7" s="26"/>
      <c r="CM7" s="340"/>
      <c r="CN7" s="173" t="s">
        <v>26</v>
      </c>
      <c r="CO7" s="20"/>
      <c r="CP7" s="7"/>
      <c r="CQ7" s="7"/>
      <c r="CR7" s="7"/>
      <c r="CS7" s="7"/>
      <c r="CT7" s="28"/>
      <c r="CU7" s="26"/>
      <c r="CV7" s="26"/>
      <c r="CW7" s="340"/>
      <c r="CX7" s="173" t="s">
        <v>26</v>
      </c>
      <c r="CY7" s="20"/>
      <c r="CZ7" s="7"/>
      <c r="DA7" s="7"/>
      <c r="DB7" s="7"/>
      <c r="DC7" s="7"/>
      <c r="DD7" s="28"/>
      <c r="DE7" s="26"/>
      <c r="DF7" s="26"/>
      <c r="DG7" s="340"/>
      <c r="DH7" s="173" t="s">
        <v>26</v>
      </c>
      <c r="DI7" s="20"/>
      <c r="DJ7" s="7"/>
      <c r="DK7" s="7"/>
      <c r="DL7" s="7"/>
      <c r="DM7" s="7"/>
      <c r="DN7" s="28"/>
      <c r="DO7" s="26"/>
      <c r="DP7" s="26"/>
      <c r="DQ7" s="340"/>
      <c r="DR7" s="176" t="s">
        <v>26</v>
      </c>
      <c r="DS7" s="20"/>
      <c r="DT7" s="7"/>
      <c r="DU7" s="7"/>
      <c r="DV7" s="7"/>
      <c r="DW7" s="7"/>
      <c r="DX7" s="28"/>
      <c r="DY7" s="26"/>
      <c r="DZ7" s="26"/>
      <c r="EA7" s="340"/>
      <c r="EB7" s="176" t="s">
        <v>26</v>
      </c>
      <c r="EC7" s="20"/>
      <c r="ED7" s="7"/>
      <c r="EE7" s="7"/>
      <c r="EF7" s="7"/>
      <c r="EG7" s="7"/>
      <c r="EH7" s="28"/>
      <c r="EI7" s="26"/>
      <c r="EJ7" s="26"/>
      <c r="EK7" s="340"/>
      <c r="EL7" s="176" t="s">
        <v>26</v>
      </c>
      <c r="EM7" s="20"/>
      <c r="EN7" s="7"/>
      <c r="EO7" s="7"/>
      <c r="EP7" s="7"/>
      <c r="EQ7" s="7"/>
      <c r="ER7" s="28"/>
      <c r="ES7" s="26"/>
      <c r="ET7" s="26"/>
      <c r="EU7" s="340"/>
      <c r="EV7" s="176" t="s">
        <v>26</v>
      </c>
      <c r="EW7" s="20"/>
      <c r="EX7" s="7"/>
      <c r="EY7" s="7"/>
      <c r="EZ7" s="7"/>
      <c r="FA7" s="7"/>
      <c r="FB7" s="28"/>
      <c r="FC7" s="26"/>
      <c r="FD7" s="26"/>
      <c r="FE7" s="340"/>
      <c r="FF7" s="173" t="s">
        <v>26</v>
      </c>
      <c r="FG7" s="20"/>
      <c r="FH7" s="7"/>
      <c r="FI7" s="7"/>
      <c r="FJ7" s="7"/>
      <c r="FK7" s="7"/>
      <c r="FL7" s="28"/>
      <c r="FM7" s="26"/>
      <c r="FN7" s="26"/>
      <c r="FO7" s="340"/>
      <c r="FP7" s="173" t="s">
        <v>26</v>
      </c>
      <c r="FQ7" s="20"/>
      <c r="FR7" s="7"/>
      <c r="FS7" s="7"/>
      <c r="FT7" s="7"/>
      <c r="FU7" s="7"/>
      <c r="FV7" s="28"/>
      <c r="FW7" s="26"/>
      <c r="FX7" s="26"/>
      <c r="FY7" s="340"/>
      <c r="FZ7" s="173" t="s">
        <v>26</v>
      </c>
      <c r="GA7" s="20"/>
      <c r="GB7" s="7"/>
      <c r="GC7" s="7"/>
      <c r="GD7" s="7"/>
      <c r="GE7" s="7"/>
      <c r="GF7" s="28"/>
      <c r="GG7" s="26"/>
      <c r="GH7" s="26"/>
      <c r="GI7" s="340"/>
      <c r="GJ7" s="173" t="s">
        <v>26</v>
      </c>
      <c r="GK7" s="20"/>
      <c r="GL7" s="7"/>
      <c r="GM7" s="7"/>
      <c r="GN7" s="7"/>
      <c r="GO7" s="7"/>
      <c r="GP7" s="28"/>
      <c r="GQ7" s="26"/>
      <c r="GR7" s="26"/>
      <c r="GS7" s="340"/>
      <c r="GT7" s="173" t="s">
        <v>26</v>
      </c>
      <c r="GU7" s="20"/>
      <c r="GV7" s="7"/>
      <c r="GW7" s="7"/>
      <c r="GX7" s="7"/>
      <c r="GY7" s="7"/>
      <c r="GZ7" s="28"/>
      <c r="HA7" s="26"/>
      <c r="HB7" s="26"/>
      <c r="HC7" s="336"/>
      <c r="HM7" s="336"/>
      <c r="HW7" s="336"/>
    </row>
    <row r="8" s="4" customFormat="true" x14ac:dyDescent="0.25">
      <c r="A8" s="340"/>
      <c r="B8" s="173" t="s">
        <v>160</v>
      </c>
      <c r="C8" s="7"/>
      <c r="D8" s="7"/>
      <c r="E8" s="7"/>
      <c r="F8" s="7"/>
      <c r="G8" s="7"/>
      <c r="H8" s="28"/>
      <c r="I8" s="26"/>
      <c r="J8" s="26"/>
      <c r="K8" s="340"/>
      <c r="L8" s="173" t="s">
        <v>160</v>
      </c>
      <c r="M8" s="7"/>
      <c r="N8" s="7"/>
      <c r="O8" s="7"/>
      <c r="P8" s="7"/>
      <c r="Q8" s="7"/>
      <c r="R8" s="28"/>
      <c r="S8" s="26"/>
      <c r="T8" s="26"/>
      <c r="U8" s="340"/>
      <c r="V8" s="173" t="s">
        <v>160</v>
      </c>
      <c r="W8" s="7"/>
      <c r="X8" s="7"/>
      <c r="Y8" s="7"/>
      <c r="Z8" s="7"/>
      <c r="AA8" s="7"/>
      <c r="AB8" s="28"/>
      <c r="AC8" s="26"/>
      <c r="AD8" s="26"/>
      <c r="AE8" s="340"/>
      <c r="AF8" s="173" t="s">
        <v>160</v>
      </c>
      <c r="AG8" s="7"/>
      <c r="AH8" s="7"/>
      <c r="AI8" s="7"/>
      <c r="AJ8" s="7"/>
      <c r="AK8" s="7"/>
      <c r="AL8" s="28"/>
      <c r="AM8" s="26"/>
      <c r="AN8" s="26"/>
      <c r="AO8" s="340"/>
      <c r="AP8" s="173" t="s">
        <v>160</v>
      </c>
      <c r="AQ8" s="7"/>
      <c r="AR8" s="7"/>
      <c r="AS8" s="7"/>
      <c r="AT8" s="7"/>
      <c r="AU8" s="7"/>
      <c r="AV8" s="28"/>
      <c r="AW8" s="26"/>
      <c r="AX8" s="26"/>
      <c r="AY8" s="340"/>
      <c r="AZ8" s="173" t="s">
        <v>160</v>
      </c>
      <c r="BA8" s="7"/>
      <c r="BB8" s="7"/>
      <c r="BC8" s="7"/>
      <c r="BD8" s="7"/>
      <c r="BE8" s="7"/>
      <c r="BF8" s="28"/>
      <c r="BG8" s="26"/>
      <c r="BH8" s="26"/>
      <c r="BI8" s="324"/>
      <c r="BJ8" s="173" t="s">
        <v>160</v>
      </c>
      <c r="BK8" s="7"/>
      <c r="BL8" s="7"/>
      <c r="BM8" s="7"/>
      <c r="BN8" s="7"/>
      <c r="BO8" s="7"/>
      <c r="BP8" s="28"/>
      <c r="BQ8" s="26"/>
      <c r="BR8" s="26"/>
      <c r="BS8" s="324"/>
      <c r="BT8" s="173" t="s">
        <v>160</v>
      </c>
      <c r="BU8" s="7"/>
      <c r="BV8" s="7"/>
      <c r="BW8" s="7"/>
      <c r="BX8" s="7"/>
      <c r="BY8" s="7"/>
      <c r="BZ8" s="28"/>
      <c r="CA8" s="26"/>
      <c r="CB8" s="26"/>
      <c r="CC8" s="324"/>
      <c r="CD8" s="173" t="s">
        <v>160</v>
      </c>
      <c r="CE8" s="7"/>
      <c r="CF8" s="7"/>
      <c r="CG8" s="7"/>
      <c r="CH8" s="7"/>
      <c r="CI8" s="7"/>
      <c r="CJ8" s="28"/>
      <c r="CK8" s="26"/>
      <c r="CL8" s="26"/>
      <c r="CM8" s="324"/>
      <c r="CN8" s="173" t="s">
        <v>160</v>
      </c>
      <c r="CO8" s="7"/>
      <c r="CP8" s="7"/>
      <c r="CQ8" s="7"/>
      <c r="CR8" s="7"/>
      <c r="CS8" s="7"/>
      <c r="CT8" s="28"/>
      <c r="CU8" s="26"/>
      <c r="CV8" s="26"/>
      <c r="CW8" s="340"/>
      <c r="CX8" s="173" t="s">
        <v>160</v>
      </c>
      <c r="CY8" s="7"/>
      <c r="CZ8" s="7"/>
      <c r="DA8" s="7"/>
      <c r="DB8" s="7"/>
      <c r="DC8" s="7"/>
      <c r="DD8" s="28"/>
      <c r="DE8" s="26"/>
      <c r="DF8" s="26"/>
      <c r="DG8" s="340"/>
      <c r="DH8" s="173" t="s">
        <v>160</v>
      </c>
      <c r="DI8" s="7"/>
      <c r="DJ8" s="7"/>
      <c r="DK8" s="7"/>
      <c r="DL8" s="7"/>
      <c r="DM8" s="7"/>
      <c r="DN8" s="28"/>
      <c r="DO8" s="26"/>
      <c r="DP8" s="26"/>
      <c r="DQ8" s="340"/>
      <c r="DR8" s="173" t="s">
        <v>160</v>
      </c>
      <c r="DS8" s="7"/>
      <c r="DT8" s="7"/>
      <c r="DU8" s="7"/>
      <c r="DV8" s="7"/>
      <c r="DW8" s="7"/>
      <c r="DX8" s="28"/>
      <c r="DY8" s="26"/>
      <c r="DZ8" s="26"/>
      <c r="EA8" s="340"/>
      <c r="EB8" s="173" t="s">
        <v>160</v>
      </c>
      <c r="EC8" s="7"/>
      <c r="ED8" s="7"/>
      <c r="EE8" s="7"/>
      <c r="EF8" s="7"/>
      <c r="EG8" s="7"/>
      <c r="EH8" s="28"/>
      <c r="EI8" s="26"/>
      <c r="EJ8" s="26"/>
      <c r="EK8" s="340"/>
      <c r="EL8" s="173" t="s">
        <v>160</v>
      </c>
      <c r="EM8" s="7"/>
      <c r="EN8" s="7"/>
      <c r="EO8" s="7"/>
      <c r="EP8" s="7"/>
      <c r="EQ8" s="7"/>
      <c r="ER8" s="28"/>
      <c r="ES8" s="26"/>
      <c r="ET8" s="26"/>
      <c r="EU8" s="340"/>
      <c r="EV8" s="173" t="s">
        <v>160</v>
      </c>
      <c r="EW8" s="7"/>
      <c r="EX8" s="7"/>
      <c r="EY8" s="7"/>
      <c r="EZ8" s="7"/>
      <c r="FA8" s="7"/>
      <c r="FB8" s="28"/>
      <c r="FC8" s="26"/>
      <c r="FD8" s="26"/>
      <c r="FE8" s="340"/>
      <c r="FF8" s="173" t="s">
        <v>160</v>
      </c>
      <c r="FG8" s="7"/>
      <c r="FH8" s="7"/>
      <c r="FI8" s="7"/>
      <c r="FJ8" s="7"/>
      <c r="FK8" s="7"/>
      <c r="FL8" s="28"/>
      <c r="FM8" s="26"/>
      <c r="FN8" s="26"/>
      <c r="FO8" s="324"/>
      <c r="FP8" s="173" t="s">
        <v>160</v>
      </c>
      <c r="FQ8" s="7"/>
      <c r="FR8" s="7"/>
      <c r="FS8" s="7"/>
      <c r="FT8" s="7"/>
      <c r="FU8" s="7"/>
      <c r="FV8" s="28"/>
      <c r="FW8" s="26"/>
      <c r="FX8" s="26"/>
      <c r="FY8" s="324"/>
      <c r="FZ8" s="173" t="s">
        <v>160</v>
      </c>
      <c r="GA8" s="7"/>
      <c r="GB8" s="7"/>
      <c r="GC8" s="7"/>
      <c r="GD8" s="7"/>
      <c r="GE8" s="7"/>
      <c r="GF8" s="28"/>
      <c r="GG8" s="26"/>
      <c r="GH8" s="26"/>
      <c r="GI8" s="324"/>
      <c r="GJ8" s="173" t="s">
        <v>160</v>
      </c>
      <c r="GK8" s="7"/>
      <c r="GL8" s="7"/>
      <c r="GM8" s="7"/>
      <c r="GN8" s="7"/>
      <c r="GO8" s="7"/>
      <c r="GP8" s="28"/>
      <c r="GQ8" s="26"/>
      <c r="GR8" s="26"/>
      <c r="GS8" s="324"/>
      <c r="GT8" s="173" t="s">
        <v>160</v>
      </c>
      <c r="GU8" s="7"/>
      <c r="GV8" s="7"/>
      <c r="GW8" s="7"/>
      <c r="GX8" s="7"/>
      <c r="GY8" s="7"/>
      <c r="GZ8" s="28"/>
      <c r="HA8" s="26"/>
      <c r="HB8" s="26"/>
      <c r="HC8" s="336"/>
      <c r="HM8" s="336"/>
      <c r="HW8" s="336"/>
    </row>
    <row r="9" s="4" customFormat="true" x14ac:dyDescent="0.25">
      <c r="A9" s="340"/>
      <c r="B9" s="173" t="s">
        <v>161</v>
      </c>
      <c r="C9" s="20"/>
      <c r="D9" s="7"/>
      <c r="E9" s="7"/>
      <c r="F9" s="7"/>
      <c r="G9" s="7"/>
      <c r="H9" s="28"/>
      <c r="I9" s="26"/>
      <c r="J9" s="26"/>
      <c r="K9" s="340"/>
      <c r="L9" s="173" t="s">
        <v>161</v>
      </c>
      <c r="M9" s="20"/>
      <c r="N9" s="7"/>
      <c r="O9" s="7"/>
      <c r="P9" s="7"/>
      <c r="Q9" s="7"/>
      <c r="R9" s="28"/>
      <c r="S9" s="26"/>
      <c r="T9" s="26"/>
      <c r="U9" s="340"/>
      <c r="V9" s="173" t="s">
        <v>161</v>
      </c>
      <c r="W9" s="20"/>
      <c r="X9" s="7"/>
      <c r="Y9" s="7"/>
      <c r="Z9" s="7"/>
      <c r="AA9" s="7"/>
      <c r="AB9" s="28"/>
      <c r="AC9" s="26"/>
      <c r="AD9" s="26"/>
      <c r="AE9" s="340"/>
      <c r="AF9" s="173" t="s">
        <v>161</v>
      </c>
      <c r="AG9" s="20"/>
      <c r="AH9" s="7"/>
      <c r="AI9" s="7"/>
      <c r="AJ9" s="7"/>
      <c r="AK9" s="7"/>
      <c r="AL9" s="28"/>
      <c r="AM9" s="26"/>
      <c r="AN9" s="26"/>
      <c r="AO9" s="340"/>
      <c r="AP9" s="173" t="s">
        <v>161</v>
      </c>
      <c r="AQ9" s="20"/>
      <c r="AR9" s="7"/>
      <c r="AS9" s="7"/>
      <c r="AT9" s="7"/>
      <c r="AU9" s="7"/>
      <c r="AV9" s="28"/>
      <c r="AW9" s="26"/>
      <c r="AX9" s="26"/>
      <c r="AY9" s="340"/>
      <c r="AZ9" s="173" t="s">
        <v>161</v>
      </c>
      <c r="BA9" s="20"/>
      <c r="BB9" s="7"/>
      <c r="BC9" s="7"/>
      <c r="BD9" s="7"/>
      <c r="BE9" s="7"/>
      <c r="BF9" s="28"/>
      <c r="BG9" s="26"/>
      <c r="BH9" s="26"/>
      <c r="BI9" s="340"/>
      <c r="BJ9" s="173" t="s">
        <v>161</v>
      </c>
      <c r="BK9" s="20"/>
      <c r="BL9" s="7"/>
      <c r="BM9" s="7"/>
      <c r="BN9" s="7"/>
      <c r="BO9" s="7"/>
      <c r="BP9" s="28"/>
      <c r="BQ9" s="26"/>
      <c r="BR9" s="26"/>
      <c r="BS9" s="324"/>
      <c r="BT9" s="173" t="s">
        <v>161</v>
      </c>
      <c r="BU9" s="20"/>
      <c r="BV9" s="7"/>
      <c r="BW9" s="7"/>
      <c r="BX9" s="7"/>
      <c r="BY9" s="7"/>
      <c r="BZ9" s="28"/>
      <c r="CA9" s="26"/>
      <c r="CB9" s="26"/>
      <c r="CC9" s="324"/>
      <c r="CD9" s="173" t="s">
        <v>161</v>
      </c>
      <c r="CE9" s="20"/>
      <c r="CF9" s="7"/>
      <c r="CG9" s="7"/>
      <c r="CH9" s="7"/>
      <c r="CI9" s="7"/>
      <c r="CJ9" s="28"/>
      <c r="CK9" s="26"/>
      <c r="CL9" s="26"/>
      <c r="CM9" s="324"/>
      <c r="CN9" s="173" t="s">
        <v>161</v>
      </c>
      <c r="CO9" s="20"/>
      <c r="CP9" s="7"/>
      <c r="CQ9" s="7"/>
      <c r="CR9" s="7"/>
      <c r="CS9" s="7"/>
      <c r="CT9" s="28"/>
      <c r="CU9" s="26"/>
      <c r="CV9" s="26"/>
      <c r="CW9" s="340"/>
      <c r="CX9" s="173" t="s">
        <v>161</v>
      </c>
      <c r="CY9" s="20"/>
      <c r="CZ9" s="7"/>
      <c r="DA9" s="7"/>
      <c r="DB9" s="7"/>
      <c r="DC9" s="7"/>
      <c r="DD9" s="28"/>
      <c r="DE9" s="26"/>
      <c r="DF9" s="26"/>
      <c r="DG9" s="340"/>
      <c r="DH9" s="173" t="s">
        <v>161</v>
      </c>
      <c r="DI9" s="20"/>
      <c r="DJ9" s="7"/>
      <c r="DK9" s="7"/>
      <c r="DL9" s="7"/>
      <c r="DM9" s="7"/>
      <c r="DN9" s="28"/>
      <c r="DO9" s="26"/>
      <c r="DP9" s="26"/>
      <c r="DQ9" s="340"/>
      <c r="DR9" s="173" t="s">
        <v>161</v>
      </c>
      <c r="DS9" s="20"/>
      <c r="DT9" s="7"/>
      <c r="DU9" s="7"/>
      <c r="DV9" s="7"/>
      <c r="DW9" s="7"/>
      <c r="DX9" s="28"/>
      <c r="DY9" s="26"/>
      <c r="DZ9" s="26"/>
      <c r="EA9" s="340"/>
      <c r="EB9" s="173" t="s">
        <v>161</v>
      </c>
      <c r="EC9" s="20"/>
      <c r="ED9" s="7"/>
      <c r="EE9" s="7"/>
      <c r="EF9" s="7"/>
      <c r="EG9" s="7"/>
      <c r="EH9" s="28"/>
      <c r="EI9" s="26"/>
      <c r="EJ9" s="26"/>
      <c r="EK9" s="340"/>
      <c r="EL9" s="173" t="s">
        <v>161</v>
      </c>
      <c r="EM9" s="20"/>
      <c r="EN9" s="7"/>
      <c r="EO9" s="7"/>
      <c r="EP9" s="7"/>
      <c r="EQ9" s="7"/>
      <c r="ER9" s="28"/>
      <c r="ES9" s="26"/>
      <c r="ET9" s="26"/>
      <c r="EU9" s="340"/>
      <c r="EV9" s="173" t="s">
        <v>161</v>
      </c>
      <c r="EW9" s="20"/>
      <c r="EX9" s="7"/>
      <c r="EY9" s="7"/>
      <c r="EZ9" s="7"/>
      <c r="FA9" s="7"/>
      <c r="FB9" s="28"/>
      <c r="FC9" s="26"/>
      <c r="FD9" s="26"/>
      <c r="FE9" s="340"/>
      <c r="FF9" s="173" t="s">
        <v>161</v>
      </c>
      <c r="FG9" s="20"/>
      <c r="FH9" s="7"/>
      <c r="FI9" s="7"/>
      <c r="FJ9" s="7"/>
      <c r="FK9" s="7"/>
      <c r="FL9" s="28"/>
      <c r="FM9" s="26"/>
      <c r="FN9" s="26"/>
      <c r="FO9" s="340"/>
      <c r="FP9" s="173" t="s">
        <v>161</v>
      </c>
      <c r="FQ9" s="20"/>
      <c r="FR9" s="7"/>
      <c r="FS9" s="7"/>
      <c r="FT9" s="7"/>
      <c r="FU9" s="7"/>
      <c r="FV9" s="28"/>
      <c r="FW9" s="26"/>
      <c r="FX9" s="26"/>
      <c r="FY9" s="324"/>
      <c r="FZ9" s="173" t="s">
        <v>161</v>
      </c>
      <c r="GA9" s="20"/>
      <c r="GB9" s="7"/>
      <c r="GC9" s="7"/>
      <c r="GD9" s="7"/>
      <c r="GE9" s="7"/>
      <c r="GF9" s="28"/>
      <c r="GG9" s="26"/>
      <c r="GH9" s="26"/>
      <c r="GI9" s="324"/>
      <c r="GJ9" s="173" t="s">
        <v>161</v>
      </c>
      <c r="GK9" s="20"/>
      <c r="GL9" s="7"/>
      <c r="GM9" s="7"/>
      <c r="GN9" s="7"/>
      <c r="GO9" s="7"/>
      <c r="GP9" s="28"/>
      <c r="GQ9" s="26"/>
      <c r="GR9" s="26"/>
      <c r="GS9" s="324" t="s">
        <v>213</v>
      </c>
      <c r="GT9" s="173" t="s">
        <v>161</v>
      </c>
      <c r="GU9" s="20">
        <v>5.5</v>
      </c>
      <c r="GV9" s="7"/>
      <c r="GW9" s="7"/>
      <c r="GX9" s="7"/>
      <c r="GY9" s="7">
        <v>5.4</v>
      </c>
      <c r="GZ9" s="28">
        <v>7</v>
      </c>
      <c r="HA9" s="26"/>
      <c r="HB9" s="26"/>
      <c r="HC9" s="336"/>
      <c r="HM9" s="336"/>
      <c r="HW9" s="336"/>
    </row>
    <row r="10" s="4" customFormat="true" x14ac:dyDescent="0.25">
      <c r="A10" s="340"/>
      <c r="B10" s="173" t="s">
        <v>229</v>
      </c>
      <c r="C10" s="20"/>
      <c r="D10" s="7"/>
      <c r="E10" s="7"/>
      <c r="F10" s="7"/>
      <c r="G10" s="7"/>
      <c r="H10" s="28"/>
      <c r="I10" s="26"/>
      <c r="J10" s="26"/>
      <c r="K10" s="340"/>
      <c r="L10" s="173" t="s">
        <v>229</v>
      </c>
      <c r="M10" s="20"/>
      <c r="N10" s="7"/>
      <c r="O10" s="7"/>
      <c r="P10" s="7"/>
      <c r="Q10" s="7"/>
      <c r="R10" s="28"/>
      <c r="S10" s="26"/>
      <c r="T10" s="26"/>
      <c r="U10" s="340"/>
      <c r="V10" s="173" t="s">
        <v>229</v>
      </c>
      <c r="W10" s="20"/>
      <c r="X10" s="7"/>
      <c r="Y10" s="7"/>
      <c r="Z10" s="7"/>
      <c r="AA10" s="7"/>
      <c r="AB10" s="28"/>
      <c r="AC10" s="26"/>
      <c r="AD10" s="26"/>
      <c r="AE10" s="340"/>
      <c r="AF10" s="173" t="s">
        <v>229</v>
      </c>
      <c r="AG10" s="20"/>
      <c r="AH10" s="7"/>
      <c r="AI10" s="7"/>
      <c r="AJ10" s="7"/>
      <c r="AK10" s="7"/>
      <c r="AL10" s="28"/>
      <c r="AM10" s="26"/>
      <c r="AN10" s="26"/>
      <c r="AO10" s="340"/>
      <c r="AP10" s="173" t="s">
        <v>229</v>
      </c>
      <c r="AQ10" s="20"/>
      <c r="AR10" s="7"/>
      <c r="AS10" s="7"/>
      <c r="AT10" s="7"/>
      <c r="AU10" s="7"/>
      <c r="AV10" s="28"/>
      <c r="AW10" s="26"/>
      <c r="AX10" s="26"/>
      <c r="AY10" s="340"/>
      <c r="AZ10" s="271" t="s">
        <v>229</v>
      </c>
      <c r="BA10" s="272"/>
      <c r="BB10" s="142"/>
      <c r="BC10" s="142"/>
      <c r="BD10" s="142"/>
      <c r="BE10" s="142"/>
      <c r="BF10" s="143"/>
      <c r="BG10" s="26"/>
      <c r="BH10" s="26"/>
      <c r="BI10" s="340"/>
      <c r="BJ10" s="271" t="s">
        <v>229</v>
      </c>
      <c r="BK10" s="272"/>
      <c r="BL10" s="142"/>
      <c r="BM10" s="142"/>
      <c r="BN10" s="142"/>
      <c r="BO10" s="142"/>
      <c r="BP10" s="143"/>
      <c r="BQ10" s="26"/>
      <c r="BR10" s="26"/>
      <c r="BS10" s="324"/>
      <c r="BT10" s="271" t="s">
        <v>229</v>
      </c>
      <c r="BU10" s="84"/>
      <c r="BV10" s="142"/>
      <c r="BW10" s="142"/>
      <c r="BX10" s="142"/>
      <c r="BY10" s="142"/>
      <c r="BZ10" s="143"/>
      <c r="CA10" s="26"/>
      <c r="CB10" s="26"/>
      <c r="CC10" s="324"/>
      <c r="CD10" s="271" t="s">
        <v>229</v>
      </c>
      <c r="CE10" s="84"/>
      <c r="CF10" s="142"/>
      <c r="CG10" s="142"/>
      <c r="CH10" s="142"/>
      <c r="CI10" s="142"/>
      <c r="CJ10" s="143"/>
      <c r="CK10" s="26"/>
      <c r="CL10" s="26"/>
      <c r="CM10" s="324"/>
      <c r="CN10" s="271" t="s">
        <v>229</v>
      </c>
      <c r="CO10" s="84"/>
      <c r="CP10" s="142"/>
      <c r="CQ10" s="142"/>
      <c r="CR10" s="142"/>
      <c r="CS10" s="142"/>
      <c r="CT10" s="143"/>
      <c r="CU10" s="26"/>
      <c r="CV10" s="26"/>
      <c r="CW10" s="340"/>
      <c r="CX10" s="173" t="s">
        <v>229</v>
      </c>
      <c r="CY10" s="20"/>
      <c r="CZ10" s="7"/>
      <c r="DA10" s="7"/>
      <c r="DB10" s="7"/>
      <c r="DC10" s="7"/>
      <c r="DD10" s="28"/>
      <c r="DE10" s="26"/>
      <c r="DF10" s="26"/>
      <c r="DG10" s="340"/>
      <c r="DH10" s="173" t="s">
        <v>229</v>
      </c>
      <c r="DI10" s="20"/>
      <c r="DJ10" s="7"/>
      <c r="DK10" s="7"/>
      <c r="DL10" s="7"/>
      <c r="DM10" s="7"/>
      <c r="DN10" s="28"/>
      <c r="DO10" s="26"/>
      <c r="DP10" s="26"/>
      <c r="DQ10" s="340"/>
      <c r="DR10" s="173" t="s">
        <v>229</v>
      </c>
      <c r="DS10" s="20"/>
      <c r="DT10" s="7"/>
      <c r="DU10" s="7"/>
      <c r="DV10" s="7"/>
      <c r="DW10" s="7"/>
      <c r="DX10" s="28"/>
      <c r="DY10" s="26"/>
      <c r="DZ10" s="26"/>
      <c r="EA10" s="340"/>
      <c r="EB10" s="173" t="s">
        <v>229</v>
      </c>
      <c r="EC10" s="20"/>
      <c r="ED10" s="7"/>
      <c r="EE10" s="7"/>
      <c r="EF10" s="7"/>
      <c r="EG10" s="7"/>
      <c r="EH10" s="28"/>
      <c r="EI10" s="26"/>
      <c r="EJ10" s="26"/>
      <c r="EK10" s="340"/>
      <c r="EL10" s="173" t="s">
        <v>229</v>
      </c>
      <c r="EM10" s="20"/>
      <c r="EN10" s="7"/>
      <c r="EO10" s="7"/>
      <c r="EP10" s="7"/>
      <c r="EQ10" s="7"/>
      <c r="ER10" s="28"/>
      <c r="ES10" s="26"/>
      <c r="ET10" s="26"/>
      <c r="EU10" s="340"/>
      <c r="EV10" s="173" t="s">
        <v>229</v>
      </c>
      <c r="EW10" s="20"/>
      <c r="EX10" s="7"/>
      <c r="EY10" s="7"/>
      <c r="EZ10" s="7"/>
      <c r="FA10" s="7"/>
      <c r="FB10" s="28"/>
      <c r="FC10" s="26"/>
      <c r="FD10" s="26"/>
      <c r="FE10" s="340"/>
      <c r="FF10" s="271" t="s">
        <v>229</v>
      </c>
      <c r="FG10" s="272"/>
      <c r="FH10" s="142"/>
      <c r="FI10" s="142"/>
      <c r="FJ10" s="142"/>
      <c r="FK10" s="142"/>
      <c r="FL10" s="143"/>
      <c r="FM10" s="26"/>
      <c r="FN10" s="26"/>
      <c r="FO10" s="340"/>
      <c r="FP10" s="271" t="s">
        <v>229</v>
      </c>
      <c r="FQ10" s="272"/>
      <c r="FR10" s="142"/>
      <c r="FS10" s="142"/>
      <c r="FT10" s="142"/>
      <c r="FU10" s="142"/>
      <c r="FV10" s="143"/>
      <c r="FW10" s="26"/>
      <c r="FX10" s="26"/>
      <c r="FY10" s="324"/>
      <c r="FZ10" s="271" t="s">
        <v>229</v>
      </c>
      <c r="GA10" s="84"/>
      <c r="GB10" s="142"/>
      <c r="GC10" s="142"/>
      <c r="GD10" s="142"/>
      <c r="GE10" s="142"/>
      <c r="GF10" s="143"/>
      <c r="GG10" s="26"/>
      <c r="GH10" s="26"/>
      <c r="GI10" s="324"/>
      <c r="GJ10" s="271" t="s">
        <v>229</v>
      </c>
      <c r="GK10" s="84"/>
      <c r="GL10" s="142"/>
      <c r="GM10" s="142"/>
      <c r="GN10" s="142"/>
      <c r="GO10" s="142"/>
      <c r="GP10" s="143"/>
      <c r="GQ10" s="26"/>
      <c r="GR10" s="26"/>
      <c r="GS10" s="324" t="s">
        <v>239</v>
      </c>
      <c r="GT10" s="271" t="s">
        <v>229</v>
      </c>
      <c r="GU10" s="84">
        <f>(GY10/100*(GY$16)+GZ10/100*GZ$16)/(GY$16+GZ$16)*100</f>
        <v>5.5328038292612378</v>
      </c>
      <c r="GV10" s="142"/>
      <c r="GW10" s="142"/>
      <c r="GX10" s="142"/>
      <c r="GY10" s="142">
        <v>5.4</v>
      </c>
      <c r="GZ10" s="143">
        <v>7</v>
      </c>
      <c r="HA10" s="26"/>
      <c r="HB10" s="26"/>
      <c r="HC10" s="336"/>
      <c r="HM10" s="336"/>
      <c r="HW10" s="336"/>
    </row>
    <row r="11" s="2" customFormat="true" ht="86.45" customHeight="true" x14ac:dyDescent="0.25">
      <c r="A11" s="327" t="s">
        <v>12</v>
      </c>
      <c r="B11" s="629" t="s">
        <v>206</v>
      </c>
      <c r="C11" s="616"/>
      <c r="D11" s="616"/>
      <c r="E11" s="616"/>
      <c r="F11" s="616"/>
      <c r="G11" s="616"/>
      <c r="H11" s="617"/>
      <c r="I11" s="11"/>
      <c r="J11" s="11"/>
      <c r="K11" s="327" t="s">
        <v>12</v>
      </c>
      <c r="L11" s="629" t="s">
        <v>206</v>
      </c>
      <c r="M11" s="616"/>
      <c r="N11" s="616"/>
      <c r="O11" s="616"/>
      <c r="P11" s="616"/>
      <c r="Q11" s="616"/>
      <c r="R11" s="617"/>
      <c r="S11" s="11"/>
      <c r="T11" s="11"/>
      <c r="U11" s="327" t="s">
        <v>12</v>
      </c>
      <c r="V11" s="629" t="s">
        <v>206</v>
      </c>
      <c r="W11" s="616"/>
      <c r="X11" s="616"/>
      <c r="Y11" s="616"/>
      <c r="Z11" s="616"/>
      <c r="AA11" s="616"/>
      <c r="AB11" s="617"/>
      <c r="AC11" s="11"/>
      <c r="AD11" s="11"/>
      <c r="AE11" s="327" t="s">
        <v>12</v>
      </c>
      <c r="AF11" s="629" t="s">
        <v>206</v>
      </c>
      <c r="AG11" s="616"/>
      <c r="AH11" s="616"/>
      <c r="AI11" s="616"/>
      <c r="AJ11" s="616"/>
      <c r="AK11" s="616"/>
      <c r="AL11" s="617"/>
      <c r="AM11" s="11"/>
      <c r="AN11" s="11"/>
      <c r="AO11" s="327" t="s">
        <v>12</v>
      </c>
      <c r="AP11" s="629" t="s">
        <v>206</v>
      </c>
      <c r="AQ11" s="616"/>
      <c r="AR11" s="616"/>
      <c r="AS11" s="616"/>
      <c r="AT11" s="616"/>
      <c r="AU11" s="616"/>
      <c r="AV11" s="617"/>
      <c r="AW11" s="11"/>
      <c r="AX11" s="11"/>
      <c r="AY11" s="327" t="s">
        <v>12</v>
      </c>
      <c r="AZ11" s="597" t="s">
        <v>206</v>
      </c>
      <c r="BA11" s="598"/>
      <c r="BB11" s="598"/>
      <c r="BC11" s="598"/>
      <c r="BD11" s="598"/>
      <c r="BE11" s="598"/>
      <c r="BF11" s="599"/>
      <c r="BG11" s="11"/>
      <c r="BH11" s="11"/>
      <c r="BI11" s="327" t="s">
        <v>12</v>
      </c>
      <c r="BJ11" s="618" t="s">
        <v>206</v>
      </c>
      <c r="BK11" s="619"/>
      <c r="BL11" s="619"/>
      <c r="BM11" s="619"/>
      <c r="BN11" s="619"/>
      <c r="BO11" s="619"/>
      <c r="BP11" s="620"/>
      <c r="BQ11" s="11"/>
      <c r="BR11" s="11"/>
      <c r="BS11" s="327" t="s">
        <v>12</v>
      </c>
      <c r="BT11" s="618" t="s">
        <v>250</v>
      </c>
      <c r="BU11" s="619"/>
      <c r="BV11" s="619"/>
      <c r="BW11" s="619"/>
      <c r="BX11" s="619"/>
      <c r="BY11" s="619"/>
      <c r="BZ11" s="620"/>
      <c r="CA11" s="11"/>
      <c r="CB11" s="11"/>
      <c r="CC11" s="327" t="s">
        <v>12</v>
      </c>
      <c r="CD11" s="618" t="s">
        <v>244</v>
      </c>
      <c r="CE11" s="619"/>
      <c r="CF11" s="619"/>
      <c r="CG11" s="619"/>
      <c r="CH11" s="619"/>
      <c r="CI11" s="619"/>
      <c r="CJ11" s="620"/>
      <c r="CK11" s="11"/>
      <c r="CL11" s="11"/>
      <c r="CM11" s="327" t="s">
        <v>12</v>
      </c>
      <c r="CN11" s="629" t="s">
        <v>206</v>
      </c>
      <c r="CO11" s="616"/>
      <c r="CP11" s="616"/>
      <c r="CQ11" s="616"/>
      <c r="CR11" s="616"/>
      <c r="CS11" s="616"/>
      <c r="CT11" s="617"/>
      <c r="CU11" s="11"/>
      <c r="CV11" s="11"/>
      <c r="CW11" s="327" t="s">
        <v>12</v>
      </c>
      <c r="CX11" s="629" t="s">
        <v>206</v>
      </c>
      <c r="CY11" s="616"/>
      <c r="CZ11" s="616"/>
      <c r="DA11" s="616"/>
      <c r="DB11" s="616"/>
      <c r="DC11" s="616"/>
      <c r="DD11" s="617"/>
      <c r="DE11" s="11"/>
      <c r="DF11" s="11"/>
      <c r="DG11" s="327" t="s">
        <v>12</v>
      </c>
      <c r="DH11" s="629" t="s">
        <v>206</v>
      </c>
      <c r="DI11" s="616"/>
      <c r="DJ11" s="616"/>
      <c r="DK11" s="616"/>
      <c r="DL11" s="616"/>
      <c r="DM11" s="616"/>
      <c r="DN11" s="617"/>
      <c r="DO11" s="11"/>
      <c r="DP11" s="11"/>
      <c r="DQ11" s="327" t="s">
        <v>12</v>
      </c>
      <c r="DR11" s="597" t="s">
        <v>206</v>
      </c>
      <c r="DS11" s="598"/>
      <c r="DT11" s="598"/>
      <c r="DU11" s="598"/>
      <c r="DV11" s="598"/>
      <c r="DW11" s="598"/>
      <c r="DX11" s="599"/>
      <c r="DY11" s="11"/>
      <c r="DZ11" s="11"/>
      <c r="EA11" s="327" t="s">
        <v>12</v>
      </c>
      <c r="EB11" s="597" t="s">
        <v>206</v>
      </c>
      <c r="EC11" s="598"/>
      <c r="ED11" s="598"/>
      <c r="EE11" s="598"/>
      <c r="EF11" s="598"/>
      <c r="EG11" s="598"/>
      <c r="EH11" s="599"/>
      <c r="EI11" s="11"/>
      <c r="EJ11" s="11"/>
      <c r="EK11" s="327" t="s">
        <v>12</v>
      </c>
      <c r="EL11" s="597" t="s">
        <v>206</v>
      </c>
      <c r="EM11" s="598"/>
      <c r="EN11" s="598"/>
      <c r="EO11" s="598"/>
      <c r="EP11" s="598"/>
      <c r="EQ11" s="598"/>
      <c r="ER11" s="599"/>
      <c r="ES11" s="11"/>
      <c r="ET11" s="11"/>
      <c r="EU11" s="327" t="s">
        <v>12</v>
      </c>
      <c r="EV11" s="597" t="s">
        <v>206</v>
      </c>
      <c r="EW11" s="598"/>
      <c r="EX11" s="598"/>
      <c r="EY11" s="598"/>
      <c r="EZ11" s="598"/>
      <c r="FA11" s="598"/>
      <c r="FB11" s="599"/>
      <c r="FC11" s="11"/>
      <c r="FD11" s="11"/>
      <c r="FE11" s="327" t="s">
        <v>12</v>
      </c>
      <c r="FF11" s="597" t="s">
        <v>206</v>
      </c>
      <c r="FG11" s="598"/>
      <c r="FH11" s="598"/>
      <c r="FI11" s="598"/>
      <c r="FJ11" s="598"/>
      <c r="FK11" s="598"/>
      <c r="FL11" s="599"/>
      <c r="FM11" s="11"/>
      <c r="FN11" s="11"/>
      <c r="FO11" s="327" t="s">
        <v>12</v>
      </c>
      <c r="FP11" s="618" t="s">
        <v>206</v>
      </c>
      <c r="FQ11" s="619"/>
      <c r="FR11" s="619"/>
      <c r="FS11" s="619"/>
      <c r="FT11" s="619"/>
      <c r="FU11" s="619"/>
      <c r="FV11" s="620"/>
      <c r="FW11" s="11"/>
      <c r="FX11" s="11"/>
      <c r="FY11" s="327" t="s">
        <v>12</v>
      </c>
      <c r="FZ11" s="618" t="s">
        <v>250</v>
      </c>
      <c r="GA11" s="619"/>
      <c r="GB11" s="619"/>
      <c r="GC11" s="619"/>
      <c r="GD11" s="619"/>
      <c r="GE11" s="619"/>
      <c r="GF11" s="620"/>
      <c r="GG11" s="11"/>
      <c r="GH11" s="11"/>
      <c r="GI11" s="327" t="s">
        <v>12</v>
      </c>
      <c r="GJ11" s="618" t="s">
        <v>244</v>
      </c>
      <c r="GK11" s="619"/>
      <c r="GL11" s="619"/>
      <c r="GM11" s="619"/>
      <c r="GN11" s="619"/>
      <c r="GO11" s="619"/>
      <c r="GP11" s="620"/>
      <c r="GQ11" s="11"/>
      <c r="GR11" s="11"/>
      <c r="GS11" s="327" t="s">
        <v>12</v>
      </c>
      <c r="GT11" s="618" t="s">
        <v>238</v>
      </c>
      <c r="GU11" s="619"/>
      <c r="GV11" s="619"/>
      <c r="GW11" s="619"/>
      <c r="GX11" s="619"/>
      <c r="GY11" s="619"/>
      <c r="GZ11" s="620"/>
      <c r="HA11" s="11"/>
      <c r="HB11" s="11"/>
      <c r="HC11" s="339"/>
      <c r="HM11" s="339"/>
      <c r="HW11" s="339"/>
    </row>
    <row r="12" s="2" customFormat="true" ht="15.6" customHeight="true" x14ac:dyDescent="0.25">
      <c r="A12" s="327"/>
      <c r="B12" s="266" t="s">
        <v>139</v>
      </c>
      <c r="C12" s="264"/>
      <c r="D12" s="264"/>
      <c r="E12" s="264"/>
      <c r="F12" s="264"/>
      <c r="G12" s="264"/>
      <c r="H12" s="265"/>
      <c r="I12" s="11"/>
      <c r="J12" s="11"/>
      <c r="K12" s="327"/>
      <c r="L12" s="266" t="s">
        <v>139</v>
      </c>
      <c r="M12" s="264"/>
      <c r="N12" s="264"/>
      <c r="O12" s="264"/>
      <c r="P12" s="264"/>
      <c r="Q12" s="264"/>
      <c r="R12" s="265"/>
      <c r="S12" s="11"/>
      <c r="T12" s="11"/>
      <c r="U12" s="327"/>
      <c r="V12" s="266" t="s">
        <v>139</v>
      </c>
      <c r="W12" s="264"/>
      <c r="X12" s="264"/>
      <c r="Y12" s="264"/>
      <c r="Z12" s="264"/>
      <c r="AA12" s="264"/>
      <c r="AB12" s="265"/>
      <c r="AC12" s="11"/>
      <c r="AD12" s="11"/>
      <c r="AE12" s="327"/>
      <c r="AF12" s="266" t="s">
        <v>139</v>
      </c>
      <c r="AG12" s="264"/>
      <c r="AH12" s="264"/>
      <c r="AI12" s="264"/>
      <c r="AJ12" s="264"/>
      <c r="AK12" s="264"/>
      <c r="AL12" s="265"/>
      <c r="AM12" s="11"/>
      <c r="AN12" s="11"/>
      <c r="AO12" s="327"/>
      <c r="AP12" s="266" t="s">
        <v>139</v>
      </c>
      <c r="AQ12" s="264"/>
      <c r="AR12" s="264"/>
      <c r="AS12" s="264"/>
      <c r="AT12" s="264"/>
      <c r="AU12" s="264"/>
      <c r="AV12" s="265"/>
      <c r="AW12" s="11"/>
      <c r="AX12" s="11"/>
      <c r="AY12" s="327"/>
      <c r="AZ12" s="273" t="s">
        <v>139</v>
      </c>
      <c r="BA12" s="92"/>
      <c r="BB12" s="92"/>
      <c r="BC12" s="92"/>
      <c r="BD12" s="92"/>
      <c r="BE12" s="92"/>
      <c r="BF12" s="295"/>
      <c r="BG12" s="11"/>
      <c r="BH12" s="11"/>
      <c r="BI12" s="327"/>
      <c r="BJ12" s="266" t="s">
        <v>139</v>
      </c>
      <c r="BK12" s="274"/>
      <c r="BL12" s="274"/>
      <c r="BM12" s="274"/>
      <c r="BN12" s="274"/>
      <c r="BO12" s="274"/>
      <c r="BP12" s="275"/>
      <c r="BQ12" s="11"/>
      <c r="BR12" s="11"/>
      <c r="BS12" s="327"/>
      <c r="BT12" s="294" t="s">
        <v>139</v>
      </c>
      <c r="BU12" s="92"/>
      <c r="BV12" s="92"/>
      <c r="BW12" s="92"/>
      <c r="BX12" s="92"/>
      <c r="BY12" s="92"/>
      <c r="BZ12" s="295"/>
      <c r="CA12" s="11"/>
      <c r="CB12" s="11"/>
      <c r="CC12" s="327"/>
      <c r="CD12" s="449" t="s">
        <v>139</v>
      </c>
      <c r="CE12" s="92"/>
      <c r="CF12" s="92"/>
      <c r="CG12" s="92"/>
      <c r="CH12" s="92"/>
      <c r="CI12" s="92"/>
      <c r="CJ12" s="295"/>
      <c r="CK12" s="11"/>
      <c r="CL12" s="11"/>
      <c r="CM12" s="327"/>
      <c r="CN12" s="449" t="s">
        <v>139</v>
      </c>
      <c r="CO12" s="92"/>
      <c r="CP12" s="92"/>
      <c r="CQ12" s="92"/>
      <c r="CR12" s="92"/>
      <c r="CS12" s="92"/>
      <c r="CT12" s="295"/>
      <c r="CU12" s="11"/>
      <c r="CV12" s="11"/>
      <c r="CW12" s="327"/>
      <c r="CX12" s="454" t="s">
        <v>139</v>
      </c>
      <c r="CY12" s="451"/>
      <c r="CZ12" s="451"/>
      <c r="DA12" s="451"/>
      <c r="DB12" s="451"/>
      <c r="DC12" s="451"/>
      <c r="DD12" s="452"/>
      <c r="DE12" s="11"/>
      <c r="DF12" s="11"/>
      <c r="DG12" s="327"/>
      <c r="DH12" s="461" t="s">
        <v>139</v>
      </c>
      <c r="DI12" s="458"/>
      <c r="DJ12" s="458"/>
      <c r="DK12" s="458"/>
      <c r="DL12" s="458"/>
      <c r="DM12" s="458"/>
      <c r="DN12" s="459"/>
      <c r="DO12" s="11"/>
      <c r="DP12" s="11"/>
      <c r="DQ12" s="327"/>
      <c r="DR12" s="461" t="s">
        <v>139</v>
      </c>
      <c r="DS12" s="458"/>
      <c r="DT12" s="458"/>
      <c r="DU12" s="458"/>
      <c r="DV12" s="458"/>
      <c r="DW12" s="458"/>
      <c r="DX12" s="459"/>
      <c r="DY12" s="11"/>
      <c r="DZ12" s="11"/>
      <c r="EA12" s="327"/>
      <c r="EB12" s="461" t="s">
        <v>139</v>
      </c>
      <c r="EC12" s="458"/>
      <c r="ED12" s="458"/>
      <c r="EE12" s="458"/>
      <c r="EF12" s="458"/>
      <c r="EG12" s="458"/>
      <c r="EH12" s="459"/>
      <c r="EI12" s="11"/>
      <c r="EJ12" s="11"/>
      <c r="EK12" s="327"/>
      <c r="EL12" s="461" t="s">
        <v>139</v>
      </c>
      <c r="EM12" s="458"/>
      <c r="EN12" s="458"/>
      <c r="EO12" s="458"/>
      <c r="EP12" s="458"/>
      <c r="EQ12" s="458"/>
      <c r="ER12" s="459"/>
      <c r="ES12" s="11"/>
      <c r="ET12" s="11"/>
      <c r="EU12" s="327"/>
      <c r="EV12" s="461" t="s">
        <v>139</v>
      </c>
      <c r="EW12" s="458"/>
      <c r="EX12" s="458"/>
      <c r="EY12" s="458"/>
      <c r="EZ12" s="458"/>
      <c r="FA12" s="458"/>
      <c r="FB12" s="459"/>
      <c r="FC12" s="11"/>
      <c r="FD12" s="11"/>
      <c r="FE12" s="327"/>
      <c r="FF12" s="273" t="s">
        <v>139</v>
      </c>
      <c r="FG12" s="92"/>
      <c r="FH12" s="92"/>
      <c r="FI12" s="92"/>
      <c r="FJ12" s="92"/>
      <c r="FK12" s="92"/>
      <c r="FL12" s="295"/>
      <c r="FM12" s="11"/>
      <c r="FN12" s="11"/>
      <c r="FO12" s="327"/>
      <c r="FP12" s="461" t="s">
        <v>139</v>
      </c>
      <c r="FQ12" s="274"/>
      <c r="FR12" s="274"/>
      <c r="FS12" s="274"/>
      <c r="FT12" s="274"/>
      <c r="FU12" s="274"/>
      <c r="FV12" s="275"/>
      <c r="FW12" s="11"/>
      <c r="FX12" s="11"/>
      <c r="FY12" s="327"/>
      <c r="FZ12" s="461" t="s">
        <v>139</v>
      </c>
      <c r="GA12" s="92"/>
      <c r="GB12" s="92"/>
      <c r="GC12" s="92"/>
      <c r="GD12" s="92"/>
      <c r="GE12" s="92"/>
      <c r="GF12" s="295"/>
      <c r="GG12" s="11"/>
      <c r="GH12" s="11"/>
      <c r="GI12" s="327"/>
      <c r="GJ12" s="461" t="s">
        <v>139</v>
      </c>
      <c r="GK12" s="92"/>
      <c r="GL12" s="92"/>
      <c r="GM12" s="92"/>
      <c r="GN12" s="92"/>
      <c r="GO12" s="92"/>
      <c r="GP12" s="295"/>
      <c r="GQ12" s="11"/>
      <c r="GR12" s="11"/>
      <c r="GS12" s="327"/>
      <c r="GT12" s="461" t="s">
        <v>139</v>
      </c>
      <c r="GU12" s="92" t="s">
        <v>200</v>
      </c>
      <c r="GV12" s="92"/>
      <c r="GW12" s="92"/>
      <c r="GX12" s="92"/>
      <c r="GY12" s="92" t="s">
        <v>200</v>
      </c>
      <c r="GZ12" s="295" t="s">
        <v>200</v>
      </c>
      <c r="HA12" s="11"/>
      <c r="HB12" s="11"/>
      <c r="HC12" s="339"/>
      <c r="HM12" s="339"/>
      <c r="HW12" s="339"/>
    </row>
    <row r="13" s="2" customFormat="true" ht="15" customHeight="true" x14ac:dyDescent="0.25">
      <c r="A13" s="327"/>
      <c r="B13" s="266" t="s">
        <v>145</v>
      </c>
      <c r="C13" s="93"/>
      <c r="D13" s="93"/>
      <c r="E13" s="93"/>
      <c r="F13" s="93"/>
      <c r="G13" s="93"/>
      <c r="H13" s="263"/>
      <c r="I13" s="11"/>
      <c r="J13" s="11"/>
      <c r="K13" s="327"/>
      <c r="L13" s="266" t="s">
        <v>145</v>
      </c>
      <c r="M13" s="93"/>
      <c r="N13" s="93"/>
      <c r="O13" s="93"/>
      <c r="P13" s="93"/>
      <c r="Q13" s="93"/>
      <c r="R13" s="263"/>
      <c r="S13" s="11"/>
      <c r="T13" s="11"/>
      <c r="U13" s="327"/>
      <c r="V13" s="266" t="s">
        <v>145</v>
      </c>
      <c r="W13" s="93"/>
      <c r="X13" s="93"/>
      <c r="Y13" s="93"/>
      <c r="Z13" s="93"/>
      <c r="AA13" s="93"/>
      <c r="AB13" s="263"/>
      <c r="AC13" s="11"/>
      <c r="AD13" s="11"/>
      <c r="AE13" s="327"/>
      <c r="AF13" s="266" t="s">
        <v>145</v>
      </c>
      <c r="AG13" s="93"/>
      <c r="AH13" s="93"/>
      <c r="AI13" s="93"/>
      <c r="AJ13" s="93"/>
      <c r="AK13" s="93"/>
      <c r="AL13" s="263"/>
      <c r="AM13" s="11"/>
      <c r="AN13" s="11"/>
      <c r="AO13" s="327"/>
      <c r="AP13" s="266" t="s">
        <v>145</v>
      </c>
      <c r="AQ13" s="93"/>
      <c r="AR13" s="93"/>
      <c r="AS13" s="93"/>
      <c r="AT13" s="93"/>
      <c r="AU13" s="93"/>
      <c r="AV13" s="263"/>
      <c r="AW13" s="11"/>
      <c r="AX13" s="11"/>
      <c r="AY13" s="327"/>
      <c r="AZ13" s="297" t="s">
        <v>145</v>
      </c>
      <c r="BA13" s="93"/>
      <c r="BB13" s="93"/>
      <c r="BC13" s="93"/>
      <c r="BD13" s="93"/>
      <c r="BE13" s="93"/>
      <c r="BF13" s="263"/>
      <c r="BG13" s="11"/>
      <c r="BH13" s="11"/>
      <c r="BI13" s="327"/>
      <c r="BJ13" s="266" t="s">
        <v>145</v>
      </c>
      <c r="BK13" s="93"/>
      <c r="BL13" s="93"/>
      <c r="BM13" s="93"/>
      <c r="BN13" s="93"/>
      <c r="BO13" s="93"/>
      <c r="BP13" s="263"/>
      <c r="BQ13" s="11"/>
      <c r="BR13" s="11"/>
      <c r="BS13" s="327"/>
      <c r="BT13" s="294" t="s">
        <v>145</v>
      </c>
      <c r="BU13" s="93"/>
      <c r="BV13" s="93"/>
      <c r="BW13" s="93"/>
      <c r="BX13" s="93"/>
      <c r="BY13" s="93"/>
      <c r="BZ13" s="263"/>
      <c r="CA13" s="11"/>
      <c r="CB13" s="11"/>
      <c r="CC13" s="327"/>
      <c r="CD13" s="449" t="s">
        <v>145</v>
      </c>
      <c r="CE13" s="93"/>
      <c r="CF13" s="93"/>
      <c r="CG13" s="93"/>
      <c r="CH13" s="93"/>
      <c r="CI13" s="93"/>
      <c r="CJ13" s="263"/>
      <c r="CK13" s="11"/>
      <c r="CL13" s="11"/>
      <c r="CM13" s="327"/>
      <c r="CN13" s="449" t="s">
        <v>145</v>
      </c>
      <c r="CO13" s="93"/>
      <c r="CP13" s="93"/>
      <c r="CQ13" s="93"/>
      <c r="CR13" s="93"/>
      <c r="CS13" s="93"/>
      <c r="CT13" s="263"/>
      <c r="CU13" s="11"/>
      <c r="CV13" s="11"/>
      <c r="CW13" s="327"/>
      <c r="CX13" s="454" t="s">
        <v>145</v>
      </c>
      <c r="CY13" s="93"/>
      <c r="CZ13" s="93"/>
      <c r="DA13" s="93"/>
      <c r="DB13" s="93"/>
      <c r="DC13" s="93"/>
      <c r="DD13" s="263"/>
      <c r="DE13" s="11"/>
      <c r="DF13" s="11"/>
      <c r="DG13" s="327"/>
      <c r="DH13" s="461" t="s">
        <v>145</v>
      </c>
      <c r="DI13" s="93"/>
      <c r="DJ13" s="93"/>
      <c r="DK13" s="93"/>
      <c r="DL13" s="93"/>
      <c r="DM13" s="93"/>
      <c r="DN13" s="263"/>
      <c r="DO13" s="11"/>
      <c r="DP13" s="11"/>
      <c r="DQ13" s="327"/>
      <c r="DR13" s="461" t="s">
        <v>145</v>
      </c>
      <c r="DS13" s="93"/>
      <c r="DT13" s="93"/>
      <c r="DU13" s="93"/>
      <c r="DV13" s="93"/>
      <c r="DW13" s="93"/>
      <c r="DX13" s="263"/>
      <c r="DY13" s="11"/>
      <c r="DZ13" s="11"/>
      <c r="EA13" s="327"/>
      <c r="EB13" s="461" t="s">
        <v>145</v>
      </c>
      <c r="EC13" s="93"/>
      <c r="ED13" s="93"/>
      <c r="EE13" s="93"/>
      <c r="EF13" s="93"/>
      <c r="EG13" s="93"/>
      <c r="EH13" s="263"/>
      <c r="EI13" s="11"/>
      <c r="EJ13" s="11"/>
      <c r="EK13" s="327"/>
      <c r="EL13" s="461" t="s">
        <v>145</v>
      </c>
      <c r="EM13" s="93"/>
      <c r="EN13" s="93"/>
      <c r="EO13" s="93"/>
      <c r="EP13" s="93"/>
      <c r="EQ13" s="93"/>
      <c r="ER13" s="263"/>
      <c r="ES13" s="11"/>
      <c r="ET13" s="11"/>
      <c r="EU13" s="327"/>
      <c r="EV13" s="461" t="s">
        <v>145</v>
      </c>
      <c r="EW13" s="93"/>
      <c r="EX13" s="93"/>
      <c r="EY13" s="93"/>
      <c r="EZ13" s="93"/>
      <c r="FA13" s="93"/>
      <c r="FB13" s="263"/>
      <c r="FC13" s="11"/>
      <c r="FD13" s="11"/>
      <c r="FE13" s="327"/>
      <c r="FF13" s="461" t="s">
        <v>145</v>
      </c>
      <c r="FG13" s="93"/>
      <c r="FH13" s="93"/>
      <c r="FI13" s="93"/>
      <c r="FJ13" s="93"/>
      <c r="FK13" s="93"/>
      <c r="FL13" s="263"/>
      <c r="FM13" s="11"/>
      <c r="FN13" s="11"/>
      <c r="FO13" s="327"/>
      <c r="FP13" s="461" t="s">
        <v>145</v>
      </c>
      <c r="FQ13" s="93"/>
      <c r="FR13" s="93"/>
      <c r="FS13" s="93"/>
      <c r="FT13" s="93"/>
      <c r="FU13" s="93"/>
      <c r="FV13" s="263"/>
      <c r="FW13" s="11"/>
      <c r="FX13" s="11"/>
      <c r="FY13" s="327"/>
      <c r="FZ13" s="461" t="s">
        <v>145</v>
      </c>
      <c r="GA13" s="93"/>
      <c r="GB13" s="93"/>
      <c r="GC13" s="93"/>
      <c r="GD13" s="93"/>
      <c r="GE13" s="93"/>
      <c r="GF13" s="263"/>
      <c r="GG13" s="11"/>
      <c r="GH13" s="11"/>
      <c r="GI13" s="327"/>
      <c r="GJ13" s="461" t="s">
        <v>145</v>
      </c>
      <c r="GK13" s="93"/>
      <c r="GL13" s="93"/>
      <c r="GM13" s="93"/>
      <c r="GN13" s="93"/>
      <c r="GO13" s="93"/>
      <c r="GP13" s="263"/>
      <c r="GQ13" s="11"/>
      <c r="GR13" s="11"/>
      <c r="GS13" s="327"/>
      <c r="GT13" s="461" t="s">
        <v>145</v>
      </c>
      <c r="GU13" s="93"/>
      <c r="GV13" s="93"/>
      <c r="GW13" s="93"/>
      <c r="GX13" s="93"/>
      <c r="GY13" s="93"/>
      <c r="GZ13" s="263"/>
      <c r="HA13" s="11"/>
      <c r="HB13" s="11"/>
      <c r="HC13" s="339"/>
      <c r="HM13" s="339"/>
      <c r="HW13" s="339"/>
    </row>
    <row r="14" s="2" customFormat="true" ht="15" customHeight="true" x14ac:dyDescent="0.25">
      <c r="A14" s="327"/>
      <c r="B14" s="266" t="s">
        <v>116</v>
      </c>
      <c r="C14" s="93"/>
      <c r="D14" s="93"/>
      <c r="E14" s="93"/>
      <c r="F14" s="93"/>
      <c r="G14" s="93"/>
      <c r="H14" s="263"/>
      <c r="I14" s="11"/>
      <c r="J14" s="11"/>
      <c r="K14" s="327"/>
      <c r="L14" s="266" t="s">
        <v>116</v>
      </c>
      <c r="M14" s="93"/>
      <c r="N14" s="93"/>
      <c r="O14" s="93"/>
      <c r="P14" s="93"/>
      <c r="Q14" s="93"/>
      <c r="R14" s="263"/>
      <c r="S14" s="11"/>
      <c r="T14" s="11"/>
      <c r="U14" s="327"/>
      <c r="V14" s="266" t="s">
        <v>116</v>
      </c>
      <c r="W14" s="93"/>
      <c r="X14" s="93"/>
      <c r="Y14" s="93"/>
      <c r="Z14" s="93"/>
      <c r="AA14" s="93"/>
      <c r="AB14" s="263"/>
      <c r="AC14" s="11"/>
      <c r="AD14" s="11"/>
      <c r="AE14" s="327"/>
      <c r="AF14" s="266" t="s">
        <v>116</v>
      </c>
      <c r="AG14" s="93"/>
      <c r="AH14" s="93"/>
      <c r="AI14" s="93"/>
      <c r="AJ14" s="93"/>
      <c r="AK14" s="93"/>
      <c r="AL14" s="263"/>
      <c r="AM14" s="11"/>
      <c r="AN14" s="11"/>
      <c r="AO14" s="327"/>
      <c r="AP14" s="266" t="s">
        <v>116</v>
      </c>
      <c r="AQ14" s="93"/>
      <c r="AR14" s="93"/>
      <c r="AS14" s="93"/>
      <c r="AT14" s="93"/>
      <c r="AU14" s="93"/>
      <c r="AV14" s="263"/>
      <c r="AW14" s="11"/>
      <c r="AX14" s="11"/>
      <c r="AY14" s="327"/>
      <c r="AZ14" s="297" t="s">
        <v>116</v>
      </c>
      <c r="BA14" s="93"/>
      <c r="BB14" s="93"/>
      <c r="BC14" s="93"/>
      <c r="BD14" s="93"/>
      <c r="BE14" s="93"/>
      <c r="BF14" s="263"/>
      <c r="BG14" s="11"/>
      <c r="BH14" s="11"/>
      <c r="BI14" s="327"/>
      <c r="BJ14" s="266" t="s">
        <v>116</v>
      </c>
      <c r="BK14" s="93"/>
      <c r="BL14" s="93"/>
      <c r="BM14" s="93"/>
      <c r="BN14" s="93"/>
      <c r="BO14" s="93"/>
      <c r="BP14" s="263"/>
      <c r="BQ14" s="11"/>
      <c r="BR14" s="11"/>
      <c r="BS14" s="327"/>
      <c r="BT14" s="294" t="s">
        <v>116</v>
      </c>
      <c r="BU14" s="93"/>
      <c r="BV14" s="93"/>
      <c r="BW14" s="93"/>
      <c r="BX14" s="93"/>
      <c r="BY14" s="93"/>
      <c r="BZ14" s="263"/>
      <c r="CA14" s="11"/>
      <c r="CB14" s="11"/>
      <c r="CC14" s="327"/>
      <c r="CD14" s="449" t="s">
        <v>116</v>
      </c>
      <c r="CE14" s="93"/>
      <c r="CF14" s="93"/>
      <c r="CG14" s="93"/>
      <c r="CH14" s="93"/>
      <c r="CI14" s="93"/>
      <c r="CJ14" s="263"/>
      <c r="CK14" s="11"/>
      <c r="CL14" s="11"/>
      <c r="CM14" s="327"/>
      <c r="CN14" s="449" t="s">
        <v>116</v>
      </c>
      <c r="CO14" s="93"/>
      <c r="CP14" s="93"/>
      <c r="CQ14" s="93"/>
      <c r="CR14" s="93"/>
      <c r="CS14" s="93"/>
      <c r="CT14" s="263"/>
      <c r="CU14" s="11"/>
      <c r="CV14" s="11"/>
      <c r="CW14" s="327"/>
      <c r="CX14" s="454" t="s">
        <v>116</v>
      </c>
      <c r="CY14" s="93"/>
      <c r="CZ14" s="93"/>
      <c r="DA14" s="93"/>
      <c r="DB14" s="93"/>
      <c r="DC14" s="93"/>
      <c r="DD14" s="263"/>
      <c r="DE14" s="11"/>
      <c r="DF14" s="11"/>
      <c r="DG14" s="327"/>
      <c r="DH14" s="461" t="s">
        <v>116</v>
      </c>
      <c r="DI14" s="93"/>
      <c r="DJ14" s="93"/>
      <c r="DK14" s="93"/>
      <c r="DL14" s="93"/>
      <c r="DM14" s="93"/>
      <c r="DN14" s="263"/>
      <c r="DO14" s="11"/>
      <c r="DP14" s="11"/>
      <c r="DQ14" s="327"/>
      <c r="DR14" s="461" t="s">
        <v>116</v>
      </c>
      <c r="DS14" s="93"/>
      <c r="DT14" s="93"/>
      <c r="DU14" s="93"/>
      <c r="DV14" s="93"/>
      <c r="DW14" s="93"/>
      <c r="DX14" s="263"/>
      <c r="DY14" s="11"/>
      <c r="DZ14" s="11"/>
      <c r="EA14" s="327"/>
      <c r="EB14" s="461" t="s">
        <v>116</v>
      </c>
      <c r="EC14" s="93"/>
      <c r="ED14" s="93"/>
      <c r="EE14" s="93"/>
      <c r="EF14" s="93"/>
      <c r="EG14" s="93"/>
      <c r="EH14" s="263"/>
      <c r="EI14" s="11"/>
      <c r="EJ14" s="11"/>
      <c r="EK14" s="327"/>
      <c r="EL14" s="461" t="s">
        <v>116</v>
      </c>
      <c r="EM14" s="93"/>
      <c r="EN14" s="93"/>
      <c r="EO14" s="93"/>
      <c r="EP14" s="93"/>
      <c r="EQ14" s="93"/>
      <c r="ER14" s="263"/>
      <c r="ES14" s="11"/>
      <c r="ET14" s="11"/>
      <c r="EU14" s="327"/>
      <c r="EV14" s="461" t="s">
        <v>116</v>
      </c>
      <c r="EW14" s="93"/>
      <c r="EX14" s="93"/>
      <c r="EY14" s="93"/>
      <c r="EZ14" s="93"/>
      <c r="FA14" s="93"/>
      <c r="FB14" s="263"/>
      <c r="FC14" s="11"/>
      <c r="FD14" s="11"/>
      <c r="FE14" s="327"/>
      <c r="FF14" s="461" t="s">
        <v>116</v>
      </c>
      <c r="FG14" s="93"/>
      <c r="FH14" s="93"/>
      <c r="FI14" s="93"/>
      <c r="FJ14" s="93"/>
      <c r="FK14" s="93"/>
      <c r="FL14" s="263"/>
      <c r="FM14" s="11"/>
      <c r="FN14" s="11"/>
      <c r="FO14" s="327"/>
      <c r="FP14" s="461" t="s">
        <v>116</v>
      </c>
      <c r="FQ14" s="93"/>
      <c r="FR14" s="93"/>
      <c r="FS14" s="93"/>
      <c r="FT14" s="93"/>
      <c r="FU14" s="93"/>
      <c r="FV14" s="263"/>
      <c r="FW14" s="11"/>
      <c r="FX14" s="11"/>
      <c r="FY14" s="327"/>
      <c r="FZ14" s="461" t="s">
        <v>116</v>
      </c>
      <c r="GA14" s="93"/>
      <c r="GB14" s="93"/>
      <c r="GC14" s="93"/>
      <c r="GD14" s="93"/>
      <c r="GE14" s="93"/>
      <c r="GF14" s="263"/>
      <c r="GG14" s="11"/>
      <c r="GH14" s="11"/>
      <c r="GI14" s="327"/>
      <c r="GJ14" s="461" t="s">
        <v>116</v>
      </c>
      <c r="GK14" s="93"/>
      <c r="GL14" s="93"/>
      <c r="GM14" s="93"/>
      <c r="GN14" s="93"/>
      <c r="GO14" s="93"/>
      <c r="GP14" s="263"/>
      <c r="GQ14" s="11"/>
      <c r="GR14" s="11"/>
      <c r="GS14" s="327"/>
      <c r="GT14" s="461" t="s">
        <v>116</v>
      </c>
      <c r="GU14" s="93" t="s">
        <v>200</v>
      </c>
      <c r="GV14" s="93"/>
      <c r="GW14" s="93"/>
      <c r="GX14" s="93"/>
      <c r="GY14" s="93" t="s">
        <v>200</v>
      </c>
      <c r="GZ14" s="263" t="s">
        <v>200</v>
      </c>
      <c r="HA14" s="11"/>
      <c r="HB14" s="11"/>
      <c r="HC14" s="339"/>
      <c r="HM14" s="339"/>
      <c r="HW14" s="339"/>
    </row>
    <row r="15" ht="15.75" customHeight="true" x14ac:dyDescent="0.25">
      <c r="A15" s="328"/>
      <c r="B15" s="174" t="s">
        <v>23</v>
      </c>
      <c r="C15" s="146"/>
      <c r="D15" s="146"/>
      <c r="E15" s="146"/>
      <c r="F15" s="147"/>
      <c r="G15" s="148">
        <v>11490</v>
      </c>
      <c r="H15" s="149">
        <v>410</v>
      </c>
      <c r="I15" s="11"/>
      <c r="J15" s="11"/>
      <c r="K15" s="328"/>
      <c r="L15" s="174" t="s">
        <v>23</v>
      </c>
      <c r="M15" s="146"/>
      <c r="N15" s="146"/>
      <c r="O15" s="146"/>
      <c r="P15" s="146"/>
      <c r="Q15" s="146">
        <v>11780</v>
      </c>
      <c r="R15" s="464">
        <v>424</v>
      </c>
      <c r="S15" s="11"/>
      <c r="T15" s="11"/>
      <c r="U15" s="328"/>
      <c r="V15" s="174" t="s">
        <v>23</v>
      </c>
      <c r="W15" s="146"/>
      <c r="X15" s="146"/>
      <c r="Y15" s="146"/>
      <c r="Z15" s="147"/>
      <c r="AA15" s="148">
        <v>12089</v>
      </c>
      <c r="AB15" s="149">
        <v>455</v>
      </c>
      <c r="AC15" s="11"/>
      <c r="AD15" s="11"/>
      <c r="AE15" s="328"/>
      <c r="AF15" s="174" t="s">
        <v>23</v>
      </c>
      <c r="AG15" s="146"/>
      <c r="AH15" s="146"/>
      <c r="AI15" s="146"/>
      <c r="AJ15" s="147"/>
      <c r="AK15" s="148">
        <v>12471</v>
      </c>
      <c r="AL15" s="149">
        <v>491</v>
      </c>
      <c r="AM15" s="11"/>
      <c r="AN15" s="11"/>
      <c r="AO15" s="328"/>
      <c r="AP15" s="174" t="s">
        <v>23</v>
      </c>
      <c r="AQ15" s="146"/>
      <c r="AR15" s="146"/>
      <c r="AS15" s="146"/>
      <c r="AT15" s="147"/>
      <c r="AU15" s="148">
        <v>13181</v>
      </c>
      <c r="AV15" s="149">
        <v>595</v>
      </c>
      <c r="AW15" s="11"/>
      <c r="AX15" s="11"/>
      <c r="AY15" s="328"/>
      <c r="AZ15" s="174" t="s">
        <v>23</v>
      </c>
      <c r="BA15" s="146"/>
      <c r="BB15" s="146"/>
      <c r="BC15" s="146"/>
      <c r="BD15" s="147"/>
      <c r="BE15" s="148">
        <v>16513</v>
      </c>
      <c r="BF15" s="149">
        <v>706</v>
      </c>
      <c r="BG15" s="11"/>
      <c r="BH15" s="11"/>
      <c r="BI15" s="328"/>
      <c r="BJ15" s="174" t="s">
        <v>23</v>
      </c>
      <c r="BK15" s="146"/>
      <c r="BL15" s="146"/>
      <c r="BM15" s="146"/>
      <c r="BN15" s="147"/>
      <c r="BO15" s="148">
        <v>19412</v>
      </c>
      <c r="BP15" s="149">
        <v>835</v>
      </c>
      <c r="BQ15" s="11"/>
      <c r="BR15" s="11"/>
      <c r="BS15" s="328"/>
      <c r="BT15" s="174" t="s">
        <v>23</v>
      </c>
      <c r="BU15" s="146"/>
      <c r="BV15" s="146"/>
      <c r="BW15" s="146"/>
      <c r="BX15" s="147"/>
      <c r="BY15" s="148">
        <v>20660</v>
      </c>
      <c r="BZ15" s="149">
        <v>952</v>
      </c>
      <c r="CA15" s="11"/>
      <c r="CB15" s="11"/>
      <c r="CC15" s="328"/>
      <c r="CD15" s="174" t="s">
        <v>23</v>
      </c>
      <c r="CE15" s="146"/>
      <c r="CF15" s="146"/>
      <c r="CG15" s="146"/>
      <c r="CH15" s="147"/>
      <c r="CI15" s="148">
        <v>23354</v>
      </c>
      <c r="CJ15" s="149">
        <v>1087</v>
      </c>
      <c r="CK15" s="11"/>
      <c r="CL15" s="11"/>
      <c r="CM15" s="328"/>
      <c r="CN15" s="174" t="s">
        <v>23</v>
      </c>
      <c r="CO15" s="146"/>
      <c r="CP15" s="146"/>
      <c r="CQ15" s="146"/>
      <c r="CR15" s="147"/>
      <c r="CS15" s="148">
        <v>25212</v>
      </c>
      <c r="CT15" s="149">
        <v>1197</v>
      </c>
      <c r="CU15" s="11"/>
      <c r="CV15" s="11"/>
      <c r="CW15" s="328"/>
      <c r="CX15" s="174" t="s">
        <v>23</v>
      </c>
      <c r="CY15" s="146"/>
      <c r="CZ15" s="146"/>
      <c r="DA15" s="146"/>
      <c r="DB15" s="147"/>
      <c r="DC15" s="148">
        <v>26951</v>
      </c>
      <c r="DD15" s="149">
        <v>1351</v>
      </c>
      <c r="DE15" s="11"/>
      <c r="DF15" s="11"/>
      <c r="DG15" s="328"/>
      <c r="DH15" s="174" t="s">
        <v>23</v>
      </c>
      <c r="DI15" s="10"/>
      <c r="DJ15" s="10"/>
      <c r="DK15" s="10"/>
      <c r="DL15" s="147"/>
      <c r="DM15" s="148"/>
      <c r="DN15" s="149"/>
      <c r="DO15" s="11"/>
      <c r="DP15" s="11"/>
      <c r="DQ15" s="328"/>
      <c r="DR15" s="174" t="s">
        <v>23</v>
      </c>
      <c r="DS15" s="10"/>
      <c r="DT15" s="10"/>
      <c r="DU15" s="10"/>
      <c r="DV15" s="147"/>
      <c r="DW15" s="148"/>
      <c r="DX15" s="149"/>
      <c r="DY15" s="11"/>
      <c r="DZ15" s="11"/>
      <c r="EA15" s="328"/>
      <c r="EB15" s="174" t="s">
        <v>23</v>
      </c>
      <c r="EC15" s="10"/>
      <c r="ED15" s="10"/>
      <c r="EE15" s="10"/>
      <c r="EF15" s="147"/>
      <c r="EG15" s="148"/>
      <c r="EH15" s="149"/>
      <c r="EI15" s="11"/>
      <c r="EJ15" s="11"/>
      <c r="EK15" s="328"/>
      <c r="EL15" s="174" t="s">
        <v>23</v>
      </c>
      <c r="EM15" s="10"/>
      <c r="EN15" s="10"/>
      <c r="EO15" s="10"/>
      <c r="EP15" s="147"/>
      <c r="EQ15" s="148"/>
      <c r="ER15" s="149"/>
      <c r="ES15" s="11"/>
      <c r="ET15" s="11"/>
      <c r="EU15" s="328"/>
      <c r="EV15" s="174" t="s">
        <v>23</v>
      </c>
      <c r="EW15" s="10"/>
      <c r="EX15" s="10"/>
      <c r="EY15" s="10"/>
      <c r="EZ15" s="147"/>
      <c r="FA15" s="148"/>
      <c r="FB15" s="149"/>
      <c r="FC15" s="11"/>
      <c r="FD15" s="11"/>
      <c r="FE15" s="328"/>
      <c r="FF15" s="174" t="s">
        <v>23</v>
      </c>
      <c r="FG15" s="10"/>
      <c r="FH15" s="10"/>
      <c r="FI15" s="10"/>
      <c r="FJ15" s="147"/>
      <c r="FK15" s="148"/>
      <c r="FL15" s="149"/>
      <c r="FM15" s="11"/>
      <c r="FN15" s="11"/>
      <c r="FO15" s="328"/>
      <c r="FP15" s="174" t="s">
        <v>23</v>
      </c>
      <c r="FQ15" s="10"/>
      <c r="FR15" s="10"/>
      <c r="FS15" s="10"/>
      <c r="FT15" s="147"/>
      <c r="FU15" s="148"/>
      <c r="FV15" s="149"/>
      <c r="FW15" s="11"/>
      <c r="FX15" s="11"/>
      <c r="FY15" s="328"/>
      <c r="FZ15" s="174" t="s">
        <v>23</v>
      </c>
      <c r="GA15" s="10"/>
      <c r="GB15" s="10"/>
      <c r="GC15" s="10"/>
      <c r="GD15" s="147"/>
      <c r="GE15" s="148"/>
      <c r="GF15" s="149"/>
      <c r="GG15" s="11"/>
      <c r="GH15" s="11"/>
      <c r="GI15" s="328"/>
      <c r="GJ15" s="174" t="s">
        <v>23</v>
      </c>
      <c r="GK15" s="10"/>
      <c r="GL15" s="10"/>
      <c r="GM15" s="10"/>
      <c r="GN15" s="147"/>
      <c r="GO15" s="148"/>
      <c r="GP15" s="149"/>
      <c r="GQ15" s="11"/>
      <c r="GR15" s="11"/>
      <c r="GS15" s="328"/>
      <c r="GT15" s="174" t="s">
        <v>23</v>
      </c>
      <c r="GU15" s="10"/>
      <c r="GV15" s="10"/>
      <c r="GW15" s="10"/>
      <c r="GX15" s="147"/>
      <c r="GY15" s="148"/>
      <c r="GZ15" s="149"/>
      <c r="HA15" s="11"/>
      <c r="HB15" s="11"/>
    </row>
    <row r="16" ht="15.75" customHeight="true" thickBot="true" x14ac:dyDescent="0.3">
      <c r="A16" s="329"/>
      <c r="B16" s="175" t="s">
        <v>20</v>
      </c>
      <c r="C16" s="151">
        <f>11490+410</f>
        <v>11900</v>
      </c>
      <c r="D16" s="151">
        <f>1745+381</f>
        <v>2126</v>
      </c>
      <c r="E16" s="151">
        <f>9745+29</f>
        <v>9774</v>
      </c>
      <c r="F16" s="151"/>
      <c r="G16" s="151">
        <v>11490</v>
      </c>
      <c r="H16" s="152">
        <v>410</v>
      </c>
      <c r="I16" s="27"/>
      <c r="J16" s="27"/>
      <c r="K16" s="329"/>
      <c r="L16" s="175" t="s">
        <v>20</v>
      </c>
      <c r="M16" s="151">
        <f>SUM(Q16:R16)</f>
        <v>12204</v>
      </c>
      <c r="N16" s="462">
        <f>1793+395</f>
        <v>2188</v>
      </c>
      <c r="O16" s="462">
        <f>9987+29</f>
        <v>10016</v>
      </c>
      <c r="P16" s="462"/>
      <c r="Q16" s="462">
        <v>11780</v>
      </c>
      <c r="R16" s="463">
        <v>424</v>
      </c>
      <c r="S16" s="27"/>
      <c r="T16" s="27"/>
      <c r="U16" s="329"/>
      <c r="V16" s="175" t="s">
        <v>20</v>
      </c>
      <c r="W16" s="151">
        <f>SUM(AA16:AB16)</f>
        <v>12544</v>
      </c>
      <c r="X16" s="151">
        <f>1930+426</f>
        <v>2356</v>
      </c>
      <c r="Y16" s="151">
        <f>10159+29</f>
        <v>10188</v>
      </c>
      <c r="Z16" s="151"/>
      <c r="AA16" s="151">
        <v>12089</v>
      </c>
      <c r="AB16" s="152">
        <v>455</v>
      </c>
      <c r="AC16" s="27"/>
      <c r="AD16" s="27"/>
      <c r="AE16" s="329"/>
      <c r="AF16" s="175" t="s">
        <v>20</v>
      </c>
      <c r="AG16" s="151">
        <f>SUM(AK16:AL16)</f>
        <v>12962</v>
      </c>
      <c r="AH16" s="151">
        <f>1998+449</f>
        <v>2447</v>
      </c>
      <c r="AI16" s="151">
        <f>10473+42</f>
        <v>10515</v>
      </c>
      <c r="AJ16" s="151"/>
      <c r="AK16" s="151">
        <v>12471</v>
      </c>
      <c r="AL16" s="152">
        <v>491</v>
      </c>
      <c r="AM16" s="27"/>
      <c r="AN16" s="27"/>
      <c r="AO16" s="329"/>
      <c r="AP16" s="175" t="s">
        <v>20</v>
      </c>
      <c r="AQ16" s="151">
        <f>SUM(AU16:AV16)</f>
        <v>13776</v>
      </c>
      <c r="AR16" s="151">
        <f>2134+533</f>
        <v>2667</v>
      </c>
      <c r="AS16" s="151">
        <f>11047+62</f>
        <v>11109</v>
      </c>
      <c r="AT16" s="151"/>
      <c r="AU16" s="151">
        <v>13181</v>
      </c>
      <c r="AV16" s="152">
        <v>595</v>
      </c>
      <c r="AW16" s="27"/>
      <c r="AX16" s="27"/>
      <c r="AY16" s="329"/>
      <c r="AZ16" s="175" t="s">
        <v>20</v>
      </c>
      <c r="BA16" s="151">
        <f>SUM(BE16:BF16)</f>
        <v>17219</v>
      </c>
      <c r="BB16" s="151">
        <f>2428+617</f>
        <v>3045</v>
      </c>
      <c r="BC16" s="151">
        <f>14085+89</f>
        <v>14174</v>
      </c>
      <c r="BD16" s="151"/>
      <c r="BE16" s="151">
        <v>16513</v>
      </c>
      <c r="BF16" s="152">
        <v>706</v>
      </c>
      <c r="BG16" s="27"/>
      <c r="BH16" s="27"/>
      <c r="BI16" s="329"/>
      <c r="BJ16" s="175" t="s">
        <v>20</v>
      </c>
      <c r="BK16" s="151">
        <f>SUM(BO16:BP16)</f>
        <v>20247</v>
      </c>
      <c r="BL16" s="151">
        <f>2676+707</f>
        <v>3383</v>
      </c>
      <c r="BM16" s="151">
        <f>16736+128</f>
        <v>16864</v>
      </c>
      <c r="BN16" s="151"/>
      <c r="BO16" s="151">
        <v>19412</v>
      </c>
      <c r="BP16" s="152">
        <v>835</v>
      </c>
      <c r="BQ16" s="27"/>
      <c r="BR16" s="27"/>
      <c r="BS16" s="329"/>
      <c r="BT16" s="175" t="s">
        <v>20</v>
      </c>
      <c r="BU16" s="156">
        <f>SUM(BY16:BZ16)</f>
        <v>21612</v>
      </c>
      <c r="BV16" s="156">
        <f>2680+803</f>
        <v>3483</v>
      </c>
      <c r="BW16" s="156">
        <f>17980+149</f>
        <v>18129</v>
      </c>
      <c r="BX16" s="157"/>
      <c r="BY16" s="151">
        <v>20660</v>
      </c>
      <c r="BZ16" s="152">
        <v>952</v>
      </c>
      <c r="CA16" s="27"/>
      <c r="CB16" s="27"/>
      <c r="CC16" s="329"/>
      <c r="CD16" s="175" t="s">
        <v>20</v>
      </c>
      <c r="CE16" s="156">
        <f>SUM(CI16:CJ16)</f>
        <v>24441</v>
      </c>
      <c r="CF16" s="156">
        <f>3100+904</f>
        <v>4004</v>
      </c>
      <c r="CG16" s="156">
        <f>20254+183</f>
        <v>20437</v>
      </c>
      <c r="CH16" s="157"/>
      <c r="CI16" s="151">
        <v>23354</v>
      </c>
      <c r="CJ16" s="152">
        <v>1087</v>
      </c>
      <c r="CK16" s="27"/>
      <c r="CL16" s="27"/>
      <c r="CM16" s="329"/>
      <c r="CN16" s="175" t="s">
        <v>20</v>
      </c>
      <c r="CO16" s="151">
        <f>SUM(CS16:CT16)</f>
        <v>26409</v>
      </c>
      <c r="CP16" s="151">
        <f>3206+976</f>
        <v>4182</v>
      </c>
      <c r="CQ16" s="151">
        <f>21886+209</f>
        <v>22095</v>
      </c>
      <c r="CR16" s="151"/>
      <c r="CS16" s="151">
        <v>25212</v>
      </c>
      <c r="CT16" s="152">
        <v>1197</v>
      </c>
      <c r="CU16" s="27"/>
      <c r="CV16" s="27"/>
      <c r="CW16" s="329"/>
      <c r="CX16" s="175" t="s">
        <v>20</v>
      </c>
      <c r="CY16" s="151">
        <f>SUM(DC16:DD16)</f>
        <v>28302</v>
      </c>
      <c r="CZ16" s="151">
        <f>3206+1053</f>
        <v>4259</v>
      </c>
      <c r="DA16" s="151">
        <f>23745+298</f>
        <v>24043</v>
      </c>
      <c r="DB16" s="151"/>
      <c r="DC16" s="151">
        <v>26951</v>
      </c>
      <c r="DD16" s="152">
        <v>1351</v>
      </c>
      <c r="DE16" s="27"/>
      <c r="DF16" s="27"/>
      <c r="DG16" s="329"/>
      <c r="DH16" s="175" t="s">
        <v>20</v>
      </c>
      <c r="DI16" s="31"/>
      <c r="DJ16" s="31"/>
      <c r="DK16" s="31"/>
      <c r="DL16" s="31"/>
      <c r="DM16" s="31"/>
      <c r="DN16" s="32"/>
      <c r="DO16" s="27"/>
      <c r="DP16" s="27"/>
      <c r="DQ16" s="329"/>
      <c r="DR16" s="175" t="s">
        <v>20</v>
      </c>
      <c r="DS16" s="31"/>
      <c r="DT16" s="31"/>
      <c r="DU16" s="31"/>
      <c r="DV16" s="31"/>
      <c r="DW16" s="31"/>
      <c r="DX16" s="32"/>
      <c r="DY16" s="27"/>
      <c r="DZ16" s="27"/>
      <c r="EA16" s="329"/>
      <c r="EB16" s="175" t="s">
        <v>20</v>
      </c>
      <c r="EC16" s="151"/>
      <c r="ED16" s="151"/>
      <c r="EE16" s="151"/>
      <c r="EF16" s="151"/>
      <c r="EG16" s="151"/>
      <c r="EH16" s="32"/>
      <c r="EI16" s="27"/>
      <c r="EJ16" s="27"/>
      <c r="EK16" s="329"/>
      <c r="EL16" s="175" t="s">
        <v>20</v>
      </c>
      <c r="EM16" s="151"/>
      <c r="EN16" s="151"/>
      <c r="EO16" s="151"/>
      <c r="EP16" s="151"/>
      <c r="EQ16" s="151"/>
      <c r="ER16" s="32"/>
      <c r="ES16" s="27"/>
      <c r="ET16" s="27"/>
      <c r="EU16" s="329"/>
      <c r="EV16" s="175" t="s">
        <v>20</v>
      </c>
      <c r="EW16" s="31"/>
      <c r="EX16" s="31"/>
      <c r="EY16" s="31"/>
      <c r="EZ16" s="31"/>
      <c r="FA16" s="31"/>
      <c r="FB16" s="32"/>
      <c r="FC16" s="27"/>
      <c r="FD16" s="27"/>
      <c r="FE16" s="329"/>
      <c r="FF16" s="175" t="s">
        <v>20</v>
      </c>
      <c r="FG16" s="31"/>
      <c r="FH16" s="31"/>
      <c r="FI16" s="31"/>
      <c r="FJ16" s="31"/>
      <c r="FK16" s="31"/>
      <c r="FL16" s="32"/>
      <c r="FM16" s="27"/>
      <c r="FN16" s="27"/>
      <c r="FO16" s="329"/>
      <c r="FP16" s="175" t="s">
        <v>20</v>
      </c>
      <c r="FQ16" s="31"/>
      <c r="FR16" s="31"/>
      <c r="FS16" s="31"/>
      <c r="FT16" s="31"/>
      <c r="FU16" s="31"/>
      <c r="FV16" s="32"/>
      <c r="FW16" s="27"/>
      <c r="FX16" s="27"/>
      <c r="FY16" s="329"/>
      <c r="FZ16" s="175" t="s">
        <v>20</v>
      </c>
      <c r="GA16" s="156">
        <f>SUM(GE16:GF16)</f>
        <v>34381</v>
      </c>
      <c r="GB16" s="156"/>
      <c r="GC16" s="156"/>
      <c r="GD16" s="157"/>
      <c r="GE16" s="151">
        <v>32048</v>
      </c>
      <c r="GF16" s="152">
        <v>2333</v>
      </c>
      <c r="GG16" s="27"/>
      <c r="GH16" s="27"/>
      <c r="GI16" s="329"/>
      <c r="GJ16" s="175" t="s">
        <v>20</v>
      </c>
      <c r="GK16" s="156">
        <f>SUM(GO16:GP16)</f>
        <v>36203</v>
      </c>
      <c r="GL16" s="156"/>
      <c r="GM16" s="156"/>
      <c r="GN16" s="157"/>
      <c r="GO16" s="151">
        <v>33373</v>
      </c>
      <c r="GP16" s="152">
        <v>2830</v>
      </c>
      <c r="GQ16" s="27"/>
      <c r="GR16" s="27"/>
      <c r="GS16" s="329"/>
      <c r="GT16" s="175" t="s">
        <v>20</v>
      </c>
      <c r="GU16" s="31">
        <f>SUM(GY16:GZ16)</f>
        <v>38023</v>
      </c>
      <c r="GV16" s="31"/>
      <c r="GW16" s="31"/>
      <c r="GX16" s="31"/>
      <c r="GY16" s="151">
        <v>34867</v>
      </c>
      <c r="GZ16" s="152">
        <v>3156</v>
      </c>
      <c r="HA16" s="27"/>
      <c r="HB16" s="27"/>
    </row>
    <row r="17" s="3" customFormat="true" x14ac:dyDescent="0.25">
      <c r="A17" s="330"/>
      <c r="K17" s="330"/>
      <c r="U17" s="330"/>
      <c r="AE17" s="330"/>
      <c r="AO17" s="330"/>
      <c r="AY17" s="330"/>
      <c r="AZ17" s="330"/>
      <c r="BA17" s="330"/>
      <c r="BB17" s="330"/>
      <c r="BC17" s="330"/>
      <c r="BD17" s="330"/>
      <c r="BE17" s="330"/>
      <c r="BF17" s="330"/>
      <c r="BI17" s="330"/>
      <c r="BS17" s="330"/>
      <c r="CC17" s="330"/>
      <c r="CM17" s="330"/>
      <c r="CW17" s="330"/>
      <c r="DG17" s="330"/>
      <c r="DQ17" s="330"/>
      <c r="EA17" s="330"/>
      <c r="EK17" s="330"/>
      <c r="EU17" s="330"/>
      <c r="FE17" s="330"/>
      <c r="FO17" s="330"/>
      <c r="FY17" s="330"/>
      <c r="GI17" s="330"/>
      <c r="GS17" s="330"/>
      <c r="HC17" s="330"/>
      <c r="HM17" s="330"/>
      <c r="HW17" s="330"/>
    </row>
    <row r="18" s="3" customFormat="true" x14ac:dyDescent="0.25">
      <c r="A18" s="330"/>
      <c r="K18" s="330"/>
      <c r="U18" s="330"/>
      <c r="AE18" s="330"/>
      <c r="AO18" s="330"/>
      <c r="AY18" s="330"/>
      <c r="AZ18" s="330"/>
      <c r="BA18" s="330"/>
      <c r="BB18" s="330"/>
      <c r="BC18" s="330"/>
      <c r="BD18" s="330"/>
      <c r="BE18" s="330"/>
      <c r="BF18" s="330"/>
      <c r="BI18" s="330"/>
      <c r="BS18" s="330"/>
      <c r="CC18" s="330"/>
      <c r="CM18" s="330"/>
      <c r="CW18" s="330"/>
      <c r="DG18" s="330"/>
      <c r="DQ18" s="330"/>
      <c r="EA18" s="330"/>
      <c r="EK18" s="330"/>
      <c r="EU18" s="330"/>
      <c r="FE18" s="330"/>
      <c r="FO18" s="330"/>
      <c r="FY18" s="330"/>
      <c r="GI18" s="330"/>
      <c r="GS18" s="330"/>
      <c r="HC18" s="330"/>
      <c r="HM18" s="330"/>
      <c r="HW18" s="330"/>
    </row>
    <row r="19" s="3" customFormat="true" x14ac:dyDescent="0.25">
      <c r="A19" s="330"/>
      <c r="K19" s="330"/>
      <c r="U19" s="330"/>
      <c r="AE19" s="330"/>
      <c r="AO19" s="330"/>
      <c r="AY19" s="330"/>
      <c r="AZ19" s="330"/>
      <c r="BA19" s="330"/>
      <c r="BB19" s="330"/>
      <c r="BC19" s="330"/>
      <c r="BD19" s="330"/>
      <c r="BE19" s="330"/>
      <c r="BF19" s="330"/>
      <c r="BI19" s="330"/>
      <c r="BS19" s="330"/>
      <c r="CC19" s="330"/>
      <c r="CM19" s="330"/>
      <c r="CW19" s="330"/>
      <c r="DG19" s="330"/>
      <c r="DQ19" s="330"/>
      <c r="EA19" s="330"/>
      <c r="EK19" s="330"/>
      <c r="EU19" s="330"/>
      <c r="FE19" s="330"/>
      <c r="FO19" s="330"/>
      <c r="FY19" s="330"/>
      <c r="GI19" s="330"/>
      <c r="GS19" s="330"/>
      <c r="HC19" s="330"/>
      <c r="HM19" s="330"/>
      <c r="HW19" s="330"/>
    </row>
    <row r="20" s="3" customFormat="true" x14ac:dyDescent="0.25">
      <c r="A20" s="330"/>
      <c r="K20" s="330"/>
      <c r="U20" s="330"/>
      <c r="AE20" s="330"/>
      <c r="AO20" s="330"/>
      <c r="AY20" s="330"/>
      <c r="AZ20" s="330"/>
      <c r="BA20" s="330"/>
      <c r="BB20" s="330"/>
      <c r="BC20" s="330"/>
      <c r="BD20" s="330"/>
      <c r="BE20" s="330"/>
      <c r="BF20" s="330"/>
      <c r="BI20" s="330"/>
      <c r="BS20" s="330"/>
      <c r="CC20" s="330"/>
      <c r="CM20" s="330"/>
      <c r="CW20" s="330"/>
      <c r="DG20" s="330"/>
      <c r="DQ20" s="330"/>
      <c r="EA20" s="330"/>
      <c r="EK20" s="330"/>
      <c r="EU20" s="330"/>
      <c r="FE20" s="330"/>
      <c r="FO20" s="330"/>
      <c r="FY20" s="330"/>
      <c r="GI20" s="330"/>
      <c r="GS20" s="330"/>
      <c r="HC20" s="330"/>
      <c r="HM20" s="330"/>
      <c r="HW20" s="330"/>
    </row>
    <row r="21" s="3" customFormat="true" x14ac:dyDescent="0.25">
      <c r="A21" s="330"/>
      <c r="K21" s="330"/>
      <c r="U21" s="330"/>
      <c r="AE21" s="330"/>
      <c r="AO21" s="330"/>
      <c r="AY21" s="330"/>
      <c r="AZ21" s="330"/>
      <c r="BA21" s="330"/>
      <c r="BB21" s="330"/>
      <c r="BC21" s="330"/>
      <c r="BD21" s="330"/>
      <c r="BE21" s="330"/>
      <c r="BF21" s="330"/>
      <c r="BI21" s="330"/>
      <c r="BS21" s="330"/>
      <c r="CC21" s="330"/>
      <c r="CM21" s="330"/>
      <c r="CW21" s="330"/>
      <c r="DG21" s="330"/>
      <c r="DQ21" s="330"/>
      <c r="EA21" s="330"/>
      <c r="EK21" s="330"/>
      <c r="EU21" s="330"/>
      <c r="FE21" s="330"/>
      <c r="FO21" s="330"/>
      <c r="FY21" s="330"/>
      <c r="GI21" s="330"/>
      <c r="GS21" s="330"/>
      <c r="HC21" s="330"/>
      <c r="HM21" s="330"/>
      <c r="HW21" s="330"/>
    </row>
    <row r="22" s="3" customFormat="true" x14ac:dyDescent="0.25">
      <c r="A22" s="330"/>
      <c r="K22" s="330"/>
      <c r="U22" s="330"/>
      <c r="AE22" s="330"/>
      <c r="AO22" s="330"/>
      <c r="AY22" s="330"/>
      <c r="AZ22" s="330"/>
      <c r="BA22" s="330"/>
      <c r="BB22" s="330"/>
      <c r="BC22" s="330"/>
      <c r="BD22" s="330"/>
      <c r="BE22" s="330"/>
      <c r="BF22" s="330"/>
      <c r="BI22" s="330"/>
      <c r="BS22" s="330"/>
      <c r="CC22" s="330"/>
      <c r="CM22" s="330"/>
      <c r="CW22" s="330"/>
      <c r="DG22" s="330"/>
      <c r="DQ22" s="330"/>
      <c r="EA22" s="330"/>
      <c r="EK22" s="330"/>
      <c r="EU22" s="330"/>
      <c r="FE22" s="330"/>
      <c r="FO22" s="330"/>
      <c r="FY22" s="330"/>
      <c r="GI22" s="330"/>
      <c r="GS22" s="330"/>
      <c r="HC22" s="330"/>
      <c r="HM22" s="330"/>
      <c r="HW22" s="330"/>
    </row>
    <row r="23" s="3" customFormat="true" x14ac:dyDescent="0.25">
      <c r="A23" s="330"/>
      <c r="K23" s="330"/>
      <c r="U23" s="330"/>
      <c r="AE23" s="330"/>
      <c r="AO23" s="330"/>
      <c r="AY23" s="330"/>
      <c r="AZ23" s="330"/>
      <c r="BA23" s="330"/>
      <c r="BB23" s="330"/>
      <c r="BC23" s="330"/>
      <c r="BD23" s="330"/>
      <c r="BE23" s="330"/>
      <c r="BF23" s="330"/>
      <c r="BI23" s="330"/>
      <c r="BS23" s="330"/>
      <c r="CC23" s="330"/>
      <c r="CM23" s="330"/>
      <c r="CW23" s="330"/>
      <c r="DG23" s="330"/>
      <c r="DQ23" s="330"/>
      <c r="EA23" s="330"/>
      <c r="EK23" s="330"/>
      <c r="EU23" s="330"/>
      <c r="FE23" s="330"/>
      <c r="FO23" s="330"/>
      <c r="FY23" s="330"/>
      <c r="GI23" s="330"/>
      <c r="GS23" s="330"/>
      <c r="HC23" s="330"/>
      <c r="HM23" s="330"/>
      <c r="HW23" s="330"/>
    </row>
    <row r="24" s="3" customFormat="true" x14ac:dyDescent="0.25">
      <c r="A24" s="330"/>
      <c r="K24" s="330"/>
      <c r="U24" s="330"/>
      <c r="AE24" s="330"/>
      <c r="AO24" s="330"/>
      <c r="AY24" s="330"/>
      <c r="AZ24" s="330"/>
      <c r="BA24" s="330"/>
      <c r="BB24" s="330"/>
      <c r="BC24" s="330"/>
      <c r="BD24" s="330"/>
      <c r="BE24" s="330"/>
      <c r="BF24" s="330"/>
      <c r="BI24" s="330"/>
      <c r="BS24" s="330"/>
      <c r="CC24" s="330"/>
      <c r="CM24" s="330"/>
      <c r="CW24" s="330"/>
      <c r="DG24" s="330"/>
      <c r="DQ24" s="330"/>
      <c r="EA24" s="330"/>
      <c r="EK24" s="330"/>
      <c r="EU24" s="330"/>
      <c r="FE24" s="330"/>
      <c r="FO24" s="330"/>
      <c r="FY24" s="330"/>
      <c r="GI24" s="330"/>
      <c r="GS24" s="330"/>
      <c r="HC24" s="330"/>
      <c r="HM24" s="330"/>
      <c r="HW24" s="330"/>
    </row>
    <row r="25" s="3" customFormat="true" x14ac:dyDescent="0.25">
      <c r="A25" s="330"/>
      <c r="K25" s="330"/>
      <c r="U25" s="330"/>
      <c r="AE25" s="330"/>
      <c r="AO25" s="330"/>
      <c r="AY25" s="330"/>
      <c r="AZ25" s="330"/>
      <c r="BA25" s="330"/>
      <c r="BB25" s="330"/>
      <c r="BC25" s="330"/>
      <c r="BD25" s="330"/>
      <c r="BE25" s="330"/>
      <c r="BF25" s="330"/>
      <c r="BI25" s="330"/>
      <c r="BS25" s="330"/>
      <c r="CC25" s="330"/>
      <c r="CM25" s="330"/>
      <c r="CW25" s="330"/>
      <c r="DG25" s="330"/>
      <c r="DQ25" s="330"/>
      <c r="EA25" s="330"/>
      <c r="EK25" s="330"/>
      <c r="EU25" s="330"/>
      <c r="FE25" s="330"/>
      <c r="FO25" s="330"/>
      <c r="FY25" s="330"/>
      <c r="GI25" s="330"/>
      <c r="GS25" s="330"/>
      <c r="HC25" s="330"/>
      <c r="HM25" s="330"/>
      <c r="HW25" s="330"/>
    </row>
    <row r="26" s="3" customFormat="true" x14ac:dyDescent="0.25">
      <c r="A26" s="330"/>
      <c r="K26" s="330"/>
      <c r="U26" s="330"/>
      <c r="AE26" s="330"/>
      <c r="AO26" s="330"/>
      <c r="AY26" s="330"/>
      <c r="AZ26" s="330"/>
      <c r="BA26" s="330"/>
      <c r="BB26" s="330"/>
      <c r="BC26" s="330"/>
      <c r="BD26" s="330"/>
      <c r="BE26" s="330"/>
      <c r="BF26" s="330"/>
      <c r="BI26" s="330"/>
      <c r="BS26" s="330"/>
      <c r="CC26" s="330"/>
      <c r="CM26" s="330"/>
      <c r="CW26" s="330"/>
      <c r="DG26" s="330"/>
      <c r="DQ26" s="330"/>
      <c r="EA26" s="330"/>
      <c r="EK26" s="330"/>
      <c r="EU26" s="330"/>
      <c r="FE26" s="330"/>
      <c r="FO26" s="330"/>
      <c r="FY26" s="330"/>
      <c r="GI26" s="330"/>
      <c r="GS26" s="330"/>
      <c r="HC26" s="330"/>
      <c r="HM26" s="330"/>
      <c r="HW26" s="330"/>
    </row>
    <row r="27" s="3" customFormat="true" x14ac:dyDescent="0.25">
      <c r="A27" s="330"/>
      <c r="K27" s="330"/>
      <c r="U27" s="330"/>
      <c r="AE27" s="330"/>
      <c r="AO27" s="330"/>
      <c r="AY27" s="330"/>
      <c r="AZ27" s="330"/>
      <c r="BA27" s="330"/>
      <c r="BB27" s="330"/>
      <c r="BC27" s="330"/>
      <c r="BD27" s="330"/>
      <c r="BE27" s="330"/>
      <c r="BF27" s="330"/>
      <c r="BI27" s="330"/>
      <c r="BS27" s="330"/>
      <c r="CC27" s="330"/>
      <c r="CM27" s="330"/>
      <c r="CW27" s="330"/>
      <c r="DG27" s="330"/>
      <c r="DQ27" s="330"/>
      <c r="EA27" s="330"/>
      <c r="EK27" s="330"/>
      <c r="EU27" s="330"/>
      <c r="FE27" s="330"/>
      <c r="FO27" s="330"/>
      <c r="FY27" s="330"/>
      <c r="GI27" s="330"/>
      <c r="GS27" s="330"/>
      <c r="HC27" s="330"/>
      <c r="HM27" s="330"/>
      <c r="HW27" s="330"/>
    </row>
    <row r="28" s="3" customFormat="true" x14ac:dyDescent="0.25">
      <c r="A28" s="330"/>
      <c r="K28" s="330"/>
      <c r="U28" s="330"/>
      <c r="AE28" s="330"/>
      <c r="AO28" s="330"/>
      <c r="AY28" s="330"/>
      <c r="AZ28" s="330"/>
      <c r="BA28" s="330"/>
      <c r="BB28" s="330"/>
      <c r="BC28" s="330"/>
      <c r="BD28" s="330"/>
      <c r="BE28" s="330"/>
      <c r="BF28" s="330"/>
      <c r="BI28" s="330"/>
      <c r="BS28" s="330"/>
      <c r="CC28" s="330"/>
      <c r="CM28" s="330"/>
      <c r="CW28" s="330"/>
      <c r="DG28" s="330"/>
      <c r="DQ28" s="330"/>
      <c r="EA28" s="330"/>
      <c r="EK28" s="330"/>
      <c r="EU28" s="330"/>
      <c r="FE28" s="330"/>
      <c r="FO28" s="330"/>
      <c r="FY28" s="330"/>
      <c r="GI28" s="330"/>
      <c r="GS28" s="330"/>
      <c r="HC28" s="330"/>
      <c r="HM28" s="330"/>
      <c r="HW28" s="330"/>
    </row>
    <row r="29" s="3" customFormat="true" x14ac:dyDescent="0.25">
      <c r="A29" s="330"/>
      <c r="K29" s="330"/>
      <c r="U29" s="330"/>
      <c r="AE29" s="330"/>
      <c r="AO29" s="330"/>
      <c r="AY29" s="330"/>
      <c r="AZ29" s="330"/>
      <c r="BA29" s="330"/>
      <c r="BB29" s="330"/>
      <c r="BC29" s="330"/>
      <c r="BD29" s="330"/>
      <c r="BE29" s="330"/>
      <c r="BF29" s="330"/>
      <c r="BI29" s="330"/>
      <c r="BS29" s="330"/>
      <c r="CC29" s="330"/>
      <c r="CM29" s="330"/>
      <c r="CW29" s="330"/>
      <c r="DG29" s="330"/>
      <c r="DQ29" s="330"/>
      <c r="EA29" s="330"/>
      <c r="EK29" s="330"/>
      <c r="EU29" s="330"/>
      <c r="FE29" s="330"/>
      <c r="FO29" s="330"/>
      <c r="FY29" s="330"/>
      <c r="GI29" s="330"/>
      <c r="GS29" s="330"/>
      <c r="HC29" s="330"/>
      <c r="HM29" s="330"/>
      <c r="HW29" s="330"/>
    </row>
    <row r="30" s="3" customFormat="true" x14ac:dyDescent="0.25">
      <c r="A30" s="330"/>
      <c r="K30" s="330"/>
      <c r="U30" s="330"/>
      <c r="AE30" s="330"/>
      <c r="AO30" s="330"/>
      <c r="AY30" s="330"/>
      <c r="AZ30" s="330"/>
      <c r="BA30" s="330"/>
      <c r="BB30" s="330"/>
      <c r="BC30" s="330"/>
      <c r="BD30" s="330"/>
      <c r="BE30" s="330"/>
      <c r="BF30" s="330"/>
      <c r="BI30" s="330"/>
      <c r="BS30" s="330"/>
      <c r="CC30" s="330"/>
      <c r="CM30" s="330"/>
      <c r="CW30" s="330"/>
      <c r="DG30" s="330"/>
      <c r="DQ30" s="330"/>
      <c r="EA30" s="330"/>
      <c r="EK30" s="330"/>
      <c r="EU30" s="330"/>
      <c r="FE30" s="330"/>
      <c r="FO30" s="330"/>
      <c r="FY30" s="330"/>
      <c r="GI30" s="330"/>
      <c r="GS30" s="330"/>
      <c r="HC30" s="330"/>
      <c r="HM30" s="330"/>
      <c r="HW30" s="330"/>
    </row>
    <row r="31" s="3" customFormat="true" x14ac:dyDescent="0.25">
      <c r="A31" s="330"/>
      <c r="K31" s="330"/>
      <c r="U31" s="330"/>
      <c r="AE31" s="330"/>
      <c r="AO31" s="330"/>
      <c r="AY31" s="330"/>
      <c r="AZ31" s="330"/>
      <c r="BA31" s="330"/>
      <c r="BB31" s="330"/>
      <c r="BC31" s="330"/>
      <c r="BD31" s="330"/>
      <c r="BE31" s="330"/>
      <c r="BF31" s="330"/>
      <c r="BI31" s="330"/>
      <c r="BS31" s="330"/>
      <c r="CC31" s="330"/>
      <c r="CM31" s="330"/>
      <c r="CW31" s="330"/>
      <c r="DG31" s="330"/>
      <c r="DQ31" s="330"/>
      <c r="EA31" s="330"/>
      <c r="EK31" s="330"/>
      <c r="EU31" s="330"/>
      <c r="FE31" s="330"/>
      <c r="FO31" s="330"/>
      <c r="FY31" s="330"/>
      <c r="GI31" s="330"/>
      <c r="GS31" s="330"/>
      <c r="HC31" s="330"/>
      <c r="HM31" s="330"/>
      <c r="HW31" s="330"/>
    </row>
    <row r="32" s="3" customFormat="true" x14ac:dyDescent="0.25">
      <c r="A32" s="330"/>
      <c r="K32" s="330"/>
      <c r="U32" s="330"/>
      <c r="AE32" s="330"/>
      <c r="AO32" s="330"/>
      <c r="AY32" s="330"/>
      <c r="AZ32" s="330"/>
      <c r="BA32" s="330"/>
      <c r="BB32" s="330"/>
      <c r="BC32" s="330"/>
      <c r="BD32" s="330"/>
      <c r="BE32" s="330"/>
      <c r="BF32" s="330"/>
      <c r="BI32" s="330"/>
      <c r="BS32" s="330"/>
      <c r="CC32" s="330"/>
      <c r="CM32" s="330"/>
      <c r="CW32" s="330"/>
      <c r="DG32" s="330"/>
      <c r="DQ32" s="330"/>
      <c r="EA32" s="330"/>
      <c r="EK32" s="330"/>
      <c r="EU32" s="330"/>
      <c r="FE32" s="330"/>
      <c r="FO32" s="330"/>
      <c r="FY32" s="330"/>
      <c r="GI32" s="330"/>
      <c r="GS32" s="330"/>
      <c r="HC32" s="330"/>
      <c r="HM32" s="330"/>
      <c r="HW32" s="330"/>
    </row>
    <row r="33" s="3" customFormat="true" x14ac:dyDescent="0.25">
      <c r="A33" s="330"/>
      <c r="K33" s="330"/>
      <c r="U33" s="330"/>
      <c r="AE33" s="330"/>
      <c r="AO33" s="330"/>
      <c r="AY33" s="330"/>
      <c r="AZ33" s="330"/>
      <c r="BA33" s="330"/>
      <c r="BB33" s="330"/>
      <c r="BC33" s="330"/>
      <c r="BD33" s="330"/>
      <c r="BE33" s="330"/>
      <c r="BF33" s="330"/>
      <c r="BI33" s="330"/>
      <c r="BS33" s="330"/>
      <c r="CC33" s="330"/>
      <c r="CM33" s="330"/>
      <c r="CW33" s="330"/>
      <c r="DG33" s="330"/>
      <c r="DQ33" s="330"/>
      <c r="EA33" s="330"/>
      <c r="EK33" s="330"/>
      <c r="EU33" s="330"/>
      <c r="FE33" s="330"/>
      <c r="FO33" s="330"/>
      <c r="FY33" s="330"/>
      <c r="GI33" s="330"/>
      <c r="GS33" s="330"/>
      <c r="HC33" s="330"/>
      <c r="HM33" s="330"/>
      <c r="HW33" s="330"/>
    </row>
    <row r="34" s="3" customFormat="true" x14ac:dyDescent="0.25">
      <c r="A34" s="330"/>
      <c r="K34" s="330"/>
      <c r="U34" s="330"/>
      <c r="AE34" s="330"/>
      <c r="AO34" s="330"/>
      <c r="AY34" s="330"/>
      <c r="AZ34" s="330"/>
      <c r="BA34" s="330"/>
      <c r="BB34" s="330"/>
      <c r="BC34" s="330"/>
      <c r="BD34" s="330"/>
      <c r="BE34" s="330"/>
      <c r="BF34" s="330"/>
      <c r="BI34" s="330"/>
      <c r="BS34" s="330"/>
      <c r="CC34" s="330"/>
      <c r="CM34" s="330"/>
      <c r="CW34" s="330"/>
      <c r="DG34" s="330"/>
      <c r="DQ34" s="330"/>
      <c r="EA34" s="330"/>
      <c r="EK34" s="330"/>
      <c r="EU34" s="330"/>
      <c r="FE34" s="330"/>
      <c r="FO34" s="330"/>
      <c r="FY34" s="330"/>
      <c r="GI34" s="330"/>
      <c r="GS34" s="330"/>
      <c r="HC34" s="330"/>
      <c r="HM34" s="330"/>
      <c r="HW34" s="330"/>
    </row>
    <row r="35" s="3" customFormat="true" x14ac:dyDescent="0.25">
      <c r="A35" s="330"/>
      <c r="K35" s="330"/>
      <c r="U35" s="330"/>
      <c r="AE35" s="330"/>
      <c r="AO35" s="330"/>
      <c r="AY35" s="330"/>
      <c r="AZ35" s="330"/>
      <c r="BA35" s="330"/>
      <c r="BB35" s="330"/>
      <c r="BC35" s="330"/>
      <c r="BD35" s="330"/>
      <c r="BE35" s="330"/>
      <c r="BF35" s="330"/>
      <c r="BI35" s="330"/>
      <c r="BS35" s="330"/>
      <c r="CC35" s="330"/>
      <c r="CM35" s="330"/>
      <c r="CW35" s="330"/>
      <c r="DG35" s="330"/>
      <c r="DQ35" s="330"/>
      <c r="EA35" s="330"/>
      <c r="EK35" s="330"/>
      <c r="EU35" s="330"/>
      <c r="FE35" s="330"/>
      <c r="FO35" s="330"/>
      <c r="FY35" s="330"/>
      <c r="GI35" s="330"/>
      <c r="GS35" s="330"/>
      <c r="HC35" s="330"/>
      <c r="HM35" s="330"/>
      <c r="HW35" s="330"/>
    </row>
    <row r="36" s="3" customFormat="true" x14ac:dyDescent="0.25">
      <c r="A36" s="330"/>
      <c r="K36" s="330"/>
      <c r="U36" s="330"/>
      <c r="AE36" s="330"/>
      <c r="AO36" s="330"/>
      <c r="AY36" s="330"/>
      <c r="AZ36" s="330"/>
      <c r="BA36" s="330"/>
      <c r="BB36" s="330"/>
      <c r="BC36" s="330"/>
      <c r="BD36" s="330"/>
      <c r="BE36" s="330"/>
      <c r="BF36" s="330"/>
      <c r="BI36" s="330"/>
      <c r="BS36" s="330"/>
      <c r="CC36" s="330"/>
      <c r="CM36" s="330"/>
      <c r="CW36" s="330"/>
      <c r="DG36" s="330"/>
      <c r="DQ36" s="330"/>
      <c r="EA36" s="330"/>
      <c r="EK36" s="330"/>
      <c r="EU36" s="330"/>
      <c r="FE36" s="330"/>
      <c r="FO36" s="330"/>
      <c r="FY36" s="330"/>
      <c r="GI36" s="330"/>
      <c r="GS36" s="330"/>
      <c r="HC36" s="330"/>
      <c r="HM36" s="330"/>
      <c r="HW36" s="330"/>
    </row>
    <row r="37" s="3" customFormat="true" x14ac:dyDescent="0.25">
      <c r="A37" s="330"/>
      <c r="K37" s="330"/>
      <c r="U37" s="330"/>
      <c r="AE37" s="330"/>
      <c r="AO37" s="330"/>
      <c r="AY37" s="330"/>
      <c r="AZ37" s="330"/>
      <c r="BA37" s="330"/>
      <c r="BB37" s="330"/>
      <c r="BC37" s="330"/>
      <c r="BD37" s="330"/>
      <c r="BE37" s="330"/>
      <c r="BF37" s="330"/>
      <c r="BI37" s="330"/>
      <c r="BS37" s="330"/>
      <c r="CC37" s="330"/>
      <c r="CM37" s="330"/>
      <c r="CW37" s="330"/>
      <c r="DG37" s="330"/>
      <c r="DQ37" s="330"/>
      <c r="EA37" s="330"/>
      <c r="EK37" s="330"/>
      <c r="EU37" s="330"/>
      <c r="FE37" s="330"/>
      <c r="FO37" s="330"/>
      <c r="FY37" s="330"/>
      <c r="GI37" s="330"/>
      <c r="GS37" s="330"/>
      <c r="HC37" s="330"/>
      <c r="HM37" s="330"/>
      <c r="HW37" s="330"/>
    </row>
    <row r="38" s="3" customFormat="true" x14ac:dyDescent="0.25">
      <c r="A38" s="330"/>
      <c r="K38" s="330"/>
      <c r="U38" s="330"/>
      <c r="AE38" s="330"/>
      <c r="AO38" s="330"/>
      <c r="AY38" s="330"/>
      <c r="AZ38" s="330"/>
      <c r="BA38" s="330"/>
      <c r="BB38" s="330"/>
      <c r="BC38" s="330"/>
      <c r="BD38" s="330"/>
      <c r="BE38" s="330"/>
      <c r="BF38" s="330"/>
      <c r="BI38" s="330"/>
      <c r="BS38" s="330"/>
      <c r="CC38" s="330"/>
      <c r="CM38" s="330"/>
      <c r="CW38" s="330"/>
      <c r="DG38" s="330"/>
      <c r="DQ38" s="330"/>
      <c r="EA38" s="330"/>
      <c r="EK38" s="330"/>
      <c r="EU38" s="330"/>
      <c r="FE38" s="330"/>
      <c r="FO38" s="330"/>
      <c r="FY38" s="330"/>
      <c r="GI38" s="330"/>
      <c r="GS38" s="330"/>
      <c r="HC38" s="330"/>
      <c r="HM38" s="330"/>
      <c r="HW38" s="330"/>
    </row>
    <row r="39" s="3" customFormat="true" x14ac:dyDescent="0.25">
      <c r="A39" s="330"/>
      <c r="K39" s="330"/>
      <c r="U39" s="330"/>
      <c r="AE39" s="330"/>
      <c r="AO39" s="330"/>
      <c r="AY39" s="330"/>
      <c r="AZ39" s="330"/>
      <c r="BA39" s="330"/>
      <c r="BB39" s="330"/>
      <c r="BC39" s="330"/>
      <c r="BD39" s="330"/>
      <c r="BE39" s="330"/>
      <c r="BF39" s="330"/>
      <c r="BI39" s="330"/>
      <c r="BS39" s="330"/>
      <c r="CC39" s="330"/>
      <c r="CM39" s="330"/>
      <c r="CW39" s="330"/>
      <c r="DG39" s="330"/>
      <c r="DQ39" s="330"/>
      <c r="EA39" s="330"/>
      <c r="EK39" s="330"/>
      <c r="EU39" s="330"/>
      <c r="FE39" s="330"/>
      <c r="FO39" s="330"/>
      <c r="FY39" s="330"/>
      <c r="GI39" s="330"/>
      <c r="GS39" s="330"/>
      <c r="HC39" s="330"/>
      <c r="HM39" s="330"/>
      <c r="HW39" s="330"/>
    </row>
    <row r="40" s="3" customFormat="true" x14ac:dyDescent="0.25">
      <c r="A40" s="330"/>
      <c r="K40" s="330"/>
      <c r="U40" s="330"/>
      <c r="AE40" s="330"/>
      <c r="AO40" s="330"/>
      <c r="AY40" s="330"/>
      <c r="AZ40" s="330"/>
      <c r="BA40" s="330"/>
      <c r="BB40" s="330"/>
      <c r="BC40" s="330"/>
      <c r="BD40" s="330"/>
      <c r="BE40" s="330"/>
      <c r="BF40" s="330"/>
      <c r="BI40" s="330"/>
      <c r="BS40" s="330"/>
      <c r="CC40" s="330"/>
      <c r="CM40" s="330"/>
      <c r="CW40" s="330"/>
      <c r="DG40" s="330"/>
      <c r="DQ40" s="330"/>
      <c r="EA40" s="330"/>
      <c r="EK40" s="330"/>
      <c r="EU40" s="330"/>
      <c r="FE40" s="330"/>
      <c r="FO40" s="330"/>
      <c r="FY40" s="330"/>
      <c r="GI40" s="330"/>
      <c r="GS40" s="330"/>
      <c r="HC40" s="330"/>
      <c r="HM40" s="330"/>
      <c r="HW40" s="330"/>
    </row>
    <row r="41" s="3" customFormat="true" x14ac:dyDescent="0.25">
      <c r="A41" s="330"/>
      <c r="K41" s="330"/>
      <c r="U41" s="330"/>
      <c r="AE41" s="330"/>
      <c r="AO41" s="330"/>
      <c r="AY41" s="330"/>
      <c r="AZ41" s="330"/>
      <c r="BA41" s="330"/>
      <c r="BB41" s="330"/>
      <c r="BC41" s="330"/>
      <c r="BD41" s="330"/>
      <c r="BE41" s="330"/>
      <c r="BF41" s="330"/>
      <c r="BI41" s="330"/>
      <c r="BS41" s="330"/>
      <c r="CC41" s="330"/>
      <c r="CM41" s="330"/>
      <c r="CW41" s="330"/>
      <c r="DG41" s="330"/>
      <c r="DQ41" s="330"/>
      <c r="EA41" s="330"/>
      <c r="EK41" s="330"/>
      <c r="EU41" s="330"/>
      <c r="FE41" s="330"/>
      <c r="FO41" s="330"/>
      <c r="FY41" s="330"/>
      <c r="GI41" s="330"/>
      <c r="GS41" s="330"/>
      <c r="HC41" s="330"/>
      <c r="HM41" s="330"/>
      <c r="HW41" s="330"/>
    </row>
    <row r="42" s="3" customFormat="true" x14ac:dyDescent="0.25">
      <c r="A42" s="330"/>
      <c r="K42" s="330"/>
      <c r="U42" s="330"/>
      <c r="AE42" s="330"/>
      <c r="AO42" s="330"/>
      <c r="AY42" s="330"/>
      <c r="AZ42" s="330"/>
      <c r="BA42" s="330"/>
      <c r="BB42" s="330"/>
      <c r="BC42" s="330"/>
      <c r="BD42" s="330"/>
      <c r="BE42" s="330"/>
      <c r="BF42" s="330"/>
      <c r="BI42" s="330"/>
      <c r="BS42" s="330"/>
      <c r="CC42" s="330"/>
      <c r="CM42" s="330"/>
      <c r="CW42" s="330"/>
      <c r="DG42" s="330"/>
      <c r="DQ42" s="330"/>
      <c r="EA42" s="330"/>
      <c r="EK42" s="330"/>
      <c r="EU42" s="330"/>
      <c r="FE42" s="330"/>
      <c r="FO42" s="330"/>
      <c r="FY42" s="330"/>
      <c r="GI42" s="330"/>
      <c r="GS42" s="330"/>
      <c r="HC42" s="330"/>
      <c r="HM42" s="330"/>
      <c r="HW42" s="330"/>
    </row>
    <row r="43" s="3" customFormat="true" x14ac:dyDescent="0.25">
      <c r="A43" s="330"/>
      <c r="K43" s="330"/>
      <c r="U43" s="330"/>
      <c r="AE43" s="330"/>
      <c r="AO43" s="330"/>
      <c r="AY43" s="330"/>
      <c r="AZ43" s="330"/>
      <c r="BA43" s="330"/>
      <c r="BB43" s="330"/>
      <c r="BC43" s="330"/>
      <c r="BD43" s="330"/>
      <c r="BE43" s="330"/>
      <c r="BF43" s="330"/>
      <c r="BI43" s="330"/>
      <c r="BS43" s="330"/>
      <c r="CC43" s="330"/>
      <c r="CM43" s="330"/>
      <c r="CW43" s="330"/>
      <c r="DG43" s="330"/>
      <c r="DQ43" s="330"/>
      <c r="EA43" s="330"/>
      <c r="EK43" s="330"/>
      <c r="EU43" s="330"/>
      <c r="FE43" s="330"/>
      <c r="FO43" s="330"/>
      <c r="FY43" s="330"/>
      <c r="GI43" s="330"/>
      <c r="GS43" s="330"/>
      <c r="HC43" s="330"/>
      <c r="HM43" s="330"/>
      <c r="HW43" s="330"/>
    </row>
    <row r="44" s="3" customFormat="true" x14ac:dyDescent="0.25">
      <c r="A44" s="330"/>
      <c r="K44" s="330"/>
      <c r="U44" s="330"/>
      <c r="AE44" s="330"/>
      <c r="AO44" s="330"/>
      <c r="AY44" s="330"/>
      <c r="AZ44" s="330"/>
      <c r="BA44" s="330"/>
      <c r="BB44" s="330"/>
      <c r="BC44" s="330"/>
      <c r="BD44" s="330"/>
      <c r="BE44" s="330"/>
      <c r="BF44" s="330"/>
      <c r="BI44" s="330"/>
      <c r="BS44" s="330"/>
      <c r="CC44" s="330"/>
      <c r="CM44" s="330"/>
      <c r="CW44" s="330"/>
      <c r="DG44" s="330"/>
      <c r="DQ44" s="330"/>
      <c r="EA44" s="330"/>
      <c r="EK44" s="330"/>
      <c r="EU44" s="330"/>
      <c r="FE44" s="330"/>
      <c r="FO44" s="330"/>
      <c r="FY44" s="330"/>
      <c r="GI44" s="330"/>
      <c r="GS44" s="330"/>
      <c r="HC44" s="330"/>
      <c r="HM44" s="330"/>
      <c r="HW44" s="330"/>
    </row>
    <row r="45" s="3" customFormat="true" x14ac:dyDescent="0.25">
      <c r="A45" s="330"/>
      <c r="K45" s="330"/>
      <c r="U45" s="330"/>
      <c r="AE45" s="330"/>
      <c r="AO45" s="330"/>
      <c r="AY45" s="330"/>
      <c r="AZ45" s="330"/>
      <c r="BA45" s="330"/>
      <c r="BB45" s="330"/>
      <c r="BC45" s="330"/>
      <c r="BD45" s="330"/>
      <c r="BE45" s="330"/>
      <c r="BF45" s="330"/>
      <c r="BI45" s="330"/>
      <c r="BS45" s="330"/>
      <c r="CC45" s="330"/>
      <c r="CM45" s="330"/>
      <c r="CW45" s="330"/>
      <c r="DG45" s="330"/>
      <c r="DQ45" s="330"/>
      <c r="EA45" s="330"/>
      <c r="EK45" s="330"/>
      <c r="EU45" s="330"/>
      <c r="FE45" s="330"/>
      <c r="FO45" s="330"/>
      <c r="FY45" s="330"/>
      <c r="GI45" s="330"/>
      <c r="GS45" s="330"/>
      <c r="HC45" s="330"/>
      <c r="HM45" s="330"/>
      <c r="HW45" s="330"/>
    </row>
    <row r="46" s="3" customFormat="true" x14ac:dyDescent="0.25">
      <c r="A46" s="330"/>
      <c r="K46" s="330"/>
      <c r="U46" s="330"/>
      <c r="AE46" s="330"/>
      <c r="AO46" s="330"/>
      <c r="AY46" s="330"/>
      <c r="AZ46" s="330"/>
      <c r="BA46" s="330"/>
      <c r="BB46" s="330"/>
      <c r="BC46" s="330"/>
      <c r="BD46" s="330"/>
      <c r="BE46" s="330"/>
      <c r="BF46" s="330"/>
      <c r="BI46" s="330"/>
      <c r="BS46" s="330"/>
      <c r="CC46" s="330"/>
      <c r="CM46" s="330"/>
      <c r="CW46" s="330"/>
      <c r="DG46" s="330"/>
      <c r="DQ46" s="330"/>
      <c r="EA46" s="330"/>
      <c r="EK46" s="330"/>
      <c r="EU46" s="330"/>
      <c r="FE46" s="330"/>
      <c r="FO46" s="330"/>
      <c r="FY46" s="330"/>
      <c r="GI46" s="330"/>
      <c r="GS46" s="330"/>
      <c r="HC46" s="330"/>
      <c r="HM46" s="330"/>
      <c r="HW46" s="330"/>
    </row>
    <row r="47" s="3" customFormat="true" x14ac:dyDescent="0.25">
      <c r="A47" s="330"/>
      <c r="K47" s="330"/>
      <c r="U47" s="330"/>
      <c r="AE47" s="330"/>
      <c r="AO47" s="330"/>
      <c r="AY47" s="330"/>
      <c r="AZ47" s="330"/>
      <c r="BA47" s="330"/>
      <c r="BB47" s="330"/>
      <c r="BC47" s="330"/>
      <c r="BD47" s="330"/>
      <c r="BE47" s="330"/>
      <c r="BF47" s="330"/>
      <c r="BI47" s="330"/>
      <c r="BS47" s="330"/>
      <c r="CC47" s="330"/>
      <c r="CM47" s="330"/>
      <c r="CW47" s="330"/>
      <c r="DG47" s="330"/>
      <c r="DQ47" s="330"/>
      <c r="EA47" s="330"/>
      <c r="EK47" s="330"/>
      <c r="EU47" s="330"/>
      <c r="FE47" s="330"/>
      <c r="FO47" s="330"/>
      <c r="FY47" s="330"/>
      <c r="GI47" s="330"/>
      <c r="GS47" s="330"/>
      <c r="HC47" s="330"/>
      <c r="HM47" s="330"/>
      <c r="HW47" s="330"/>
    </row>
    <row r="48" s="3" customFormat="true" x14ac:dyDescent="0.25">
      <c r="A48" s="330"/>
      <c r="K48" s="330"/>
      <c r="U48" s="330"/>
      <c r="AE48" s="330"/>
      <c r="AO48" s="330"/>
      <c r="AY48" s="330"/>
      <c r="AZ48" s="330"/>
      <c r="BA48" s="330"/>
      <c r="BB48" s="330"/>
      <c r="BC48" s="330"/>
      <c r="BD48" s="330"/>
      <c r="BE48" s="330"/>
      <c r="BF48" s="330"/>
      <c r="BI48" s="330"/>
      <c r="BS48" s="330"/>
      <c r="CC48" s="330"/>
      <c r="CM48" s="330"/>
      <c r="CW48" s="330"/>
      <c r="DG48" s="330"/>
      <c r="DQ48" s="330"/>
      <c r="EA48" s="330"/>
      <c r="EK48" s="330"/>
      <c r="EU48" s="330"/>
      <c r="FE48" s="330"/>
      <c r="FO48" s="330"/>
      <c r="FY48" s="330"/>
      <c r="GI48" s="330"/>
      <c r="GS48" s="330"/>
      <c r="HC48" s="330"/>
      <c r="HM48" s="330"/>
      <c r="HW48" s="330"/>
    </row>
    <row r="49" s="3" customFormat="true" x14ac:dyDescent="0.25">
      <c r="A49" s="330"/>
      <c r="K49" s="330"/>
      <c r="U49" s="330"/>
      <c r="AE49" s="330"/>
      <c r="AO49" s="330"/>
      <c r="AY49" s="330"/>
      <c r="AZ49" s="330"/>
      <c r="BA49" s="330"/>
      <c r="BB49" s="330"/>
      <c r="BC49" s="330"/>
      <c r="BD49" s="330"/>
      <c r="BE49" s="330"/>
      <c r="BF49" s="330"/>
      <c r="BI49" s="330"/>
      <c r="BS49" s="330"/>
      <c r="CC49" s="330"/>
      <c r="CM49" s="330"/>
      <c r="CW49" s="330"/>
      <c r="DG49" s="330"/>
      <c r="DQ49" s="330"/>
      <c r="EA49" s="330"/>
      <c r="EK49" s="330"/>
      <c r="EU49" s="330"/>
      <c r="FE49" s="330"/>
      <c r="FO49" s="330"/>
      <c r="FY49" s="330"/>
      <c r="GI49" s="330"/>
      <c r="GS49" s="330"/>
      <c r="HC49" s="330"/>
      <c r="HM49" s="330"/>
      <c r="HW49" s="330"/>
    </row>
    <row r="50" s="3" customFormat="true" x14ac:dyDescent="0.25">
      <c r="A50" s="330"/>
      <c r="K50" s="330"/>
      <c r="U50" s="330"/>
      <c r="AE50" s="330"/>
      <c r="AO50" s="330"/>
      <c r="AY50" s="330"/>
      <c r="AZ50" s="330"/>
      <c r="BA50" s="330"/>
      <c r="BB50" s="330"/>
      <c r="BC50" s="330"/>
      <c r="BD50" s="330"/>
      <c r="BE50" s="330"/>
      <c r="BF50" s="330"/>
      <c r="BI50" s="330"/>
      <c r="BS50" s="330"/>
      <c r="CC50" s="330"/>
      <c r="CM50" s="330"/>
      <c r="CW50" s="330"/>
      <c r="DG50" s="330"/>
      <c r="DQ50" s="330"/>
      <c r="EA50" s="330"/>
      <c r="EK50" s="330"/>
      <c r="EU50" s="330"/>
      <c r="FE50" s="330"/>
      <c r="FO50" s="330"/>
      <c r="FY50" s="330"/>
      <c r="GI50" s="330"/>
      <c r="GS50" s="330"/>
      <c r="HC50" s="330"/>
      <c r="HM50" s="330"/>
      <c r="HW50" s="330"/>
    </row>
    <row r="51" s="3" customFormat="true" x14ac:dyDescent="0.25">
      <c r="A51" s="330"/>
      <c r="K51" s="330"/>
      <c r="U51" s="330"/>
      <c r="AE51" s="330"/>
      <c r="AO51" s="330"/>
      <c r="AY51" s="330"/>
      <c r="AZ51" s="330"/>
      <c r="BA51" s="330"/>
      <c r="BB51" s="330"/>
      <c r="BC51" s="330"/>
      <c r="BD51" s="330"/>
      <c r="BE51" s="330"/>
      <c r="BF51" s="330"/>
      <c r="BI51" s="330"/>
      <c r="BS51" s="330"/>
      <c r="CC51" s="330"/>
      <c r="CM51" s="330"/>
      <c r="CW51" s="330"/>
      <c r="DG51" s="330"/>
      <c r="DQ51" s="330"/>
      <c r="EA51" s="330"/>
      <c r="EK51" s="330"/>
      <c r="EU51" s="330"/>
      <c r="FE51" s="330"/>
      <c r="FO51" s="330"/>
      <c r="FY51" s="330"/>
      <c r="GI51" s="330"/>
      <c r="GS51" s="330"/>
      <c r="HC51" s="330"/>
      <c r="HM51" s="330"/>
      <c r="HW51" s="330"/>
    </row>
    <row r="52" s="3" customFormat="true" x14ac:dyDescent="0.25">
      <c r="A52" s="330"/>
      <c r="K52" s="330"/>
      <c r="U52" s="330"/>
      <c r="AE52" s="330"/>
      <c r="AO52" s="330"/>
      <c r="AY52" s="330"/>
      <c r="AZ52" s="330"/>
      <c r="BA52" s="330"/>
      <c r="BB52" s="330"/>
      <c r="BC52" s="330"/>
      <c r="BD52" s="330"/>
      <c r="BE52" s="330"/>
      <c r="BF52" s="330"/>
      <c r="BI52" s="330"/>
      <c r="BS52" s="330"/>
      <c r="CC52" s="330"/>
      <c r="CM52" s="330"/>
      <c r="CW52" s="330"/>
      <c r="DG52" s="330"/>
      <c r="DQ52" s="330"/>
      <c r="EA52" s="330"/>
      <c r="EK52" s="330"/>
      <c r="EU52" s="330"/>
      <c r="FE52" s="330"/>
      <c r="FO52" s="330"/>
      <c r="FY52" s="330"/>
      <c r="GI52" s="330"/>
      <c r="GS52" s="330"/>
      <c r="HC52" s="330"/>
      <c r="HM52" s="330"/>
      <c r="HW52" s="330"/>
    </row>
    <row r="53" s="3" customFormat="true" x14ac:dyDescent="0.25">
      <c r="A53" s="330"/>
      <c r="K53" s="330"/>
      <c r="U53" s="330"/>
      <c r="AE53" s="330"/>
      <c r="AO53" s="330"/>
      <c r="AY53" s="330"/>
      <c r="AZ53" s="330"/>
      <c r="BA53" s="330"/>
      <c r="BB53" s="330"/>
      <c r="BC53" s="330"/>
      <c r="BD53" s="330"/>
      <c r="BE53" s="330"/>
      <c r="BF53" s="330"/>
      <c r="BI53" s="330"/>
      <c r="BS53" s="330"/>
      <c r="CC53" s="330"/>
      <c r="CM53" s="330"/>
      <c r="CW53" s="330"/>
      <c r="DG53" s="330"/>
      <c r="DQ53" s="330"/>
      <c r="EA53" s="330"/>
      <c r="EK53" s="330"/>
      <c r="EU53" s="330"/>
      <c r="FE53" s="330"/>
      <c r="FO53" s="330"/>
      <c r="FY53" s="330"/>
      <c r="GI53" s="330"/>
      <c r="GS53" s="330"/>
      <c r="HC53" s="330"/>
      <c r="HM53" s="330"/>
      <c r="HW53" s="330"/>
    </row>
    <row r="54" s="3" customFormat="true" x14ac:dyDescent="0.25">
      <c r="A54" s="330"/>
      <c r="K54" s="330"/>
      <c r="U54" s="330"/>
      <c r="AE54" s="330"/>
      <c r="AO54" s="330"/>
      <c r="AY54" s="330"/>
      <c r="AZ54" s="330"/>
      <c r="BA54" s="330"/>
      <c r="BB54" s="330"/>
      <c r="BC54" s="330"/>
      <c r="BD54" s="330"/>
      <c r="BE54" s="330"/>
      <c r="BF54" s="330"/>
      <c r="BI54" s="330"/>
      <c r="BS54" s="330"/>
      <c r="CC54" s="330"/>
      <c r="CM54" s="330"/>
      <c r="CW54" s="330"/>
      <c r="DG54" s="330"/>
      <c r="DQ54" s="330"/>
      <c r="EA54" s="330"/>
      <c r="EK54" s="330"/>
      <c r="EU54" s="330"/>
      <c r="FE54" s="330"/>
      <c r="FO54" s="330"/>
      <c r="FY54" s="330"/>
      <c r="GI54" s="330"/>
      <c r="GS54" s="330"/>
      <c r="HC54" s="330"/>
      <c r="HM54" s="330"/>
      <c r="HW54" s="330"/>
    </row>
    <row r="55" s="3" customFormat="true" x14ac:dyDescent="0.25">
      <c r="A55" s="330"/>
      <c r="K55" s="330"/>
      <c r="U55" s="330"/>
      <c r="AE55" s="330"/>
      <c r="AO55" s="330"/>
      <c r="AY55" s="330"/>
      <c r="AZ55" s="330"/>
      <c r="BA55" s="330"/>
      <c r="BB55" s="330"/>
      <c r="BC55" s="330"/>
      <c r="BD55" s="330"/>
      <c r="BE55" s="330"/>
      <c r="BF55" s="330"/>
      <c r="BI55" s="330"/>
      <c r="BS55" s="330"/>
      <c r="CC55" s="330"/>
      <c r="CM55" s="330"/>
      <c r="CW55" s="330"/>
      <c r="DG55" s="330"/>
      <c r="DQ55" s="330"/>
      <c r="EA55" s="330"/>
      <c r="EK55" s="330"/>
      <c r="EU55" s="330"/>
      <c r="FE55" s="330"/>
      <c r="FO55" s="330"/>
      <c r="FY55" s="330"/>
      <c r="GI55" s="330"/>
      <c r="GS55" s="330"/>
      <c r="HC55" s="330"/>
      <c r="HM55" s="330"/>
      <c r="HW55" s="330"/>
    </row>
    <row r="56" s="3" customFormat="true" x14ac:dyDescent="0.25">
      <c r="A56" s="330"/>
      <c r="K56" s="330"/>
      <c r="U56" s="330"/>
      <c r="AE56" s="330"/>
      <c r="AO56" s="330"/>
      <c r="AY56" s="330"/>
      <c r="AZ56" s="330"/>
      <c r="BA56" s="330"/>
      <c r="BB56" s="330"/>
      <c r="BC56" s="330"/>
      <c r="BD56" s="330"/>
      <c r="BE56" s="330"/>
      <c r="BF56" s="330"/>
      <c r="BI56" s="330"/>
      <c r="BS56" s="330"/>
      <c r="CC56" s="330"/>
      <c r="CM56" s="330"/>
      <c r="CW56" s="330"/>
      <c r="DG56" s="330"/>
      <c r="DQ56" s="330"/>
      <c r="EA56" s="330"/>
      <c r="EK56" s="330"/>
      <c r="EU56" s="330"/>
      <c r="FE56" s="330"/>
      <c r="FO56" s="330"/>
      <c r="FY56" s="330"/>
      <c r="GI56" s="330"/>
      <c r="GS56" s="330"/>
      <c r="HC56" s="330"/>
      <c r="HM56" s="330"/>
      <c r="HW56" s="330"/>
    </row>
    <row r="57" s="3" customFormat="true" x14ac:dyDescent="0.25">
      <c r="A57" s="330"/>
      <c r="K57" s="330"/>
      <c r="U57" s="330"/>
      <c r="AE57" s="330"/>
      <c r="AO57" s="330"/>
      <c r="AY57" s="330"/>
      <c r="AZ57" s="330"/>
      <c r="BA57" s="330"/>
      <c r="BB57" s="330"/>
      <c r="BC57" s="330"/>
      <c r="BD57" s="330"/>
      <c r="BE57" s="330"/>
      <c r="BF57" s="330"/>
      <c r="BI57" s="330"/>
      <c r="BS57" s="330"/>
      <c r="CC57" s="330"/>
      <c r="CM57" s="330"/>
      <c r="CW57" s="330"/>
      <c r="DG57" s="330"/>
      <c r="DQ57" s="330"/>
      <c r="EA57" s="330"/>
      <c r="EK57" s="330"/>
      <c r="EU57" s="330"/>
      <c r="FE57" s="330"/>
      <c r="FO57" s="330"/>
      <c r="FY57" s="330"/>
      <c r="GI57" s="330"/>
      <c r="GS57" s="330"/>
      <c r="HC57" s="330"/>
      <c r="HM57" s="330"/>
      <c r="HW57" s="330"/>
    </row>
    <row r="58" s="3" customFormat="true" x14ac:dyDescent="0.25">
      <c r="A58" s="330"/>
      <c r="K58" s="330"/>
      <c r="U58" s="330"/>
      <c r="AE58" s="330"/>
      <c r="AO58" s="330"/>
      <c r="AY58" s="330"/>
      <c r="AZ58" s="330"/>
      <c r="BA58" s="330"/>
      <c r="BB58" s="330"/>
      <c r="BC58" s="330"/>
      <c r="BD58" s="330"/>
      <c r="BE58" s="330"/>
      <c r="BF58" s="330"/>
      <c r="BI58" s="330"/>
      <c r="BS58" s="330"/>
      <c r="CC58" s="330"/>
      <c r="CM58" s="330"/>
      <c r="CW58" s="330"/>
      <c r="DG58" s="330"/>
      <c r="DQ58" s="330"/>
      <c r="EA58" s="330"/>
      <c r="EK58" s="330"/>
      <c r="EU58" s="330"/>
      <c r="FE58" s="330"/>
      <c r="FO58" s="330"/>
      <c r="FY58" s="330"/>
      <c r="GI58" s="330"/>
      <c r="GS58" s="330"/>
      <c r="HC58" s="330"/>
      <c r="HM58" s="330"/>
      <c r="HW58" s="330"/>
    </row>
    <row r="59" s="3" customFormat="true" x14ac:dyDescent="0.25">
      <c r="A59" s="330"/>
      <c r="K59" s="330"/>
      <c r="U59" s="330"/>
      <c r="AE59" s="330"/>
      <c r="AO59" s="330"/>
      <c r="AY59" s="330"/>
      <c r="AZ59" s="330"/>
      <c r="BA59" s="330"/>
      <c r="BB59" s="330"/>
      <c r="BC59" s="330"/>
      <c r="BD59" s="330"/>
      <c r="BE59" s="330"/>
      <c r="BF59" s="330"/>
      <c r="BI59" s="330"/>
      <c r="BS59" s="330"/>
      <c r="CC59" s="330"/>
      <c r="CM59" s="330"/>
      <c r="CW59" s="330"/>
      <c r="DG59" s="330"/>
      <c r="DQ59" s="330"/>
      <c r="EA59" s="330"/>
      <c r="EK59" s="330"/>
      <c r="EU59" s="330"/>
      <c r="FE59" s="330"/>
      <c r="FO59" s="330"/>
      <c r="FY59" s="330"/>
      <c r="GI59" s="330"/>
      <c r="GS59" s="330"/>
      <c r="HC59" s="330"/>
      <c r="HM59" s="330"/>
      <c r="HW59" s="330"/>
    </row>
    <row r="60" s="3" customFormat="true" x14ac:dyDescent="0.25">
      <c r="A60" s="330"/>
      <c r="K60" s="330"/>
      <c r="U60" s="330"/>
      <c r="AE60" s="330"/>
      <c r="AO60" s="330"/>
      <c r="AY60" s="330"/>
      <c r="AZ60" s="330"/>
      <c r="BA60" s="330"/>
      <c r="BB60" s="330"/>
      <c r="BC60" s="330"/>
      <c r="BD60" s="330"/>
      <c r="BE60" s="330"/>
      <c r="BF60" s="330"/>
      <c r="BI60" s="330"/>
      <c r="BS60" s="330"/>
      <c r="CC60" s="330"/>
      <c r="CM60" s="330"/>
      <c r="CW60" s="330"/>
      <c r="DG60" s="330"/>
      <c r="DQ60" s="330"/>
      <c r="EA60" s="330"/>
      <c r="EK60" s="330"/>
      <c r="EU60" s="330"/>
      <c r="FE60" s="330"/>
      <c r="FO60" s="330"/>
      <c r="FY60" s="330"/>
      <c r="GI60" s="330"/>
      <c r="GS60" s="330"/>
      <c r="HC60" s="330"/>
      <c r="HM60" s="330"/>
      <c r="HW60" s="330"/>
    </row>
    <row r="61" s="3" customFormat="true" x14ac:dyDescent="0.25">
      <c r="A61" s="330"/>
      <c r="K61" s="330"/>
      <c r="U61" s="330"/>
      <c r="AE61" s="330"/>
      <c r="AO61" s="330"/>
      <c r="AY61" s="330"/>
      <c r="AZ61" s="330"/>
      <c r="BA61" s="330"/>
      <c r="BB61" s="330"/>
      <c r="BC61" s="330"/>
      <c r="BD61" s="330"/>
      <c r="BE61" s="330"/>
      <c r="BF61" s="330"/>
      <c r="BI61" s="330"/>
      <c r="BS61" s="330"/>
      <c r="CC61" s="330"/>
      <c r="CM61" s="330"/>
      <c r="CW61" s="330"/>
      <c r="DG61" s="330"/>
      <c r="DQ61" s="330"/>
      <c r="EA61" s="330"/>
      <c r="EK61" s="330"/>
      <c r="EU61" s="330"/>
      <c r="FE61" s="330"/>
      <c r="FO61" s="330"/>
      <c r="FY61" s="330"/>
      <c r="GI61" s="330"/>
      <c r="GS61" s="330"/>
      <c r="HC61" s="330"/>
      <c r="HM61" s="330"/>
      <c r="HW61" s="330"/>
    </row>
    <row r="62" s="3" customFormat="true" x14ac:dyDescent="0.25">
      <c r="A62" s="330"/>
      <c r="K62" s="330"/>
      <c r="U62" s="330"/>
      <c r="AE62" s="330"/>
      <c r="AO62" s="330"/>
      <c r="AY62" s="330"/>
      <c r="AZ62" s="330"/>
      <c r="BA62" s="330"/>
      <c r="BB62" s="330"/>
      <c r="BC62" s="330"/>
      <c r="BD62" s="330"/>
      <c r="BE62" s="330"/>
      <c r="BF62" s="330"/>
      <c r="BI62" s="330"/>
      <c r="BS62" s="330"/>
      <c r="CC62" s="330"/>
      <c r="CM62" s="330"/>
      <c r="CW62" s="330"/>
      <c r="DG62" s="330"/>
      <c r="DQ62" s="330"/>
      <c r="EA62" s="330"/>
      <c r="EK62" s="330"/>
      <c r="EU62" s="330"/>
      <c r="FE62" s="330"/>
      <c r="FO62" s="330"/>
      <c r="FY62" s="330"/>
      <c r="GI62" s="330"/>
      <c r="GS62" s="330"/>
      <c r="HC62" s="330"/>
      <c r="HM62" s="330"/>
      <c r="HW62" s="330"/>
    </row>
    <row r="63" s="3" customFormat="true" x14ac:dyDescent="0.25">
      <c r="A63" s="330"/>
      <c r="K63" s="330"/>
      <c r="U63" s="330"/>
      <c r="AE63" s="330"/>
      <c r="AO63" s="330"/>
      <c r="AY63" s="330"/>
      <c r="AZ63" s="330"/>
      <c r="BA63" s="330"/>
      <c r="BB63" s="330"/>
      <c r="BC63" s="330"/>
      <c r="BD63" s="330"/>
      <c r="BE63" s="330"/>
      <c r="BF63" s="330"/>
      <c r="BI63" s="330"/>
      <c r="BS63" s="330"/>
      <c r="CC63" s="330"/>
      <c r="CM63" s="330"/>
      <c r="CW63" s="330"/>
      <c r="DG63" s="330"/>
      <c r="DQ63" s="330"/>
      <c r="EA63" s="330"/>
      <c r="EK63" s="330"/>
      <c r="EU63" s="330"/>
      <c r="FE63" s="330"/>
      <c r="FO63" s="330"/>
      <c r="FY63" s="330"/>
      <c r="GI63" s="330"/>
      <c r="GS63" s="330"/>
      <c r="HC63" s="330"/>
      <c r="HM63" s="330"/>
      <c r="HW63" s="330"/>
    </row>
    <row r="64" s="3" customFormat="true" x14ac:dyDescent="0.25">
      <c r="A64" s="330"/>
      <c r="K64" s="330"/>
      <c r="U64" s="330"/>
      <c r="AE64" s="330"/>
      <c r="AO64" s="330"/>
      <c r="AY64" s="330"/>
      <c r="AZ64" s="330"/>
      <c r="BA64" s="330"/>
      <c r="BB64" s="330"/>
      <c r="BC64" s="330"/>
      <c r="BD64" s="330"/>
      <c r="BE64" s="330"/>
      <c r="BF64" s="330"/>
      <c r="BI64" s="330"/>
      <c r="BS64" s="330"/>
      <c r="CC64" s="330"/>
      <c r="CM64" s="330"/>
      <c r="CW64" s="330"/>
      <c r="DG64" s="330"/>
      <c r="DQ64" s="330"/>
      <c r="EA64" s="330"/>
      <c r="EK64" s="330"/>
      <c r="EU64" s="330"/>
      <c r="FE64" s="330"/>
      <c r="FO64" s="330"/>
      <c r="FY64" s="330"/>
      <c r="GI64" s="330"/>
      <c r="GS64" s="330"/>
      <c r="HC64" s="330"/>
      <c r="HM64" s="330"/>
      <c r="HW64" s="330"/>
    </row>
    <row r="65" s="3" customFormat="true" x14ac:dyDescent="0.25">
      <c r="A65" s="330"/>
      <c r="K65" s="330"/>
      <c r="U65" s="330"/>
      <c r="AE65" s="330"/>
      <c r="AO65" s="330"/>
      <c r="AY65" s="330"/>
      <c r="AZ65" s="330"/>
      <c r="BA65" s="330"/>
      <c r="BB65" s="330"/>
      <c r="BC65" s="330"/>
      <c r="BD65" s="330"/>
      <c r="BE65" s="330"/>
      <c r="BF65" s="330"/>
      <c r="BI65" s="330"/>
      <c r="BS65" s="330"/>
      <c r="CC65" s="330"/>
      <c r="CM65" s="330"/>
      <c r="CW65" s="330"/>
      <c r="DG65" s="330"/>
      <c r="DQ65" s="330"/>
      <c r="EA65" s="330"/>
      <c r="EK65" s="330"/>
      <c r="EU65" s="330"/>
      <c r="FE65" s="330"/>
      <c r="FO65" s="330"/>
      <c r="FY65" s="330"/>
      <c r="GI65" s="330"/>
      <c r="GS65" s="330"/>
      <c r="HC65" s="330"/>
      <c r="HM65" s="330"/>
      <c r="HW65" s="330"/>
    </row>
    <row r="66" s="3" customFormat="true" x14ac:dyDescent="0.25">
      <c r="A66" s="330"/>
      <c r="K66" s="330"/>
      <c r="U66" s="330"/>
      <c r="AE66" s="330"/>
      <c r="AO66" s="330"/>
      <c r="AY66" s="330"/>
      <c r="AZ66" s="330"/>
      <c r="BA66" s="330"/>
      <c r="BB66" s="330"/>
      <c r="BC66" s="330"/>
      <c r="BD66" s="330"/>
      <c r="BE66" s="330"/>
      <c r="BF66" s="330"/>
      <c r="BI66" s="330"/>
      <c r="BS66" s="330"/>
      <c r="CC66" s="330"/>
      <c r="CM66" s="330"/>
      <c r="CW66" s="330"/>
      <c r="DG66" s="330"/>
      <c r="DQ66" s="330"/>
      <c r="EA66" s="330"/>
      <c r="EK66" s="330"/>
      <c r="EU66" s="330"/>
      <c r="FE66" s="330"/>
      <c r="FO66" s="330"/>
      <c r="FY66" s="330"/>
      <c r="GI66" s="330"/>
      <c r="GS66" s="330"/>
      <c r="HC66" s="330"/>
      <c r="HM66" s="330"/>
      <c r="HW66" s="330"/>
    </row>
    <row r="67" s="3" customFormat="true" x14ac:dyDescent="0.25">
      <c r="A67" s="330"/>
      <c r="K67" s="330"/>
      <c r="U67" s="330"/>
      <c r="AE67" s="330"/>
      <c r="AO67" s="330"/>
      <c r="AY67" s="330"/>
      <c r="AZ67" s="330"/>
      <c r="BA67" s="330"/>
      <c r="BB67" s="330"/>
      <c r="BC67" s="330"/>
      <c r="BD67" s="330"/>
      <c r="BE67" s="330"/>
      <c r="BF67" s="330"/>
      <c r="BI67" s="330"/>
      <c r="BS67" s="330"/>
      <c r="CC67" s="330"/>
      <c r="CM67" s="330"/>
      <c r="CW67" s="330"/>
      <c r="DG67" s="330"/>
      <c r="DQ67" s="330"/>
      <c r="EA67" s="330"/>
      <c r="EK67" s="330"/>
      <c r="EU67" s="330"/>
      <c r="FE67" s="330"/>
      <c r="FO67" s="330"/>
      <c r="FY67" s="330"/>
      <c r="GI67" s="330"/>
      <c r="GS67" s="330"/>
      <c r="HC67" s="330"/>
      <c r="HM67" s="330"/>
      <c r="HW67" s="330"/>
    </row>
    <row r="68" s="3" customFormat="true" x14ac:dyDescent="0.25">
      <c r="A68" s="330"/>
      <c r="K68" s="330"/>
      <c r="U68" s="330"/>
      <c r="AE68" s="330"/>
      <c r="AO68" s="330"/>
      <c r="AY68" s="330"/>
      <c r="AZ68" s="330"/>
      <c r="BA68" s="330"/>
      <c r="BB68" s="330"/>
      <c r="BC68" s="330"/>
      <c r="BD68" s="330"/>
      <c r="BE68" s="330"/>
      <c r="BF68" s="330"/>
      <c r="BI68" s="330"/>
      <c r="BS68" s="330"/>
      <c r="CC68" s="330"/>
      <c r="CM68" s="330"/>
      <c r="CW68" s="330"/>
      <c r="DG68" s="330"/>
      <c r="DQ68" s="330"/>
      <c r="EA68" s="330"/>
      <c r="EK68" s="330"/>
      <c r="EU68" s="330"/>
      <c r="FE68" s="330"/>
      <c r="FO68" s="330"/>
      <c r="FY68" s="330"/>
      <c r="GI68" s="330"/>
      <c r="GS68" s="330"/>
      <c r="HC68" s="330"/>
      <c r="HM68" s="330"/>
      <c r="HW68" s="330"/>
    </row>
    <row r="69" s="3" customFormat="true" x14ac:dyDescent="0.25">
      <c r="A69" s="330"/>
      <c r="K69" s="330"/>
      <c r="U69" s="330"/>
      <c r="AE69" s="330"/>
      <c r="AO69" s="330"/>
      <c r="AY69" s="330"/>
      <c r="AZ69" s="330"/>
      <c r="BA69" s="330"/>
      <c r="BB69" s="330"/>
      <c r="BC69" s="330"/>
      <c r="BD69" s="330"/>
      <c r="BE69" s="330"/>
      <c r="BF69" s="330"/>
      <c r="BI69" s="330"/>
      <c r="BS69" s="330"/>
      <c r="CC69" s="330"/>
      <c r="CM69" s="330"/>
      <c r="CW69" s="330"/>
      <c r="DG69" s="330"/>
      <c r="DQ69" s="330"/>
      <c r="EA69" s="330"/>
      <c r="EK69" s="330"/>
      <c r="EU69" s="330"/>
      <c r="FE69" s="330"/>
      <c r="FO69" s="330"/>
      <c r="FY69" s="330"/>
      <c r="GI69" s="330"/>
      <c r="GS69" s="330"/>
      <c r="HC69" s="330"/>
      <c r="HM69" s="330"/>
      <c r="HW69" s="330"/>
    </row>
    <row r="70" s="3" customFormat="true" x14ac:dyDescent="0.25">
      <c r="A70" s="330"/>
      <c r="K70" s="330"/>
      <c r="U70" s="330"/>
      <c r="AE70" s="330"/>
      <c r="AO70" s="330"/>
      <c r="AY70" s="330"/>
      <c r="AZ70" s="330"/>
      <c r="BA70" s="330"/>
      <c r="BB70" s="330"/>
      <c r="BC70" s="330"/>
      <c r="BD70" s="330"/>
      <c r="BE70" s="330"/>
      <c r="BF70" s="330"/>
      <c r="BI70" s="330"/>
      <c r="BS70" s="330"/>
      <c r="CC70" s="330"/>
      <c r="CM70" s="330"/>
      <c r="CW70" s="330"/>
      <c r="DG70" s="330"/>
      <c r="DQ70" s="330"/>
      <c r="EA70" s="330"/>
      <c r="EK70" s="330"/>
      <c r="EU70" s="330"/>
      <c r="FE70" s="330"/>
      <c r="FO70" s="330"/>
      <c r="FY70" s="330"/>
      <c r="GI70" s="330"/>
      <c r="GS70" s="330"/>
      <c r="HC70" s="330"/>
      <c r="HM70" s="330"/>
      <c r="HW70" s="330"/>
    </row>
    <row r="71" s="3" customFormat="true" x14ac:dyDescent="0.25">
      <c r="A71" s="330"/>
      <c r="K71" s="330"/>
      <c r="U71" s="330"/>
      <c r="AE71" s="330"/>
      <c r="AO71" s="330"/>
      <c r="AY71" s="330"/>
      <c r="AZ71" s="330"/>
      <c r="BA71" s="330"/>
      <c r="BB71" s="330"/>
      <c r="BC71" s="330"/>
      <c r="BD71" s="330"/>
      <c r="BE71" s="330"/>
      <c r="BF71" s="330"/>
      <c r="BI71" s="330"/>
      <c r="BS71" s="330"/>
      <c r="CC71" s="330"/>
      <c r="CM71" s="330"/>
      <c r="CW71" s="330"/>
      <c r="DG71" s="330"/>
      <c r="DQ71" s="330"/>
      <c r="EA71" s="330"/>
      <c r="EK71" s="330"/>
      <c r="EU71" s="330"/>
      <c r="FE71" s="330"/>
      <c r="FO71" s="330"/>
      <c r="FY71" s="330"/>
      <c r="GI71" s="330"/>
      <c r="GS71" s="330"/>
      <c r="HC71" s="330"/>
      <c r="HM71" s="330"/>
      <c r="HW71" s="330"/>
    </row>
    <row r="72" s="3" customFormat="true" x14ac:dyDescent="0.25">
      <c r="A72" s="330"/>
      <c r="K72" s="330"/>
      <c r="U72" s="330"/>
      <c r="AE72" s="330"/>
      <c r="AO72" s="330"/>
      <c r="AY72" s="330"/>
      <c r="AZ72" s="330"/>
      <c r="BA72" s="330"/>
      <c r="BB72" s="330"/>
      <c r="BC72" s="330"/>
      <c r="BD72" s="330"/>
      <c r="BE72" s="330"/>
      <c r="BF72" s="330"/>
      <c r="BI72" s="330"/>
      <c r="BS72" s="330"/>
      <c r="CC72" s="330"/>
      <c r="CM72" s="330"/>
      <c r="CW72" s="330"/>
      <c r="DG72" s="330"/>
      <c r="DQ72" s="330"/>
      <c r="EA72" s="330"/>
      <c r="EK72" s="330"/>
      <c r="EU72" s="330"/>
      <c r="FE72" s="330"/>
      <c r="FO72" s="330"/>
      <c r="FY72" s="330"/>
      <c r="GI72" s="330"/>
      <c r="GS72" s="330"/>
      <c r="HC72" s="330"/>
      <c r="HM72" s="330"/>
      <c r="HW72" s="330"/>
    </row>
    <row r="73" s="3" customFormat="true" x14ac:dyDescent="0.25">
      <c r="A73" s="330"/>
      <c r="K73" s="330"/>
      <c r="U73" s="330"/>
      <c r="AE73" s="330"/>
      <c r="AO73" s="330"/>
      <c r="AY73" s="330"/>
      <c r="AZ73" s="330"/>
      <c r="BA73" s="330"/>
      <c r="BB73" s="330"/>
      <c r="BC73" s="330"/>
      <c r="BD73" s="330"/>
      <c r="BE73" s="330"/>
      <c r="BF73" s="330"/>
      <c r="BI73" s="330"/>
      <c r="BS73" s="330"/>
      <c r="CC73" s="330"/>
      <c r="CM73" s="330"/>
      <c r="CW73" s="330"/>
      <c r="DG73" s="330"/>
      <c r="DQ73" s="330"/>
      <c r="EA73" s="330"/>
      <c r="EK73" s="330"/>
      <c r="EU73" s="330"/>
      <c r="FE73" s="330"/>
      <c r="FO73" s="330"/>
      <c r="FY73" s="330"/>
      <c r="GI73" s="330"/>
      <c r="GS73" s="330"/>
      <c r="HC73" s="330"/>
      <c r="HM73" s="330"/>
      <c r="HW73" s="330"/>
    </row>
    <row r="74" s="3" customFormat="true" x14ac:dyDescent="0.25">
      <c r="A74" s="330"/>
      <c r="K74" s="330"/>
      <c r="U74" s="330"/>
      <c r="AE74" s="330"/>
      <c r="AO74" s="330"/>
      <c r="AY74" s="330"/>
      <c r="AZ74" s="330"/>
      <c r="BA74" s="330"/>
      <c r="BB74" s="330"/>
      <c r="BC74" s="330"/>
      <c r="BD74" s="330"/>
      <c r="BE74" s="330"/>
      <c r="BF74" s="330"/>
      <c r="BI74" s="330"/>
      <c r="BS74" s="330"/>
      <c r="CC74" s="330"/>
      <c r="CM74" s="330"/>
      <c r="CW74" s="330"/>
      <c r="DG74" s="330"/>
      <c r="DQ74" s="330"/>
      <c r="EA74" s="330"/>
      <c r="EK74" s="330"/>
      <c r="EU74" s="330"/>
      <c r="FE74" s="330"/>
      <c r="FO74" s="330"/>
      <c r="FY74" s="330"/>
      <c r="GI74" s="330"/>
      <c r="GS74" s="330"/>
      <c r="HC74" s="330"/>
      <c r="HM74" s="330"/>
      <c r="HW74" s="330"/>
    </row>
    <row r="75" s="3" customFormat="true" x14ac:dyDescent="0.25">
      <c r="A75" s="330"/>
      <c r="K75" s="330"/>
      <c r="U75" s="330"/>
      <c r="AE75" s="330"/>
      <c r="AO75" s="330"/>
      <c r="AY75" s="330"/>
      <c r="AZ75" s="330"/>
      <c r="BA75" s="330"/>
      <c r="BB75" s="330"/>
      <c r="BC75" s="330"/>
      <c r="BD75" s="330"/>
      <c r="BE75" s="330"/>
      <c r="BF75" s="330"/>
      <c r="BI75" s="330"/>
      <c r="BS75" s="330"/>
      <c r="CC75" s="330"/>
      <c r="CM75" s="330"/>
      <c r="CW75" s="330"/>
      <c r="DG75" s="330"/>
      <c r="DQ75" s="330"/>
      <c r="EA75" s="330"/>
      <c r="EK75" s="330"/>
      <c r="EU75" s="330"/>
      <c r="FE75" s="330"/>
      <c r="FO75" s="330"/>
      <c r="FY75" s="330"/>
      <c r="GI75" s="330"/>
      <c r="GS75" s="330"/>
      <c r="HC75" s="330"/>
      <c r="HM75" s="330"/>
      <c r="HW75" s="330"/>
    </row>
    <row r="76" s="3" customFormat="true" x14ac:dyDescent="0.25">
      <c r="A76" s="330"/>
      <c r="K76" s="330"/>
      <c r="U76" s="330"/>
      <c r="AE76" s="330"/>
      <c r="AO76" s="330"/>
      <c r="AY76" s="330"/>
      <c r="AZ76" s="330"/>
      <c r="BA76" s="330"/>
      <c r="BB76" s="330"/>
      <c r="BC76" s="330"/>
      <c r="BD76" s="330"/>
      <c r="BE76" s="330"/>
      <c r="BF76" s="330"/>
      <c r="BI76" s="330"/>
      <c r="BS76" s="330"/>
      <c r="CC76" s="330"/>
      <c r="CM76" s="330"/>
      <c r="CW76" s="330"/>
      <c r="DG76" s="330"/>
      <c r="DQ76" s="330"/>
      <c r="EA76" s="330"/>
      <c r="EK76" s="330"/>
      <c r="EU76" s="330"/>
      <c r="FE76" s="330"/>
      <c r="FO76" s="330"/>
      <c r="FY76" s="330"/>
      <c r="GI76" s="330"/>
      <c r="GS76" s="330"/>
      <c r="HC76" s="330"/>
      <c r="HM76" s="330"/>
      <c r="HW76" s="330"/>
    </row>
    <row r="77" s="3" customFormat="true" x14ac:dyDescent="0.25">
      <c r="A77" s="330"/>
      <c r="K77" s="330"/>
      <c r="U77" s="330"/>
      <c r="AE77" s="330"/>
      <c r="AO77" s="330"/>
      <c r="AY77" s="330"/>
      <c r="AZ77" s="330"/>
      <c r="BA77" s="330"/>
      <c r="BB77" s="330"/>
      <c r="BC77" s="330"/>
      <c r="BD77" s="330"/>
      <c r="BE77" s="330"/>
      <c r="BF77" s="330"/>
      <c r="BI77" s="330"/>
      <c r="BS77" s="330"/>
      <c r="CC77" s="330"/>
      <c r="CM77" s="330"/>
      <c r="CW77" s="330"/>
      <c r="DG77" s="330"/>
      <c r="DQ77" s="330"/>
      <c r="EA77" s="330"/>
      <c r="EK77" s="330"/>
      <c r="EU77" s="330"/>
      <c r="FE77" s="330"/>
      <c r="FO77" s="330"/>
      <c r="FY77" s="330"/>
      <c r="GI77" s="330"/>
      <c r="GS77" s="330"/>
      <c r="HC77" s="330"/>
      <c r="HM77" s="330"/>
      <c r="HW77" s="330"/>
    </row>
    <row r="78" s="3" customFormat="true" x14ac:dyDescent="0.25">
      <c r="A78" s="330"/>
      <c r="K78" s="330"/>
      <c r="U78" s="330"/>
      <c r="AE78" s="330"/>
      <c r="AO78" s="330"/>
      <c r="AY78" s="330"/>
      <c r="AZ78" s="330"/>
      <c r="BA78" s="330"/>
      <c r="BB78" s="330"/>
      <c r="BC78" s="330"/>
      <c r="BD78" s="330"/>
      <c r="BE78" s="330"/>
      <c r="BF78" s="330"/>
      <c r="BI78" s="330"/>
      <c r="BS78" s="330"/>
      <c r="CC78" s="330"/>
      <c r="CM78" s="330"/>
      <c r="CW78" s="330"/>
      <c r="DG78" s="330"/>
      <c r="DQ78" s="330"/>
      <c r="EA78" s="330"/>
      <c r="EK78" s="330"/>
      <c r="EU78" s="330"/>
      <c r="FE78" s="330"/>
      <c r="FO78" s="330"/>
      <c r="FY78" s="330"/>
      <c r="GI78" s="330"/>
      <c r="GS78" s="330"/>
      <c r="HC78" s="330"/>
      <c r="HM78" s="330"/>
      <c r="HW78" s="330"/>
    </row>
    <row r="79" s="3" customFormat="true" x14ac:dyDescent="0.25">
      <c r="A79" s="330"/>
      <c r="K79" s="330"/>
      <c r="U79" s="330"/>
      <c r="AE79" s="330"/>
      <c r="AO79" s="330"/>
      <c r="AY79" s="330"/>
      <c r="AZ79" s="330"/>
      <c r="BA79" s="330"/>
      <c r="BB79" s="330"/>
      <c r="BC79" s="330"/>
      <c r="BD79" s="330"/>
      <c r="BE79" s="330"/>
      <c r="BF79" s="330"/>
      <c r="BI79" s="330"/>
      <c r="BS79" s="330"/>
      <c r="CC79" s="330"/>
      <c r="CM79" s="330"/>
      <c r="CW79" s="330"/>
      <c r="DG79" s="330"/>
      <c r="DQ79" s="330"/>
      <c r="EA79" s="330"/>
      <c r="EK79" s="330"/>
      <c r="EU79" s="330"/>
      <c r="FE79" s="330"/>
      <c r="FO79" s="330"/>
      <c r="FY79" s="330"/>
      <c r="GI79" s="330"/>
      <c r="GS79" s="330"/>
      <c r="HC79" s="330"/>
      <c r="HM79" s="330"/>
      <c r="HW79" s="330"/>
    </row>
    <row r="80" s="3" customFormat="true" x14ac:dyDescent="0.25">
      <c r="A80" s="330"/>
      <c r="K80" s="330"/>
      <c r="U80" s="330"/>
      <c r="AE80" s="330"/>
      <c r="AO80" s="330"/>
      <c r="AY80" s="330"/>
      <c r="AZ80" s="330"/>
      <c r="BA80" s="330"/>
      <c r="BB80" s="330"/>
      <c r="BC80" s="330"/>
      <c r="BD80" s="330"/>
      <c r="BE80" s="330"/>
      <c r="BF80" s="330"/>
      <c r="BI80" s="330"/>
      <c r="BS80" s="330"/>
      <c r="CC80" s="330"/>
      <c r="CM80" s="330"/>
      <c r="CW80" s="330"/>
      <c r="DG80" s="330"/>
      <c r="DQ80" s="330"/>
      <c r="EA80" s="330"/>
      <c r="EK80" s="330"/>
      <c r="EU80" s="330"/>
      <c r="FE80" s="330"/>
      <c r="FO80" s="330"/>
      <c r="FY80" s="330"/>
      <c r="GI80" s="330"/>
      <c r="GS80" s="330"/>
      <c r="HC80" s="330"/>
      <c r="HM80" s="330"/>
      <c r="HW80" s="330"/>
    </row>
    <row r="81" s="3" customFormat="true" x14ac:dyDescent="0.25">
      <c r="A81" s="330"/>
      <c r="K81" s="330"/>
      <c r="U81" s="330"/>
      <c r="AE81" s="330"/>
      <c r="AO81" s="330"/>
      <c r="AY81" s="330"/>
      <c r="AZ81" s="330"/>
      <c r="BA81" s="330"/>
      <c r="BB81" s="330"/>
      <c r="BC81" s="330"/>
      <c r="BD81" s="330"/>
      <c r="BE81" s="330"/>
      <c r="BF81" s="330"/>
      <c r="BI81" s="330"/>
      <c r="BS81" s="330"/>
      <c r="CC81" s="330"/>
      <c r="CM81" s="330"/>
      <c r="CW81" s="330"/>
      <c r="DG81" s="330"/>
      <c r="DQ81" s="330"/>
      <c r="EA81" s="330"/>
      <c r="EK81" s="330"/>
      <c r="EU81" s="330"/>
      <c r="FE81" s="330"/>
      <c r="FO81" s="330"/>
      <c r="FY81" s="330"/>
      <c r="GI81" s="330"/>
      <c r="GS81" s="330"/>
      <c r="HC81" s="330"/>
      <c r="HM81" s="330"/>
      <c r="HW81" s="330"/>
    </row>
    <row r="82" s="3" customFormat="true" x14ac:dyDescent="0.25">
      <c r="A82" s="330"/>
      <c r="K82" s="330"/>
      <c r="U82" s="330"/>
      <c r="AE82" s="330"/>
      <c r="AO82" s="330"/>
      <c r="AY82" s="330"/>
      <c r="AZ82" s="330"/>
      <c r="BA82" s="330"/>
      <c r="BB82" s="330"/>
      <c r="BC82" s="330"/>
      <c r="BD82" s="330"/>
      <c r="BE82" s="330"/>
      <c r="BF82" s="330"/>
      <c r="BI82" s="330"/>
      <c r="BS82" s="330"/>
      <c r="CC82" s="330"/>
      <c r="CM82" s="330"/>
      <c r="CW82" s="330"/>
      <c r="DG82" s="330"/>
      <c r="DQ82" s="330"/>
      <c r="EA82" s="330"/>
      <c r="EK82" s="330"/>
      <c r="EU82" s="330"/>
      <c r="FE82" s="330"/>
      <c r="FO82" s="330"/>
      <c r="FY82" s="330"/>
      <c r="GI82" s="330"/>
      <c r="GS82" s="330"/>
      <c r="HC82" s="330"/>
      <c r="HM82" s="330"/>
      <c r="HW82" s="330"/>
    </row>
    <row r="83" s="3" customFormat="true" x14ac:dyDescent="0.25">
      <c r="A83" s="330"/>
      <c r="K83" s="330"/>
      <c r="U83" s="330"/>
      <c r="AE83" s="330"/>
      <c r="AO83" s="330"/>
      <c r="AY83" s="330"/>
      <c r="AZ83" s="330"/>
      <c r="BA83" s="330"/>
      <c r="BB83" s="330"/>
      <c r="BC83" s="330"/>
      <c r="BD83" s="330"/>
      <c r="BE83" s="330"/>
      <c r="BF83" s="330"/>
      <c r="BI83" s="330"/>
      <c r="BS83" s="330"/>
      <c r="CC83" s="330"/>
      <c r="CM83" s="330"/>
      <c r="CW83" s="330"/>
      <c r="DG83" s="330"/>
      <c r="DQ83" s="330"/>
      <c r="EA83" s="330"/>
      <c r="EK83" s="330"/>
      <c r="EU83" s="330"/>
      <c r="FE83" s="330"/>
      <c r="FO83" s="330"/>
      <c r="FY83" s="330"/>
      <c r="GI83" s="330"/>
      <c r="GS83" s="330"/>
      <c r="HC83" s="330"/>
      <c r="HM83" s="330"/>
      <c r="HW83" s="330"/>
    </row>
    <row r="84" s="3" customFormat="true" x14ac:dyDescent="0.25">
      <c r="A84" s="330"/>
      <c r="K84" s="330"/>
      <c r="U84" s="330"/>
      <c r="AE84" s="330"/>
      <c r="AO84" s="330"/>
      <c r="AY84" s="330"/>
      <c r="AZ84" s="330"/>
      <c r="BA84" s="330"/>
      <c r="BB84" s="330"/>
      <c r="BC84" s="330"/>
      <c r="BD84" s="330"/>
      <c r="BE84" s="330"/>
      <c r="BF84" s="330"/>
      <c r="BI84" s="330"/>
      <c r="BS84" s="330"/>
      <c r="CC84" s="330"/>
      <c r="CM84" s="330"/>
      <c r="CW84" s="330"/>
      <c r="DG84" s="330"/>
      <c r="DQ84" s="330"/>
      <c r="EA84" s="330"/>
      <c r="EK84" s="330"/>
      <c r="EU84" s="330"/>
      <c r="FE84" s="330"/>
      <c r="FO84" s="330"/>
      <c r="FY84" s="330"/>
      <c r="GI84" s="330"/>
      <c r="GS84" s="330"/>
      <c r="HC84" s="330"/>
      <c r="HM84" s="330"/>
      <c r="HW84" s="330"/>
    </row>
    <row r="85" s="3" customFormat="true" x14ac:dyDescent="0.25">
      <c r="A85" s="330"/>
      <c r="K85" s="330"/>
      <c r="U85" s="330"/>
      <c r="AE85" s="330"/>
      <c r="AO85" s="330"/>
      <c r="AY85" s="330"/>
      <c r="AZ85" s="330"/>
      <c r="BA85" s="330"/>
      <c r="BB85" s="330"/>
      <c r="BC85" s="330"/>
      <c r="BD85" s="330"/>
      <c r="BE85" s="330"/>
      <c r="BF85" s="330"/>
      <c r="BI85" s="330"/>
      <c r="BS85" s="330"/>
      <c r="CC85" s="330"/>
      <c r="CM85" s="330"/>
      <c r="CW85" s="330"/>
      <c r="DG85" s="330"/>
      <c r="DQ85" s="330"/>
      <c r="EA85" s="330"/>
      <c r="EK85" s="330"/>
      <c r="EU85" s="330"/>
      <c r="FE85" s="330"/>
      <c r="FO85" s="330"/>
      <c r="FY85" s="330"/>
      <c r="GI85" s="330"/>
      <c r="GS85" s="330"/>
      <c r="HC85" s="330"/>
      <c r="HM85" s="330"/>
      <c r="HW85" s="330"/>
    </row>
    <row r="86" s="3" customFormat="true" x14ac:dyDescent="0.25">
      <c r="A86" s="330"/>
      <c r="K86" s="330"/>
      <c r="U86" s="330"/>
      <c r="AE86" s="330"/>
      <c r="AO86" s="330"/>
      <c r="AY86" s="330"/>
      <c r="AZ86" s="330"/>
      <c r="BA86" s="330"/>
      <c r="BB86" s="330"/>
      <c r="BC86" s="330"/>
      <c r="BD86" s="330"/>
      <c r="BE86" s="330"/>
      <c r="BF86" s="330"/>
      <c r="BI86" s="330"/>
      <c r="BS86" s="330"/>
      <c r="CC86" s="330"/>
      <c r="CM86" s="330"/>
      <c r="CW86" s="330"/>
      <c r="DG86" s="330"/>
      <c r="DQ86" s="330"/>
      <c r="EA86" s="330"/>
      <c r="EK86" s="330"/>
      <c r="EU86" s="330"/>
      <c r="FE86" s="330"/>
      <c r="FO86" s="330"/>
      <c r="FY86" s="330"/>
      <c r="GI86" s="330"/>
      <c r="GS86" s="330"/>
      <c r="HC86" s="330"/>
      <c r="HM86" s="330"/>
      <c r="HW86" s="330"/>
    </row>
    <row r="87" s="3" customFormat="true" x14ac:dyDescent="0.25">
      <c r="A87" s="330"/>
      <c r="K87" s="330"/>
      <c r="U87" s="330"/>
      <c r="AE87" s="330"/>
      <c r="AO87" s="330"/>
      <c r="AY87" s="330"/>
      <c r="AZ87" s="330"/>
      <c r="BA87" s="330"/>
      <c r="BB87" s="330"/>
      <c r="BC87" s="330"/>
      <c r="BD87" s="330"/>
      <c r="BE87" s="330"/>
      <c r="BF87" s="330"/>
      <c r="BI87" s="330"/>
      <c r="BS87" s="330"/>
      <c r="CC87" s="330"/>
      <c r="CM87" s="330"/>
      <c r="CW87" s="330"/>
      <c r="DG87" s="330"/>
      <c r="DQ87" s="330"/>
      <c r="EA87" s="330"/>
      <c r="EK87" s="330"/>
      <c r="EU87" s="330"/>
      <c r="FE87" s="330"/>
      <c r="FO87" s="330"/>
      <c r="FY87" s="330"/>
      <c r="GI87" s="330"/>
      <c r="GS87" s="330"/>
      <c r="HC87" s="330"/>
      <c r="HM87" s="330"/>
      <c r="HW87" s="330"/>
    </row>
    <row r="88" s="3" customFormat="true" x14ac:dyDescent="0.25">
      <c r="A88" s="330"/>
      <c r="K88" s="330"/>
      <c r="U88" s="330"/>
      <c r="AE88" s="330"/>
      <c r="AO88" s="330"/>
      <c r="AY88" s="330"/>
      <c r="AZ88" s="330"/>
      <c r="BA88" s="330"/>
      <c r="BB88" s="330"/>
      <c r="BC88" s="330"/>
      <c r="BD88" s="330"/>
      <c r="BE88" s="330"/>
      <c r="BF88" s="330"/>
      <c r="BI88" s="330"/>
      <c r="BS88" s="330"/>
      <c r="CC88" s="330"/>
      <c r="CM88" s="330"/>
      <c r="CW88" s="330"/>
      <c r="DG88" s="330"/>
      <c r="DQ88" s="330"/>
      <c r="EA88" s="330"/>
      <c r="EK88" s="330"/>
      <c r="EU88" s="330"/>
      <c r="FE88" s="330"/>
      <c r="FO88" s="330"/>
      <c r="FY88" s="330"/>
      <c r="GI88" s="330"/>
      <c r="GS88" s="330"/>
      <c r="HC88" s="330"/>
      <c r="HM88" s="330"/>
      <c r="HW88" s="330"/>
    </row>
    <row r="89" s="3" customFormat="true" x14ac:dyDescent="0.25">
      <c r="A89" s="330"/>
      <c r="K89" s="330"/>
      <c r="U89" s="330"/>
      <c r="AE89" s="330"/>
      <c r="AO89" s="330"/>
      <c r="AY89" s="330"/>
      <c r="AZ89" s="330"/>
      <c r="BA89" s="330"/>
      <c r="BB89" s="330"/>
      <c r="BC89" s="330"/>
      <c r="BD89" s="330"/>
      <c r="BE89" s="330"/>
      <c r="BF89" s="330"/>
      <c r="BI89" s="330"/>
      <c r="BS89" s="330"/>
      <c r="CC89" s="330"/>
      <c r="CM89" s="330"/>
      <c r="CW89" s="330"/>
      <c r="DG89" s="330"/>
      <c r="DQ89" s="330"/>
      <c r="EA89" s="330"/>
      <c r="EK89" s="330"/>
      <c r="EU89" s="330"/>
      <c r="FE89" s="330"/>
      <c r="FO89" s="330"/>
      <c r="FY89" s="330"/>
      <c r="GI89" s="330"/>
      <c r="GS89" s="330"/>
      <c r="HC89" s="330"/>
      <c r="HM89" s="330"/>
      <c r="HW89" s="330"/>
    </row>
    <row r="90" s="3" customFormat="true" x14ac:dyDescent="0.25">
      <c r="A90" s="330"/>
      <c r="K90" s="330"/>
      <c r="U90" s="330"/>
      <c r="AE90" s="330"/>
      <c r="AO90" s="330"/>
      <c r="AY90" s="330"/>
      <c r="AZ90" s="330"/>
      <c r="BA90" s="330"/>
      <c r="BB90" s="330"/>
      <c r="BC90" s="330"/>
      <c r="BD90" s="330"/>
      <c r="BE90" s="330"/>
      <c r="BF90" s="330"/>
      <c r="BI90" s="330"/>
      <c r="BS90" s="330"/>
      <c r="CC90" s="330"/>
      <c r="CM90" s="330"/>
      <c r="CW90" s="330"/>
      <c r="DG90" s="330"/>
      <c r="DQ90" s="330"/>
      <c r="EA90" s="330"/>
      <c r="EK90" s="330"/>
      <c r="EU90" s="330"/>
      <c r="FE90" s="330"/>
      <c r="FO90" s="330"/>
      <c r="FY90" s="330"/>
      <c r="GI90" s="330"/>
      <c r="GS90" s="330"/>
      <c r="HC90" s="330"/>
      <c r="HM90" s="330"/>
      <c r="HW90" s="330"/>
    </row>
    <row r="91" s="3" customFormat="true" x14ac:dyDescent="0.25">
      <c r="A91" s="330"/>
      <c r="K91" s="330"/>
      <c r="U91" s="330"/>
      <c r="AE91" s="330"/>
      <c r="AO91" s="330"/>
      <c r="AY91" s="330"/>
      <c r="AZ91" s="330"/>
      <c r="BA91" s="330"/>
      <c r="BB91" s="330"/>
      <c r="BC91" s="330"/>
      <c r="BD91" s="330"/>
      <c r="BE91" s="330"/>
      <c r="BF91" s="330"/>
      <c r="BI91" s="330"/>
      <c r="BS91" s="330"/>
      <c r="CC91" s="330"/>
      <c r="CM91" s="330"/>
      <c r="CW91" s="330"/>
      <c r="DG91" s="330"/>
      <c r="DQ91" s="330"/>
      <c r="EA91" s="330"/>
      <c r="EK91" s="330"/>
      <c r="EU91" s="330"/>
      <c r="FE91" s="330"/>
      <c r="FO91" s="330"/>
      <c r="FY91" s="330"/>
      <c r="GI91" s="330"/>
      <c r="GS91" s="330"/>
      <c r="HC91" s="330"/>
      <c r="HM91" s="330"/>
      <c r="HW91" s="330"/>
    </row>
    <row r="92" s="3" customFormat="true" x14ac:dyDescent="0.25">
      <c r="A92" s="330"/>
      <c r="K92" s="330"/>
      <c r="U92" s="330"/>
      <c r="AE92" s="330"/>
      <c r="AO92" s="330"/>
      <c r="AY92" s="330"/>
      <c r="AZ92" s="330"/>
      <c r="BA92" s="330"/>
      <c r="BB92" s="330"/>
      <c r="BC92" s="330"/>
      <c r="BD92" s="330"/>
      <c r="BE92" s="330"/>
      <c r="BF92" s="330"/>
      <c r="BI92" s="330"/>
      <c r="BS92" s="330"/>
      <c r="CC92" s="330"/>
      <c r="CM92" s="330"/>
      <c r="CW92" s="330"/>
      <c r="DG92" s="330"/>
      <c r="DQ92" s="330"/>
      <c r="EA92" s="330"/>
      <c r="EK92" s="330"/>
      <c r="EU92" s="330"/>
      <c r="FE92" s="330"/>
      <c r="FO92" s="330"/>
      <c r="FY92" s="330"/>
      <c r="GI92" s="330"/>
      <c r="GS92" s="330"/>
      <c r="HC92" s="330"/>
      <c r="HM92" s="330"/>
      <c r="HW92" s="330"/>
    </row>
    <row r="93" s="3" customFormat="true" x14ac:dyDescent="0.25">
      <c r="A93" s="330"/>
      <c r="K93" s="330"/>
      <c r="U93" s="330"/>
      <c r="AE93" s="330"/>
      <c r="AO93" s="330"/>
      <c r="AY93" s="330"/>
      <c r="AZ93" s="330"/>
      <c r="BA93" s="330"/>
      <c r="BB93" s="330"/>
      <c r="BC93" s="330"/>
      <c r="BD93" s="330"/>
      <c r="BE93" s="330"/>
      <c r="BF93" s="330"/>
      <c r="BI93" s="330"/>
      <c r="BS93" s="330"/>
      <c r="CC93" s="330"/>
      <c r="CM93" s="330"/>
      <c r="CW93" s="330"/>
      <c r="DG93" s="330"/>
      <c r="DQ93" s="330"/>
      <c r="EA93" s="330"/>
      <c r="EK93" s="330"/>
      <c r="EU93" s="330"/>
      <c r="FE93" s="330"/>
      <c r="FO93" s="330"/>
      <c r="FY93" s="330"/>
      <c r="GI93" s="330"/>
      <c r="GS93" s="330"/>
      <c r="HC93" s="330"/>
      <c r="HM93" s="330"/>
      <c r="HW93" s="330"/>
    </row>
    <row r="94" s="3" customFormat="true" x14ac:dyDescent="0.25">
      <c r="A94" s="330"/>
      <c r="K94" s="330"/>
      <c r="U94" s="330"/>
      <c r="AE94" s="330"/>
      <c r="AO94" s="330"/>
      <c r="AY94" s="330"/>
      <c r="AZ94" s="330"/>
      <c r="BA94" s="330"/>
      <c r="BB94" s="330"/>
      <c r="BC94" s="330"/>
      <c r="BD94" s="330"/>
      <c r="BE94" s="330"/>
      <c r="BF94" s="330"/>
      <c r="BI94" s="330"/>
      <c r="BS94" s="330"/>
      <c r="CC94" s="330"/>
      <c r="CM94" s="330"/>
      <c r="CW94" s="330"/>
      <c r="DG94" s="330"/>
      <c r="DQ94" s="330"/>
      <c r="EA94" s="330"/>
      <c r="EK94" s="330"/>
      <c r="EU94" s="330"/>
      <c r="FE94" s="330"/>
      <c r="FO94" s="330"/>
      <c r="FY94" s="330"/>
      <c r="GI94" s="330"/>
      <c r="GS94" s="330"/>
      <c r="HC94" s="330"/>
      <c r="HM94" s="330"/>
      <c r="HW94" s="330"/>
    </row>
    <row r="95" s="3" customFormat="true" x14ac:dyDescent="0.25">
      <c r="A95" s="330"/>
      <c r="K95" s="330"/>
      <c r="U95" s="330"/>
      <c r="AE95" s="330"/>
      <c r="AO95" s="330"/>
      <c r="AY95" s="330"/>
      <c r="AZ95" s="330"/>
      <c r="BA95" s="330"/>
      <c r="BB95" s="330"/>
      <c r="BC95" s="330"/>
      <c r="BD95" s="330"/>
      <c r="BE95" s="330"/>
      <c r="BF95" s="330"/>
      <c r="BI95" s="330"/>
      <c r="BS95" s="330"/>
      <c r="CC95" s="330"/>
      <c r="CM95" s="330"/>
      <c r="CW95" s="330"/>
      <c r="DG95" s="330"/>
      <c r="DQ95" s="330"/>
      <c r="EA95" s="330"/>
      <c r="EK95" s="330"/>
      <c r="EU95" s="330"/>
      <c r="FE95" s="330"/>
      <c r="FO95" s="330"/>
      <c r="FY95" s="330"/>
      <c r="GI95" s="330"/>
      <c r="GS95" s="330"/>
      <c r="HC95" s="330"/>
      <c r="HM95" s="330"/>
      <c r="HW95" s="330"/>
    </row>
    <row r="96" s="3" customFormat="true" x14ac:dyDescent="0.25">
      <c r="A96" s="330"/>
      <c r="K96" s="330"/>
      <c r="U96" s="330"/>
      <c r="AE96" s="330"/>
      <c r="AO96" s="330"/>
      <c r="AY96" s="330"/>
      <c r="AZ96" s="330"/>
      <c r="BA96" s="330"/>
      <c r="BB96" s="330"/>
      <c r="BC96" s="330"/>
      <c r="BD96" s="330"/>
      <c r="BE96" s="330"/>
      <c r="BF96" s="330"/>
      <c r="BI96" s="330"/>
      <c r="BS96" s="330"/>
      <c r="CC96" s="330"/>
      <c r="CM96" s="330"/>
      <c r="CW96" s="330"/>
      <c r="DG96" s="330"/>
      <c r="DQ96" s="330"/>
      <c r="EA96" s="330"/>
      <c r="EK96" s="330"/>
      <c r="EU96" s="330"/>
      <c r="FE96" s="330"/>
      <c r="FO96" s="330"/>
      <c r="FY96" s="330"/>
      <c r="GI96" s="330"/>
      <c r="GS96" s="330"/>
      <c r="HC96" s="330"/>
      <c r="HM96" s="330"/>
      <c r="HW96" s="330"/>
    </row>
    <row r="97" s="3" customFormat="true" x14ac:dyDescent="0.25">
      <c r="A97" s="330"/>
      <c r="K97" s="330"/>
      <c r="U97" s="330"/>
      <c r="AE97" s="330"/>
      <c r="AO97" s="330"/>
      <c r="AY97" s="330"/>
      <c r="AZ97" s="330"/>
      <c r="BA97" s="330"/>
      <c r="BB97" s="330"/>
      <c r="BC97" s="330"/>
      <c r="BD97" s="330"/>
      <c r="BE97" s="330"/>
      <c r="BF97" s="330"/>
      <c r="BI97" s="330"/>
      <c r="BS97" s="330"/>
      <c r="CC97" s="330"/>
      <c r="CM97" s="330"/>
      <c r="CW97" s="330"/>
      <c r="DG97" s="330"/>
      <c r="DQ97" s="330"/>
      <c r="EA97" s="330"/>
      <c r="EK97" s="330"/>
      <c r="EU97" s="330"/>
      <c r="FE97" s="330"/>
      <c r="FO97" s="330"/>
      <c r="FY97" s="330"/>
      <c r="GI97" s="330"/>
      <c r="GS97" s="330"/>
      <c r="HC97" s="330"/>
      <c r="HM97" s="330"/>
      <c r="HW97" s="330"/>
    </row>
    <row r="98" s="3" customFormat="true" x14ac:dyDescent="0.25">
      <c r="A98" s="330"/>
      <c r="K98" s="330"/>
      <c r="U98" s="330"/>
      <c r="AE98" s="330"/>
      <c r="AO98" s="330"/>
      <c r="AY98" s="330"/>
      <c r="AZ98" s="330"/>
      <c r="BA98" s="330"/>
      <c r="BB98" s="330"/>
      <c r="BC98" s="330"/>
      <c r="BD98" s="330"/>
      <c r="BE98" s="330"/>
      <c r="BF98" s="330"/>
      <c r="BI98" s="330"/>
      <c r="BS98" s="330"/>
      <c r="CC98" s="330"/>
      <c r="CM98" s="330"/>
      <c r="CW98" s="330"/>
      <c r="DG98" s="330"/>
      <c r="DQ98" s="330"/>
      <c r="EA98" s="330"/>
      <c r="EK98" s="330"/>
      <c r="EU98" s="330"/>
      <c r="FE98" s="330"/>
      <c r="FO98" s="330"/>
      <c r="FY98" s="330"/>
      <c r="GI98" s="330"/>
      <c r="GS98" s="330"/>
      <c r="HC98" s="330"/>
      <c r="HM98" s="330"/>
      <c r="HW98" s="330"/>
    </row>
    <row r="99" s="3" customFormat="true" x14ac:dyDescent="0.25">
      <c r="A99" s="330"/>
      <c r="K99" s="330"/>
      <c r="U99" s="330"/>
      <c r="AE99" s="330"/>
      <c r="AO99" s="330"/>
      <c r="AY99" s="330"/>
      <c r="AZ99" s="330"/>
      <c r="BA99" s="330"/>
      <c r="BB99" s="330"/>
      <c r="BC99" s="330"/>
      <c r="BD99" s="330"/>
      <c r="BE99" s="330"/>
      <c r="BF99" s="330"/>
      <c r="BI99" s="330"/>
      <c r="BS99" s="330"/>
      <c r="CC99" s="330"/>
      <c r="CM99" s="330"/>
      <c r="CW99" s="330"/>
      <c r="DG99" s="330"/>
      <c r="DQ99" s="330"/>
      <c r="EA99" s="330"/>
      <c r="EK99" s="330"/>
      <c r="EU99" s="330"/>
      <c r="FE99" s="330"/>
      <c r="FO99" s="330"/>
      <c r="FY99" s="330"/>
      <c r="GI99" s="330"/>
      <c r="GS99" s="330"/>
      <c r="HC99" s="330"/>
      <c r="HM99" s="330"/>
      <c r="HW99" s="330"/>
    </row>
    <row r="100" s="3" customFormat="true" x14ac:dyDescent="0.25">
      <c r="A100" s="330"/>
      <c r="K100" s="330"/>
      <c r="U100" s="330"/>
      <c r="AE100" s="330"/>
      <c r="AO100" s="330"/>
      <c r="AY100" s="330"/>
      <c r="AZ100" s="330"/>
      <c r="BA100" s="330"/>
      <c r="BB100" s="330"/>
      <c r="BC100" s="330"/>
      <c r="BD100" s="330"/>
      <c r="BE100" s="330"/>
      <c r="BF100" s="330"/>
      <c r="BI100" s="330"/>
      <c r="BS100" s="330"/>
      <c r="CC100" s="330"/>
      <c r="CM100" s="330"/>
      <c r="CW100" s="330"/>
      <c r="DG100" s="330"/>
      <c r="DQ100" s="330"/>
      <c r="EA100" s="330"/>
      <c r="EK100" s="330"/>
      <c r="EU100" s="330"/>
      <c r="FE100" s="330"/>
      <c r="FO100" s="330"/>
      <c r="FY100" s="330"/>
      <c r="GI100" s="330"/>
      <c r="GS100" s="330"/>
      <c r="HC100" s="330"/>
      <c r="HM100" s="330"/>
      <c r="HW100" s="330"/>
    </row>
    <row r="101" s="3" customFormat="true" x14ac:dyDescent="0.25">
      <c r="A101" s="330"/>
      <c r="K101" s="330"/>
      <c r="U101" s="330"/>
      <c r="AE101" s="330"/>
      <c r="AO101" s="330"/>
      <c r="AY101" s="330"/>
      <c r="AZ101" s="330"/>
      <c r="BA101" s="330"/>
      <c r="BB101" s="330"/>
      <c r="BC101" s="330"/>
      <c r="BD101" s="330"/>
      <c r="BE101" s="330"/>
      <c r="BF101" s="330"/>
      <c r="BI101" s="330"/>
      <c r="BS101" s="330"/>
      <c r="CC101" s="330"/>
      <c r="CM101" s="330"/>
      <c r="CW101" s="330"/>
      <c r="DG101" s="330"/>
      <c r="DQ101" s="330"/>
      <c r="EA101" s="330"/>
      <c r="EK101" s="330"/>
      <c r="EU101" s="330"/>
      <c r="FE101" s="330"/>
      <c r="FO101" s="330"/>
      <c r="FY101" s="330"/>
      <c r="GI101" s="330"/>
      <c r="GS101" s="330"/>
      <c r="HC101" s="330"/>
      <c r="HM101" s="330"/>
      <c r="HW101" s="330"/>
    </row>
    <row r="102" s="3" customFormat="true" x14ac:dyDescent="0.25">
      <c r="A102" s="330"/>
      <c r="K102" s="330"/>
      <c r="U102" s="330"/>
      <c r="AE102" s="330"/>
      <c r="AO102" s="330"/>
      <c r="AY102" s="330"/>
      <c r="AZ102" s="330"/>
      <c r="BA102" s="330"/>
      <c r="BB102" s="330"/>
      <c r="BC102" s="330"/>
      <c r="BD102" s="330"/>
      <c r="BE102" s="330"/>
      <c r="BF102" s="330"/>
      <c r="BI102" s="330"/>
      <c r="BS102" s="330"/>
      <c r="CC102" s="330"/>
      <c r="CM102" s="330"/>
      <c r="CW102" s="330"/>
      <c r="DG102" s="330"/>
      <c r="DQ102" s="330"/>
      <c r="EA102" s="330"/>
      <c r="EK102" s="330"/>
      <c r="EU102" s="330"/>
      <c r="FE102" s="330"/>
      <c r="FO102" s="330"/>
      <c r="FY102" s="330"/>
      <c r="GI102" s="330"/>
      <c r="GS102" s="330"/>
      <c r="HC102" s="330"/>
      <c r="HM102" s="330"/>
      <c r="HW102" s="330"/>
    </row>
    <row r="103" s="3" customFormat="true" x14ac:dyDescent="0.25">
      <c r="A103" s="330"/>
      <c r="K103" s="330"/>
      <c r="U103" s="330"/>
      <c r="AE103" s="330"/>
      <c r="AO103" s="330"/>
      <c r="AY103" s="330"/>
      <c r="AZ103" s="330"/>
      <c r="BA103" s="330"/>
      <c r="BB103" s="330"/>
      <c r="BC103" s="330"/>
      <c r="BD103" s="330"/>
      <c r="BE103" s="330"/>
      <c r="BF103" s="330"/>
      <c r="BI103" s="330"/>
      <c r="BS103" s="330"/>
      <c r="CC103" s="330"/>
      <c r="CM103" s="330"/>
      <c r="CW103" s="330"/>
      <c r="DG103" s="330"/>
      <c r="DQ103" s="330"/>
      <c r="EA103" s="330"/>
      <c r="EK103" s="330"/>
      <c r="EU103" s="330"/>
      <c r="FE103" s="330"/>
      <c r="FO103" s="330"/>
      <c r="FY103" s="330"/>
      <c r="GI103" s="330"/>
      <c r="GS103" s="330"/>
      <c r="HC103" s="330"/>
      <c r="HM103" s="330"/>
      <c r="HW103" s="330"/>
    </row>
    <row r="104" s="3" customFormat="true" x14ac:dyDescent="0.25">
      <c r="A104" s="330"/>
      <c r="K104" s="330"/>
      <c r="U104" s="330"/>
      <c r="AE104" s="330"/>
      <c r="AO104" s="330"/>
      <c r="AY104" s="330"/>
      <c r="AZ104" s="330"/>
      <c r="BA104" s="330"/>
      <c r="BB104" s="330"/>
      <c r="BC104" s="330"/>
      <c r="BD104" s="330"/>
      <c r="BE104" s="330"/>
      <c r="BF104" s="330"/>
      <c r="BI104" s="330"/>
      <c r="BS104" s="330"/>
      <c r="CC104" s="330"/>
      <c r="CM104" s="330"/>
      <c r="CW104" s="330"/>
      <c r="DG104" s="330"/>
      <c r="DQ104" s="330"/>
      <c r="EA104" s="330"/>
      <c r="EK104" s="330"/>
      <c r="EU104" s="330"/>
      <c r="FE104" s="330"/>
      <c r="FO104" s="330"/>
      <c r="FY104" s="330"/>
      <c r="GI104" s="330"/>
      <c r="GS104" s="330"/>
      <c r="HC104" s="330"/>
      <c r="HM104" s="330"/>
      <c r="HW104" s="330"/>
    </row>
    <row r="105" s="3" customFormat="true" x14ac:dyDescent="0.25">
      <c r="A105" s="330"/>
      <c r="K105" s="330"/>
      <c r="U105" s="330"/>
      <c r="AE105" s="330"/>
      <c r="AO105" s="330"/>
      <c r="AY105" s="330"/>
      <c r="AZ105" s="330"/>
      <c r="BA105" s="330"/>
      <c r="BB105" s="330"/>
      <c r="BC105" s="330"/>
      <c r="BD105" s="330"/>
      <c r="BE105" s="330"/>
      <c r="BF105" s="330"/>
      <c r="BI105" s="330"/>
      <c r="BS105" s="330"/>
      <c r="CC105" s="330"/>
      <c r="CM105" s="330"/>
      <c r="CW105" s="330"/>
      <c r="DG105" s="330"/>
      <c r="DQ105" s="330"/>
      <c r="EA105" s="330"/>
      <c r="EK105" s="330"/>
      <c r="EU105" s="330"/>
      <c r="FE105" s="330"/>
      <c r="FO105" s="330"/>
      <c r="FY105" s="330"/>
      <c r="GI105" s="330"/>
      <c r="GS105" s="330"/>
      <c r="HC105" s="330"/>
      <c r="HM105" s="330"/>
      <c r="HW105" s="330"/>
    </row>
    <row r="106" s="3" customFormat="true" x14ac:dyDescent="0.25">
      <c r="A106" s="330"/>
      <c r="K106" s="330"/>
      <c r="U106" s="330"/>
      <c r="AE106" s="330"/>
      <c r="AO106" s="330"/>
      <c r="AY106" s="330"/>
      <c r="AZ106" s="330"/>
      <c r="BA106" s="330"/>
      <c r="BB106" s="330"/>
      <c r="BC106" s="330"/>
      <c r="BD106" s="330"/>
      <c r="BE106" s="330"/>
      <c r="BF106" s="330"/>
      <c r="BI106" s="330"/>
      <c r="BS106" s="330"/>
      <c r="CC106" s="330"/>
      <c r="CM106" s="330"/>
      <c r="CW106" s="330"/>
      <c r="DG106" s="330"/>
      <c r="DQ106" s="330"/>
      <c r="EA106" s="330"/>
      <c r="EK106" s="330"/>
      <c r="EU106" s="330"/>
      <c r="FE106" s="330"/>
      <c r="FO106" s="330"/>
      <c r="FY106" s="330"/>
      <c r="GI106" s="330"/>
      <c r="GS106" s="330"/>
      <c r="HC106" s="330"/>
      <c r="HM106" s="330"/>
      <c r="HW106" s="330"/>
    </row>
    <row r="107" s="3" customFormat="true" x14ac:dyDescent="0.25">
      <c r="A107" s="330"/>
      <c r="K107" s="330"/>
      <c r="U107" s="330"/>
      <c r="AE107" s="330"/>
      <c r="AO107" s="330"/>
      <c r="AY107" s="330"/>
      <c r="AZ107" s="330"/>
      <c r="BA107" s="330"/>
      <c r="BB107" s="330"/>
      <c r="BC107" s="330"/>
      <c r="BD107" s="330"/>
      <c r="BE107" s="330"/>
      <c r="BF107" s="330"/>
      <c r="BI107" s="330"/>
      <c r="BS107" s="330"/>
      <c r="CC107" s="330"/>
      <c r="CM107" s="330"/>
      <c r="CW107" s="330"/>
      <c r="DG107" s="330"/>
      <c r="DQ107" s="330"/>
      <c r="EA107" s="330"/>
      <c r="EK107" s="330"/>
      <c r="EU107" s="330"/>
      <c r="FE107" s="330"/>
      <c r="FO107" s="330"/>
      <c r="FY107" s="330"/>
      <c r="GI107" s="330"/>
      <c r="GS107" s="330"/>
      <c r="HC107" s="330"/>
      <c r="HM107" s="330"/>
      <c r="HW107" s="330"/>
    </row>
    <row r="108" s="3" customFormat="true" x14ac:dyDescent="0.25">
      <c r="A108" s="330"/>
      <c r="K108" s="330"/>
      <c r="U108" s="330"/>
      <c r="AE108" s="330"/>
      <c r="AO108" s="330"/>
      <c r="AY108" s="330"/>
      <c r="AZ108" s="330"/>
      <c r="BA108" s="330"/>
      <c r="BB108" s="330"/>
      <c r="BC108" s="330"/>
      <c r="BD108" s="330"/>
      <c r="BE108" s="330"/>
      <c r="BF108" s="330"/>
      <c r="BI108" s="330"/>
      <c r="BS108" s="330"/>
      <c r="CC108" s="330"/>
      <c r="CM108" s="330"/>
      <c r="CW108" s="330"/>
      <c r="DG108" s="330"/>
      <c r="DQ108" s="330"/>
      <c r="EA108" s="330"/>
      <c r="EK108" s="330"/>
      <c r="EU108" s="330"/>
      <c r="FE108" s="330"/>
      <c r="FO108" s="330"/>
      <c r="FY108" s="330"/>
      <c r="GI108" s="330"/>
      <c r="GS108" s="330"/>
      <c r="HC108" s="330"/>
      <c r="HM108" s="330"/>
      <c r="HW108" s="330"/>
    </row>
    <row r="109" s="3" customFormat="true" x14ac:dyDescent="0.25">
      <c r="A109" s="330"/>
      <c r="K109" s="330"/>
      <c r="U109" s="330"/>
      <c r="AE109" s="330"/>
      <c r="AO109" s="330"/>
      <c r="AY109" s="330"/>
      <c r="AZ109" s="330"/>
      <c r="BA109" s="330"/>
      <c r="BB109" s="330"/>
      <c r="BC109" s="330"/>
      <c r="BD109" s="330"/>
      <c r="BE109" s="330"/>
      <c r="BF109" s="330"/>
      <c r="BI109" s="330"/>
      <c r="BS109" s="330"/>
      <c r="CC109" s="330"/>
      <c r="CM109" s="330"/>
      <c r="CW109" s="330"/>
      <c r="DG109" s="330"/>
      <c r="DQ109" s="330"/>
      <c r="EA109" s="330"/>
      <c r="EK109" s="330"/>
      <c r="EU109" s="330"/>
      <c r="FE109" s="330"/>
      <c r="FO109" s="330"/>
      <c r="FY109" s="330"/>
      <c r="GI109" s="330"/>
      <c r="GS109" s="330"/>
      <c r="HC109" s="330"/>
      <c r="HM109" s="330"/>
      <c r="HW109" s="330"/>
    </row>
    <row r="110" s="3" customFormat="true" x14ac:dyDescent="0.25">
      <c r="A110" s="330"/>
      <c r="K110" s="330"/>
      <c r="U110" s="330"/>
      <c r="AE110" s="330"/>
      <c r="AO110" s="330"/>
      <c r="AY110" s="330"/>
      <c r="AZ110" s="330"/>
      <c r="BA110" s="330"/>
      <c r="BB110" s="330"/>
      <c r="BC110" s="330"/>
      <c r="BD110" s="330"/>
      <c r="BE110" s="330"/>
      <c r="BF110" s="330"/>
      <c r="BI110" s="330"/>
      <c r="BS110" s="330"/>
      <c r="CC110" s="330"/>
      <c r="CM110" s="330"/>
      <c r="CW110" s="330"/>
      <c r="DG110" s="330"/>
      <c r="DQ110" s="330"/>
      <c r="EA110" s="330"/>
      <c r="EK110" s="330"/>
      <c r="EU110" s="330"/>
      <c r="FE110" s="330"/>
      <c r="FO110" s="330"/>
      <c r="FY110" s="330"/>
      <c r="GI110" s="330"/>
      <c r="GS110" s="330"/>
      <c r="HC110" s="330"/>
      <c r="HM110" s="330"/>
      <c r="HW110" s="330"/>
    </row>
    <row r="111" s="3" customFormat="true" x14ac:dyDescent="0.25">
      <c r="A111" s="330"/>
      <c r="K111" s="330"/>
      <c r="U111" s="330"/>
      <c r="AE111" s="330"/>
      <c r="AO111" s="330"/>
      <c r="AY111" s="330"/>
      <c r="AZ111" s="330"/>
      <c r="BA111" s="330"/>
      <c r="BB111" s="330"/>
      <c r="BC111" s="330"/>
      <c r="BD111" s="330"/>
      <c r="BE111" s="330"/>
      <c r="BF111" s="330"/>
      <c r="BI111" s="330"/>
      <c r="BS111" s="330"/>
      <c r="CC111" s="330"/>
      <c r="CM111" s="330"/>
      <c r="CW111" s="330"/>
      <c r="DG111" s="330"/>
      <c r="DQ111" s="330"/>
      <c r="EA111" s="330"/>
      <c r="EK111" s="330"/>
      <c r="EU111" s="330"/>
      <c r="FE111" s="330"/>
      <c r="FO111" s="330"/>
      <c r="FY111" s="330"/>
      <c r="GI111" s="330"/>
      <c r="GS111" s="330"/>
      <c r="HC111" s="330"/>
      <c r="HM111" s="330"/>
      <c r="HW111" s="330"/>
    </row>
    <row r="112" s="3" customFormat="true" x14ac:dyDescent="0.25">
      <c r="A112" s="330"/>
      <c r="K112" s="330"/>
      <c r="U112" s="330"/>
      <c r="AE112" s="330"/>
      <c r="AO112" s="330"/>
      <c r="AY112" s="330"/>
      <c r="AZ112" s="330"/>
      <c r="BA112" s="330"/>
      <c r="BB112" s="330"/>
      <c r="BC112" s="330"/>
      <c r="BD112" s="330"/>
      <c r="BE112" s="330"/>
      <c r="BF112" s="330"/>
      <c r="BI112" s="330"/>
      <c r="BS112" s="330"/>
      <c r="CC112" s="330"/>
      <c r="CM112" s="330"/>
      <c r="CW112" s="330"/>
      <c r="DG112" s="330"/>
      <c r="DQ112" s="330"/>
      <c r="EA112" s="330"/>
      <c r="EK112" s="330"/>
      <c r="EU112" s="330"/>
      <c r="FE112" s="330"/>
      <c r="FO112" s="330"/>
      <c r="FY112" s="330"/>
      <c r="GI112" s="330"/>
      <c r="GS112" s="330"/>
      <c r="HC112" s="330"/>
      <c r="HM112" s="330"/>
      <c r="HW112" s="330"/>
    </row>
    <row r="113" s="3" customFormat="true" x14ac:dyDescent="0.25">
      <c r="A113" s="330"/>
      <c r="K113" s="330"/>
      <c r="U113" s="330"/>
      <c r="AE113" s="330"/>
      <c r="AO113" s="330"/>
      <c r="AY113" s="330"/>
      <c r="AZ113" s="330"/>
      <c r="BA113" s="330"/>
      <c r="BB113" s="330"/>
      <c r="BC113" s="330"/>
      <c r="BD113" s="330"/>
      <c r="BE113" s="330"/>
      <c r="BF113" s="330"/>
      <c r="BI113" s="330"/>
      <c r="BS113" s="330"/>
      <c r="CC113" s="330"/>
      <c r="CM113" s="330"/>
      <c r="CW113" s="330"/>
      <c r="DG113" s="330"/>
      <c r="DQ113" s="330"/>
      <c r="EA113" s="330"/>
      <c r="EK113" s="330"/>
      <c r="EU113" s="330"/>
      <c r="FE113" s="330"/>
      <c r="FO113" s="330"/>
      <c r="FY113" s="330"/>
      <c r="GI113" s="330"/>
      <c r="GS113" s="330"/>
      <c r="HC113" s="330"/>
      <c r="HM113" s="330"/>
      <c r="HW113" s="330"/>
    </row>
    <row r="114" s="3" customFormat="true" x14ac:dyDescent="0.25">
      <c r="A114" s="330"/>
      <c r="K114" s="330"/>
      <c r="U114" s="330"/>
      <c r="AE114" s="330"/>
      <c r="AO114" s="330"/>
      <c r="AY114" s="330"/>
      <c r="AZ114" s="330"/>
      <c r="BA114" s="330"/>
      <c r="BB114" s="330"/>
      <c r="BC114" s="330"/>
      <c r="BD114" s="330"/>
      <c r="BE114" s="330"/>
      <c r="BF114" s="330"/>
      <c r="BI114" s="330"/>
      <c r="BS114" s="330"/>
      <c r="CC114" s="330"/>
      <c r="CM114" s="330"/>
      <c r="CW114" s="330"/>
      <c r="DG114" s="330"/>
      <c r="DQ114" s="330"/>
      <c r="EA114" s="330"/>
      <c r="EK114" s="330"/>
      <c r="EU114" s="330"/>
      <c r="FE114" s="330"/>
      <c r="FO114" s="330"/>
      <c r="FY114" s="330"/>
      <c r="GI114" s="330"/>
      <c r="GS114" s="330"/>
      <c r="HC114" s="330"/>
      <c r="HM114" s="330"/>
      <c r="HW114" s="330"/>
    </row>
    <row r="115" s="3" customFormat="true" x14ac:dyDescent="0.25">
      <c r="A115" s="330"/>
      <c r="K115" s="330"/>
      <c r="U115" s="330"/>
      <c r="AE115" s="330"/>
      <c r="AO115" s="330"/>
      <c r="AY115" s="330"/>
      <c r="AZ115" s="330"/>
      <c r="BA115" s="330"/>
      <c r="BB115" s="330"/>
      <c r="BC115" s="330"/>
      <c r="BD115" s="330"/>
      <c r="BE115" s="330"/>
      <c r="BF115" s="330"/>
      <c r="BI115" s="330"/>
      <c r="BS115" s="330"/>
      <c r="CC115" s="330"/>
      <c r="CM115" s="330"/>
      <c r="CW115" s="330"/>
      <c r="DG115" s="330"/>
      <c r="DQ115" s="330"/>
      <c r="EA115" s="330"/>
      <c r="EK115" s="330"/>
      <c r="EU115" s="330"/>
      <c r="FE115" s="330"/>
      <c r="FO115" s="330"/>
      <c r="FY115" s="330"/>
      <c r="GI115" s="330"/>
      <c r="GS115" s="330"/>
      <c r="HC115" s="330"/>
      <c r="HM115" s="330"/>
      <c r="HW115" s="330"/>
    </row>
    <row r="116" s="3" customFormat="true" x14ac:dyDescent="0.25">
      <c r="A116" s="330"/>
      <c r="K116" s="330"/>
      <c r="U116" s="330"/>
      <c r="AE116" s="330"/>
      <c r="AO116" s="330"/>
      <c r="AY116" s="330"/>
      <c r="AZ116" s="330"/>
      <c r="BA116" s="330"/>
      <c r="BB116" s="330"/>
      <c r="BC116" s="330"/>
      <c r="BD116" s="330"/>
      <c r="BE116" s="330"/>
      <c r="BF116" s="330"/>
      <c r="BI116" s="330"/>
      <c r="BS116" s="330"/>
      <c r="CC116" s="330"/>
      <c r="CM116" s="330"/>
      <c r="CW116" s="330"/>
      <c r="DG116" s="330"/>
      <c r="DQ116" s="330"/>
      <c r="EA116" s="330"/>
      <c r="EK116" s="330"/>
      <c r="EU116" s="330"/>
      <c r="FE116" s="330"/>
      <c r="FO116" s="330"/>
      <c r="FY116" s="330"/>
      <c r="GI116" s="330"/>
      <c r="GS116" s="330"/>
      <c r="HC116" s="330"/>
      <c r="HM116" s="330"/>
      <c r="HW116" s="330"/>
    </row>
    <row r="117" s="3" customFormat="true" x14ac:dyDescent="0.25">
      <c r="A117" s="330"/>
      <c r="K117" s="330"/>
      <c r="U117" s="330"/>
      <c r="AE117" s="330"/>
      <c r="AO117" s="330"/>
      <c r="AY117" s="330"/>
      <c r="AZ117" s="330"/>
      <c r="BA117" s="330"/>
      <c r="BB117" s="330"/>
      <c r="BC117" s="330"/>
      <c r="BD117" s="330"/>
      <c r="BE117" s="330"/>
      <c r="BF117" s="330"/>
      <c r="BI117" s="330"/>
      <c r="BS117" s="330"/>
      <c r="CC117" s="330"/>
      <c r="CM117" s="330"/>
      <c r="CW117" s="330"/>
      <c r="DG117" s="330"/>
      <c r="DQ117" s="330"/>
      <c r="EA117" s="330"/>
      <c r="EK117" s="330"/>
      <c r="EU117" s="330"/>
      <c r="FE117" s="330"/>
      <c r="FO117" s="330"/>
      <c r="FY117" s="330"/>
      <c r="GI117" s="330"/>
      <c r="GS117" s="330"/>
      <c r="HC117" s="330"/>
      <c r="HM117" s="330"/>
      <c r="HW117" s="330"/>
    </row>
    <row r="118" s="3" customFormat="true" x14ac:dyDescent="0.25">
      <c r="A118" s="330"/>
      <c r="K118" s="330"/>
      <c r="U118" s="330"/>
      <c r="AE118" s="330"/>
      <c r="AO118" s="330"/>
      <c r="AY118" s="330"/>
      <c r="AZ118" s="330"/>
      <c r="BA118" s="330"/>
      <c r="BB118" s="330"/>
      <c r="BC118" s="330"/>
      <c r="BD118" s="330"/>
      <c r="BE118" s="330"/>
      <c r="BF118" s="330"/>
      <c r="BI118" s="330"/>
      <c r="BS118" s="330"/>
      <c r="CC118" s="330"/>
      <c r="CM118" s="330"/>
      <c r="CW118" s="330"/>
      <c r="DG118" s="330"/>
      <c r="DQ118" s="330"/>
      <c r="EA118" s="330"/>
      <c r="EK118" s="330"/>
      <c r="EU118" s="330"/>
      <c r="FE118" s="330"/>
      <c r="FO118" s="330"/>
      <c r="FY118" s="330"/>
      <c r="GI118" s="330"/>
      <c r="GS118" s="330"/>
      <c r="HC118" s="330"/>
      <c r="HM118" s="330"/>
      <c r="HW118" s="330"/>
    </row>
    <row r="119" s="3" customFormat="true" x14ac:dyDescent="0.25">
      <c r="A119" s="330"/>
      <c r="K119" s="330"/>
      <c r="U119" s="330"/>
      <c r="AE119" s="330"/>
      <c r="AO119" s="330"/>
      <c r="AY119" s="330"/>
      <c r="AZ119" s="330"/>
      <c r="BA119" s="330"/>
      <c r="BB119" s="330"/>
      <c r="BC119" s="330"/>
      <c r="BD119" s="330"/>
      <c r="BE119" s="330"/>
      <c r="BF119" s="330"/>
      <c r="BI119" s="330"/>
      <c r="BS119" s="330"/>
      <c r="CC119" s="330"/>
      <c r="CM119" s="330"/>
      <c r="CW119" s="330"/>
      <c r="DG119" s="330"/>
      <c r="DQ119" s="330"/>
      <c r="EA119" s="330"/>
      <c r="EK119" s="330"/>
      <c r="EU119" s="330"/>
      <c r="FE119" s="330"/>
      <c r="FO119" s="330"/>
      <c r="FY119" s="330"/>
      <c r="GI119" s="330"/>
      <c r="GS119" s="330"/>
      <c r="HC119" s="330"/>
      <c r="HM119" s="330"/>
      <c r="HW119" s="330"/>
    </row>
    <row r="120" s="3" customFormat="true" x14ac:dyDescent="0.25">
      <c r="A120" s="330"/>
      <c r="K120" s="330"/>
      <c r="U120" s="330"/>
      <c r="AE120" s="330"/>
      <c r="AO120" s="330"/>
      <c r="AY120" s="330"/>
      <c r="AZ120" s="330"/>
      <c r="BA120" s="330"/>
      <c r="BB120" s="330"/>
      <c r="BC120" s="330"/>
      <c r="BD120" s="330"/>
      <c r="BE120" s="330"/>
      <c r="BF120" s="330"/>
      <c r="BI120" s="330"/>
      <c r="BS120" s="330"/>
      <c r="CC120" s="330"/>
      <c r="CM120" s="330"/>
      <c r="CW120" s="330"/>
      <c r="DG120" s="330"/>
      <c r="DQ120" s="330"/>
      <c r="EA120" s="330"/>
      <c r="EK120" s="330"/>
      <c r="EU120" s="330"/>
      <c r="FE120" s="330"/>
      <c r="FO120" s="330"/>
      <c r="FY120" s="330"/>
      <c r="GI120" s="330"/>
      <c r="GS120" s="330"/>
      <c r="HC120" s="330"/>
      <c r="HM120" s="330"/>
      <c r="HW120" s="330"/>
    </row>
    <row r="121" s="3" customFormat="true" x14ac:dyDescent="0.25">
      <c r="A121" s="330"/>
      <c r="K121" s="330"/>
      <c r="U121" s="330"/>
      <c r="AE121" s="330"/>
      <c r="AO121" s="330"/>
      <c r="AY121" s="330"/>
      <c r="AZ121" s="330"/>
      <c r="BA121" s="330"/>
      <c r="BB121" s="330"/>
      <c r="BC121" s="330"/>
      <c r="BD121" s="330"/>
      <c r="BE121" s="330"/>
      <c r="BF121" s="330"/>
      <c r="BI121" s="330"/>
      <c r="BS121" s="330"/>
      <c r="CC121" s="330"/>
      <c r="CM121" s="330"/>
      <c r="CW121" s="330"/>
      <c r="DG121" s="330"/>
      <c r="DQ121" s="330"/>
      <c r="EA121" s="330"/>
      <c r="EK121" s="330"/>
      <c r="EU121" s="330"/>
      <c r="FE121" s="330"/>
      <c r="FO121" s="330"/>
      <c r="FY121" s="330"/>
      <c r="GI121" s="330"/>
      <c r="GS121" s="330"/>
      <c r="HC121" s="330"/>
      <c r="HM121" s="330"/>
      <c r="HW121" s="330"/>
    </row>
    <row r="122" s="3" customFormat="true" x14ac:dyDescent="0.25">
      <c r="A122" s="330"/>
      <c r="K122" s="330"/>
      <c r="U122" s="330"/>
      <c r="AE122" s="330"/>
      <c r="AO122" s="330"/>
      <c r="AY122" s="330"/>
      <c r="AZ122" s="330"/>
      <c r="BA122" s="330"/>
      <c r="BB122" s="330"/>
      <c r="BC122" s="330"/>
      <c r="BD122" s="330"/>
      <c r="BE122" s="330"/>
      <c r="BF122" s="330"/>
      <c r="BI122" s="330"/>
      <c r="BS122" s="330"/>
      <c r="CC122" s="330"/>
      <c r="CM122" s="330"/>
      <c r="CW122" s="330"/>
      <c r="DG122" s="330"/>
      <c r="DQ122" s="330"/>
      <c r="EA122" s="330"/>
      <c r="EK122" s="330"/>
      <c r="EU122" s="330"/>
      <c r="FE122" s="330"/>
      <c r="FO122" s="330"/>
      <c r="FY122" s="330"/>
      <c r="GI122" s="330"/>
      <c r="GS122" s="330"/>
      <c r="HC122" s="330"/>
      <c r="HM122" s="330"/>
      <c r="HW122" s="330"/>
    </row>
    <row r="123" s="3" customFormat="true" x14ac:dyDescent="0.25">
      <c r="A123" s="330"/>
      <c r="K123" s="330"/>
      <c r="U123" s="330"/>
      <c r="AE123" s="330"/>
      <c r="AO123" s="330"/>
      <c r="AY123" s="330"/>
      <c r="AZ123" s="330"/>
      <c r="BA123" s="330"/>
      <c r="BB123" s="330"/>
      <c r="BC123" s="330"/>
      <c r="BD123" s="330"/>
      <c r="BE123" s="330"/>
      <c r="BF123" s="330"/>
      <c r="BI123" s="330"/>
      <c r="BS123" s="330"/>
      <c r="CC123" s="330"/>
      <c r="CM123" s="330"/>
      <c r="CW123" s="330"/>
      <c r="DG123" s="330"/>
      <c r="DQ123" s="330"/>
      <c r="EA123" s="330"/>
      <c r="EK123" s="330"/>
      <c r="EU123" s="330"/>
      <c r="FE123" s="330"/>
      <c r="FO123" s="330"/>
      <c r="FY123" s="330"/>
      <c r="GI123" s="330"/>
      <c r="GS123" s="330"/>
      <c r="HC123" s="330"/>
      <c r="HM123" s="330"/>
      <c r="HW123" s="330"/>
    </row>
    <row r="124" s="3" customFormat="true" x14ac:dyDescent="0.25">
      <c r="A124" s="330"/>
      <c r="K124" s="330"/>
      <c r="U124" s="330"/>
      <c r="AE124" s="330"/>
      <c r="AO124" s="330"/>
      <c r="AY124" s="330"/>
      <c r="AZ124" s="330"/>
      <c r="BA124" s="330"/>
      <c r="BB124" s="330"/>
      <c r="BC124" s="330"/>
      <c r="BD124" s="330"/>
      <c r="BE124" s="330"/>
      <c r="BF124" s="330"/>
      <c r="BI124" s="330"/>
      <c r="BS124" s="330"/>
      <c r="CC124" s="330"/>
      <c r="CM124" s="330"/>
      <c r="CW124" s="330"/>
      <c r="DG124" s="330"/>
      <c r="DQ124" s="330"/>
      <c r="EA124" s="330"/>
      <c r="EK124" s="330"/>
      <c r="EU124" s="330"/>
      <c r="FE124" s="330"/>
      <c r="FO124" s="330"/>
      <c r="FY124" s="330"/>
      <c r="GI124" s="330"/>
      <c r="GS124" s="330"/>
      <c r="HC124" s="330"/>
      <c r="HM124" s="330"/>
      <c r="HW124" s="330"/>
    </row>
    <row r="125" s="3" customFormat="true" x14ac:dyDescent="0.25">
      <c r="A125" s="330"/>
      <c r="K125" s="330"/>
      <c r="U125" s="330"/>
      <c r="AE125" s="330"/>
      <c r="AO125" s="330"/>
      <c r="AY125" s="330"/>
      <c r="AZ125" s="330"/>
      <c r="BA125" s="330"/>
      <c r="BB125" s="330"/>
      <c r="BC125" s="330"/>
      <c r="BD125" s="330"/>
      <c r="BE125" s="330"/>
      <c r="BF125" s="330"/>
      <c r="BI125" s="330"/>
      <c r="BS125" s="330"/>
      <c r="CC125" s="330"/>
      <c r="CM125" s="330"/>
      <c r="CW125" s="330"/>
      <c r="DG125" s="330"/>
      <c r="DQ125" s="330"/>
      <c r="EA125" s="330"/>
      <c r="EK125" s="330"/>
      <c r="EU125" s="330"/>
      <c r="FE125" s="330"/>
      <c r="FO125" s="330"/>
      <c r="FY125" s="330"/>
      <c r="GI125" s="330"/>
      <c r="GS125" s="330"/>
      <c r="HC125" s="330"/>
      <c r="HM125" s="330"/>
      <c r="HW125" s="330"/>
    </row>
    <row r="126" s="3" customFormat="true" x14ac:dyDescent="0.25">
      <c r="A126" s="330"/>
      <c r="K126" s="330"/>
      <c r="U126" s="330"/>
      <c r="AE126" s="330"/>
      <c r="AO126" s="330"/>
      <c r="AY126" s="330"/>
      <c r="AZ126" s="330"/>
      <c r="BA126" s="330"/>
      <c r="BB126" s="330"/>
      <c r="BC126" s="330"/>
      <c r="BD126" s="330"/>
      <c r="BE126" s="330"/>
      <c r="BF126" s="330"/>
      <c r="BI126" s="330"/>
      <c r="BS126" s="330"/>
      <c r="CC126" s="330"/>
      <c r="CM126" s="330"/>
      <c r="CW126" s="330"/>
      <c r="DG126" s="330"/>
      <c r="DQ126" s="330"/>
      <c r="EA126" s="330"/>
      <c r="EK126" s="330"/>
      <c r="EU126" s="330"/>
      <c r="FE126" s="330"/>
      <c r="FO126" s="330"/>
      <c r="FY126" s="330"/>
      <c r="GI126" s="330"/>
      <c r="GS126" s="330"/>
      <c r="HC126" s="330"/>
      <c r="HM126" s="330"/>
      <c r="HW126" s="330"/>
    </row>
    <row r="127" s="3" customFormat="true" x14ac:dyDescent="0.25">
      <c r="A127" s="330"/>
      <c r="K127" s="330"/>
      <c r="U127" s="330"/>
      <c r="AE127" s="330"/>
      <c r="AO127" s="330"/>
      <c r="AY127" s="330"/>
      <c r="AZ127" s="330"/>
      <c r="BA127" s="330"/>
      <c r="BB127" s="330"/>
      <c r="BC127" s="330"/>
      <c r="BD127" s="330"/>
      <c r="BE127" s="330"/>
      <c r="BF127" s="330"/>
      <c r="BI127" s="330"/>
      <c r="BS127" s="330"/>
      <c r="CC127" s="330"/>
      <c r="CM127" s="330"/>
      <c r="CW127" s="330"/>
      <c r="DG127" s="330"/>
      <c r="DQ127" s="330"/>
      <c r="EA127" s="330"/>
      <c r="EK127" s="330"/>
      <c r="EU127" s="330"/>
      <c r="FE127" s="330"/>
      <c r="FO127" s="330"/>
      <c r="FY127" s="330"/>
      <c r="GI127" s="330"/>
      <c r="GS127" s="330"/>
      <c r="HC127" s="330"/>
      <c r="HM127" s="330"/>
      <c r="HW127" s="330"/>
    </row>
    <row r="128" s="3" customFormat="true" x14ac:dyDescent="0.25">
      <c r="A128" s="330"/>
      <c r="K128" s="330"/>
      <c r="U128" s="330"/>
      <c r="AE128" s="330"/>
      <c r="AO128" s="330"/>
      <c r="AY128" s="330"/>
      <c r="AZ128" s="330"/>
      <c r="BA128" s="330"/>
      <c r="BB128" s="330"/>
      <c r="BC128" s="330"/>
      <c r="BD128" s="330"/>
      <c r="BE128" s="330"/>
      <c r="BF128" s="330"/>
      <c r="BI128" s="330"/>
      <c r="BS128" s="330"/>
      <c r="CC128" s="330"/>
      <c r="CM128" s="330"/>
      <c r="CW128" s="330"/>
      <c r="DG128" s="330"/>
      <c r="DQ128" s="330"/>
      <c r="EA128" s="330"/>
      <c r="EK128" s="330"/>
      <c r="EU128" s="330"/>
      <c r="FE128" s="330"/>
      <c r="FO128" s="330"/>
      <c r="FY128" s="330"/>
      <c r="GI128" s="330"/>
      <c r="GS128" s="330"/>
      <c r="HC128" s="330"/>
      <c r="HM128" s="330"/>
      <c r="HW128" s="330"/>
    </row>
    <row r="129" s="3" customFormat="true" x14ac:dyDescent="0.25">
      <c r="A129" s="330"/>
      <c r="K129" s="330"/>
      <c r="U129" s="330"/>
      <c r="AE129" s="330"/>
      <c r="AO129" s="330"/>
      <c r="AY129" s="330"/>
      <c r="AZ129" s="330"/>
      <c r="BA129" s="330"/>
      <c r="BB129" s="330"/>
      <c r="BC129" s="330"/>
      <c r="BD129" s="330"/>
      <c r="BE129" s="330"/>
      <c r="BF129" s="330"/>
      <c r="BI129" s="330"/>
      <c r="BS129" s="330"/>
      <c r="CC129" s="330"/>
      <c r="CM129" s="330"/>
      <c r="CW129" s="330"/>
      <c r="DG129" s="330"/>
      <c r="DQ129" s="330"/>
      <c r="EA129" s="330"/>
      <c r="EK129" s="330"/>
      <c r="EU129" s="330"/>
      <c r="FE129" s="330"/>
      <c r="FO129" s="330"/>
      <c r="FY129" s="330"/>
      <c r="GI129" s="330"/>
      <c r="GS129" s="330"/>
      <c r="HC129" s="330"/>
      <c r="HM129" s="330"/>
      <c r="HW129" s="330"/>
    </row>
    <row r="130" s="3" customFormat="true" x14ac:dyDescent="0.25">
      <c r="A130" s="330"/>
      <c r="K130" s="330"/>
      <c r="U130" s="330"/>
      <c r="AE130" s="330"/>
      <c r="AO130" s="330"/>
      <c r="AY130" s="330"/>
      <c r="AZ130" s="330"/>
      <c r="BA130" s="330"/>
      <c r="BB130" s="330"/>
      <c r="BC130" s="330"/>
      <c r="BD130" s="330"/>
      <c r="BE130" s="330"/>
      <c r="BF130" s="330"/>
      <c r="BI130" s="330"/>
      <c r="BS130" s="330"/>
      <c r="CC130" s="330"/>
      <c r="CM130" s="330"/>
      <c r="CW130" s="330"/>
      <c r="DG130" s="330"/>
      <c r="DQ130" s="330"/>
      <c r="EA130" s="330"/>
      <c r="EK130" s="330"/>
      <c r="EU130" s="330"/>
      <c r="FE130" s="330"/>
      <c r="FO130" s="330"/>
      <c r="FY130" s="330"/>
      <c r="GI130" s="330"/>
      <c r="GS130" s="330"/>
      <c r="HC130" s="330"/>
      <c r="HM130" s="330"/>
      <c r="HW130" s="330"/>
    </row>
    <row r="131" s="3" customFormat="true" x14ac:dyDescent="0.25">
      <c r="A131" s="330"/>
      <c r="K131" s="330"/>
      <c r="U131" s="330"/>
      <c r="AE131" s="330"/>
      <c r="AO131" s="330"/>
      <c r="AY131" s="330"/>
      <c r="AZ131" s="330"/>
      <c r="BA131" s="330"/>
      <c r="BB131" s="330"/>
      <c r="BC131" s="330"/>
      <c r="BD131" s="330"/>
      <c r="BE131" s="330"/>
      <c r="BF131" s="330"/>
      <c r="BI131" s="330"/>
      <c r="BS131" s="330"/>
      <c r="CC131" s="330"/>
      <c r="CM131" s="330"/>
      <c r="CW131" s="330"/>
      <c r="DG131" s="330"/>
      <c r="DQ131" s="330"/>
      <c r="EA131" s="330"/>
      <c r="EK131" s="330"/>
      <c r="EU131" s="330"/>
      <c r="FE131" s="330"/>
      <c r="FO131" s="330"/>
      <c r="FY131" s="330"/>
      <c r="GI131" s="330"/>
      <c r="GS131" s="330"/>
      <c r="HC131" s="330"/>
      <c r="HM131" s="330"/>
      <c r="HW131" s="330"/>
    </row>
    <row r="132" s="3" customFormat="true" x14ac:dyDescent="0.25">
      <c r="A132" s="330"/>
      <c r="K132" s="330"/>
      <c r="U132" s="330"/>
      <c r="AE132" s="330"/>
      <c r="AO132" s="330"/>
      <c r="AY132" s="330"/>
      <c r="AZ132" s="330"/>
      <c r="BA132" s="330"/>
      <c r="BB132" s="330"/>
      <c r="BC132" s="330"/>
      <c r="BD132" s="330"/>
      <c r="BE132" s="330"/>
      <c r="BF132" s="330"/>
      <c r="BI132" s="330"/>
      <c r="BS132" s="330"/>
      <c r="CC132" s="330"/>
      <c r="CM132" s="330"/>
      <c r="CW132" s="330"/>
      <c r="DG132" s="330"/>
      <c r="DQ132" s="330"/>
      <c r="EA132" s="330"/>
      <c r="EK132" s="330"/>
      <c r="EU132" s="330"/>
      <c r="FE132" s="330"/>
      <c r="FO132" s="330"/>
      <c r="FY132" s="330"/>
      <c r="GI132" s="330"/>
      <c r="GS132" s="330"/>
      <c r="HC132" s="330"/>
      <c r="HM132" s="330"/>
      <c r="HW132" s="330"/>
    </row>
    <row r="133" s="3" customFormat="true" x14ac:dyDescent="0.25">
      <c r="A133" s="330"/>
      <c r="K133" s="330"/>
      <c r="U133" s="330"/>
      <c r="AE133" s="330"/>
      <c r="AO133" s="330"/>
      <c r="AY133" s="330"/>
      <c r="AZ133" s="330"/>
      <c r="BA133" s="330"/>
      <c r="BB133" s="330"/>
      <c r="BC133" s="330"/>
      <c r="BD133" s="330"/>
      <c r="BE133" s="330"/>
      <c r="BF133" s="330"/>
      <c r="BI133" s="330"/>
      <c r="BS133" s="330"/>
      <c r="CC133" s="330"/>
      <c r="CM133" s="330"/>
      <c r="CW133" s="330"/>
      <c r="DG133" s="330"/>
      <c r="DQ133" s="330"/>
      <c r="EA133" s="330"/>
      <c r="EK133" s="330"/>
      <c r="EU133" s="330"/>
      <c r="FE133" s="330"/>
      <c r="FO133" s="330"/>
      <c r="FY133" s="330"/>
      <c r="GI133" s="330"/>
      <c r="GS133" s="330"/>
      <c r="HC133" s="330"/>
      <c r="HM133" s="330"/>
      <c r="HW133" s="330"/>
    </row>
    <row r="134" s="3" customFormat="true" x14ac:dyDescent="0.25">
      <c r="A134" s="330"/>
      <c r="K134" s="330"/>
      <c r="U134" s="330"/>
      <c r="AE134" s="330"/>
      <c r="AO134" s="330"/>
      <c r="AY134" s="330"/>
      <c r="AZ134" s="330"/>
      <c r="BA134" s="330"/>
      <c r="BB134" s="330"/>
      <c r="BC134" s="330"/>
      <c r="BD134" s="330"/>
      <c r="BE134" s="330"/>
      <c r="BF134" s="330"/>
      <c r="BI134" s="330"/>
      <c r="BS134" s="330"/>
      <c r="CC134" s="330"/>
      <c r="CM134" s="330"/>
      <c r="CW134" s="330"/>
      <c r="DG134" s="330"/>
      <c r="DQ134" s="330"/>
      <c r="EA134" s="330"/>
      <c r="EK134" s="330"/>
      <c r="EU134" s="330"/>
      <c r="FE134" s="330"/>
      <c r="FO134" s="330"/>
      <c r="FY134" s="330"/>
      <c r="GI134" s="330"/>
      <c r="GS134" s="330"/>
      <c r="HC134" s="330"/>
      <c r="HM134" s="330"/>
      <c r="HW134" s="330"/>
    </row>
    <row r="135" s="3" customFormat="true" x14ac:dyDescent="0.25">
      <c r="A135" s="330"/>
      <c r="K135" s="330"/>
      <c r="U135" s="330"/>
      <c r="AE135" s="330"/>
      <c r="AO135" s="330"/>
      <c r="AY135" s="330"/>
      <c r="AZ135" s="330"/>
      <c r="BA135" s="330"/>
      <c r="BB135" s="330"/>
      <c r="BC135" s="330"/>
      <c r="BD135" s="330"/>
      <c r="BE135" s="330"/>
      <c r="BF135" s="330"/>
      <c r="BI135" s="330"/>
      <c r="BS135" s="330"/>
      <c r="CC135" s="330"/>
      <c r="CM135" s="330"/>
      <c r="CW135" s="330"/>
      <c r="DG135" s="330"/>
      <c r="DQ135" s="330"/>
      <c r="EA135" s="330"/>
      <c r="EK135" s="330"/>
      <c r="EU135" s="330"/>
      <c r="FE135" s="330"/>
      <c r="FO135" s="330"/>
      <c r="FY135" s="330"/>
      <c r="GI135" s="330"/>
      <c r="GS135" s="330"/>
      <c r="HC135" s="330"/>
      <c r="HM135" s="330"/>
      <c r="HW135" s="330"/>
    </row>
    <row r="136" s="3" customFormat="true" x14ac:dyDescent="0.25">
      <c r="A136" s="330"/>
      <c r="K136" s="330"/>
      <c r="U136" s="330"/>
      <c r="AE136" s="330"/>
      <c r="AO136" s="330"/>
      <c r="AY136" s="330"/>
      <c r="AZ136" s="330"/>
      <c r="BA136" s="330"/>
      <c r="BB136" s="330"/>
      <c r="BC136" s="330"/>
      <c r="BD136" s="330"/>
      <c r="BE136" s="330"/>
      <c r="BF136" s="330"/>
      <c r="BI136" s="330"/>
      <c r="BS136" s="330"/>
      <c r="CC136" s="330"/>
      <c r="CM136" s="330"/>
      <c r="CW136" s="330"/>
      <c r="DG136" s="330"/>
      <c r="DQ136" s="330"/>
      <c r="EA136" s="330"/>
      <c r="EK136" s="330"/>
      <c r="EU136" s="330"/>
      <c r="FE136" s="330"/>
      <c r="FO136" s="330"/>
      <c r="FY136" s="330"/>
      <c r="GI136" s="330"/>
      <c r="GS136" s="330"/>
      <c r="HC136" s="330"/>
      <c r="HM136" s="330"/>
      <c r="HW136" s="330"/>
    </row>
    <row r="137" s="3" customFormat="true" x14ac:dyDescent="0.25">
      <c r="A137" s="330"/>
      <c r="K137" s="330"/>
      <c r="U137" s="330"/>
      <c r="AE137" s="330"/>
      <c r="AO137" s="330"/>
      <c r="AY137" s="330"/>
      <c r="AZ137" s="330"/>
      <c r="BA137" s="330"/>
      <c r="BB137" s="330"/>
      <c r="BC137" s="330"/>
      <c r="BD137" s="330"/>
      <c r="BE137" s="330"/>
      <c r="BF137" s="330"/>
      <c r="BI137" s="330"/>
      <c r="BS137" s="330"/>
      <c r="CC137" s="330"/>
      <c r="CM137" s="330"/>
      <c r="CW137" s="330"/>
      <c r="DG137" s="330"/>
      <c r="DQ137" s="330"/>
      <c r="EA137" s="330"/>
      <c r="EK137" s="330"/>
      <c r="EU137" s="330"/>
      <c r="FE137" s="330"/>
      <c r="FO137" s="330"/>
      <c r="FY137" s="330"/>
      <c r="GI137" s="330"/>
      <c r="GS137" s="330"/>
      <c r="HC137" s="330"/>
      <c r="HM137" s="330"/>
      <c r="HW137" s="330"/>
    </row>
    <row r="138" s="3" customFormat="true" x14ac:dyDescent="0.25">
      <c r="A138" s="330"/>
      <c r="K138" s="330"/>
      <c r="U138" s="330"/>
      <c r="AE138" s="330"/>
      <c r="AO138" s="330"/>
      <c r="AY138" s="330"/>
      <c r="AZ138" s="330"/>
      <c r="BA138" s="330"/>
      <c r="BB138" s="330"/>
      <c r="BC138" s="330"/>
      <c r="BD138" s="330"/>
      <c r="BE138" s="330"/>
      <c r="BF138" s="330"/>
      <c r="BI138" s="330"/>
      <c r="BS138" s="330"/>
      <c r="CC138" s="330"/>
      <c r="CM138" s="330"/>
      <c r="CW138" s="330"/>
      <c r="DG138" s="330"/>
      <c r="DQ138" s="330"/>
      <c r="EA138" s="330"/>
      <c r="EK138" s="330"/>
      <c r="EU138" s="330"/>
      <c r="FE138" s="330"/>
      <c r="FO138" s="330"/>
      <c r="FY138" s="330"/>
      <c r="GI138" s="330"/>
      <c r="GS138" s="330"/>
      <c r="HC138" s="330"/>
      <c r="HM138" s="330"/>
      <c r="HW138" s="330"/>
    </row>
    <row r="139" s="3" customFormat="true" x14ac:dyDescent="0.25">
      <c r="A139" s="330"/>
      <c r="K139" s="330"/>
      <c r="U139" s="330"/>
      <c r="AE139" s="330"/>
      <c r="AO139" s="330"/>
      <c r="AY139" s="330"/>
      <c r="AZ139" s="330"/>
      <c r="BA139" s="330"/>
      <c r="BB139" s="330"/>
      <c r="BC139" s="330"/>
      <c r="BD139" s="330"/>
      <c r="BE139" s="330"/>
      <c r="BF139" s="330"/>
      <c r="BI139" s="330"/>
      <c r="BS139" s="330"/>
      <c r="CC139" s="330"/>
      <c r="CM139" s="330"/>
      <c r="CW139" s="330"/>
      <c r="DG139" s="330"/>
      <c r="DQ139" s="330"/>
      <c r="EA139" s="330"/>
      <c r="EK139" s="330"/>
      <c r="EU139" s="330"/>
      <c r="FE139" s="330"/>
      <c r="FO139" s="330"/>
      <c r="FY139" s="330"/>
      <c r="GI139" s="330"/>
      <c r="GS139" s="330"/>
      <c r="HC139" s="330"/>
      <c r="HM139" s="330"/>
      <c r="HW139" s="330"/>
    </row>
    <row r="140" s="3" customFormat="true" x14ac:dyDescent="0.25">
      <c r="A140" s="330"/>
      <c r="K140" s="330"/>
      <c r="U140" s="330"/>
      <c r="AE140" s="330"/>
      <c r="AO140" s="330"/>
      <c r="AY140" s="330"/>
      <c r="AZ140" s="330"/>
      <c r="BA140" s="330"/>
      <c r="BB140" s="330"/>
      <c r="BC140" s="330"/>
      <c r="BD140" s="330"/>
      <c r="BE140" s="330"/>
      <c r="BF140" s="330"/>
      <c r="BI140" s="330"/>
      <c r="BS140" s="330"/>
      <c r="CC140" s="330"/>
      <c r="CM140" s="330"/>
      <c r="CW140" s="330"/>
      <c r="DG140" s="330"/>
      <c r="DQ140" s="330"/>
      <c r="EA140" s="330"/>
      <c r="EK140" s="330"/>
      <c r="EU140" s="330"/>
      <c r="FE140" s="330"/>
      <c r="FO140" s="330"/>
      <c r="FY140" s="330"/>
      <c r="GI140" s="330"/>
      <c r="GS140" s="330"/>
      <c r="HC140" s="330"/>
      <c r="HM140" s="330"/>
      <c r="HW140" s="330"/>
    </row>
    <row r="141" s="3" customFormat="true" x14ac:dyDescent="0.25">
      <c r="A141" s="330"/>
      <c r="K141" s="330"/>
      <c r="U141" s="330"/>
      <c r="AE141" s="330"/>
      <c r="AO141" s="330"/>
      <c r="AY141" s="330"/>
      <c r="AZ141" s="330"/>
      <c r="BA141" s="330"/>
      <c r="BB141" s="330"/>
      <c r="BC141" s="330"/>
      <c r="BD141" s="330"/>
      <c r="BE141" s="330"/>
      <c r="BF141" s="330"/>
      <c r="BI141" s="330"/>
      <c r="BS141" s="330"/>
      <c r="CC141" s="330"/>
      <c r="CM141" s="330"/>
      <c r="CW141" s="330"/>
      <c r="DG141" s="330"/>
      <c r="DQ141" s="330"/>
      <c r="EA141" s="330"/>
      <c r="EK141" s="330"/>
      <c r="EU141" s="330"/>
      <c r="FE141" s="330"/>
      <c r="FO141" s="330"/>
      <c r="FY141" s="330"/>
      <c r="GI141" s="330"/>
      <c r="GS141" s="330"/>
      <c r="HC141" s="330"/>
      <c r="HM141" s="330"/>
      <c r="HW141" s="330"/>
    </row>
    <row r="142" s="3" customFormat="true" x14ac:dyDescent="0.25">
      <c r="A142" s="330"/>
      <c r="K142" s="330"/>
      <c r="U142" s="330"/>
      <c r="AE142" s="330"/>
      <c r="AO142" s="330"/>
      <c r="AY142" s="330"/>
      <c r="AZ142" s="330"/>
      <c r="BA142" s="330"/>
      <c r="BB142" s="330"/>
      <c r="BC142" s="330"/>
      <c r="BD142" s="330"/>
      <c r="BE142" s="330"/>
      <c r="BF142" s="330"/>
      <c r="BI142" s="330"/>
      <c r="BS142" s="330"/>
      <c r="CC142" s="330"/>
      <c r="CM142" s="330"/>
      <c r="CW142" s="330"/>
      <c r="DG142" s="330"/>
      <c r="DQ142" s="330"/>
      <c r="EA142" s="330"/>
      <c r="EK142" s="330"/>
      <c r="EU142" s="330"/>
      <c r="FE142" s="330"/>
      <c r="FO142" s="330"/>
      <c r="FY142" s="330"/>
      <c r="GI142" s="330"/>
      <c r="GS142" s="330"/>
      <c r="HC142" s="330"/>
      <c r="HM142" s="330"/>
      <c r="HW142" s="330"/>
    </row>
    <row r="143" s="3" customFormat="true" x14ac:dyDescent="0.25">
      <c r="A143" s="330"/>
      <c r="K143" s="330"/>
      <c r="U143" s="330"/>
      <c r="AE143" s="330"/>
      <c r="AO143" s="330"/>
      <c r="AY143" s="330"/>
      <c r="AZ143" s="330"/>
      <c r="BA143" s="330"/>
      <c r="BB143" s="330"/>
      <c r="BC143" s="330"/>
      <c r="BD143" s="330"/>
      <c r="BE143" s="330"/>
      <c r="BF143" s="330"/>
      <c r="BI143" s="330"/>
      <c r="BS143" s="330"/>
      <c r="CC143" s="330"/>
      <c r="CM143" s="330"/>
      <c r="CW143" s="330"/>
      <c r="DG143" s="330"/>
      <c r="DQ143" s="330"/>
      <c r="EA143" s="330"/>
      <c r="EK143" s="330"/>
      <c r="EU143" s="330"/>
      <c r="FE143" s="330"/>
      <c r="FO143" s="330"/>
      <c r="FY143" s="330"/>
      <c r="GI143" s="330"/>
      <c r="GS143" s="330"/>
      <c r="HC143" s="330"/>
      <c r="HM143" s="330"/>
      <c r="HW143" s="330"/>
    </row>
    <row r="144" s="3" customFormat="true" x14ac:dyDescent="0.25">
      <c r="A144" s="330"/>
      <c r="K144" s="330"/>
      <c r="U144" s="330"/>
      <c r="AE144" s="330"/>
      <c r="AO144" s="330"/>
      <c r="AY144" s="330"/>
      <c r="AZ144" s="330"/>
      <c r="BA144" s="330"/>
      <c r="BB144" s="330"/>
      <c r="BC144" s="330"/>
      <c r="BD144" s="330"/>
      <c r="BE144" s="330"/>
      <c r="BF144" s="330"/>
      <c r="BI144" s="330"/>
      <c r="BS144" s="330"/>
      <c r="CC144" s="330"/>
      <c r="CM144" s="330"/>
      <c r="CW144" s="330"/>
      <c r="DG144" s="330"/>
      <c r="DQ144" s="330"/>
      <c r="EA144" s="330"/>
      <c r="EK144" s="330"/>
      <c r="EU144" s="330"/>
      <c r="FE144" s="330"/>
      <c r="FO144" s="330"/>
      <c r="FY144" s="330"/>
      <c r="GI144" s="330"/>
      <c r="GS144" s="330"/>
      <c r="HC144" s="330"/>
      <c r="HM144" s="330"/>
      <c r="HW144" s="330"/>
    </row>
    <row r="145" s="3" customFormat="true" x14ac:dyDescent="0.25">
      <c r="A145" s="330"/>
      <c r="K145" s="330"/>
      <c r="U145" s="330"/>
      <c r="AE145" s="330"/>
      <c r="AO145" s="330"/>
      <c r="AY145" s="330"/>
      <c r="AZ145" s="330"/>
      <c r="BA145" s="330"/>
      <c r="BB145" s="330"/>
      <c r="BC145" s="330"/>
      <c r="BD145" s="330"/>
      <c r="BE145" s="330"/>
      <c r="BF145" s="330"/>
      <c r="BI145" s="330"/>
      <c r="BS145" s="330"/>
      <c r="CC145" s="330"/>
      <c r="CM145" s="330"/>
      <c r="CW145" s="330"/>
      <c r="DG145" s="330"/>
      <c r="DQ145" s="330"/>
      <c r="EA145" s="330"/>
      <c r="EK145" s="330"/>
      <c r="EU145" s="330"/>
      <c r="FE145" s="330"/>
      <c r="FO145" s="330"/>
      <c r="FY145" s="330"/>
      <c r="GI145" s="330"/>
      <c r="GS145" s="330"/>
      <c r="HC145" s="330"/>
      <c r="HM145" s="330"/>
      <c r="HW145" s="330"/>
    </row>
    <row r="146" s="3" customFormat="true" x14ac:dyDescent="0.25">
      <c r="A146" s="330"/>
      <c r="K146" s="330"/>
      <c r="U146" s="330"/>
      <c r="AE146" s="330"/>
      <c r="AO146" s="330"/>
      <c r="AY146" s="330"/>
      <c r="AZ146" s="330"/>
      <c r="BA146" s="330"/>
      <c r="BB146" s="330"/>
      <c r="BC146" s="330"/>
      <c r="BD146" s="330"/>
      <c r="BE146" s="330"/>
      <c r="BF146" s="330"/>
      <c r="BI146" s="330"/>
      <c r="BS146" s="330"/>
      <c r="CC146" s="330"/>
      <c r="CM146" s="330"/>
      <c r="CW146" s="330"/>
      <c r="DG146" s="330"/>
      <c r="DQ146" s="330"/>
      <c r="EA146" s="330"/>
      <c r="EK146" s="330"/>
      <c r="EU146" s="330"/>
      <c r="FE146" s="330"/>
      <c r="FO146" s="330"/>
      <c r="FY146" s="330"/>
      <c r="GI146" s="330"/>
      <c r="GS146" s="330"/>
      <c r="HC146" s="330"/>
      <c r="HM146" s="330"/>
      <c r="HW146" s="330"/>
    </row>
    <row r="147" s="3" customFormat="true" x14ac:dyDescent="0.25">
      <c r="A147" s="330"/>
      <c r="K147" s="330"/>
      <c r="U147" s="330"/>
      <c r="AE147" s="330"/>
      <c r="AO147" s="330"/>
      <c r="AY147" s="330"/>
      <c r="AZ147" s="330"/>
      <c r="BA147" s="330"/>
      <c r="BB147" s="330"/>
      <c r="BC147" s="330"/>
      <c r="BD147" s="330"/>
      <c r="BE147" s="330"/>
      <c r="BF147" s="330"/>
      <c r="BI147" s="330"/>
      <c r="BS147" s="330"/>
      <c r="CC147" s="330"/>
      <c r="CM147" s="330"/>
      <c r="CW147" s="330"/>
      <c r="DG147" s="330"/>
      <c r="DQ147" s="330"/>
      <c r="EA147" s="330"/>
      <c r="EK147" s="330"/>
      <c r="EU147" s="330"/>
      <c r="FE147" s="330"/>
      <c r="FO147" s="330"/>
      <c r="FY147" s="330"/>
      <c r="GI147" s="330"/>
      <c r="GS147" s="330"/>
      <c r="HC147" s="330"/>
      <c r="HM147" s="330"/>
      <c r="HW147" s="330"/>
    </row>
    <row r="148" s="3" customFormat="true" x14ac:dyDescent="0.25">
      <c r="A148" s="330"/>
      <c r="K148" s="330"/>
      <c r="U148" s="330"/>
      <c r="AE148" s="330"/>
      <c r="AO148" s="330"/>
      <c r="AY148" s="330"/>
      <c r="AZ148" s="330"/>
      <c r="BA148" s="330"/>
      <c r="BB148" s="330"/>
      <c r="BC148" s="330"/>
      <c r="BD148" s="330"/>
      <c r="BE148" s="330"/>
      <c r="BF148" s="330"/>
      <c r="BI148" s="330"/>
      <c r="BS148" s="330"/>
      <c r="CC148" s="330"/>
      <c r="CM148" s="330"/>
      <c r="CW148" s="330"/>
      <c r="DG148" s="330"/>
      <c r="DQ148" s="330"/>
      <c r="EA148" s="330"/>
      <c r="EK148" s="330"/>
      <c r="EU148" s="330"/>
      <c r="FE148" s="330"/>
      <c r="FO148" s="330"/>
      <c r="FY148" s="330"/>
      <c r="GI148" s="330"/>
      <c r="GS148" s="330"/>
      <c r="HC148" s="330"/>
      <c r="HM148" s="330"/>
      <c r="HW148" s="330"/>
    </row>
    <row r="149" s="3" customFormat="true" x14ac:dyDescent="0.25">
      <c r="A149" s="330"/>
      <c r="K149" s="330"/>
      <c r="U149" s="330"/>
      <c r="AE149" s="330"/>
      <c r="AO149" s="330"/>
      <c r="AY149" s="330"/>
      <c r="AZ149" s="330"/>
      <c r="BA149" s="330"/>
      <c r="BB149" s="330"/>
      <c r="BC149" s="330"/>
      <c r="BD149" s="330"/>
      <c r="BE149" s="330"/>
      <c r="BF149" s="330"/>
      <c r="BI149" s="330"/>
      <c r="BS149" s="330"/>
      <c r="CC149" s="330"/>
      <c r="CM149" s="330"/>
      <c r="CW149" s="330"/>
      <c r="DG149" s="330"/>
      <c r="DQ149" s="330"/>
      <c r="EA149" s="330"/>
      <c r="EK149" s="330"/>
      <c r="EU149" s="330"/>
      <c r="FE149" s="330"/>
      <c r="FO149" s="330"/>
      <c r="FY149" s="330"/>
      <c r="GI149" s="330"/>
      <c r="GS149" s="330"/>
      <c r="HC149" s="330"/>
      <c r="HM149" s="330"/>
      <c r="HW149" s="330"/>
    </row>
    <row r="150" s="3" customFormat="true" x14ac:dyDescent="0.25">
      <c r="A150" s="330"/>
      <c r="K150" s="330"/>
      <c r="U150" s="330"/>
      <c r="AE150" s="330"/>
      <c r="AO150" s="330"/>
      <c r="AY150" s="330"/>
      <c r="AZ150" s="330"/>
      <c r="BA150" s="330"/>
      <c r="BB150" s="330"/>
      <c r="BC150" s="330"/>
      <c r="BD150" s="330"/>
      <c r="BE150" s="330"/>
      <c r="BF150" s="330"/>
      <c r="BI150" s="330"/>
      <c r="BS150" s="330"/>
      <c r="CC150" s="330"/>
      <c r="CM150" s="330"/>
      <c r="CW150" s="330"/>
      <c r="DG150" s="330"/>
      <c r="DQ150" s="330"/>
      <c r="EA150" s="330"/>
      <c r="EK150" s="330"/>
      <c r="EU150" s="330"/>
      <c r="FE150" s="330"/>
      <c r="FO150" s="330"/>
      <c r="FY150" s="330"/>
      <c r="GI150" s="330"/>
      <c r="GS150" s="330"/>
      <c r="HC150" s="330"/>
      <c r="HM150" s="330"/>
      <c r="HW150" s="330"/>
    </row>
    <row r="151" s="3" customFormat="true" x14ac:dyDescent="0.25">
      <c r="A151" s="330"/>
      <c r="K151" s="330"/>
      <c r="U151" s="330"/>
      <c r="AE151" s="330"/>
      <c r="AO151" s="330"/>
      <c r="AY151" s="330"/>
      <c r="AZ151" s="330"/>
      <c r="BA151" s="330"/>
      <c r="BB151" s="330"/>
      <c r="BC151" s="330"/>
      <c r="BD151" s="330"/>
      <c r="BE151" s="330"/>
      <c r="BF151" s="330"/>
      <c r="BI151" s="330"/>
      <c r="BS151" s="330"/>
      <c r="CC151" s="330"/>
      <c r="CM151" s="330"/>
      <c r="CW151" s="330"/>
      <c r="DG151" s="330"/>
      <c r="DQ151" s="330"/>
      <c r="EA151" s="330"/>
      <c r="EK151" s="330"/>
      <c r="EU151" s="330"/>
      <c r="FE151" s="330"/>
      <c r="FO151" s="330"/>
      <c r="FY151" s="330"/>
      <c r="GI151" s="330"/>
      <c r="GS151" s="330"/>
      <c r="HC151" s="330"/>
      <c r="HM151" s="330"/>
      <c r="HW151" s="330"/>
    </row>
    <row r="152" s="3" customFormat="true" x14ac:dyDescent="0.25">
      <c r="A152" s="330"/>
      <c r="K152" s="330"/>
      <c r="U152" s="330"/>
      <c r="AE152" s="330"/>
      <c r="AO152" s="330"/>
      <c r="AY152" s="330"/>
      <c r="AZ152" s="330"/>
      <c r="BA152" s="330"/>
      <c r="BB152" s="330"/>
      <c r="BC152" s="330"/>
      <c r="BD152" s="330"/>
      <c r="BE152" s="330"/>
      <c r="BF152" s="330"/>
      <c r="BI152" s="330"/>
      <c r="BS152" s="330"/>
      <c r="CC152" s="330"/>
      <c r="CM152" s="330"/>
      <c r="CW152" s="330"/>
      <c r="DG152" s="330"/>
      <c r="DQ152" s="330"/>
      <c r="EA152" s="330"/>
      <c r="EK152" s="330"/>
      <c r="EU152" s="330"/>
      <c r="FE152" s="330"/>
      <c r="FO152" s="330"/>
      <c r="FY152" s="330"/>
      <c r="GI152" s="330"/>
      <c r="GS152" s="330"/>
      <c r="HC152" s="330"/>
      <c r="HM152" s="330"/>
      <c r="HW152" s="330"/>
    </row>
    <row r="153" s="3" customFormat="true" x14ac:dyDescent="0.25">
      <c r="A153" s="330"/>
      <c r="K153" s="330"/>
      <c r="U153" s="330"/>
      <c r="AE153" s="330"/>
      <c r="AO153" s="330"/>
      <c r="AY153" s="330"/>
      <c r="AZ153" s="330"/>
      <c r="BA153" s="330"/>
      <c r="BB153" s="330"/>
      <c r="BC153" s="330"/>
      <c r="BD153" s="330"/>
      <c r="BE153" s="330"/>
      <c r="BF153" s="330"/>
      <c r="BI153" s="330"/>
      <c r="BS153" s="330"/>
      <c r="CC153" s="330"/>
      <c r="CM153" s="330"/>
      <c r="CW153" s="330"/>
      <c r="DG153" s="330"/>
      <c r="DQ153" s="330"/>
      <c r="EA153" s="330"/>
      <c r="EK153" s="330"/>
      <c r="EU153" s="330"/>
      <c r="FE153" s="330"/>
      <c r="FO153" s="330"/>
      <c r="FY153" s="330"/>
      <c r="GI153" s="330"/>
      <c r="GS153" s="330"/>
      <c r="HC153" s="330"/>
      <c r="HM153" s="330"/>
      <c r="HW153" s="330"/>
    </row>
    <row r="154" s="3" customFormat="true" x14ac:dyDescent="0.25">
      <c r="A154" s="330"/>
      <c r="K154" s="330"/>
      <c r="U154" s="330"/>
      <c r="AE154" s="330"/>
      <c r="AO154" s="330"/>
      <c r="AY154" s="330"/>
      <c r="AZ154" s="330"/>
      <c r="BA154" s="330"/>
      <c r="BB154" s="330"/>
      <c r="BC154" s="330"/>
      <c r="BD154" s="330"/>
      <c r="BE154" s="330"/>
      <c r="BF154" s="330"/>
      <c r="BI154" s="330"/>
      <c r="BS154" s="330"/>
      <c r="CC154" s="330"/>
      <c r="CM154" s="330"/>
      <c r="CW154" s="330"/>
      <c r="DG154" s="330"/>
      <c r="DQ154" s="330"/>
      <c r="EA154" s="330"/>
      <c r="EK154" s="330"/>
      <c r="EU154" s="330"/>
      <c r="FE154" s="330"/>
      <c r="FO154" s="330"/>
      <c r="FY154" s="330"/>
      <c r="GI154" s="330"/>
      <c r="GS154" s="330"/>
      <c r="HC154" s="330"/>
      <c r="HM154" s="330"/>
      <c r="HW154" s="330"/>
    </row>
    <row r="155" s="3" customFormat="true" x14ac:dyDescent="0.25">
      <c r="A155" s="330"/>
      <c r="K155" s="330"/>
      <c r="U155" s="330"/>
      <c r="AE155" s="330"/>
      <c r="AO155" s="330"/>
      <c r="AY155" s="330"/>
      <c r="AZ155" s="330"/>
      <c r="BA155" s="330"/>
      <c r="BB155" s="330"/>
      <c r="BC155" s="330"/>
      <c r="BD155" s="330"/>
      <c r="BE155" s="330"/>
      <c r="BF155" s="330"/>
      <c r="BI155" s="330"/>
      <c r="BS155" s="330"/>
      <c r="CC155" s="330"/>
      <c r="CM155" s="330"/>
      <c r="CW155" s="330"/>
      <c r="DG155" s="330"/>
      <c r="DQ155" s="330"/>
      <c r="EA155" s="330"/>
      <c r="EK155" s="330"/>
      <c r="EU155" s="330"/>
      <c r="FE155" s="330"/>
      <c r="FO155" s="330"/>
      <c r="FY155" s="330"/>
      <c r="GI155" s="330"/>
      <c r="GS155" s="330"/>
      <c r="HC155" s="330"/>
      <c r="HM155" s="330"/>
      <c r="HW155" s="330"/>
    </row>
    <row r="156" s="3" customFormat="true" x14ac:dyDescent="0.25">
      <c r="A156" s="330"/>
      <c r="K156" s="330"/>
      <c r="U156" s="330"/>
      <c r="AE156" s="330"/>
      <c r="AO156" s="330"/>
      <c r="AY156" s="330"/>
      <c r="AZ156" s="330"/>
      <c r="BA156" s="330"/>
      <c r="BB156" s="330"/>
      <c r="BC156" s="330"/>
      <c r="BD156" s="330"/>
      <c r="BE156" s="330"/>
      <c r="BF156" s="330"/>
      <c r="BI156" s="330"/>
      <c r="BS156" s="330"/>
      <c r="CC156" s="330"/>
      <c r="CM156" s="330"/>
      <c r="CW156" s="330"/>
      <c r="DG156" s="330"/>
      <c r="DQ156" s="330"/>
      <c r="EA156" s="330"/>
      <c r="EK156" s="330"/>
      <c r="EU156" s="330"/>
      <c r="FE156" s="330"/>
      <c r="FO156" s="330"/>
      <c r="FY156" s="330"/>
      <c r="GI156" s="330"/>
      <c r="GS156" s="330"/>
      <c r="HC156" s="330"/>
      <c r="HM156" s="330"/>
      <c r="HW156" s="330"/>
    </row>
    <row r="157" s="3" customFormat="true" x14ac:dyDescent="0.25">
      <c r="A157" s="330"/>
      <c r="K157" s="330"/>
      <c r="U157" s="330"/>
      <c r="AE157" s="330"/>
      <c r="AO157" s="330"/>
      <c r="AY157" s="330"/>
      <c r="AZ157" s="330"/>
      <c r="BA157" s="330"/>
      <c r="BB157" s="330"/>
      <c r="BC157" s="330"/>
      <c r="BD157" s="330"/>
      <c r="BE157" s="330"/>
      <c r="BF157" s="330"/>
      <c r="BI157" s="330"/>
      <c r="BS157" s="330"/>
      <c r="CC157" s="330"/>
      <c r="CM157" s="330"/>
      <c r="CW157" s="330"/>
      <c r="DG157" s="330"/>
      <c r="DQ157" s="330"/>
      <c r="EA157" s="330"/>
      <c r="EK157" s="330"/>
      <c r="EU157" s="330"/>
      <c r="FE157" s="330"/>
      <c r="FO157" s="330"/>
      <c r="FY157" s="330"/>
      <c r="GI157" s="330"/>
      <c r="GS157" s="330"/>
      <c r="HC157" s="330"/>
      <c r="HM157" s="330"/>
      <c r="HW157" s="330"/>
    </row>
    <row r="158" s="3" customFormat="true" x14ac:dyDescent="0.25">
      <c r="A158" s="330"/>
      <c r="K158" s="330"/>
      <c r="U158" s="330"/>
      <c r="AE158" s="330"/>
      <c r="AO158" s="330"/>
      <c r="AY158" s="330"/>
      <c r="AZ158" s="330"/>
      <c r="BA158" s="330"/>
      <c r="BB158" s="330"/>
      <c r="BC158" s="330"/>
      <c r="BD158" s="330"/>
      <c r="BE158" s="330"/>
      <c r="BF158" s="330"/>
      <c r="BI158" s="330"/>
      <c r="BS158" s="330"/>
      <c r="CC158" s="330"/>
      <c r="CM158" s="330"/>
      <c r="CW158" s="330"/>
      <c r="DG158" s="330"/>
      <c r="DQ158" s="330"/>
      <c r="EA158" s="330"/>
      <c r="EK158" s="330"/>
      <c r="EU158" s="330"/>
      <c r="FE158" s="330"/>
      <c r="FO158" s="330"/>
      <c r="FY158" s="330"/>
      <c r="GI158" s="330"/>
      <c r="GS158" s="330"/>
      <c r="HC158" s="330"/>
      <c r="HM158" s="330"/>
      <c r="HW158" s="330"/>
    </row>
    <row r="159" s="3" customFormat="true" x14ac:dyDescent="0.25">
      <c r="A159" s="330"/>
      <c r="K159" s="330"/>
      <c r="U159" s="330"/>
      <c r="AE159" s="330"/>
      <c r="AO159" s="330"/>
      <c r="AY159" s="330"/>
      <c r="AZ159" s="330"/>
      <c r="BA159" s="330"/>
      <c r="BB159" s="330"/>
      <c r="BC159" s="330"/>
      <c r="BD159" s="330"/>
      <c r="BE159" s="330"/>
      <c r="BF159" s="330"/>
      <c r="BI159" s="330"/>
      <c r="BS159" s="330"/>
      <c r="CC159" s="330"/>
      <c r="CM159" s="330"/>
      <c r="CW159" s="330"/>
      <c r="DG159" s="330"/>
      <c r="DQ159" s="330"/>
      <c r="EA159" s="330"/>
      <c r="EK159" s="330"/>
      <c r="EU159" s="330"/>
      <c r="FE159" s="330"/>
      <c r="FO159" s="330"/>
      <c r="FY159" s="330"/>
      <c r="GI159" s="330"/>
      <c r="GS159" s="330"/>
      <c r="HC159" s="330"/>
      <c r="HM159" s="330"/>
      <c r="HW159" s="330"/>
    </row>
    <row r="160" s="3" customFormat="true" x14ac:dyDescent="0.25">
      <c r="A160" s="330"/>
      <c r="K160" s="330"/>
      <c r="U160" s="330"/>
      <c r="AE160" s="330"/>
      <c r="AO160" s="330"/>
      <c r="AY160" s="330"/>
      <c r="AZ160" s="330"/>
      <c r="BA160" s="330"/>
      <c r="BB160" s="330"/>
      <c r="BC160" s="330"/>
      <c r="BD160" s="330"/>
      <c r="BE160" s="330"/>
      <c r="BF160" s="330"/>
      <c r="BI160" s="330"/>
      <c r="BS160" s="330"/>
      <c r="CC160" s="330"/>
      <c r="CM160" s="330"/>
      <c r="CW160" s="330"/>
      <c r="DG160" s="330"/>
      <c r="DQ160" s="330"/>
      <c r="EA160" s="330"/>
      <c r="EK160" s="330"/>
      <c r="EU160" s="330"/>
      <c r="FE160" s="330"/>
      <c r="FO160" s="330"/>
      <c r="FY160" s="330"/>
      <c r="GI160" s="330"/>
      <c r="GS160" s="330"/>
      <c r="HC160" s="330"/>
      <c r="HM160" s="330"/>
      <c r="HW160" s="330"/>
    </row>
    <row r="161" s="3" customFormat="true" x14ac:dyDescent="0.25">
      <c r="A161" s="330"/>
      <c r="K161" s="330"/>
      <c r="U161" s="330"/>
      <c r="AE161" s="330"/>
      <c r="AO161" s="330"/>
      <c r="AY161" s="330"/>
      <c r="AZ161" s="330"/>
      <c r="BA161" s="330"/>
      <c r="BB161" s="330"/>
      <c r="BC161" s="330"/>
      <c r="BD161" s="330"/>
      <c r="BE161" s="330"/>
      <c r="BF161" s="330"/>
      <c r="BI161" s="330"/>
      <c r="BS161" s="330"/>
      <c r="CC161" s="330"/>
      <c r="CM161" s="330"/>
      <c r="CW161" s="330"/>
      <c r="DG161" s="330"/>
      <c r="DQ161" s="330"/>
      <c r="EA161" s="330"/>
      <c r="EK161" s="330"/>
      <c r="EU161" s="330"/>
      <c r="FE161" s="330"/>
      <c r="FO161" s="330"/>
      <c r="FY161" s="330"/>
      <c r="GI161" s="330"/>
      <c r="GS161" s="330"/>
      <c r="HC161" s="330"/>
      <c r="HM161" s="330"/>
      <c r="HW161" s="330"/>
    </row>
    <row r="162" s="3" customFormat="true" x14ac:dyDescent="0.25">
      <c r="A162" s="330"/>
      <c r="K162" s="330"/>
      <c r="U162" s="330"/>
      <c r="AE162" s="330"/>
      <c r="AO162" s="330"/>
      <c r="AY162" s="330"/>
      <c r="AZ162" s="330"/>
      <c r="BA162" s="330"/>
      <c r="BB162" s="330"/>
      <c r="BC162" s="330"/>
      <c r="BD162" s="330"/>
      <c r="BE162" s="330"/>
      <c r="BF162" s="330"/>
      <c r="BI162" s="330"/>
      <c r="BS162" s="330"/>
      <c r="CC162" s="330"/>
      <c r="CM162" s="330"/>
      <c r="CW162" s="330"/>
      <c r="DG162" s="330"/>
      <c r="DQ162" s="330"/>
      <c r="EA162" s="330"/>
      <c r="EK162" s="330"/>
      <c r="EU162" s="330"/>
      <c r="FE162" s="330"/>
      <c r="FO162" s="330"/>
      <c r="FY162" s="330"/>
      <c r="GI162" s="330"/>
      <c r="GS162" s="330"/>
      <c r="HC162" s="330"/>
      <c r="HM162" s="330"/>
      <c r="HW162" s="330"/>
    </row>
    <row r="163" s="3" customFormat="true" x14ac:dyDescent="0.25">
      <c r="A163" s="330"/>
      <c r="K163" s="330"/>
      <c r="U163" s="330"/>
      <c r="AE163" s="330"/>
      <c r="AO163" s="330"/>
      <c r="AY163" s="330"/>
      <c r="AZ163" s="330"/>
      <c r="BA163" s="330"/>
      <c r="BB163" s="330"/>
      <c r="BC163" s="330"/>
      <c r="BD163" s="330"/>
      <c r="BE163" s="330"/>
      <c r="BF163" s="330"/>
      <c r="BI163" s="330"/>
      <c r="BS163" s="330"/>
      <c r="CC163" s="330"/>
      <c r="CM163" s="330"/>
      <c r="CW163" s="330"/>
      <c r="DG163" s="330"/>
      <c r="DQ163" s="330"/>
      <c r="EA163" s="330"/>
      <c r="EK163" s="330"/>
      <c r="EU163" s="330"/>
      <c r="FE163" s="330"/>
      <c r="FO163" s="330"/>
      <c r="FY163" s="330"/>
      <c r="GI163" s="330"/>
      <c r="GS163" s="330"/>
      <c r="HC163" s="330"/>
      <c r="HM163" s="330"/>
      <c r="HW163" s="330"/>
    </row>
    <row r="164" s="3" customFormat="true" x14ac:dyDescent="0.25">
      <c r="A164" s="330"/>
      <c r="K164" s="330"/>
      <c r="U164" s="330"/>
      <c r="AE164" s="330"/>
      <c r="AO164" s="330"/>
      <c r="AY164" s="330"/>
      <c r="AZ164" s="330"/>
      <c r="BA164" s="330"/>
      <c r="BB164" s="330"/>
      <c r="BC164" s="330"/>
      <c r="BD164" s="330"/>
      <c r="BE164" s="330"/>
      <c r="BF164" s="330"/>
      <c r="BI164" s="330"/>
      <c r="BS164" s="330"/>
      <c r="CC164" s="330"/>
      <c r="CM164" s="330"/>
      <c r="CW164" s="330"/>
      <c r="DG164" s="330"/>
      <c r="DQ164" s="330"/>
      <c r="EA164" s="330"/>
      <c r="EK164" s="330"/>
      <c r="EU164" s="330"/>
      <c r="FE164" s="330"/>
      <c r="FO164" s="330"/>
      <c r="FY164" s="330"/>
      <c r="GI164" s="330"/>
      <c r="GS164" s="330"/>
      <c r="HC164" s="330"/>
      <c r="HM164" s="330"/>
      <c r="HW164" s="330"/>
    </row>
    <row r="165" s="3" customFormat="true" x14ac:dyDescent="0.25">
      <c r="A165" s="330"/>
      <c r="K165" s="330"/>
      <c r="U165" s="330"/>
      <c r="AE165" s="330"/>
      <c r="AO165" s="330"/>
      <c r="AY165" s="330"/>
      <c r="AZ165" s="330"/>
      <c r="BA165" s="330"/>
      <c r="BB165" s="330"/>
      <c r="BC165" s="330"/>
      <c r="BD165" s="330"/>
      <c r="BE165" s="330"/>
      <c r="BF165" s="330"/>
      <c r="BI165" s="330"/>
      <c r="BS165" s="330"/>
      <c r="CC165" s="330"/>
      <c r="CM165" s="330"/>
      <c r="CW165" s="330"/>
      <c r="DG165" s="330"/>
      <c r="DQ165" s="330"/>
      <c r="EA165" s="330"/>
      <c r="EK165" s="330"/>
      <c r="EU165" s="330"/>
      <c r="FE165" s="330"/>
      <c r="FO165" s="330"/>
      <c r="FY165" s="330"/>
      <c r="GI165" s="330"/>
      <c r="GS165" s="330"/>
      <c r="HC165" s="330"/>
      <c r="HM165" s="330"/>
      <c r="HW165" s="330"/>
    </row>
    <row r="166" s="3" customFormat="true" x14ac:dyDescent="0.25">
      <c r="A166" s="330"/>
      <c r="K166" s="330"/>
      <c r="U166" s="330"/>
      <c r="AE166" s="330"/>
      <c r="AO166" s="330"/>
      <c r="AY166" s="330"/>
      <c r="AZ166" s="330"/>
      <c r="BA166" s="330"/>
      <c r="BB166" s="330"/>
      <c r="BC166" s="330"/>
      <c r="BD166" s="330"/>
      <c r="BE166" s="330"/>
      <c r="BF166" s="330"/>
      <c r="BI166" s="330"/>
      <c r="BS166" s="330"/>
      <c r="CC166" s="330"/>
      <c r="CM166" s="330"/>
      <c r="CW166" s="330"/>
      <c r="DG166" s="330"/>
      <c r="DQ166" s="330"/>
      <c r="EA166" s="330"/>
      <c r="EK166" s="330"/>
      <c r="EU166" s="330"/>
      <c r="FE166" s="330"/>
      <c r="FO166" s="330"/>
      <c r="FY166" s="330"/>
      <c r="GI166" s="330"/>
      <c r="GS166" s="330"/>
      <c r="HC166" s="330"/>
      <c r="HM166" s="330"/>
      <c r="HW166" s="330"/>
    </row>
    <row r="167" s="3" customFormat="true" x14ac:dyDescent="0.25">
      <c r="A167" s="330"/>
      <c r="K167" s="330"/>
      <c r="U167" s="330"/>
      <c r="AE167" s="330"/>
      <c r="AO167" s="330"/>
      <c r="AY167" s="330"/>
      <c r="AZ167" s="330"/>
      <c r="BA167" s="330"/>
      <c r="BB167" s="330"/>
      <c r="BC167" s="330"/>
      <c r="BD167" s="330"/>
      <c r="BE167" s="330"/>
      <c r="BF167" s="330"/>
      <c r="BI167" s="330"/>
      <c r="BS167" s="330"/>
      <c r="CC167" s="330"/>
      <c r="CM167" s="330"/>
      <c r="CW167" s="330"/>
      <c r="DG167" s="330"/>
      <c r="DQ167" s="330"/>
      <c r="EA167" s="330"/>
      <c r="EK167" s="330"/>
      <c r="EU167" s="330"/>
      <c r="FE167" s="330"/>
      <c r="FO167" s="330"/>
      <c r="FY167" s="330"/>
      <c r="GI167" s="330"/>
      <c r="GS167" s="330"/>
      <c r="HC167" s="330"/>
      <c r="HM167" s="330"/>
      <c r="HW167" s="330"/>
    </row>
    <row r="168" s="3" customFormat="true" x14ac:dyDescent="0.25">
      <c r="A168" s="330"/>
      <c r="K168" s="330"/>
      <c r="U168" s="330"/>
      <c r="AE168" s="330"/>
      <c r="AO168" s="330"/>
      <c r="AY168" s="330"/>
      <c r="AZ168" s="330"/>
      <c r="BA168" s="330"/>
      <c r="BB168" s="330"/>
      <c r="BC168" s="330"/>
      <c r="BD168" s="330"/>
      <c r="BE168" s="330"/>
      <c r="BF168" s="330"/>
      <c r="BI168" s="330"/>
      <c r="BS168" s="330"/>
      <c r="CC168" s="330"/>
      <c r="CM168" s="330"/>
      <c r="CW168" s="330"/>
      <c r="DG168" s="330"/>
      <c r="DQ168" s="330"/>
      <c r="EA168" s="330"/>
      <c r="EK168" s="330"/>
      <c r="EU168" s="330"/>
      <c r="FE168" s="330"/>
      <c r="FO168" s="330"/>
      <c r="FY168" s="330"/>
      <c r="GI168" s="330"/>
      <c r="GS168" s="330"/>
      <c r="HC168" s="330"/>
      <c r="HM168" s="330"/>
      <c r="HW168" s="330"/>
    </row>
    <row r="169" s="3" customFormat="true" x14ac:dyDescent="0.25">
      <c r="A169" s="330"/>
      <c r="K169" s="330"/>
      <c r="U169" s="330"/>
      <c r="AE169" s="330"/>
      <c r="AO169" s="330"/>
      <c r="AY169" s="330"/>
      <c r="AZ169" s="330"/>
      <c r="BA169" s="330"/>
      <c r="BB169" s="330"/>
      <c r="BC169" s="330"/>
      <c r="BD169" s="330"/>
      <c r="BE169" s="330"/>
      <c r="BF169" s="330"/>
      <c r="BI169" s="330"/>
      <c r="BS169" s="330"/>
      <c r="CC169" s="330"/>
      <c r="CM169" s="330"/>
      <c r="CW169" s="330"/>
      <c r="DG169" s="330"/>
      <c r="DQ169" s="330"/>
      <c r="EA169" s="330"/>
      <c r="EK169" s="330"/>
      <c r="EU169" s="330"/>
      <c r="FE169" s="330"/>
      <c r="FO169" s="330"/>
      <c r="FY169" s="330"/>
      <c r="GI169" s="330"/>
      <c r="GS169" s="330"/>
      <c r="HC169" s="330"/>
      <c r="HM169" s="330"/>
      <c r="HW169" s="330"/>
    </row>
    <row r="170" s="3" customFormat="true" x14ac:dyDescent="0.25">
      <c r="A170" s="330"/>
      <c r="K170" s="330"/>
      <c r="U170" s="330"/>
      <c r="AE170" s="330"/>
      <c r="AO170" s="330"/>
      <c r="AY170" s="330"/>
      <c r="AZ170" s="330"/>
      <c r="BA170" s="330"/>
      <c r="BB170" s="330"/>
      <c r="BC170" s="330"/>
      <c r="BD170" s="330"/>
      <c r="BE170" s="330"/>
      <c r="BF170" s="330"/>
      <c r="BI170" s="330"/>
      <c r="BS170" s="330"/>
      <c r="CC170" s="330"/>
      <c r="CM170" s="330"/>
      <c r="CW170" s="330"/>
      <c r="DG170" s="330"/>
      <c r="DQ170" s="330"/>
      <c r="EA170" s="330"/>
      <c r="EK170" s="330"/>
      <c r="EU170" s="330"/>
      <c r="FE170" s="330"/>
      <c r="FO170" s="330"/>
      <c r="FY170" s="330"/>
      <c r="GI170" s="330"/>
      <c r="GS170" s="330"/>
      <c r="HC170" s="330"/>
      <c r="HM170" s="330"/>
      <c r="HW170" s="330"/>
    </row>
    <row r="171" s="3" customFormat="true" x14ac:dyDescent="0.25">
      <c r="A171" s="330"/>
      <c r="K171" s="330"/>
      <c r="U171" s="330"/>
      <c r="AE171" s="330"/>
      <c r="AO171" s="330"/>
      <c r="AY171" s="330"/>
      <c r="AZ171" s="330"/>
      <c r="BA171" s="330"/>
      <c r="BB171" s="330"/>
      <c r="BC171" s="330"/>
      <c r="BD171" s="330"/>
      <c r="BE171" s="330"/>
      <c r="BF171" s="330"/>
      <c r="BI171" s="330"/>
      <c r="BS171" s="330"/>
      <c r="CC171" s="330"/>
      <c r="CM171" s="330"/>
      <c r="CW171" s="330"/>
      <c r="DG171" s="330"/>
      <c r="DQ171" s="330"/>
      <c r="EA171" s="330"/>
      <c r="EK171" s="330"/>
      <c r="EU171" s="330"/>
      <c r="FE171" s="330"/>
      <c r="FO171" s="330"/>
      <c r="FY171" s="330"/>
      <c r="GI171" s="330"/>
      <c r="GS171" s="330"/>
      <c r="HC171" s="330"/>
      <c r="HM171" s="330"/>
      <c r="HW171" s="330"/>
    </row>
    <row r="172" s="3" customFormat="true" x14ac:dyDescent="0.25">
      <c r="A172" s="330"/>
      <c r="K172" s="330"/>
      <c r="U172" s="330"/>
      <c r="AE172" s="330"/>
      <c r="AO172" s="330"/>
      <c r="AY172" s="330"/>
      <c r="AZ172" s="330"/>
      <c r="BA172" s="330"/>
      <c r="BB172" s="330"/>
      <c r="BC172" s="330"/>
      <c r="BD172" s="330"/>
      <c r="BE172" s="330"/>
      <c r="BF172" s="330"/>
      <c r="BI172" s="330"/>
      <c r="BS172" s="330"/>
      <c r="CC172" s="330"/>
      <c r="CM172" s="330"/>
      <c r="CW172" s="330"/>
      <c r="DG172" s="330"/>
      <c r="DQ172" s="330"/>
      <c r="EA172" s="330"/>
      <c r="EK172" s="330"/>
      <c r="EU172" s="330"/>
      <c r="FE172" s="330"/>
      <c r="FO172" s="330"/>
      <c r="FY172" s="330"/>
      <c r="GI172" s="330"/>
      <c r="GS172" s="330"/>
      <c r="HC172" s="330"/>
      <c r="HM172" s="330"/>
      <c r="HW172" s="330"/>
    </row>
    <row r="173" s="3" customFormat="true" x14ac:dyDescent="0.25">
      <c r="A173" s="330"/>
      <c r="K173" s="330"/>
      <c r="U173" s="330"/>
      <c r="AE173" s="330"/>
      <c r="AO173" s="330"/>
      <c r="AY173" s="330"/>
      <c r="AZ173" s="330"/>
      <c r="BA173" s="330"/>
      <c r="BB173" s="330"/>
      <c r="BC173" s="330"/>
      <c r="BD173" s="330"/>
      <c r="BE173" s="330"/>
      <c r="BF173" s="330"/>
      <c r="BI173" s="330"/>
      <c r="BS173" s="330"/>
      <c r="CC173" s="330"/>
      <c r="CM173" s="330"/>
      <c r="CW173" s="330"/>
      <c r="DG173" s="330"/>
      <c r="DQ173" s="330"/>
      <c r="EA173" s="330"/>
      <c r="EK173" s="330"/>
      <c r="EU173" s="330"/>
      <c r="FE173" s="330"/>
      <c r="FO173" s="330"/>
      <c r="FY173" s="330"/>
      <c r="GI173" s="330"/>
      <c r="GS173" s="330"/>
      <c r="HC173" s="330"/>
      <c r="HM173" s="330"/>
      <c r="HW173" s="330"/>
    </row>
    <row r="174" s="3" customFormat="true" x14ac:dyDescent="0.25">
      <c r="A174" s="330"/>
      <c r="K174" s="330"/>
      <c r="U174" s="330"/>
      <c r="AE174" s="330"/>
      <c r="AO174" s="330"/>
      <c r="AY174" s="330"/>
      <c r="AZ174" s="330"/>
      <c r="BA174" s="330"/>
      <c r="BB174" s="330"/>
      <c r="BC174" s="330"/>
      <c r="BD174" s="330"/>
      <c r="BE174" s="330"/>
      <c r="BF174" s="330"/>
      <c r="BI174" s="330"/>
      <c r="BS174" s="330"/>
      <c r="CC174" s="330"/>
      <c r="CM174" s="330"/>
      <c r="CW174" s="330"/>
      <c r="DG174" s="330"/>
      <c r="DQ174" s="330"/>
      <c r="EA174" s="330"/>
      <c r="EK174" s="330"/>
      <c r="EU174" s="330"/>
      <c r="FE174" s="330"/>
      <c r="FO174" s="330"/>
      <c r="FY174" s="330"/>
      <c r="GI174" s="330"/>
      <c r="GS174" s="330"/>
      <c r="HC174" s="330"/>
      <c r="HM174" s="330"/>
      <c r="HW174" s="330"/>
    </row>
    <row r="175" s="3" customFormat="true" x14ac:dyDescent="0.25">
      <c r="A175" s="330"/>
      <c r="K175" s="330"/>
      <c r="U175" s="330"/>
      <c r="AE175" s="330"/>
      <c r="AO175" s="330"/>
      <c r="AY175" s="330"/>
      <c r="AZ175" s="330"/>
      <c r="BA175" s="330"/>
      <c r="BB175" s="330"/>
      <c r="BC175" s="330"/>
      <c r="BD175" s="330"/>
      <c r="BE175" s="330"/>
      <c r="BF175" s="330"/>
      <c r="BI175" s="330"/>
      <c r="BS175" s="330"/>
      <c r="CC175" s="330"/>
      <c r="CM175" s="330"/>
      <c r="CW175" s="330"/>
      <c r="DG175" s="330"/>
      <c r="DQ175" s="330"/>
      <c r="EA175" s="330"/>
      <c r="EK175" s="330"/>
      <c r="EU175" s="330"/>
      <c r="FE175" s="330"/>
      <c r="FO175" s="330"/>
      <c r="FY175" s="330"/>
      <c r="GI175" s="330"/>
      <c r="GS175" s="330"/>
      <c r="HC175" s="330"/>
      <c r="HM175" s="330"/>
      <c r="HW175" s="330"/>
    </row>
    <row r="176" s="3" customFormat="true" x14ac:dyDescent="0.25">
      <c r="A176" s="330"/>
      <c r="K176" s="330"/>
      <c r="U176" s="330"/>
      <c r="AE176" s="330"/>
      <c r="AO176" s="330"/>
      <c r="AY176" s="330"/>
      <c r="AZ176" s="330"/>
      <c r="BA176" s="330"/>
      <c r="BB176" s="330"/>
      <c r="BC176" s="330"/>
      <c r="BD176" s="330"/>
      <c r="BE176" s="330"/>
      <c r="BF176" s="330"/>
      <c r="BI176" s="330"/>
      <c r="BS176" s="330"/>
      <c r="CC176" s="330"/>
      <c r="CM176" s="330"/>
      <c r="CW176" s="330"/>
      <c r="DG176" s="330"/>
      <c r="DQ176" s="330"/>
      <c r="EA176" s="330"/>
      <c r="EK176" s="330"/>
      <c r="EU176" s="330"/>
      <c r="FE176" s="330"/>
      <c r="FO176" s="330"/>
      <c r="FY176" s="330"/>
      <c r="GI176" s="330"/>
      <c r="GS176" s="330"/>
      <c r="HC176" s="330"/>
      <c r="HM176" s="330"/>
      <c r="HW176" s="330"/>
    </row>
    <row r="177" s="3" customFormat="true" x14ac:dyDescent="0.25">
      <c r="A177" s="330"/>
      <c r="K177" s="330"/>
      <c r="U177" s="330"/>
      <c r="AE177" s="330"/>
      <c r="AO177" s="330"/>
      <c r="AY177" s="330"/>
      <c r="AZ177" s="330"/>
      <c r="BA177" s="330"/>
      <c r="BB177" s="330"/>
      <c r="BC177" s="330"/>
      <c r="BD177" s="330"/>
      <c r="BE177" s="330"/>
      <c r="BF177" s="330"/>
      <c r="BI177" s="330"/>
      <c r="BS177" s="330"/>
      <c r="CC177" s="330"/>
      <c r="CM177" s="330"/>
      <c r="CW177" s="330"/>
      <c r="DG177" s="330"/>
      <c r="DQ177" s="330"/>
      <c r="EA177" s="330"/>
      <c r="EK177" s="330"/>
      <c r="EU177" s="330"/>
      <c r="FE177" s="330"/>
      <c r="FO177" s="330"/>
      <c r="FY177" s="330"/>
      <c r="GI177" s="330"/>
      <c r="GS177" s="330"/>
      <c r="HC177" s="330"/>
      <c r="HM177" s="330"/>
      <c r="HW177" s="330"/>
    </row>
    <row r="178" s="3" customFormat="true" x14ac:dyDescent="0.25">
      <c r="A178" s="330"/>
      <c r="K178" s="330"/>
      <c r="U178" s="330"/>
      <c r="AE178" s="330"/>
      <c r="AO178" s="330"/>
      <c r="AY178" s="330"/>
      <c r="AZ178" s="330"/>
      <c r="BA178" s="330"/>
      <c r="BB178" s="330"/>
      <c r="BC178" s="330"/>
      <c r="BD178" s="330"/>
      <c r="BE178" s="330"/>
      <c r="BF178" s="330"/>
      <c r="BI178" s="330"/>
      <c r="BS178" s="330"/>
      <c r="CC178" s="330"/>
      <c r="CM178" s="330"/>
      <c r="CW178" s="330"/>
      <c r="DG178" s="330"/>
      <c r="DQ178" s="330"/>
      <c r="EA178" s="330"/>
      <c r="EK178" s="330"/>
      <c r="EU178" s="330"/>
      <c r="FE178" s="330"/>
      <c r="FO178" s="330"/>
      <c r="FY178" s="330"/>
      <c r="GI178" s="330"/>
      <c r="GS178" s="330"/>
      <c r="HC178" s="330"/>
      <c r="HM178" s="330"/>
      <c r="HW178" s="330"/>
    </row>
    <row r="179" s="3" customFormat="true" x14ac:dyDescent="0.25">
      <c r="A179" s="330"/>
      <c r="K179" s="330"/>
      <c r="U179" s="330"/>
      <c r="AE179" s="330"/>
      <c r="AO179" s="330"/>
      <c r="AY179" s="330"/>
      <c r="AZ179" s="330"/>
      <c r="BA179" s="330"/>
      <c r="BB179" s="330"/>
      <c r="BC179" s="330"/>
      <c r="BD179" s="330"/>
      <c r="BE179" s="330"/>
      <c r="BF179" s="330"/>
      <c r="BI179" s="330"/>
      <c r="BS179" s="330"/>
      <c r="CC179" s="330"/>
      <c r="CM179" s="330"/>
      <c r="CW179" s="330"/>
      <c r="DG179" s="330"/>
      <c r="DQ179" s="330"/>
      <c r="EA179" s="330"/>
      <c r="EK179" s="330"/>
      <c r="EU179" s="330"/>
      <c r="FE179" s="330"/>
      <c r="FO179" s="330"/>
      <c r="FY179" s="330"/>
      <c r="GI179" s="330"/>
      <c r="GS179" s="330"/>
      <c r="HC179" s="330"/>
      <c r="HM179" s="330"/>
      <c r="HW179" s="330"/>
    </row>
    <row r="180" s="3" customFormat="true" x14ac:dyDescent="0.25">
      <c r="A180" s="330"/>
      <c r="K180" s="330"/>
      <c r="U180" s="330"/>
      <c r="AE180" s="330"/>
      <c r="AO180" s="330"/>
      <c r="AY180" s="330"/>
      <c r="AZ180" s="330"/>
      <c r="BA180" s="330"/>
      <c r="BB180" s="330"/>
      <c r="BC180" s="330"/>
      <c r="BD180" s="330"/>
      <c r="BE180" s="330"/>
      <c r="BF180" s="330"/>
      <c r="BI180" s="330"/>
      <c r="BS180" s="330"/>
      <c r="CC180" s="330"/>
      <c r="CM180" s="330"/>
      <c r="CW180" s="330"/>
      <c r="DG180" s="330"/>
      <c r="DQ180" s="330"/>
      <c r="EA180" s="330"/>
      <c r="EK180" s="330"/>
      <c r="EU180" s="330"/>
      <c r="FE180" s="330"/>
      <c r="FO180" s="330"/>
      <c r="FY180" s="330"/>
      <c r="GI180" s="330"/>
      <c r="GS180" s="330"/>
      <c r="HC180" s="330"/>
      <c r="HM180" s="330"/>
      <c r="HW180" s="330"/>
    </row>
    <row r="181" s="3" customFormat="true" x14ac:dyDescent="0.25">
      <c r="A181" s="330"/>
      <c r="K181" s="330"/>
      <c r="U181" s="330"/>
      <c r="AE181" s="330"/>
      <c r="AO181" s="330"/>
      <c r="AY181" s="330"/>
      <c r="AZ181" s="330"/>
      <c r="BA181" s="330"/>
      <c r="BB181" s="330"/>
      <c r="BC181" s="330"/>
      <c r="BD181" s="330"/>
      <c r="BE181" s="330"/>
      <c r="BF181" s="330"/>
      <c r="BI181" s="330"/>
      <c r="BS181" s="330"/>
      <c r="CC181" s="330"/>
      <c r="CM181" s="330"/>
      <c r="CW181" s="330"/>
      <c r="DG181" s="330"/>
      <c r="DQ181" s="330"/>
      <c r="EA181" s="330"/>
      <c r="EK181" s="330"/>
      <c r="EU181" s="330"/>
      <c r="FE181" s="330"/>
      <c r="FO181" s="330"/>
      <c r="FY181" s="330"/>
      <c r="GI181" s="330"/>
      <c r="GS181" s="330"/>
      <c r="HC181" s="330"/>
      <c r="HM181" s="330"/>
      <c r="HW181" s="330"/>
    </row>
    <row r="182" s="3" customFormat="true" x14ac:dyDescent="0.25">
      <c r="A182" s="330"/>
      <c r="K182" s="330"/>
      <c r="U182" s="330"/>
      <c r="AE182" s="330"/>
      <c r="AO182" s="330"/>
      <c r="AY182" s="330"/>
      <c r="AZ182" s="330"/>
      <c r="BA182" s="330"/>
      <c r="BB182" s="330"/>
      <c r="BC182" s="330"/>
      <c r="BD182" s="330"/>
      <c r="BE182" s="330"/>
      <c r="BF182" s="330"/>
      <c r="BI182" s="330"/>
      <c r="BS182" s="330"/>
      <c r="CC182" s="330"/>
      <c r="CM182" s="330"/>
      <c r="CW182" s="330"/>
      <c r="DG182" s="330"/>
      <c r="DQ182" s="330"/>
      <c r="EA182" s="330"/>
      <c r="EK182" s="330"/>
      <c r="EU182" s="330"/>
      <c r="FE182" s="330"/>
      <c r="FO182" s="330"/>
      <c r="FY182" s="330"/>
      <c r="GI182" s="330"/>
      <c r="GS182" s="330"/>
      <c r="HC182" s="330"/>
      <c r="HM182" s="330"/>
      <c r="HW182" s="330"/>
    </row>
    <row r="183" s="3" customFormat="true" x14ac:dyDescent="0.25">
      <c r="A183" s="330"/>
      <c r="K183" s="330"/>
      <c r="U183" s="330"/>
      <c r="AE183" s="330"/>
      <c r="AO183" s="330"/>
      <c r="AY183" s="330"/>
      <c r="AZ183" s="330"/>
      <c r="BA183" s="330"/>
      <c r="BB183" s="330"/>
      <c r="BC183" s="330"/>
      <c r="BD183" s="330"/>
      <c r="BE183" s="330"/>
      <c r="BF183" s="330"/>
      <c r="BI183" s="330"/>
      <c r="BS183" s="330"/>
      <c r="CC183" s="330"/>
      <c r="CM183" s="330"/>
      <c r="CW183" s="330"/>
      <c r="DG183" s="330"/>
      <c r="DQ183" s="330"/>
      <c r="EA183" s="330"/>
      <c r="EK183" s="330"/>
      <c r="EU183" s="330"/>
      <c r="FE183" s="330"/>
      <c r="FO183" s="330"/>
      <c r="FY183" s="330"/>
      <c r="GI183" s="330"/>
      <c r="GS183" s="330"/>
      <c r="HC183" s="330"/>
      <c r="HM183" s="330"/>
      <c r="HW183" s="330"/>
    </row>
    <row r="184" s="3" customFormat="true" x14ac:dyDescent="0.25">
      <c r="A184" s="330"/>
      <c r="K184" s="330"/>
      <c r="U184" s="330"/>
      <c r="AE184" s="330"/>
      <c r="AO184" s="330"/>
      <c r="AY184" s="330"/>
      <c r="AZ184" s="330"/>
      <c r="BA184" s="330"/>
      <c r="BB184" s="330"/>
      <c r="BC184" s="330"/>
      <c r="BD184" s="330"/>
      <c r="BE184" s="330"/>
      <c r="BF184" s="330"/>
      <c r="BI184" s="330"/>
      <c r="BS184" s="330"/>
      <c r="CC184" s="330"/>
      <c r="CM184" s="330"/>
      <c r="CW184" s="330"/>
      <c r="DG184" s="330"/>
      <c r="DQ184" s="330"/>
      <c r="EA184" s="330"/>
      <c r="EK184" s="330"/>
      <c r="EU184" s="330"/>
      <c r="FE184" s="330"/>
      <c r="FO184" s="330"/>
      <c r="FY184" s="330"/>
      <c r="GI184" s="330"/>
      <c r="GS184" s="330"/>
      <c r="HC184" s="330"/>
      <c r="HM184" s="330"/>
      <c r="HW184" s="330"/>
    </row>
    <row r="185" s="3" customFormat="true" x14ac:dyDescent="0.25">
      <c r="A185" s="330"/>
      <c r="K185" s="330"/>
      <c r="U185" s="330"/>
      <c r="AE185" s="330"/>
      <c r="AO185" s="330"/>
      <c r="AY185" s="330"/>
      <c r="AZ185" s="330"/>
      <c r="BA185" s="330"/>
      <c r="BB185" s="330"/>
      <c r="BC185" s="330"/>
      <c r="BD185" s="330"/>
      <c r="BE185" s="330"/>
      <c r="BF185" s="330"/>
      <c r="BI185" s="330"/>
      <c r="BS185" s="330"/>
      <c r="CC185" s="330"/>
      <c r="CM185" s="330"/>
      <c r="CW185" s="330"/>
      <c r="DG185" s="330"/>
      <c r="DQ185" s="330"/>
      <c r="EA185" s="330"/>
      <c r="EK185" s="330"/>
      <c r="EU185" s="330"/>
      <c r="FE185" s="330"/>
      <c r="FO185" s="330"/>
      <c r="FY185" s="330"/>
      <c r="GI185" s="330"/>
      <c r="GS185" s="330"/>
      <c r="HC185" s="330"/>
      <c r="HM185" s="330"/>
      <c r="HW185" s="330"/>
    </row>
    <row r="186" s="3" customFormat="true" x14ac:dyDescent="0.25">
      <c r="A186" s="330"/>
      <c r="K186" s="330"/>
      <c r="U186" s="330"/>
      <c r="AE186" s="330"/>
      <c r="AO186" s="330"/>
      <c r="AY186" s="330"/>
      <c r="AZ186" s="330"/>
      <c r="BA186" s="330"/>
      <c r="BB186" s="330"/>
      <c r="BC186" s="330"/>
      <c r="BD186" s="330"/>
      <c r="BE186" s="330"/>
      <c r="BF186" s="330"/>
      <c r="BI186" s="330"/>
      <c r="BS186" s="330"/>
      <c r="CC186" s="330"/>
      <c r="CM186" s="330"/>
      <c r="CW186" s="330"/>
      <c r="DG186" s="330"/>
      <c r="DQ186" s="330"/>
      <c r="EA186" s="330"/>
      <c r="EK186" s="330"/>
      <c r="EU186" s="330"/>
      <c r="FE186" s="330"/>
      <c r="FO186" s="330"/>
      <c r="FY186" s="330"/>
      <c r="GI186" s="330"/>
      <c r="GS186" s="330"/>
      <c r="HC186" s="330"/>
      <c r="HM186" s="330"/>
      <c r="HW186" s="330"/>
    </row>
    <row r="187" s="3" customFormat="true" x14ac:dyDescent="0.25">
      <c r="A187" s="330"/>
      <c r="K187" s="330"/>
      <c r="U187" s="330"/>
      <c r="AE187" s="330"/>
      <c r="AO187" s="330"/>
      <c r="AY187" s="330"/>
      <c r="AZ187" s="330"/>
      <c r="BA187" s="330"/>
      <c r="BB187" s="330"/>
      <c r="BC187" s="330"/>
      <c r="BD187" s="330"/>
      <c r="BE187" s="330"/>
      <c r="BF187" s="330"/>
      <c r="BI187" s="330"/>
      <c r="BS187" s="330"/>
      <c r="CC187" s="330"/>
      <c r="CM187" s="330"/>
      <c r="CW187" s="330"/>
      <c r="DG187" s="330"/>
      <c r="DQ187" s="330"/>
      <c r="EA187" s="330"/>
      <c r="EK187" s="330"/>
      <c r="EU187" s="330"/>
      <c r="FE187" s="330"/>
      <c r="FO187" s="330"/>
      <c r="FY187" s="330"/>
      <c r="GI187" s="330"/>
      <c r="GS187" s="330"/>
      <c r="HC187" s="330"/>
      <c r="HM187" s="330"/>
      <c r="HW187" s="330"/>
    </row>
    <row r="188" s="3" customFormat="true" x14ac:dyDescent="0.25">
      <c r="A188" s="330"/>
      <c r="K188" s="330"/>
      <c r="U188" s="330"/>
      <c r="AE188" s="330"/>
      <c r="AO188" s="330"/>
      <c r="AY188" s="330"/>
      <c r="AZ188" s="330"/>
      <c r="BA188" s="330"/>
      <c r="BB188" s="330"/>
      <c r="BC188" s="330"/>
      <c r="BD188" s="330"/>
      <c r="BE188" s="330"/>
      <c r="BF188" s="330"/>
      <c r="BI188" s="330"/>
      <c r="BS188" s="330"/>
      <c r="CC188" s="330"/>
      <c r="CM188" s="330"/>
      <c r="CW188" s="330"/>
      <c r="DG188" s="330"/>
      <c r="DQ188" s="330"/>
      <c r="EA188" s="330"/>
      <c r="EK188" s="330"/>
      <c r="EU188" s="330"/>
      <c r="FE188" s="330"/>
      <c r="FO188" s="330"/>
      <c r="FY188" s="330"/>
      <c r="GI188" s="330"/>
      <c r="GS188" s="330"/>
      <c r="HC188" s="330"/>
      <c r="HM188" s="330"/>
      <c r="HW188" s="330"/>
    </row>
    <row r="189" s="3" customFormat="true" x14ac:dyDescent="0.25">
      <c r="A189" s="330"/>
      <c r="K189" s="330"/>
      <c r="U189" s="330"/>
      <c r="AE189" s="330"/>
      <c r="AO189" s="330"/>
      <c r="AY189" s="330"/>
      <c r="AZ189" s="330"/>
      <c r="BA189" s="330"/>
      <c r="BB189" s="330"/>
      <c r="BC189" s="330"/>
      <c r="BD189" s="330"/>
      <c r="BE189" s="330"/>
      <c r="BF189" s="330"/>
      <c r="BI189" s="330"/>
      <c r="BS189" s="330"/>
      <c r="CC189" s="330"/>
      <c r="CM189" s="330"/>
      <c r="CW189" s="330"/>
      <c r="DG189" s="330"/>
      <c r="DQ189" s="330"/>
      <c r="EA189" s="330"/>
      <c r="EK189" s="330"/>
      <c r="EU189" s="330"/>
      <c r="FE189" s="330"/>
      <c r="FO189" s="330"/>
      <c r="FY189" s="330"/>
      <c r="GI189" s="330"/>
      <c r="GS189" s="330"/>
      <c r="HC189" s="330"/>
      <c r="HM189" s="330"/>
      <c r="HW189" s="330"/>
    </row>
    <row r="190" s="3" customFormat="true" x14ac:dyDescent="0.25">
      <c r="A190" s="330"/>
      <c r="K190" s="330"/>
      <c r="U190" s="330"/>
      <c r="AE190" s="330"/>
      <c r="AO190" s="330"/>
      <c r="AY190" s="330"/>
      <c r="AZ190" s="330"/>
      <c r="BA190" s="330"/>
      <c r="BB190" s="330"/>
      <c r="BC190" s="330"/>
      <c r="BD190" s="330"/>
      <c r="BE190" s="330"/>
      <c r="BF190" s="330"/>
      <c r="BI190" s="330"/>
      <c r="BS190" s="330"/>
      <c r="CC190" s="330"/>
      <c r="CM190" s="330"/>
      <c r="CW190" s="330"/>
      <c r="DG190" s="330"/>
      <c r="DQ190" s="330"/>
      <c r="EA190" s="330"/>
      <c r="EK190" s="330"/>
      <c r="EU190" s="330"/>
      <c r="FE190" s="330"/>
      <c r="FO190" s="330"/>
      <c r="FY190" s="330"/>
      <c r="GI190" s="330"/>
      <c r="GS190" s="330"/>
      <c r="HC190" s="330"/>
      <c r="HM190" s="330"/>
      <c r="HW190" s="330"/>
    </row>
    <row r="191" s="3" customFormat="true" x14ac:dyDescent="0.25">
      <c r="A191" s="330"/>
      <c r="K191" s="330"/>
      <c r="U191" s="330"/>
      <c r="AE191" s="330"/>
      <c r="AO191" s="330"/>
      <c r="AY191" s="330"/>
      <c r="AZ191" s="330"/>
      <c r="BA191" s="330"/>
      <c r="BB191" s="330"/>
      <c r="BC191" s="330"/>
      <c r="BD191" s="330"/>
      <c r="BE191" s="330"/>
      <c r="BF191" s="330"/>
      <c r="BI191" s="330"/>
      <c r="BS191" s="330"/>
      <c r="CC191" s="330"/>
      <c r="CM191" s="330"/>
      <c r="CW191" s="330"/>
      <c r="DG191" s="330"/>
      <c r="DQ191" s="330"/>
      <c r="EA191" s="330"/>
      <c r="EK191" s="330"/>
      <c r="EU191" s="330"/>
      <c r="FE191" s="330"/>
      <c r="FO191" s="330"/>
      <c r="FY191" s="330"/>
      <c r="GI191" s="330"/>
      <c r="GS191" s="330"/>
      <c r="HC191" s="330"/>
      <c r="HM191" s="330"/>
      <c r="HW191" s="330"/>
    </row>
    <row r="192" s="3" customFormat="true" x14ac:dyDescent="0.25">
      <c r="A192" s="330"/>
      <c r="K192" s="330"/>
      <c r="U192" s="330"/>
      <c r="AE192" s="330"/>
      <c r="AO192" s="330"/>
      <c r="AY192" s="330"/>
      <c r="AZ192" s="330"/>
      <c r="BA192" s="330"/>
      <c r="BB192" s="330"/>
      <c r="BC192" s="330"/>
      <c r="BD192" s="330"/>
      <c r="BE192" s="330"/>
      <c r="BF192" s="330"/>
      <c r="BI192" s="330"/>
      <c r="BS192" s="330"/>
      <c r="CC192" s="330"/>
      <c r="CM192" s="330"/>
      <c r="CW192" s="330"/>
      <c r="DG192" s="330"/>
      <c r="DQ192" s="330"/>
      <c r="EA192" s="330"/>
      <c r="EK192" s="330"/>
      <c r="EU192" s="330"/>
      <c r="FE192" s="330"/>
      <c r="FO192" s="330"/>
      <c r="FY192" s="330"/>
      <c r="GI192" s="330"/>
      <c r="GS192" s="330"/>
      <c r="HC192" s="330"/>
      <c r="HM192" s="330"/>
      <c r="HW192" s="330"/>
    </row>
    <row r="193" s="3" customFormat="true" x14ac:dyDescent="0.25">
      <c r="A193" s="330"/>
      <c r="K193" s="330"/>
      <c r="U193" s="330"/>
      <c r="AE193" s="330"/>
      <c r="AO193" s="330"/>
      <c r="AY193" s="330"/>
      <c r="AZ193" s="330"/>
      <c r="BA193" s="330"/>
      <c r="BB193" s="330"/>
      <c r="BC193" s="330"/>
      <c r="BD193" s="330"/>
      <c r="BE193" s="330"/>
      <c r="BF193" s="330"/>
      <c r="BI193" s="330"/>
      <c r="BS193" s="330"/>
      <c r="CC193" s="330"/>
      <c r="CM193" s="330"/>
      <c r="CW193" s="330"/>
      <c r="DG193" s="330"/>
      <c r="DQ193" s="330"/>
      <c r="EA193" s="330"/>
      <c r="EK193" s="330"/>
      <c r="EU193" s="330"/>
      <c r="FE193" s="330"/>
      <c r="FO193" s="330"/>
      <c r="FY193" s="330"/>
      <c r="GI193" s="330"/>
      <c r="GS193" s="330"/>
      <c r="HC193" s="330"/>
      <c r="HM193" s="330"/>
      <c r="HW193" s="330"/>
    </row>
    <row r="194" s="3" customFormat="true" x14ac:dyDescent="0.25">
      <c r="A194" s="330"/>
      <c r="K194" s="330"/>
      <c r="U194" s="330"/>
      <c r="AE194" s="330"/>
      <c r="AO194" s="330"/>
      <c r="AY194" s="330"/>
      <c r="AZ194" s="330"/>
      <c r="BA194" s="330"/>
      <c r="BB194" s="330"/>
      <c r="BC194" s="330"/>
      <c r="BD194" s="330"/>
      <c r="BE194" s="330"/>
      <c r="BF194" s="330"/>
      <c r="BI194" s="330"/>
      <c r="BS194" s="330"/>
      <c r="CC194" s="330"/>
      <c r="CM194" s="330"/>
      <c r="CW194" s="330"/>
      <c r="DG194" s="330"/>
      <c r="DQ194" s="330"/>
      <c r="EA194" s="330"/>
      <c r="EK194" s="330"/>
      <c r="EU194" s="330"/>
      <c r="FE194" s="330"/>
      <c r="FO194" s="330"/>
      <c r="FY194" s="330"/>
      <c r="GI194" s="330"/>
      <c r="GS194" s="330"/>
      <c r="HC194" s="330"/>
      <c r="HM194" s="330"/>
      <c r="HW194" s="330"/>
    </row>
    <row r="195" s="3" customFormat="true" x14ac:dyDescent="0.25">
      <c r="A195" s="330"/>
      <c r="K195" s="330"/>
      <c r="U195" s="330"/>
      <c r="AE195" s="330"/>
      <c r="AO195" s="330"/>
      <c r="AY195" s="330"/>
      <c r="AZ195" s="330"/>
      <c r="BA195" s="330"/>
      <c r="BB195" s="330"/>
      <c r="BC195" s="330"/>
      <c r="BD195" s="330"/>
      <c r="BE195" s="330"/>
      <c r="BF195" s="330"/>
      <c r="BI195" s="330"/>
      <c r="BS195" s="330"/>
      <c r="CC195" s="330"/>
      <c r="CM195" s="330"/>
      <c r="CW195" s="330"/>
      <c r="DG195" s="330"/>
      <c r="DQ195" s="330"/>
      <c r="EA195" s="330"/>
      <c r="EK195" s="330"/>
      <c r="EU195" s="330"/>
      <c r="FE195" s="330"/>
      <c r="FO195" s="330"/>
      <c r="FY195" s="330"/>
      <c r="GI195" s="330"/>
      <c r="GS195" s="330"/>
      <c r="HC195" s="330"/>
      <c r="HM195" s="330"/>
      <c r="HW195" s="330"/>
    </row>
    <row r="196" s="3" customFormat="true" x14ac:dyDescent="0.25">
      <c r="A196" s="330"/>
      <c r="K196" s="330"/>
      <c r="U196" s="330"/>
      <c r="AE196" s="330"/>
      <c r="AO196" s="330"/>
      <c r="AY196" s="330"/>
      <c r="AZ196" s="330"/>
      <c r="BA196" s="330"/>
      <c r="BB196" s="330"/>
      <c r="BC196" s="330"/>
      <c r="BD196" s="330"/>
      <c r="BE196" s="330"/>
      <c r="BF196" s="330"/>
      <c r="BI196" s="330"/>
      <c r="BS196" s="330"/>
      <c r="CC196" s="330"/>
      <c r="CM196" s="330"/>
      <c r="CW196" s="330"/>
      <c r="DG196" s="330"/>
      <c r="DQ196" s="330"/>
      <c r="EA196" s="330"/>
      <c r="EK196" s="330"/>
      <c r="EU196" s="330"/>
      <c r="FE196" s="330"/>
      <c r="FO196" s="330"/>
      <c r="FY196" s="330"/>
      <c r="GI196" s="330"/>
      <c r="GS196" s="330"/>
      <c r="HC196" s="330"/>
      <c r="HM196" s="330"/>
      <c r="HW196" s="330"/>
    </row>
    <row r="197" s="3" customFormat="true" x14ac:dyDescent="0.25">
      <c r="A197" s="330"/>
      <c r="K197" s="330"/>
      <c r="U197" s="330"/>
      <c r="AE197" s="330"/>
      <c r="AO197" s="330"/>
      <c r="AY197" s="330"/>
      <c r="AZ197" s="330"/>
      <c r="BA197" s="330"/>
      <c r="BB197" s="330"/>
      <c r="BC197" s="330"/>
      <c r="BD197" s="330"/>
      <c r="BE197" s="330"/>
      <c r="BF197" s="330"/>
      <c r="BI197" s="330"/>
      <c r="BS197" s="330"/>
      <c r="CC197" s="330"/>
      <c r="CM197" s="330"/>
      <c r="CW197" s="330"/>
      <c r="DG197" s="330"/>
      <c r="DQ197" s="330"/>
      <c r="EA197" s="330"/>
      <c r="EK197" s="330"/>
      <c r="EU197" s="330"/>
      <c r="FE197" s="330"/>
      <c r="FO197" s="330"/>
      <c r="FY197" s="330"/>
      <c r="GI197" s="330"/>
      <c r="GS197" s="330"/>
      <c r="HC197" s="330"/>
      <c r="HM197" s="330"/>
      <c r="HW197" s="330"/>
    </row>
    <row r="198" s="3" customFormat="true" x14ac:dyDescent="0.25">
      <c r="A198" s="330"/>
      <c r="K198" s="330"/>
      <c r="U198" s="330"/>
      <c r="AE198" s="330"/>
      <c r="AO198" s="330"/>
      <c r="AY198" s="330"/>
      <c r="AZ198" s="330"/>
      <c r="BA198" s="330"/>
      <c r="BB198" s="330"/>
      <c r="BC198" s="330"/>
      <c r="BD198" s="330"/>
      <c r="BE198" s="330"/>
      <c r="BF198" s="330"/>
      <c r="BI198" s="330"/>
      <c r="BS198" s="330"/>
      <c r="CC198" s="330"/>
      <c r="CM198" s="330"/>
      <c r="CW198" s="330"/>
      <c r="DG198" s="330"/>
      <c r="DQ198" s="330"/>
      <c r="EA198" s="330"/>
      <c r="EK198" s="330"/>
      <c r="EU198" s="330"/>
      <c r="FE198" s="330"/>
      <c r="FO198" s="330"/>
      <c r="FY198" s="330"/>
      <c r="GI198" s="330"/>
      <c r="GS198" s="330"/>
      <c r="HC198" s="330"/>
      <c r="HM198" s="330"/>
      <c r="HW198" s="330"/>
    </row>
    <row r="199" s="3" customFormat="true" x14ac:dyDescent="0.25">
      <c r="A199" s="330"/>
      <c r="K199" s="330"/>
      <c r="U199" s="330"/>
      <c r="AE199" s="330"/>
      <c r="AO199" s="330"/>
      <c r="AY199" s="330"/>
      <c r="AZ199" s="330"/>
      <c r="BA199" s="330"/>
      <c r="BB199" s="330"/>
      <c r="BC199" s="330"/>
      <c r="BD199" s="330"/>
      <c r="BE199" s="330"/>
      <c r="BF199" s="330"/>
      <c r="BI199" s="330"/>
      <c r="BS199" s="330"/>
      <c r="CC199" s="330"/>
      <c r="CM199" s="330"/>
      <c r="CW199" s="330"/>
      <c r="DG199" s="330"/>
      <c r="DQ199" s="330"/>
      <c r="EA199" s="330"/>
      <c r="EK199" s="330"/>
      <c r="EU199" s="330"/>
      <c r="FE199" s="330"/>
      <c r="FO199" s="330"/>
      <c r="FY199" s="330"/>
      <c r="GI199" s="330"/>
      <c r="GS199" s="330"/>
      <c r="HC199" s="330"/>
      <c r="HM199" s="330"/>
      <c r="HW199" s="330"/>
    </row>
    <row r="200" s="3" customFormat="true" x14ac:dyDescent="0.25">
      <c r="A200" s="330"/>
      <c r="K200" s="330"/>
      <c r="U200" s="330"/>
      <c r="AE200" s="330"/>
      <c r="AO200" s="330"/>
      <c r="AY200" s="330"/>
      <c r="AZ200" s="330"/>
      <c r="BA200" s="330"/>
      <c r="BB200" s="330"/>
      <c r="BC200" s="330"/>
      <c r="BD200" s="330"/>
      <c r="BE200" s="330"/>
      <c r="BF200" s="330"/>
      <c r="BI200" s="330"/>
      <c r="BS200" s="330"/>
      <c r="CC200" s="330"/>
      <c r="CM200" s="330"/>
      <c r="CW200" s="330"/>
      <c r="DG200" s="330"/>
      <c r="DQ200" s="330"/>
      <c r="EA200" s="330"/>
      <c r="EK200" s="330"/>
      <c r="EU200" s="330"/>
      <c r="FE200" s="330"/>
      <c r="FO200" s="330"/>
      <c r="FY200" s="330"/>
      <c r="GI200" s="330"/>
      <c r="GS200" s="330"/>
      <c r="HC200" s="330"/>
      <c r="HM200" s="330"/>
      <c r="HW200" s="330"/>
    </row>
    <row r="201" s="3" customFormat="true" x14ac:dyDescent="0.25">
      <c r="A201" s="330"/>
      <c r="K201" s="330"/>
      <c r="U201" s="330"/>
      <c r="AE201" s="330"/>
      <c r="AO201" s="330"/>
      <c r="AY201" s="330"/>
      <c r="AZ201" s="330"/>
      <c r="BA201" s="330"/>
      <c r="BB201" s="330"/>
      <c r="BC201" s="330"/>
      <c r="BD201" s="330"/>
      <c r="BE201" s="330"/>
      <c r="BF201" s="330"/>
      <c r="BI201" s="330"/>
      <c r="BS201" s="330"/>
      <c r="CC201" s="330"/>
      <c r="CM201" s="330"/>
      <c r="CW201" s="330"/>
      <c r="DG201" s="330"/>
      <c r="DQ201" s="330"/>
      <c r="EA201" s="330"/>
      <c r="EK201" s="330"/>
      <c r="EU201" s="330"/>
      <c r="FE201" s="330"/>
      <c r="FO201" s="330"/>
      <c r="FY201" s="330"/>
      <c r="GI201" s="330"/>
      <c r="GS201" s="330"/>
      <c r="HC201" s="330"/>
      <c r="HM201" s="330"/>
      <c r="HW201" s="330"/>
    </row>
    <row r="202" s="3" customFormat="true" x14ac:dyDescent="0.25">
      <c r="A202" s="330"/>
      <c r="K202" s="330"/>
      <c r="U202" s="330"/>
      <c r="AE202" s="330"/>
      <c r="AO202" s="330"/>
      <c r="AY202" s="330"/>
      <c r="AZ202" s="330"/>
      <c r="BA202" s="330"/>
      <c r="BB202" s="330"/>
      <c r="BC202" s="330"/>
      <c r="BD202" s="330"/>
      <c r="BE202" s="330"/>
      <c r="BF202" s="330"/>
      <c r="BI202" s="330"/>
      <c r="BS202" s="330"/>
      <c r="CC202" s="330"/>
      <c r="CM202" s="330"/>
      <c r="CW202" s="330"/>
      <c r="DG202" s="330"/>
      <c r="DQ202" s="330"/>
      <c r="EA202" s="330"/>
      <c r="EK202" s="330"/>
      <c r="EU202" s="330"/>
      <c r="FE202" s="330"/>
      <c r="FO202" s="330"/>
      <c r="FY202" s="330"/>
      <c r="GI202" s="330"/>
      <c r="GS202" s="330"/>
      <c r="HC202" s="330"/>
      <c r="HM202" s="330"/>
      <c r="HW202" s="330"/>
    </row>
    <row r="203" s="3" customFormat="true" x14ac:dyDescent="0.25">
      <c r="A203" s="330"/>
      <c r="K203" s="330"/>
      <c r="U203" s="330"/>
      <c r="AE203" s="330"/>
      <c r="AO203" s="330"/>
      <c r="AY203" s="330"/>
      <c r="AZ203" s="330"/>
      <c r="BA203" s="330"/>
      <c r="BB203" s="330"/>
      <c r="BC203" s="330"/>
      <c r="BD203" s="330"/>
      <c r="BE203" s="330"/>
      <c r="BF203" s="330"/>
      <c r="BI203" s="330"/>
      <c r="BS203" s="330"/>
      <c r="CC203" s="330"/>
      <c r="CM203" s="330"/>
      <c r="CW203" s="330"/>
      <c r="DG203" s="330"/>
      <c r="DQ203" s="330"/>
      <c r="EA203" s="330"/>
      <c r="EK203" s="330"/>
      <c r="EU203" s="330"/>
      <c r="FE203" s="330"/>
      <c r="FO203" s="330"/>
      <c r="FY203" s="330"/>
      <c r="GI203" s="330"/>
      <c r="GS203" s="330"/>
      <c r="HC203" s="330"/>
      <c r="HM203" s="330"/>
      <c r="HW203" s="330"/>
    </row>
    <row r="204" s="3" customFormat="true" x14ac:dyDescent="0.25">
      <c r="A204" s="330"/>
      <c r="K204" s="330"/>
      <c r="U204" s="330"/>
      <c r="AE204" s="330"/>
      <c r="AO204" s="330"/>
      <c r="AY204" s="330"/>
      <c r="AZ204" s="330"/>
      <c r="BA204" s="330"/>
      <c r="BB204" s="330"/>
      <c r="BC204" s="330"/>
      <c r="BD204" s="330"/>
      <c r="BE204" s="330"/>
      <c r="BF204" s="330"/>
      <c r="BI204" s="330"/>
      <c r="BS204" s="330"/>
      <c r="CC204" s="330"/>
      <c r="CM204" s="330"/>
      <c r="CW204" s="330"/>
      <c r="DG204" s="330"/>
      <c r="DQ204" s="330"/>
      <c r="EA204" s="330"/>
      <c r="EK204" s="330"/>
      <c r="EU204" s="330"/>
      <c r="FE204" s="330"/>
      <c r="FO204" s="330"/>
      <c r="FY204" s="330"/>
      <c r="GI204" s="330"/>
      <c r="GS204" s="330"/>
      <c r="HC204" s="330"/>
      <c r="HM204" s="330"/>
      <c r="HW204" s="330"/>
    </row>
    <row r="205" s="3" customFormat="true" x14ac:dyDescent="0.25">
      <c r="A205" s="330"/>
      <c r="K205" s="330"/>
      <c r="U205" s="330"/>
      <c r="AE205" s="330"/>
      <c r="AO205" s="330"/>
      <c r="AY205" s="330"/>
      <c r="AZ205" s="330"/>
      <c r="BA205" s="330"/>
      <c r="BB205" s="330"/>
      <c r="BC205" s="330"/>
      <c r="BD205" s="330"/>
      <c r="BE205" s="330"/>
      <c r="BF205" s="330"/>
      <c r="BI205" s="330"/>
      <c r="BS205" s="330"/>
      <c r="CC205" s="330"/>
      <c r="CM205" s="330"/>
      <c r="CW205" s="330"/>
      <c r="DG205" s="330"/>
      <c r="DQ205" s="330"/>
      <c r="EA205" s="330"/>
      <c r="EK205" s="330"/>
      <c r="EU205" s="330"/>
      <c r="FE205" s="330"/>
      <c r="FO205" s="330"/>
      <c r="FY205" s="330"/>
      <c r="GI205" s="330"/>
      <c r="GS205" s="330"/>
      <c r="HC205" s="330"/>
      <c r="HM205" s="330"/>
      <c r="HW205" s="330"/>
    </row>
    <row r="206" s="3" customFormat="true" x14ac:dyDescent="0.25">
      <c r="A206" s="330"/>
      <c r="K206" s="330"/>
      <c r="U206" s="330"/>
      <c r="AE206" s="330"/>
      <c r="AO206" s="330"/>
      <c r="AY206" s="330"/>
      <c r="AZ206" s="330"/>
      <c r="BA206" s="330"/>
      <c r="BB206" s="330"/>
      <c r="BC206" s="330"/>
      <c r="BD206" s="330"/>
      <c r="BE206" s="330"/>
      <c r="BF206" s="330"/>
      <c r="BI206" s="330"/>
      <c r="BS206" s="330"/>
      <c r="CC206" s="330"/>
      <c r="CM206" s="330"/>
      <c r="CW206" s="330"/>
      <c r="DG206" s="330"/>
      <c r="DQ206" s="330"/>
      <c r="EA206" s="330"/>
      <c r="EK206" s="330"/>
      <c r="EU206" s="330"/>
      <c r="FE206" s="330"/>
      <c r="FO206" s="330"/>
      <c r="FY206" s="330"/>
      <c r="GI206" s="330"/>
      <c r="GS206" s="330"/>
      <c r="HC206" s="330"/>
      <c r="HM206" s="330"/>
      <c r="HW206" s="330"/>
    </row>
    <row r="207" s="3" customFormat="true" x14ac:dyDescent="0.25">
      <c r="A207" s="330"/>
      <c r="K207" s="330"/>
      <c r="U207" s="330"/>
      <c r="AE207" s="330"/>
      <c r="AO207" s="330"/>
      <c r="AY207" s="330"/>
      <c r="AZ207" s="330"/>
      <c r="BA207" s="330"/>
      <c r="BB207" s="330"/>
      <c r="BC207" s="330"/>
      <c r="BD207" s="330"/>
      <c r="BE207" s="330"/>
      <c r="BF207" s="330"/>
      <c r="BI207" s="330"/>
      <c r="BS207" s="330"/>
      <c r="CC207" s="330"/>
      <c r="CM207" s="330"/>
      <c r="CW207" s="330"/>
      <c r="DG207" s="330"/>
      <c r="DQ207" s="330"/>
      <c r="EA207" s="330"/>
      <c r="EK207" s="330"/>
      <c r="EU207" s="330"/>
      <c r="FE207" s="330"/>
      <c r="FO207" s="330"/>
      <c r="FY207" s="330"/>
      <c r="GI207" s="330"/>
      <c r="GS207" s="330"/>
      <c r="HC207" s="330"/>
      <c r="HM207" s="330"/>
      <c r="HW207" s="330"/>
    </row>
    <row r="208" s="3" customFormat="true" x14ac:dyDescent="0.25">
      <c r="A208" s="330"/>
      <c r="K208" s="330"/>
      <c r="U208" s="330"/>
      <c r="AE208" s="330"/>
      <c r="AO208" s="330"/>
      <c r="AY208" s="330"/>
      <c r="AZ208" s="330"/>
      <c r="BA208" s="330"/>
      <c r="BB208" s="330"/>
      <c r="BC208" s="330"/>
      <c r="BD208" s="330"/>
      <c r="BE208" s="330"/>
      <c r="BF208" s="330"/>
      <c r="BI208" s="330"/>
      <c r="BS208" s="330"/>
      <c r="CC208" s="330"/>
      <c r="CM208" s="330"/>
      <c r="CW208" s="330"/>
      <c r="DG208" s="330"/>
      <c r="DQ208" s="330"/>
      <c r="EA208" s="330"/>
      <c r="EK208" s="330"/>
      <c r="EU208" s="330"/>
      <c r="FE208" s="330"/>
      <c r="FO208" s="330"/>
      <c r="FY208" s="330"/>
      <c r="GI208" s="330"/>
      <c r="GS208" s="330"/>
      <c r="HC208" s="330"/>
      <c r="HM208" s="330"/>
      <c r="HW208" s="330"/>
    </row>
    <row r="209" s="3" customFormat="true" x14ac:dyDescent="0.25">
      <c r="A209" s="330"/>
      <c r="K209" s="330"/>
      <c r="U209" s="330"/>
      <c r="AE209" s="330"/>
      <c r="AO209" s="330"/>
      <c r="AY209" s="330"/>
      <c r="AZ209" s="330"/>
      <c r="BA209" s="330"/>
      <c r="BB209" s="330"/>
      <c r="BC209" s="330"/>
      <c r="BD209" s="330"/>
      <c r="BE209" s="330"/>
      <c r="BF209" s="330"/>
      <c r="BI209" s="330"/>
      <c r="BS209" s="330"/>
      <c r="CC209" s="330"/>
      <c r="CM209" s="330"/>
      <c r="CW209" s="330"/>
      <c r="DG209" s="330"/>
      <c r="DQ209" s="330"/>
      <c r="EA209" s="330"/>
      <c r="EK209" s="330"/>
      <c r="EU209" s="330"/>
      <c r="FE209" s="330"/>
      <c r="FO209" s="330"/>
      <c r="FY209" s="330"/>
      <c r="GI209" s="330"/>
      <c r="GS209" s="330"/>
      <c r="HC209" s="330"/>
      <c r="HM209" s="330"/>
      <c r="HW209" s="330"/>
    </row>
    <row r="210" s="3" customFormat="true" x14ac:dyDescent="0.25">
      <c r="A210" s="330"/>
      <c r="K210" s="330"/>
      <c r="U210" s="330"/>
      <c r="AE210" s="330"/>
      <c r="AO210" s="330"/>
      <c r="AY210" s="330"/>
      <c r="AZ210" s="330"/>
      <c r="BA210" s="330"/>
      <c r="BB210" s="330"/>
      <c r="BC210" s="330"/>
      <c r="BD210" s="330"/>
      <c r="BE210" s="330"/>
      <c r="BF210" s="330"/>
      <c r="BI210" s="330"/>
      <c r="BS210" s="330"/>
      <c r="CC210" s="330"/>
      <c r="CM210" s="330"/>
      <c r="CW210" s="330"/>
      <c r="DG210" s="330"/>
      <c r="DQ210" s="330"/>
      <c r="EA210" s="330"/>
      <c r="EK210" s="330"/>
      <c r="EU210" s="330"/>
      <c r="FE210" s="330"/>
      <c r="FO210" s="330"/>
      <c r="FY210" s="330"/>
      <c r="GI210" s="330"/>
      <c r="GS210" s="330"/>
      <c r="HC210" s="330"/>
      <c r="HM210" s="330"/>
      <c r="HW210" s="330"/>
    </row>
    <row r="211" s="3" customFormat="true" x14ac:dyDescent="0.25">
      <c r="A211" s="330"/>
      <c r="K211" s="330"/>
      <c r="U211" s="330"/>
      <c r="AE211" s="330"/>
      <c r="AO211" s="330"/>
      <c r="AY211" s="330"/>
      <c r="AZ211" s="330"/>
      <c r="BA211" s="330"/>
      <c r="BB211" s="330"/>
      <c r="BC211" s="330"/>
      <c r="BD211" s="330"/>
      <c r="BE211" s="330"/>
      <c r="BF211" s="330"/>
      <c r="BI211" s="330"/>
      <c r="BS211" s="330"/>
      <c r="CC211" s="330"/>
      <c r="CM211" s="330"/>
      <c r="CW211" s="330"/>
      <c r="DG211" s="330"/>
      <c r="DQ211" s="330"/>
      <c r="EA211" s="330"/>
      <c r="EK211" s="330"/>
      <c r="EU211" s="330"/>
      <c r="FE211" s="330"/>
      <c r="FO211" s="330"/>
      <c r="FY211" s="330"/>
      <c r="GI211" s="330"/>
      <c r="GS211" s="330"/>
      <c r="HC211" s="330"/>
      <c r="HM211" s="330"/>
      <c r="HW211" s="330"/>
    </row>
    <row r="212" s="3" customFormat="true" x14ac:dyDescent="0.25">
      <c r="A212" s="330"/>
      <c r="K212" s="330"/>
      <c r="U212" s="330"/>
      <c r="AE212" s="330"/>
      <c r="AO212" s="330"/>
      <c r="AY212" s="330"/>
      <c r="AZ212" s="330"/>
      <c r="BA212" s="330"/>
      <c r="BB212" s="330"/>
      <c r="BC212" s="330"/>
      <c r="BD212" s="330"/>
      <c r="BE212" s="330"/>
      <c r="BF212" s="330"/>
      <c r="BI212" s="330"/>
      <c r="BS212" s="330"/>
      <c r="CC212" s="330"/>
      <c r="CM212" s="330"/>
      <c r="CW212" s="330"/>
      <c r="DG212" s="330"/>
      <c r="DQ212" s="330"/>
      <c r="EA212" s="330"/>
      <c r="EK212" s="330"/>
      <c r="EU212" s="330"/>
      <c r="FE212" s="330"/>
      <c r="FO212" s="330"/>
      <c r="FY212" s="330"/>
      <c r="GI212" s="330"/>
      <c r="GS212" s="330"/>
      <c r="HC212" s="330"/>
      <c r="HM212" s="330"/>
      <c r="HW212" s="330"/>
    </row>
    <row r="213" s="3" customFormat="true" x14ac:dyDescent="0.25">
      <c r="A213" s="330"/>
      <c r="K213" s="330"/>
      <c r="U213" s="330"/>
      <c r="AE213" s="330"/>
      <c r="AO213" s="330"/>
      <c r="AY213" s="330"/>
      <c r="AZ213" s="330"/>
      <c r="BA213" s="330"/>
      <c r="BB213" s="330"/>
      <c r="BC213" s="330"/>
      <c r="BD213" s="330"/>
      <c r="BE213" s="330"/>
      <c r="BF213" s="330"/>
      <c r="BI213" s="330"/>
      <c r="BS213" s="330"/>
      <c r="CC213" s="330"/>
      <c r="CM213" s="330"/>
      <c r="CW213" s="330"/>
      <c r="DG213" s="330"/>
      <c r="DQ213" s="330"/>
      <c r="EA213" s="330"/>
      <c r="EK213" s="330"/>
      <c r="EU213" s="330"/>
      <c r="FE213" s="330"/>
      <c r="FO213" s="330"/>
      <c r="FY213" s="330"/>
      <c r="GI213" s="330"/>
      <c r="GS213" s="330"/>
      <c r="HC213" s="330"/>
      <c r="HM213" s="330"/>
      <c r="HW213" s="330"/>
    </row>
    <row r="214" s="3" customFormat="true" x14ac:dyDescent="0.25">
      <c r="A214" s="330"/>
      <c r="K214" s="330"/>
      <c r="U214" s="330"/>
      <c r="AE214" s="330"/>
      <c r="AO214" s="330"/>
      <c r="AY214" s="330"/>
      <c r="AZ214" s="330"/>
      <c r="BA214" s="330"/>
      <c r="BB214" s="330"/>
      <c r="BC214" s="330"/>
      <c r="BD214" s="330"/>
      <c r="BE214" s="330"/>
      <c r="BF214" s="330"/>
      <c r="BI214" s="330"/>
      <c r="BS214" s="330"/>
      <c r="CC214" s="330"/>
      <c r="CM214" s="330"/>
      <c r="CW214" s="330"/>
      <c r="DG214" s="330"/>
      <c r="DQ214" s="330"/>
      <c r="EA214" s="330"/>
      <c r="EK214" s="330"/>
      <c r="EU214" s="330"/>
      <c r="FE214" s="330"/>
      <c r="FO214" s="330"/>
      <c r="FY214" s="330"/>
      <c r="GI214" s="330"/>
      <c r="GS214" s="330"/>
      <c r="HC214" s="330"/>
      <c r="HM214" s="330"/>
      <c r="HW214" s="330"/>
    </row>
    <row r="215" s="3" customFormat="true" x14ac:dyDescent="0.25">
      <c r="A215" s="330"/>
      <c r="K215" s="330"/>
      <c r="U215" s="330"/>
      <c r="AE215" s="330"/>
      <c r="AO215" s="330"/>
      <c r="AY215" s="330"/>
      <c r="AZ215" s="330"/>
      <c r="BA215" s="330"/>
      <c r="BB215" s="330"/>
      <c r="BC215" s="330"/>
      <c r="BD215" s="330"/>
      <c r="BE215" s="330"/>
      <c r="BF215" s="330"/>
      <c r="BI215" s="330"/>
      <c r="BS215" s="330"/>
      <c r="CC215" s="330"/>
      <c r="CM215" s="330"/>
      <c r="CW215" s="330"/>
      <c r="DG215" s="330"/>
      <c r="DQ215" s="330"/>
      <c r="EA215" s="330"/>
      <c r="EK215" s="330"/>
      <c r="EU215" s="330"/>
      <c r="FE215" s="330"/>
      <c r="FO215" s="330"/>
      <c r="FY215" s="330"/>
      <c r="GI215" s="330"/>
      <c r="GS215" s="330"/>
      <c r="HC215" s="330"/>
      <c r="HM215" s="330"/>
      <c r="HW215" s="330"/>
    </row>
    <row r="216" s="3" customFormat="true" x14ac:dyDescent="0.25">
      <c r="A216" s="330"/>
      <c r="K216" s="330"/>
      <c r="U216" s="330"/>
      <c r="AE216" s="330"/>
      <c r="AO216" s="330"/>
      <c r="AY216" s="330"/>
      <c r="AZ216" s="330"/>
      <c r="BA216" s="330"/>
      <c r="BB216" s="330"/>
      <c r="BC216" s="330"/>
      <c r="BD216" s="330"/>
      <c r="BE216" s="330"/>
      <c r="BF216" s="330"/>
      <c r="BI216" s="330"/>
      <c r="BS216" s="330"/>
      <c r="CC216" s="330"/>
      <c r="CM216" s="330"/>
      <c r="CW216" s="330"/>
      <c r="DG216" s="330"/>
      <c r="DQ216" s="330"/>
      <c r="EA216" s="330"/>
      <c r="EK216" s="330"/>
      <c r="EU216" s="330"/>
      <c r="FE216" s="330"/>
      <c r="FO216" s="330"/>
      <c r="FY216" s="330"/>
      <c r="GI216" s="330"/>
      <c r="GS216" s="330"/>
      <c r="HC216" s="330"/>
      <c r="HM216" s="330"/>
      <c r="HW216" s="330"/>
    </row>
    <row r="217" s="3" customFormat="true" x14ac:dyDescent="0.25">
      <c r="A217" s="330"/>
      <c r="K217" s="330"/>
      <c r="U217" s="330"/>
      <c r="AE217" s="330"/>
      <c r="AO217" s="330"/>
      <c r="AY217" s="330"/>
      <c r="AZ217" s="330"/>
      <c r="BA217" s="330"/>
      <c r="BB217" s="330"/>
      <c r="BC217" s="330"/>
      <c r="BD217" s="330"/>
      <c r="BE217" s="330"/>
      <c r="BF217" s="330"/>
      <c r="BI217" s="330"/>
      <c r="BS217" s="330"/>
      <c r="CC217" s="330"/>
      <c r="CM217" s="330"/>
      <c r="CW217" s="330"/>
      <c r="DG217" s="330"/>
      <c r="DQ217" s="330"/>
      <c r="EA217" s="330"/>
      <c r="EK217" s="330"/>
      <c r="EU217" s="330"/>
      <c r="FE217" s="330"/>
      <c r="FO217" s="330"/>
      <c r="FY217" s="330"/>
      <c r="GI217" s="330"/>
      <c r="GS217" s="330"/>
      <c r="HC217" s="330"/>
      <c r="HM217" s="330"/>
      <c r="HW217" s="330"/>
    </row>
    <row r="218" s="3" customFormat="true" x14ac:dyDescent="0.25">
      <c r="A218" s="330"/>
      <c r="K218" s="330"/>
      <c r="U218" s="330"/>
      <c r="AE218" s="330"/>
      <c r="AO218" s="330"/>
      <c r="AY218" s="330"/>
      <c r="AZ218" s="330"/>
      <c r="BA218" s="330"/>
      <c r="BB218" s="330"/>
      <c r="BC218" s="330"/>
      <c r="BD218" s="330"/>
      <c r="BE218" s="330"/>
      <c r="BF218" s="330"/>
      <c r="BI218" s="330"/>
      <c r="BS218" s="330"/>
      <c r="CC218" s="330"/>
      <c r="CM218" s="330"/>
      <c r="CW218" s="330"/>
      <c r="DG218" s="330"/>
      <c r="DQ218" s="330"/>
      <c r="EA218" s="330"/>
      <c r="EK218" s="330"/>
      <c r="EU218" s="330"/>
      <c r="FE218" s="330"/>
      <c r="FO218" s="330"/>
      <c r="FY218" s="330"/>
      <c r="GI218" s="330"/>
      <c r="GS218" s="330"/>
      <c r="HC218" s="330"/>
      <c r="HM218" s="330"/>
      <c r="HW218" s="330"/>
    </row>
    <row r="219" s="3" customFormat="true" x14ac:dyDescent="0.25">
      <c r="A219" s="330"/>
      <c r="K219" s="330"/>
      <c r="U219" s="330"/>
      <c r="AE219" s="330"/>
      <c r="AO219" s="330"/>
      <c r="AY219" s="330"/>
      <c r="AZ219" s="330"/>
      <c r="BA219" s="330"/>
      <c r="BB219" s="330"/>
      <c r="BC219" s="330"/>
      <c r="BD219" s="330"/>
      <c r="BE219" s="330"/>
      <c r="BF219" s="330"/>
      <c r="BI219" s="330"/>
      <c r="BS219" s="330"/>
      <c r="CC219" s="330"/>
      <c r="CM219" s="330"/>
      <c r="CW219" s="330"/>
      <c r="DG219" s="330"/>
      <c r="DQ219" s="330"/>
      <c r="EA219" s="330"/>
      <c r="EK219" s="330"/>
      <c r="EU219" s="330"/>
      <c r="FE219" s="330"/>
      <c r="FO219" s="330"/>
      <c r="FY219" s="330"/>
      <c r="GI219" s="330"/>
      <c r="GS219" s="330"/>
      <c r="HC219" s="330"/>
      <c r="HM219" s="330"/>
      <c r="HW219" s="330"/>
    </row>
    <row r="220" s="3" customFormat="true" x14ac:dyDescent="0.25">
      <c r="A220" s="330"/>
      <c r="K220" s="330"/>
      <c r="U220" s="330"/>
      <c r="AE220" s="330"/>
      <c r="AO220" s="330"/>
      <c r="AY220" s="330"/>
      <c r="AZ220" s="330"/>
      <c r="BA220" s="330"/>
      <c r="BB220" s="330"/>
      <c r="BC220" s="330"/>
      <c r="BD220" s="330"/>
      <c r="BE220" s="330"/>
      <c r="BF220" s="330"/>
      <c r="BI220" s="330"/>
      <c r="BS220" s="330"/>
      <c r="CC220" s="330"/>
      <c r="CM220" s="330"/>
      <c r="CW220" s="330"/>
      <c r="DG220" s="330"/>
      <c r="DQ220" s="330"/>
      <c r="EA220" s="330"/>
      <c r="EK220" s="330"/>
      <c r="EU220" s="330"/>
      <c r="FE220" s="330"/>
      <c r="FO220" s="330"/>
      <c r="FY220" s="330"/>
      <c r="GI220" s="330"/>
      <c r="GS220" s="330"/>
      <c r="HC220" s="330"/>
      <c r="HM220" s="330"/>
      <c r="HW220" s="330"/>
    </row>
    <row r="221" s="3" customFormat="true" x14ac:dyDescent="0.25">
      <c r="A221" s="330"/>
      <c r="K221" s="330"/>
      <c r="U221" s="330"/>
      <c r="AE221" s="330"/>
      <c r="AO221" s="330"/>
      <c r="AY221" s="330"/>
      <c r="AZ221" s="330"/>
      <c r="BA221" s="330"/>
      <c r="BB221" s="330"/>
      <c r="BC221" s="330"/>
      <c r="BD221" s="330"/>
      <c r="BE221" s="330"/>
      <c r="BF221" s="330"/>
      <c r="BI221" s="330"/>
      <c r="BS221" s="330"/>
      <c r="CC221" s="330"/>
      <c r="CM221" s="330"/>
      <c r="CW221" s="330"/>
      <c r="DG221" s="330"/>
      <c r="DQ221" s="330"/>
      <c r="EA221" s="330"/>
      <c r="EK221" s="330"/>
      <c r="EU221" s="330"/>
      <c r="FE221" s="330"/>
      <c r="FO221" s="330"/>
      <c r="FY221" s="330"/>
      <c r="GI221" s="330"/>
      <c r="GS221" s="330"/>
      <c r="HC221" s="330"/>
      <c r="HM221" s="330"/>
      <c r="HW221" s="330"/>
    </row>
    <row r="222" s="3" customFormat="true" x14ac:dyDescent="0.25">
      <c r="A222" s="330"/>
      <c r="K222" s="330"/>
      <c r="U222" s="330"/>
      <c r="AE222" s="330"/>
      <c r="AO222" s="330"/>
      <c r="AY222" s="330"/>
      <c r="AZ222" s="330"/>
      <c r="BA222" s="330"/>
      <c r="BB222" s="330"/>
      <c r="BC222" s="330"/>
      <c r="BD222" s="330"/>
      <c r="BE222" s="330"/>
      <c r="BF222" s="330"/>
      <c r="BI222" s="330"/>
      <c r="BS222" s="330"/>
      <c r="CC222" s="330"/>
      <c r="CM222" s="330"/>
      <c r="CW222" s="330"/>
      <c r="DG222" s="330"/>
      <c r="DQ222" s="330"/>
      <c r="EA222" s="330"/>
      <c r="EK222" s="330"/>
      <c r="EU222" s="330"/>
      <c r="FE222" s="330"/>
      <c r="FO222" s="330"/>
      <c r="FY222" s="330"/>
      <c r="GI222" s="330"/>
      <c r="GS222" s="330"/>
      <c r="HC222" s="330"/>
      <c r="HM222" s="330"/>
      <c r="HW222" s="330"/>
    </row>
    <row r="223" s="3" customFormat="true" x14ac:dyDescent="0.25">
      <c r="A223" s="330"/>
      <c r="K223" s="330"/>
      <c r="U223" s="330"/>
      <c r="AE223" s="330"/>
      <c r="AO223" s="330"/>
      <c r="AY223" s="330"/>
      <c r="AZ223" s="330"/>
      <c r="BA223" s="330"/>
      <c r="BB223" s="330"/>
      <c r="BC223" s="330"/>
      <c r="BD223" s="330"/>
      <c r="BE223" s="330"/>
      <c r="BF223" s="330"/>
      <c r="BI223" s="330"/>
      <c r="BS223" s="330"/>
      <c r="CC223" s="330"/>
      <c r="CM223" s="330"/>
      <c r="CW223" s="330"/>
      <c r="DG223" s="330"/>
      <c r="DQ223" s="330"/>
      <c r="EA223" s="330"/>
      <c r="EK223" s="330"/>
      <c r="EU223" s="330"/>
      <c r="FE223" s="330"/>
      <c r="FO223" s="330"/>
      <c r="FY223" s="330"/>
      <c r="GI223" s="330"/>
      <c r="GS223" s="330"/>
      <c r="HC223" s="330"/>
      <c r="HM223" s="330"/>
      <c r="HW223" s="330"/>
    </row>
    <row r="224" s="3" customFormat="true" x14ac:dyDescent="0.25">
      <c r="A224" s="330"/>
      <c r="K224" s="330"/>
      <c r="U224" s="330"/>
      <c r="AE224" s="330"/>
      <c r="AO224" s="330"/>
      <c r="AY224" s="330"/>
      <c r="AZ224" s="330"/>
      <c r="BA224" s="330"/>
      <c r="BB224" s="330"/>
      <c r="BC224" s="330"/>
      <c r="BD224" s="330"/>
      <c r="BE224" s="330"/>
      <c r="BF224" s="330"/>
      <c r="BI224" s="330"/>
      <c r="BS224" s="330"/>
      <c r="CC224" s="330"/>
      <c r="CM224" s="330"/>
      <c r="CW224" s="330"/>
      <c r="DG224" s="330"/>
      <c r="DQ224" s="330"/>
      <c r="EA224" s="330"/>
      <c r="EK224" s="330"/>
      <c r="EU224" s="330"/>
      <c r="FE224" s="330"/>
      <c r="FO224" s="330"/>
      <c r="FY224" s="330"/>
      <c r="GI224" s="330"/>
      <c r="GS224" s="330"/>
      <c r="HC224" s="330"/>
      <c r="HM224" s="330"/>
      <c r="HW224" s="330"/>
    </row>
    <row r="225" s="3" customFormat="true" x14ac:dyDescent="0.25">
      <c r="A225" s="330"/>
      <c r="K225" s="330"/>
      <c r="U225" s="330"/>
      <c r="AE225" s="330"/>
      <c r="AO225" s="330"/>
      <c r="AY225" s="330"/>
      <c r="AZ225" s="330"/>
      <c r="BA225" s="330"/>
      <c r="BB225" s="330"/>
      <c r="BC225" s="330"/>
      <c r="BD225" s="330"/>
      <c r="BE225" s="330"/>
      <c r="BF225" s="330"/>
      <c r="BI225" s="330"/>
      <c r="BS225" s="330"/>
      <c r="CC225" s="330"/>
      <c r="CM225" s="330"/>
      <c r="CW225" s="330"/>
      <c r="DG225" s="330"/>
      <c r="DQ225" s="330"/>
      <c r="EA225" s="330"/>
      <c r="EK225" s="330"/>
      <c r="EU225" s="330"/>
      <c r="FE225" s="330"/>
      <c r="FO225" s="330"/>
      <c r="FY225" s="330"/>
      <c r="GI225" s="330"/>
      <c r="GS225" s="330"/>
      <c r="HC225" s="330"/>
      <c r="HM225" s="330"/>
      <c r="HW225" s="330"/>
    </row>
    <row r="226" s="3" customFormat="true" x14ac:dyDescent="0.25">
      <c r="A226" s="330"/>
      <c r="K226" s="330"/>
      <c r="U226" s="330"/>
      <c r="AE226" s="330"/>
      <c r="AO226" s="330"/>
      <c r="AY226" s="330"/>
      <c r="AZ226" s="330"/>
      <c r="BA226" s="330"/>
      <c r="BB226" s="330"/>
      <c r="BC226" s="330"/>
      <c r="BD226" s="330"/>
      <c r="BE226" s="330"/>
      <c r="BF226" s="330"/>
      <c r="BI226" s="330"/>
      <c r="BS226" s="330"/>
      <c r="CC226" s="330"/>
      <c r="CM226" s="330"/>
      <c r="CW226" s="330"/>
      <c r="DG226" s="330"/>
      <c r="DQ226" s="330"/>
      <c r="EA226" s="330"/>
      <c r="EK226" s="330"/>
      <c r="EU226" s="330"/>
      <c r="FE226" s="330"/>
      <c r="FO226" s="330"/>
      <c r="FY226" s="330"/>
      <c r="GI226" s="330"/>
      <c r="GS226" s="330"/>
      <c r="HC226" s="330"/>
      <c r="HM226" s="330"/>
      <c r="HW226" s="330"/>
    </row>
    <row r="227" s="3" customFormat="true" x14ac:dyDescent="0.25">
      <c r="A227" s="330"/>
      <c r="K227" s="330"/>
      <c r="U227" s="330"/>
      <c r="AE227" s="330"/>
      <c r="AO227" s="330"/>
      <c r="AY227" s="330"/>
      <c r="AZ227" s="330"/>
      <c r="BA227" s="330"/>
      <c r="BB227" s="330"/>
      <c r="BC227" s="330"/>
      <c r="BD227" s="330"/>
      <c r="BE227" s="330"/>
      <c r="BF227" s="330"/>
      <c r="BI227" s="330"/>
      <c r="BS227" s="330"/>
      <c r="CC227" s="330"/>
      <c r="CM227" s="330"/>
      <c r="CW227" s="330"/>
      <c r="DG227" s="330"/>
      <c r="DQ227" s="330"/>
      <c r="EA227" s="330"/>
      <c r="EK227" s="330"/>
      <c r="EU227" s="330"/>
      <c r="FE227" s="330"/>
      <c r="FO227" s="330"/>
      <c r="FY227" s="330"/>
      <c r="GI227" s="330"/>
      <c r="GS227" s="330"/>
      <c r="HC227" s="330"/>
      <c r="HM227" s="330"/>
      <c r="HW227" s="330"/>
    </row>
    <row r="228" s="3" customFormat="true" x14ac:dyDescent="0.25">
      <c r="A228" s="330"/>
      <c r="K228" s="330"/>
      <c r="U228" s="330"/>
      <c r="AE228" s="330"/>
      <c r="AO228" s="330"/>
      <c r="AY228" s="330"/>
      <c r="AZ228" s="330"/>
      <c r="BA228" s="330"/>
      <c r="BB228" s="330"/>
      <c r="BC228" s="330"/>
      <c r="BD228" s="330"/>
      <c r="BE228" s="330"/>
      <c r="BF228" s="330"/>
      <c r="BI228" s="330"/>
      <c r="BS228" s="330"/>
      <c r="CC228" s="330"/>
      <c r="CM228" s="330"/>
      <c r="CW228" s="330"/>
      <c r="DG228" s="330"/>
      <c r="DQ228" s="330"/>
      <c r="EA228" s="330"/>
      <c r="EK228" s="330"/>
      <c r="EU228" s="330"/>
      <c r="FE228" s="330"/>
      <c r="FO228" s="330"/>
      <c r="FY228" s="330"/>
      <c r="GI228" s="330"/>
      <c r="GS228" s="330"/>
      <c r="HC228" s="330"/>
      <c r="HM228" s="330"/>
      <c r="HW228" s="330"/>
    </row>
    <row r="229" s="3" customFormat="true" x14ac:dyDescent="0.25">
      <c r="A229" s="330"/>
      <c r="K229" s="330"/>
      <c r="U229" s="330"/>
      <c r="AE229" s="330"/>
      <c r="AO229" s="330"/>
      <c r="AY229" s="330"/>
      <c r="AZ229" s="330"/>
      <c r="BA229" s="330"/>
      <c r="BB229" s="330"/>
      <c r="BC229" s="330"/>
      <c r="BD229" s="330"/>
      <c r="BE229" s="330"/>
      <c r="BF229" s="330"/>
      <c r="BI229" s="330"/>
      <c r="BS229" s="330"/>
      <c r="CC229" s="330"/>
      <c r="CM229" s="330"/>
      <c r="CW229" s="330"/>
      <c r="DG229" s="330"/>
      <c r="DQ229" s="330"/>
      <c r="EA229" s="330"/>
      <c r="EK229" s="330"/>
      <c r="EU229" s="330"/>
      <c r="FE229" s="330"/>
      <c r="FO229" s="330"/>
      <c r="FY229" s="330"/>
      <c r="GI229" s="330"/>
      <c r="GS229" s="330"/>
      <c r="HC229" s="330"/>
      <c r="HM229" s="330"/>
      <c r="HW229" s="330"/>
    </row>
    <row r="230" s="3" customFormat="true" x14ac:dyDescent="0.25">
      <c r="A230" s="330"/>
      <c r="K230" s="330"/>
      <c r="U230" s="330"/>
      <c r="AE230" s="330"/>
      <c r="AO230" s="330"/>
      <c r="AY230" s="330"/>
      <c r="AZ230" s="330"/>
      <c r="BA230" s="330"/>
      <c r="BB230" s="330"/>
      <c r="BC230" s="330"/>
      <c r="BD230" s="330"/>
      <c r="BE230" s="330"/>
      <c r="BF230" s="330"/>
      <c r="BI230" s="330"/>
      <c r="BS230" s="330"/>
      <c r="CC230" s="330"/>
      <c r="CM230" s="330"/>
      <c r="CW230" s="330"/>
      <c r="DG230" s="330"/>
      <c r="DQ230" s="330"/>
      <c r="EA230" s="330"/>
      <c r="EK230" s="330"/>
      <c r="EU230" s="330"/>
      <c r="FE230" s="330"/>
      <c r="FO230" s="330"/>
      <c r="FY230" s="330"/>
      <c r="GI230" s="330"/>
      <c r="GS230" s="330"/>
      <c r="HC230" s="330"/>
      <c r="HM230" s="330"/>
      <c r="HW230" s="330"/>
    </row>
    <row r="231" s="3" customFormat="true" x14ac:dyDescent="0.25">
      <c r="A231" s="330"/>
      <c r="K231" s="330"/>
      <c r="U231" s="330"/>
      <c r="AE231" s="330"/>
      <c r="AO231" s="330"/>
      <c r="AY231" s="330"/>
      <c r="AZ231" s="330"/>
      <c r="BA231" s="330"/>
      <c r="BB231" s="330"/>
      <c r="BC231" s="330"/>
      <c r="BD231" s="330"/>
      <c r="BE231" s="330"/>
      <c r="BF231" s="330"/>
      <c r="BI231" s="330"/>
      <c r="BS231" s="330"/>
      <c r="CC231" s="330"/>
      <c r="CM231" s="330"/>
      <c r="CW231" s="330"/>
      <c r="DG231" s="330"/>
      <c r="DQ231" s="330"/>
      <c r="EA231" s="330"/>
      <c r="EK231" s="330"/>
      <c r="EU231" s="330"/>
      <c r="FE231" s="330"/>
      <c r="FO231" s="330"/>
      <c r="FY231" s="330"/>
      <c r="GI231" s="330"/>
      <c r="GS231" s="330"/>
      <c r="HC231" s="330"/>
      <c r="HM231" s="330"/>
      <c r="HW231" s="330"/>
    </row>
    <row r="232" s="3" customFormat="true" x14ac:dyDescent="0.25">
      <c r="A232" s="330"/>
      <c r="K232" s="330"/>
      <c r="U232" s="330"/>
      <c r="AE232" s="330"/>
      <c r="AO232" s="330"/>
      <c r="AY232" s="330"/>
      <c r="AZ232" s="330"/>
      <c r="BA232" s="330"/>
      <c r="BB232" s="330"/>
      <c r="BC232" s="330"/>
      <c r="BD232" s="330"/>
      <c r="BE232" s="330"/>
      <c r="BF232" s="330"/>
      <c r="BI232" s="330"/>
      <c r="BS232" s="330"/>
      <c r="CC232" s="330"/>
      <c r="CM232" s="330"/>
      <c r="CW232" s="330"/>
      <c r="DG232" s="330"/>
      <c r="DQ232" s="330"/>
      <c r="EA232" s="330"/>
      <c r="EK232" s="330"/>
      <c r="EU232" s="330"/>
      <c r="FE232" s="330"/>
      <c r="FO232" s="330"/>
      <c r="FY232" s="330"/>
      <c r="GI232" s="330"/>
      <c r="GS232" s="330"/>
      <c r="HC232" s="330"/>
      <c r="HM232" s="330"/>
      <c r="HW232" s="330"/>
    </row>
    <row r="233" s="3" customFormat="true" x14ac:dyDescent="0.25">
      <c r="A233" s="330"/>
      <c r="K233" s="330"/>
      <c r="U233" s="330"/>
      <c r="AE233" s="330"/>
      <c r="AO233" s="330"/>
      <c r="AY233" s="330"/>
      <c r="AZ233" s="330"/>
      <c r="BA233" s="330"/>
      <c r="BB233" s="330"/>
      <c r="BC233" s="330"/>
      <c r="BD233" s="330"/>
      <c r="BE233" s="330"/>
      <c r="BF233" s="330"/>
      <c r="BI233" s="330"/>
      <c r="BS233" s="330"/>
      <c r="CC233" s="330"/>
      <c r="CM233" s="330"/>
      <c r="CW233" s="330"/>
      <c r="DG233" s="330"/>
      <c r="DQ233" s="330"/>
      <c r="EA233" s="330"/>
      <c r="EK233" s="330"/>
      <c r="EU233" s="330"/>
      <c r="FE233" s="330"/>
      <c r="FO233" s="330"/>
      <c r="FY233" s="330"/>
      <c r="GI233" s="330"/>
      <c r="GS233" s="330"/>
      <c r="HC233" s="330"/>
      <c r="HM233" s="330"/>
      <c r="HW233" s="330"/>
    </row>
    <row r="234" s="3" customFormat="true" x14ac:dyDescent="0.25">
      <c r="A234" s="330"/>
      <c r="K234" s="330"/>
      <c r="U234" s="330"/>
      <c r="AE234" s="330"/>
      <c r="AO234" s="330"/>
      <c r="AY234" s="330"/>
      <c r="AZ234" s="330"/>
      <c r="BA234" s="330"/>
      <c r="BB234" s="330"/>
      <c r="BC234" s="330"/>
      <c r="BD234" s="330"/>
      <c r="BE234" s="330"/>
      <c r="BF234" s="330"/>
      <c r="BI234" s="330"/>
      <c r="BS234" s="330"/>
      <c r="CC234" s="330"/>
      <c r="CM234" s="330"/>
      <c r="CW234" s="330"/>
      <c r="DG234" s="330"/>
      <c r="DQ234" s="330"/>
      <c r="EA234" s="330"/>
      <c r="EK234" s="330"/>
      <c r="EU234" s="330"/>
      <c r="FE234" s="330"/>
      <c r="FO234" s="330"/>
      <c r="FY234" s="330"/>
      <c r="GI234" s="330"/>
      <c r="GS234" s="330"/>
      <c r="HC234" s="330"/>
      <c r="HM234" s="330"/>
      <c r="HW234" s="330"/>
    </row>
    <row r="235" s="3" customFormat="true" x14ac:dyDescent="0.25">
      <c r="A235" s="330"/>
      <c r="K235" s="330"/>
      <c r="U235" s="330"/>
      <c r="AE235" s="330"/>
      <c r="AO235" s="330"/>
      <c r="AY235" s="330"/>
      <c r="AZ235" s="330"/>
      <c r="BA235" s="330"/>
      <c r="BB235" s="330"/>
      <c r="BC235" s="330"/>
      <c r="BD235" s="330"/>
      <c r="BE235" s="330"/>
      <c r="BF235" s="330"/>
      <c r="BI235" s="330"/>
      <c r="BS235" s="330"/>
      <c r="CC235" s="330"/>
      <c r="CM235" s="330"/>
      <c r="CW235" s="330"/>
      <c r="DG235" s="330"/>
      <c r="DQ235" s="330"/>
      <c r="EA235" s="330"/>
      <c r="EK235" s="330"/>
      <c r="EU235" s="330"/>
      <c r="FE235" s="330"/>
      <c r="FO235" s="330"/>
      <c r="FY235" s="330"/>
      <c r="GI235" s="330"/>
      <c r="GS235" s="330"/>
      <c r="HC235" s="330"/>
      <c r="HM235" s="330"/>
      <c r="HW235" s="330"/>
    </row>
    <row r="236" s="3" customFormat="true" x14ac:dyDescent="0.25">
      <c r="A236" s="330"/>
      <c r="K236" s="330"/>
      <c r="U236" s="330"/>
      <c r="AE236" s="330"/>
      <c r="AO236" s="330"/>
      <c r="AY236" s="330"/>
      <c r="AZ236" s="330"/>
      <c r="BA236" s="330"/>
      <c r="BB236" s="330"/>
      <c r="BC236" s="330"/>
      <c r="BD236" s="330"/>
      <c r="BE236" s="330"/>
      <c r="BF236" s="330"/>
      <c r="BI236" s="330"/>
      <c r="BS236" s="330"/>
      <c r="CC236" s="330"/>
      <c r="CM236" s="330"/>
      <c r="CW236" s="330"/>
      <c r="DG236" s="330"/>
      <c r="DQ236" s="330"/>
      <c r="EA236" s="330"/>
      <c r="EK236" s="330"/>
      <c r="EU236" s="330"/>
      <c r="FE236" s="330"/>
      <c r="FO236" s="330"/>
      <c r="FY236" s="330"/>
      <c r="GI236" s="330"/>
      <c r="GS236" s="330"/>
      <c r="HC236" s="330"/>
      <c r="HM236" s="330"/>
      <c r="HW236" s="330"/>
    </row>
    <row r="237" s="3" customFormat="true" x14ac:dyDescent="0.25">
      <c r="A237" s="330"/>
      <c r="K237" s="330"/>
      <c r="U237" s="330"/>
      <c r="AE237" s="330"/>
      <c r="AO237" s="330"/>
      <c r="AY237" s="330"/>
      <c r="AZ237" s="330"/>
      <c r="BA237" s="330"/>
      <c r="BB237" s="330"/>
      <c r="BC237" s="330"/>
      <c r="BD237" s="330"/>
      <c r="BE237" s="330"/>
      <c r="BF237" s="330"/>
      <c r="BI237" s="330"/>
      <c r="BS237" s="330"/>
      <c r="CC237" s="330"/>
      <c r="CM237" s="330"/>
      <c r="CW237" s="330"/>
      <c r="DG237" s="330"/>
      <c r="DQ237" s="330"/>
      <c r="EA237" s="330"/>
      <c r="EK237" s="330"/>
      <c r="EU237" s="330"/>
      <c r="FE237" s="330"/>
      <c r="FO237" s="330"/>
      <c r="FY237" s="330"/>
      <c r="GI237" s="330"/>
      <c r="GS237" s="330"/>
      <c r="HC237" s="330"/>
      <c r="HM237" s="330"/>
      <c r="HW237" s="330"/>
    </row>
    <row r="238" s="3" customFormat="true" x14ac:dyDescent="0.25">
      <c r="A238" s="330"/>
      <c r="K238" s="330"/>
      <c r="U238" s="330"/>
      <c r="AE238" s="330"/>
      <c r="AO238" s="330"/>
      <c r="AY238" s="330"/>
      <c r="AZ238" s="330"/>
      <c r="BA238" s="330"/>
      <c r="BB238" s="330"/>
      <c r="BC238" s="330"/>
      <c r="BD238" s="330"/>
      <c r="BE238" s="330"/>
      <c r="BF238" s="330"/>
      <c r="BI238" s="330"/>
      <c r="BS238" s="330"/>
      <c r="CC238" s="330"/>
      <c r="CM238" s="330"/>
      <c r="CW238" s="330"/>
      <c r="DG238" s="330"/>
      <c r="DQ238" s="330"/>
      <c r="EA238" s="330"/>
      <c r="EK238" s="330"/>
      <c r="EU238" s="330"/>
      <c r="FE238" s="330"/>
      <c r="FO238" s="330"/>
      <c r="FY238" s="330"/>
      <c r="GI238" s="330"/>
      <c r="GS238" s="330"/>
      <c r="HC238" s="330"/>
      <c r="HM238" s="330"/>
      <c r="HW238" s="330"/>
    </row>
    <row r="239" s="3" customFormat="true" x14ac:dyDescent="0.25">
      <c r="A239" s="330"/>
      <c r="K239" s="330"/>
      <c r="U239" s="330"/>
      <c r="AE239" s="330"/>
      <c r="AO239" s="330"/>
      <c r="AY239" s="330"/>
      <c r="AZ239" s="330"/>
      <c r="BA239" s="330"/>
      <c r="BB239" s="330"/>
      <c r="BC239" s="330"/>
      <c r="BD239" s="330"/>
      <c r="BE239" s="330"/>
      <c r="BF239" s="330"/>
      <c r="BI239" s="330"/>
      <c r="BS239" s="330"/>
      <c r="CC239" s="330"/>
      <c r="CM239" s="330"/>
      <c r="CW239" s="330"/>
      <c r="DG239" s="330"/>
      <c r="DQ239" s="330"/>
      <c r="EA239" s="330"/>
      <c r="EK239" s="330"/>
      <c r="EU239" s="330"/>
      <c r="FE239" s="330"/>
      <c r="FO239" s="330"/>
      <c r="FY239" s="330"/>
      <c r="GI239" s="330"/>
      <c r="GS239" s="330"/>
      <c r="HC239" s="330"/>
      <c r="HM239" s="330"/>
      <c r="HW239" s="330"/>
    </row>
    <row r="240" s="3" customFormat="true" x14ac:dyDescent="0.25">
      <c r="A240" s="330"/>
      <c r="K240" s="330"/>
      <c r="U240" s="330"/>
      <c r="AE240" s="330"/>
      <c r="AO240" s="330"/>
      <c r="AY240" s="330"/>
      <c r="AZ240" s="330"/>
      <c r="BA240" s="330"/>
      <c r="BB240" s="330"/>
      <c r="BC240" s="330"/>
      <c r="BD240" s="330"/>
      <c r="BE240" s="330"/>
      <c r="BF240" s="330"/>
      <c r="BI240" s="330"/>
      <c r="BS240" s="330"/>
      <c r="CC240" s="330"/>
      <c r="CM240" s="330"/>
      <c r="CW240" s="330"/>
      <c r="DG240" s="330"/>
      <c r="DQ240" s="330"/>
      <c r="EA240" s="330"/>
      <c r="EK240" s="330"/>
      <c r="EU240" s="330"/>
      <c r="FE240" s="330"/>
      <c r="FO240" s="330"/>
      <c r="FY240" s="330"/>
      <c r="GI240" s="330"/>
      <c r="GS240" s="330"/>
      <c r="HC240" s="330"/>
      <c r="HM240" s="330"/>
      <c r="HW240" s="330"/>
    </row>
    <row r="241" s="3" customFormat="true" x14ac:dyDescent="0.25">
      <c r="A241" s="330"/>
      <c r="K241" s="330"/>
      <c r="U241" s="330"/>
      <c r="AE241" s="330"/>
      <c r="AO241" s="330"/>
      <c r="AY241" s="330"/>
      <c r="AZ241" s="330"/>
      <c r="BA241" s="330"/>
      <c r="BB241" s="330"/>
      <c r="BC241" s="330"/>
      <c r="BD241" s="330"/>
      <c r="BE241" s="330"/>
      <c r="BF241" s="330"/>
      <c r="BI241" s="330"/>
      <c r="BS241" s="330"/>
      <c r="CC241" s="330"/>
      <c r="CM241" s="330"/>
      <c r="CW241" s="330"/>
      <c r="DG241" s="330"/>
      <c r="DQ241" s="330"/>
      <c r="EA241" s="330"/>
      <c r="EK241" s="330"/>
      <c r="EU241" s="330"/>
      <c r="FE241" s="330"/>
      <c r="FO241" s="330"/>
      <c r="FY241" s="330"/>
      <c r="GI241" s="330"/>
      <c r="GS241" s="330"/>
      <c r="HC241" s="330"/>
      <c r="HM241" s="330"/>
      <c r="HW241" s="330"/>
    </row>
    <row r="242" s="3" customFormat="true" x14ac:dyDescent="0.25">
      <c r="A242" s="330"/>
      <c r="K242" s="330"/>
      <c r="U242" s="330"/>
      <c r="AE242" s="330"/>
      <c r="AO242" s="330"/>
      <c r="AY242" s="330"/>
      <c r="AZ242" s="330"/>
      <c r="BA242" s="330"/>
      <c r="BB242" s="330"/>
      <c r="BC242" s="330"/>
      <c r="BD242" s="330"/>
      <c r="BE242" s="330"/>
      <c r="BF242" s="330"/>
      <c r="BI242" s="330"/>
      <c r="BS242" s="330"/>
      <c r="CC242" s="330"/>
      <c r="CM242" s="330"/>
      <c r="CW242" s="330"/>
      <c r="DG242" s="330"/>
      <c r="DQ242" s="330"/>
      <c r="EA242" s="330"/>
      <c r="EK242" s="330"/>
      <c r="EU242" s="330"/>
      <c r="FE242" s="330"/>
      <c r="FO242" s="330"/>
      <c r="FY242" s="330"/>
      <c r="GI242" s="330"/>
      <c r="GS242" s="330"/>
      <c r="HC242" s="330"/>
      <c r="HM242" s="330"/>
      <c r="HW242" s="330"/>
    </row>
    <row r="243" s="3" customFormat="true" x14ac:dyDescent="0.25">
      <c r="A243" s="330"/>
      <c r="K243" s="330"/>
      <c r="U243" s="330"/>
      <c r="AE243" s="330"/>
      <c r="AO243" s="330"/>
      <c r="AY243" s="330"/>
      <c r="AZ243" s="330"/>
      <c r="BA243" s="330"/>
      <c r="BB243" s="330"/>
      <c r="BC243" s="330"/>
      <c r="BD243" s="330"/>
      <c r="BE243" s="330"/>
      <c r="BF243" s="330"/>
      <c r="BI243" s="330"/>
      <c r="BS243" s="330"/>
      <c r="CC243" s="330"/>
      <c r="CM243" s="330"/>
      <c r="CW243" s="330"/>
      <c r="DG243" s="330"/>
      <c r="DQ243" s="330"/>
      <c r="EA243" s="330"/>
      <c r="EK243" s="330"/>
      <c r="EU243" s="330"/>
      <c r="FE243" s="330"/>
      <c r="FO243" s="330"/>
      <c r="FY243" s="330"/>
      <c r="GI243" s="330"/>
      <c r="GS243" s="330"/>
      <c r="HC243" s="330"/>
      <c r="HM243" s="330"/>
      <c r="HW243" s="330"/>
    </row>
    <row r="244" s="3" customFormat="true" x14ac:dyDescent="0.25">
      <c r="A244" s="330"/>
      <c r="K244" s="330"/>
      <c r="U244" s="330"/>
      <c r="AE244" s="330"/>
      <c r="AO244" s="330"/>
      <c r="AY244" s="330"/>
      <c r="AZ244" s="330"/>
      <c r="BA244" s="330"/>
      <c r="BB244" s="330"/>
      <c r="BC244" s="330"/>
      <c r="BD244" s="330"/>
      <c r="BE244" s="330"/>
      <c r="BF244" s="330"/>
      <c r="BI244" s="330"/>
      <c r="BS244" s="330"/>
      <c r="CC244" s="330"/>
      <c r="CM244" s="330"/>
      <c r="CW244" s="330"/>
      <c r="DG244" s="330"/>
      <c r="DQ244" s="330"/>
      <c r="EA244" s="330"/>
      <c r="EK244" s="330"/>
      <c r="EU244" s="330"/>
      <c r="FE244" s="330"/>
      <c r="FO244" s="330"/>
      <c r="FY244" s="330"/>
      <c r="GI244" s="330"/>
      <c r="GS244" s="330"/>
      <c r="HC244" s="330"/>
      <c r="HM244" s="330"/>
      <c r="HW244" s="330"/>
    </row>
    <row r="245" s="3" customFormat="true" x14ac:dyDescent="0.25">
      <c r="A245" s="330"/>
      <c r="K245" s="330"/>
      <c r="U245" s="330"/>
      <c r="AE245" s="330"/>
      <c r="AO245" s="330"/>
      <c r="AY245" s="330"/>
      <c r="AZ245" s="330"/>
      <c r="BA245" s="330"/>
      <c r="BB245" s="330"/>
      <c r="BC245" s="330"/>
      <c r="BD245" s="330"/>
      <c r="BE245" s="330"/>
      <c r="BF245" s="330"/>
      <c r="BI245" s="330"/>
      <c r="BS245" s="330"/>
      <c r="CC245" s="330"/>
      <c r="CM245" s="330"/>
      <c r="CW245" s="330"/>
      <c r="DG245" s="330"/>
      <c r="DQ245" s="330"/>
      <c r="EA245" s="330"/>
      <c r="EK245" s="330"/>
      <c r="EU245" s="330"/>
      <c r="FE245" s="330"/>
      <c r="FO245" s="330"/>
      <c r="FY245" s="330"/>
      <c r="GI245" s="330"/>
      <c r="GS245" s="330"/>
      <c r="HC245" s="330"/>
      <c r="HM245" s="330"/>
      <c r="HW245" s="330"/>
    </row>
    <row r="246" s="3" customFormat="true" x14ac:dyDescent="0.25">
      <c r="A246" s="330"/>
      <c r="K246" s="330"/>
      <c r="U246" s="330"/>
      <c r="AE246" s="330"/>
      <c r="AO246" s="330"/>
      <c r="AY246" s="330"/>
      <c r="AZ246" s="330"/>
      <c r="BA246" s="330"/>
      <c r="BB246" s="330"/>
      <c r="BC246" s="330"/>
      <c r="BD246" s="330"/>
      <c r="BE246" s="330"/>
      <c r="BF246" s="330"/>
      <c r="BI246" s="330"/>
      <c r="BS246" s="330"/>
      <c r="CC246" s="330"/>
      <c r="CM246" s="330"/>
      <c r="CW246" s="330"/>
      <c r="DG246" s="330"/>
      <c r="DQ246" s="330"/>
      <c r="EA246" s="330"/>
      <c r="EK246" s="330"/>
      <c r="EU246" s="330"/>
      <c r="FE246" s="330"/>
      <c r="FO246" s="330"/>
      <c r="FY246" s="330"/>
      <c r="GI246" s="330"/>
      <c r="GS246" s="330"/>
      <c r="HC246" s="330"/>
      <c r="HM246" s="330"/>
      <c r="HW246" s="330"/>
    </row>
    <row r="247" s="3" customFormat="true" x14ac:dyDescent="0.25">
      <c r="A247" s="330"/>
      <c r="K247" s="330"/>
      <c r="U247" s="330"/>
      <c r="AE247" s="330"/>
      <c r="AO247" s="330"/>
      <c r="AY247" s="330"/>
      <c r="AZ247" s="330"/>
      <c r="BA247" s="330"/>
      <c r="BB247" s="330"/>
      <c r="BC247" s="330"/>
      <c r="BD247" s="330"/>
      <c r="BE247" s="330"/>
      <c r="BF247" s="330"/>
      <c r="BI247" s="330"/>
      <c r="BS247" s="330"/>
      <c r="CC247" s="330"/>
      <c r="CM247" s="330"/>
      <c r="CW247" s="330"/>
      <c r="DG247" s="330"/>
      <c r="DQ247" s="330"/>
      <c r="EA247" s="330"/>
      <c r="EK247" s="330"/>
      <c r="EU247" s="330"/>
      <c r="FE247" s="330"/>
      <c r="FO247" s="330"/>
      <c r="FY247" s="330"/>
      <c r="GI247" s="330"/>
      <c r="GS247" s="330"/>
      <c r="HC247" s="330"/>
      <c r="HM247" s="330"/>
      <c r="HW247" s="330"/>
    </row>
    <row r="248" s="3" customFormat="true" x14ac:dyDescent="0.25">
      <c r="A248" s="330"/>
      <c r="K248" s="330"/>
      <c r="U248" s="330"/>
      <c r="AE248" s="330"/>
      <c r="AO248" s="330"/>
      <c r="AY248" s="330"/>
      <c r="AZ248" s="330"/>
      <c r="BA248" s="330"/>
      <c r="BB248" s="330"/>
      <c r="BC248" s="330"/>
      <c r="BD248" s="330"/>
      <c r="BE248" s="330"/>
      <c r="BF248" s="330"/>
      <c r="BI248" s="330"/>
      <c r="BS248" s="330"/>
      <c r="CC248" s="330"/>
      <c r="CM248" s="330"/>
      <c r="CW248" s="330"/>
      <c r="DG248" s="330"/>
      <c r="DQ248" s="330"/>
      <c r="EA248" s="330"/>
      <c r="EK248" s="330"/>
      <c r="EU248" s="330"/>
      <c r="FE248" s="330"/>
      <c r="FO248" s="330"/>
      <c r="FY248" s="330"/>
      <c r="GI248" s="330"/>
      <c r="GS248" s="330"/>
      <c r="HC248" s="330"/>
      <c r="HM248" s="330"/>
      <c r="HW248" s="330"/>
    </row>
    <row r="249" s="3" customFormat="true" x14ac:dyDescent="0.25">
      <c r="A249" s="330"/>
      <c r="K249" s="330"/>
      <c r="U249" s="330"/>
      <c r="AE249" s="330"/>
      <c r="AO249" s="330"/>
      <c r="AY249" s="330"/>
      <c r="AZ249" s="330"/>
      <c r="BA249" s="330"/>
      <c r="BB249" s="330"/>
      <c r="BC249" s="330"/>
      <c r="BD249" s="330"/>
      <c r="BE249" s="330"/>
      <c r="BF249" s="330"/>
      <c r="BI249" s="330"/>
      <c r="BS249" s="330"/>
      <c r="CC249" s="330"/>
      <c r="CM249" s="330"/>
      <c r="CW249" s="330"/>
      <c r="DG249" s="330"/>
      <c r="DQ249" s="330"/>
      <c r="EA249" s="330"/>
      <c r="EK249" s="330"/>
      <c r="EU249" s="330"/>
      <c r="FE249" s="330"/>
      <c r="FO249" s="330"/>
      <c r="FY249" s="330"/>
      <c r="GI249" s="330"/>
      <c r="GS249" s="330"/>
      <c r="HC249" s="330"/>
      <c r="HM249" s="330"/>
      <c r="HW249" s="330"/>
    </row>
    <row r="250" s="3" customFormat="true" x14ac:dyDescent="0.25">
      <c r="A250" s="330"/>
      <c r="K250" s="330"/>
      <c r="U250" s="330"/>
      <c r="AE250" s="330"/>
      <c r="AO250" s="330"/>
      <c r="AY250" s="330"/>
      <c r="AZ250" s="330"/>
      <c r="BA250" s="330"/>
      <c r="BB250" s="330"/>
      <c r="BC250" s="330"/>
      <c r="BD250" s="330"/>
      <c r="BE250" s="330"/>
      <c r="BF250" s="330"/>
      <c r="BI250" s="330"/>
      <c r="BS250" s="330"/>
      <c r="CC250" s="330"/>
      <c r="CM250" s="330"/>
      <c r="CW250" s="330"/>
      <c r="DG250" s="330"/>
      <c r="DQ250" s="330"/>
      <c r="EA250" s="330"/>
      <c r="EK250" s="330"/>
      <c r="EU250" s="330"/>
      <c r="FE250" s="330"/>
      <c r="FO250" s="330"/>
      <c r="FY250" s="330"/>
      <c r="GI250" s="330"/>
      <c r="GS250" s="330"/>
      <c r="HC250" s="330"/>
      <c r="HM250" s="330"/>
      <c r="HW250" s="330"/>
    </row>
    <row r="251" s="3" customFormat="true" x14ac:dyDescent="0.25">
      <c r="A251" s="330"/>
      <c r="K251" s="330"/>
      <c r="U251" s="330"/>
      <c r="AE251" s="330"/>
      <c r="AO251" s="330"/>
      <c r="AY251" s="330"/>
      <c r="AZ251" s="330"/>
      <c r="BA251" s="330"/>
      <c r="BB251" s="330"/>
      <c r="BC251" s="330"/>
      <c r="BD251" s="330"/>
      <c r="BE251" s="330"/>
      <c r="BF251" s="330"/>
      <c r="BI251" s="330"/>
      <c r="BS251" s="330"/>
      <c r="CC251" s="330"/>
      <c r="CM251" s="330"/>
      <c r="CW251" s="330"/>
      <c r="DG251" s="330"/>
      <c r="DQ251" s="330"/>
      <c r="EA251" s="330"/>
      <c r="EK251" s="330"/>
      <c r="EU251" s="330"/>
      <c r="FE251" s="330"/>
      <c r="FO251" s="330"/>
      <c r="FY251" s="330"/>
      <c r="GI251" s="330"/>
      <c r="GS251" s="330"/>
      <c r="HC251" s="330"/>
      <c r="HM251" s="330"/>
      <c r="HW251" s="330"/>
    </row>
    <row r="252" s="3" customFormat="true" x14ac:dyDescent="0.25">
      <c r="A252" s="330"/>
      <c r="K252" s="330"/>
      <c r="U252" s="330"/>
      <c r="AE252" s="330"/>
      <c r="AO252" s="330"/>
      <c r="AY252" s="330"/>
      <c r="AZ252" s="330"/>
      <c r="BA252" s="330"/>
      <c r="BB252" s="330"/>
      <c r="BC252" s="330"/>
      <c r="BD252" s="330"/>
      <c r="BE252" s="330"/>
      <c r="BF252" s="330"/>
      <c r="BI252" s="330"/>
      <c r="BS252" s="330"/>
      <c r="CC252" s="330"/>
      <c r="CM252" s="330"/>
      <c r="CW252" s="330"/>
      <c r="DG252" s="330"/>
      <c r="DQ252" s="330"/>
      <c r="EA252" s="330"/>
      <c r="EK252" s="330"/>
      <c r="EU252" s="330"/>
      <c r="FE252" s="330"/>
      <c r="FO252" s="330"/>
      <c r="FY252" s="330"/>
      <c r="GI252" s="330"/>
      <c r="GS252" s="330"/>
      <c r="HC252" s="330"/>
      <c r="HM252" s="330"/>
      <c r="HW252" s="330"/>
    </row>
    <row r="253" s="3" customFormat="true" x14ac:dyDescent="0.25">
      <c r="A253" s="330"/>
      <c r="K253" s="330"/>
      <c r="U253" s="330"/>
      <c r="AE253" s="330"/>
      <c r="AO253" s="330"/>
      <c r="AY253" s="330"/>
      <c r="AZ253" s="330"/>
      <c r="BA253" s="330"/>
      <c r="BB253" s="330"/>
      <c r="BC253" s="330"/>
      <c r="BD253" s="330"/>
      <c r="BE253" s="330"/>
      <c r="BF253" s="330"/>
      <c r="BI253" s="330"/>
      <c r="BS253" s="330"/>
      <c r="CC253" s="330"/>
      <c r="CM253" s="330"/>
      <c r="CW253" s="330"/>
      <c r="DG253" s="330"/>
      <c r="DQ253" s="330"/>
      <c r="EA253" s="330"/>
      <c r="EK253" s="330"/>
      <c r="EU253" s="330"/>
      <c r="FE253" s="330"/>
      <c r="FO253" s="330"/>
      <c r="FY253" s="330"/>
      <c r="GI253" s="330"/>
      <c r="GS253" s="330"/>
      <c r="HC253" s="330"/>
      <c r="HM253" s="330"/>
      <c r="HW253" s="330"/>
    </row>
    <row r="254" s="3" customFormat="true" x14ac:dyDescent="0.25">
      <c r="A254" s="330"/>
      <c r="K254" s="330"/>
      <c r="U254" s="330"/>
      <c r="AE254" s="330"/>
      <c r="AO254" s="330"/>
      <c r="AY254" s="330"/>
      <c r="AZ254" s="330"/>
      <c r="BA254" s="330"/>
      <c r="BB254" s="330"/>
      <c r="BC254" s="330"/>
      <c r="BD254" s="330"/>
      <c r="BE254" s="330"/>
      <c r="BF254" s="330"/>
      <c r="BI254" s="330"/>
      <c r="BS254" s="330"/>
      <c r="CC254" s="330"/>
      <c r="CM254" s="330"/>
      <c r="CW254" s="330"/>
      <c r="DG254" s="330"/>
      <c r="DQ254" s="330"/>
      <c r="EA254" s="330"/>
      <c r="EK254" s="330"/>
      <c r="EU254" s="330"/>
      <c r="FE254" s="330"/>
      <c r="FO254" s="330"/>
      <c r="FY254" s="330"/>
      <c r="GI254" s="330"/>
      <c r="GS254" s="330"/>
      <c r="HC254" s="330"/>
      <c r="HM254" s="330"/>
      <c r="HW254" s="330"/>
    </row>
    <row r="255" s="3" customFormat="true" x14ac:dyDescent="0.25">
      <c r="A255" s="330"/>
      <c r="K255" s="330"/>
      <c r="U255" s="330"/>
      <c r="AE255" s="330"/>
      <c r="AO255" s="330"/>
      <c r="AY255" s="330"/>
      <c r="AZ255" s="330"/>
      <c r="BA255" s="330"/>
      <c r="BB255" s="330"/>
      <c r="BC255" s="330"/>
      <c r="BD255" s="330"/>
      <c r="BE255" s="330"/>
      <c r="BF255" s="330"/>
      <c r="BI255" s="330"/>
      <c r="BS255" s="330"/>
      <c r="CC255" s="330"/>
      <c r="CM255" s="330"/>
      <c r="CW255" s="330"/>
      <c r="DG255" s="330"/>
      <c r="DQ255" s="330"/>
      <c r="EA255" s="330"/>
      <c r="EK255" s="330"/>
      <c r="EU255" s="330"/>
      <c r="FE255" s="330"/>
      <c r="FO255" s="330"/>
      <c r="FY255" s="330"/>
      <c r="GI255" s="330"/>
      <c r="GS255" s="330"/>
      <c r="HC255" s="330"/>
      <c r="HM255" s="330"/>
      <c r="HW255" s="330"/>
    </row>
    <row r="256" s="3" customFormat="true" x14ac:dyDescent="0.25">
      <c r="A256" s="330"/>
      <c r="K256" s="330"/>
      <c r="U256" s="330"/>
      <c r="AE256" s="330"/>
      <c r="AO256" s="330"/>
      <c r="AY256" s="330"/>
      <c r="AZ256" s="330"/>
      <c r="BA256" s="330"/>
      <c r="BB256" s="330"/>
      <c r="BC256" s="330"/>
      <c r="BD256" s="330"/>
      <c r="BE256" s="330"/>
      <c r="BF256" s="330"/>
      <c r="BI256" s="330"/>
      <c r="BS256" s="330"/>
      <c r="CC256" s="330"/>
      <c r="CM256" s="330"/>
      <c r="CW256" s="330"/>
      <c r="DG256" s="330"/>
      <c r="DQ256" s="330"/>
      <c r="EA256" s="330"/>
      <c r="EK256" s="330"/>
      <c r="EU256" s="330"/>
      <c r="FE256" s="330"/>
      <c r="FO256" s="330"/>
      <c r="FY256" s="330"/>
      <c r="GI256" s="330"/>
      <c r="GS256" s="330"/>
      <c r="HC256" s="330"/>
      <c r="HM256" s="330"/>
      <c r="HW256" s="330"/>
    </row>
    <row r="257" s="3" customFormat="true" x14ac:dyDescent="0.25">
      <c r="A257" s="330"/>
      <c r="K257" s="330"/>
      <c r="U257" s="330"/>
      <c r="AE257" s="330"/>
      <c r="AO257" s="330"/>
      <c r="AY257" s="330"/>
      <c r="AZ257" s="330"/>
      <c r="BA257" s="330"/>
      <c r="BB257" s="330"/>
      <c r="BC257" s="330"/>
      <c r="BD257" s="330"/>
      <c r="BE257" s="330"/>
      <c r="BF257" s="330"/>
      <c r="BI257" s="330"/>
      <c r="BS257" s="330"/>
      <c r="CC257" s="330"/>
      <c r="CM257" s="330"/>
      <c r="CW257" s="330"/>
      <c r="DG257" s="330"/>
      <c r="DQ257" s="330"/>
      <c r="EA257" s="330"/>
      <c r="EK257" s="330"/>
      <c r="EU257" s="330"/>
      <c r="FE257" s="330"/>
      <c r="FO257" s="330"/>
      <c r="FY257" s="330"/>
      <c r="GI257" s="330"/>
      <c r="GS257" s="330"/>
      <c r="HC257" s="330"/>
      <c r="HM257" s="330"/>
      <c r="HW257" s="330"/>
    </row>
    <row r="258" s="3" customFormat="true" x14ac:dyDescent="0.25">
      <c r="A258" s="330"/>
      <c r="K258" s="330"/>
      <c r="U258" s="330"/>
      <c r="AE258" s="330"/>
      <c r="AO258" s="330"/>
      <c r="AY258" s="330"/>
      <c r="AZ258" s="330"/>
      <c r="BA258" s="330"/>
      <c r="BB258" s="330"/>
      <c r="BC258" s="330"/>
      <c r="BD258" s="330"/>
      <c r="BE258" s="330"/>
      <c r="BF258" s="330"/>
      <c r="BI258" s="330"/>
      <c r="BS258" s="330"/>
      <c r="CC258" s="330"/>
      <c r="CM258" s="330"/>
      <c r="CW258" s="330"/>
      <c r="DG258" s="330"/>
      <c r="DQ258" s="330"/>
      <c r="EA258" s="330"/>
      <c r="EK258" s="330"/>
      <c r="EU258" s="330"/>
      <c r="FE258" s="330"/>
      <c r="FO258" s="330"/>
      <c r="FY258" s="330"/>
      <c r="GI258" s="330"/>
      <c r="GS258" s="330"/>
      <c r="HC258" s="330"/>
      <c r="HM258" s="330"/>
      <c r="HW258" s="330"/>
    </row>
    <row r="259" s="3" customFormat="true" x14ac:dyDescent="0.25">
      <c r="A259" s="330"/>
      <c r="K259" s="330"/>
      <c r="U259" s="330"/>
      <c r="AE259" s="330"/>
      <c r="AO259" s="330"/>
      <c r="AY259" s="330"/>
      <c r="AZ259" s="330"/>
      <c r="BA259" s="330"/>
      <c r="BB259" s="330"/>
      <c r="BC259" s="330"/>
      <c r="BD259" s="330"/>
      <c r="BE259" s="330"/>
      <c r="BF259" s="330"/>
      <c r="BI259" s="330"/>
      <c r="BS259" s="330"/>
      <c r="CC259" s="330"/>
      <c r="CM259" s="330"/>
      <c r="CW259" s="330"/>
      <c r="DG259" s="330"/>
      <c r="DQ259" s="330"/>
      <c r="EA259" s="330"/>
      <c r="EK259" s="330"/>
      <c r="EU259" s="330"/>
      <c r="FE259" s="330"/>
      <c r="FO259" s="330"/>
      <c r="FY259" s="330"/>
      <c r="GI259" s="330"/>
      <c r="GS259" s="330"/>
      <c r="HC259" s="330"/>
      <c r="HM259" s="330"/>
      <c r="HW259" s="330"/>
    </row>
    <row r="260" s="3" customFormat="true" x14ac:dyDescent="0.25">
      <c r="A260" s="330"/>
      <c r="K260" s="330"/>
      <c r="U260" s="330"/>
      <c r="AE260" s="330"/>
      <c r="AO260" s="330"/>
      <c r="AY260" s="330"/>
      <c r="AZ260" s="330"/>
      <c r="BA260" s="330"/>
      <c r="BB260" s="330"/>
      <c r="BC260" s="330"/>
      <c r="BD260" s="330"/>
      <c r="BE260" s="330"/>
      <c r="BF260" s="330"/>
      <c r="BI260" s="330"/>
      <c r="BS260" s="330"/>
      <c r="CC260" s="330"/>
      <c r="CM260" s="330"/>
      <c r="CW260" s="330"/>
      <c r="DG260" s="330"/>
      <c r="DQ260" s="330"/>
      <c r="EA260" s="330"/>
      <c r="EK260" s="330"/>
      <c r="EU260" s="330"/>
      <c r="FE260" s="330"/>
      <c r="FO260" s="330"/>
      <c r="FY260" s="330"/>
      <c r="GI260" s="330"/>
      <c r="GS260" s="330"/>
      <c r="HC260" s="330"/>
      <c r="HM260" s="330"/>
      <c r="HW260" s="330"/>
    </row>
    <row r="261" s="3" customFormat="true" x14ac:dyDescent="0.25">
      <c r="A261" s="330"/>
      <c r="K261" s="330"/>
      <c r="U261" s="330"/>
      <c r="AE261" s="330"/>
      <c r="AO261" s="330"/>
      <c r="AY261" s="330"/>
      <c r="AZ261" s="330"/>
      <c r="BA261" s="330"/>
      <c r="BB261" s="330"/>
      <c r="BC261" s="330"/>
      <c r="BD261" s="330"/>
      <c r="BE261" s="330"/>
      <c r="BF261" s="330"/>
      <c r="BI261" s="330"/>
      <c r="BS261" s="330"/>
      <c r="CC261" s="330"/>
      <c r="CM261" s="330"/>
      <c r="CW261" s="330"/>
      <c r="DG261" s="330"/>
      <c r="DQ261" s="330"/>
      <c r="EA261" s="330"/>
      <c r="EK261" s="330"/>
      <c r="EU261" s="330"/>
      <c r="FE261" s="330"/>
      <c r="FO261" s="330"/>
      <c r="FY261" s="330"/>
      <c r="GI261" s="330"/>
      <c r="GS261" s="330"/>
      <c r="HC261" s="330"/>
      <c r="HM261" s="330"/>
      <c r="HW261" s="330"/>
    </row>
    <row r="262" s="3" customFormat="true" x14ac:dyDescent="0.25">
      <c r="A262" s="330"/>
      <c r="K262" s="330"/>
      <c r="U262" s="330"/>
      <c r="AE262" s="330"/>
      <c r="AO262" s="330"/>
      <c r="AY262" s="330"/>
      <c r="AZ262" s="330"/>
      <c r="BA262" s="330"/>
      <c r="BB262" s="330"/>
      <c r="BC262" s="330"/>
      <c r="BD262" s="330"/>
      <c r="BE262" s="330"/>
      <c r="BF262" s="330"/>
      <c r="BI262" s="330"/>
      <c r="BS262" s="330"/>
      <c r="CC262" s="330"/>
      <c r="CM262" s="330"/>
      <c r="CW262" s="330"/>
      <c r="DG262" s="330"/>
      <c r="DQ262" s="330"/>
      <c r="EA262" s="330"/>
      <c r="EK262" s="330"/>
      <c r="EU262" s="330"/>
      <c r="FE262" s="330"/>
      <c r="FO262" s="330"/>
      <c r="FY262" s="330"/>
      <c r="GI262" s="330"/>
      <c r="GS262" s="330"/>
      <c r="HC262" s="330"/>
      <c r="HM262" s="330"/>
      <c r="HW262" s="330"/>
    </row>
    <row r="263" s="3" customFormat="true" x14ac:dyDescent="0.25">
      <c r="A263" s="330"/>
      <c r="K263" s="330"/>
      <c r="U263" s="330"/>
      <c r="AE263" s="330"/>
      <c r="AO263" s="330"/>
      <c r="AY263" s="330"/>
      <c r="AZ263" s="330"/>
      <c r="BA263" s="330"/>
      <c r="BB263" s="330"/>
      <c r="BC263" s="330"/>
      <c r="BD263" s="330"/>
      <c r="BE263" s="330"/>
      <c r="BF263" s="330"/>
      <c r="BI263" s="330"/>
      <c r="BS263" s="330"/>
      <c r="CC263" s="330"/>
      <c r="CM263" s="330"/>
      <c r="CW263" s="330"/>
      <c r="DG263" s="330"/>
      <c r="DQ263" s="330"/>
      <c r="EA263" s="330"/>
      <c r="EK263" s="330"/>
      <c r="EU263" s="330"/>
      <c r="FE263" s="330"/>
      <c r="FO263" s="330"/>
      <c r="FY263" s="330"/>
      <c r="GI263" s="330"/>
      <c r="GS263" s="330"/>
      <c r="HC263" s="330"/>
      <c r="HM263" s="330"/>
      <c r="HW263" s="330"/>
    </row>
    <row r="264" s="3" customFormat="true" x14ac:dyDescent="0.25">
      <c r="A264" s="330"/>
      <c r="K264" s="330"/>
      <c r="U264" s="330"/>
      <c r="AE264" s="330"/>
      <c r="AO264" s="330"/>
      <c r="AY264" s="330"/>
      <c r="AZ264" s="330"/>
      <c r="BA264" s="330"/>
      <c r="BB264" s="330"/>
      <c r="BC264" s="330"/>
      <c r="BD264" s="330"/>
      <c r="BE264" s="330"/>
      <c r="BF264" s="330"/>
      <c r="BI264" s="330"/>
      <c r="BS264" s="330"/>
      <c r="CC264" s="330"/>
      <c r="CM264" s="330"/>
      <c r="CW264" s="330"/>
      <c r="DG264" s="330"/>
      <c r="DQ264" s="330"/>
      <c r="EA264" s="330"/>
      <c r="EK264" s="330"/>
      <c r="EU264" s="330"/>
      <c r="FE264" s="330"/>
      <c r="FO264" s="330"/>
      <c r="FY264" s="330"/>
      <c r="GI264" s="330"/>
      <c r="GS264" s="330"/>
      <c r="HC264" s="330"/>
      <c r="HM264" s="330"/>
      <c r="HW264" s="330"/>
    </row>
    <row r="265" s="3" customFormat="true" x14ac:dyDescent="0.25">
      <c r="A265" s="330"/>
      <c r="K265" s="330"/>
      <c r="U265" s="330"/>
      <c r="AE265" s="330"/>
      <c r="AO265" s="330"/>
      <c r="AY265" s="330"/>
      <c r="AZ265" s="330"/>
      <c r="BA265" s="330"/>
      <c r="BB265" s="330"/>
      <c r="BC265" s="330"/>
      <c r="BD265" s="330"/>
      <c r="BE265" s="330"/>
      <c r="BF265" s="330"/>
      <c r="BI265" s="330"/>
      <c r="BS265" s="330"/>
      <c r="CC265" s="330"/>
      <c r="CM265" s="330"/>
      <c r="CW265" s="330"/>
      <c r="DG265" s="330"/>
      <c r="DQ265" s="330"/>
      <c r="EA265" s="330"/>
      <c r="EK265" s="330"/>
      <c r="EU265" s="330"/>
      <c r="FE265" s="330"/>
      <c r="FO265" s="330"/>
      <c r="FY265" s="330"/>
      <c r="GI265" s="330"/>
      <c r="GS265" s="330"/>
      <c r="HC265" s="330"/>
      <c r="HM265" s="330"/>
      <c r="HW265" s="330"/>
    </row>
    <row r="266" s="3" customFormat="true" x14ac:dyDescent="0.25">
      <c r="A266" s="330"/>
      <c r="K266" s="330"/>
      <c r="U266" s="330"/>
      <c r="AE266" s="330"/>
      <c r="AO266" s="330"/>
      <c r="AY266" s="330"/>
      <c r="AZ266" s="330"/>
      <c r="BA266" s="330"/>
      <c r="BB266" s="330"/>
      <c r="BC266" s="330"/>
      <c r="BD266" s="330"/>
      <c r="BE266" s="330"/>
      <c r="BF266" s="330"/>
      <c r="BI266" s="330"/>
      <c r="BS266" s="330"/>
      <c r="CC266" s="330"/>
      <c r="CM266" s="330"/>
      <c r="CW266" s="330"/>
      <c r="DG266" s="330"/>
      <c r="DQ266" s="330"/>
      <c r="EA266" s="330"/>
      <c r="EK266" s="330"/>
      <c r="EU266" s="330"/>
      <c r="FE266" s="330"/>
      <c r="FO266" s="330"/>
      <c r="FY266" s="330"/>
      <c r="GI266" s="330"/>
      <c r="GS266" s="330"/>
      <c r="HC266" s="330"/>
      <c r="HM266" s="330"/>
      <c r="HW266" s="330"/>
    </row>
    <row r="267" s="3" customFormat="true" x14ac:dyDescent="0.25">
      <c r="A267" s="330"/>
      <c r="K267" s="330"/>
      <c r="U267" s="330"/>
      <c r="AE267" s="330"/>
      <c r="AO267" s="330"/>
      <c r="AY267" s="330"/>
      <c r="AZ267" s="330"/>
      <c r="BA267" s="330"/>
      <c r="BB267" s="330"/>
      <c r="BC267" s="330"/>
      <c r="BD267" s="330"/>
      <c r="BE267" s="330"/>
      <c r="BF267" s="330"/>
      <c r="BI267" s="330"/>
      <c r="BS267" s="330"/>
      <c r="CC267" s="330"/>
      <c r="CM267" s="330"/>
      <c r="CW267" s="330"/>
      <c r="DG267" s="330"/>
      <c r="DQ267" s="330"/>
      <c r="EA267" s="330"/>
      <c r="EK267" s="330"/>
      <c r="EU267" s="330"/>
      <c r="FE267" s="330"/>
      <c r="FO267" s="330"/>
      <c r="FY267" s="330"/>
      <c r="GI267" s="330"/>
      <c r="GS267" s="330"/>
      <c r="HC267" s="330"/>
      <c r="HM267" s="330"/>
      <c r="HW267" s="330"/>
    </row>
    <row r="268" s="3" customFormat="true" x14ac:dyDescent="0.25">
      <c r="A268" s="330"/>
      <c r="K268" s="330"/>
      <c r="U268" s="330"/>
      <c r="AE268" s="330"/>
      <c r="AO268" s="330"/>
      <c r="AY268" s="330"/>
      <c r="AZ268" s="330"/>
      <c r="BA268" s="330"/>
      <c r="BB268" s="330"/>
      <c r="BC268" s="330"/>
      <c r="BD268" s="330"/>
      <c r="BE268" s="330"/>
      <c r="BF268" s="330"/>
      <c r="BI268" s="330"/>
      <c r="BS268" s="330"/>
      <c r="CC268" s="330"/>
      <c r="CM268" s="330"/>
      <c r="CW268" s="330"/>
      <c r="DG268" s="330"/>
      <c r="DQ268" s="330"/>
      <c r="EA268" s="330"/>
      <c r="EK268" s="330"/>
      <c r="EU268" s="330"/>
      <c r="FE268" s="330"/>
      <c r="FO268" s="330"/>
      <c r="FY268" s="330"/>
      <c r="GI268" s="330"/>
      <c r="GS268" s="330"/>
      <c r="HC268" s="330"/>
      <c r="HM268" s="330"/>
      <c r="HW268" s="330"/>
    </row>
    <row r="269" s="3" customFormat="true" x14ac:dyDescent="0.25">
      <c r="A269" s="330"/>
      <c r="K269" s="330"/>
      <c r="U269" s="330"/>
      <c r="AE269" s="330"/>
      <c r="AO269" s="330"/>
      <c r="AY269" s="330"/>
      <c r="AZ269" s="330"/>
      <c r="BA269" s="330"/>
      <c r="BB269" s="330"/>
      <c r="BC269" s="330"/>
      <c r="BD269" s="330"/>
      <c r="BE269" s="330"/>
      <c r="BF269" s="330"/>
      <c r="BI269" s="330"/>
      <c r="BS269" s="330"/>
      <c r="CC269" s="330"/>
      <c r="CM269" s="330"/>
      <c r="CW269" s="330"/>
      <c r="DG269" s="330"/>
      <c r="DQ269" s="330"/>
      <c r="EA269" s="330"/>
      <c r="EK269" s="330"/>
      <c r="EU269" s="330"/>
      <c r="FE269" s="330"/>
      <c r="FO269" s="330"/>
      <c r="FY269" s="330"/>
      <c r="GI269" s="330"/>
      <c r="GS269" s="330"/>
      <c r="HC269" s="330"/>
      <c r="HM269" s="330"/>
      <c r="HW269" s="330"/>
    </row>
    <row r="270" s="3" customFormat="true" x14ac:dyDescent="0.25">
      <c r="A270" s="330"/>
      <c r="K270" s="330"/>
      <c r="U270" s="330"/>
      <c r="AE270" s="330"/>
      <c r="AO270" s="330"/>
      <c r="AY270" s="330"/>
      <c r="AZ270" s="330"/>
      <c r="BA270" s="330"/>
      <c r="BB270" s="330"/>
      <c r="BC270" s="330"/>
      <c r="BD270" s="330"/>
      <c r="BE270" s="330"/>
      <c r="BF270" s="330"/>
      <c r="BI270" s="330"/>
      <c r="BS270" s="330"/>
      <c r="CC270" s="330"/>
      <c r="CM270" s="330"/>
      <c r="CW270" s="330"/>
      <c r="DG270" s="330"/>
      <c r="DQ270" s="330"/>
      <c r="EA270" s="330"/>
      <c r="EK270" s="330"/>
      <c r="EU270" s="330"/>
      <c r="FE270" s="330"/>
      <c r="FO270" s="330"/>
      <c r="FY270" s="330"/>
      <c r="GI270" s="330"/>
      <c r="GS270" s="330"/>
      <c r="HC270" s="330"/>
      <c r="HM270" s="330"/>
      <c r="HW270" s="330"/>
    </row>
    <row r="271" s="3" customFormat="true" x14ac:dyDescent="0.25">
      <c r="A271" s="330"/>
      <c r="K271" s="330"/>
      <c r="U271" s="330"/>
      <c r="AE271" s="330"/>
      <c r="AO271" s="330"/>
      <c r="AY271" s="330"/>
      <c r="AZ271" s="330"/>
      <c r="BA271" s="330"/>
      <c r="BB271" s="330"/>
      <c r="BC271" s="330"/>
      <c r="BD271" s="330"/>
      <c r="BE271" s="330"/>
      <c r="BF271" s="330"/>
      <c r="BI271" s="330"/>
      <c r="BS271" s="330"/>
      <c r="CC271" s="330"/>
      <c r="CM271" s="330"/>
      <c r="CW271" s="330"/>
      <c r="DG271" s="330"/>
      <c r="DQ271" s="330"/>
      <c r="EA271" s="330"/>
      <c r="EK271" s="330"/>
      <c r="EU271" s="330"/>
      <c r="FE271" s="330"/>
      <c r="FO271" s="330"/>
      <c r="FY271" s="330"/>
      <c r="GI271" s="330"/>
      <c r="GS271" s="330"/>
      <c r="HC271" s="330"/>
      <c r="HM271" s="330"/>
      <c r="HW271" s="330"/>
    </row>
    <row r="272" s="3" customFormat="true" x14ac:dyDescent="0.25">
      <c r="A272" s="330"/>
      <c r="K272" s="330"/>
      <c r="U272" s="330"/>
      <c r="AE272" s="330"/>
      <c r="AO272" s="330"/>
      <c r="AY272" s="330"/>
      <c r="AZ272" s="330"/>
      <c r="BA272" s="330"/>
      <c r="BB272" s="330"/>
      <c r="BC272" s="330"/>
      <c r="BD272" s="330"/>
      <c r="BE272" s="330"/>
      <c r="BF272" s="330"/>
      <c r="BI272" s="330"/>
      <c r="BS272" s="330"/>
      <c r="CC272" s="330"/>
      <c r="CM272" s="330"/>
      <c r="CW272" s="330"/>
      <c r="DG272" s="330"/>
      <c r="DQ272" s="330"/>
      <c r="EA272" s="330"/>
      <c r="EK272" s="330"/>
      <c r="EU272" s="330"/>
      <c r="FE272" s="330"/>
      <c r="FO272" s="330"/>
      <c r="FY272" s="330"/>
      <c r="GI272" s="330"/>
      <c r="GS272" s="330"/>
      <c r="HC272" s="330"/>
      <c r="HM272" s="330"/>
      <c r="HW272" s="330"/>
    </row>
    <row r="273" s="3" customFormat="true" x14ac:dyDescent="0.25">
      <c r="A273" s="330"/>
      <c r="K273" s="330"/>
      <c r="U273" s="330"/>
      <c r="AE273" s="330"/>
      <c r="AO273" s="330"/>
      <c r="AY273" s="330"/>
      <c r="AZ273" s="330"/>
      <c r="BA273" s="330"/>
      <c r="BB273" s="330"/>
      <c r="BC273" s="330"/>
      <c r="BD273" s="330"/>
      <c r="BE273" s="330"/>
      <c r="BF273" s="330"/>
      <c r="BI273" s="330"/>
      <c r="BS273" s="330"/>
      <c r="CC273" s="330"/>
      <c r="CM273" s="330"/>
      <c r="CW273" s="330"/>
      <c r="DG273" s="330"/>
      <c r="DQ273" s="330"/>
      <c r="EA273" s="330"/>
      <c r="EK273" s="330"/>
      <c r="EU273" s="330"/>
      <c r="FE273" s="330"/>
      <c r="FO273" s="330"/>
      <c r="FY273" s="330"/>
      <c r="GI273" s="330"/>
      <c r="GS273" s="330"/>
      <c r="HC273" s="330"/>
      <c r="HM273" s="330"/>
      <c r="HW273" s="330"/>
    </row>
    <row r="274" s="3" customFormat="true" x14ac:dyDescent="0.25">
      <c r="A274" s="330"/>
      <c r="K274" s="330"/>
      <c r="U274" s="330"/>
      <c r="AE274" s="330"/>
      <c r="AO274" s="330"/>
      <c r="AY274" s="330"/>
      <c r="AZ274" s="330"/>
      <c r="BA274" s="330"/>
      <c r="BB274" s="330"/>
      <c r="BC274" s="330"/>
      <c r="BD274" s="330"/>
      <c r="BE274" s="330"/>
      <c r="BF274" s="330"/>
      <c r="BI274" s="330"/>
      <c r="BS274" s="330"/>
      <c r="CC274" s="330"/>
      <c r="CM274" s="330"/>
      <c r="CW274" s="330"/>
      <c r="DG274" s="330"/>
      <c r="DQ274" s="330"/>
      <c r="EA274" s="330"/>
      <c r="EK274" s="330"/>
      <c r="EU274" s="330"/>
      <c r="FE274" s="330"/>
      <c r="FO274" s="330"/>
      <c r="FY274" s="330"/>
      <c r="GI274" s="330"/>
      <c r="GS274" s="330"/>
      <c r="HC274" s="330"/>
      <c r="HM274" s="330"/>
      <c r="HW274" s="330"/>
    </row>
    <row r="275" s="3" customFormat="true" x14ac:dyDescent="0.25">
      <c r="A275" s="330"/>
      <c r="K275" s="330"/>
      <c r="U275" s="330"/>
      <c r="AE275" s="330"/>
      <c r="AO275" s="330"/>
      <c r="AY275" s="330"/>
      <c r="AZ275" s="330"/>
      <c r="BA275" s="330"/>
      <c r="BB275" s="330"/>
      <c r="BC275" s="330"/>
      <c r="BD275" s="330"/>
      <c r="BE275" s="330"/>
      <c r="BF275" s="330"/>
      <c r="BI275" s="330"/>
      <c r="BS275" s="330"/>
      <c r="CC275" s="330"/>
      <c r="CM275" s="330"/>
      <c r="CW275" s="330"/>
      <c r="DG275" s="330"/>
      <c r="DQ275" s="330"/>
      <c r="EA275" s="330"/>
      <c r="EK275" s="330"/>
      <c r="EU275" s="330"/>
      <c r="FE275" s="330"/>
      <c r="FO275" s="330"/>
      <c r="FY275" s="330"/>
      <c r="GI275" s="330"/>
      <c r="GS275" s="330"/>
      <c r="HC275" s="330"/>
      <c r="HM275" s="330"/>
      <c r="HW275" s="330"/>
    </row>
    <row r="276" s="3" customFormat="true" x14ac:dyDescent="0.25">
      <c r="A276" s="330"/>
      <c r="K276" s="330"/>
      <c r="U276" s="330"/>
      <c r="AE276" s="330"/>
      <c r="AO276" s="330"/>
      <c r="AY276" s="330"/>
      <c r="AZ276" s="330"/>
      <c r="BA276" s="330"/>
      <c r="BB276" s="330"/>
      <c r="BC276" s="330"/>
      <c r="BD276" s="330"/>
      <c r="BE276" s="330"/>
      <c r="BF276" s="330"/>
      <c r="BI276" s="330"/>
      <c r="BS276" s="330"/>
      <c r="CC276" s="330"/>
      <c r="CM276" s="330"/>
      <c r="CW276" s="330"/>
      <c r="DG276" s="330"/>
      <c r="DQ276" s="330"/>
      <c r="EA276" s="330"/>
      <c r="EK276" s="330"/>
      <c r="EU276" s="330"/>
      <c r="FE276" s="330"/>
      <c r="FO276" s="330"/>
      <c r="FY276" s="330"/>
      <c r="GI276" s="330"/>
      <c r="GS276" s="330"/>
      <c r="HC276" s="330"/>
      <c r="HM276" s="330"/>
      <c r="HW276" s="330"/>
    </row>
    <row r="277" s="3" customFormat="true" x14ac:dyDescent="0.25">
      <c r="A277" s="330"/>
      <c r="K277" s="330"/>
      <c r="U277" s="330"/>
      <c r="AE277" s="330"/>
      <c r="AO277" s="330"/>
      <c r="AY277" s="330"/>
      <c r="AZ277" s="330"/>
      <c r="BA277" s="330"/>
      <c r="BB277" s="330"/>
      <c r="BC277" s="330"/>
      <c r="BD277" s="330"/>
      <c r="BE277" s="330"/>
      <c r="BF277" s="330"/>
      <c r="BI277" s="330"/>
      <c r="BS277" s="330"/>
      <c r="CC277" s="330"/>
      <c r="CM277" s="330"/>
      <c r="CW277" s="330"/>
      <c r="DG277" s="330"/>
      <c r="DQ277" s="330"/>
      <c r="EA277" s="330"/>
      <c r="EK277" s="330"/>
      <c r="EU277" s="330"/>
      <c r="FE277" s="330"/>
      <c r="FO277" s="330"/>
      <c r="FY277" s="330"/>
      <c r="GI277" s="330"/>
      <c r="GS277" s="330"/>
      <c r="HC277" s="330"/>
      <c r="HM277" s="330"/>
      <c r="HW277" s="330"/>
    </row>
    <row r="278" s="3" customFormat="true" x14ac:dyDescent="0.25">
      <c r="A278" s="330"/>
      <c r="K278" s="330"/>
      <c r="U278" s="330"/>
      <c r="AE278" s="330"/>
      <c r="AO278" s="330"/>
      <c r="AY278" s="330"/>
      <c r="AZ278" s="330"/>
      <c r="BA278" s="330"/>
      <c r="BB278" s="330"/>
      <c r="BC278" s="330"/>
      <c r="BD278" s="330"/>
      <c r="BE278" s="330"/>
      <c r="BF278" s="330"/>
      <c r="BI278" s="330"/>
      <c r="BS278" s="330"/>
      <c r="CC278" s="330"/>
      <c r="CM278" s="330"/>
      <c r="CW278" s="330"/>
      <c r="DG278" s="330"/>
      <c r="DQ278" s="330"/>
      <c r="EA278" s="330"/>
      <c r="EK278" s="330"/>
      <c r="EU278" s="330"/>
      <c r="FE278" s="330"/>
      <c r="FO278" s="330"/>
      <c r="FY278" s="330"/>
      <c r="GI278" s="330"/>
      <c r="GS278" s="330"/>
      <c r="HC278" s="330"/>
      <c r="HM278" s="330"/>
      <c r="HW278" s="330"/>
    </row>
    <row r="279" s="3" customFormat="true" x14ac:dyDescent="0.25">
      <c r="A279" s="330"/>
      <c r="K279" s="330"/>
      <c r="U279" s="330"/>
      <c r="AE279" s="330"/>
      <c r="AO279" s="330"/>
      <c r="AY279" s="330"/>
      <c r="AZ279" s="330"/>
      <c r="BA279" s="330"/>
      <c r="BB279" s="330"/>
      <c r="BC279" s="330"/>
      <c r="BD279" s="330"/>
      <c r="BE279" s="330"/>
      <c r="BF279" s="330"/>
      <c r="BI279" s="330"/>
      <c r="BS279" s="330"/>
      <c r="CC279" s="330"/>
      <c r="CM279" s="330"/>
      <c r="CW279" s="330"/>
      <c r="DG279" s="330"/>
      <c r="DQ279" s="330"/>
      <c r="EA279" s="330"/>
      <c r="EK279" s="330"/>
      <c r="EU279" s="330"/>
      <c r="FE279" s="330"/>
      <c r="FO279" s="330"/>
      <c r="FY279" s="330"/>
      <c r="GI279" s="330"/>
      <c r="GS279" s="330"/>
      <c r="HC279" s="330"/>
      <c r="HM279" s="330"/>
      <c r="HW279" s="330"/>
    </row>
    <row r="280" s="3" customFormat="true" x14ac:dyDescent="0.25">
      <c r="A280" s="330"/>
      <c r="K280" s="330"/>
      <c r="U280" s="330"/>
      <c r="AE280" s="330"/>
      <c r="AO280" s="330"/>
      <c r="AY280" s="330"/>
      <c r="AZ280" s="330"/>
      <c r="BA280" s="330"/>
      <c r="BB280" s="330"/>
      <c r="BC280" s="330"/>
      <c r="BD280" s="330"/>
      <c r="BE280" s="330"/>
      <c r="BF280" s="330"/>
      <c r="BI280" s="330"/>
      <c r="BS280" s="330"/>
      <c r="CC280" s="330"/>
      <c r="CM280" s="330"/>
      <c r="CW280" s="330"/>
      <c r="DG280" s="330"/>
      <c r="DQ280" s="330"/>
      <c r="EA280" s="330"/>
      <c r="EK280" s="330"/>
      <c r="EU280" s="330"/>
      <c r="FE280" s="330"/>
      <c r="FO280" s="330"/>
      <c r="FY280" s="330"/>
      <c r="GI280" s="330"/>
      <c r="GS280" s="330"/>
      <c r="HC280" s="330"/>
      <c r="HM280" s="330"/>
      <c r="HW280" s="330"/>
    </row>
    <row r="281" s="3" customFormat="true" x14ac:dyDescent="0.25">
      <c r="A281" s="330"/>
      <c r="K281" s="330"/>
      <c r="U281" s="330"/>
      <c r="AE281" s="330"/>
      <c r="AO281" s="330"/>
      <c r="AY281" s="330"/>
      <c r="AZ281" s="330"/>
      <c r="BA281" s="330"/>
      <c r="BB281" s="330"/>
      <c r="BC281" s="330"/>
      <c r="BD281" s="330"/>
      <c r="BE281" s="330"/>
      <c r="BF281" s="330"/>
      <c r="BI281" s="330"/>
      <c r="BS281" s="330"/>
      <c r="CC281" s="330"/>
      <c r="CM281" s="330"/>
      <c r="CW281" s="330"/>
      <c r="DG281" s="330"/>
      <c r="DQ281" s="330"/>
      <c r="EA281" s="330"/>
      <c r="EK281" s="330"/>
      <c r="EU281" s="330"/>
      <c r="FE281" s="330"/>
      <c r="FO281" s="330"/>
      <c r="FY281" s="330"/>
      <c r="GI281" s="330"/>
      <c r="GS281" s="330"/>
      <c r="HC281" s="330"/>
      <c r="HM281" s="330"/>
      <c r="HW281" s="330"/>
    </row>
    <row r="282" s="3" customFormat="true" x14ac:dyDescent="0.25">
      <c r="A282" s="330"/>
      <c r="K282" s="330"/>
      <c r="U282" s="330"/>
      <c r="AE282" s="330"/>
      <c r="AO282" s="330"/>
      <c r="AY282" s="330"/>
      <c r="AZ282" s="330"/>
      <c r="BA282" s="330"/>
      <c r="BB282" s="330"/>
      <c r="BC282" s="330"/>
      <c r="BD282" s="330"/>
      <c r="BE282" s="330"/>
      <c r="BF282" s="330"/>
      <c r="BI282" s="330"/>
      <c r="BS282" s="330"/>
      <c r="CC282" s="330"/>
      <c r="CM282" s="330"/>
      <c r="CW282" s="330"/>
      <c r="DG282" s="330"/>
      <c r="DQ282" s="330"/>
      <c r="EA282" s="330"/>
      <c r="EK282" s="330"/>
      <c r="EU282" s="330"/>
      <c r="FE282" s="330"/>
      <c r="FO282" s="330"/>
      <c r="FY282" s="330"/>
      <c r="GI282" s="330"/>
      <c r="GS282" s="330"/>
      <c r="HC282" s="330"/>
      <c r="HM282" s="330"/>
      <c r="HW282" s="330"/>
    </row>
    <row r="283" s="3" customFormat="true" x14ac:dyDescent="0.25">
      <c r="A283" s="330"/>
      <c r="K283" s="330"/>
      <c r="U283" s="330"/>
      <c r="AE283" s="330"/>
      <c r="AO283" s="330"/>
      <c r="AY283" s="330"/>
      <c r="AZ283" s="330"/>
      <c r="BA283" s="330"/>
      <c r="BB283" s="330"/>
      <c r="BC283" s="330"/>
      <c r="BD283" s="330"/>
      <c r="BE283" s="330"/>
      <c r="BF283" s="330"/>
      <c r="BI283" s="330"/>
      <c r="BS283" s="330"/>
      <c r="CC283" s="330"/>
      <c r="CM283" s="330"/>
      <c r="CW283" s="330"/>
      <c r="DG283" s="330"/>
      <c r="DQ283" s="330"/>
      <c r="EA283" s="330"/>
      <c r="EK283" s="330"/>
      <c r="EU283" s="330"/>
      <c r="FE283" s="330"/>
      <c r="FO283" s="330"/>
      <c r="FY283" s="330"/>
      <c r="GI283" s="330"/>
      <c r="GS283" s="330"/>
      <c r="HC283" s="330"/>
      <c r="HM283" s="330"/>
      <c r="HW283" s="330"/>
    </row>
    <row r="284" s="3" customFormat="true" x14ac:dyDescent="0.25">
      <c r="A284" s="330"/>
      <c r="K284" s="330"/>
      <c r="U284" s="330"/>
      <c r="AE284" s="330"/>
      <c r="AO284" s="330"/>
      <c r="AY284" s="330"/>
      <c r="AZ284" s="330"/>
      <c r="BA284" s="330"/>
      <c r="BB284" s="330"/>
      <c r="BC284" s="330"/>
      <c r="BD284" s="330"/>
      <c r="BE284" s="330"/>
      <c r="BF284" s="330"/>
      <c r="BI284" s="330"/>
      <c r="BS284" s="330"/>
      <c r="CC284" s="330"/>
      <c r="CM284" s="330"/>
      <c r="CW284" s="330"/>
      <c r="DG284" s="330"/>
      <c r="DQ284" s="330"/>
      <c r="EA284" s="330"/>
      <c r="EK284" s="330"/>
      <c r="EU284" s="330"/>
      <c r="FE284" s="330"/>
      <c r="FO284" s="330"/>
      <c r="FY284" s="330"/>
      <c r="GI284" s="330"/>
      <c r="GS284" s="330"/>
      <c r="HC284" s="330"/>
      <c r="HM284" s="330"/>
      <c r="HW284" s="330"/>
    </row>
    <row r="285" s="3" customFormat="true" x14ac:dyDescent="0.25">
      <c r="A285" s="330"/>
      <c r="K285" s="330"/>
      <c r="U285" s="330"/>
      <c r="AE285" s="330"/>
      <c r="AO285" s="330"/>
      <c r="AY285" s="330"/>
      <c r="AZ285" s="330"/>
      <c r="BA285" s="330"/>
      <c r="BB285" s="330"/>
      <c r="BC285" s="330"/>
      <c r="BD285" s="330"/>
      <c r="BE285" s="330"/>
      <c r="BF285" s="330"/>
      <c r="BI285" s="330"/>
      <c r="BS285" s="330"/>
      <c r="CC285" s="330"/>
      <c r="CM285" s="330"/>
      <c r="CW285" s="330"/>
      <c r="DG285" s="330"/>
      <c r="DQ285" s="330"/>
      <c r="EA285" s="330"/>
      <c r="EK285" s="330"/>
      <c r="EU285" s="330"/>
      <c r="FE285" s="330"/>
      <c r="FO285" s="330"/>
      <c r="FY285" s="330"/>
      <c r="GI285" s="330"/>
      <c r="GS285" s="330"/>
      <c r="HC285" s="330"/>
      <c r="HM285" s="330"/>
      <c r="HW285" s="330"/>
    </row>
    <row r="286" s="3" customFormat="true" x14ac:dyDescent="0.25">
      <c r="A286" s="330"/>
      <c r="K286" s="330"/>
      <c r="U286" s="330"/>
      <c r="AE286" s="330"/>
      <c r="AO286" s="330"/>
      <c r="AY286" s="330"/>
      <c r="AZ286" s="330"/>
      <c r="BA286" s="330"/>
      <c r="BB286" s="330"/>
      <c r="BC286" s="330"/>
      <c r="BD286" s="330"/>
      <c r="BE286" s="330"/>
      <c r="BF286" s="330"/>
      <c r="BI286" s="330"/>
      <c r="BS286" s="330"/>
      <c r="CC286" s="330"/>
      <c r="CM286" s="330"/>
      <c r="CW286" s="330"/>
      <c r="DG286" s="330"/>
      <c r="DQ286" s="330"/>
      <c r="EA286" s="330"/>
      <c r="EK286" s="330"/>
      <c r="EU286" s="330"/>
      <c r="FE286" s="330"/>
      <c r="FO286" s="330"/>
      <c r="FY286" s="330"/>
      <c r="GI286" s="330"/>
      <c r="GS286" s="330"/>
      <c r="HC286" s="330"/>
      <c r="HM286" s="330"/>
      <c r="HW286" s="330"/>
    </row>
    <row r="287" s="3" customFormat="true" x14ac:dyDescent="0.25">
      <c r="A287" s="330"/>
      <c r="K287" s="330"/>
      <c r="U287" s="330"/>
      <c r="AE287" s="330"/>
      <c r="AO287" s="330"/>
      <c r="AY287" s="330"/>
      <c r="AZ287" s="330"/>
      <c r="BA287" s="330"/>
      <c r="BB287" s="330"/>
      <c r="BC287" s="330"/>
      <c r="BD287" s="330"/>
      <c r="BE287" s="330"/>
      <c r="BF287" s="330"/>
      <c r="BI287" s="330"/>
      <c r="BS287" s="330"/>
      <c r="CC287" s="330"/>
      <c r="CM287" s="330"/>
      <c r="CW287" s="330"/>
      <c r="DG287" s="330"/>
      <c r="DQ287" s="330"/>
      <c r="EA287" s="330"/>
      <c r="EK287" s="330"/>
      <c r="EU287" s="330"/>
      <c r="FE287" s="330"/>
      <c r="FO287" s="330"/>
      <c r="FY287" s="330"/>
      <c r="GI287" s="330"/>
      <c r="GS287" s="330"/>
      <c r="HC287" s="330"/>
      <c r="HM287" s="330"/>
      <c r="HW287" s="330"/>
    </row>
    <row r="288" s="3" customFormat="true" x14ac:dyDescent="0.25">
      <c r="A288" s="330"/>
      <c r="K288" s="330"/>
      <c r="U288" s="330"/>
      <c r="AE288" s="330"/>
      <c r="AO288" s="330"/>
      <c r="AY288" s="330"/>
      <c r="AZ288" s="330"/>
      <c r="BA288" s="330"/>
      <c r="BB288" s="330"/>
      <c r="BC288" s="330"/>
      <c r="BD288" s="330"/>
      <c r="BE288" s="330"/>
      <c r="BF288" s="330"/>
      <c r="BI288" s="330"/>
      <c r="BS288" s="330"/>
      <c r="CC288" s="330"/>
      <c r="CM288" s="330"/>
      <c r="CW288" s="330"/>
      <c r="DG288" s="330"/>
      <c r="DQ288" s="330"/>
      <c r="EA288" s="330"/>
      <c r="EK288" s="330"/>
      <c r="EU288" s="330"/>
      <c r="FE288" s="330"/>
      <c r="FO288" s="330"/>
      <c r="FY288" s="330"/>
      <c r="GI288" s="330"/>
      <c r="GS288" s="330"/>
      <c r="HC288" s="330"/>
      <c r="HM288" s="330"/>
      <c r="HW288" s="330"/>
    </row>
    <row r="289" s="3" customFormat="true" x14ac:dyDescent="0.25">
      <c r="A289" s="330"/>
      <c r="K289" s="330"/>
      <c r="U289" s="330"/>
      <c r="AE289" s="330"/>
      <c r="AO289" s="330"/>
      <c r="AY289" s="330"/>
      <c r="AZ289" s="330"/>
      <c r="BA289" s="330"/>
      <c r="BB289" s="330"/>
      <c r="BC289" s="330"/>
      <c r="BD289" s="330"/>
      <c r="BE289" s="330"/>
      <c r="BF289" s="330"/>
      <c r="BI289" s="330"/>
      <c r="BS289" s="330"/>
      <c r="CC289" s="330"/>
      <c r="CM289" s="330"/>
      <c r="CW289" s="330"/>
      <c r="DG289" s="330"/>
      <c r="DQ289" s="330"/>
      <c r="EA289" s="330"/>
      <c r="EK289" s="330"/>
      <c r="EU289" s="330"/>
      <c r="FE289" s="330"/>
      <c r="FO289" s="330"/>
      <c r="FY289" s="330"/>
      <c r="GI289" s="330"/>
      <c r="GS289" s="330"/>
      <c r="HC289" s="330"/>
      <c r="HM289" s="330"/>
      <c r="HW289" s="330"/>
    </row>
    <row r="290" s="3" customFormat="true" x14ac:dyDescent="0.25">
      <c r="A290" s="330"/>
      <c r="K290" s="330"/>
      <c r="U290" s="330"/>
      <c r="AE290" s="330"/>
      <c r="AO290" s="330"/>
      <c r="AY290" s="330"/>
      <c r="AZ290" s="330"/>
      <c r="BA290" s="330"/>
      <c r="BB290" s="330"/>
      <c r="BC290" s="330"/>
      <c r="BD290" s="330"/>
      <c r="BE290" s="330"/>
      <c r="BF290" s="330"/>
      <c r="BI290" s="330"/>
      <c r="BS290" s="330"/>
      <c r="CC290" s="330"/>
      <c r="CM290" s="330"/>
      <c r="CW290" s="330"/>
      <c r="DG290" s="330"/>
      <c r="DQ290" s="330"/>
      <c r="EA290" s="330"/>
      <c r="EK290" s="330"/>
      <c r="EU290" s="330"/>
      <c r="FE290" s="330"/>
      <c r="FO290" s="330"/>
      <c r="FY290" s="330"/>
      <c r="GI290" s="330"/>
      <c r="GS290" s="330"/>
      <c r="HC290" s="330"/>
      <c r="HM290" s="330"/>
      <c r="HW290" s="330"/>
    </row>
    <row r="291" s="3" customFormat="true" x14ac:dyDescent="0.25">
      <c r="A291" s="330"/>
      <c r="K291" s="330"/>
      <c r="U291" s="330"/>
      <c r="AE291" s="330"/>
      <c r="AO291" s="330"/>
      <c r="AY291" s="330"/>
      <c r="AZ291" s="330"/>
      <c r="BA291" s="330"/>
      <c r="BB291" s="330"/>
      <c r="BC291" s="330"/>
      <c r="BD291" s="330"/>
      <c r="BE291" s="330"/>
      <c r="BF291" s="330"/>
      <c r="BI291" s="330"/>
      <c r="BS291" s="330"/>
      <c r="CC291" s="330"/>
      <c r="CM291" s="330"/>
      <c r="CW291" s="330"/>
      <c r="DG291" s="330"/>
      <c r="DQ291" s="330"/>
      <c r="EA291" s="330"/>
      <c r="EK291" s="330"/>
      <c r="EU291" s="330"/>
      <c r="FE291" s="330"/>
      <c r="FO291" s="330"/>
      <c r="FY291" s="330"/>
      <c r="GI291" s="330"/>
      <c r="GS291" s="330"/>
      <c r="HC291" s="330"/>
      <c r="HM291" s="330"/>
      <c r="HW291" s="330"/>
    </row>
    <row r="292" s="3" customFormat="true" x14ac:dyDescent="0.25">
      <c r="A292" s="330"/>
      <c r="K292" s="330"/>
      <c r="U292" s="330"/>
      <c r="AE292" s="330"/>
      <c r="AO292" s="330"/>
      <c r="AY292" s="330"/>
      <c r="AZ292" s="330"/>
      <c r="BA292" s="330"/>
      <c r="BB292" s="330"/>
      <c r="BC292" s="330"/>
      <c r="BD292" s="330"/>
      <c r="BE292" s="330"/>
      <c r="BF292" s="330"/>
      <c r="BI292" s="330"/>
      <c r="BS292" s="330"/>
      <c r="CC292" s="330"/>
      <c r="CM292" s="330"/>
      <c r="CW292" s="330"/>
      <c r="DG292" s="330"/>
      <c r="DQ292" s="330"/>
      <c r="EA292" s="330"/>
      <c r="EK292" s="330"/>
      <c r="EU292" s="330"/>
      <c r="FE292" s="330"/>
      <c r="FO292" s="330"/>
      <c r="FY292" s="330"/>
      <c r="GI292" s="330"/>
      <c r="GS292" s="330"/>
      <c r="HC292" s="330"/>
      <c r="HM292" s="330"/>
      <c r="HW292" s="330"/>
    </row>
    <row r="293" s="3" customFormat="true" x14ac:dyDescent="0.25">
      <c r="A293" s="330"/>
      <c r="K293" s="330"/>
      <c r="U293" s="330"/>
      <c r="AE293" s="330"/>
      <c r="AO293" s="330"/>
      <c r="AY293" s="330"/>
      <c r="AZ293" s="330"/>
      <c r="BA293" s="330"/>
      <c r="BB293" s="330"/>
      <c r="BC293" s="330"/>
      <c r="BD293" s="330"/>
      <c r="BE293" s="330"/>
      <c r="BF293" s="330"/>
      <c r="BI293" s="330"/>
      <c r="BS293" s="330"/>
      <c r="CC293" s="330"/>
      <c r="CM293" s="330"/>
      <c r="CW293" s="330"/>
      <c r="DG293" s="330"/>
      <c r="DQ293" s="330"/>
      <c r="EA293" s="330"/>
      <c r="EK293" s="330"/>
      <c r="EU293" s="330"/>
      <c r="FE293" s="330"/>
      <c r="FO293" s="330"/>
      <c r="FY293" s="330"/>
      <c r="GI293" s="330"/>
      <c r="GS293" s="330"/>
      <c r="HC293" s="330"/>
      <c r="HM293" s="330"/>
      <c r="HW293" s="330"/>
    </row>
    <row r="294" s="3" customFormat="true" x14ac:dyDescent="0.25">
      <c r="A294" s="330"/>
      <c r="K294" s="330"/>
      <c r="U294" s="330"/>
      <c r="AE294" s="330"/>
      <c r="AO294" s="330"/>
      <c r="AY294" s="330"/>
      <c r="AZ294" s="330"/>
      <c r="BA294" s="330"/>
      <c r="BB294" s="330"/>
      <c r="BC294" s="330"/>
      <c r="BD294" s="330"/>
      <c r="BE294" s="330"/>
      <c r="BF294" s="330"/>
      <c r="BI294" s="330"/>
      <c r="BS294" s="330"/>
      <c r="CC294" s="330"/>
      <c r="CM294" s="330"/>
      <c r="CW294" s="330"/>
      <c r="DG294" s="330"/>
      <c r="DQ294" s="330"/>
      <c r="EA294" s="330"/>
      <c r="EK294" s="330"/>
      <c r="EU294" s="330"/>
      <c r="FE294" s="330"/>
      <c r="FO294" s="330"/>
      <c r="FY294" s="330"/>
      <c r="GI294" s="330"/>
      <c r="GS294" s="330"/>
      <c r="HC294" s="330"/>
      <c r="HM294" s="330"/>
      <c r="HW294" s="330"/>
    </row>
    <row r="295" s="3" customFormat="true" x14ac:dyDescent="0.25">
      <c r="A295" s="330"/>
      <c r="K295" s="330"/>
      <c r="U295" s="330"/>
      <c r="AE295" s="330"/>
      <c r="AO295" s="330"/>
      <c r="AY295" s="330"/>
      <c r="AZ295" s="330"/>
      <c r="BA295" s="330"/>
      <c r="BB295" s="330"/>
      <c r="BC295" s="330"/>
      <c r="BD295" s="330"/>
      <c r="BE295" s="330"/>
      <c r="BF295" s="330"/>
      <c r="BI295" s="330"/>
      <c r="BS295" s="330"/>
      <c r="CC295" s="330"/>
      <c r="CM295" s="330"/>
      <c r="CW295" s="330"/>
      <c r="DG295" s="330"/>
      <c r="DQ295" s="330"/>
      <c r="EA295" s="330"/>
      <c r="EK295" s="330"/>
      <c r="EU295" s="330"/>
      <c r="FE295" s="330"/>
      <c r="FO295" s="330"/>
      <c r="FY295" s="330"/>
      <c r="GI295" s="330"/>
      <c r="GS295" s="330"/>
      <c r="HC295" s="330"/>
      <c r="HM295" s="330"/>
      <c r="HW295" s="330"/>
    </row>
    <row r="296" s="3" customFormat="true" x14ac:dyDescent="0.25">
      <c r="A296" s="330"/>
      <c r="K296" s="330"/>
      <c r="U296" s="330"/>
      <c r="AE296" s="330"/>
      <c r="AO296" s="330"/>
      <c r="AY296" s="330"/>
      <c r="AZ296" s="330"/>
      <c r="BA296" s="330"/>
      <c r="BB296" s="330"/>
      <c r="BC296" s="330"/>
      <c r="BD296" s="330"/>
      <c r="BE296" s="330"/>
      <c r="BF296" s="330"/>
      <c r="BI296" s="330"/>
      <c r="BS296" s="330"/>
      <c r="CC296" s="330"/>
      <c r="CM296" s="330"/>
      <c r="CW296" s="330"/>
      <c r="DG296" s="330"/>
      <c r="DQ296" s="330"/>
      <c r="EA296" s="330"/>
      <c r="EK296" s="330"/>
      <c r="EU296" s="330"/>
      <c r="FE296" s="330"/>
      <c r="FO296" s="330"/>
      <c r="FY296" s="330"/>
      <c r="GI296" s="330"/>
      <c r="GS296" s="330"/>
      <c r="HC296" s="330"/>
      <c r="HM296" s="330"/>
      <c r="HW296" s="330"/>
    </row>
    <row r="297" s="3" customFormat="true" x14ac:dyDescent="0.25">
      <c r="A297" s="330"/>
      <c r="K297" s="330"/>
      <c r="U297" s="330"/>
      <c r="AE297" s="330"/>
      <c r="AO297" s="330"/>
      <c r="AY297" s="330"/>
      <c r="AZ297" s="330"/>
      <c r="BA297" s="330"/>
      <c r="BB297" s="330"/>
      <c r="BC297" s="330"/>
      <c r="BD297" s="330"/>
      <c r="BE297" s="330"/>
      <c r="BF297" s="330"/>
      <c r="BI297" s="330"/>
      <c r="BS297" s="330"/>
      <c r="CC297" s="330"/>
      <c r="CM297" s="330"/>
      <c r="CW297" s="330"/>
      <c r="DG297" s="330"/>
      <c r="DQ297" s="330"/>
      <c r="EA297" s="330"/>
      <c r="EK297" s="330"/>
      <c r="EU297" s="330"/>
      <c r="FE297" s="330"/>
      <c r="FO297" s="330"/>
      <c r="FY297" s="330"/>
      <c r="GI297" s="330"/>
      <c r="GS297" s="330"/>
      <c r="HC297" s="330"/>
      <c r="HM297" s="330"/>
      <c r="HW297" s="330"/>
    </row>
    <row r="298" s="3" customFormat="true" x14ac:dyDescent="0.25">
      <c r="A298" s="330"/>
      <c r="K298" s="330"/>
      <c r="U298" s="330"/>
      <c r="AE298" s="330"/>
      <c r="AO298" s="330"/>
      <c r="AY298" s="330"/>
      <c r="AZ298" s="330"/>
      <c r="BA298" s="330"/>
      <c r="BB298" s="330"/>
      <c r="BC298" s="330"/>
      <c r="BD298" s="330"/>
      <c r="BE298" s="330"/>
      <c r="BF298" s="330"/>
      <c r="BI298" s="330"/>
      <c r="BS298" s="330"/>
      <c r="CC298" s="330"/>
      <c r="CM298" s="330"/>
      <c r="CW298" s="330"/>
      <c r="DG298" s="330"/>
      <c r="DQ298" s="330"/>
      <c r="EA298" s="330"/>
      <c r="EK298" s="330"/>
      <c r="EU298" s="330"/>
      <c r="FE298" s="330"/>
      <c r="FO298" s="330"/>
      <c r="FY298" s="330"/>
      <c r="GI298" s="330"/>
      <c r="GS298" s="330"/>
      <c r="HC298" s="330"/>
      <c r="HM298" s="330"/>
      <c r="HW298" s="330"/>
    </row>
    <row r="299" s="3" customFormat="true" x14ac:dyDescent="0.25">
      <c r="A299" s="330"/>
      <c r="K299" s="330"/>
      <c r="U299" s="330"/>
      <c r="AE299" s="330"/>
      <c r="AO299" s="330"/>
      <c r="AY299" s="330"/>
      <c r="AZ299" s="330"/>
      <c r="BA299" s="330"/>
      <c r="BB299" s="330"/>
      <c r="BC299" s="330"/>
      <c r="BD299" s="330"/>
      <c r="BE299" s="330"/>
      <c r="BF299" s="330"/>
      <c r="BI299" s="330"/>
      <c r="BS299" s="330"/>
      <c r="CC299" s="330"/>
      <c r="CM299" s="330"/>
      <c r="CW299" s="330"/>
      <c r="DG299" s="330"/>
      <c r="DQ299" s="330"/>
      <c r="EA299" s="330"/>
      <c r="EK299" s="330"/>
      <c r="EU299" s="330"/>
      <c r="FE299" s="330"/>
      <c r="FO299" s="330"/>
      <c r="FY299" s="330"/>
      <c r="GI299" s="330"/>
      <c r="GS299" s="330"/>
      <c r="HC299" s="330"/>
      <c r="HM299" s="330"/>
      <c r="HW299" s="330"/>
    </row>
    <row r="300" s="3" customFormat="true" x14ac:dyDescent="0.25">
      <c r="A300" s="330"/>
      <c r="K300" s="330"/>
      <c r="U300" s="330"/>
      <c r="AE300" s="330"/>
      <c r="AO300" s="330"/>
      <c r="AY300" s="330"/>
      <c r="AZ300" s="330"/>
      <c r="BA300" s="330"/>
      <c r="BB300" s="330"/>
      <c r="BC300" s="330"/>
      <c r="BD300" s="330"/>
      <c r="BE300" s="330"/>
      <c r="BF300" s="330"/>
      <c r="BI300" s="330"/>
      <c r="BS300" s="330"/>
      <c r="CC300" s="330"/>
      <c r="CM300" s="330"/>
      <c r="CW300" s="330"/>
      <c r="DG300" s="330"/>
      <c r="DQ300" s="330"/>
      <c r="EA300" s="330"/>
      <c r="EK300" s="330"/>
      <c r="EU300" s="330"/>
      <c r="FE300" s="330"/>
      <c r="FO300" s="330"/>
      <c r="FY300" s="330"/>
      <c r="GI300" s="330"/>
      <c r="GS300" s="330"/>
      <c r="HC300" s="330"/>
      <c r="HM300" s="330"/>
      <c r="HW300" s="330"/>
    </row>
    <row r="301" s="3" customFormat="true" x14ac:dyDescent="0.25">
      <c r="A301" s="330"/>
      <c r="K301" s="330"/>
      <c r="U301" s="330"/>
      <c r="AE301" s="330"/>
      <c r="AO301" s="330"/>
      <c r="AY301" s="330"/>
      <c r="AZ301" s="330"/>
      <c r="BA301" s="330"/>
      <c r="BB301" s="330"/>
      <c r="BC301" s="330"/>
      <c r="BD301" s="330"/>
      <c r="BE301" s="330"/>
      <c r="BF301" s="330"/>
      <c r="BI301" s="330"/>
      <c r="BS301" s="330"/>
      <c r="CC301" s="330"/>
      <c r="CM301" s="330"/>
      <c r="CW301" s="330"/>
      <c r="DG301" s="330"/>
      <c r="DQ301" s="330"/>
      <c r="EA301" s="330"/>
      <c r="EK301" s="330"/>
      <c r="EU301" s="330"/>
      <c r="FE301" s="330"/>
      <c r="FO301" s="330"/>
      <c r="FY301" s="330"/>
      <c r="GI301" s="330"/>
      <c r="GS301" s="330"/>
      <c r="HC301" s="330"/>
      <c r="HM301" s="330"/>
      <c r="HW301" s="330"/>
    </row>
    <row r="302" s="3" customFormat="true" x14ac:dyDescent="0.25">
      <c r="A302" s="330"/>
      <c r="K302" s="330"/>
      <c r="U302" s="330"/>
      <c r="AE302" s="330"/>
      <c r="AO302" s="330"/>
      <c r="AY302" s="330"/>
      <c r="AZ302" s="330"/>
      <c r="BA302" s="330"/>
      <c r="BB302" s="330"/>
      <c r="BC302" s="330"/>
      <c r="BD302" s="330"/>
      <c r="BE302" s="330"/>
      <c r="BF302" s="330"/>
      <c r="BI302" s="330"/>
      <c r="BS302" s="330"/>
      <c r="CC302" s="330"/>
      <c r="CM302" s="330"/>
      <c r="CW302" s="330"/>
      <c r="DG302" s="330"/>
      <c r="DQ302" s="330"/>
      <c r="EA302" s="330"/>
      <c r="EK302" s="330"/>
      <c r="EU302" s="330"/>
      <c r="FE302" s="330"/>
      <c r="FO302" s="330"/>
      <c r="FY302" s="330"/>
      <c r="GI302" s="330"/>
      <c r="GS302" s="330"/>
      <c r="HC302" s="330"/>
      <c r="HM302" s="330"/>
      <c r="HW302" s="330"/>
    </row>
    <row r="303" s="3" customFormat="true" x14ac:dyDescent="0.25">
      <c r="A303" s="330"/>
      <c r="K303" s="330"/>
      <c r="U303" s="330"/>
      <c r="AE303" s="330"/>
      <c r="AO303" s="330"/>
      <c r="AY303" s="330"/>
      <c r="AZ303" s="330"/>
      <c r="BA303" s="330"/>
      <c r="BB303" s="330"/>
      <c r="BC303" s="330"/>
      <c r="BD303" s="330"/>
      <c r="BE303" s="330"/>
      <c r="BF303" s="330"/>
      <c r="BI303" s="330"/>
      <c r="BS303" s="330"/>
      <c r="CC303" s="330"/>
      <c r="CM303" s="330"/>
      <c r="CW303" s="330"/>
      <c r="DG303" s="330"/>
      <c r="DQ303" s="330"/>
      <c r="EA303" s="330"/>
      <c r="EK303" s="330"/>
      <c r="EU303" s="330"/>
      <c r="FE303" s="330"/>
      <c r="FO303" s="330"/>
      <c r="FY303" s="330"/>
      <c r="GI303" s="330"/>
      <c r="GS303" s="330"/>
      <c r="HC303" s="330"/>
      <c r="HM303" s="330"/>
      <c r="HW303" s="330"/>
    </row>
    <row r="304" s="3" customFormat="true" x14ac:dyDescent="0.25">
      <c r="A304" s="330"/>
      <c r="K304" s="330"/>
      <c r="U304" s="330"/>
      <c r="AE304" s="330"/>
      <c r="AO304" s="330"/>
      <c r="AY304" s="330"/>
      <c r="AZ304" s="330"/>
      <c r="BA304" s="330"/>
      <c r="BB304" s="330"/>
      <c r="BC304" s="330"/>
      <c r="BD304" s="330"/>
      <c r="BE304" s="330"/>
      <c r="BF304" s="330"/>
      <c r="BI304" s="330"/>
      <c r="BS304" s="330"/>
      <c r="CC304" s="330"/>
      <c r="CM304" s="330"/>
      <c r="CW304" s="330"/>
      <c r="DG304" s="330"/>
      <c r="DQ304" s="330"/>
      <c r="EA304" s="330"/>
      <c r="EK304" s="330"/>
      <c r="EU304" s="330"/>
      <c r="FE304" s="330"/>
      <c r="FO304" s="330"/>
      <c r="FY304" s="330"/>
      <c r="GI304" s="330"/>
      <c r="GS304" s="330"/>
      <c r="HC304" s="330"/>
      <c r="HM304" s="330"/>
      <c r="HW304" s="330"/>
    </row>
    <row r="305" s="3" customFormat="true" x14ac:dyDescent="0.25">
      <c r="A305" s="330"/>
      <c r="K305" s="330"/>
      <c r="U305" s="330"/>
      <c r="AE305" s="330"/>
      <c r="AO305" s="330"/>
      <c r="AY305" s="330"/>
      <c r="AZ305" s="330"/>
      <c r="BA305" s="330"/>
      <c r="BB305" s="330"/>
      <c r="BC305" s="330"/>
      <c r="BD305" s="330"/>
      <c r="BE305" s="330"/>
      <c r="BF305" s="330"/>
      <c r="BI305" s="330"/>
      <c r="BS305" s="330"/>
      <c r="CC305" s="330"/>
      <c r="CM305" s="330"/>
      <c r="CW305" s="330"/>
      <c r="DG305" s="330"/>
      <c r="DQ305" s="330"/>
      <c r="EA305" s="330"/>
      <c r="EK305" s="330"/>
      <c r="EU305" s="330"/>
      <c r="FE305" s="330"/>
      <c r="FO305" s="330"/>
      <c r="FY305" s="330"/>
      <c r="GI305" s="330"/>
      <c r="GS305" s="330"/>
      <c r="HC305" s="330"/>
      <c r="HM305" s="330"/>
      <c r="HW305" s="330"/>
    </row>
    <row r="306" s="3" customFormat="true" x14ac:dyDescent="0.25">
      <c r="A306" s="330"/>
      <c r="K306" s="330"/>
      <c r="U306" s="330"/>
      <c r="AE306" s="330"/>
      <c r="AO306" s="330"/>
      <c r="AY306" s="330"/>
      <c r="AZ306" s="330"/>
      <c r="BA306" s="330"/>
      <c r="BB306" s="330"/>
      <c r="BC306" s="330"/>
      <c r="BD306" s="330"/>
      <c r="BE306" s="330"/>
      <c r="BF306" s="330"/>
      <c r="BI306" s="330"/>
      <c r="BS306" s="330"/>
      <c r="CC306" s="330"/>
      <c r="CM306" s="330"/>
      <c r="CW306" s="330"/>
      <c r="DG306" s="330"/>
      <c r="DQ306" s="330"/>
      <c r="EA306" s="330"/>
      <c r="EK306" s="330"/>
      <c r="EU306" s="330"/>
      <c r="FE306" s="330"/>
      <c r="FO306" s="330"/>
      <c r="FY306" s="330"/>
      <c r="GI306" s="330"/>
      <c r="GS306" s="330"/>
      <c r="HC306" s="330"/>
      <c r="HM306" s="330"/>
      <c r="HW306" s="330"/>
    </row>
    <row r="307" s="3" customFormat="true" x14ac:dyDescent="0.25">
      <c r="A307" s="330"/>
      <c r="K307" s="330"/>
      <c r="U307" s="330"/>
      <c r="AE307" s="330"/>
      <c r="AO307" s="330"/>
      <c r="AY307" s="330"/>
      <c r="AZ307" s="330"/>
      <c r="BA307" s="330"/>
      <c r="BB307" s="330"/>
      <c r="BC307" s="330"/>
      <c r="BD307" s="330"/>
      <c r="BE307" s="330"/>
      <c r="BF307" s="330"/>
      <c r="BI307" s="330"/>
      <c r="BS307" s="330"/>
      <c r="CC307" s="330"/>
      <c r="CM307" s="330"/>
      <c r="CW307" s="330"/>
      <c r="DG307" s="330"/>
      <c r="DQ307" s="330"/>
      <c r="EA307" s="330"/>
      <c r="EK307" s="330"/>
      <c r="EU307" s="330"/>
      <c r="FE307" s="330"/>
      <c r="FO307" s="330"/>
      <c r="FY307" s="330"/>
      <c r="GI307" s="330"/>
      <c r="GS307" s="330"/>
      <c r="HC307" s="330"/>
      <c r="HM307" s="330"/>
      <c r="HW307" s="330"/>
    </row>
    <row r="308" s="3" customFormat="true" x14ac:dyDescent="0.25">
      <c r="A308" s="330"/>
      <c r="K308" s="330"/>
      <c r="U308" s="330"/>
      <c r="AE308" s="330"/>
      <c r="AO308" s="330"/>
      <c r="AY308" s="330"/>
      <c r="AZ308" s="330"/>
      <c r="BA308" s="330"/>
      <c r="BB308" s="330"/>
      <c r="BC308" s="330"/>
      <c r="BD308" s="330"/>
      <c r="BE308" s="330"/>
      <c r="BF308" s="330"/>
      <c r="BI308" s="330"/>
      <c r="BS308" s="330"/>
      <c r="CC308" s="330"/>
      <c r="CM308" s="330"/>
      <c r="CW308" s="330"/>
      <c r="DG308" s="330"/>
      <c r="DQ308" s="330"/>
      <c r="EA308" s="330"/>
      <c r="EK308" s="330"/>
      <c r="EU308" s="330"/>
      <c r="FE308" s="330"/>
      <c r="FO308" s="330"/>
      <c r="FY308" s="330"/>
      <c r="GI308" s="330"/>
      <c r="GS308" s="330"/>
      <c r="HC308" s="330"/>
      <c r="HM308" s="330"/>
      <c r="HW308" s="330"/>
    </row>
    <row r="309" s="3" customFormat="true" x14ac:dyDescent="0.25">
      <c r="A309" s="330"/>
      <c r="K309" s="330"/>
      <c r="U309" s="330"/>
      <c r="AE309" s="330"/>
      <c r="AO309" s="330"/>
      <c r="AY309" s="330"/>
      <c r="AZ309" s="330"/>
      <c r="BA309" s="330"/>
      <c r="BB309" s="330"/>
      <c r="BC309" s="330"/>
      <c r="BD309" s="330"/>
      <c r="BE309" s="330"/>
      <c r="BF309" s="330"/>
      <c r="BI309" s="330"/>
      <c r="BS309" s="330"/>
      <c r="CC309" s="330"/>
      <c r="CM309" s="330"/>
      <c r="CW309" s="330"/>
      <c r="DG309" s="330"/>
      <c r="DQ309" s="330"/>
      <c r="EA309" s="330"/>
      <c r="EK309" s="330"/>
      <c r="EU309" s="330"/>
      <c r="FE309" s="330"/>
      <c r="FO309" s="330"/>
      <c r="FY309" s="330"/>
      <c r="GI309" s="330"/>
      <c r="GS309" s="330"/>
      <c r="HC309" s="330"/>
      <c r="HM309" s="330"/>
      <c r="HW309" s="330"/>
    </row>
    <row r="310" s="3" customFormat="true" x14ac:dyDescent="0.25">
      <c r="A310" s="330"/>
      <c r="K310" s="330"/>
      <c r="U310" s="330"/>
      <c r="AE310" s="330"/>
      <c r="AO310" s="330"/>
      <c r="AY310" s="330"/>
      <c r="AZ310" s="330"/>
      <c r="BA310" s="330"/>
      <c r="BB310" s="330"/>
      <c r="BC310" s="330"/>
      <c r="BD310" s="330"/>
      <c r="BE310" s="330"/>
      <c r="BF310" s="330"/>
      <c r="BI310" s="330"/>
      <c r="BS310" s="330"/>
      <c r="CC310" s="330"/>
      <c r="CM310" s="330"/>
      <c r="CW310" s="330"/>
      <c r="DG310" s="330"/>
      <c r="DQ310" s="330"/>
      <c r="EA310" s="330"/>
      <c r="EK310" s="330"/>
      <c r="EU310" s="330"/>
      <c r="FE310" s="330"/>
      <c r="FO310" s="330"/>
      <c r="FY310" s="330"/>
      <c r="GI310" s="330"/>
      <c r="GS310" s="330"/>
      <c r="HC310" s="330"/>
      <c r="HM310" s="330"/>
      <c r="HW310" s="330"/>
    </row>
    <row r="311" s="3" customFormat="true" x14ac:dyDescent="0.25">
      <c r="A311" s="330"/>
      <c r="K311" s="330"/>
      <c r="U311" s="330"/>
      <c r="AE311" s="330"/>
      <c r="AO311" s="330"/>
      <c r="AY311" s="330"/>
      <c r="AZ311" s="330"/>
      <c r="BA311" s="330"/>
      <c r="BB311" s="330"/>
      <c r="BC311" s="330"/>
      <c r="BD311" s="330"/>
      <c r="BE311" s="330"/>
      <c r="BF311" s="330"/>
      <c r="BI311" s="330"/>
      <c r="BS311" s="330"/>
      <c r="CC311" s="330"/>
      <c r="CM311" s="330"/>
      <c r="CW311" s="330"/>
      <c r="DG311" s="330"/>
      <c r="DQ311" s="330"/>
      <c r="EA311" s="330"/>
      <c r="EK311" s="330"/>
      <c r="EU311" s="330"/>
      <c r="FE311" s="330"/>
      <c r="FO311" s="330"/>
      <c r="FY311" s="330"/>
      <c r="GI311" s="330"/>
      <c r="GS311" s="330"/>
      <c r="HC311" s="330"/>
      <c r="HM311" s="330"/>
      <c r="HW311" s="330"/>
    </row>
    <row r="312" s="3" customFormat="true" x14ac:dyDescent="0.25">
      <c r="A312" s="330"/>
      <c r="K312" s="330"/>
      <c r="U312" s="330"/>
      <c r="AE312" s="330"/>
      <c r="AO312" s="330"/>
      <c r="AY312" s="330"/>
      <c r="AZ312" s="330"/>
      <c r="BA312" s="330"/>
      <c r="BB312" s="330"/>
      <c r="BC312" s="330"/>
      <c r="BD312" s="330"/>
      <c r="BE312" s="330"/>
      <c r="BF312" s="330"/>
      <c r="BI312" s="330"/>
      <c r="BS312" s="330"/>
      <c r="CC312" s="330"/>
      <c r="CM312" s="330"/>
      <c r="CW312" s="330"/>
      <c r="DG312" s="330"/>
      <c r="DQ312" s="330"/>
      <c r="EA312" s="330"/>
      <c r="EK312" s="330"/>
      <c r="EU312" s="330"/>
      <c r="FE312" s="330"/>
      <c r="FO312" s="330"/>
      <c r="FY312" s="330"/>
      <c r="GI312" s="330"/>
      <c r="GS312" s="330"/>
      <c r="HC312" s="330"/>
      <c r="HM312" s="330"/>
      <c r="HW312" s="330"/>
    </row>
    <row r="313" s="3" customFormat="true" x14ac:dyDescent="0.25">
      <c r="A313" s="330"/>
      <c r="K313" s="330"/>
      <c r="U313" s="330"/>
      <c r="AE313" s="330"/>
      <c r="AO313" s="330"/>
      <c r="AY313" s="330"/>
      <c r="AZ313" s="330"/>
      <c r="BA313" s="330"/>
      <c r="BB313" s="330"/>
      <c r="BC313" s="330"/>
      <c r="BD313" s="330"/>
      <c r="BE313" s="330"/>
      <c r="BF313" s="330"/>
      <c r="BI313" s="330"/>
      <c r="BS313" s="330"/>
      <c r="CC313" s="330"/>
      <c r="CM313" s="330"/>
      <c r="CW313" s="330"/>
      <c r="DG313" s="330"/>
      <c r="DQ313" s="330"/>
      <c r="EA313" s="330"/>
      <c r="EK313" s="330"/>
      <c r="EU313" s="330"/>
      <c r="FE313" s="330"/>
      <c r="FO313" s="330"/>
      <c r="FY313" s="330"/>
      <c r="GI313" s="330"/>
      <c r="GS313" s="330"/>
      <c r="HC313" s="330"/>
      <c r="HM313" s="330"/>
      <c r="HW313" s="330"/>
    </row>
    <row r="314" s="3" customFormat="true" x14ac:dyDescent="0.25">
      <c r="A314" s="330"/>
      <c r="K314" s="330"/>
      <c r="U314" s="330"/>
      <c r="AE314" s="330"/>
      <c r="AO314" s="330"/>
      <c r="AY314" s="330"/>
      <c r="AZ314" s="330"/>
      <c r="BA314" s="330"/>
      <c r="BB314" s="330"/>
      <c r="BC314" s="330"/>
      <c r="BD314" s="330"/>
      <c r="BE314" s="330"/>
      <c r="BF314" s="330"/>
      <c r="BI314" s="330"/>
      <c r="BS314" s="330"/>
      <c r="CC314" s="330"/>
      <c r="CM314" s="330"/>
      <c r="CW314" s="330"/>
      <c r="DG314" s="330"/>
      <c r="DQ314" s="330"/>
      <c r="EA314" s="330"/>
      <c r="EK314" s="330"/>
      <c r="EU314" s="330"/>
      <c r="FE314" s="330"/>
      <c r="FO314" s="330"/>
      <c r="FY314" s="330"/>
      <c r="GI314" s="330"/>
      <c r="GS314" s="330"/>
      <c r="HC314" s="330"/>
      <c r="HM314" s="330"/>
      <c r="HW314" s="330"/>
    </row>
    <row r="315" s="3" customFormat="true" x14ac:dyDescent="0.25">
      <c r="A315" s="330"/>
      <c r="K315" s="330"/>
      <c r="U315" s="330"/>
      <c r="AE315" s="330"/>
      <c r="AO315" s="330"/>
      <c r="AY315" s="330"/>
      <c r="AZ315" s="330"/>
      <c r="BA315" s="330"/>
      <c r="BB315" s="330"/>
      <c r="BC315" s="330"/>
      <c r="BD315" s="330"/>
      <c r="BE315" s="330"/>
      <c r="BF315" s="330"/>
      <c r="BI315" s="330"/>
      <c r="BS315" s="330"/>
      <c r="CC315" s="330"/>
      <c r="CM315" s="330"/>
      <c r="CW315" s="330"/>
      <c r="DG315" s="330"/>
      <c r="DQ315" s="330"/>
      <c r="EA315" s="330"/>
      <c r="EK315" s="330"/>
      <c r="EU315" s="330"/>
      <c r="FE315" s="330"/>
      <c r="FO315" s="330"/>
      <c r="FY315" s="330"/>
      <c r="GI315" s="330"/>
      <c r="GS315" s="330"/>
      <c r="HC315" s="330"/>
      <c r="HM315" s="330"/>
      <c r="HW315" s="330"/>
    </row>
    <row r="316" s="3" customFormat="true" x14ac:dyDescent="0.25">
      <c r="A316" s="330"/>
      <c r="K316" s="330"/>
      <c r="U316" s="330"/>
      <c r="AE316" s="330"/>
      <c r="AO316" s="330"/>
      <c r="AY316" s="330"/>
      <c r="AZ316" s="330"/>
      <c r="BA316" s="330"/>
      <c r="BB316" s="330"/>
      <c r="BC316" s="330"/>
      <c r="BD316" s="330"/>
      <c r="BE316" s="330"/>
      <c r="BF316" s="330"/>
      <c r="BI316" s="330"/>
      <c r="BS316" s="330"/>
      <c r="CC316" s="330"/>
      <c r="CM316" s="330"/>
      <c r="CW316" s="330"/>
      <c r="DG316" s="330"/>
      <c r="DQ316" s="330"/>
      <c r="EA316" s="330"/>
      <c r="EK316" s="330"/>
      <c r="EU316" s="330"/>
      <c r="FE316" s="330"/>
      <c r="FO316" s="330"/>
      <c r="FY316" s="330"/>
      <c r="GI316" s="330"/>
      <c r="GS316" s="330"/>
      <c r="HC316" s="330"/>
      <c r="HM316" s="330"/>
      <c r="HW316" s="330"/>
    </row>
    <row r="317" s="3" customFormat="true" x14ac:dyDescent="0.25">
      <c r="A317" s="330"/>
      <c r="K317" s="330"/>
      <c r="U317" s="330"/>
      <c r="AE317" s="330"/>
      <c r="AO317" s="330"/>
      <c r="AY317" s="330"/>
      <c r="AZ317" s="330"/>
      <c r="BA317" s="330"/>
      <c r="BB317" s="330"/>
      <c r="BC317" s="330"/>
      <c r="BD317" s="330"/>
      <c r="BE317" s="330"/>
      <c r="BF317" s="330"/>
      <c r="BI317" s="330"/>
      <c r="BS317" s="330"/>
      <c r="CC317" s="330"/>
      <c r="CM317" s="330"/>
      <c r="CW317" s="330"/>
      <c r="DG317" s="330"/>
      <c r="DQ317" s="330"/>
      <c r="EA317" s="330"/>
      <c r="EK317" s="330"/>
      <c r="EU317" s="330"/>
      <c r="FE317" s="330"/>
      <c r="FO317" s="330"/>
      <c r="FY317" s="330"/>
      <c r="GI317" s="330"/>
      <c r="GS317" s="330"/>
      <c r="HC317" s="330"/>
      <c r="HM317" s="330"/>
      <c r="HW317" s="330"/>
    </row>
    <row r="318" s="3" customFormat="true" x14ac:dyDescent="0.25">
      <c r="A318" s="330"/>
      <c r="K318" s="330"/>
      <c r="U318" s="330"/>
      <c r="AE318" s="330"/>
      <c r="AO318" s="330"/>
      <c r="AY318" s="330"/>
      <c r="AZ318" s="330"/>
      <c r="BA318" s="330"/>
      <c r="BB318" s="330"/>
      <c r="BC318" s="330"/>
      <c r="BD318" s="330"/>
      <c r="BE318" s="330"/>
      <c r="BF318" s="330"/>
      <c r="BI318" s="330"/>
      <c r="BS318" s="330"/>
      <c r="CC318" s="330"/>
      <c r="CM318" s="330"/>
      <c r="CW318" s="330"/>
      <c r="DG318" s="330"/>
      <c r="DQ318" s="330"/>
      <c r="EA318" s="330"/>
      <c r="EK318" s="330"/>
      <c r="EU318" s="330"/>
      <c r="FE318" s="330"/>
      <c r="FO318" s="330"/>
      <c r="FY318" s="330"/>
      <c r="GI318" s="330"/>
      <c r="GS318" s="330"/>
      <c r="HC318" s="330"/>
      <c r="HM318" s="330"/>
      <c r="HW318" s="330"/>
    </row>
    <row r="319" s="3" customFormat="true" x14ac:dyDescent="0.25">
      <c r="A319" s="330"/>
      <c r="K319" s="330"/>
      <c r="U319" s="330"/>
      <c r="AE319" s="330"/>
      <c r="AO319" s="330"/>
      <c r="AY319" s="330"/>
      <c r="AZ319" s="330"/>
      <c r="BA319" s="330"/>
      <c r="BB319" s="330"/>
      <c r="BC319" s="330"/>
      <c r="BD319" s="330"/>
      <c r="BE319" s="330"/>
      <c r="BF319" s="330"/>
      <c r="BI319" s="330"/>
      <c r="BS319" s="330"/>
      <c r="CC319" s="330"/>
      <c r="CM319" s="330"/>
      <c r="CW319" s="330"/>
      <c r="DG319" s="330"/>
      <c r="DQ319" s="330"/>
      <c r="EA319" s="330"/>
      <c r="EK319" s="330"/>
      <c r="EU319" s="330"/>
      <c r="FE319" s="330"/>
      <c r="FO319" s="330"/>
      <c r="FY319" s="330"/>
      <c r="GI319" s="330"/>
      <c r="GS319" s="330"/>
      <c r="HC319" s="330"/>
      <c r="HM319" s="330"/>
      <c r="HW319" s="330"/>
    </row>
    <row r="320" s="3" customFormat="true" x14ac:dyDescent="0.25">
      <c r="A320" s="330"/>
      <c r="K320" s="330"/>
      <c r="U320" s="330"/>
      <c r="AE320" s="330"/>
      <c r="AO320" s="330"/>
      <c r="AY320" s="330"/>
      <c r="AZ320" s="330"/>
      <c r="BA320" s="330"/>
      <c r="BB320" s="330"/>
      <c r="BC320" s="330"/>
      <c r="BD320" s="330"/>
      <c r="BE320" s="330"/>
      <c r="BF320" s="330"/>
      <c r="BI320" s="330"/>
      <c r="BS320" s="330"/>
      <c r="CC320" s="330"/>
      <c r="CM320" s="330"/>
      <c r="CW320" s="330"/>
      <c r="DG320" s="330"/>
      <c r="DQ320" s="330"/>
      <c r="EA320" s="330"/>
      <c r="EK320" s="330"/>
      <c r="EU320" s="330"/>
      <c r="FE320" s="330"/>
      <c r="FO320" s="330"/>
      <c r="FY320" s="330"/>
      <c r="GI320" s="330"/>
      <c r="GS320" s="330"/>
      <c r="HC320" s="330"/>
      <c r="HM320" s="330"/>
      <c r="HW320" s="330"/>
    </row>
    <row r="321" s="3" customFormat="true" x14ac:dyDescent="0.25">
      <c r="A321" s="330"/>
      <c r="K321" s="330"/>
      <c r="U321" s="330"/>
      <c r="AE321" s="330"/>
      <c r="AO321" s="330"/>
      <c r="AY321" s="330"/>
      <c r="AZ321" s="330"/>
      <c r="BA321" s="330"/>
      <c r="BB321" s="330"/>
      <c r="BC321" s="330"/>
      <c r="BD321" s="330"/>
      <c r="BE321" s="330"/>
      <c r="BF321" s="330"/>
      <c r="BI321" s="330"/>
      <c r="BS321" s="330"/>
      <c r="CC321" s="330"/>
      <c r="CM321" s="330"/>
      <c r="CW321" s="330"/>
      <c r="DG321" s="330"/>
      <c r="DQ321" s="330"/>
      <c r="EA321" s="330"/>
      <c r="EK321" s="330"/>
      <c r="EU321" s="330"/>
      <c r="FE321" s="330"/>
      <c r="FO321" s="330"/>
      <c r="FY321" s="330"/>
      <c r="GI321" s="330"/>
      <c r="GS321" s="330"/>
      <c r="HC321" s="330"/>
      <c r="HM321" s="330"/>
      <c r="HW321" s="330"/>
    </row>
    <row r="322" s="3" customFormat="true" x14ac:dyDescent="0.25">
      <c r="A322" s="330"/>
      <c r="K322" s="330"/>
      <c r="U322" s="330"/>
      <c r="AE322" s="330"/>
      <c r="AO322" s="330"/>
      <c r="AY322" s="330"/>
      <c r="AZ322" s="330"/>
      <c r="BA322" s="330"/>
      <c r="BB322" s="330"/>
      <c r="BC322" s="330"/>
      <c r="BD322" s="330"/>
      <c r="BE322" s="330"/>
      <c r="BF322" s="330"/>
      <c r="BI322" s="330"/>
      <c r="BS322" s="330"/>
      <c r="CC322" s="330"/>
      <c r="CM322" s="330"/>
      <c r="CW322" s="330"/>
      <c r="DG322" s="330"/>
      <c r="DQ322" s="330"/>
      <c r="EA322" s="330"/>
      <c r="EK322" s="330"/>
      <c r="EU322" s="330"/>
      <c r="FE322" s="330"/>
      <c r="FO322" s="330"/>
      <c r="FY322" s="330"/>
      <c r="GI322" s="330"/>
      <c r="GS322" s="330"/>
      <c r="HC322" s="330"/>
      <c r="HM322" s="330"/>
      <c r="HW322" s="330"/>
    </row>
    <row r="323" s="3" customFormat="true" x14ac:dyDescent="0.25">
      <c r="A323" s="330"/>
      <c r="K323" s="330"/>
      <c r="U323" s="330"/>
      <c r="AE323" s="330"/>
      <c r="AO323" s="330"/>
      <c r="AY323" s="330"/>
      <c r="AZ323" s="330"/>
      <c r="BA323" s="330"/>
      <c r="BB323" s="330"/>
      <c r="BC323" s="330"/>
      <c r="BD323" s="330"/>
      <c r="BE323" s="330"/>
      <c r="BF323" s="330"/>
      <c r="BI323" s="330"/>
      <c r="BS323" s="330"/>
      <c r="CC323" s="330"/>
      <c r="CM323" s="330"/>
      <c r="CW323" s="330"/>
      <c r="DG323" s="330"/>
      <c r="DQ323" s="330"/>
      <c r="EA323" s="330"/>
      <c r="EK323" s="330"/>
      <c r="EU323" s="330"/>
      <c r="FE323" s="330"/>
      <c r="FO323" s="330"/>
      <c r="FY323" s="330"/>
      <c r="GI323" s="330"/>
      <c r="GS323" s="330"/>
      <c r="HC323" s="330"/>
      <c r="HM323" s="330"/>
      <c r="HW323" s="330"/>
    </row>
    <row r="324" s="3" customFormat="true" x14ac:dyDescent="0.25">
      <c r="A324" s="330"/>
      <c r="K324" s="330"/>
      <c r="U324" s="330"/>
      <c r="AE324" s="330"/>
      <c r="AO324" s="330"/>
      <c r="AY324" s="330"/>
      <c r="AZ324" s="330"/>
      <c r="BA324" s="330"/>
      <c r="BB324" s="330"/>
      <c r="BC324" s="330"/>
      <c r="BD324" s="330"/>
      <c r="BE324" s="330"/>
      <c r="BF324" s="330"/>
      <c r="BI324" s="330"/>
      <c r="BS324" s="330"/>
      <c r="CC324" s="330"/>
      <c r="CM324" s="330"/>
      <c r="CW324" s="330"/>
      <c r="DG324" s="330"/>
      <c r="DQ324" s="330"/>
      <c r="EA324" s="330"/>
      <c r="EK324" s="330"/>
      <c r="EU324" s="330"/>
      <c r="FE324" s="330"/>
      <c r="FO324" s="330"/>
      <c r="FY324" s="330"/>
      <c r="GI324" s="330"/>
      <c r="GS324" s="330"/>
      <c r="HC324" s="330"/>
      <c r="HM324" s="330"/>
      <c r="HW324" s="330"/>
    </row>
    <row r="325" s="3" customFormat="true" x14ac:dyDescent="0.25">
      <c r="A325" s="330"/>
      <c r="K325" s="330"/>
      <c r="U325" s="330"/>
      <c r="AE325" s="330"/>
      <c r="AO325" s="330"/>
      <c r="AY325" s="330"/>
      <c r="AZ325" s="330"/>
      <c r="BA325" s="330"/>
      <c r="BB325" s="330"/>
      <c r="BC325" s="330"/>
      <c r="BD325" s="330"/>
      <c r="BE325" s="330"/>
      <c r="BF325" s="330"/>
      <c r="BI325" s="330"/>
      <c r="BS325" s="330"/>
      <c r="CC325" s="330"/>
      <c r="CM325" s="330"/>
      <c r="CW325" s="330"/>
      <c r="DG325" s="330"/>
      <c r="DQ325" s="330"/>
      <c r="EA325" s="330"/>
      <c r="EK325" s="330"/>
      <c r="EU325" s="330"/>
      <c r="FE325" s="330"/>
      <c r="FO325" s="330"/>
      <c r="FY325" s="330"/>
      <c r="GI325" s="330"/>
      <c r="GS325" s="330"/>
      <c r="HC325" s="330"/>
      <c r="HM325" s="330"/>
      <c r="HW325" s="330"/>
    </row>
    <row r="326" s="3" customFormat="true" x14ac:dyDescent="0.25">
      <c r="A326" s="330"/>
      <c r="K326" s="330"/>
      <c r="U326" s="330"/>
      <c r="AE326" s="330"/>
      <c r="AO326" s="330"/>
      <c r="AY326" s="330"/>
      <c r="AZ326" s="330"/>
      <c r="BA326" s="330"/>
      <c r="BB326" s="330"/>
      <c r="BC326" s="330"/>
      <c r="BD326" s="330"/>
      <c r="BE326" s="330"/>
      <c r="BF326" s="330"/>
      <c r="BI326" s="330"/>
      <c r="BS326" s="330"/>
      <c r="CC326" s="330"/>
      <c r="CM326" s="330"/>
      <c r="CW326" s="330"/>
      <c r="DG326" s="330"/>
      <c r="DQ326" s="330"/>
      <c r="EA326" s="330"/>
      <c r="EK326" s="330"/>
      <c r="EU326" s="330"/>
      <c r="FE326" s="330"/>
      <c r="FO326" s="330"/>
      <c r="FY326" s="330"/>
      <c r="GI326" s="330"/>
      <c r="GS326" s="330"/>
      <c r="HC326" s="330"/>
      <c r="HM326" s="330"/>
      <c r="HW326" s="330"/>
    </row>
    <row r="327" s="3" customFormat="true" x14ac:dyDescent="0.25">
      <c r="A327" s="330"/>
      <c r="K327" s="330"/>
      <c r="U327" s="330"/>
      <c r="AE327" s="330"/>
      <c r="AO327" s="330"/>
      <c r="AY327" s="330"/>
      <c r="AZ327" s="330"/>
      <c r="BA327" s="330"/>
      <c r="BB327" s="330"/>
      <c r="BC327" s="330"/>
      <c r="BD327" s="330"/>
      <c r="BE327" s="330"/>
      <c r="BF327" s="330"/>
      <c r="BI327" s="330"/>
      <c r="BS327" s="330"/>
      <c r="CC327" s="330"/>
      <c r="CM327" s="330"/>
      <c r="CW327" s="330"/>
      <c r="DG327" s="330"/>
      <c r="DQ327" s="330"/>
      <c r="EA327" s="330"/>
      <c r="EK327" s="330"/>
      <c r="EU327" s="330"/>
      <c r="FE327" s="330"/>
      <c r="FO327" s="330"/>
      <c r="FY327" s="330"/>
      <c r="GI327" s="330"/>
      <c r="GS327" s="330"/>
      <c r="HC327" s="330"/>
      <c r="HM327" s="330"/>
      <c r="HW327" s="330"/>
    </row>
    <row r="328" s="3" customFormat="true" x14ac:dyDescent="0.25">
      <c r="A328" s="330"/>
      <c r="K328" s="330"/>
      <c r="U328" s="330"/>
      <c r="AE328" s="330"/>
      <c r="AO328" s="330"/>
      <c r="AY328" s="330"/>
      <c r="AZ328" s="330"/>
      <c r="BA328" s="330"/>
      <c r="BB328" s="330"/>
      <c r="BC328" s="330"/>
      <c r="BD328" s="330"/>
      <c r="BE328" s="330"/>
      <c r="BF328" s="330"/>
      <c r="BI328" s="330"/>
      <c r="BS328" s="330"/>
      <c r="CC328" s="330"/>
      <c r="CM328" s="330"/>
      <c r="CW328" s="330"/>
      <c r="DG328" s="330"/>
      <c r="DQ328" s="330"/>
      <c r="EA328" s="330"/>
      <c r="EK328" s="330"/>
      <c r="EU328" s="330"/>
      <c r="FE328" s="330"/>
      <c r="FO328" s="330"/>
      <c r="FY328" s="330"/>
      <c r="GI328" s="330"/>
      <c r="GS328" s="330"/>
      <c r="HC328" s="330"/>
      <c r="HM328" s="330"/>
      <c r="HW328" s="330"/>
    </row>
    <row r="329" s="3" customFormat="true" x14ac:dyDescent="0.25">
      <c r="A329" s="330"/>
      <c r="K329" s="330"/>
      <c r="U329" s="330"/>
      <c r="AE329" s="330"/>
      <c r="AO329" s="330"/>
      <c r="AY329" s="330"/>
      <c r="AZ329" s="330"/>
      <c r="BA329" s="330"/>
      <c r="BB329" s="330"/>
      <c r="BC329" s="330"/>
      <c r="BD329" s="330"/>
      <c r="BE329" s="330"/>
      <c r="BF329" s="330"/>
      <c r="BI329" s="330"/>
      <c r="BS329" s="330"/>
      <c r="CC329" s="330"/>
      <c r="CM329" s="330"/>
      <c r="CW329" s="330"/>
      <c r="DG329" s="330"/>
      <c r="DQ329" s="330"/>
      <c r="EA329" s="330"/>
      <c r="EK329" s="330"/>
      <c r="EU329" s="330"/>
      <c r="FE329" s="330"/>
      <c r="FO329" s="330"/>
      <c r="FY329" s="330"/>
      <c r="GI329" s="330"/>
      <c r="GS329" s="330"/>
      <c r="HC329" s="330"/>
      <c r="HM329" s="330"/>
      <c r="HW329" s="330"/>
    </row>
    <row r="330" s="3" customFormat="true" x14ac:dyDescent="0.25">
      <c r="A330" s="330"/>
      <c r="K330" s="330"/>
      <c r="U330" s="330"/>
      <c r="AE330" s="330"/>
      <c r="AO330" s="330"/>
      <c r="AY330" s="330"/>
      <c r="AZ330" s="330"/>
      <c r="BA330" s="330"/>
      <c r="BB330" s="330"/>
      <c r="BC330" s="330"/>
      <c r="BD330" s="330"/>
      <c r="BE330" s="330"/>
      <c r="BF330" s="330"/>
      <c r="BI330" s="330"/>
      <c r="BS330" s="330"/>
      <c r="CC330" s="330"/>
      <c r="CM330" s="330"/>
      <c r="CW330" s="330"/>
      <c r="DG330" s="330"/>
      <c r="DQ330" s="330"/>
      <c r="EA330" s="330"/>
      <c r="EK330" s="330"/>
      <c r="EU330" s="330"/>
      <c r="FE330" s="330"/>
      <c r="FO330" s="330"/>
      <c r="FY330" s="330"/>
      <c r="GI330" s="330"/>
      <c r="GS330" s="330"/>
      <c r="HC330" s="330"/>
      <c r="HM330" s="330"/>
      <c r="HW330" s="330"/>
    </row>
    <row r="331" s="3" customFormat="true" x14ac:dyDescent="0.25">
      <c r="A331" s="330"/>
      <c r="K331" s="330"/>
      <c r="U331" s="330"/>
      <c r="AE331" s="330"/>
      <c r="AO331" s="330"/>
      <c r="AY331" s="330"/>
      <c r="AZ331" s="330"/>
      <c r="BA331" s="330"/>
      <c r="BB331" s="330"/>
      <c r="BC331" s="330"/>
      <c r="BD331" s="330"/>
      <c r="BE331" s="330"/>
      <c r="BF331" s="330"/>
      <c r="BI331" s="330"/>
      <c r="BS331" s="330"/>
      <c r="CC331" s="330"/>
      <c r="CM331" s="330"/>
      <c r="CW331" s="330"/>
      <c r="DG331" s="330"/>
      <c r="DQ331" s="330"/>
      <c r="EA331" s="330"/>
      <c r="EK331" s="330"/>
      <c r="EU331" s="330"/>
      <c r="FE331" s="330"/>
      <c r="FO331" s="330"/>
      <c r="FY331" s="330"/>
      <c r="GI331" s="330"/>
      <c r="GS331" s="330"/>
      <c r="HC331" s="330"/>
      <c r="HM331" s="330"/>
      <c r="HW331" s="330"/>
    </row>
    <row r="332" s="3" customFormat="true" x14ac:dyDescent="0.25">
      <c r="A332" s="330"/>
      <c r="K332" s="330"/>
      <c r="U332" s="330"/>
      <c r="AE332" s="330"/>
      <c r="AO332" s="330"/>
      <c r="AY332" s="330"/>
      <c r="AZ332" s="330"/>
      <c r="BA332" s="330"/>
      <c r="BB332" s="330"/>
      <c r="BC332" s="330"/>
      <c r="BD332" s="330"/>
      <c r="BE332" s="330"/>
      <c r="BF332" s="330"/>
      <c r="BI332" s="330"/>
      <c r="BS332" s="330"/>
      <c r="CC332" s="330"/>
      <c r="CM332" s="330"/>
      <c r="CW332" s="330"/>
      <c r="DG332" s="330"/>
      <c r="DQ332" s="330"/>
      <c r="EA332" s="330"/>
      <c r="EK332" s="330"/>
      <c r="EU332" s="330"/>
      <c r="FE332" s="330"/>
      <c r="FO332" s="330"/>
      <c r="FY332" s="330"/>
      <c r="GI332" s="330"/>
      <c r="GS332" s="330"/>
      <c r="HC332" s="330"/>
      <c r="HM332" s="330"/>
      <c r="HW332" s="330"/>
    </row>
    <row r="333" s="3" customFormat="true" x14ac:dyDescent="0.25">
      <c r="A333" s="330"/>
      <c r="K333" s="330"/>
      <c r="U333" s="330"/>
      <c r="AE333" s="330"/>
      <c r="AO333" s="330"/>
      <c r="AY333" s="330"/>
      <c r="AZ333" s="330"/>
      <c r="BA333" s="330"/>
      <c r="BB333" s="330"/>
      <c r="BC333" s="330"/>
      <c r="BD333" s="330"/>
      <c r="BE333" s="330"/>
      <c r="BF333" s="330"/>
      <c r="BI333" s="330"/>
      <c r="BS333" s="330"/>
      <c r="CC333" s="330"/>
      <c r="CM333" s="330"/>
      <c r="CW333" s="330"/>
      <c r="DG333" s="330"/>
      <c r="DQ333" s="330"/>
      <c r="EA333" s="330"/>
      <c r="EK333" s="330"/>
      <c r="EU333" s="330"/>
      <c r="FE333" s="330"/>
      <c r="FO333" s="330"/>
      <c r="FY333" s="330"/>
      <c r="GI333" s="330"/>
      <c r="GS333" s="330"/>
      <c r="HC333" s="330"/>
      <c r="HM333" s="330"/>
      <c r="HW333" s="330"/>
    </row>
    <row r="334" s="3" customFormat="true" x14ac:dyDescent="0.25">
      <c r="A334" s="330"/>
      <c r="K334" s="330"/>
      <c r="U334" s="330"/>
      <c r="AE334" s="330"/>
      <c r="AO334" s="330"/>
      <c r="AY334" s="330"/>
      <c r="AZ334" s="330"/>
      <c r="BA334" s="330"/>
      <c r="BB334" s="330"/>
      <c r="BC334" s="330"/>
      <c r="BD334" s="330"/>
      <c r="BE334" s="330"/>
      <c r="BF334" s="330"/>
      <c r="BI334" s="330"/>
      <c r="BS334" s="330"/>
      <c r="CC334" s="330"/>
      <c r="CM334" s="330"/>
      <c r="CW334" s="330"/>
      <c r="DG334" s="330"/>
      <c r="DQ334" s="330"/>
      <c r="EA334" s="330"/>
      <c r="EK334" s="330"/>
      <c r="EU334" s="330"/>
      <c r="FE334" s="330"/>
      <c r="FO334" s="330"/>
      <c r="FY334" s="330"/>
      <c r="GI334" s="330"/>
      <c r="GS334" s="330"/>
      <c r="HC334" s="330"/>
      <c r="HM334" s="330"/>
      <c r="HW334" s="330"/>
    </row>
    <row r="335" s="3" customFormat="true" x14ac:dyDescent="0.25">
      <c r="A335" s="330"/>
      <c r="K335" s="330"/>
      <c r="U335" s="330"/>
      <c r="AE335" s="330"/>
      <c r="AO335" s="330"/>
      <c r="AY335" s="330"/>
      <c r="AZ335" s="330"/>
      <c r="BA335" s="330"/>
      <c r="BB335" s="330"/>
      <c r="BC335" s="330"/>
      <c r="BD335" s="330"/>
      <c r="BE335" s="330"/>
      <c r="BF335" s="330"/>
      <c r="BI335" s="330"/>
      <c r="BS335" s="330"/>
      <c r="CC335" s="330"/>
      <c r="CM335" s="330"/>
      <c r="CW335" s="330"/>
      <c r="DG335" s="330"/>
      <c r="DQ335" s="330"/>
      <c r="EA335" s="330"/>
      <c r="EK335" s="330"/>
      <c r="EU335" s="330"/>
      <c r="FE335" s="330"/>
      <c r="FO335" s="330"/>
      <c r="FY335" s="330"/>
      <c r="GI335" s="330"/>
      <c r="GS335" s="330"/>
      <c r="HC335" s="330"/>
      <c r="HM335" s="330"/>
      <c r="HW335" s="330"/>
    </row>
    <row r="336" s="3" customFormat="true" x14ac:dyDescent="0.25">
      <c r="A336" s="330"/>
      <c r="K336" s="330"/>
      <c r="U336" s="330"/>
      <c r="AE336" s="330"/>
      <c r="AO336" s="330"/>
      <c r="AY336" s="330"/>
      <c r="AZ336" s="330"/>
      <c r="BA336" s="330"/>
      <c r="BB336" s="330"/>
      <c r="BC336" s="330"/>
      <c r="BD336" s="330"/>
      <c r="BE336" s="330"/>
      <c r="BF336" s="330"/>
      <c r="BI336" s="330"/>
      <c r="BS336" s="330"/>
      <c r="CC336" s="330"/>
      <c r="CM336" s="330"/>
      <c r="CW336" s="330"/>
      <c r="DG336" s="330"/>
      <c r="DQ336" s="330"/>
      <c r="EA336" s="330"/>
      <c r="EK336" s="330"/>
      <c r="EU336" s="330"/>
      <c r="FE336" s="330"/>
      <c r="FO336" s="330"/>
      <c r="FY336" s="330"/>
      <c r="GI336" s="330"/>
      <c r="GS336" s="330"/>
      <c r="HC336" s="330"/>
      <c r="HM336" s="330"/>
      <c r="HW336" s="330"/>
    </row>
    <row r="337" s="3" customFormat="true" x14ac:dyDescent="0.25">
      <c r="A337" s="330"/>
      <c r="K337" s="330"/>
      <c r="U337" s="330"/>
      <c r="AE337" s="330"/>
      <c r="AO337" s="330"/>
      <c r="AY337" s="330"/>
      <c r="AZ337" s="330"/>
      <c r="BA337" s="330"/>
      <c r="BB337" s="330"/>
      <c r="BC337" s="330"/>
      <c r="BD337" s="330"/>
      <c r="BE337" s="330"/>
      <c r="BF337" s="330"/>
      <c r="BI337" s="330"/>
      <c r="BS337" s="330"/>
      <c r="CC337" s="330"/>
      <c r="CM337" s="330"/>
      <c r="CW337" s="330"/>
      <c r="DG337" s="330"/>
      <c r="DQ337" s="330"/>
      <c r="EA337" s="330"/>
      <c r="EK337" s="330"/>
      <c r="EU337" s="330"/>
      <c r="FE337" s="330"/>
      <c r="FO337" s="330"/>
      <c r="FY337" s="330"/>
      <c r="GI337" s="330"/>
      <c r="GS337" s="330"/>
      <c r="HC337" s="330"/>
      <c r="HM337" s="330"/>
      <c r="HW337" s="330"/>
    </row>
    <row r="338" s="3" customFormat="true" x14ac:dyDescent="0.25">
      <c r="A338" s="330"/>
      <c r="K338" s="330"/>
      <c r="U338" s="330"/>
      <c r="AE338" s="330"/>
      <c r="AO338" s="330"/>
      <c r="AY338" s="330"/>
      <c r="AZ338" s="330"/>
      <c r="BA338" s="330"/>
      <c r="BB338" s="330"/>
      <c r="BC338" s="330"/>
      <c r="BD338" s="330"/>
      <c r="BE338" s="330"/>
      <c r="BF338" s="330"/>
      <c r="BI338" s="330"/>
      <c r="BS338" s="330"/>
      <c r="CC338" s="330"/>
      <c r="CM338" s="330"/>
      <c r="CW338" s="330"/>
      <c r="DG338" s="330"/>
      <c r="DQ338" s="330"/>
      <c r="EA338" s="330"/>
      <c r="EK338" s="330"/>
      <c r="EU338" s="330"/>
      <c r="FE338" s="330"/>
      <c r="FO338" s="330"/>
      <c r="FY338" s="330"/>
      <c r="GI338" s="330"/>
      <c r="GS338" s="330"/>
      <c r="HC338" s="330"/>
      <c r="HM338" s="330"/>
      <c r="HW338" s="330"/>
    </row>
    <row r="339" s="3" customFormat="true" x14ac:dyDescent="0.25">
      <c r="A339" s="330"/>
      <c r="K339" s="330"/>
      <c r="U339" s="330"/>
      <c r="AE339" s="330"/>
      <c r="AO339" s="330"/>
      <c r="AY339" s="330"/>
      <c r="AZ339" s="330"/>
      <c r="BA339" s="330"/>
      <c r="BB339" s="330"/>
      <c r="BC339" s="330"/>
      <c r="BD339" s="330"/>
      <c r="BE339" s="330"/>
      <c r="BF339" s="330"/>
      <c r="BI339" s="330"/>
      <c r="BS339" s="330"/>
      <c r="CC339" s="330"/>
      <c r="CM339" s="330"/>
      <c r="CW339" s="330"/>
      <c r="DG339" s="330"/>
      <c r="DQ339" s="330"/>
      <c r="EA339" s="330"/>
      <c r="EK339" s="330"/>
      <c r="EU339" s="330"/>
      <c r="FE339" s="330"/>
      <c r="FO339" s="330"/>
      <c r="FY339" s="330"/>
      <c r="GI339" s="330"/>
      <c r="GS339" s="330"/>
      <c r="HC339" s="330"/>
      <c r="HM339" s="330"/>
      <c r="HW339" s="330"/>
    </row>
    <row r="340" s="3" customFormat="true" x14ac:dyDescent="0.25">
      <c r="A340" s="330"/>
      <c r="K340" s="330"/>
      <c r="U340" s="330"/>
      <c r="AE340" s="330"/>
      <c r="AO340" s="330"/>
      <c r="AY340" s="330"/>
      <c r="AZ340" s="330"/>
      <c r="BA340" s="330"/>
      <c r="BB340" s="330"/>
      <c r="BC340" s="330"/>
      <c r="BD340" s="330"/>
      <c r="BE340" s="330"/>
      <c r="BF340" s="330"/>
      <c r="BI340" s="330"/>
      <c r="BS340" s="330"/>
      <c r="CC340" s="330"/>
      <c r="CM340" s="330"/>
      <c r="CW340" s="330"/>
      <c r="DG340" s="330"/>
      <c r="DQ340" s="330"/>
      <c r="EA340" s="330"/>
      <c r="EK340" s="330"/>
      <c r="EU340" s="330"/>
      <c r="FE340" s="330"/>
      <c r="FO340" s="330"/>
      <c r="FY340" s="330"/>
      <c r="GI340" s="330"/>
      <c r="GS340" s="330"/>
      <c r="HC340" s="330"/>
      <c r="HM340" s="330"/>
      <c r="HW340" s="330"/>
    </row>
    <row r="341" s="3" customFormat="true" x14ac:dyDescent="0.25">
      <c r="A341" s="330"/>
      <c r="K341" s="330"/>
      <c r="U341" s="330"/>
      <c r="AE341" s="330"/>
      <c r="AO341" s="330"/>
      <c r="AY341" s="330"/>
      <c r="AZ341" s="330"/>
      <c r="BA341" s="330"/>
      <c r="BB341" s="330"/>
      <c r="BC341" s="330"/>
      <c r="BD341" s="330"/>
      <c r="BE341" s="330"/>
      <c r="BF341" s="330"/>
      <c r="BI341" s="330"/>
      <c r="BS341" s="330"/>
      <c r="CC341" s="330"/>
      <c r="CM341" s="330"/>
      <c r="CW341" s="330"/>
      <c r="DG341" s="330"/>
      <c r="DQ341" s="330"/>
      <c r="EA341" s="330"/>
      <c r="EK341" s="330"/>
      <c r="EU341" s="330"/>
      <c r="FE341" s="330"/>
      <c r="FO341" s="330"/>
      <c r="FY341" s="330"/>
      <c r="GI341" s="330"/>
      <c r="GS341" s="330"/>
      <c r="HC341" s="330"/>
      <c r="HM341" s="330"/>
      <c r="HW341" s="330"/>
    </row>
    <row r="342" s="3" customFormat="true" x14ac:dyDescent="0.25">
      <c r="A342" s="330"/>
      <c r="K342" s="330"/>
      <c r="U342" s="330"/>
      <c r="AE342" s="330"/>
      <c r="AO342" s="330"/>
      <c r="AY342" s="330"/>
      <c r="AZ342" s="330"/>
      <c r="BA342" s="330"/>
      <c r="BB342" s="330"/>
      <c r="BC342" s="330"/>
      <c r="BD342" s="330"/>
      <c r="BE342" s="330"/>
      <c r="BF342" s="330"/>
      <c r="BI342" s="330"/>
      <c r="BS342" s="330"/>
      <c r="CC342" s="330"/>
      <c r="CM342" s="330"/>
      <c r="CW342" s="330"/>
      <c r="DG342" s="330"/>
      <c r="DQ342" s="330"/>
      <c r="EA342" s="330"/>
      <c r="EK342" s="330"/>
      <c r="EU342" s="330"/>
      <c r="FE342" s="330"/>
      <c r="FO342" s="330"/>
      <c r="FY342" s="330"/>
      <c r="GI342" s="330"/>
      <c r="GS342" s="330"/>
      <c r="HC342" s="330"/>
      <c r="HM342" s="330"/>
      <c r="HW342" s="330"/>
    </row>
    <row r="343" s="3" customFormat="true" x14ac:dyDescent="0.25">
      <c r="A343" s="330"/>
      <c r="K343" s="330"/>
      <c r="U343" s="330"/>
      <c r="AE343" s="330"/>
      <c r="AO343" s="330"/>
      <c r="AY343" s="330"/>
      <c r="AZ343" s="330"/>
      <c r="BA343" s="330"/>
      <c r="BB343" s="330"/>
      <c r="BC343" s="330"/>
      <c r="BD343" s="330"/>
      <c r="BE343" s="330"/>
      <c r="BF343" s="330"/>
      <c r="BI343" s="330"/>
      <c r="BS343" s="330"/>
      <c r="CC343" s="330"/>
      <c r="CM343" s="330"/>
      <c r="CW343" s="330"/>
      <c r="DG343" s="330"/>
      <c r="DQ343" s="330"/>
      <c r="EA343" s="330"/>
      <c r="EK343" s="330"/>
      <c r="EU343" s="330"/>
      <c r="FE343" s="330"/>
      <c r="FO343" s="330"/>
      <c r="FY343" s="330"/>
      <c r="GI343" s="330"/>
      <c r="GS343" s="330"/>
      <c r="HC343" s="330"/>
      <c r="HM343" s="330"/>
      <c r="HW343" s="330"/>
    </row>
    <row r="344" s="3" customFormat="true" x14ac:dyDescent="0.25">
      <c r="A344" s="330"/>
      <c r="K344" s="330"/>
      <c r="U344" s="330"/>
      <c r="AE344" s="330"/>
      <c r="AO344" s="330"/>
      <c r="AY344" s="330"/>
      <c r="AZ344" s="330"/>
      <c r="BA344" s="330"/>
      <c r="BB344" s="330"/>
      <c r="BC344" s="330"/>
      <c r="BD344" s="330"/>
      <c r="BE344" s="330"/>
      <c r="BF344" s="330"/>
      <c r="BI344" s="330"/>
      <c r="BS344" s="330"/>
      <c r="CC344" s="330"/>
      <c r="CM344" s="330"/>
      <c r="CW344" s="330"/>
      <c r="DG344" s="330"/>
      <c r="DQ344" s="330"/>
      <c r="EA344" s="330"/>
      <c r="EK344" s="330"/>
      <c r="EU344" s="330"/>
      <c r="FE344" s="330"/>
      <c r="FO344" s="330"/>
      <c r="FY344" s="330"/>
      <c r="GI344" s="330"/>
      <c r="GS344" s="330"/>
      <c r="HC344" s="330"/>
      <c r="HM344" s="330"/>
      <c r="HW344" s="330"/>
    </row>
    <row r="345" s="3" customFormat="true" x14ac:dyDescent="0.25">
      <c r="A345" s="330"/>
      <c r="K345" s="330"/>
      <c r="U345" s="330"/>
      <c r="AE345" s="330"/>
      <c r="AO345" s="330"/>
      <c r="AY345" s="330"/>
      <c r="AZ345" s="330"/>
      <c r="BA345" s="330"/>
      <c r="BB345" s="330"/>
      <c r="BC345" s="330"/>
      <c r="BD345" s="330"/>
      <c r="BE345" s="330"/>
      <c r="BF345" s="330"/>
      <c r="BI345" s="330"/>
      <c r="BS345" s="330"/>
      <c r="CC345" s="330"/>
      <c r="CM345" s="330"/>
      <c r="CW345" s="330"/>
      <c r="DG345" s="330"/>
      <c r="DQ345" s="330"/>
      <c r="EA345" s="330"/>
      <c r="EK345" s="330"/>
      <c r="EU345" s="330"/>
      <c r="FE345" s="330"/>
      <c r="FO345" s="330"/>
      <c r="FY345" s="330"/>
      <c r="GI345" s="330"/>
      <c r="GS345" s="330"/>
      <c r="HC345" s="330"/>
      <c r="HM345" s="330"/>
      <c r="HW345" s="330"/>
    </row>
    <row r="346" s="3" customFormat="true" x14ac:dyDescent="0.25">
      <c r="A346" s="330"/>
      <c r="K346" s="330"/>
      <c r="U346" s="330"/>
      <c r="AE346" s="330"/>
      <c r="AO346" s="330"/>
      <c r="AY346" s="330"/>
      <c r="AZ346" s="330"/>
      <c r="BA346" s="330"/>
      <c r="BB346" s="330"/>
      <c r="BC346" s="330"/>
      <c r="BD346" s="330"/>
      <c r="BE346" s="330"/>
      <c r="BF346" s="330"/>
      <c r="BI346" s="330"/>
      <c r="BS346" s="330"/>
      <c r="CC346" s="330"/>
      <c r="CM346" s="330"/>
      <c r="CW346" s="330"/>
      <c r="DG346" s="330"/>
      <c r="DQ346" s="330"/>
      <c r="EA346" s="330"/>
      <c r="EK346" s="330"/>
      <c r="EU346" s="330"/>
      <c r="FE346" s="330"/>
      <c r="FO346" s="330"/>
      <c r="FY346" s="330"/>
      <c r="GI346" s="330"/>
      <c r="GS346" s="330"/>
      <c r="HC346" s="330"/>
      <c r="HM346" s="330"/>
      <c r="HW346" s="330"/>
    </row>
    <row r="347" s="3" customFormat="true" x14ac:dyDescent="0.25">
      <c r="A347" s="330"/>
      <c r="K347" s="330"/>
      <c r="U347" s="330"/>
      <c r="AE347" s="330"/>
      <c r="AO347" s="330"/>
      <c r="AY347" s="330"/>
      <c r="AZ347" s="330"/>
      <c r="BA347" s="330"/>
      <c r="BB347" s="330"/>
      <c r="BC347" s="330"/>
      <c r="BD347" s="330"/>
      <c r="BE347" s="330"/>
      <c r="BF347" s="330"/>
      <c r="BI347" s="330"/>
      <c r="BS347" s="330"/>
      <c r="CC347" s="330"/>
      <c r="CM347" s="330"/>
      <c r="CW347" s="330"/>
      <c r="DG347" s="330"/>
      <c r="DQ347" s="330"/>
      <c r="EA347" s="330"/>
      <c r="EK347" s="330"/>
      <c r="EU347" s="330"/>
      <c r="FE347" s="330"/>
      <c r="FO347" s="330"/>
      <c r="FY347" s="330"/>
      <c r="GI347" s="330"/>
      <c r="GS347" s="330"/>
      <c r="HC347" s="330"/>
      <c r="HM347" s="330"/>
      <c r="HW347" s="330"/>
    </row>
    <row r="348" s="3" customFormat="true" x14ac:dyDescent="0.25">
      <c r="A348" s="330"/>
      <c r="K348" s="330"/>
      <c r="U348" s="330"/>
      <c r="AE348" s="330"/>
      <c r="AO348" s="330"/>
      <c r="AY348" s="330"/>
      <c r="AZ348" s="330"/>
      <c r="BA348" s="330"/>
      <c r="BB348" s="330"/>
      <c r="BC348" s="330"/>
      <c r="BD348" s="330"/>
      <c r="BE348" s="330"/>
      <c r="BF348" s="330"/>
      <c r="BI348" s="330"/>
      <c r="BS348" s="330"/>
      <c r="CC348" s="330"/>
      <c r="CM348" s="330"/>
      <c r="CW348" s="330"/>
      <c r="DG348" s="330"/>
      <c r="DQ348" s="330"/>
      <c r="EA348" s="330"/>
      <c r="EK348" s="330"/>
      <c r="EU348" s="330"/>
      <c r="FE348" s="330"/>
      <c r="FO348" s="330"/>
      <c r="FY348" s="330"/>
      <c r="GI348" s="330"/>
      <c r="GS348" s="330"/>
      <c r="HC348" s="330"/>
      <c r="HM348" s="330"/>
      <c r="HW348" s="330"/>
    </row>
    <row r="349" s="3" customFormat="true" x14ac:dyDescent="0.25">
      <c r="A349" s="330"/>
      <c r="K349" s="330"/>
      <c r="U349" s="330"/>
      <c r="AE349" s="330"/>
      <c r="AO349" s="330"/>
      <c r="AY349" s="330"/>
      <c r="AZ349" s="330"/>
      <c r="BA349" s="330"/>
      <c r="BB349" s="330"/>
      <c r="BC349" s="330"/>
      <c r="BD349" s="330"/>
      <c r="BE349" s="330"/>
      <c r="BF349" s="330"/>
      <c r="BI349" s="330"/>
      <c r="BS349" s="330"/>
      <c r="CC349" s="330"/>
      <c r="CM349" s="330"/>
      <c r="CW349" s="330"/>
      <c r="DG349" s="330"/>
      <c r="DQ349" s="330"/>
      <c r="EA349" s="330"/>
      <c r="EK349" s="330"/>
      <c r="EU349" s="330"/>
      <c r="FE349" s="330"/>
      <c r="FO349" s="330"/>
      <c r="FY349" s="330"/>
      <c r="GI349" s="330"/>
      <c r="GS349" s="330"/>
      <c r="HC349" s="330"/>
      <c r="HM349" s="330"/>
      <c r="HW349" s="330"/>
    </row>
    <row r="350" s="3" customFormat="true" x14ac:dyDescent="0.25">
      <c r="A350" s="330"/>
      <c r="K350" s="330"/>
      <c r="U350" s="330"/>
      <c r="AE350" s="330"/>
      <c r="AO350" s="330"/>
      <c r="AY350" s="330"/>
      <c r="AZ350" s="330"/>
      <c r="BA350" s="330"/>
      <c r="BB350" s="330"/>
      <c r="BC350" s="330"/>
      <c r="BD350" s="330"/>
      <c r="BE350" s="330"/>
      <c r="BF350" s="330"/>
      <c r="BI350" s="330"/>
      <c r="BS350" s="330"/>
      <c r="CC350" s="330"/>
      <c r="CM350" s="330"/>
      <c r="CW350" s="330"/>
      <c r="DG350" s="330"/>
      <c r="DQ350" s="330"/>
      <c r="EA350" s="330"/>
      <c r="EK350" s="330"/>
      <c r="EU350" s="330"/>
      <c r="FE350" s="330"/>
      <c r="FO350" s="330"/>
      <c r="FY350" s="330"/>
      <c r="GI350" s="330"/>
      <c r="GS350" s="330"/>
      <c r="HC350" s="330"/>
      <c r="HM350" s="330"/>
      <c r="HW350" s="330"/>
    </row>
    <row r="351" s="3" customFormat="true" x14ac:dyDescent="0.25">
      <c r="A351" s="330"/>
      <c r="K351" s="330"/>
      <c r="U351" s="330"/>
      <c r="AE351" s="330"/>
      <c r="AO351" s="330"/>
      <c r="AY351" s="330"/>
      <c r="AZ351" s="330"/>
      <c r="BA351" s="330"/>
      <c r="BB351" s="330"/>
      <c r="BC351" s="330"/>
      <c r="BD351" s="330"/>
      <c r="BE351" s="330"/>
      <c r="BF351" s="330"/>
      <c r="BI351" s="330"/>
      <c r="BS351" s="330"/>
      <c r="CC351" s="330"/>
      <c r="CM351" s="330"/>
      <c r="CW351" s="330"/>
      <c r="DG351" s="330"/>
      <c r="DQ351" s="330"/>
      <c r="EA351" s="330"/>
      <c r="EK351" s="330"/>
      <c r="EU351" s="330"/>
      <c r="FE351" s="330"/>
      <c r="FO351" s="330"/>
      <c r="FY351" s="330"/>
      <c r="GI351" s="330"/>
      <c r="GS351" s="330"/>
      <c r="HC351" s="330"/>
      <c r="HM351" s="330"/>
      <c r="HW351" s="330"/>
    </row>
    <row r="352" s="3" customFormat="true" x14ac:dyDescent="0.25">
      <c r="A352" s="330"/>
      <c r="K352" s="330"/>
      <c r="U352" s="330"/>
      <c r="AE352" s="330"/>
      <c r="AO352" s="330"/>
      <c r="AY352" s="330"/>
      <c r="AZ352" s="330"/>
      <c r="BA352" s="330"/>
      <c r="BB352" s="330"/>
      <c r="BC352" s="330"/>
      <c r="BD352" s="330"/>
      <c r="BE352" s="330"/>
      <c r="BF352" s="330"/>
      <c r="BI352" s="330"/>
      <c r="BS352" s="330"/>
      <c r="CC352" s="330"/>
      <c r="CM352" s="330"/>
      <c r="CW352" s="330"/>
      <c r="DG352" s="330"/>
      <c r="DQ352" s="330"/>
      <c r="EA352" s="330"/>
      <c r="EK352" s="330"/>
      <c r="EU352" s="330"/>
      <c r="FE352" s="330"/>
      <c r="FO352" s="330"/>
      <c r="FY352" s="330"/>
      <c r="GI352" s="330"/>
      <c r="GS352" s="330"/>
      <c r="HC352" s="330"/>
      <c r="HM352" s="330"/>
      <c r="HW352" s="330"/>
    </row>
    <row r="353" s="3" customFormat="true" x14ac:dyDescent="0.25">
      <c r="A353" s="330"/>
      <c r="K353" s="330"/>
      <c r="U353" s="330"/>
      <c r="AE353" s="330"/>
      <c r="AO353" s="330"/>
      <c r="AY353" s="330"/>
      <c r="AZ353" s="330"/>
      <c r="BA353" s="330"/>
      <c r="BB353" s="330"/>
      <c r="BC353" s="330"/>
      <c r="BD353" s="330"/>
      <c r="BE353" s="330"/>
      <c r="BF353" s="330"/>
      <c r="BI353" s="330"/>
      <c r="BS353" s="330"/>
      <c r="CC353" s="330"/>
      <c r="CM353" s="330"/>
      <c r="CW353" s="330"/>
      <c r="DG353" s="330"/>
      <c r="DQ353" s="330"/>
      <c r="EA353" s="330"/>
      <c r="EK353" s="330"/>
      <c r="EU353" s="330"/>
      <c r="FE353" s="330"/>
      <c r="FO353" s="330"/>
      <c r="FY353" s="330"/>
      <c r="GI353" s="330"/>
      <c r="GS353" s="330"/>
      <c r="HC353" s="330"/>
      <c r="HM353" s="330"/>
      <c r="HW353" s="330"/>
    </row>
    <row r="354" s="3" customFormat="true" x14ac:dyDescent="0.25">
      <c r="A354" s="330"/>
      <c r="K354" s="330"/>
      <c r="U354" s="330"/>
      <c r="AE354" s="330"/>
      <c r="AO354" s="330"/>
      <c r="AY354" s="330"/>
      <c r="AZ354" s="330"/>
      <c r="BA354" s="330"/>
      <c r="BB354" s="330"/>
      <c r="BC354" s="330"/>
      <c r="BD354" s="330"/>
      <c r="BE354" s="330"/>
      <c r="BF354" s="330"/>
      <c r="BI354" s="330"/>
      <c r="BS354" s="330"/>
      <c r="CC354" s="330"/>
      <c r="CM354" s="330"/>
      <c r="CW354" s="330"/>
      <c r="DG354" s="330"/>
      <c r="DQ354" s="330"/>
      <c r="EA354" s="330"/>
      <c r="EK354" s="330"/>
      <c r="EU354" s="330"/>
      <c r="FE354" s="330"/>
      <c r="FO354" s="330"/>
      <c r="FY354" s="330"/>
      <c r="GI354" s="330"/>
      <c r="GS354" s="330"/>
      <c r="HC354" s="330"/>
      <c r="HM354" s="330"/>
      <c r="HW354" s="330"/>
    </row>
    <row r="355" s="3" customFormat="true" x14ac:dyDescent="0.25">
      <c r="A355" s="330"/>
      <c r="K355" s="330"/>
      <c r="U355" s="330"/>
      <c r="AE355" s="330"/>
      <c r="AO355" s="330"/>
      <c r="AY355" s="330"/>
      <c r="AZ355" s="330"/>
      <c r="BA355" s="330"/>
      <c r="BB355" s="330"/>
      <c r="BC355" s="330"/>
      <c r="BD355" s="330"/>
      <c r="BE355" s="330"/>
      <c r="BF355" s="330"/>
      <c r="BI355" s="330"/>
      <c r="BS355" s="330"/>
      <c r="CC355" s="330"/>
      <c r="CM355" s="330"/>
      <c r="CW355" s="330"/>
      <c r="DG355" s="330"/>
      <c r="DQ355" s="330"/>
      <c r="EA355" s="330"/>
      <c r="EK355" s="330"/>
      <c r="EU355" s="330"/>
      <c r="FE355" s="330"/>
      <c r="FO355" s="330"/>
      <c r="FY355" s="330"/>
      <c r="GI355" s="330"/>
      <c r="GS355" s="330"/>
      <c r="HC355" s="330"/>
      <c r="HM355" s="330"/>
      <c r="HW355" s="330"/>
    </row>
    <row r="356" s="3" customFormat="true" x14ac:dyDescent="0.25">
      <c r="A356" s="330"/>
      <c r="K356" s="330"/>
      <c r="U356" s="330"/>
      <c r="AE356" s="330"/>
      <c r="AO356" s="330"/>
      <c r="AY356" s="330"/>
      <c r="AZ356" s="330"/>
      <c r="BA356" s="330"/>
      <c r="BB356" s="330"/>
      <c r="BC356" s="330"/>
      <c r="BD356" s="330"/>
      <c r="BE356" s="330"/>
      <c r="BF356" s="330"/>
      <c r="BI356" s="330"/>
      <c r="BS356" s="330"/>
      <c r="CC356" s="330"/>
      <c r="CM356" s="330"/>
      <c r="CW356" s="330"/>
      <c r="DG356" s="330"/>
      <c r="DQ356" s="330"/>
      <c r="EA356" s="330"/>
      <c r="EK356" s="330"/>
      <c r="EU356" s="330"/>
      <c r="FE356" s="330"/>
      <c r="FO356" s="330"/>
      <c r="FY356" s="330"/>
      <c r="GI356" s="330"/>
      <c r="GS356" s="330"/>
      <c r="HC356" s="330"/>
      <c r="HM356" s="330"/>
      <c r="HW356" s="330"/>
    </row>
    <row r="357" s="3" customFormat="true" x14ac:dyDescent="0.25">
      <c r="A357" s="330"/>
      <c r="K357" s="330"/>
      <c r="U357" s="330"/>
      <c r="AE357" s="330"/>
      <c r="AO357" s="330"/>
      <c r="AY357" s="330"/>
      <c r="AZ357" s="330"/>
      <c r="BA357" s="330"/>
      <c r="BB357" s="330"/>
      <c r="BC357" s="330"/>
      <c r="BD357" s="330"/>
      <c r="BE357" s="330"/>
      <c r="BF357" s="330"/>
      <c r="BI357" s="330"/>
      <c r="BS357" s="330"/>
      <c r="CC357" s="330"/>
      <c r="CM357" s="330"/>
      <c r="CW357" s="330"/>
      <c r="DG357" s="330"/>
      <c r="DQ357" s="330"/>
      <c r="EA357" s="330"/>
      <c r="EK357" s="330"/>
      <c r="EU357" s="330"/>
      <c r="FE357" s="330"/>
      <c r="FO357" s="330"/>
      <c r="FY357" s="330"/>
      <c r="GI357" s="330"/>
      <c r="GS357" s="330"/>
      <c r="HC357" s="330"/>
      <c r="HM357" s="330"/>
      <c r="HW357" s="330"/>
    </row>
    <row r="358" s="3" customFormat="true" x14ac:dyDescent="0.25">
      <c r="A358" s="330"/>
      <c r="K358" s="330"/>
      <c r="U358" s="330"/>
      <c r="AE358" s="330"/>
      <c r="AO358" s="330"/>
      <c r="AY358" s="330"/>
      <c r="AZ358" s="330"/>
      <c r="BA358" s="330"/>
      <c r="BB358" s="330"/>
      <c r="BC358" s="330"/>
      <c r="BD358" s="330"/>
      <c r="BE358" s="330"/>
      <c r="BF358" s="330"/>
      <c r="BI358" s="330"/>
      <c r="BS358" s="330"/>
      <c r="CC358" s="330"/>
      <c r="CM358" s="330"/>
      <c r="CW358" s="330"/>
      <c r="DG358" s="330"/>
      <c r="DQ358" s="330"/>
      <c r="EA358" s="330"/>
      <c r="EK358" s="330"/>
      <c r="EU358" s="330"/>
      <c r="FE358" s="330"/>
      <c r="FO358" s="330"/>
      <c r="FY358" s="330"/>
      <c r="GI358" s="330"/>
      <c r="GS358" s="330"/>
      <c r="HC358" s="330"/>
      <c r="HM358" s="330"/>
      <c r="HW358" s="330"/>
    </row>
    <row r="359" s="3" customFormat="true" x14ac:dyDescent="0.25">
      <c r="A359" s="330"/>
      <c r="K359" s="330"/>
      <c r="U359" s="330"/>
      <c r="AE359" s="330"/>
      <c r="AO359" s="330"/>
      <c r="AY359" s="330"/>
      <c r="AZ359" s="330"/>
      <c r="BA359" s="330"/>
      <c r="BB359" s="330"/>
      <c r="BC359" s="330"/>
      <c r="BD359" s="330"/>
      <c r="BE359" s="330"/>
      <c r="BF359" s="330"/>
      <c r="BI359" s="330"/>
      <c r="BS359" s="330"/>
      <c r="CC359" s="330"/>
      <c r="CM359" s="330"/>
      <c r="CW359" s="330"/>
      <c r="DG359" s="330"/>
      <c r="DQ359" s="330"/>
      <c r="EA359" s="330"/>
      <c r="EK359" s="330"/>
      <c r="EU359" s="330"/>
      <c r="FE359" s="330"/>
      <c r="FO359" s="330"/>
      <c r="FY359" s="330"/>
      <c r="GI359" s="330"/>
      <c r="GS359" s="330"/>
      <c r="HC359" s="330"/>
      <c r="HM359" s="330"/>
      <c r="HW359" s="330"/>
    </row>
    <row r="360" s="3" customFormat="true" x14ac:dyDescent="0.25">
      <c r="A360" s="330"/>
      <c r="K360" s="330"/>
      <c r="U360" s="330"/>
      <c r="AE360" s="330"/>
      <c r="AO360" s="330"/>
      <c r="AY360" s="330"/>
      <c r="AZ360" s="330"/>
      <c r="BA360" s="330"/>
      <c r="BB360" s="330"/>
      <c r="BC360" s="330"/>
      <c r="BD360" s="330"/>
      <c r="BE360" s="330"/>
      <c r="BF360" s="330"/>
      <c r="BI360" s="330"/>
      <c r="BS360" s="330"/>
      <c r="CC360" s="330"/>
      <c r="CM360" s="330"/>
      <c r="CW360" s="330"/>
      <c r="DG360" s="330"/>
      <c r="DQ360" s="330"/>
      <c r="EA360" s="330"/>
      <c r="EK360" s="330"/>
      <c r="EU360" s="330"/>
      <c r="FE360" s="330"/>
      <c r="FO360" s="330"/>
      <c r="FY360" s="330"/>
      <c r="GI360" s="330"/>
      <c r="GS360" s="330"/>
      <c r="HC360" s="330"/>
      <c r="HM360" s="330"/>
      <c r="HW360" s="330"/>
    </row>
    <row r="361" s="3" customFormat="true" x14ac:dyDescent="0.25">
      <c r="A361" s="330"/>
      <c r="K361" s="330"/>
      <c r="U361" s="330"/>
      <c r="AE361" s="330"/>
      <c r="AO361" s="330"/>
      <c r="AY361" s="330"/>
      <c r="AZ361" s="330"/>
      <c r="BA361" s="330"/>
      <c r="BB361" s="330"/>
      <c r="BC361" s="330"/>
      <c r="BD361" s="330"/>
      <c r="BE361" s="330"/>
      <c r="BF361" s="330"/>
      <c r="BI361" s="330"/>
      <c r="BS361" s="330"/>
      <c r="CC361" s="330"/>
      <c r="CM361" s="330"/>
      <c r="CW361" s="330"/>
      <c r="DG361" s="330"/>
      <c r="DQ361" s="330"/>
      <c r="EA361" s="330"/>
      <c r="EK361" s="330"/>
      <c r="EU361" s="330"/>
      <c r="FE361" s="330"/>
      <c r="FO361" s="330"/>
      <c r="FY361" s="330"/>
      <c r="GI361" s="330"/>
      <c r="GS361" s="330"/>
      <c r="HC361" s="330"/>
      <c r="HM361" s="330"/>
      <c r="HW361" s="330"/>
    </row>
    <row r="362" s="3" customFormat="true" x14ac:dyDescent="0.25">
      <c r="A362" s="330"/>
      <c r="K362" s="330"/>
      <c r="U362" s="330"/>
      <c r="AE362" s="330"/>
      <c r="AO362" s="330"/>
      <c r="AY362" s="330"/>
      <c r="AZ362" s="330"/>
      <c r="BA362" s="330"/>
      <c r="BB362" s="330"/>
      <c r="BC362" s="330"/>
      <c r="BD362" s="330"/>
      <c r="BE362" s="330"/>
      <c r="BF362" s="330"/>
      <c r="BI362" s="330"/>
      <c r="BS362" s="330"/>
      <c r="CC362" s="330"/>
      <c r="CM362" s="330"/>
      <c r="CW362" s="330"/>
      <c r="DG362" s="330"/>
      <c r="DQ362" s="330"/>
      <c r="EA362" s="330"/>
      <c r="EK362" s="330"/>
      <c r="EU362" s="330"/>
      <c r="FE362" s="330"/>
      <c r="FO362" s="330"/>
      <c r="FY362" s="330"/>
      <c r="GI362" s="330"/>
      <c r="GS362" s="330"/>
      <c r="HC362" s="330"/>
      <c r="HM362" s="330"/>
      <c r="HW362" s="330"/>
    </row>
    <row r="363" s="3" customFormat="true" x14ac:dyDescent="0.25">
      <c r="A363" s="330"/>
      <c r="K363" s="330"/>
      <c r="U363" s="330"/>
      <c r="AE363" s="330"/>
      <c r="AO363" s="330"/>
      <c r="AY363" s="330"/>
      <c r="AZ363" s="330"/>
      <c r="BA363" s="330"/>
      <c r="BB363" s="330"/>
      <c r="BC363" s="330"/>
      <c r="BD363" s="330"/>
      <c r="BE363" s="330"/>
      <c r="BF363" s="330"/>
      <c r="BI363" s="330"/>
      <c r="BS363" s="330"/>
      <c r="CC363" s="330"/>
      <c r="CM363" s="330"/>
      <c r="CW363" s="330"/>
      <c r="DG363" s="330"/>
      <c r="DQ363" s="330"/>
      <c r="EA363" s="330"/>
      <c r="EK363" s="330"/>
      <c r="EU363" s="330"/>
      <c r="FE363" s="330"/>
      <c r="FO363" s="330"/>
      <c r="FY363" s="330"/>
      <c r="GI363" s="330"/>
      <c r="GS363" s="330"/>
      <c r="HC363" s="330"/>
      <c r="HM363" s="330"/>
      <c r="HW363" s="330"/>
    </row>
    <row r="364" s="3" customFormat="true" x14ac:dyDescent="0.25">
      <c r="A364" s="330"/>
      <c r="K364" s="330"/>
      <c r="U364" s="330"/>
      <c r="AE364" s="330"/>
      <c r="AO364" s="330"/>
      <c r="AY364" s="330"/>
      <c r="AZ364" s="330"/>
      <c r="BA364" s="330"/>
      <c r="BB364" s="330"/>
      <c r="BC364" s="330"/>
      <c r="BD364" s="330"/>
      <c r="BE364" s="330"/>
      <c r="BF364" s="330"/>
      <c r="BI364" s="330"/>
      <c r="BS364" s="330"/>
      <c r="CC364" s="330"/>
      <c r="CM364" s="330"/>
      <c r="CW364" s="330"/>
      <c r="DG364" s="330"/>
      <c r="DQ364" s="330"/>
      <c r="EA364" s="330"/>
      <c r="EK364" s="330"/>
      <c r="EU364" s="330"/>
      <c r="FE364" s="330"/>
      <c r="FO364" s="330"/>
      <c r="FY364" s="330"/>
      <c r="GI364" s="330"/>
      <c r="GS364" s="330"/>
      <c r="HC364" s="330"/>
      <c r="HM364" s="330"/>
      <c r="HW364" s="330"/>
    </row>
    <row r="365" s="3" customFormat="true" x14ac:dyDescent="0.25">
      <c r="A365" s="330"/>
      <c r="K365" s="330"/>
      <c r="U365" s="330"/>
      <c r="AE365" s="330"/>
      <c r="AO365" s="330"/>
      <c r="AY365" s="330"/>
      <c r="AZ365" s="330"/>
      <c r="BA365" s="330"/>
      <c r="BB365" s="330"/>
      <c r="BC365" s="330"/>
      <c r="BD365" s="330"/>
      <c r="BE365" s="330"/>
      <c r="BF365" s="330"/>
      <c r="BI365" s="330"/>
      <c r="BS365" s="330"/>
      <c r="CC365" s="330"/>
      <c r="CM365" s="330"/>
      <c r="CW365" s="330"/>
      <c r="DG365" s="330"/>
      <c r="DQ365" s="330"/>
      <c r="EA365" s="330"/>
      <c r="EK365" s="330"/>
      <c r="EU365" s="330"/>
      <c r="FE365" s="330"/>
      <c r="FO365" s="330"/>
      <c r="FY365" s="330"/>
      <c r="GI365" s="330"/>
      <c r="GS365" s="330"/>
      <c r="HC365" s="330"/>
      <c r="HM365" s="330"/>
      <c r="HW365" s="330"/>
    </row>
    <row r="366" s="3" customFormat="true" x14ac:dyDescent="0.25">
      <c r="A366" s="330"/>
      <c r="K366" s="330"/>
      <c r="U366" s="330"/>
      <c r="AE366" s="330"/>
      <c r="AO366" s="330"/>
      <c r="AY366" s="330"/>
      <c r="AZ366" s="330"/>
      <c r="BA366" s="330"/>
      <c r="BB366" s="330"/>
      <c r="BC366" s="330"/>
      <c r="BD366" s="330"/>
      <c r="BE366" s="330"/>
      <c r="BF366" s="330"/>
      <c r="BI366" s="330"/>
      <c r="BS366" s="330"/>
      <c r="CC366" s="330"/>
      <c r="CM366" s="330"/>
      <c r="CW366" s="330"/>
      <c r="DG366" s="330"/>
      <c r="DQ366" s="330"/>
      <c r="EA366" s="330"/>
      <c r="EK366" s="330"/>
      <c r="EU366" s="330"/>
      <c r="FE366" s="330"/>
      <c r="FO366" s="330"/>
      <c r="FY366" s="330"/>
      <c r="GI366" s="330"/>
      <c r="GS366" s="330"/>
      <c r="HC366" s="330"/>
      <c r="HM366" s="330"/>
      <c r="HW366" s="330"/>
    </row>
    <row r="367" s="3" customFormat="true" x14ac:dyDescent="0.25">
      <c r="A367" s="330"/>
      <c r="K367" s="330"/>
      <c r="U367" s="330"/>
      <c r="AE367" s="330"/>
      <c r="AO367" s="330"/>
      <c r="AY367" s="330"/>
      <c r="AZ367" s="330"/>
      <c r="BA367" s="330"/>
      <c r="BB367" s="330"/>
      <c r="BC367" s="330"/>
      <c r="BD367" s="330"/>
      <c r="BE367" s="330"/>
      <c r="BF367" s="330"/>
      <c r="BI367" s="330"/>
      <c r="BS367" s="330"/>
      <c r="CC367" s="330"/>
      <c r="CM367" s="330"/>
      <c r="CW367" s="330"/>
      <c r="DG367" s="330"/>
      <c r="DQ367" s="330"/>
      <c r="EA367" s="330"/>
      <c r="EK367" s="330"/>
      <c r="EU367" s="330"/>
      <c r="FE367" s="330"/>
      <c r="FO367" s="330"/>
      <c r="FY367" s="330"/>
      <c r="GI367" s="330"/>
      <c r="GS367" s="330"/>
      <c r="HC367" s="330"/>
      <c r="HM367" s="330"/>
      <c r="HW367" s="330"/>
    </row>
    <row r="368" s="3" customFormat="true" x14ac:dyDescent="0.25">
      <c r="A368" s="330"/>
      <c r="K368" s="330"/>
      <c r="U368" s="330"/>
      <c r="AE368" s="330"/>
      <c r="AO368" s="330"/>
      <c r="AY368" s="330"/>
      <c r="AZ368" s="330"/>
      <c r="BA368" s="330"/>
      <c r="BB368" s="330"/>
      <c r="BC368" s="330"/>
      <c r="BD368" s="330"/>
      <c r="BE368" s="330"/>
      <c r="BF368" s="330"/>
      <c r="BI368" s="330"/>
      <c r="BS368" s="330"/>
      <c r="CC368" s="330"/>
      <c r="CM368" s="330"/>
      <c r="CW368" s="330"/>
      <c r="DG368" s="330"/>
      <c r="DQ368" s="330"/>
      <c r="EA368" s="330"/>
      <c r="EK368" s="330"/>
      <c r="EU368" s="330"/>
      <c r="FE368" s="330"/>
      <c r="FO368" s="330"/>
      <c r="FY368" s="330"/>
      <c r="GI368" s="330"/>
      <c r="GS368" s="330"/>
      <c r="HC368" s="330"/>
      <c r="HM368" s="330"/>
      <c r="HW368" s="330"/>
    </row>
    <row r="369" s="3" customFormat="true" x14ac:dyDescent="0.25">
      <c r="A369" s="330"/>
      <c r="K369" s="330"/>
      <c r="U369" s="330"/>
      <c r="AE369" s="330"/>
      <c r="AO369" s="330"/>
      <c r="AY369" s="330"/>
      <c r="AZ369" s="330"/>
      <c r="BA369" s="330"/>
      <c r="BB369" s="330"/>
      <c r="BC369" s="330"/>
      <c r="BD369" s="330"/>
      <c r="BE369" s="330"/>
      <c r="BF369" s="330"/>
      <c r="BI369" s="330"/>
      <c r="BS369" s="330"/>
      <c r="CC369" s="330"/>
      <c r="CM369" s="330"/>
      <c r="CW369" s="330"/>
      <c r="DG369" s="330"/>
      <c r="DQ369" s="330"/>
      <c r="EA369" s="330"/>
      <c r="EK369" s="330"/>
      <c r="EU369" s="330"/>
      <c r="FE369" s="330"/>
      <c r="FO369" s="330"/>
      <c r="FY369" s="330"/>
      <c r="GI369" s="330"/>
      <c r="GS369" s="330"/>
      <c r="HC369" s="330"/>
      <c r="HM369" s="330"/>
      <c r="HW369" s="330"/>
    </row>
    <row r="370" s="3" customFormat="true" x14ac:dyDescent="0.25">
      <c r="A370" s="330"/>
      <c r="K370" s="330"/>
      <c r="U370" s="330"/>
      <c r="AE370" s="330"/>
      <c r="AO370" s="330"/>
      <c r="AY370" s="330"/>
      <c r="AZ370" s="330"/>
      <c r="BA370" s="330"/>
      <c r="BB370" s="330"/>
      <c r="BC370" s="330"/>
      <c r="BD370" s="330"/>
      <c r="BE370" s="330"/>
      <c r="BF370" s="330"/>
      <c r="BI370" s="330"/>
      <c r="BS370" s="330"/>
      <c r="CC370" s="330"/>
      <c r="CM370" s="330"/>
      <c r="CW370" s="330"/>
      <c r="DG370" s="330"/>
      <c r="DQ370" s="330"/>
      <c r="EA370" s="330"/>
      <c r="EK370" s="330"/>
      <c r="EU370" s="330"/>
      <c r="FE370" s="330"/>
      <c r="FO370" s="330"/>
      <c r="FY370" s="330"/>
      <c r="GI370" s="330"/>
      <c r="GS370" s="330"/>
      <c r="HC370" s="330"/>
      <c r="HM370" s="330"/>
      <c r="HW370" s="330"/>
    </row>
    <row r="371" s="3" customFormat="true" x14ac:dyDescent="0.25">
      <c r="A371" s="330"/>
      <c r="K371" s="330"/>
      <c r="U371" s="330"/>
      <c r="AE371" s="330"/>
      <c r="AO371" s="330"/>
      <c r="AY371" s="330"/>
      <c r="AZ371" s="330"/>
      <c r="BA371" s="330"/>
      <c r="BB371" s="330"/>
      <c r="BC371" s="330"/>
      <c r="BD371" s="330"/>
      <c r="BE371" s="330"/>
      <c r="BF371" s="330"/>
      <c r="BI371" s="330"/>
      <c r="BS371" s="330"/>
      <c r="CC371" s="330"/>
      <c r="CM371" s="330"/>
      <c r="CW371" s="330"/>
      <c r="DG371" s="330"/>
      <c r="DQ371" s="330"/>
      <c r="EA371" s="330"/>
      <c r="EK371" s="330"/>
      <c r="EU371" s="330"/>
      <c r="FE371" s="330"/>
      <c r="FO371" s="330"/>
      <c r="FY371" s="330"/>
      <c r="GI371" s="330"/>
      <c r="GS371" s="330"/>
      <c r="HC371" s="330"/>
      <c r="HM371" s="330"/>
      <c r="HW371" s="330"/>
    </row>
    <row r="372" s="3" customFormat="true" x14ac:dyDescent="0.25">
      <c r="A372" s="330"/>
      <c r="K372" s="330"/>
      <c r="U372" s="330"/>
      <c r="AE372" s="330"/>
      <c r="AO372" s="330"/>
      <c r="AY372" s="330"/>
      <c r="AZ372" s="330"/>
      <c r="BA372" s="330"/>
      <c r="BB372" s="330"/>
      <c r="BC372" s="330"/>
      <c r="BD372" s="330"/>
      <c r="BE372" s="330"/>
      <c r="BF372" s="330"/>
      <c r="BI372" s="330"/>
      <c r="BS372" s="330"/>
      <c r="CC372" s="330"/>
      <c r="CM372" s="330"/>
      <c r="CW372" s="330"/>
      <c r="DG372" s="330"/>
      <c r="DQ372" s="330"/>
      <c r="EA372" s="330"/>
      <c r="EK372" s="330"/>
      <c r="EU372" s="330"/>
      <c r="FE372" s="330"/>
      <c r="FO372" s="330"/>
      <c r="FY372" s="330"/>
      <c r="GI372" s="330"/>
      <c r="GS372" s="330"/>
      <c r="HC372" s="330"/>
      <c r="HM372" s="330"/>
      <c r="HW372" s="330"/>
    </row>
    <row r="373" s="3" customFormat="true" x14ac:dyDescent="0.25">
      <c r="A373" s="330"/>
      <c r="K373" s="330"/>
      <c r="U373" s="330"/>
      <c r="AE373" s="330"/>
      <c r="AO373" s="330"/>
      <c r="AY373" s="330"/>
      <c r="AZ373" s="330"/>
      <c r="BA373" s="330"/>
      <c r="BB373" s="330"/>
      <c r="BC373" s="330"/>
      <c r="BD373" s="330"/>
      <c r="BE373" s="330"/>
      <c r="BF373" s="330"/>
      <c r="BI373" s="330"/>
      <c r="BS373" s="330"/>
      <c r="CC373" s="330"/>
      <c r="CM373" s="330"/>
      <c r="CW373" s="330"/>
      <c r="DG373" s="330"/>
      <c r="DQ373" s="330"/>
      <c r="EA373" s="330"/>
      <c r="EK373" s="330"/>
      <c r="EU373" s="330"/>
      <c r="FE373" s="330"/>
      <c r="FO373" s="330"/>
      <c r="FY373" s="330"/>
      <c r="GI373" s="330"/>
      <c r="GS373" s="330"/>
      <c r="HC373" s="330"/>
      <c r="HM373" s="330"/>
      <c r="HW373" s="330"/>
    </row>
    <row r="374" s="3" customFormat="true" x14ac:dyDescent="0.25">
      <c r="A374" s="330"/>
      <c r="K374" s="330"/>
      <c r="U374" s="330"/>
      <c r="AE374" s="330"/>
      <c r="AO374" s="330"/>
      <c r="AY374" s="330"/>
      <c r="AZ374" s="330"/>
      <c r="BA374" s="330"/>
      <c r="BB374" s="330"/>
      <c r="BC374" s="330"/>
      <c r="BD374" s="330"/>
      <c r="BE374" s="330"/>
      <c r="BF374" s="330"/>
      <c r="BI374" s="330"/>
      <c r="BS374" s="330"/>
      <c r="CC374" s="330"/>
      <c r="CM374" s="330"/>
      <c r="CW374" s="330"/>
      <c r="DG374" s="330"/>
      <c r="DQ374" s="330"/>
      <c r="EA374" s="330"/>
      <c r="EK374" s="330"/>
      <c r="EU374" s="330"/>
      <c r="FE374" s="330"/>
      <c r="FO374" s="330"/>
      <c r="FY374" s="330"/>
      <c r="GI374" s="330"/>
      <c r="GS374" s="330"/>
      <c r="HC374" s="330"/>
      <c r="HM374" s="330"/>
      <c r="HW374" s="330"/>
    </row>
    <row r="375" s="3" customFormat="true" x14ac:dyDescent="0.25">
      <c r="A375" s="330"/>
      <c r="K375" s="330"/>
      <c r="U375" s="330"/>
      <c r="AE375" s="330"/>
      <c r="AO375" s="330"/>
      <c r="AY375" s="330"/>
      <c r="AZ375" s="330"/>
      <c r="BA375" s="330"/>
      <c r="BB375" s="330"/>
      <c r="BC375" s="330"/>
      <c r="BD375" s="330"/>
      <c r="BE375" s="330"/>
      <c r="BF375" s="330"/>
      <c r="BI375" s="330"/>
      <c r="BS375" s="330"/>
      <c r="CC375" s="330"/>
      <c r="CM375" s="330"/>
      <c r="CW375" s="330"/>
      <c r="DG375" s="330"/>
      <c r="DQ375" s="330"/>
      <c r="EA375" s="330"/>
      <c r="EK375" s="330"/>
      <c r="EU375" s="330"/>
      <c r="FE375" s="330"/>
      <c r="FO375" s="330"/>
      <c r="FY375" s="330"/>
      <c r="GI375" s="330"/>
      <c r="GS375" s="330"/>
      <c r="HC375" s="330"/>
      <c r="HM375" s="330"/>
      <c r="HW375" s="330"/>
    </row>
    <row r="376" s="3" customFormat="true" x14ac:dyDescent="0.25">
      <c r="A376" s="330"/>
      <c r="K376" s="330"/>
      <c r="U376" s="330"/>
      <c r="AE376" s="330"/>
      <c r="AO376" s="330"/>
      <c r="AY376" s="330"/>
      <c r="AZ376" s="330"/>
      <c r="BA376" s="330"/>
      <c r="BB376" s="330"/>
      <c r="BC376" s="330"/>
      <c r="BD376" s="330"/>
      <c r="BE376" s="330"/>
      <c r="BF376" s="330"/>
      <c r="BI376" s="330"/>
      <c r="BS376" s="330"/>
      <c r="CC376" s="330"/>
      <c r="CM376" s="330"/>
      <c r="CW376" s="330"/>
      <c r="DG376" s="330"/>
      <c r="DQ376" s="330"/>
      <c r="EA376" s="330"/>
      <c r="EK376" s="330"/>
      <c r="EU376" s="330"/>
      <c r="FE376" s="330"/>
      <c r="FO376" s="330"/>
      <c r="FY376" s="330"/>
      <c r="GI376" s="330"/>
      <c r="GS376" s="330"/>
      <c r="HC376" s="330"/>
      <c r="HM376" s="330"/>
      <c r="HW376" s="330"/>
    </row>
    <row r="377" s="3" customFormat="true" x14ac:dyDescent="0.25">
      <c r="A377" s="330"/>
      <c r="K377" s="330"/>
      <c r="U377" s="330"/>
      <c r="AE377" s="330"/>
      <c r="AO377" s="330"/>
      <c r="AY377" s="330"/>
      <c r="AZ377" s="330"/>
      <c r="BA377" s="330"/>
      <c r="BB377" s="330"/>
      <c r="BC377" s="330"/>
      <c r="BD377" s="330"/>
      <c r="BE377" s="330"/>
      <c r="BF377" s="330"/>
      <c r="BI377" s="330"/>
      <c r="BS377" s="330"/>
      <c r="CC377" s="330"/>
      <c r="CM377" s="330"/>
      <c r="CW377" s="330"/>
      <c r="DG377" s="330"/>
      <c r="DQ377" s="330"/>
      <c r="EA377" s="330"/>
      <c r="EK377" s="330"/>
      <c r="EU377" s="330"/>
      <c r="FE377" s="330"/>
      <c r="FO377" s="330"/>
      <c r="FY377" s="330"/>
      <c r="GI377" s="330"/>
      <c r="GS377" s="330"/>
      <c r="HC377" s="330"/>
      <c r="HM377" s="330"/>
      <c r="HW377" s="330"/>
    </row>
    <row r="378" s="3" customFormat="true" x14ac:dyDescent="0.25">
      <c r="A378" s="330"/>
      <c r="K378" s="330"/>
      <c r="U378" s="330"/>
      <c r="AE378" s="330"/>
      <c r="AO378" s="330"/>
      <c r="AY378" s="330"/>
      <c r="AZ378" s="330"/>
      <c r="BA378" s="330"/>
      <c r="BB378" s="330"/>
      <c r="BC378" s="330"/>
      <c r="BD378" s="330"/>
      <c r="BE378" s="330"/>
      <c r="BF378" s="330"/>
      <c r="BI378" s="330"/>
      <c r="BS378" s="330"/>
      <c r="CC378" s="330"/>
      <c r="CM378" s="330"/>
      <c r="CW378" s="330"/>
      <c r="DG378" s="330"/>
      <c r="DQ378" s="330"/>
      <c r="EA378" s="330"/>
      <c r="EK378" s="330"/>
      <c r="EU378" s="330"/>
      <c r="FE378" s="330"/>
      <c r="FO378" s="330"/>
      <c r="FY378" s="330"/>
      <c r="GI378" s="330"/>
      <c r="GS378" s="330"/>
      <c r="HC378" s="330"/>
      <c r="HM378" s="330"/>
      <c r="HW378" s="330"/>
    </row>
    <row r="379" s="3" customFormat="true" x14ac:dyDescent="0.25">
      <c r="A379" s="330"/>
      <c r="K379" s="330"/>
      <c r="U379" s="330"/>
      <c r="AE379" s="330"/>
      <c r="AO379" s="330"/>
      <c r="AY379" s="330"/>
      <c r="AZ379" s="330"/>
      <c r="BA379" s="330"/>
      <c r="BB379" s="330"/>
      <c r="BC379" s="330"/>
      <c r="BD379" s="330"/>
      <c r="BE379" s="330"/>
      <c r="BF379" s="330"/>
      <c r="BI379" s="330"/>
      <c r="BS379" s="330"/>
      <c r="CC379" s="330"/>
      <c r="CM379" s="330"/>
      <c r="CW379" s="330"/>
      <c r="DG379" s="330"/>
      <c r="DQ379" s="330"/>
      <c r="EA379" s="330"/>
      <c r="EK379" s="330"/>
      <c r="EU379" s="330"/>
      <c r="FE379" s="330"/>
      <c r="FO379" s="330"/>
      <c r="FY379" s="330"/>
      <c r="GI379" s="330"/>
      <c r="GS379" s="330"/>
      <c r="HC379" s="330"/>
      <c r="HM379" s="330"/>
      <c r="HW379" s="330"/>
    </row>
    <row r="380" s="3" customFormat="true" x14ac:dyDescent="0.25">
      <c r="A380" s="330"/>
      <c r="K380" s="330"/>
      <c r="U380" s="330"/>
      <c r="AE380" s="330"/>
      <c r="AO380" s="330"/>
      <c r="AY380" s="330"/>
      <c r="AZ380" s="330"/>
      <c r="BA380" s="330"/>
      <c r="BB380" s="330"/>
      <c r="BC380" s="330"/>
      <c r="BD380" s="330"/>
      <c r="BE380" s="330"/>
      <c r="BF380" s="330"/>
      <c r="BI380" s="330"/>
      <c r="BS380" s="330"/>
      <c r="CC380" s="330"/>
      <c r="CM380" s="330"/>
      <c r="CW380" s="330"/>
      <c r="DG380" s="330"/>
      <c r="DQ380" s="330"/>
      <c r="EA380" s="330"/>
      <c r="EK380" s="330"/>
      <c r="EU380" s="330"/>
      <c r="FE380" s="330"/>
      <c r="FO380" s="330"/>
      <c r="FY380" s="330"/>
      <c r="GI380" s="330"/>
      <c r="GS380" s="330"/>
      <c r="HC380" s="330"/>
      <c r="HM380" s="330"/>
      <c r="HW380" s="330"/>
    </row>
    <row r="381" s="3" customFormat="true" x14ac:dyDescent="0.25">
      <c r="A381" s="330"/>
      <c r="K381" s="330"/>
      <c r="U381" s="330"/>
      <c r="AE381" s="330"/>
      <c r="AO381" s="330"/>
      <c r="AY381" s="330"/>
      <c r="AZ381" s="330"/>
      <c r="BA381" s="330"/>
      <c r="BB381" s="330"/>
      <c r="BC381" s="330"/>
      <c r="BD381" s="330"/>
      <c r="BE381" s="330"/>
      <c r="BF381" s="330"/>
      <c r="BI381" s="330"/>
      <c r="BS381" s="330"/>
      <c r="CC381" s="330"/>
      <c r="CM381" s="330"/>
      <c r="CW381" s="330"/>
      <c r="DG381" s="330"/>
      <c r="DQ381" s="330"/>
      <c r="EA381" s="330"/>
      <c r="EK381" s="330"/>
      <c r="EU381" s="330"/>
      <c r="FE381" s="330"/>
      <c r="FO381" s="330"/>
      <c r="FY381" s="330"/>
      <c r="GI381" s="330"/>
      <c r="GS381" s="330"/>
      <c r="HC381" s="330"/>
      <c r="HM381" s="330"/>
      <c r="HW381" s="330"/>
    </row>
    <row r="382" s="3" customFormat="true" x14ac:dyDescent="0.25">
      <c r="A382" s="330"/>
      <c r="K382" s="330"/>
      <c r="U382" s="330"/>
      <c r="AE382" s="330"/>
      <c r="AO382" s="330"/>
      <c r="AY382" s="330"/>
      <c r="AZ382" s="330"/>
      <c r="BA382" s="330"/>
      <c r="BB382" s="330"/>
      <c r="BC382" s="330"/>
      <c r="BD382" s="330"/>
      <c r="BE382" s="330"/>
      <c r="BF382" s="330"/>
      <c r="BI382" s="330"/>
      <c r="BS382" s="330"/>
      <c r="CC382" s="330"/>
      <c r="CM382" s="330"/>
      <c r="CW382" s="330"/>
      <c r="DG382" s="330"/>
      <c r="DQ382" s="330"/>
      <c r="EA382" s="330"/>
      <c r="EK382" s="330"/>
      <c r="EU382" s="330"/>
      <c r="FE382" s="330"/>
      <c r="FO382" s="330"/>
      <c r="FY382" s="330"/>
      <c r="GI382" s="330"/>
      <c r="GS382" s="330"/>
      <c r="HC382" s="330"/>
      <c r="HM382" s="330"/>
      <c r="HW382" s="330"/>
    </row>
    <row r="383" s="3" customFormat="true" x14ac:dyDescent="0.25">
      <c r="A383" s="330"/>
      <c r="K383" s="330"/>
      <c r="U383" s="330"/>
      <c r="AE383" s="330"/>
      <c r="AO383" s="330"/>
      <c r="AY383" s="330"/>
      <c r="AZ383" s="330"/>
      <c r="BA383" s="330"/>
      <c r="BB383" s="330"/>
      <c r="BC383" s="330"/>
      <c r="BD383" s="330"/>
      <c r="BE383" s="330"/>
      <c r="BF383" s="330"/>
      <c r="BI383" s="330"/>
      <c r="BS383" s="330"/>
      <c r="CC383" s="330"/>
      <c r="CM383" s="330"/>
      <c r="CW383" s="330"/>
      <c r="DG383" s="330"/>
      <c r="DQ383" s="330"/>
      <c r="EA383" s="330"/>
      <c r="EK383" s="330"/>
      <c r="EU383" s="330"/>
      <c r="FE383" s="330"/>
      <c r="FO383" s="330"/>
      <c r="FY383" s="330"/>
      <c r="GI383" s="330"/>
      <c r="GS383" s="330"/>
      <c r="HC383" s="330"/>
      <c r="HM383" s="330"/>
      <c r="HW383" s="330"/>
    </row>
    <row r="384" s="3" customFormat="true" x14ac:dyDescent="0.25">
      <c r="A384" s="330"/>
      <c r="K384" s="330"/>
      <c r="U384" s="330"/>
      <c r="AE384" s="330"/>
      <c r="AO384" s="330"/>
      <c r="AY384" s="330"/>
      <c r="AZ384" s="330"/>
      <c r="BA384" s="330"/>
      <c r="BB384" s="330"/>
      <c r="BC384" s="330"/>
      <c r="BD384" s="330"/>
      <c r="BE384" s="330"/>
      <c r="BF384" s="330"/>
      <c r="BI384" s="330"/>
      <c r="BS384" s="330"/>
      <c r="CC384" s="330"/>
      <c r="CM384" s="330"/>
      <c r="CW384" s="330"/>
      <c r="DG384" s="330"/>
      <c r="DQ384" s="330"/>
      <c r="EA384" s="330"/>
      <c r="EK384" s="330"/>
      <c r="EU384" s="330"/>
      <c r="FE384" s="330"/>
      <c r="FO384" s="330"/>
      <c r="FY384" s="330"/>
      <c r="GI384" s="330"/>
      <c r="GS384" s="330"/>
      <c r="HC384" s="330"/>
      <c r="HM384" s="330"/>
      <c r="HW384" s="330"/>
    </row>
    <row r="385" s="3" customFormat="true" x14ac:dyDescent="0.25">
      <c r="A385" s="330"/>
      <c r="K385" s="330"/>
      <c r="U385" s="330"/>
      <c r="AE385" s="330"/>
      <c r="AO385" s="330"/>
      <c r="AY385" s="330"/>
      <c r="AZ385" s="330"/>
      <c r="BA385" s="330"/>
      <c r="BB385" s="330"/>
      <c r="BC385" s="330"/>
      <c r="BD385" s="330"/>
      <c r="BE385" s="330"/>
      <c r="BF385" s="330"/>
      <c r="BI385" s="330"/>
      <c r="BS385" s="330"/>
      <c r="CC385" s="330"/>
      <c r="CM385" s="330"/>
      <c r="CW385" s="330"/>
      <c r="DG385" s="330"/>
      <c r="DQ385" s="330"/>
      <c r="EA385" s="330"/>
      <c r="EK385" s="330"/>
      <c r="EU385" s="330"/>
      <c r="FE385" s="330"/>
      <c r="FO385" s="330"/>
      <c r="FY385" s="330"/>
      <c r="GI385" s="330"/>
      <c r="GS385" s="330"/>
      <c r="HC385" s="330"/>
      <c r="HM385" s="330"/>
      <c r="HW385" s="330"/>
    </row>
    <row r="386" s="3" customFormat="true" x14ac:dyDescent="0.25">
      <c r="A386" s="330"/>
      <c r="K386" s="330"/>
      <c r="U386" s="330"/>
      <c r="AE386" s="330"/>
      <c r="AO386" s="330"/>
      <c r="AY386" s="330"/>
      <c r="AZ386" s="330"/>
      <c r="BA386" s="330"/>
      <c r="BB386" s="330"/>
      <c r="BC386" s="330"/>
      <c r="BD386" s="330"/>
      <c r="BE386" s="330"/>
      <c r="BF386" s="330"/>
      <c r="BI386" s="330"/>
      <c r="BS386" s="330"/>
      <c r="CC386" s="330"/>
      <c r="CM386" s="330"/>
      <c r="CW386" s="330"/>
      <c r="DG386" s="330"/>
      <c r="DQ386" s="330"/>
      <c r="EA386" s="330"/>
      <c r="EK386" s="330"/>
      <c r="EU386" s="330"/>
      <c r="FE386" s="330"/>
      <c r="FO386" s="330"/>
      <c r="FY386" s="330"/>
      <c r="GI386" s="330"/>
      <c r="GS386" s="330"/>
      <c r="HC386" s="330"/>
      <c r="HM386" s="330"/>
      <c r="HW386" s="330"/>
    </row>
    <row r="387" s="3" customFormat="true" x14ac:dyDescent="0.25">
      <c r="A387" s="330"/>
      <c r="K387" s="330"/>
      <c r="U387" s="330"/>
      <c r="AE387" s="330"/>
      <c r="AO387" s="330"/>
      <c r="AY387" s="330"/>
      <c r="AZ387" s="330"/>
      <c r="BA387" s="330"/>
      <c r="BB387" s="330"/>
      <c r="BC387" s="330"/>
      <c r="BD387" s="330"/>
      <c r="BE387" s="330"/>
      <c r="BF387" s="330"/>
      <c r="BI387" s="330"/>
      <c r="BS387" s="330"/>
      <c r="CC387" s="330"/>
      <c r="CM387" s="330"/>
      <c r="CW387" s="330"/>
      <c r="DG387" s="330"/>
      <c r="DQ387" s="330"/>
      <c r="EA387" s="330"/>
      <c r="EK387" s="330"/>
      <c r="EU387" s="330"/>
      <c r="FE387" s="330"/>
      <c r="FO387" s="330"/>
      <c r="FY387" s="330"/>
      <c r="GI387" s="330"/>
      <c r="GS387" s="330"/>
      <c r="HC387" s="330"/>
      <c r="HM387" s="330"/>
      <c r="HW387" s="330"/>
    </row>
    <row r="388" s="3" customFormat="true" x14ac:dyDescent="0.25">
      <c r="A388" s="330"/>
      <c r="K388" s="330"/>
      <c r="U388" s="330"/>
      <c r="AE388" s="330"/>
      <c r="AO388" s="330"/>
      <c r="AY388" s="330"/>
      <c r="AZ388" s="330"/>
      <c r="BA388" s="330"/>
      <c r="BB388" s="330"/>
      <c r="BC388" s="330"/>
      <c r="BD388" s="330"/>
      <c r="BE388" s="330"/>
      <c r="BF388" s="330"/>
      <c r="BI388" s="330"/>
      <c r="BS388" s="330"/>
      <c r="CC388" s="330"/>
      <c r="CM388" s="330"/>
      <c r="CW388" s="330"/>
      <c r="DG388" s="330"/>
      <c r="DQ388" s="330"/>
      <c r="EA388" s="330"/>
      <c r="EK388" s="330"/>
      <c r="EU388" s="330"/>
      <c r="FE388" s="330"/>
      <c r="FO388" s="330"/>
      <c r="FY388" s="330"/>
      <c r="GI388" s="330"/>
      <c r="GS388" s="330"/>
      <c r="HC388" s="330"/>
      <c r="HM388" s="330"/>
      <c r="HW388" s="330"/>
    </row>
    <row r="389" s="3" customFormat="true" x14ac:dyDescent="0.25">
      <c r="A389" s="330"/>
      <c r="K389" s="330"/>
      <c r="U389" s="330"/>
      <c r="AE389" s="330"/>
      <c r="AO389" s="330"/>
      <c r="AY389" s="330"/>
      <c r="AZ389" s="330"/>
      <c r="BA389" s="330"/>
      <c r="BB389" s="330"/>
      <c r="BC389" s="330"/>
      <c r="BD389" s="330"/>
      <c r="BE389" s="330"/>
      <c r="BF389" s="330"/>
      <c r="BI389" s="330"/>
      <c r="BS389" s="330"/>
      <c r="CC389" s="330"/>
      <c r="CM389" s="330"/>
      <c r="CW389" s="330"/>
      <c r="DG389" s="330"/>
      <c r="DQ389" s="330"/>
      <c r="EA389" s="330"/>
      <c r="EK389" s="330"/>
      <c r="EU389" s="330"/>
      <c r="FE389" s="330"/>
      <c r="FO389" s="330"/>
      <c r="FY389" s="330"/>
      <c r="GI389" s="330"/>
      <c r="GS389" s="330"/>
      <c r="HC389" s="330"/>
      <c r="HM389" s="330"/>
      <c r="HW389" s="330"/>
    </row>
    <row r="390" s="3" customFormat="true" x14ac:dyDescent="0.25">
      <c r="A390" s="330"/>
      <c r="K390" s="330"/>
      <c r="U390" s="330"/>
      <c r="AE390" s="330"/>
      <c r="AO390" s="330"/>
      <c r="AY390" s="330"/>
      <c r="AZ390" s="330"/>
      <c r="BA390" s="330"/>
      <c r="BB390" s="330"/>
      <c r="BC390" s="330"/>
      <c r="BD390" s="330"/>
      <c r="BE390" s="330"/>
      <c r="BF390" s="330"/>
      <c r="BI390" s="330"/>
      <c r="BS390" s="330"/>
      <c r="CC390" s="330"/>
      <c r="CM390" s="330"/>
      <c r="CW390" s="330"/>
      <c r="DG390" s="330"/>
      <c r="DQ390" s="330"/>
      <c r="EA390" s="330"/>
      <c r="EK390" s="330"/>
      <c r="EU390" s="330"/>
      <c r="FE390" s="330"/>
      <c r="FO390" s="330"/>
      <c r="FY390" s="330"/>
      <c r="GI390" s="330"/>
      <c r="GS390" s="330"/>
      <c r="HC390" s="330"/>
      <c r="HM390" s="330"/>
      <c r="HW390" s="330"/>
    </row>
    <row r="391" s="3" customFormat="true" x14ac:dyDescent="0.25">
      <c r="A391" s="330"/>
      <c r="K391" s="330"/>
      <c r="U391" s="330"/>
      <c r="AE391" s="330"/>
      <c r="AO391" s="330"/>
      <c r="AY391" s="330"/>
      <c r="AZ391" s="330"/>
      <c r="BA391" s="330"/>
      <c r="BB391" s="330"/>
      <c r="BC391" s="330"/>
      <c r="BD391" s="330"/>
      <c r="BE391" s="330"/>
      <c r="BF391" s="330"/>
      <c r="BI391" s="330"/>
      <c r="BS391" s="330"/>
      <c r="CC391" s="330"/>
      <c r="CM391" s="330"/>
      <c r="CW391" s="330"/>
      <c r="DG391" s="330"/>
      <c r="DQ391" s="330"/>
      <c r="EA391" s="330"/>
      <c r="EK391" s="330"/>
      <c r="EU391" s="330"/>
      <c r="FE391" s="330"/>
      <c r="FO391" s="330"/>
      <c r="FY391" s="330"/>
      <c r="GI391" s="330"/>
      <c r="GS391" s="330"/>
      <c r="HC391" s="330"/>
      <c r="HM391" s="330"/>
      <c r="HW391" s="330"/>
    </row>
    <row r="392" s="3" customFormat="true" x14ac:dyDescent="0.25">
      <c r="A392" s="330"/>
      <c r="K392" s="330"/>
      <c r="U392" s="330"/>
      <c r="AE392" s="330"/>
      <c r="AO392" s="330"/>
      <c r="AY392" s="330"/>
      <c r="AZ392" s="330"/>
      <c r="BA392" s="330"/>
      <c r="BB392" s="330"/>
      <c r="BC392" s="330"/>
      <c r="BD392" s="330"/>
      <c r="BE392" s="330"/>
      <c r="BF392" s="330"/>
      <c r="BI392" s="330"/>
      <c r="BS392" s="330"/>
      <c r="CC392" s="330"/>
      <c r="CM392" s="330"/>
      <c r="CW392" s="330"/>
      <c r="DG392" s="330"/>
      <c r="DQ392" s="330"/>
      <c r="EA392" s="330"/>
      <c r="EK392" s="330"/>
      <c r="EU392" s="330"/>
      <c r="FE392" s="330"/>
      <c r="FO392" s="330"/>
      <c r="FY392" s="330"/>
      <c r="GI392" s="330"/>
      <c r="GS392" s="330"/>
      <c r="HC392" s="330"/>
      <c r="HM392" s="330"/>
      <c r="HW392" s="330"/>
    </row>
    <row r="393" s="3" customFormat="true" x14ac:dyDescent="0.25">
      <c r="A393" s="330"/>
      <c r="K393" s="330"/>
      <c r="U393" s="330"/>
      <c r="AE393" s="330"/>
      <c r="AO393" s="330"/>
      <c r="AY393" s="330"/>
      <c r="AZ393" s="330"/>
      <c r="BA393" s="330"/>
      <c r="BB393" s="330"/>
      <c r="BC393" s="330"/>
      <c r="BD393" s="330"/>
      <c r="BE393" s="330"/>
      <c r="BF393" s="330"/>
      <c r="BI393" s="330"/>
      <c r="BS393" s="330"/>
      <c r="CC393" s="330"/>
      <c r="CM393" s="330"/>
      <c r="CW393" s="330"/>
      <c r="DG393" s="330"/>
      <c r="DQ393" s="330"/>
      <c r="EA393" s="330"/>
      <c r="EK393" s="330"/>
      <c r="EU393" s="330"/>
      <c r="FE393" s="330"/>
      <c r="FO393" s="330"/>
      <c r="FY393" s="330"/>
      <c r="GI393" s="330"/>
      <c r="GS393" s="330"/>
      <c r="HC393" s="330"/>
      <c r="HM393" s="330"/>
      <c r="HW393" s="330"/>
    </row>
    <row r="394" s="3" customFormat="true" x14ac:dyDescent="0.25">
      <c r="A394" s="330"/>
      <c r="K394" s="330"/>
      <c r="U394" s="330"/>
      <c r="AE394" s="330"/>
      <c r="AO394" s="330"/>
      <c r="AY394" s="330"/>
      <c r="AZ394" s="330"/>
      <c r="BA394" s="330"/>
      <c r="BB394" s="330"/>
      <c r="BC394" s="330"/>
      <c r="BD394" s="330"/>
      <c r="BE394" s="330"/>
      <c r="BF394" s="330"/>
      <c r="BI394" s="330"/>
      <c r="BS394" s="330"/>
      <c r="CC394" s="330"/>
      <c r="CM394" s="330"/>
      <c r="CW394" s="330"/>
      <c r="DG394" s="330"/>
      <c r="DQ394" s="330"/>
      <c r="EA394" s="330"/>
      <c r="EK394" s="330"/>
      <c r="EU394" s="330"/>
      <c r="FE394" s="330"/>
      <c r="FO394" s="330"/>
      <c r="FY394" s="330"/>
      <c r="GI394" s="330"/>
      <c r="GS394" s="330"/>
      <c r="HC394" s="330"/>
      <c r="HM394" s="330"/>
      <c r="HW394" s="330"/>
    </row>
    <row r="395" s="3" customFormat="true" x14ac:dyDescent="0.25">
      <c r="A395" s="330"/>
      <c r="K395" s="330"/>
      <c r="U395" s="330"/>
      <c r="AE395" s="330"/>
      <c r="AO395" s="330"/>
      <c r="AY395" s="330"/>
      <c r="AZ395" s="330"/>
      <c r="BA395" s="330"/>
      <c r="BB395" s="330"/>
      <c r="BC395" s="330"/>
      <c r="BD395" s="330"/>
      <c r="BE395" s="330"/>
      <c r="BF395" s="330"/>
      <c r="BI395" s="330"/>
      <c r="BS395" s="330"/>
      <c r="CC395" s="330"/>
      <c r="CM395" s="330"/>
      <c r="CW395" s="330"/>
      <c r="DG395" s="330"/>
      <c r="DQ395" s="330"/>
      <c r="EA395" s="330"/>
      <c r="EK395" s="330"/>
      <c r="EU395" s="330"/>
      <c r="FE395" s="330"/>
      <c r="FO395" s="330"/>
      <c r="FY395" s="330"/>
      <c r="GI395" s="330"/>
      <c r="GS395" s="330"/>
      <c r="HC395" s="330"/>
      <c r="HM395" s="330"/>
      <c r="HW395" s="330"/>
    </row>
    <row r="396" s="3" customFormat="true" x14ac:dyDescent="0.25">
      <c r="A396" s="330"/>
      <c r="K396" s="330"/>
      <c r="U396" s="330"/>
      <c r="AE396" s="330"/>
      <c r="AO396" s="330"/>
      <c r="AY396" s="330"/>
      <c r="AZ396" s="330"/>
      <c r="BA396" s="330"/>
      <c r="BB396" s="330"/>
      <c r="BC396" s="330"/>
      <c r="BD396" s="330"/>
      <c r="BE396" s="330"/>
      <c r="BF396" s="330"/>
      <c r="BI396" s="330"/>
      <c r="BS396" s="330"/>
      <c r="CC396" s="330"/>
      <c r="CM396" s="330"/>
      <c r="CW396" s="330"/>
      <c r="DG396" s="330"/>
      <c r="DQ396" s="330"/>
      <c r="EA396" s="330"/>
      <c r="EK396" s="330"/>
      <c r="EU396" s="330"/>
      <c r="FE396" s="330"/>
      <c r="FO396" s="330"/>
      <c r="FY396" s="330"/>
      <c r="GI396" s="330"/>
      <c r="GS396" s="330"/>
      <c r="HC396" s="330"/>
      <c r="HM396" s="330"/>
      <c r="HW396" s="330"/>
    </row>
    <row r="397" s="3" customFormat="true" x14ac:dyDescent="0.25">
      <c r="A397" s="330"/>
      <c r="K397" s="330"/>
      <c r="U397" s="330"/>
      <c r="AE397" s="330"/>
      <c r="AO397" s="330"/>
      <c r="AY397" s="330"/>
      <c r="AZ397" s="330"/>
      <c r="BA397" s="330"/>
      <c r="BB397" s="330"/>
      <c r="BC397" s="330"/>
      <c r="BD397" s="330"/>
      <c r="BE397" s="330"/>
      <c r="BF397" s="330"/>
      <c r="BI397" s="330"/>
      <c r="BS397" s="330"/>
      <c r="CC397" s="330"/>
      <c r="CM397" s="330"/>
      <c r="CW397" s="330"/>
      <c r="DG397" s="330"/>
      <c r="DQ397" s="330"/>
      <c r="EA397" s="330"/>
      <c r="EK397" s="330"/>
      <c r="EU397" s="330"/>
      <c r="FE397" s="330"/>
      <c r="FO397" s="330"/>
      <c r="FY397" s="330"/>
      <c r="GI397" s="330"/>
      <c r="GS397" s="330"/>
      <c r="HC397" s="330"/>
      <c r="HM397" s="330"/>
      <c r="HW397" s="330"/>
    </row>
    <row r="398" s="3" customFormat="true" x14ac:dyDescent="0.25">
      <c r="A398" s="330"/>
      <c r="K398" s="330"/>
      <c r="U398" s="330"/>
      <c r="AE398" s="330"/>
      <c r="AO398" s="330"/>
      <c r="AY398" s="330"/>
      <c r="AZ398" s="330"/>
      <c r="BA398" s="330"/>
      <c r="BB398" s="330"/>
      <c r="BC398" s="330"/>
      <c r="BD398" s="330"/>
      <c r="BE398" s="330"/>
      <c r="BF398" s="330"/>
      <c r="BI398" s="330"/>
      <c r="BS398" s="330"/>
      <c r="CC398" s="330"/>
      <c r="CM398" s="330"/>
      <c r="CW398" s="330"/>
      <c r="DG398" s="330"/>
      <c r="DQ398" s="330"/>
      <c r="EA398" s="330"/>
      <c r="EK398" s="330"/>
      <c r="EU398" s="330"/>
      <c r="FE398" s="330"/>
      <c r="FO398" s="330"/>
      <c r="FY398" s="330"/>
      <c r="GI398" s="330"/>
      <c r="GS398" s="330"/>
      <c r="HC398" s="330"/>
      <c r="HM398" s="330"/>
      <c r="HW398" s="330"/>
    </row>
    <row r="399" s="3" customFormat="true" x14ac:dyDescent="0.25">
      <c r="A399" s="330"/>
      <c r="K399" s="330"/>
      <c r="U399" s="330"/>
      <c r="AE399" s="330"/>
      <c r="AO399" s="330"/>
      <c r="AY399" s="330"/>
      <c r="AZ399" s="330"/>
      <c r="BA399" s="330"/>
      <c r="BB399" s="330"/>
      <c r="BC399" s="330"/>
      <c r="BD399" s="330"/>
      <c r="BE399" s="330"/>
      <c r="BF399" s="330"/>
      <c r="BI399" s="330"/>
      <c r="BS399" s="330"/>
      <c r="CC399" s="330"/>
      <c r="CM399" s="330"/>
      <c r="CW399" s="330"/>
      <c r="DG399" s="330"/>
      <c r="DQ399" s="330"/>
      <c r="EA399" s="330"/>
      <c r="EK399" s="330"/>
      <c r="EU399" s="330"/>
      <c r="FE399" s="330"/>
      <c r="FO399" s="330"/>
      <c r="FY399" s="330"/>
      <c r="GI399" s="330"/>
      <c r="GS399" s="330"/>
      <c r="HC399" s="330"/>
      <c r="HM399" s="330"/>
      <c r="HW399" s="330"/>
    </row>
    <row r="400" s="3" customFormat="true" x14ac:dyDescent="0.25">
      <c r="A400" s="330"/>
      <c r="K400" s="330"/>
      <c r="U400" s="330"/>
      <c r="AE400" s="330"/>
      <c r="AO400" s="330"/>
      <c r="AY400" s="330"/>
      <c r="AZ400" s="330"/>
      <c r="BA400" s="330"/>
      <c r="BB400" s="330"/>
      <c r="BC400" s="330"/>
      <c r="BD400" s="330"/>
      <c r="BE400" s="330"/>
      <c r="BF400" s="330"/>
      <c r="BI400" s="330"/>
      <c r="BS400" s="330"/>
      <c r="CC400" s="330"/>
      <c r="CM400" s="330"/>
      <c r="CW400" s="330"/>
      <c r="DG400" s="330"/>
      <c r="DQ400" s="330"/>
      <c r="EA400" s="330"/>
      <c r="EK400" s="330"/>
      <c r="EU400" s="330"/>
      <c r="FE400" s="330"/>
      <c r="FO400" s="330"/>
      <c r="FY400" s="330"/>
      <c r="GI400" s="330"/>
      <c r="GS400" s="330"/>
      <c r="HC400" s="330"/>
      <c r="HM400" s="330"/>
      <c r="HW400" s="330"/>
    </row>
    <row r="401" s="3" customFormat="true" x14ac:dyDescent="0.25">
      <c r="A401" s="330"/>
      <c r="K401" s="330"/>
      <c r="U401" s="330"/>
      <c r="AE401" s="330"/>
      <c r="AO401" s="330"/>
      <c r="AY401" s="330"/>
      <c r="AZ401" s="330"/>
      <c r="BA401" s="330"/>
      <c r="BB401" s="330"/>
      <c r="BC401" s="330"/>
      <c r="BD401" s="330"/>
      <c r="BE401" s="330"/>
      <c r="BF401" s="330"/>
      <c r="BI401" s="330"/>
      <c r="BS401" s="330"/>
      <c r="CC401" s="330"/>
      <c r="CM401" s="330"/>
      <c r="CW401" s="330"/>
      <c r="DG401" s="330"/>
      <c r="DQ401" s="330"/>
      <c r="EA401" s="330"/>
      <c r="EK401" s="330"/>
      <c r="EU401" s="330"/>
      <c r="FE401" s="330"/>
      <c r="FO401" s="330"/>
      <c r="FY401" s="330"/>
      <c r="GI401" s="330"/>
      <c r="GS401" s="330"/>
      <c r="HC401" s="330"/>
      <c r="HM401" s="330"/>
      <c r="HW401" s="330"/>
    </row>
    <row r="402" s="3" customFormat="true" x14ac:dyDescent="0.25">
      <c r="A402" s="330"/>
      <c r="K402" s="330"/>
      <c r="U402" s="330"/>
      <c r="AE402" s="330"/>
      <c r="AO402" s="330"/>
      <c r="AY402" s="330"/>
      <c r="AZ402" s="330"/>
      <c r="BA402" s="330"/>
      <c r="BB402" s="330"/>
      <c r="BC402" s="330"/>
      <c r="BD402" s="330"/>
      <c r="BE402" s="330"/>
      <c r="BF402" s="330"/>
      <c r="BI402" s="330"/>
      <c r="BS402" s="330"/>
      <c r="CC402" s="330"/>
      <c r="CM402" s="330"/>
      <c r="CW402" s="330"/>
      <c r="DG402" s="330"/>
      <c r="DQ402" s="330"/>
      <c r="EA402" s="330"/>
      <c r="EK402" s="330"/>
      <c r="EU402" s="330"/>
      <c r="FE402" s="330"/>
      <c r="FO402" s="330"/>
      <c r="FY402" s="330"/>
      <c r="GI402" s="330"/>
      <c r="GS402" s="330"/>
      <c r="HC402" s="330"/>
      <c r="HM402" s="330"/>
      <c r="HW402" s="330"/>
    </row>
    <row r="403" s="3" customFormat="true" x14ac:dyDescent="0.25">
      <c r="A403" s="330"/>
      <c r="K403" s="330"/>
      <c r="U403" s="330"/>
      <c r="AE403" s="330"/>
      <c r="AO403" s="330"/>
      <c r="AY403" s="330"/>
      <c r="AZ403" s="330"/>
      <c r="BA403" s="330"/>
      <c r="BB403" s="330"/>
      <c r="BC403" s="330"/>
      <c r="BD403" s="330"/>
      <c r="BE403" s="330"/>
      <c r="BF403" s="330"/>
      <c r="BI403" s="330"/>
      <c r="BS403" s="330"/>
      <c r="CC403" s="330"/>
      <c r="CM403" s="330"/>
      <c r="CW403" s="330"/>
      <c r="DG403" s="330"/>
      <c r="DQ403" s="330"/>
      <c r="EA403" s="330"/>
      <c r="EK403" s="330"/>
      <c r="EU403" s="330"/>
      <c r="FE403" s="330"/>
      <c r="FO403" s="330"/>
      <c r="FY403" s="330"/>
      <c r="GI403" s="330"/>
      <c r="GS403" s="330"/>
      <c r="HC403" s="330"/>
      <c r="HM403" s="330"/>
      <c r="HW403" s="330"/>
    </row>
    <row r="404" s="3" customFormat="true" x14ac:dyDescent="0.25">
      <c r="A404" s="330"/>
      <c r="K404" s="330"/>
      <c r="U404" s="330"/>
      <c r="AE404" s="330"/>
      <c r="AO404" s="330"/>
      <c r="AY404" s="330"/>
      <c r="AZ404" s="330"/>
      <c r="BA404" s="330"/>
      <c r="BB404" s="330"/>
      <c r="BC404" s="330"/>
      <c r="BD404" s="330"/>
      <c r="BE404" s="330"/>
      <c r="BF404" s="330"/>
      <c r="BI404" s="330"/>
      <c r="BS404" s="330"/>
      <c r="CC404" s="330"/>
      <c r="CM404" s="330"/>
      <c r="CW404" s="330"/>
      <c r="DG404" s="330"/>
      <c r="DQ404" s="330"/>
      <c r="EA404" s="330"/>
      <c r="EK404" s="330"/>
      <c r="EU404" s="330"/>
      <c r="FE404" s="330"/>
      <c r="FO404" s="330"/>
      <c r="FY404" s="330"/>
      <c r="GI404" s="330"/>
      <c r="GS404" s="330"/>
      <c r="HC404" s="330"/>
      <c r="HM404" s="330"/>
      <c r="HW404" s="330"/>
    </row>
    <row r="405" s="3" customFormat="true" x14ac:dyDescent="0.25">
      <c r="A405" s="330"/>
      <c r="K405" s="330"/>
      <c r="U405" s="330"/>
      <c r="AE405" s="330"/>
      <c r="AO405" s="330"/>
      <c r="AY405" s="330"/>
      <c r="AZ405" s="330"/>
      <c r="BA405" s="330"/>
      <c r="BB405" s="330"/>
      <c r="BC405" s="330"/>
      <c r="BD405" s="330"/>
      <c r="BE405" s="330"/>
      <c r="BF405" s="330"/>
      <c r="BI405" s="330"/>
      <c r="BS405" s="330"/>
      <c r="CC405" s="330"/>
      <c r="CM405" s="330"/>
      <c r="CW405" s="330"/>
      <c r="DG405" s="330"/>
      <c r="DQ405" s="330"/>
      <c r="EA405" s="330"/>
      <c r="EK405" s="330"/>
      <c r="EU405" s="330"/>
      <c r="FE405" s="330"/>
      <c r="FO405" s="330"/>
      <c r="FY405" s="330"/>
      <c r="GI405" s="330"/>
      <c r="GS405" s="330"/>
      <c r="HC405" s="330"/>
      <c r="HM405" s="330"/>
      <c r="HW405" s="330"/>
    </row>
    <row r="406" s="3" customFormat="true" x14ac:dyDescent="0.25">
      <c r="A406" s="330"/>
      <c r="K406" s="330"/>
      <c r="U406" s="330"/>
      <c r="AE406" s="330"/>
      <c r="AO406" s="330"/>
      <c r="AY406" s="330"/>
      <c r="AZ406" s="330"/>
      <c r="BA406" s="330"/>
      <c r="BB406" s="330"/>
      <c r="BC406" s="330"/>
      <c r="BD406" s="330"/>
      <c r="BE406" s="330"/>
      <c r="BF406" s="330"/>
      <c r="BI406" s="330"/>
      <c r="BS406" s="330"/>
      <c r="CC406" s="330"/>
      <c r="CM406" s="330"/>
      <c r="CW406" s="330"/>
      <c r="DG406" s="330"/>
      <c r="DQ406" s="330"/>
      <c r="EA406" s="330"/>
      <c r="EK406" s="330"/>
      <c r="EU406" s="330"/>
      <c r="FE406" s="330"/>
      <c r="FO406" s="330"/>
      <c r="FY406" s="330"/>
      <c r="GI406" s="330"/>
      <c r="GS406" s="330"/>
      <c r="HC406" s="330"/>
      <c r="HM406" s="330"/>
      <c r="HW406" s="330"/>
    </row>
    <row r="407" s="3" customFormat="true" x14ac:dyDescent="0.25">
      <c r="A407" s="330"/>
      <c r="K407" s="330"/>
      <c r="U407" s="330"/>
      <c r="AE407" s="330"/>
      <c r="AO407" s="330"/>
      <c r="AY407" s="330"/>
      <c r="AZ407" s="330"/>
      <c r="BA407" s="330"/>
      <c r="BB407" s="330"/>
      <c r="BC407" s="330"/>
      <c r="BD407" s="330"/>
      <c r="BE407" s="330"/>
      <c r="BF407" s="330"/>
      <c r="BI407" s="330"/>
      <c r="BS407" s="330"/>
      <c r="CC407" s="330"/>
      <c r="CM407" s="330"/>
      <c r="CW407" s="330"/>
      <c r="DG407" s="330"/>
      <c r="DQ407" s="330"/>
      <c r="EA407" s="330"/>
      <c r="EK407" s="330"/>
      <c r="EU407" s="330"/>
      <c r="FE407" s="330"/>
      <c r="FO407" s="330"/>
      <c r="FY407" s="330"/>
      <c r="GI407" s="330"/>
      <c r="GS407" s="330"/>
      <c r="HC407" s="330"/>
      <c r="HM407" s="330"/>
      <c r="HW407" s="330"/>
    </row>
    <row r="408" s="3" customFormat="true" x14ac:dyDescent="0.25">
      <c r="A408" s="330"/>
      <c r="K408" s="330"/>
      <c r="U408" s="330"/>
      <c r="AE408" s="330"/>
      <c r="AO408" s="330"/>
      <c r="AY408" s="330"/>
      <c r="AZ408" s="330"/>
      <c r="BA408" s="330"/>
      <c r="BB408" s="330"/>
      <c r="BC408" s="330"/>
      <c r="BD408" s="330"/>
      <c r="BE408" s="330"/>
      <c r="BF408" s="330"/>
      <c r="BI408" s="330"/>
      <c r="BS408" s="330"/>
      <c r="CC408" s="330"/>
      <c r="CM408" s="330"/>
      <c r="CW408" s="330"/>
      <c r="DG408" s="330"/>
      <c r="DQ408" s="330"/>
      <c r="EA408" s="330"/>
      <c r="EK408" s="330"/>
      <c r="EU408" s="330"/>
      <c r="FE408" s="330"/>
      <c r="FO408" s="330"/>
      <c r="FY408" s="330"/>
      <c r="GI408" s="330"/>
      <c r="GS408" s="330"/>
      <c r="HC408" s="330"/>
      <c r="HM408" s="330"/>
      <c r="HW408" s="330"/>
    </row>
    <row r="409" s="3" customFormat="true" x14ac:dyDescent="0.25">
      <c r="A409" s="330"/>
      <c r="K409" s="330"/>
      <c r="U409" s="330"/>
      <c r="AE409" s="330"/>
      <c r="AO409" s="330"/>
      <c r="AY409" s="330"/>
      <c r="AZ409" s="330"/>
      <c r="BA409" s="330"/>
      <c r="BB409" s="330"/>
      <c r="BC409" s="330"/>
      <c r="BD409" s="330"/>
      <c r="BE409" s="330"/>
      <c r="BF409" s="330"/>
      <c r="BI409" s="330"/>
      <c r="BS409" s="330"/>
      <c r="CC409" s="330"/>
      <c r="CM409" s="330"/>
      <c r="CW409" s="330"/>
      <c r="DG409" s="330"/>
      <c r="DQ409" s="330"/>
      <c r="EA409" s="330"/>
      <c r="EK409" s="330"/>
      <c r="EU409" s="330"/>
      <c r="FE409" s="330"/>
      <c r="FO409" s="330"/>
      <c r="FY409" s="330"/>
      <c r="GI409" s="330"/>
      <c r="GS409" s="330"/>
      <c r="HC409" s="330"/>
      <c r="HM409" s="330"/>
      <c r="HW409" s="330"/>
    </row>
    <row r="410" s="3" customFormat="true" x14ac:dyDescent="0.25">
      <c r="A410" s="330"/>
      <c r="K410" s="330"/>
      <c r="U410" s="330"/>
      <c r="AE410" s="330"/>
      <c r="AO410" s="330"/>
      <c r="AY410" s="330"/>
      <c r="AZ410" s="330"/>
      <c r="BA410" s="330"/>
      <c r="BB410" s="330"/>
      <c r="BC410" s="330"/>
      <c r="BD410" s="330"/>
      <c r="BE410" s="330"/>
      <c r="BF410" s="330"/>
      <c r="BI410" s="330"/>
      <c r="BS410" s="330"/>
      <c r="CC410" s="330"/>
      <c r="CM410" s="330"/>
      <c r="CW410" s="330"/>
      <c r="DG410" s="330"/>
      <c r="DQ410" s="330"/>
      <c r="EA410" s="330"/>
      <c r="EK410" s="330"/>
      <c r="EU410" s="330"/>
      <c r="FE410" s="330"/>
      <c r="FO410" s="330"/>
      <c r="FY410" s="330"/>
      <c r="GI410" s="330"/>
      <c r="GS410" s="330"/>
      <c r="HC410" s="330"/>
      <c r="HM410" s="330"/>
      <c r="HW410" s="330"/>
    </row>
    <row r="411" s="3" customFormat="true" x14ac:dyDescent="0.25">
      <c r="A411" s="330"/>
      <c r="K411" s="330"/>
      <c r="U411" s="330"/>
      <c r="AE411" s="330"/>
      <c r="AO411" s="330"/>
      <c r="AY411" s="330"/>
      <c r="AZ411" s="330"/>
      <c r="BA411" s="330"/>
      <c r="BB411" s="330"/>
      <c r="BC411" s="330"/>
      <c r="BD411" s="330"/>
      <c r="BE411" s="330"/>
      <c r="BF411" s="330"/>
      <c r="BI411" s="330"/>
      <c r="BS411" s="330"/>
      <c r="CC411" s="330"/>
      <c r="CM411" s="330"/>
      <c r="CW411" s="330"/>
      <c r="DG411" s="330"/>
      <c r="DQ411" s="330"/>
      <c r="EA411" s="330"/>
      <c r="EK411" s="330"/>
      <c r="EU411" s="330"/>
      <c r="FE411" s="330"/>
      <c r="FO411" s="330"/>
      <c r="FY411" s="330"/>
      <c r="GI411" s="330"/>
      <c r="GS411" s="330"/>
      <c r="HC411" s="330"/>
      <c r="HM411" s="330"/>
      <c r="HW411" s="330"/>
    </row>
    <row r="412" s="3" customFormat="true" x14ac:dyDescent="0.25">
      <c r="A412" s="330"/>
      <c r="K412" s="330"/>
      <c r="U412" s="330"/>
      <c r="AE412" s="330"/>
      <c r="AO412" s="330"/>
      <c r="AY412" s="330"/>
      <c r="AZ412" s="330"/>
      <c r="BA412" s="330"/>
      <c r="BB412" s="330"/>
      <c r="BC412" s="330"/>
      <c r="BD412" s="330"/>
      <c r="BE412" s="330"/>
      <c r="BF412" s="330"/>
      <c r="BI412" s="330"/>
      <c r="BS412" s="330"/>
      <c r="CC412" s="330"/>
      <c r="CM412" s="330"/>
      <c r="CW412" s="330"/>
      <c r="DG412" s="330"/>
      <c r="DQ412" s="330"/>
      <c r="EA412" s="330"/>
      <c r="EK412" s="330"/>
      <c r="EU412" s="330"/>
      <c r="FE412" s="330"/>
      <c r="FO412" s="330"/>
      <c r="FY412" s="330"/>
      <c r="GI412" s="330"/>
      <c r="GS412" s="330"/>
      <c r="HC412" s="330"/>
      <c r="HM412" s="330"/>
      <c r="HW412" s="330"/>
    </row>
    <row r="413" s="3" customFormat="true" x14ac:dyDescent="0.25">
      <c r="A413" s="330"/>
      <c r="K413" s="330"/>
      <c r="U413" s="330"/>
      <c r="AE413" s="330"/>
      <c r="AO413" s="330"/>
      <c r="AY413" s="330"/>
      <c r="AZ413" s="330"/>
      <c r="BA413" s="330"/>
      <c r="BB413" s="330"/>
      <c r="BC413" s="330"/>
      <c r="BD413" s="330"/>
      <c r="BE413" s="330"/>
      <c r="BF413" s="330"/>
      <c r="BI413" s="330"/>
      <c r="BS413" s="330"/>
      <c r="CC413" s="330"/>
      <c r="CM413" s="330"/>
      <c r="CW413" s="330"/>
      <c r="DG413" s="330"/>
      <c r="DQ413" s="330"/>
      <c r="EA413" s="330"/>
      <c r="EK413" s="330"/>
      <c r="EU413" s="330"/>
      <c r="FE413" s="330"/>
      <c r="FO413" s="330"/>
      <c r="FY413" s="330"/>
      <c r="GI413" s="330"/>
      <c r="GS413" s="330"/>
      <c r="HC413" s="330"/>
      <c r="HM413" s="330"/>
      <c r="HW413" s="330"/>
    </row>
    <row r="414" s="3" customFormat="true" x14ac:dyDescent="0.25">
      <c r="A414" s="330"/>
      <c r="K414" s="330"/>
      <c r="U414" s="330"/>
      <c r="AE414" s="330"/>
      <c r="AO414" s="330"/>
      <c r="AY414" s="330"/>
      <c r="AZ414" s="330"/>
      <c r="BA414" s="330"/>
      <c r="BB414" s="330"/>
      <c r="BC414" s="330"/>
      <c r="BD414" s="330"/>
      <c r="BE414" s="330"/>
      <c r="BF414" s="330"/>
      <c r="BI414" s="330"/>
      <c r="BS414" s="330"/>
      <c r="CC414" s="330"/>
      <c r="CM414" s="330"/>
      <c r="CW414" s="330"/>
      <c r="DG414" s="330"/>
      <c r="DQ414" s="330"/>
      <c r="EA414" s="330"/>
      <c r="EK414" s="330"/>
      <c r="EU414" s="330"/>
      <c r="FE414" s="330"/>
      <c r="FO414" s="330"/>
      <c r="FY414" s="330"/>
      <c r="GI414" s="330"/>
      <c r="GS414" s="330"/>
      <c r="HC414" s="330"/>
      <c r="HM414" s="330"/>
      <c r="HW414" s="330"/>
    </row>
    <row r="415" s="3" customFormat="true" x14ac:dyDescent="0.25">
      <c r="A415" s="330"/>
      <c r="K415" s="330"/>
      <c r="U415" s="330"/>
      <c r="AE415" s="330"/>
      <c r="AO415" s="330"/>
      <c r="AY415" s="330"/>
      <c r="AZ415" s="330"/>
      <c r="BA415" s="330"/>
      <c r="BB415" s="330"/>
      <c r="BC415" s="330"/>
      <c r="BD415" s="330"/>
      <c r="BE415" s="330"/>
      <c r="BF415" s="330"/>
      <c r="BI415" s="330"/>
      <c r="BS415" s="330"/>
      <c r="CC415" s="330"/>
      <c r="CM415" s="330"/>
      <c r="CW415" s="330"/>
      <c r="DG415" s="330"/>
      <c r="DQ415" s="330"/>
      <c r="EA415" s="330"/>
      <c r="EK415" s="330"/>
      <c r="EU415" s="330"/>
      <c r="FE415" s="330"/>
      <c r="FO415" s="330"/>
      <c r="FY415" s="330"/>
      <c r="GI415" s="330"/>
      <c r="GS415" s="330"/>
      <c r="HC415" s="330"/>
      <c r="HM415" s="330"/>
      <c r="HW415" s="330"/>
    </row>
    <row r="416" s="3" customFormat="true" x14ac:dyDescent="0.25">
      <c r="A416" s="330"/>
      <c r="K416" s="330"/>
      <c r="U416" s="330"/>
      <c r="AE416" s="330"/>
      <c r="AO416" s="330"/>
      <c r="AY416" s="330"/>
      <c r="AZ416" s="330"/>
      <c r="BA416" s="330"/>
      <c r="BB416" s="330"/>
      <c r="BC416" s="330"/>
      <c r="BD416" s="330"/>
      <c r="BE416" s="330"/>
      <c r="BF416" s="330"/>
      <c r="BI416" s="330"/>
      <c r="BS416" s="330"/>
      <c r="CC416" s="330"/>
      <c r="CM416" s="330"/>
      <c r="CW416" s="330"/>
      <c r="DG416" s="330"/>
      <c r="DQ416" s="330"/>
      <c r="EA416" s="330"/>
      <c r="EK416" s="330"/>
      <c r="EU416" s="330"/>
      <c r="FE416" s="330"/>
      <c r="FO416" s="330"/>
      <c r="FY416" s="330"/>
      <c r="GI416" s="330"/>
      <c r="GS416" s="330"/>
      <c r="HC416" s="330"/>
      <c r="HM416" s="330"/>
      <c r="HW416" s="330"/>
    </row>
    <row r="417" s="3" customFormat="true" x14ac:dyDescent="0.25">
      <c r="A417" s="330"/>
      <c r="K417" s="330"/>
      <c r="U417" s="330"/>
      <c r="AE417" s="330"/>
      <c r="AO417" s="330"/>
      <c r="AY417" s="330"/>
      <c r="AZ417" s="330"/>
      <c r="BA417" s="330"/>
      <c r="BB417" s="330"/>
      <c r="BC417" s="330"/>
      <c r="BD417" s="330"/>
      <c r="BE417" s="330"/>
      <c r="BF417" s="330"/>
      <c r="BI417" s="330"/>
      <c r="BS417" s="330"/>
      <c r="CC417" s="330"/>
      <c r="CM417" s="330"/>
      <c r="CW417" s="330"/>
      <c r="DG417" s="330"/>
      <c r="DQ417" s="330"/>
      <c r="EA417" s="330"/>
      <c r="EK417" s="330"/>
      <c r="EU417" s="330"/>
      <c r="FE417" s="330"/>
      <c r="FO417" s="330"/>
      <c r="FY417" s="330"/>
      <c r="GI417" s="330"/>
      <c r="GS417" s="330"/>
      <c r="HC417" s="330"/>
      <c r="HM417" s="330"/>
      <c r="HW417" s="330"/>
    </row>
    <row r="418" s="3" customFormat="true" x14ac:dyDescent="0.25">
      <c r="A418" s="330"/>
      <c r="K418" s="330"/>
      <c r="U418" s="330"/>
      <c r="AE418" s="330"/>
      <c r="AO418" s="330"/>
      <c r="AY418" s="330"/>
      <c r="AZ418" s="330"/>
      <c r="BA418" s="330"/>
      <c r="BB418" s="330"/>
      <c r="BC418" s="330"/>
      <c r="BD418" s="330"/>
      <c r="BE418" s="330"/>
      <c r="BF418" s="330"/>
      <c r="BI418" s="330"/>
      <c r="BS418" s="330"/>
      <c r="CC418" s="330"/>
      <c r="CM418" s="330"/>
      <c r="CW418" s="330"/>
      <c r="DG418" s="330"/>
      <c r="DQ418" s="330"/>
      <c r="EA418" s="330"/>
      <c r="EK418" s="330"/>
      <c r="EU418" s="330"/>
      <c r="FE418" s="330"/>
      <c r="FO418" s="330"/>
      <c r="FY418" s="330"/>
      <c r="GI418" s="330"/>
      <c r="GS418" s="330"/>
      <c r="HC418" s="330"/>
      <c r="HM418" s="330"/>
      <c r="HW418" s="330"/>
    </row>
    <row r="419" s="3" customFormat="true" x14ac:dyDescent="0.25">
      <c r="A419" s="330"/>
      <c r="K419" s="330"/>
      <c r="U419" s="330"/>
      <c r="AE419" s="330"/>
      <c r="AO419" s="330"/>
      <c r="AY419" s="330"/>
      <c r="AZ419" s="330"/>
      <c r="BA419" s="330"/>
      <c r="BB419" s="330"/>
      <c r="BC419" s="330"/>
      <c r="BD419" s="330"/>
      <c r="BE419" s="330"/>
      <c r="BF419" s="330"/>
      <c r="BI419" s="330"/>
      <c r="BS419" s="330"/>
      <c r="CC419" s="330"/>
      <c r="CM419" s="330"/>
      <c r="CW419" s="330"/>
      <c r="DG419" s="330"/>
      <c r="DQ419" s="330"/>
      <c r="EA419" s="330"/>
      <c r="EK419" s="330"/>
      <c r="EU419" s="330"/>
      <c r="FE419" s="330"/>
      <c r="FO419" s="330"/>
      <c r="FY419" s="330"/>
      <c r="GI419" s="330"/>
      <c r="GS419" s="330"/>
      <c r="HC419" s="330"/>
      <c r="HM419" s="330"/>
      <c r="HW419" s="330"/>
    </row>
    <row r="420" s="3" customFormat="true" x14ac:dyDescent="0.25">
      <c r="A420" s="330"/>
      <c r="K420" s="330"/>
      <c r="U420" s="330"/>
      <c r="AE420" s="330"/>
      <c r="AO420" s="330"/>
      <c r="AY420" s="330"/>
      <c r="AZ420" s="330"/>
      <c r="BA420" s="330"/>
      <c r="BB420" s="330"/>
      <c r="BC420" s="330"/>
      <c r="BD420" s="330"/>
      <c r="BE420" s="330"/>
      <c r="BF420" s="330"/>
      <c r="BI420" s="330"/>
      <c r="BS420" s="330"/>
      <c r="CC420" s="330"/>
      <c r="CM420" s="330"/>
      <c r="CW420" s="330"/>
      <c r="DG420" s="330"/>
      <c r="DQ420" s="330"/>
      <c r="EA420" s="330"/>
      <c r="EK420" s="330"/>
      <c r="EU420" s="330"/>
      <c r="FE420" s="330"/>
      <c r="FO420" s="330"/>
      <c r="FY420" s="330"/>
      <c r="GI420" s="330"/>
      <c r="GS420" s="330"/>
      <c r="HC420" s="330"/>
      <c r="HM420" s="330"/>
      <c r="HW420" s="330"/>
    </row>
    <row r="421" s="3" customFormat="true" x14ac:dyDescent="0.25">
      <c r="A421" s="330"/>
      <c r="K421" s="330"/>
      <c r="U421" s="330"/>
      <c r="AE421" s="330"/>
      <c r="AO421" s="330"/>
      <c r="AY421" s="330"/>
      <c r="AZ421" s="330"/>
      <c r="BA421" s="330"/>
      <c r="BB421" s="330"/>
      <c r="BC421" s="330"/>
      <c r="BD421" s="330"/>
      <c r="BE421" s="330"/>
      <c r="BF421" s="330"/>
      <c r="BI421" s="330"/>
      <c r="BS421" s="330"/>
      <c r="CC421" s="330"/>
      <c r="CM421" s="330"/>
      <c r="CW421" s="330"/>
      <c r="DG421" s="330"/>
      <c r="DQ421" s="330"/>
      <c r="EA421" s="330"/>
      <c r="EK421" s="330"/>
      <c r="EU421" s="330"/>
      <c r="FE421" s="330"/>
      <c r="FO421" s="330"/>
      <c r="FY421" s="330"/>
      <c r="GI421" s="330"/>
      <c r="GS421" s="330"/>
      <c r="HC421" s="330"/>
      <c r="HM421" s="330"/>
      <c r="HW421" s="330"/>
    </row>
    <row r="422" s="3" customFormat="true" x14ac:dyDescent="0.25">
      <c r="A422" s="330"/>
      <c r="K422" s="330"/>
      <c r="U422" s="330"/>
      <c r="AE422" s="330"/>
      <c r="AO422" s="330"/>
      <c r="AY422" s="330"/>
      <c r="AZ422" s="330"/>
      <c r="BA422" s="330"/>
      <c r="BB422" s="330"/>
      <c r="BC422" s="330"/>
      <c r="BD422" s="330"/>
      <c r="BE422" s="330"/>
      <c r="BF422" s="330"/>
      <c r="BI422" s="330"/>
      <c r="BS422" s="330"/>
      <c r="CC422" s="330"/>
      <c r="CM422" s="330"/>
      <c r="CW422" s="330"/>
      <c r="DG422" s="330"/>
      <c r="DQ422" s="330"/>
      <c r="EA422" s="330"/>
      <c r="EK422" s="330"/>
      <c r="EU422" s="330"/>
      <c r="FE422" s="330"/>
      <c r="FO422" s="330"/>
      <c r="FY422" s="330"/>
      <c r="GI422" s="330"/>
      <c r="GS422" s="330"/>
      <c r="HC422" s="330"/>
      <c r="HM422" s="330"/>
      <c r="HW422" s="330"/>
    </row>
    <row r="423" s="3" customFormat="true" x14ac:dyDescent="0.25">
      <c r="A423" s="330"/>
      <c r="K423" s="330"/>
      <c r="U423" s="330"/>
      <c r="AE423" s="330"/>
      <c r="AO423" s="330"/>
      <c r="AY423" s="330"/>
      <c r="AZ423" s="330"/>
      <c r="BA423" s="330"/>
      <c r="BB423" s="330"/>
      <c r="BC423" s="330"/>
      <c r="BD423" s="330"/>
      <c r="BE423" s="330"/>
      <c r="BF423" s="330"/>
      <c r="BI423" s="330"/>
      <c r="BS423" s="330"/>
      <c r="CC423" s="330"/>
      <c r="CM423" s="330"/>
      <c r="CW423" s="330"/>
      <c r="DG423" s="330"/>
      <c r="DQ423" s="330"/>
      <c r="EA423" s="330"/>
      <c r="EK423" s="330"/>
      <c r="EU423" s="330"/>
      <c r="FE423" s="330"/>
      <c r="FO423" s="330"/>
      <c r="FY423" s="330"/>
      <c r="GI423" s="330"/>
      <c r="GS423" s="330"/>
      <c r="HC423" s="330"/>
      <c r="HM423" s="330"/>
      <c r="HW423" s="330"/>
    </row>
    <row r="424" s="3" customFormat="true" x14ac:dyDescent="0.25">
      <c r="A424" s="330"/>
      <c r="K424" s="330"/>
      <c r="U424" s="330"/>
      <c r="AE424" s="330"/>
      <c r="AO424" s="330"/>
      <c r="AY424" s="330"/>
      <c r="AZ424" s="330"/>
      <c r="BA424" s="330"/>
      <c r="BB424" s="330"/>
      <c r="BC424" s="330"/>
      <c r="BD424" s="330"/>
      <c r="BE424" s="330"/>
      <c r="BF424" s="330"/>
      <c r="BI424" s="330"/>
      <c r="BS424" s="330"/>
      <c r="CC424" s="330"/>
      <c r="CM424" s="330"/>
      <c r="CW424" s="330"/>
      <c r="DG424" s="330"/>
      <c r="DQ424" s="330"/>
      <c r="EA424" s="330"/>
      <c r="EK424" s="330"/>
      <c r="EU424" s="330"/>
      <c r="FE424" s="330"/>
      <c r="FO424" s="330"/>
      <c r="FY424" s="330"/>
      <c r="GI424" s="330"/>
      <c r="GS424" s="330"/>
      <c r="HC424" s="330"/>
      <c r="HM424" s="330"/>
      <c r="HW424" s="330"/>
    </row>
    <row r="425" s="3" customFormat="true" x14ac:dyDescent="0.25">
      <c r="A425" s="330"/>
      <c r="K425" s="330"/>
      <c r="U425" s="330"/>
      <c r="AE425" s="330"/>
      <c r="AO425" s="330"/>
      <c r="AY425" s="330"/>
      <c r="AZ425" s="330"/>
      <c r="BA425" s="330"/>
      <c r="BB425" s="330"/>
      <c r="BC425" s="330"/>
      <c r="BD425" s="330"/>
      <c r="BE425" s="330"/>
      <c r="BF425" s="330"/>
      <c r="BI425" s="330"/>
      <c r="BS425" s="330"/>
      <c r="CC425" s="330"/>
      <c r="CM425" s="330"/>
      <c r="CW425" s="330"/>
      <c r="DG425" s="330"/>
      <c r="DQ425" s="330"/>
      <c r="EA425" s="330"/>
      <c r="EK425" s="330"/>
      <c r="EU425" s="330"/>
      <c r="FE425" s="330"/>
      <c r="FO425" s="330"/>
      <c r="FY425" s="330"/>
      <c r="GI425" s="330"/>
      <c r="GS425" s="330"/>
      <c r="HC425" s="330"/>
      <c r="HM425" s="330"/>
      <c r="HW425" s="330"/>
    </row>
    <row r="426" s="3" customFormat="true" x14ac:dyDescent="0.25">
      <c r="A426" s="330"/>
      <c r="K426" s="330"/>
      <c r="U426" s="330"/>
      <c r="AE426" s="330"/>
      <c r="AO426" s="330"/>
      <c r="AY426" s="330"/>
      <c r="AZ426" s="330"/>
      <c r="BA426" s="330"/>
      <c r="BB426" s="330"/>
      <c r="BC426" s="330"/>
      <c r="BD426" s="330"/>
      <c r="BE426" s="330"/>
      <c r="BF426" s="330"/>
      <c r="BI426" s="330"/>
      <c r="BS426" s="330"/>
      <c r="CC426" s="330"/>
      <c r="CM426" s="330"/>
      <c r="CW426" s="330"/>
      <c r="DG426" s="330"/>
      <c r="DQ426" s="330"/>
      <c r="EA426" s="330"/>
      <c r="EK426" s="330"/>
      <c r="EU426" s="330"/>
      <c r="FE426" s="330"/>
      <c r="FO426" s="330"/>
      <c r="FY426" s="330"/>
      <c r="GI426" s="330"/>
      <c r="GS426" s="330"/>
      <c r="HC426" s="330"/>
      <c r="HM426" s="330"/>
      <c r="HW426" s="330"/>
    </row>
    <row r="427" s="3" customFormat="true" x14ac:dyDescent="0.25">
      <c r="A427" s="330"/>
      <c r="K427" s="330"/>
      <c r="U427" s="330"/>
      <c r="AE427" s="330"/>
      <c r="AO427" s="330"/>
      <c r="AY427" s="330"/>
      <c r="AZ427" s="330"/>
      <c r="BA427" s="330"/>
      <c r="BB427" s="330"/>
      <c r="BC427" s="330"/>
      <c r="BD427" s="330"/>
      <c r="BE427" s="330"/>
      <c r="BF427" s="330"/>
      <c r="BI427" s="330"/>
      <c r="BS427" s="330"/>
      <c r="CC427" s="330"/>
      <c r="CM427" s="330"/>
      <c r="CW427" s="330"/>
      <c r="DG427" s="330"/>
      <c r="DQ427" s="330"/>
      <c r="EA427" s="330"/>
      <c r="EK427" s="330"/>
      <c r="EU427" s="330"/>
      <c r="FE427" s="330"/>
      <c r="FO427" s="330"/>
      <c r="FY427" s="330"/>
      <c r="GI427" s="330"/>
      <c r="GS427" s="330"/>
      <c r="HC427" s="330"/>
      <c r="HM427" s="330"/>
      <c r="HW427" s="330"/>
    </row>
    <row r="428" s="3" customFormat="true" x14ac:dyDescent="0.25">
      <c r="A428" s="330"/>
      <c r="K428" s="330"/>
      <c r="U428" s="330"/>
      <c r="AE428" s="330"/>
      <c r="AO428" s="330"/>
      <c r="AY428" s="330"/>
      <c r="AZ428" s="330"/>
      <c r="BA428" s="330"/>
      <c r="BB428" s="330"/>
      <c r="BC428" s="330"/>
      <c r="BD428" s="330"/>
      <c r="BE428" s="330"/>
      <c r="BF428" s="330"/>
      <c r="BI428" s="330"/>
      <c r="BS428" s="330"/>
      <c r="CC428" s="330"/>
      <c r="CM428" s="330"/>
      <c r="CW428" s="330"/>
      <c r="DG428" s="330"/>
      <c r="DQ428" s="330"/>
      <c r="EA428" s="330"/>
      <c r="EK428" s="330"/>
      <c r="EU428" s="330"/>
      <c r="FE428" s="330"/>
      <c r="FO428" s="330"/>
      <c r="FY428" s="330"/>
      <c r="GI428" s="330"/>
      <c r="GS428" s="330"/>
      <c r="HC428" s="330"/>
      <c r="HM428" s="330"/>
      <c r="HW428" s="330"/>
    </row>
    <row r="429" s="3" customFormat="true" x14ac:dyDescent="0.25">
      <c r="A429" s="330"/>
      <c r="K429" s="330"/>
      <c r="U429" s="330"/>
      <c r="AE429" s="330"/>
      <c r="AO429" s="330"/>
      <c r="AY429" s="330"/>
      <c r="AZ429" s="330"/>
      <c r="BA429" s="330"/>
      <c r="BB429" s="330"/>
      <c r="BC429" s="330"/>
      <c r="BD429" s="330"/>
      <c r="BE429" s="330"/>
      <c r="BF429" s="330"/>
      <c r="BI429" s="330"/>
      <c r="BS429" s="330"/>
      <c r="CC429" s="330"/>
      <c r="CM429" s="330"/>
      <c r="CW429" s="330"/>
      <c r="DG429" s="330"/>
      <c r="DQ429" s="330"/>
      <c r="EA429" s="330"/>
      <c r="EK429" s="330"/>
      <c r="EU429" s="330"/>
      <c r="FE429" s="330"/>
      <c r="FO429" s="330"/>
      <c r="FY429" s="330"/>
      <c r="GI429" s="330"/>
      <c r="GS429" s="330"/>
      <c r="HC429" s="330"/>
      <c r="HM429" s="330"/>
      <c r="HW429" s="330"/>
    </row>
    <row r="430" s="3" customFormat="true" x14ac:dyDescent="0.25">
      <c r="A430" s="330"/>
      <c r="K430" s="330"/>
      <c r="U430" s="330"/>
      <c r="AE430" s="330"/>
      <c r="AO430" s="330"/>
      <c r="AY430" s="330"/>
      <c r="AZ430" s="330"/>
      <c r="BA430" s="330"/>
      <c r="BB430" s="330"/>
      <c r="BC430" s="330"/>
      <c r="BD430" s="330"/>
      <c r="BE430" s="330"/>
      <c r="BF430" s="330"/>
      <c r="BI430" s="330"/>
      <c r="BS430" s="330"/>
      <c r="CC430" s="330"/>
      <c r="CM430" s="330"/>
      <c r="CW430" s="330"/>
      <c r="DG430" s="330"/>
      <c r="DQ430" s="330"/>
      <c r="EA430" s="330"/>
      <c r="EK430" s="330"/>
      <c r="EU430" s="330"/>
      <c r="FE430" s="330"/>
      <c r="FO430" s="330"/>
      <c r="FY430" s="330"/>
      <c r="GI430" s="330"/>
      <c r="GS430" s="330"/>
      <c r="HC430" s="330"/>
      <c r="HM430" s="330"/>
      <c r="HW430" s="330"/>
    </row>
    <row r="431" s="3" customFormat="true" x14ac:dyDescent="0.25">
      <c r="A431" s="330"/>
      <c r="K431" s="330"/>
      <c r="U431" s="330"/>
      <c r="AE431" s="330"/>
      <c r="AO431" s="330"/>
      <c r="AY431" s="330"/>
      <c r="AZ431" s="330"/>
      <c r="BA431" s="330"/>
      <c r="BB431" s="330"/>
      <c r="BC431" s="330"/>
      <c r="BD431" s="330"/>
      <c r="BE431" s="330"/>
      <c r="BF431" s="330"/>
      <c r="BI431" s="330"/>
      <c r="BS431" s="330"/>
      <c r="CC431" s="330"/>
      <c r="CM431" s="330"/>
      <c r="CW431" s="330"/>
      <c r="DG431" s="330"/>
      <c r="DQ431" s="330"/>
      <c r="EA431" s="330"/>
      <c r="EK431" s="330"/>
      <c r="EU431" s="330"/>
      <c r="FE431" s="330"/>
      <c r="FO431" s="330"/>
      <c r="FY431" s="330"/>
      <c r="GI431" s="330"/>
      <c r="GS431" s="330"/>
      <c r="HC431" s="330"/>
      <c r="HM431" s="330"/>
      <c r="HW431" s="330"/>
    </row>
    <row r="432" s="3" customFormat="true" x14ac:dyDescent="0.25">
      <c r="A432" s="330"/>
      <c r="K432" s="330"/>
      <c r="U432" s="330"/>
      <c r="AE432" s="330"/>
      <c r="AO432" s="330"/>
      <c r="AY432" s="330"/>
      <c r="AZ432" s="330"/>
      <c r="BA432" s="330"/>
      <c r="BB432" s="330"/>
      <c r="BC432" s="330"/>
      <c r="BD432" s="330"/>
      <c r="BE432" s="330"/>
      <c r="BF432" s="330"/>
      <c r="BI432" s="330"/>
      <c r="BS432" s="330"/>
      <c r="CC432" s="330"/>
      <c r="CM432" s="330"/>
      <c r="CW432" s="330"/>
      <c r="DG432" s="330"/>
      <c r="DQ432" s="330"/>
      <c r="EA432" s="330"/>
      <c r="EK432" s="330"/>
      <c r="EU432" s="330"/>
      <c r="FE432" s="330"/>
      <c r="FO432" s="330"/>
      <c r="FY432" s="330"/>
      <c r="GI432" s="330"/>
      <c r="GS432" s="330"/>
      <c r="HC432" s="330"/>
      <c r="HM432" s="330"/>
      <c r="HW432" s="330"/>
    </row>
    <row r="433" s="3" customFormat="true" x14ac:dyDescent="0.25">
      <c r="A433" s="330"/>
      <c r="K433" s="330"/>
      <c r="U433" s="330"/>
      <c r="AE433" s="330"/>
      <c r="AO433" s="330"/>
      <c r="AY433" s="330"/>
      <c r="AZ433" s="330"/>
      <c r="BA433" s="330"/>
      <c r="BB433" s="330"/>
      <c r="BC433" s="330"/>
      <c r="BD433" s="330"/>
      <c r="BE433" s="330"/>
      <c r="BF433" s="330"/>
      <c r="BI433" s="330"/>
      <c r="BS433" s="330"/>
      <c r="CC433" s="330"/>
      <c r="CM433" s="330"/>
      <c r="CW433" s="330"/>
      <c r="DG433" s="330"/>
      <c r="DQ433" s="330"/>
      <c r="EA433" s="330"/>
      <c r="EK433" s="330"/>
      <c r="EU433" s="330"/>
      <c r="FE433" s="330"/>
      <c r="FO433" s="330"/>
      <c r="FY433" s="330"/>
      <c r="GI433" s="330"/>
      <c r="GS433" s="330"/>
      <c r="HC433" s="330"/>
      <c r="HM433" s="330"/>
      <c r="HW433" s="330"/>
    </row>
    <row r="434" s="3" customFormat="true" x14ac:dyDescent="0.25">
      <c r="A434" s="330"/>
      <c r="K434" s="330"/>
      <c r="U434" s="330"/>
      <c r="AE434" s="330"/>
      <c r="AO434" s="330"/>
      <c r="AY434" s="330"/>
      <c r="AZ434" s="330"/>
      <c r="BA434" s="330"/>
      <c r="BB434" s="330"/>
      <c r="BC434" s="330"/>
      <c r="BD434" s="330"/>
      <c r="BE434" s="330"/>
      <c r="BF434" s="330"/>
      <c r="BI434" s="330"/>
      <c r="BS434" s="330"/>
      <c r="CC434" s="330"/>
      <c r="CM434" s="330"/>
      <c r="CW434" s="330"/>
      <c r="DG434" s="330"/>
      <c r="DQ434" s="330"/>
      <c r="EA434" s="330"/>
      <c r="EK434" s="330"/>
      <c r="EU434" s="330"/>
      <c r="FE434" s="330"/>
      <c r="FO434" s="330"/>
      <c r="FY434" s="330"/>
      <c r="GI434" s="330"/>
      <c r="GS434" s="330"/>
      <c r="HC434" s="330"/>
      <c r="HM434" s="330"/>
      <c r="HW434" s="330"/>
    </row>
    <row r="435" s="3" customFormat="true" x14ac:dyDescent="0.25">
      <c r="A435" s="330"/>
      <c r="K435" s="330"/>
      <c r="U435" s="330"/>
      <c r="AE435" s="330"/>
      <c r="AO435" s="330"/>
      <c r="AY435" s="330"/>
      <c r="AZ435" s="330"/>
      <c r="BA435" s="330"/>
      <c r="BB435" s="330"/>
      <c r="BC435" s="330"/>
      <c r="BD435" s="330"/>
      <c r="BE435" s="330"/>
      <c r="BF435" s="330"/>
      <c r="BI435" s="330"/>
      <c r="BS435" s="330"/>
      <c r="CC435" s="330"/>
      <c r="CM435" s="330"/>
      <c r="CW435" s="330"/>
      <c r="DG435" s="330"/>
      <c r="DQ435" s="330"/>
      <c r="EA435" s="330"/>
      <c r="EK435" s="330"/>
      <c r="EU435" s="330"/>
      <c r="FE435" s="330"/>
      <c r="FO435" s="330"/>
      <c r="FY435" s="330"/>
      <c r="GI435" s="330"/>
      <c r="GS435" s="330"/>
      <c r="HC435" s="330"/>
      <c r="HM435" s="330"/>
      <c r="HW435" s="330"/>
    </row>
    <row r="436" s="3" customFormat="true" x14ac:dyDescent="0.25">
      <c r="A436" s="330"/>
      <c r="K436" s="330"/>
      <c r="U436" s="330"/>
      <c r="AE436" s="330"/>
      <c r="AO436" s="330"/>
      <c r="AY436" s="330"/>
      <c r="AZ436" s="330"/>
      <c r="BA436" s="330"/>
      <c r="BB436" s="330"/>
      <c r="BC436" s="330"/>
      <c r="BD436" s="330"/>
      <c r="BE436" s="330"/>
      <c r="BF436" s="330"/>
      <c r="BI436" s="330"/>
      <c r="BS436" s="330"/>
      <c r="CC436" s="330"/>
      <c r="CM436" s="330"/>
      <c r="CW436" s="330"/>
      <c r="DG436" s="330"/>
      <c r="DQ436" s="330"/>
      <c r="EA436" s="330"/>
      <c r="EK436" s="330"/>
      <c r="EU436" s="330"/>
      <c r="FE436" s="330"/>
      <c r="FO436" s="330"/>
      <c r="FY436" s="330"/>
      <c r="GI436" s="330"/>
      <c r="GS436" s="330"/>
      <c r="HC436" s="330"/>
      <c r="HM436" s="330"/>
      <c r="HW436" s="330"/>
    </row>
    <row r="437" s="3" customFormat="true" x14ac:dyDescent="0.25">
      <c r="A437" s="330"/>
      <c r="K437" s="330"/>
      <c r="U437" s="330"/>
      <c r="AE437" s="330"/>
      <c r="AO437" s="330"/>
      <c r="AY437" s="330"/>
      <c r="AZ437" s="330"/>
      <c r="BA437" s="330"/>
      <c r="BB437" s="330"/>
      <c r="BC437" s="330"/>
      <c r="BD437" s="330"/>
      <c r="BE437" s="330"/>
      <c r="BF437" s="330"/>
      <c r="BI437" s="330"/>
      <c r="BS437" s="330"/>
      <c r="CC437" s="330"/>
      <c r="CM437" s="330"/>
      <c r="CW437" s="330"/>
      <c r="DG437" s="330"/>
      <c r="DQ437" s="330"/>
      <c r="EA437" s="330"/>
      <c r="EK437" s="330"/>
      <c r="EU437" s="330"/>
      <c r="FE437" s="330"/>
      <c r="FO437" s="330"/>
      <c r="FY437" s="330"/>
      <c r="GI437" s="330"/>
      <c r="GS437" s="330"/>
      <c r="HC437" s="330"/>
      <c r="HM437" s="330"/>
      <c r="HW437" s="330"/>
    </row>
    <row r="438" s="3" customFormat="true" x14ac:dyDescent="0.25">
      <c r="A438" s="330"/>
      <c r="K438" s="330"/>
      <c r="U438" s="330"/>
      <c r="AE438" s="330"/>
      <c r="AO438" s="330"/>
      <c r="AY438" s="330"/>
      <c r="AZ438" s="330"/>
      <c r="BA438" s="330"/>
      <c r="BB438" s="330"/>
      <c r="BC438" s="330"/>
      <c r="BD438" s="330"/>
      <c r="BE438" s="330"/>
      <c r="BF438" s="330"/>
      <c r="BI438" s="330"/>
      <c r="BS438" s="330"/>
      <c r="CC438" s="330"/>
      <c r="CM438" s="330"/>
      <c r="CW438" s="330"/>
      <c r="DG438" s="330"/>
      <c r="DQ438" s="330"/>
      <c r="EA438" s="330"/>
      <c r="EK438" s="330"/>
      <c r="EU438" s="330"/>
      <c r="FE438" s="330"/>
      <c r="FO438" s="330"/>
      <c r="FY438" s="330"/>
      <c r="GI438" s="330"/>
      <c r="GS438" s="330"/>
      <c r="HC438" s="330"/>
      <c r="HM438" s="330"/>
      <c r="HW438" s="330"/>
    </row>
    <row r="439" s="3" customFormat="true" x14ac:dyDescent="0.25">
      <c r="A439" s="330"/>
      <c r="K439" s="330"/>
      <c r="U439" s="330"/>
      <c r="AE439" s="330"/>
      <c r="AO439" s="330"/>
      <c r="AY439" s="330"/>
      <c r="AZ439" s="330"/>
      <c r="BA439" s="330"/>
      <c r="BB439" s="330"/>
      <c r="BC439" s="330"/>
      <c r="BD439" s="330"/>
      <c r="BE439" s="330"/>
      <c r="BF439" s="330"/>
      <c r="BI439" s="330"/>
      <c r="BS439" s="330"/>
      <c r="CC439" s="330"/>
      <c r="CM439" s="330"/>
      <c r="CW439" s="330"/>
      <c r="DG439" s="330"/>
      <c r="DQ439" s="330"/>
      <c r="EA439" s="330"/>
      <c r="EK439" s="330"/>
      <c r="EU439" s="330"/>
      <c r="FE439" s="330"/>
      <c r="FO439" s="330"/>
      <c r="FY439" s="330"/>
      <c r="GI439" s="330"/>
      <c r="GS439" s="330"/>
      <c r="HC439" s="330"/>
      <c r="HM439" s="330"/>
      <c r="HW439" s="330"/>
    </row>
    <row r="440" s="3" customFormat="true" x14ac:dyDescent="0.25">
      <c r="A440" s="330"/>
      <c r="K440" s="330"/>
      <c r="U440" s="330"/>
      <c r="AE440" s="330"/>
      <c r="AO440" s="330"/>
      <c r="AY440" s="330"/>
      <c r="AZ440" s="330"/>
      <c r="BA440" s="330"/>
      <c r="BB440" s="330"/>
      <c r="BC440" s="330"/>
      <c r="BD440" s="330"/>
      <c r="BE440" s="330"/>
      <c r="BF440" s="330"/>
      <c r="BI440" s="330"/>
      <c r="BS440" s="330"/>
      <c r="CC440" s="330"/>
      <c r="CM440" s="330"/>
      <c r="CW440" s="330"/>
      <c r="DG440" s="330"/>
      <c r="DQ440" s="330"/>
      <c r="EA440" s="330"/>
      <c r="EK440" s="330"/>
      <c r="EU440" s="330"/>
      <c r="FE440" s="330"/>
      <c r="FO440" s="330"/>
      <c r="FY440" s="330"/>
      <c r="GI440" s="330"/>
      <c r="GS440" s="330"/>
      <c r="HC440" s="330"/>
      <c r="HM440" s="330"/>
      <c r="HW440" s="330"/>
    </row>
    <row r="441" s="3" customFormat="true" x14ac:dyDescent="0.25">
      <c r="A441" s="330"/>
      <c r="K441" s="330"/>
      <c r="U441" s="330"/>
      <c r="AE441" s="330"/>
      <c r="AO441" s="330"/>
      <c r="AY441" s="330"/>
      <c r="AZ441" s="330"/>
      <c r="BA441" s="330"/>
      <c r="BB441" s="330"/>
      <c r="BC441" s="330"/>
      <c r="BD441" s="330"/>
      <c r="BE441" s="330"/>
      <c r="BF441" s="330"/>
      <c r="BI441" s="330"/>
      <c r="BS441" s="330"/>
      <c r="CC441" s="330"/>
      <c r="CM441" s="330"/>
      <c r="CW441" s="330"/>
      <c r="DG441" s="330"/>
      <c r="DQ441" s="330"/>
      <c r="EA441" s="330"/>
      <c r="EK441" s="330"/>
      <c r="EU441" s="330"/>
      <c r="FE441" s="330"/>
      <c r="FO441" s="330"/>
      <c r="FY441" s="330"/>
      <c r="GI441" s="330"/>
      <c r="GS441" s="330"/>
      <c r="HC441" s="330"/>
      <c r="HM441" s="330"/>
      <c r="HW441" s="330"/>
    </row>
    <row r="442" s="3" customFormat="true" x14ac:dyDescent="0.25">
      <c r="A442" s="330"/>
      <c r="K442" s="330"/>
      <c r="U442" s="330"/>
      <c r="AE442" s="330"/>
      <c r="AO442" s="330"/>
      <c r="AY442" s="330"/>
      <c r="AZ442" s="330"/>
      <c r="BA442" s="330"/>
      <c r="BB442" s="330"/>
      <c r="BC442" s="330"/>
      <c r="BD442" s="330"/>
      <c r="BE442" s="330"/>
      <c r="BF442" s="330"/>
      <c r="BI442" s="330"/>
      <c r="BS442" s="330"/>
      <c r="CC442" s="330"/>
      <c r="CM442" s="330"/>
      <c r="CW442" s="330"/>
      <c r="DG442" s="330"/>
      <c r="DQ442" s="330"/>
      <c r="EA442" s="330"/>
      <c r="EK442" s="330"/>
      <c r="EU442" s="330"/>
      <c r="FE442" s="330"/>
      <c r="FO442" s="330"/>
      <c r="FY442" s="330"/>
      <c r="GI442" s="330"/>
      <c r="GS442" s="330"/>
      <c r="HC442" s="330"/>
      <c r="HM442" s="330"/>
      <c r="HW442" s="330"/>
    </row>
    <row r="443" s="3" customFormat="true" x14ac:dyDescent="0.25">
      <c r="A443" s="330"/>
      <c r="K443" s="330"/>
      <c r="U443" s="330"/>
      <c r="AE443" s="330"/>
      <c r="AO443" s="330"/>
      <c r="AY443" s="330"/>
      <c r="AZ443" s="330"/>
      <c r="BA443" s="330"/>
      <c r="BB443" s="330"/>
      <c r="BC443" s="330"/>
      <c r="BD443" s="330"/>
      <c r="BE443" s="330"/>
      <c r="BF443" s="330"/>
      <c r="BI443" s="330"/>
      <c r="BS443" s="330"/>
      <c r="CC443" s="330"/>
      <c r="CM443" s="330"/>
      <c r="CW443" s="330"/>
      <c r="DG443" s="330"/>
      <c r="DQ443" s="330"/>
      <c r="EA443" s="330"/>
      <c r="EK443" s="330"/>
      <c r="EU443" s="330"/>
      <c r="FE443" s="330"/>
      <c r="FO443" s="330"/>
      <c r="FY443" s="330"/>
      <c r="GI443" s="330"/>
      <c r="GS443" s="330"/>
      <c r="HC443" s="330"/>
      <c r="HM443" s="330"/>
      <c r="HW443" s="330"/>
    </row>
    <row r="444" s="3" customFormat="true" x14ac:dyDescent="0.25">
      <c r="A444" s="330"/>
      <c r="K444" s="330"/>
      <c r="U444" s="330"/>
      <c r="AE444" s="330"/>
      <c r="AO444" s="330"/>
      <c r="AY444" s="330"/>
      <c r="AZ444" s="330"/>
      <c r="BA444" s="330"/>
      <c r="BB444" s="330"/>
      <c r="BC444" s="330"/>
      <c r="BD444" s="330"/>
      <c r="BE444" s="330"/>
      <c r="BF444" s="330"/>
      <c r="BI444" s="330"/>
      <c r="BS444" s="330"/>
      <c r="CC444" s="330"/>
      <c r="CM444" s="330"/>
      <c r="CW444" s="330"/>
      <c r="DG444" s="330"/>
      <c r="DQ444" s="330"/>
      <c r="EA444" s="330"/>
      <c r="EK444" s="330"/>
      <c r="EU444" s="330"/>
      <c r="FE444" s="330"/>
      <c r="FO444" s="330"/>
      <c r="FY444" s="330"/>
      <c r="GI444" s="330"/>
      <c r="GS444" s="330"/>
      <c r="HC444" s="330"/>
      <c r="HM444" s="330"/>
      <c r="HW444" s="330"/>
    </row>
    <row r="445" s="3" customFormat="true" x14ac:dyDescent="0.25">
      <c r="A445" s="330"/>
      <c r="K445" s="330"/>
      <c r="U445" s="330"/>
      <c r="AE445" s="330"/>
      <c r="AO445" s="330"/>
      <c r="AY445" s="330"/>
      <c r="AZ445" s="330"/>
      <c r="BA445" s="330"/>
      <c r="BB445" s="330"/>
      <c r="BC445" s="330"/>
      <c r="BD445" s="330"/>
      <c r="BE445" s="330"/>
      <c r="BF445" s="330"/>
      <c r="BI445" s="330"/>
      <c r="BS445" s="330"/>
      <c r="CC445" s="330"/>
      <c r="CM445" s="330"/>
      <c r="CW445" s="330"/>
      <c r="DG445" s="330"/>
      <c r="DQ445" s="330"/>
      <c r="EA445" s="330"/>
      <c r="EK445" s="330"/>
      <c r="EU445" s="330"/>
      <c r="FE445" s="330"/>
      <c r="FO445" s="330"/>
      <c r="FY445" s="330"/>
      <c r="GI445" s="330"/>
      <c r="GS445" s="330"/>
      <c r="HC445" s="330"/>
      <c r="HM445" s="330"/>
      <c r="HW445" s="330"/>
    </row>
    <row r="446" s="3" customFormat="true" x14ac:dyDescent="0.25">
      <c r="A446" s="330"/>
      <c r="K446" s="330"/>
      <c r="U446" s="330"/>
      <c r="AE446" s="330"/>
      <c r="AO446" s="330"/>
      <c r="AY446" s="330"/>
      <c r="AZ446" s="330"/>
      <c r="BA446" s="330"/>
      <c r="BB446" s="330"/>
      <c r="BC446" s="330"/>
      <c r="BD446" s="330"/>
      <c r="BE446" s="330"/>
      <c r="BF446" s="330"/>
      <c r="BI446" s="330"/>
      <c r="BS446" s="330"/>
      <c r="CC446" s="330"/>
      <c r="CM446" s="330"/>
      <c r="CW446" s="330"/>
      <c r="DG446" s="330"/>
      <c r="DQ446" s="330"/>
      <c r="EA446" s="330"/>
      <c r="EK446" s="330"/>
      <c r="EU446" s="330"/>
      <c r="FE446" s="330"/>
      <c r="FO446" s="330"/>
      <c r="FY446" s="330"/>
      <c r="GI446" s="330"/>
      <c r="GS446" s="330"/>
      <c r="HC446" s="330"/>
      <c r="HM446" s="330"/>
      <c r="HW446" s="330"/>
    </row>
    <row r="447" s="3" customFormat="true" x14ac:dyDescent="0.25">
      <c r="A447" s="330"/>
      <c r="K447" s="330"/>
      <c r="U447" s="330"/>
      <c r="AE447" s="330"/>
      <c r="AO447" s="330"/>
      <c r="AY447" s="330"/>
      <c r="AZ447" s="330"/>
      <c r="BA447" s="330"/>
      <c r="BB447" s="330"/>
      <c r="BC447" s="330"/>
      <c r="BD447" s="330"/>
      <c r="BE447" s="330"/>
      <c r="BF447" s="330"/>
      <c r="BI447" s="330"/>
      <c r="BS447" s="330"/>
      <c r="CC447" s="330"/>
      <c r="CM447" s="330"/>
      <c r="CW447" s="330"/>
      <c r="DG447" s="330"/>
      <c r="DQ447" s="330"/>
      <c r="EA447" s="330"/>
      <c r="EK447" s="330"/>
      <c r="EU447" s="330"/>
      <c r="FE447" s="330"/>
      <c r="FO447" s="330"/>
      <c r="FY447" s="330"/>
      <c r="GI447" s="330"/>
      <c r="GS447" s="330"/>
      <c r="HC447" s="330"/>
      <c r="HM447" s="330"/>
      <c r="HW447" s="330"/>
    </row>
    <row r="448" s="3" customFormat="true" x14ac:dyDescent="0.25">
      <c r="A448" s="330"/>
      <c r="K448" s="330"/>
      <c r="U448" s="330"/>
      <c r="AE448" s="330"/>
      <c r="AO448" s="330"/>
      <c r="AY448" s="330"/>
      <c r="AZ448" s="330"/>
      <c r="BA448" s="330"/>
      <c r="BB448" s="330"/>
      <c r="BC448" s="330"/>
      <c r="BD448" s="330"/>
      <c r="BE448" s="330"/>
      <c r="BF448" s="330"/>
      <c r="BI448" s="330"/>
      <c r="BS448" s="330"/>
      <c r="CC448" s="330"/>
      <c r="CM448" s="330"/>
      <c r="CW448" s="330"/>
      <c r="DG448" s="330"/>
      <c r="DQ448" s="330"/>
      <c r="EA448" s="330"/>
      <c r="EK448" s="330"/>
      <c r="EU448" s="330"/>
      <c r="FE448" s="330"/>
      <c r="FO448" s="330"/>
      <c r="FY448" s="330"/>
      <c r="GI448" s="330"/>
      <c r="GS448" s="330"/>
      <c r="HC448" s="330"/>
      <c r="HM448" s="330"/>
      <c r="HW448" s="330"/>
    </row>
    <row r="449" s="3" customFormat="true" x14ac:dyDescent="0.25">
      <c r="A449" s="330"/>
      <c r="K449" s="330"/>
      <c r="U449" s="330"/>
      <c r="AE449" s="330"/>
      <c r="AO449" s="330"/>
      <c r="AY449" s="330"/>
      <c r="AZ449" s="330"/>
      <c r="BA449" s="330"/>
      <c r="BB449" s="330"/>
      <c r="BC449" s="330"/>
      <c r="BD449" s="330"/>
      <c r="BE449" s="330"/>
      <c r="BF449" s="330"/>
      <c r="BI449" s="330"/>
      <c r="BS449" s="330"/>
      <c r="CC449" s="330"/>
      <c r="CM449" s="330"/>
      <c r="CW449" s="330"/>
      <c r="DG449" s="330"/>
      <c r="DQ449" s="330"/>
      <c r="EA449" s="330"/>
      <c r="EK449" s="330"/>
      <c r="EU449" s="330"/>
      <c r="FE449" s="330"/>
      <c r="FO449" s="330"/>
      <c r="FY449" s="330"/>
      <c r="GI449" s="330"/>
      <c r="GS449" s="330"/>
      <c r="HC449" s="330"/>
      <c r="HM449" s="330"/>
      <c r="HW449" s="330"/>
    </row>
    <row r="450" s="3" customFormat="true" x14ac:dyDescent="0.25">
      <c r="A450" s="330"/>
      <c r="K450" s="330"/>
      <c r="U450" s="330"/>
      <c r="AE450" s="330"/>
      <c r="AO450" s="330"/>
      <c r="AY450" s="330"/>
      <c r="AZ450" s="330"/>
      <c r="BA450" s="330"/>
      <c r="BB450" s="330"/>
      <c r="BC450" s="330"/>
      <c r="BD450" s="330"/>
      <c r="BE450" s="330"/>
      <c r="BF450" s="330"/>
      <c r="BI450" s="330"/>
      <c r="BS450" s="330"/>
      <c r="CC450" s="330"/>
      <c r="CM450" s="330"/>
      <c r="CW450" s="330"/>
      <c r="DG450" s="330"/>
      <c r="DQ450" s="330"/>
      <c r="EA450" s="330"/>
      <c r="EK450" s="330"/>
      <c r="EU450" s="330"/>
      <c r="FE450" s="330"/>
      <c r="FO450" s="330"/>
      <c r="FY450" s="330"/>
      <c r="GI450" s="330"/>
      <c r="GS450" s="330"/>
      <c r="HC450" s="330"/>
      <c r="HM450" s="330"/>
      <c r="HW450" s="330"/>
    </row>
    <row r="451" s="3" customFormat="true" x14ac:dyDescent="0.25">
      <c r="A451" s="330"/>
      <c r="K451" s="330"/>
      <c r="U451" s="330"/>
      <c r="AE451" s="330"/>
      <c r="AO451" s="330"/>
      <c r="AY451" s="330"/>
      <c r="AZ451" s="330"/>
      <c r="BA451" s="330"/>
      <c r="BB451" s="330"/>
      <c r="BC451" s="330"/>
      <c r="BD451" s="330"/>
      <c r="BE451" s="330"/>
      <c r="BF451" s="330"/>
      <c r="BI451" s="330"/>
      <c r="BS451" s="330"/>
      <c r="CC451" s="330"/>
      <c r="CM451" s="330"/>
      <c r="CW451" s="330"/>
      <c r="DG451" s="330"/>
      <c r="DQ451" s="330"/>
      <c r="EA451" s="330"/>
      <c r="EK451" s="330"/>
      <c r="EU451" s="330"/>
      <c r="FE451" s="330"/>
      <c r="FO451" s="330"/>
      <c r="FY451" s="330"/>
      <c r="GI451" s="330"/>
      <c r="GS451" s="330"/>
      <c r="HC451" s="330"/>
      <c r="HM451" s="330"/>
      <c r="HW451" s="330"/>
    </row>
    <row r="452" s="3" customFormat="true" x14ac:dyDescent="0.25">
      <c r="A452" s="330"/>
      <c r="K452" s="330"/>
      <c r="U452" s="330"/>
      <c r="AE452" s="330"/>
      <c r="AO452" s="330"/>
      <c r="AY452" s="330"/>
      <c r="AZ452" s="330"/>
      <c r="BA452" s="330"/>
      <c r="BB452" s="330"/>
      <c r="BC452" s="330"/>
      <c r="BD452" s="330"/>
      <c r="BE452" s="330"/>
      <c r="BF452" s="330"/>
      <c r="BI452" s="330"/>
      <c r="BS452" s="330"/>
      <c r="CC452" s="330"/>
      <c r="CM452" s="330"/>
      <c r="CW452" s="330"/>
      <c r="DG452" s="330"/>
      <c r="DQ452" s="330"/>
      <c r="EA452" s="330"/>
      <c r="EK452" s="330"/>
      <c r="EU452" s="330"/>
      <c r="FE452" s="330"/>
      <c r="FO452" s="330"/>
      <c r="FY452" s="330"/>
      <c r="GI452" s="330"/>
      <c r="GS452" s="330"/>
      <c r="HC452" s="330"/>
      <c r="HM452" s="330"/>
      <c r="HW452" s="330"/>
    </row>
    <row r="453" s="3" customFormat="true" x14ac:dyDescent="0.25">
      <c r="A453" s="330"/>
      <c r="K453" s="330"/>
      <c r="U453" s="330"/>
      <c r="AE453" s="330"/>
      <c r="AO453" s="330"/>
      <c r="AY453" s="330"/>
      <c r="AZ453" s="330"/>
      <c r="BA453" s="330"/>
      <c r="BB453" s="330"/>
      <c r="BC453" s="330"/>
      <c r="BD453" s="330"/>
      <c r="BE453" s="330"/>
      <c r="BF453" s="330"/>
      <c r="BI453" s="330"/>
      <c r="BS453" s="330"/>
      <c r="CC453" s="330"/>
      <c r="CM453" s="330"/>
      <c r="CW453" s="330"/>
      <c r="DG453" s="330"/>
      <c r="DQ453" s="330"/>
      <c r="EA453" s="330"/>
      <c r="EK453" s="330"/>
      <c r="EU453" s="330"/>
      <c r="FE453" s="330"/>
      <c r="FO453" s="330"/>
      <c r="FY453" s="330"/>
      <c r="GI453" s="330"/>
      <c r="GS453" s="330"/>
      <c r="HC453" s="330"/>
      <c r="HM453" s="330"/>
      <c r="HW453" s="330"/>
    </row>
    <row r="454" s="3" customFormat="true" x14ac:dyDescent="0.25">
      <c r="A454" s="330"/>
      <c r="K454" s="330"/>
      <c r="U454" s="330"/>
      <c r="AE454" s="330"/>
      <c r="AO454" s="330"/>
      <c r="AY454" s="330"/>
      <c r="AZ454" s="330"/>
      <c r="BA454" s="330"/>
      <c r="BB454" s="330"/>
      <c r="BC454" s="330"/>
      <c r="BD454" s="330"/>
      <c r="BE454" s="330"/>
      <c r="BF454" s="330"/>
      <c r="BI454" s="330"/>
      <c r="BS454" s="330"/>
      <c r="CC454" s="330"/>
      <c r="CM454" s="330"/>
      <c r="CW454" s="330"/>
      <c r="DG454" s="330"/>
      <c r="DQ454" s="330"/>
      <c r="EA454" s="330"/>
      <c r="EK454" s="330"/>
      <c r="EU454" s="330"/>
      <c r="FE454" s="330"/>
      <c r="FO454" s="330"/>
      <c r="FY454" s="330"/>
      <c r="GI454" s="330"/>
      <c r="GS454" s="330"/>
      <c r="HC454" s="330"/>
      <c r="HM454" s="330"/>
      <c r="HW454" s="330"/>
    </row>
    <row r="455" s="3" customFormat="true" x14ac:dyDescent="0.25">
      <c r="A455" s="330"/>
      <c r="K455" s="330"/>
      <c r="U455" s="330"/>
      <c r="AE455" s="330"/>
      <c r="AO455" s="330"/>
      <c r="AY455" s="330"/>
      <c r="AZ455" s="330"/>
      <c r="BA455" s="330"/>
      <c r="BB455" s="330"/>
      <c r="BC455" s="330"/>
      <c r="BD455" s="330"/>
      <c r="BE455" s="330"/>
      <c r="BF455" s="330"/>
      <c r="BI455" s="330"/>
      <c r="BS455" s="330"/>
      <c r="CC455" s="330"/>
      <c r="CM455" s="330"/>
      <c r="CW455" s="330"/>
      <c r="DG455" s="330"/>
      <c r="DQ455" s="330"/>
      <c r="EA455" s="330"/>
      <c r="EK455" s="330"/>
      <c r="EU455" s="330"/>
      <c r="FE455" s="330"/>
      <c r="FO455" s="330"/>
      <c r="FY455" s="330"/>
      <c r="GI455" s="330"/>
      <c r="GS455" s="330"/>
      <c r="HC455" s="330"/>
      <c r="HM455" s="330"/>
      <c r="HW455" s="330"/>
    </row>
    <row r="456" s="3" customFormat="true" x14ac:dyDescent="0.25">
      <c r="A456" s="330"/>
      <c r="K456" s="330"/>
      <c r="U456" s="330"/>
      <c r="AE456" s="330"/>
      <c r="AO456" s="330"/>
      <c r="AY456" s="330"/>
      <c r="AZ456" s="330"/>
      <c r="BA456" s="330"/>
      <c r="BB456" s="330"/>
      <c r="BC456" s="330"/>
      <c r="BD456" s="330"/>
      <c r="BE456" s="330"/>
      <c r="BF456" s="330"/>
      <c r="BI456" s="330"/>
      <c r="BS456" s="330"/>
      <c r="CC456" s="330"/>
      <c r="CM456" s="330"/>
      <c r="CW456" s="330"/>
      <c r="DG456" s="330"/>
      <c r="DQ456" s="330"/>
      <c r="EA456" s="330"/>
      <c r="EK456" s="330"/>
      <c r="EU456" s="330"/>
      <c r="FE456" s="330"/>
      <c r="FO456" s="330"/>
      <c r="FY456" s="330"/>
      <c r="GI456" s="330"/>
      <c r="GS456" s="330"/>
      <c r="HC456" s="330"/>
      <c r="HM456" s="330"/>
      <c r="HW456" s="330"/>
    </row>
    <row r="457" s="3" customFormat="true" x14ac:dyDescent="0.25">
      <c r="A457" s="330"/>
      <c r="K457" s="330"/>
      <c r="U457" s="330"/>
      <c r="AE457" s="330"/>
      <c r="AO457" s="330"/>
      <c r="AY457" s="330"/>
      <c r="AZ457" s="330"/>
      <c r="BA457" s="330"/>
      <c r="BB457" s="330"/>
      <c r="BC457" s="330"/>
      <c r="BD457" s="330"/>
      <c r="BE457" s="330"/>
      <c r="BF457" s="330"/>
      <c r="BI457" s="330"/>
      <c r="BS457" s="330"/>
      <c r="CC457" s="330"/>
      <c r="CM457" s="330"/>
      <c r="CW457" s="330"/>
      <c r="DG457" s="330"/>
      <c r="DQ457" s="330"/>
      <c r="EA457" s="330"/>
      <c r="EK457" s="330"/>
      <c r="EU457" s="330"/>
      <c r="FE457" s="330"/>
      <c r="FO457" s="330"/>
      <c r="FY457" s="330"/>
      <c r="GI457" s="330"/>
      <c r="GS457" s="330"/>
      <c r="HC457" s="330"/>
      <c r="HM457" s="330"/>
      <c r="HW457" s="330"/>
    </row>
    <row r="458" s="3" customFormat="true" x14ac:dyDescent="0.25">
      <c r="A458" s="330"/>
      <c r="K458" s="330"/>
      <c r="U458" s="330"/>
      <c r="AE458" s="330"/>
      <c r="AO458" s="330"/>
      <c r="AY458" s="330"/>
      <c r="AZ458" s="330"/>
      <c r="BA458" s="330"/>
      <c r="BB458" s="330"/>
      <c r="BC458" s="330"/>
      <c r="BD458" s="330"/>
      <c r="BE458" s="330"/>
      <c r="BF458" s="330"/>
      <c r="BI458" s="330"/>
      <c r="BS458" s="330"/>
      <c r="CC458" s="330"/>
      <c r="CM458" s="330"/>
      <c r="CW458" s="330"/>
      <c r="DG458" s="330"/>
      <c r="DQ458" s="330"/>
      <c r="EA458" s="330"/>
      <c r="EK458" s="330"/>
      <c r="EU458" s="330"/>
      <c r="FE458" s="330"/>
      <c r="FO458" s="330"/>
      <c r="FY458" s="330"/>
      <c r="GI458" s="330"/>
      <c r="GS458" s="330"/>
      <c r="HC458" s="330"/>
      <c r="HM458" s="330"/>
      <c r="HW458" s="330"/>
    </row>
    <row r="459" s="3" customFormat="true" x14ac:dyDescent="0.25">
      <c r="A459" s="330"/>
      <c r="K459" s="330"/>
      <c r="U459" s="330"/>
      <c r="AE459" s="330"/>
      <c r="AO459" s="330"/>
      <c r="AY459" s="330"/>
      <c r="AZ459" s="330"/>
      <c r="BA459" s="330"/>
      <c r="BB459" s="330"/>
      <c r="BC459" s="330"/>
      <c r="BD459" s="330"/>
      <c r="BE459" s="330"/>
      <c r="BF459" s="330"/>
      <c r="BI459" s="330"/>
      <c r="BS459" s="330"/>
      <c r="CC459" s="330"/>
      <c r="CM459" s="330"/>
      <c r="CW459" s="330"/>
      <c r="DG459" s="330"/>
      <c r="DQ459" s="330"/>
      <c r="EA459" s="330"/>
      <c r="EK459" s="330"/>
      <c r="EU459" s="330"/>
      <c r="FE459" s="330"/>
      <c r="FO459" s="330"/>
      <c r="FY459" s="330"/>
      <c r="GI459" s="330"/>
      <c r="GS459" s="330"/>
      <c r="HC459" s="330"/>
      <c r="HM459" s="330"/>
      <c r="HW459" s="330"/>
    </row>
    <row r="460" s="3" customFormat="true" x14ac:dyDescent="0.25">
      <c r="A460" s="330"/>
      <c r="K460" s="330"/>
      <c r="U460" s="330"/>
      <c r="AE460" s="330"/>
      <c r="AO460" s="330"/>
      <c r="AY460" s="330"/>
      <c r="AZ460" s="330"/>
      <c r="BA460" s="330"/>
      <c r="BB460" s="330"/>
      <c r="BC460" s="330"/>
      <c r="BD460" s="330"/>
      <c r="BE460" s="330"/>
      <c r="BF460" s="330"/>
      <c r="BI460" s="330"/>
      <c r="BS460" s="330"/>
      <c r="CC460" s="330"/>
      <c r="CM460" s="330"/>
      <c r="CW460" s="330"/>
      <c r="DG460" s="330"/>
      <c r="DQ460" s="330"/>
      <c r="EA460" s="330"/>
      <c r="EK460" s="330"/>
      <c r="EU460" s="330"/>
      <c r="FE460" s="330"/>
      <c r="FO460" s="330"/>
      <c r="FY460" s="330"/>
      <c r="GI460" s="330"/>
      <c r="GS460" s="330"/>
      <c r="HC460" s="330"/>
      <c r="HM460" s="330"/>
      <c r="HW460" s="330"/>
    </row>
    <row r="461" s="3" customFormat="true" x14ac:dyDescent="0.25">
      <c r="A461" s="330"/>
      <c r="K461" s="330"/>
      <c r="U461" s="330"/>
      <c r="AE461" s="330"/>
      <c r="AO461" s="330"/>
      <c r="AY461" s="330"/>
      <c r="AZ461" s="330"/>
      <c r="BA461" s="330"/>
      <c r="BB461" s="330"/>
      <c r="BC461" s="330"/>
      <c r="BD461" s="330"/>
      <c r="BE461" s="330"/>
      <c r="BF461" s="330"/>
      <c r="BI461" s="330"/>
      <c r="BS461" s="330"/>
      <c r="CC461" s="330"/>
      <c r="CM461" s="330"/>
      <c r="CW461" s="330"/>
      <c r="DG461" s="330"/>
      <c r="DQ461" s="330"/>
      <c r="EA461" s="330"/>
      <c r="EK461" s="330"/>
      <c r="EU461" s="330"/>
      <c r="FE461" s="330"/>
      <c r="FO461" s="330"/>
      <c r="FY461" s="330"/>
      <c r="GI461" s="330"/>
      <c r="GS461" s="330"/>
      <c r="HC461" s="330"/>
      <c r="HM461" s="330"/>
      <c r="HW461" s="330"/>
    </row>
    <row r="462" s="3" customFormat="true" x14ac:dyDescent="0.25">
      <c r="A462" s="330"/>
      <c r="K462" s="330"/>
      <c r="U462" s="330"/>
      <c r="AE462" s="330"/>
      <c r="AO462" s="330"/>
      <c r="AY462" s="330"/>
      <c r="AZ462" s="330"/>
      <c r="BA462" s="330"/>
      <c r="BB462" s="330"/>
      <c r="BC462" s="330"/>
      <c r="BD462" s="330"/>
      <c r="BE462" s="330"/>
      <c r="BF462" s="330"/>
      <c r="BI462" s="330"/>
      <c r="BS462" s="330"/>
      <c r="CC462" s="330"/>
      <c r="CM462" s="330"/>
      <c r="CW462" s="330"/>
      <c r="DG462" s="330"/>
      <c r="DQ462" s="330"/>
      <c r="EA462" s="330"/>
      <c r="EK462" s="330"/>
      <c r="EU462" s="330"/>
      <c r="FE462" s="330"/>
      <c r="FO462" s="330"/>
      <c r="FY462" s="330"/>
      <c r="GI462" s="330"/>
      <c r="GS462" s="330"/>
      <c r="HC462" s="330"/>
      <c r="HM462" s="330"/>
      <c r="HW462" s="330"/>
    </row>
    <row r="463" s="3" customFormat="true" x14ac:dyDescent="0.25">
      <c r="A463" s="330"/>
      <c r="K463" s="330"/>
      <c r="U463" s="330"/>
      <c r="AE463" s="330"/>
      <c r="AO463" s="330"/>
      <c r="AY463" s="330"/>
      <c r="AZ463" s="330"/>
      <c r="BA463" s="330"/>
      <c r="BB463" s="330"/>
      <c r="BC463" s="330"/>
      <c r="BD463" s="330"/>
      <c r="BE463" s="330"/>
      <c r="BF463" s="330"/>
      <c r="BI463" s="330"/>
      <c r="BS463" s="330"/>
      <c r="CC463" s="330"/>
      <c r="CM463" s="330"/>
      <c r="CW463" s="330"/>
      <c r="DG463" s="330"/>
      <c r="DQ463" s="330"/>
      <c r="EA463" s="330"/>
      <c r="EK463" s="330"/>
      <c r="EU463" s="330"/>
      <c r="FE463" s="330"/>
      <c r="FO463" s="330"/>
      <c r="FY463" s="330"/>
      <c r="GI463" s="330"/>
      <c r="GS463" s="330"/>
      <c r="HC463" s="330"/>
      <c r="HM463" s="330"/>
      <c r="HW463" s="330"/>
    </row>
    <row r="464" s="3" customFormat="true" x14ac:dyDescent="0.25">
      <c r="A464" s="330"/>
      <c r="K464" s="330"/>
      <c r="U464" s="330"/>
      <c r="AE464" s="330"/>
      <c r="AO464" s="330"/>
      <c r="AY464" s="330"/>
      <c r="AZ464" s="330"/>
      <c r="BA464" s="330"/>
      <c r="BB464" s="330"/>
      <c r="BC464" s="330"/>
      <c r="BD464" s="330"/>
      <c r="BE464" s="330"/>
      <c r="BF464" s="330"/>
      <c r="BI464" s="330"/>
      <c r="BS464" s="330"/>
      <c r="CC464" s="330"/>
      <c r="CM464" s="330"/>
      <c r="CW464" s="330"/>
      <c r="DG464" s="330"/>
      <c r="DQ464" s="330"/>
      <c r="EA464" s="330"/>
      <c r="EK464" s="330"/>
      <c r="EU464" s="330"/>
      <c r="FE464" s="330"/>
      <c r="FO464" s="330"/>
      <c r="FY464" s="330"/>
      <c r="GI464" s="330"/>
      <c r="GS464" s="330"/>
      <c r="HC464" s="330"/>
      <c r="HM464" s="330"/>
      <c r="HW464" s="330"/>
    </row>
    <row r="465" s="3" customFormat="true" x14ac:dyDescent="0.25">
      <c r="A465" s="330"/>
      <c r="K465" s="330"/>
      <c r="U465" s="330"/>
      <c r="AE465" s="330"/>
      <c r="AO465" s="330"/>
      <c r="AY465" s="330"/>
      <c r="AZ465" s="330"/>
      <c r="BA465" s="330"/>
      <c r="BB465" s="330"/>
      <c r="BC465" s="330"/>
      <c r="BD465" s="330"/>
      <c r="BE465" s="330"/>
      <c r="BF465" s="330"/>
      <c r="BI465" s="330"/>
      <c r="BS465" s="330"/>
      <c r="CC465" s="330"/>
      <c r="CM465" s="330"/>
      <c r="CW465" s="330"/>
      <c r="DG465" s="330"/>
      <c r="DQ465" s="330"/>
      <c r="EA465" s="330"/>
      <c r="EK465" s="330"/>
      <c r="EU465" s="330"/>
      <c r="FE465" s="330"/>
      <c r="FO465" s="330"/>
      <c r="FY465" s="330"/>
      <c r="GI465" s="330"/>
      <c r="GS465" s="330"/>
      <c r="HC465" s="330"/>
      <c r="HM465" s="330"/>
      <c r="HW465" s="330"/>
    </row>
    <row r="466" s="3" customFormat="true" x14ac:dyDescent="0.25">
      <c r="A466" s="330"/>
      <c r="K466" s="330"/>
      <c r="U466" s="330"/>
      <c r="AE466" s="330"/>
      <c r="AO466" s="330"/>
      <c r="AY466" s="330"/>
      <c r="AZ466" s="330"/>
      <c r="BA466" s="330"/>
      <c r="BB466" s="330"/>
      <c r="BC466" s="330"/>
      <c r="BD466" s="330"/>
      <c r="BE466" s="330"/>
      <c r="BF466" s="330"/>
      <c r="BI466" s="330"/>
      <c r="BS466" s="330"/>
      <c r="CC466" s="330"/>
      <c r="CM466" s="330"/>
      <c r="CW466" s="330"/>
      <c r="DG466" s="330"/>
      <c r="DQ466" s="330"/>
      <c r="EA466" s="330"/>
      <c r="EK466" s="330"/>
      <c r="EU466" s="330"/>
      <c r="FE466" s="330"/>
      <c r="FO466" s="330"/>
      <c r="FY466" s="330"/>
      <c r="GI466" s="330"/>
      <c r="GS466" s="330"/>
      <c r="HC466" s="330"/>
      <c r="HM466" s="330"/>
      <c r="HW466" s="330"/>
    </row>
    <row r="467" s="3" customFormat="true" x14ac:dyDescent="0.25">
      <c r="A467" s="330"/>
      <c r="K467" s="330"/>
      <c r="U467" s="330"/>
      <c r="AE467" s="330"/>
      <c r="AO467" s="330"/>
      <c r="AY467" s="330"/>
      <c r="AZ467" s="330"/>
      <c r="BA467" s="330"/>
      <c r="BB467" s="330"/>
      <c r="BC467" s="330"/>
      <c r="BD467" s="330"/>
      <c r="BE467" s="330"/>
      <c r="BF467" s="330"/>
      <c r="BI467" s="330"/>
      <c r="BS467" s="330"/>
      <c r="CC467" s="330"/>
      <c r="CM467" s="330"/>
      <c r="CW467" s="330"/>
      <c r="DG467" s="330"/>
      <c r="DQ467" s="330"/>
      <c r="EA467" s="330"/>
      <c r="EK467" s="330"/>
      <c r="EU467" s="330"/>
      <c r="FE467" s="330"/>
      <c r="FO467" s="330"/>
      <c r="FY467" s="330"/>
      <c r="GI467" s="330"/>
      <c r="GS467" s="330"/>
      <c r="HC467" s="330"/>
      <c r="HM467" s="330"/>
      <c r="HW467" s="330"/>
    </row>
    <row r="468" s="3" customFormat="true" x14ac:dyDescent="0.25">
      <c r="A468" s="330"/>
      <c r="K468" s="330"/>
      <c r="U468" s="330"/>
      <c r="AE468" s="330"/>
      <c r="AO468" s="330"/>
      <c r="AY468" s="330"/>
      <c r="AZ468" s="330"/>
      <c r="BA468" s="330"/>
      <c r="BB468" s="330"/>
      <c r="BC468" s="330"/>
      <c r="BD468" s="330"/>
      <c r="BE468" s="330"/>
      <c r="BF468" s="330"/>
      <c r="BI468" s="330"/>
      <c r="BS468" s="330"/>
      <c r="CC468" s="330"/>
      <c r="CM468" s="330"/>
      <c r="CW468" s="330"/>
      <c r="DG468" s="330"/>
      <c r="DQ468" s="330"/>
      <c r="EA468" s="330"/>
      <c r="EK468" s="330"/>
      <c r="EU468" s="330"/>
      <c r="FE468" s="330"/>
      <c r="FO468" s="330"/>
      <c r="FY468" s="330"/>
      <c r="GI468" s="330"/>
      <c r="GS468" s="330"/>
      <c r="HC468" s="330"/>
      <c r="HM468" s="330"/>
      <c r="HW468" s="330"/>
    </row>
    <row r="469" s="3" customFormat="true" x14ac:dyDescent="0.25">
      <c r="A469" s="330"/>
      <c r="K469" s="330"/>
      <c r="U469" s="330"/>
      <c r="AE469" s="330"/>
      <c r="AO469" s="330"/>
      <c r="AY469" s="330"/>
      <c r="AZ469" s="330"/>
      <c r="BA469" s="330"/>
      <c r="BB469" s="330"/>
      <c r="BC469" s="330"/>
      <c r="BD469" s="330"/>
      <c r="BE469" s="330"/>
      <c r="BF469" s="330"/>
      <c r="BI469" s="330"/>
      <c r="BS469" s="330"/>
      <c r="CC469" s="330"/>
      <c r="CM469" s="330"/>
      <c r="CW469" s="330"/>
      <c r="DG469" s="330"/>
      <c r="DQ469" s="330"/>
      <c r="EA469" s="330"/>
      <c r="EK469" s="330"/>
      <c r="EU469" s="330"/>
      <c r="FE469" s="330"/>
      <c r="FO469" s="330"/>
      <c r="FY469" s="330"/>
      <c r="GI469" s="330"/>
      <c r="GS469" s="330"/>
      <c r="HC469" s="330"/>
      <c r="HM469" s="330"/>
      <c r="HW469" s="330"/>
    </row>
    <row r="470" s="3" customFormat="true" x14ac:dyDescent="0.25">
      <c r="A470" s="330"/>
      <c r="K470" s="330"/>
      <c r="U470" s="330"/>
      <c r="AE470" s="330"/>
      <c r="AO470" s="330"/>
      <c r="AY470" s="330"/>
      <c r="AZ470" s="330"/>
      <c r="BA470" s="330"/>
      <c r="BB470" s="330"/>
      <c r="BC470" s="330"/>
      <c r="BD470" s="330"/>
      <c r="BE470" s="330"/>
      <c r="BF470" s="330"/>
      <c r="BI470" s="330"/>
      <c r="BS470" s="330"/>
      <c r="CC470" s="330"/>
      <c r="CM470" s="330"/>
      <c r="CW470" s="330"/>
      <c r="DG470" s="330"/>
      <c r="DQ470" s="330"/>
      <c r="EA470" s="330"/>
      <c r="EK470" s="330"/>
      <c r="EU470" s="330"/>
      <c r="FE470" s="330"/>
      <c r="FO470" s="330"/>
      <c r="FY470" s="330"/>
      <c r="GI470" s="330"/>
      <c r="GS470" s="330"/>
      <c r="HC470" s="330"/>
      <c r="HM470" s="330"/>
      <c r="HW470" s="330"/>
    </row>
    <row r="471" s="3" customFormat="true" x14ac:dyDescent="0.25">
      <c r="A471" s="330"/>
      <c r="K471" s="330"/>
      <c r="U471" s="330"/>
      <c r="AE471" s="330"/>
      <c r="AO471" s="330"/>
      <c r="AY471" s="330"/>
      <c r="AZ471" s="330"/>
      <c r="BA471" s="330"/>
      <c r="BB471" s="330"/>
      <c r="BC471" s="330"/>
      <c r="BD471" s="330"/>
      <c r="BE471" s="330"/>
      <c r="BF471" s="330"/>
      <c r="BI471" s="330"/>
      <c r="BS471" s="330"/>
      <c r="CC471" s="330"/>
      <c r="CM471" s="330"/>
      <c r="CW471" s="330"/>
      <c r="DG471" s="330"/>
      <c r="DQ471" s="330"/>
      <c r="EA471" s="330"/>
      <c r="EK471" s="330"/>
      <c r="EU471" s="330"/>
      <c r="FE471" s="330"/>
      <c r="FO471" s="330"/>
      <c r="FY471" s="330"/>
      <c r="GI471" s="330"/>
      <c r="GS471" s="330"/>
      <c r="HC471" s="330"/>
      <c r="HM471" s="330"/>
      <c r="HW471" s="330"/>
    </row>
    <row r="472" s="3" customFormat="true" x14ac:dyDescent="0.25">
      <c r="A472" s="330"/>
      <c r="K472" s="330"/>
      <c r="U472" s="330"/>
      <c r="AE472" s="330"/>
      <c r="AO472" s="330"/>
      <c r="AY472" s="330"/>
      <c r="AZ472" s="330"/>
      <c r="BA472" s="330"/>
      <c r="BB472" s="330"/>
      <c r="BC472" s="330"/>
      <c r="BD472" s="330"/>
      <c r="BE472" s="330"/>
      <c r="BF472" s="330"/>
      <c r="BI472" s="330"/>
      <c r="BS472" s="330"/>
      <c r="CC472" s="330"/>
      <c r="CM472" s="330"/>
      <c r="CW472" s="330"/>
      <c r="DG472" s="330"/>
      <c r="DQ472" s="330"/>
      <c r="EA472" s="330"/>
      <c r="EK472" s="330"/>
      <c r="EU472" s="330"/>
      <c r="FE472" s="330"/>
      <c r="FO472" s="330"/>
      <c r="FY472" s="330"/>
      <c r="GI472" s="330"/>
      <c r="GS472" s="330"/>
      <c r="HC472" s="330"/>
      <c r="HM472" s="330"/>
      <c r="HW472" s="330"/>
    </row>
    <row r="473" s="3" customFormat="true" x14ac:dyDescent="0.25">
      <c r="A473" s="330"/>
      <c r="K473" s="330"/>
      <c r="U473" s="330"/>
      <c r="AE473" s="330"/>
      <c r="AO473" s="330"/>
      <c r="AY473" s="330"/>
      <c r="AZ473" s="330"/>
      <c r="BA473" s="330"/>
      <c r="BB473" s="330"/>
      <c r="BC473" s="330"/>
      <c r="BD473" s="330"/>
      <c r="BE473" s="330"/>
      <c r="BF473" s="330"/>
      <c r="BI473" s="330"/>
      <c r="BS473" s="330"/>
      <c r="CC473" s="330"/>
      <c r="CM473" s="330"/>
      <c r="CW473" s="330"/>
      <c r="DG473" s="330"/>
      <c r="DQ473" s="330"/>
      <c r="EA473" s="330"/>
      <c r="EK473" s="330"/>
      <c r="EU473" s="330"/>
      <c r="FE473" s="330"/>
      <c r="FO473" s="330"/>
      <c r="FY473" s="330"/>
      <c r="GI473" s="330"/>
      <c r="GS473" s="330"/>
      <c r="HC473" s="330"/>
      <c r="HM473" s="330"/>
      <c r="HW473" s="330"/>
    </row>
    <row r="474" s="3" customFormat="true" x14ac:dyDescent="0.25">
      <c r="A474" s="330"/>
      <c r="K474" s="330"/>
      <c r="U474" s="330"/>
      <c r="AE474" s="330"/>
      <c r="AO474" s="330"/>
      <c r="AY474" s="330"/>
      <c r="AZ474" s="330"/>
      <c r="BA474" s="330"/>
      <c r="BB474" s="330"/>
      <c r="BC474" s="330"/>
      <c r="BD474" s="330"/>
      <c r="BE474" s="330"/>
      <c r="BF474" s="330"/>
      <c r="BI474" s="330"/>
      <c r="BS474" s="330"/>
      <c r="CC474" s="330"/>
      <c r="CM474" s="330"/>
      <c r="CW474" s="330"/>
      <c r="DG474" s="330"/>
      <c r="DQ474" s="330"/>
      <c r="EA474" s="330"/>
      <c r="EK474" s="330"/>
      <c r="EU474" s="330"/>
      <c r="FE474" s="330"/>
      <c r="FO474" s="330"/>
      <c r="FY474" s="330"/>
      <c r="GI474" s="330"/>
      <c r="GS474" s="330"/>
      <c r="HC474" s="330"/>
      <c r="HM474" s="330"/>
      <c r="HW474" s="330"/>
    </row>
    <row r="475" s="3" customFormat="true" x14ac:dyDescent="0.25">
      <c r="A475" s="330"/>
      <c r="K475" s="330"/>
      <c r="U475" s="330"/>
      <c r="AE475" s="330"/>
      <c r="AO475" s="330"/>
      <c r="AY475" s="330"/>
      <c r="AZ475" s="330"/>
      <c r="BA475" s="330"/>
      <c r="BB475" s="330"/>
      <c r="BC475" s="330"/>
      <c r="BD475" s="330"/>
      <c r="BE475" s="330"/>
      <c r="BF475" s="330"/>
      <c r="BI475" s="330"/>
      <c r="BS475" s="330"/>
      <c r="CC475" s="330"/>
      <c r="CM475" s="330"/>
      <c r="CW475" s="330"/>
      <c r="DG475" s="330"/>
      <c r="DQ475" s="330"/>
      <c r="EA475" s="330"/>
      <c r="EK475" s="330"/>
      <c r="EU475" s="330"/>
      <c r="FE475" s="330"/>
      <c r="FO475" s="330"/>
      <c r="FY475" s="330"/>
      <c r="GI475" s="330"/>
      <c r="GS475" s="330"/>
      <c r="HC475" s="330"/>
      <c r="HM475" s="330"/>
      <c r="HW475" s="330"/>
    </row>
    <row r="476" s="3" customFormat="true" x14ac:dyDescent="0.25">
      <c r="A476" s="330"/>
      <c r="K476" s="330"/>
      <c r="U476" s="330"/>
      <c r="AE476" s="330"/>
      <c r="AO476" s="330"/>
      <c r="AY476" s="330"/>
      <c r="AZ476" s="330"/>
      <c r="BA476" s="330"/>
      <c r="BB476" s="330"/>
      <c r="BC476" s="330"/>
      <c r="BD476" s="330"/>
      <c r="BE476" s="330"/>
      <c r="BF476" s="330"/>
      <c r="BI476" s="330"/>
      <c r="BS476" s="330"/>
      <c r="CC476" s="330"/>
      <c r="CM476" s="330"/>
      <c r="CW476" s="330"/>
      <c r="DG476" s="330"/>
      <c r="DQ476" s="330"/>
      <c r="EA476" s="330"/>
      <c r="EK476" s="330"/>
      <c r="EU476" s="330"/>
      <c r="FE476" s="330"/>
      <c r="FO476" s="330"/>
      <c r="FY476" s="330"/>
      <c r="GI476" s="330"/>
      <c r="GS476" s="330"/>
      <c r="HC476" s="330"/>
      <c r="HM476" s="330"/>
      <c r="HW476" s="330"/>
    </row>
    <row r="477" s="3" customFormat="true" x14ac:dyDescent="0.25">
      <c r="A477" s="330"/>
      <c r="K477" s="330"/>
      <c r="U477" s="330"/>
      <c r="AE477" s="330"/>
      <c r="AO477" s="330"/>
      <c r="AY477" s="330"/>
      <c r="AZ477" s="330"/>
      <c r="BA477" s="330"/>
      <c r="BB477" s="330"/>
      <c r="BC477" s="330"/>
      <c r="BD477" s="330"/>
      <c r="BE477" s="330"/>
      <c r="BF477" s="330"/>
      <c r="BI477" s="330"/>
      <c r="BS477" s="330"/>
      <c r="CC477" s="330"/>
      <c r="CM477" s="330"/>
      <c r="CW477" s="330"/>
      <c r="DG477" s="330"/>
      <c r="DQ477" s="330"/>
      <c r="EA477" s="330"/>
      <c r="EK477" s="330"/>
      <c r="EU477" s="330"/>
      <c r="FE477" s="330"/>
      <c r="FO477" s="330"/>
      <c r="FY477" s="330"/>
      <c r="GI477" s="330"/>
      <c r="GS477" s="330"/>
      <c r="HC477" s="330"/>
      <c r="HM477" s="330"/>
      <c r="HW477" s="330"/>
    </row>
    <row r="478" s="3" customFormat="true" x14ac:dyDescent="0.25">
      <c r="A478" s="330"/>
      <c r="K478" s="330"/>
      <c r="U478" s="330"/>
      <c r="AE478" s="330"/>
      <c r="AO478" s="330"/>
      <c r="AY478" s="330"/>
      <c r="AZ478" s="330"/>
      <c r="BA478" s="330"/>
      <c r="BB478" s="330"/>
      <c r="BC478" s="330"/>
      <c r="BD478" s="330"/>
      <c r="BE478" s="330"/>
      <c r="BF478" s="330"/>
      <c r="BI478" s="330"/>
      <c r="BS478" s="330"/>
      <c r="CC478" s="330"/>
      <c r="CM478" s="330"/>
      <c r="CW478" s="330"/>
      <c r="DG478" s="330"/>
      <c r="DQ478" s="330"/>
      <c r="EA478" s="330"/>
      <c r="EK478" s="330"/>
      <c r="EU478" s="330"/>
      <c r="FE478" s="330"/>
      <c r="FO478" s="330"/>
      <c r="FY478" s="330"/>
      <c r="GI478" s="330"/>
      <c r="GS478" s="330"/>
      <c r="HC478" s="330"/>
      <c r="HM478" s="330"/>
      <c r="HW478" s="330"/>
    </row>
    <row r="479" s="3" customFormat="true" x14ac:dyDescent="0.25">
      <c r="A479" s="330"/>
      <c r="K479" s="330"/>
      <c r="U479" s="330"/>
      <c r="AE479" s="330"/>
      <c r="AO479" s="330"/>
      <c r="AY479" s="330"/>
      <c r="AZ479" s="330"/>
      <c r="BA479" s="330"/>
      <c r="BB479" s="330"/>
      <c r="BC479" s="330"/>
      <c r="BD479" s="330"/>
      <c r="BE479" s="330"/>
      <c r="BF479" s="330"/>
      <c r="BI479" s="330"/>
      <c r="BS479" s="330"/>
      <c r="CC479" s="330"/>
      <c r="CM479" s="330"/>
      <c r="CW479" s="330"/>
      <c r="DG479" s="330"/>
      <c r="DQ479" s="330"/>
      <c r="EA479" s="330"/>
      <c r="EK479" s="330"/>
      <c r="EU479" s="330"/>
      <c r="FE479" s="330"/>
      <c r="FO479" s="330"/>
      <c r="FY479" s="330"/>
      <c r="GI479" s="330"/>
      <c r="GS479" s="330"/>
      <c r="HC479" s="330"/>
      <c r="HM479" s="330"/>
      <c r="HW479" s="330"/>
    </row>
    <row r="480" s="3" customFormat="true" x14ac:dyDescent="0.25">
      <c r="A480" s="330"/>
      <c r="K480" s="330"/>
      <c r="U480" s="330"/>
      <c r="AE480" s="330"/>
      <c r="AO480" s="330"/>
      <c r="AY480" s="330"/>
      <c r="AZ480" s="330"/>
      <c r="BA480" s="330"/>
      <c r="BB480" s="330"/>
      <c r="BC480" s="330"/>
      <c r="BD480" s="330"/>
      <c r="BE480" s="330"/>
      <c r="BF480" s="330"/>
      <c r="BI480" s="330"/>
      <c r="BS480" s="330"/>
      <c r="CC480" s="330"/>
      <c r="CM480" s="330"/>
      <c r="CW480" s="330"/>
      <c r="DG480" s="330"/>
      <c r="DQ480" s="330"/>
      <c r="EA480" s="330"/>
      <c r="EK480" s="330"/>
      <c r="EU480" s="330"/>
      <c r="FE480" s="330"/>
      <c r="FO480" s="330"/>
      <c r="FY480" s="330"/>
      <c r="GI480" s="330"/>
      <c r="GS480" s="330"/>
      <c r="HC480" s="330"/>
      <c r="HM480" s="330"/>
      <c r="HW480" s="330"/>
    </row>
    <row r="481" s="3" customFormat="true" x14ac:dyDescent="0.25">
      <c r="A481" s="330"/>
      <c r="K481" s="330"/>
      <c r="U481" s="330"/>
      <c r="AE481" s="330"/>
      <c r="AO481" s="330"/>
      <c r="AY481" s="330"/>
      <c r="AZ481" s="330"/>
      <c r="BA481" s="330"/>
      <c r="BB481" s="330"/>
      <c r="BC481" s="330"/>
      <c r="BD481" s="330"/>
      <c r="BE481" s="330"/>
      <c r="BF481" s="330"/>
      <c r="BI481" s="330"/>
      <c r="BS481" s="330"/>
      <c r="CC481" s="330"/>
      <c r="CM481" s="330"/>
      <c r="CW481" s="330"/>
      <c r="DG481" s="330"/>
      <c r="DQ481" s="330"/>
      <c r="EA481" s="330"/>
      <c r="EK481" s="330"/>
      <c r="EU481" s="330"/>
      <c r="FE481" s="330"/>
      <c r="FO481" s="330"/>
      <c r="FY481" s="330"/>
      <c r="GI481" s="330"/>
      <c r="GS481" s="330"/>
      <c r="HC481" s="330"/>
      <c r="HM481" s="330"/>
      <c r="HW481" s="330"/>
    </row>
    <row r="482" s="3" customFormat="true" x14ac:dyDescent="0.25">
      <c r="A482" s="330"/>
      <c r="K482" s="330"/>
      <c r="U482" s="330"/>
      <c r="AE482" s="330"/>
      <c r="AO482" s="330"/>
      <c r="AY482" s="330"/>
      <c r="AZ482" s="330"/>
      <c r="BA482" s="330"/>
      <c r="BB482" s="330"/>
      <c r="BC482" s="330"/>
      <c r="BD482" s="330"/>
      <c r="BE482" s="330"/>
      <c r="BF482" s="330"/>
      <c r="BI482" s="330"/>
      <c r="BS482" s="330"/>
      <c r="CC482" s="330"/>
      <c r="CM482" s="330"/>
      <c r="CW482" s="330"/>
      <c r="DG482" s="330"/>
      <c r="DQ482" s="330"/>
      <c r="EA482" s="330"/>
      <c r="EK482" s="330"/>
      <c r="EU482" s="330"/>
      <c r="FE482" s="330"/>
      <c r="FO482" s="330"/>
      <c r="FY482" s="330"/>
      <c r="GI482" s="330"/>
      <c r="GS482" s="330"/>
      <c r="HC482" s="330"/>
      <c r="HM482" s="330"/>
      <c r="HW482" s="330"/>
    </row>
    <row r="483" s="3" customFormat="true" x14ac:dyDescent="0.25">
      <c r="A483" s="330"/>
      <c r="K483" s="330"/>
      <c r="U483" s="330"/>
      <c r="AE483" s="330"/>
      <c r="AO483" s="330"/>
      <c r="AY483" s="330"/>
      <c r="AZ483" s="330"/>
      <c r="BA483" s="330"/>
      <c r="BB483" s="330"/>
      <c r="BC483" s="330"/>
      <c r="BD483" s="330"/>
      <c r="BE483" s="330"/>
      <c r="BF483" s="330"/>
      <c r="BI483" s="330"/>
      <c r="BS483" s="330"/>
      <c r="CC483" s="330"/>
      <c r="CM483" s="330"/>
      <c r="CW483" s="330"/>
      <c r="DG483" s="330"/>
      <c r="DQ483" s="330"/>
      <c r="EA483" s="330"/>
      <c r="EK483" s="330"/>
      <c r="EU483" s="330"/>
      <c r="FE483" s="330"/>
      <c r="FO483" s="330"/>
      <c r="FY483" s="330"/>
      <c r="GI483" s="330"/>
      <c r="GS483" s="330"/>
      <c r="HC483" s="330"/>
      <c r="HM483" s="330"/>
      <c r="HW483" s="330"/>
    </row>
    <row r="484" s="3" customFormat="true" x14ac:dyDescent="0.25">
      <c r="A484" s="330"/>
      <c r="K484" s="330"/>
      <c r="U484" s="330"/>
      <c r="AE484" s="330"/>
      <c r="AO484" s="330"/>
      <c r="AY484" s="330"/>
      <c r="AZ484" s="330"/>
      <c r="BA484" s="330"/>
      <c r="BB484" s="330"/>
      <c r="BC484" s="330"/>
      <c r="BD484" s="330"/>
      <c r="BE484" s="330"/>
      <c r="BF484" s="330"/>
      <c r="BI484" s="330"/>
      <c r="BS484" s="330"/>
      <c r="CC484" s="330"/>
      <c r="CM484" s="330"/>
      <c r="CW484" s="330"/>
      <c r="DG484" s="330"/>
      <c r="DQ484" s="330"/>
      <c r="EA484" s="330"/>
      <c r="EK484" s="330"/>
      <c r="EU484" s="330"/>
      <c r="FE484" s="330"/>
      <c r="FO484" s="330"/>
      <c r="FY484" s="330"/>
      <c r="GI484" s="330"/>
      <c r="GS484" s="330"/>
      <c r="HC484" s="330"/>
      <c r="HM484" s="330"/>
      <c r="HW484" s="330"/>
    </row>
    <row r="485" s="3" customFormat="true" x14ac:dyDescent="0.25">
      <c r="A485" s="330"/>
      <c r="K485" s="330"/>
      <c r="U485" s="330"/>
      <c r="AE485" s="330"/>
      <c r="AO485" s="330"/>
      <c r="AY485" s="330"/>
      <c r="AZ485" s="330"/>
      <c r="BA485" s="330"/>
      <c r="BB485" s="330"/>
      <c r="BC485" s="330"/>
      <c r="BD485" s="330"/>
      <c r="BE485" s="330"/>
      <c r="BF485" s="330"/>
      <c r="BI485" s="330"/>
      <c r="BS485" s="330"/>
      <c r="CC485" s="330"/>
      <c r="CM485" s="330"/>
      <c r="CW485" s="330"/>
      <c r="DG485" s="330"/>
      <c r="DQ485" s="330"/>
      <c r="EA485" s="330"/>
      <c r="EK485" s="330"/>
      <c r="EU485" s="330"/>
      <c r="FE485" s="330"/>
      <c r="FO485" s="330"/>
      <c r="FY485" s="330"/>
      <c r="GI485" s="330"/>
      <c r="GS485" s="330"/>
      <c r="HC485" s="330"/>
      <c r="HM485" s="330"/>
      <c r="HW485" s="330"/>
    </row>
    <row r="486" s="3" customFormat="true" x14ac:dyDescent="0.25">
      <c r="A486" s="330"/>
      <c r="K486" s="330"/>
      <c r="U486" s="330"/>
      <c r="AE486" s="330"/>
      <c r="AO486" s="330"/>
      <c r="AY486" s="330"/>
      <c r="AZ486" s="330"/>
      <c r="BA486" s="330"/>
      <c r="BB486" s="330"/>
      <c r="BC486" s="330"/>
      <c r="BD486" s="330"/>
      <c r="BE486" s="330"/>
      <c r="BF486" s="330"/>
      <c r="BI486" s="330"/>
      <c r="BS486" s="330"/>
      <c r="CC486" s="330"/>
      <c r="CM486" s="330"/>
      <c r="CW486" s="330"/>
      <c r="DG486" s="330"/>
      <c r="DQ486" s="330"/>
      <c r="EA486" s="330"/>
      <c r="EK486" s="330"/>
      <c r="EU486" s="330"/>
      <c r="FE486" s="330"/>
      <c r="FO486" s="330"/>
      <c r="FY486" s="330"/>
      <c r="GI486" s="330"/>
      <c r="GS486" s="330"/>
      <c r="HC486" s="330"/>
      <c r="HM486" s="330"/>
      <c r="HW486" s="330"/>
    </row>
    <row r="487" s="3" customFormat="true" x14ac:dyDescent="0.25">
      <c r="A487" s="330"/>
      <c r="K487" s="330"/>
      <c r="U487" s="330"/>
      <c r="AE487" s="330"/>
      <c r="AO487" s="330"/>
      <c r="AY487" s="330"/>
      <c r="AZ487" s="330"/>
      <c r="BA487" s="330"/>
      <c r="BB487" s="330"/>
      <c r="BC487" s="330"/>
      <c r="BD487" s="330"/>
      <c r="BE487" s="330"/>
      <c r="BF487" s="330"/>
      <c r="BI487" s="330"/>
      <c r="BS487" s="330"/>
      <c r="CC487" s="330"/>
      <c r="CM487" s="330"/>
      <c r="CW487" s="330"/>
      <c r="DG487" s="330"/>
      <c r="DQ487" s="330"/>
      <c r="EA487" s="330"/>
      <c r="EK487" s="330"/>
      <c r="EU487" s="330"/>
      <c r="FE487" s="330"/>
      <c r="FO487" s="330"/>
      <c r="FY487" s="330"/>
      <c r="GI487" s="330"/>
      <c r="GS487" s="330"/>
      <c r="HC487" s="330"/>
      <c r="HM487" s="330"/>
      <c r="HW487" s="330"/>
    </row>
    <row r="488" s="3" customFormat="true" x14ac:dyDescent="0.25">
      <c r="A488" s="330"/>
      <c r="K488" s="330"/>
      <c r="U488" s="330"/>
      <c r="AE488" s="330"/>
      <c r="AO488" s="330"/>
      <c r="AY488" s="330"/>
      <c r="AZ488" s="330"/>
      <c r="BA488" s="330"/>
      <c r="BB488" s="330"/>
      <c r="BC488" s="330"/>
      <c r="BD488" s="330"/>
      <c r="BE488" s="330"/>
      <c r="BF488" s="330"/>
      <c r="BI488" s="330"/>
      <c r="BS488" s="330"/>
      <c r="CC488" s="330"/>
      <c r="CM488" s="330"/>
      <c r="CW488" s="330"/>
      <c r="DG488" s="330"/>
      <c r="DQ488" s="330"/>
      <c r="EA488" s="330"/>
      <c r="EK488" s="330"/>
      <c r="EU488" s="330"/>
      <c r="FE488" s="330"/>
      <c r="FO488" s="330"/>
      <c r="FY488" s="330"/>
      <c r="GI488" s="330"/>
      <c r="GS488" s="330"/>
      <c r="HC488" s="330"/>
      <c r="HM488" s="330"/>
      <c r="HW488" s="330"/>
    </row>
    <row r="489" s="3" customFormat="true" x14ac:dyDescent="0.25">
      <c r="A489" s="330"/>
      <c r="K489" s="330"/>
      <c r="U489" s="330"/>
      <c r="AE489" s="330"/>
      <c r="AO489" s="330"/>
      <c r="AY489" s="330"/>
      <c r="AZ489" s="330"/>
      <c r="BA489" s="330"/>
      <c r="BB489" s="330"/>
      <c r="BC489" s="330"/>
      <c r="BD489" s="330"/>
      <c r="BE489" s="330"/>
      <c r="BF489" s="330"/>
      <c r="BI489" s="330"/>
      <c r="BS489" s="330"/>
      <c r="CC489" s="330"/>
      <c r="CM489" s="330"/>
      <c r="CW489" s="330"/>
      <c r="DG489" s="330"/>
      <c r="DQ489" s="330"/>
      <c r="EA489" s="330"/>
      <c r="EK489" s="330"/>
      <c r="EU489" s="330"/>
      <c r="FE489" s="330"/>
      <c r="FO489" s="330"/>
      <c r="FY489" s="330"/>
      <c r="GI489" s="330"/>
      <c r="GS489" s="330"/>
      <c r="HC489" s="330"/>
      <c r="HM489" s="330"/>
      <c r="HW489" s="330"/>
    </row>
    <row r="490" s="3" customFormat="true" x14ac:dyDescent="0.25">
      <c r="A490" s="330"/>
      <c r="K490" s="330"/>
      <c r="U490" s="330"/>
      <c r="AE490" s="330"/>
      <c r="AO490" s="330"/>
      <c r="AY490" s="330"/>
      <c r="AZ490" s="330"/>
      <c r="BA490" s="330"/>
      <c r="BB490" s="330"/>
      <c r="BC490" s="330"/>
      <c r="BD490" s="330"/>
      <c r="BE490" s="330"/>
      <c r="BF490" s="330"/>
      <c r="BI490" s="330"/>
      <c r="BS490" s="330"/>
      <c r="CC490" s="330"/>
      <c r="CM490" s="330"/>
      <c r="CW490" s="330"/>
      <c r="DG490" s="330"/>
      <c r="DQ490" s="330"/>
      <c r="EA490" s="330"/>
      <c r="EK490" s="330"/>
      <c r="EU490" s="330"/>
      <c r="FE490" s="330"/>
      <c r="FO490" s="330"/>
      <c r="FY490" s="330"/>
      <c r="GI490" s="330"/>
      <c r="GS490" s="330"/>
      <c r="HC490" s="330"/>
      <c r="HM490" s="330"/>
      <c r="HW490" s="330"/>
    </row>
    <row r="491" s="3" customFormat="true" x14ac:dyDescent="0.25">
      <c r="A491" s="330"/>
      <c r="K491" s="330"/>
      <c r="U491" s="330"/>
      <c r="AE491" s="330"/>
      <c r="AO491" s="330"/>
      <c r="AY491" s="330"/>
      <c r="AZ491" s="330"/>
      <c r="BA491" s="330"/>
      <c r="BB491" s="330"/>
      <c r="BC491" s="330"/>
      <c r="BD491" s="330"/>
      <c r="BE491" s="330"/>
      <c r="BF491" s="330"/>
      <c r="BI491" s="330"/>
      <c r="BS491" s="330"/>
      <c r="CC491" s="330"/>
      <c r="CM491" s="330"/>
      <c r="CW491" s="330"/>
      <c r="DG491" s="330"/>
      <c r="DQ491" s="330"/>
      <c r="EA491" s="330"/>
      <c r="EK491" s="330"/>
      <c r="EU491" s="330"/>
      <c r="FE491" s="330"/>
      <c r="FO491" s="330"/>
      <c r="FY491" s="330"/>
      <c r="GI491" s="330"/>
      <c r="GS491" s="330"/>
      <c r="HC491" s="330"/>
      <c r="HM491" s="330"/>
      <c r="HW491" s="330"/>
    </row>
    <row r="492" s="3" customFormat="true" x14ac:dyDescent="0.25">
      <c r="A492" s="330"/>
      <c r="K492" s="330"/>
      <c r="U492" s="330"/>
      <c r="AE492" s="330"/>
      <c r="AO492" s="330"/>
      <c r="AY492" s="330"/>
      <c r="AZ492" s="330"/>
      <c r="BA492" s="330"/>
      <c r="BB492" s="330"/>
      <c r="BC492" s="330"/>
      <c r="BD492" s="330"/>
      <c r="BE492" s="330"/>
      <c r="BF492" s="330"/>
      <c r="BI492" s="330"/>
      <c r="BS492" s="330"/>
      <c r="CC492" s="330"/>
      <c r="CM492" s="330"/>
      <c r="CW492" s="330"/>
      <c r="DG492" s="330"/>
      <c r="DQ492" s="330"/>
      <c r="EA492" s="330"/>
      <c r="EK492" s="330"/>
      <c r="EU492" s="330"/>
      <c r="FE492" s="330"/>
      <c r="FO492" s="330"/>
      <c r="FY492" s="330"/>
      <c r="GI492" s="330"/>
      <c r="GS492" s="330"/>
      <c r="HC492" s="330"/>
      <c r="HM492" s="330"/>
      <c r="HW492" s="330"/>
    </row>
    <row r="493" s="3" customFormat="true" x14ac:dyDescent="0.25">
      <c r="A493" s="330"/>
      <c r="K493" s="330"/>
      <c r="U493" s="330"/>
      <c r="AE493" s="330"/>
      <c r="AO493" s="330"/>
      <c r="AY493" s="330"/>
      <c r="AZ493" s="330"/>
      <c r="BA493" s="330"/>
      <c r="BB493" s="330"/>
      <c r="BC493" s="330"/>
      <c r="BD493" s="330"/>
      <c r="BE493" s="330"/>
      <c r="BF493" s="330"/>
      <c r="BI493" s="330"/>
      <c r="BS493" s="330"/>
      <c r="CC493" s="330"/>
      <c r="CM493" s="330"/>
      <c r="CW493" s="330"/>
      <c r="DG493" s="330"/>
      <c r="DQ493" s="330"/>
      <c r="EA493" s="330"/>
      <c r="EK493" s="330"/>
      <c r="EU493" s="330"/>
      <c r="FE493" s="330"/>
      <c r="FO493" s="330"/>
      <c r="FY493" s="330"/>
      <c r="GI493" s="330"/>
      <c r="GS493" s="330"/>
      <c r="HC493" s="330"/>
      <c r="HM493" s="330"/>
      <c r="HW493" s="330"/>
    </row>
    <row r="494" s="3" customFormat="true" x14ac:dyDescent="0.25">
      <c r="A494" s="330"/>
      <c r="K494" s="330"/>
      <c r="U494" s="330"/>
      <c r="AE494" s="330"/>
      <c r="AO494" s="330"/>
      <c r="AY494" s="330"/>
      <c r="AZ494" s="330"/>
      <c r="BA494" s="330"/>
      <c r="BB494" s="330"/>
      <c r="BC494" s="330"/>
      <c r="BD494" s="330"/>
      <c r="BE494" s="330"/>
      <c r="BF494" s="330"/>
      <c r="BI494" s="330"/>
      <c r="BS494" s="330"/>
      <c r="CC494" s="330"/>
      <c r="CM494" s="330"/>
      <c r="CW494" s="330"/>
      <c r="DG494" s="330"/>
      <c r="DQ494" s="330"/>
      <c r="EA494" s="330"/>
      <c r="EK494" s="330"/>
      <c r="EU494" s="330"/>
      <c r="FE494" s="330"/>
      <c r="FO494" s="330"/>
      <c r="FY494" s="330"/>
      <c r="GI494" s="330"/>
      <c r="GS494" s="330"/>
      <c r="HC494" s="330"/>
      <c r="HM494" s="330"/>
      <c r="HW494" s="330"/>
    </row>
    <row r="495" s="3" customFormat="true" x14ac:dyDescent="0.25">
      <c r="A495" s="330"/>
      <c r="K495" s="330"/>
      <c r="U495" s="330"/>
      <c r="AE495" s="330"/>
      <c r="AO495" s="330"/>
      <c r="AY495" s="330"/>
      <c r="AZ495" s="330"/>
      <c r="BA495" s="330"/>
      <c r="BB495" s="330"/>
      <c r="BC495" s="330"/>
      <c r="BD495" s="330"/>
      <c r="BE495" s="330"/>
      <c r="BF495" s="330"/>
      <c r="BI495" s="330"/>
      <c r="BS495" s="330"/>
      <c r="CC495" s="330"/>
      <c r="CM495" s="330"/>
      <c r="CW495" s="330"/>
      <c r="DG495" s="330"/>
      <c r="DQ495" s="330"/>
      <c r="EA495" s="330"/>
      <c r="EK495" s="330"/>
      <c r="EU495" s="330"/>
      <c r="FE495" s="330"/>
      <c r="FO495" s="330"/>
      <c r="FY495" s="330"/>
      <c r="GI495" s="330"/>
      <c r="GS495" s="330"/>
      <c r="HC495" s="330"/>
      <c r="HM495" s="330"/>
      <c r="HW495" s="330"/>
    </row>
    <row r="496" s="3" customFormat="true" x14ac:dyDescent="0.25">
      <c r="A496" s="330"/>
      <c r="K496" s="330"/>
      <c r="U496" s="330"/>
      <c r="AE496" s="330"/>
      <c r="AO496" s="330"/>
      <c r="AY496" s="330"/>
      <c r="AZ496" s="330"/>
      <c r="BA496" s="330"/>
      <c r="BB496" s="330"/>
      <c r="BC496" s="330"/>
      <c r="BD496" s="330"/>
      <c r="BE496" s="330"/>
      <c r="BF496" s="330"/>
      <c r="BI496" s="330"/>
      <c r="BS496" s="330"/>
      <c r="CC496" s="330"/>
      <c r="CM496" s="330"/>
      <c r="CW496" s="330"/>
      <c r="DG496" s="330"/>
      <c r="DQ496" s="330"/>
      <c r="EA496" s="330"/>
      <c r="EK496" s="330"/>
      <c r="EU496" s="330"/>
      <c r="FE496" s="330"/>
      <c r="FO496" s="330"/>
      <c r="FY496" s="330"/>
      <c r="GI496" s="330"/>
      <c r="GS496" s="330"/>
      <c r="HC496" s="330"/>
      <c r="HM496" s="330"/>
      <c r="HW496" s="330"/>
    </row>
    <row r="497" s="3" customFormat="true" x14ac:dyDescent="0.25">
      <c r="A497" s="330"/>
      <c r="K497" s="330"/>
      <c r="U497" s="330"/>
      <c r="AE497" s="330"/>
      <c r="AO497" s="330"/>
      <c r="AY497" s="330"/>
      <c r="AZ497" s="330"/>
      <c r="BA497" s="330"/>
      <c r="BB497" s="330"/>
      <c r="BC497" s="330"/>
      <c r="BD497" s="330"/>
      <c r="BE497" s="330"/>
      <c r="BF497" s="330"/>
      <c r="BI497" s="330"/>
      <c r="BS497" s="330"/>
      <c r="CC497" s="330"/>
      <c r="CM497" s="330"/>
      <c r="CW497" s="330"/>
      <c r="DG497" s="330"/>
      <c r="DQ497" s="330"/>
      <c r="EA497" s="330"/>
      <c r="EK497" s="330"/>
      <c r="EU497" s="330"/>
      <c r="FE497" s="330"/>
      <c r="FO497" s="330"/>
      <c r="FY497" s="330"/>
      <c r="GI497" s="330"/>
      <c r="GS497" s="330"/>
      <c r="HC497" s="330"/>
      <c r="HM497" s="330"/>
      <c r="HW497" s="330"/>
    </row>
    <row r="498" s="3" customFormat="true" x14ac:dyDescent="0.25">
      <c r="A498" s="330"/>
      <c r="K498" s="330"/>
      <c r="U498" s="330"/>
      <c r="AE498" s="330"/>
      <c r="AO498" s="330"/>
      <c r="AY498" s="330"/>
      <c r="AZ498" s="330"/>
      <c r="BA498" s="330"/>
      <c r="BB498" s="330"/>
      <c r="BC498" s="330"/>
      <c r="BD498" s="330"/>
      <c r="BE498" s="330"/>
      <c r="BF498" s="330"/>
      <c r="BI498" s="330"/>
      <c r="BS498" s="330"/>
      <c r="CC498" s="330"/>
      <c r="CM498" s="330"/>
      <c r="CW498" s="330"/>
      <c r="DG498" s="330"/>
      <c r="DQ498" s="330"/>
      <c r="EA498" s="330"/>
      <c r="EK498" s="330"/>
      <c r="EU498" s="330"/>
      <c r="FE498" s="330"/>
      <c r="FO498" s="330"/>
      <c r="FY498" s="330"/>
      <c r="GI498" s="330"/>
      <c r="GS498" s="330"/>
      <c r="HC498" s="330"/>
      <c r="HM498" s="330"/>
      <c r="HW498" s="330"/>
    </row>
    <row r="499" s="3" customFormat="true" x14ac:dyDescent="0.25">
      <c r="A499" s="330"/>
      <c r="K499" s="330"/>
      <c r="U499" s="330"/>
      <c r="AE499" s="330"/>
      <c r="AO499" s="330"/>
      <c r="AY499" s="330"/>
      <c r="AZ499" s="330"/>
      <c r="BA499" s="330"/>
      <c r="BB499" s="330"/>
      <c r="BC499" s="330"/>
      <c r="BD499" s="330"/>
      <c r="BE499" s="330"/>
      <c r="BF499" s="330"/>
      <c r="BI499" s="330"/>
      <c r="BS499" s="330"/>
      <c r="CC499" s="330"/>
      <c r="CM499" s="330"/>
      <c r="CW499" s="330"/>
      <c r="DG499" s="330"/>
      <c r="DQ499" s="330"/>
      <c r="EA499" s="330"/>
      <c r="EK499" s="330"/>
      <c r="EU499" s="330"/>
      <c r="FE499" s="330"/>
      <c r="FO499" s="330"/>
      <c r="FY499" s="330"/>
      <c r="GI499" s="330"/>
      <c r="GS499" s="330"/>
      <c r="HC499" s="330"/>
      <c r="HM499" s="330"/>
      <c r="HW499" s="330"/>
    </row>
    <row r="500" s="3" customFormat="true" x14ac:dyDescent="0.25">
      <c r="A500" s="330"/>
      <c r="K500" s="330"/>
      <c r="U500" s="330"/>
      <c r="AE500" s="330"/>
      <c r="AO500" s="330"/>
      <c r="AY500" s="330"/>
      <c r="AZ500" s="330"/>
      <c r="BA500" s="330"/>
      <c r="BB500" s="330"/>
      <c r="BC500" s="330"/>
      <c r="BD500" s="330"/>
      <c r="BE500" s="330"/>
      <c r="BF500" s="330"/>
      <c r="BI500" s="330"/>
      <c r="BS500" s="330"/>
      <c r="CC500" s="330"/>
      <c r="CM500" s="330"/>
      <c r="CW500" s="330"/>
      <c r="DG500" s="330"/>
      <c r="DQ500" s="330"/>
      <c r="EA500" s="330"/>
      <c r="EK500" s="330"/>
      <c r="EU500" s="330"/>
      <c r="FE500" s="330"/>
      <c r="FO500" s="330"/>
      <c r="FY500" s="330"/>
      <c r="GI500" s="330"/>
      <c r="GS500" s="330"/>
      <c r="HC500" s="330"/>
      <c r="HM500" s="330"/>
      <c r="HW500" s="330"/>
    </row>
    <row r="501" s="3" customFormat="true" x14ac:dyDescent="0.25">
      <c r="A501" s="330"/>
      <c r="K501" s="330"/>
      <c r="U501" s="330"/>
      <c r="AE501" s="330"/>
      <c r="AO501" s="330"/>
      <c r="AY501" s="330"/>
      <c r="AZ501" s="330"/>
      <c r="BA501" s="330"/>
      <c r="BB501" s="330"/>
      <c r="BC501" s="330"/>
      <c r="BD501" s="330"/>
      <c r="BE501" s="330"/>
      <c r="BF501" s="330"/>
      <c r="BI501" s="330"/>
      <c r="BS501" s="330"/>
      <c r="CC501" s="330"/>
      <c r="CM501" s="330"/>
      <c r="CW501" s="330"/>
      <c r="DG501" s="330"/>
      <c r="DQ501" s="330"/>
      <c r="EA501" s="330"/>
      <c r="EK501" s="330"/>
      <c r="EU501" s="330"/>
      <c r="FE501" s="330"/>
      <c r="FO501" s="330"/>
      <c r="FY501" s="330"/>
      <c r="GI501" s="330"/>
      <c r="GS501" s="330"/>
      <c r="HC501" s="330"/>
      <c r="HM501" s="330"/>
      <c r="HW501" s="330"/>
    </row>
    <row r="502" s="3" customFormat="true" x14ac:dyDescent="0.25">
      <c r="A502" s="330"/>
      <c r="K502" s="330"/>
      <c r="U502" s="330"/>
      <c r="AE502" s="330"/>
      <c r="AO502" s="330"/>
      <c r="AY502" s="330"/>
      <c r="AZ502" s="330"/>
      <c r="BA502" s="330"/>
      <c r="BB502" s="330"/>
      <c r="BC502" s="330"/>
      <c r="BD502" s="330"/>
      <c r="BE502" s="330"/>
      <c r="BF502" s="330"/>
      <c r="BI502" s="330"/>
      <c r="BS502" s="330"/>
      <c r="CC502" s="330"/>
      <c r="CM502" s="330"/>
      <c r="CW502" s="330"/>
      <c r="DG502" s="330"/>
      <c r="DQ502" s="330"/>
      <c r="EA502" s="330"/>
      <c r="EK502" s="330"/>
      <c r="EU502" s="330"/>
      <c r="FE502" s="330"/>
      <c r="FO502" s="330"/>
      <c r="FY502" s="330"/>
      <c r="GI502" s="330"/>
      <c r="GS502" s="330"/>
      <c r="HC502" s="330"/>
      <c r="HM502" s="330"/>
      <c r="HW502" s="330"/>
    </row>
    <row r="503" s="3" customFormat="true" x14ac:dyDescent="0.25">
      <c r="A503" s="330"/>
      <c r="K503" s="330"/>
      <c r="U503" s="330"/>
      <c r="AE503" s="330"/>
      <c r="AO503" s="330"/>
      <c r="AY503" s="330"/>
      <c r="AZ503" s="330"/>
      <c r="BA503" s="330"/>
      <c r="BB503" s="330"/>
      <c r="BC503" s="330"/>
      <c r="BD503" s="330"/>
      <c r="BE503" s="330"/>
      <c r="BF503" s="330"/>
      <c r="BI503" s="330"/>
      <c r="BS503" s="330"/>
      <c r="CC503" s="330"/>
      <c r="CM503" s="330"/>
      <c r="CW503" s="330"/>
      <c r="DG503" s="330"/>
      <c r="DQ503" s="330"/>
      <c r="EA503" s="330"/>
      <c r="EK503" s="330"/>
      <c r="EU503" s="330"/>
      <c r="FE503" s="330"/>
      <c r="FO503" s="330"/>
      <c r="FY503" s="330"/>
      <c r="GI503" s="330"/>
      <c r="GS503" s="330"/>
      <c r="HC503" s="330"/>
      <c r="HM503" s="330"/>
      <c r="HW503" s="330"/>
    </row>
    <row r="504" s="3" customFormat="true" x14ac:dyDescent="0.25">
      <c r="A504" s="330"/>
      <c r="K504" s="330"/>
      <c r="U504" s="330"/>
      <c r="AE504" s="330"/>
      <c r="AO504" s="330"/>
      <c r="AY504" s="330"/>
      <c r="AZ504" s="330"/>
      <c r="BA504" s="330"/>
      <c r="BB504" s="330"/>
      <c r="BC504" s="330"/>
      <c r="BD504" s="330"/>
      <c r="BE504" s="330"/>
      <c r="BF504" s="330"/>
      <c r="BI504" s="330"/>
      <c r="BS504" s="330"/>
      <c r="CC504" s="330"/>
      <c r="CM504" s="330"/>
      <c r="CW504" s="330"/>
      <c r="DG504" s="330"/>
      <c r="DQ504" s="330"/>
      <c r="EA504" s="330"/>
      <c r="EK504" s="330"/>
      <c r="EU504" s="330"/>
      <c r="FE504" s="330"/>
      <c r="FO504" s="330"/>
      <c r="FY504" s="330"/>
      <c r="GI504" s="330"/>
      <c r="GS504" s="330"/>
      <c r="HC504" s="330"/>
      <c r="HM504" s="330"/>
      <c r="HW504" s="330"/>
    </row>
    <row r="505" s="3" customFormat="true" x14ac:dyDescent="0.25">
      <c r="A505" s="330"/>
      <c r="K505" s="330"/>
      <c r="U505" s="330"/>
      <c r="AE505" s="330"/>
      <c r="AO505" s="330"/>
      <c r="AY505" s="330"/>
      <c r="AZ505" s="330"/>
      <c r="BA505" s="330"/>
      <c r="BB505" s="330"/>
      <c r="BC505" s="330"/>
      <c r="BD505" s="330"/>
      <c r="BE505" s="330"/>
      <c r="BF505" s="330"/>
      <c r="BI505" s="330"/>
      <c r="BS505" s="330"/>
      <c r="CC505" s="330"/>
      <c r="CM505" s="330"/>
      <c r="CW505" s="330"/>
      <c r="DG505" s="330"/>
      <c r="DQ505" s="330"/>
      <c r="EA505" s="330"/>
      <c r="EK505" s="330"/>
      <c r="EU505" s="330"/>
      <c r="FE505" s="330"/>
      <c r="FO505" s="330"/>
      <c r="FY505" s="330"/>
      <c r="GI505" s="330"/>
      <c r="GS505" s="330"/>
      <c r="HC505" s="330"/>
      <c r="HM505" s="330"/>
      <c r="HW505" s="330"/>
    </row>
    <row r="506" s="3" customFormat="true" x14ac:dyDescent="0.25">
      <c r="A506" s="330"/>
      <c r="K506" s="330"/>
      <c r="U506" s="330"/>
      <c r="AE506" s="330"/>
      <c r="AO506" s="330"/>
      <c r="AY506" s="330"/>
      <c r="AZ506" s="330"/>
      <c r="BA506" s="330"/>
      <c r="BB506" s="330"/>
      <c r="BC506" s="330"/>
      <c r="BD506" s="330"/>
      <c r="BE506" s="330"/>
      <c r="BF506" s="330"/>
      <c r="BI506" s="330"/>
      <c r="BS506" s="330"/>
      <c r="CC506" s="330"/>
      <c r="CM506" s="330"/>
      <c r="CW506" s="330"/>
      <c r="DG506" s="330"/>
      <c r="DQ506" s="330"/>
      <c r="EA506" s="330"/>
      <c r="EK506" s="330"/>
      <c r="EU506" s="330"/>
      <c r="FE506" s="330"/>
      <c r="FO506" s="330"/>
      <c r="FY506" s="330"/>
      <c r="GI506" s="330"/>
      <c r="GS506" s="330"/>
      <c r="HC506" s="330"/>
      <c r="HM506" s="330"/>
      <c r="HW506" s="330"/>
    </row>
    <row r="507" s="3" customFormat="true" x14ac:dyDescent="0.25">
      <c r="A507" s="330"/>
      <c r="K507" s="330"/>
      <c r="U507" s="330"/>
      <c r="AE507" s="330"/>
      <c r="AO507" s="330"/>
      <c r="AY507" s="330"/>
      <c r="AZ507" s="330"/>
      <c r="BA507" s="330"/>
      <c r="BB507" s="330"/>
      <c r="BC507" s="330"/>
      <c r="BD507" s="330"/>
      <c r="BE507" s="330"/>
      <c r="BF507" s="330"/>
      <c r="BI507" s="330"/>
      <c r="BS507" s="330"/>
      <c r="CC507" s="330"/>
      <c r="CM507" s="330"/>
      <c r="CW507" s="330"/>
      <c r="DG507" s="330"/>
      <c r="DQ507" s="330"/>
      <c r="EA507" s="330"/>
      <c r="EK507" s="330"/>
      <c r="EU507" s="330"/>
      <c r="FE507" s="330"/>
      <c r="FO507" s="330"/>
      <c r="FY507" s="330"/>
      <c r="GI507" s="330"/>
      <c r="GS507" s="330"/>
      <c r="HC507" s="330"/>
      <c r="HM507" s="330"/>
      <c r="HW507" s="330"/>
    </row>
    <row r="508" s="3" customFormat="true" x14ac:dyDescent="0.25">
      <c r="A508" s="330"/>
      <c r="K508" s="330"/>
      <c r="U508" s="330"/>
      <c r="AE508" s="330"/>
      <c r="AO508" s="330"/>
      <c r="AY508" s="330"/>
      <c r="AZ508" s="330"/>
      <c r="BA508" s="330"/>
      <c r="BB508" s="330"/>
      <c r="BC508" s="330"/>
      <c r="BD508" s="330"/>
      <c r="BE508" s="330"/>
      <c r="BF508" s="330"/>
      <c r="BI508" s="330"/>
      <c r="BS508" s="330"/>
      <c r="CC508" s="330"/>
      <c r="CM508" s="330"/>
      <c r="CW508" s="330"/>
      <c r="DG508" s="330"/>
      <c r="DQ508" s="330"/>
      <c r="EA508" s="330"/>
      <c r="EK508" s="330"/>
      <c r="EU508" s="330"/>
      <c r="FE508" s="330"/>
      <c r="FO508" s="330"/>
      <c r="FY508" s="330"/>
      <c r="GI508" s="330"/>
      <c r="GS508" s="330"/>
      <c r="HC508" s="330"/>
      <c r="HM508" s="330"/>
      <c r="HW508" s="330"/>
    </row>
    <row r="509" s="3" customFormat="true" x14ac:dyDescent="0.25">
      <c r="A509" s="330"/>
      <c r="K509" s="330"/>
      <c r="U509" s="330"/>
      <c r="AE509" s="330"/>
      <c r="AO509" s="330"/>
      <c r="AY509" s="330"/>
      <c r="AZ509" s="330"/>
      <c r="BA509" s="330"/>
      <c r="BB509" s="330"/>
      <c r="BC509" s="330"/>
      <c r="BD509" s="330"/>
      <c r="BE509" s="330"/>
      <c r="BF509" s="330"/>
      <c r="BI509" s="330"/>
      <c r="BS509" s="330"/>
      <c r="CC509" s="330"/>
      <c r="CM509" s="330"/>
      <c r="CW509" s="330"/>
      <c r="DG509" s="330"/>
      <c r="DQ509" s="330"/>
      <c r="EA509" s="330"/>
      <c r="EK509" s="330"/>
      <c r="EU509" s="330"/>
      <c r="FE509" s="330"/>
      <c r="FO509" s="330"/>
      <c r="FY509" s="330"/>
      <c r="GI509" s="330"/>
      <c r="GS509" s="330"/>
      <c r="HC509" s="330"/>
      <c r="HM509" s="330"/>
      <c r="HW509" s="330"/>
    </row>
    <row r="510" s="3" customFormat="true" x14ac:dyDescent="0.25">
      <c r="A510" s="330"/>
      <c r="K510" s="330"/>
      <c r="U510" s="330"/>
      <c r="AE510" s="330"/>
      <c r="AO510" s="330"/>
      <c r="AY510" s="330"/>
      <c r="AZ510" s="330"/>
      <c r="BA510" s="330"/>
      <c r="BB510" s="330"/>
      <c r="BC510" s="330"/>
      <c r="BD510" s="330"/>
      <c r="BE510" s="330"/>
      <c r="BF510" s="330"/>
      <c r="BI510" s="330"/>
      <c r="BS510" s="330"/>
      <c r="CC510" s="330"/>
      <c r="CM510" s="330"/>
      <c r="CW510" s="330"/>
      <c r="DG510" s="330"/>
      <c r="DQ510" s="330"/>
      <c r="EA510" s="330"/>
      <c r="EK510" s="330"/>
      <c r="EU510" s="330"/>
      <c r="FE510" s="330"/>
      <c r="FO510" s="330"/>
      <c r="FY510" s="330"/>
      <c r="GI510" s="330"/>
      <c r="GS510" s="330"/>
      <c r="HC510" s="330"/>
      <c r="HM510" s="330"/>
      <c r="HW510" s="330"/>
    </row>
    <row r="511" s="3" customFormat="true" x14ac:dyDescent="0.25">
      <c r="A511" s="330"/>
      <c r="K511" s="330"/>
      <c r="U511" s="330"/>
      <c r="AE511" s="330"/>
      <c r="AO511" s="330"/>
      <c r="AY511" s="330"/>
      <c r="AZ511" s="330"/>
      <c r="BA511" s="330"/>
      <c r="BB511" s="330"/>
      <c r="BC511" s="330"/>
      <c r="BD511" s="330"/>
      <c r="BE511" s="330"/>
      <c r="BF511" s="330"/>
      <c r="BI511" s="330"/>
      <c r="BS511" s="330"/>
      <c r="CC511" s="330"/>
      <c r="CM511" s="330"/>
      <c r="CW511" s="330"/>
      <c r="DG511" s="330"/>
      <c r="DQ511" s="330"/>
      <c r="EA511" s="330"/>
      <c r="EK511" s="330"/>
      <c r="EU511" s="330"/>
      <c r="FE511" s="330"/>
      <c r="FO511" s="330"/>
      <c r="FY511" s="330"/>
      <c r="GI511" s="330"/>
      <c r="GS511" s="330"/>
      <c r="HC511" s="330"/>
      <c r="HM511" s="330"/>
      <c r="HW511" s="330"/>
    </row>
    <row r="512" s="3" customFormat="true" x14ac:dyDescent="0.25">
      <c r="A512" s="330"/>
      <c r="K512" s="330"/>
      <c r="U512" s="330"/>
      <c r="AE512" s="330"/>
      <c r="AO512" s="330"/>
      <c r="AY512" s="330"/>
      <c r="AZ512" s="330"/>
      <c r="BA512" s="330"/>
      <c r="BB512" s="330"/>
      <c r="BC512" s="330"/>
      <c r="BD512" s="330"/>
      <c r="BE512" s="330"/>
      <c r="BF512" s="330"/>
      <c r="BI512" s="330"/>
      <c r="BS512" s="330"/>
      <c r="CC512" s="330"/>
      <c r="CM512" s="330"/>
      <c r="CW512" s="330"/>
      <c r="DG512" s="330"/>
      <c r="DQ512" s="330"/>
      <c r="EA512" s="330"/>
      <c r="EK512" s="330"/>
      <c r="EU512" s="330"/>
      <c r="FE512" s="330"/>
      <c r="FO512" s="330"/>
      <c r="FY512" s="330"/>
      <c r="GI512" s="330"/>
      <c r="GS512" s="330"/>
      <c r="HC512" s="330"/>
      <c r="HM512" s="330"/>
      <c r="HW512" s="330"/>
    </row>
    <row r="513" s="3" customFormat="true" x14ac:dyDescent="0.25">
      <c r="A513" s="330"/>
      <c r="K513" s="330"/>
      <c r="U513" s="330"/>
      <c r="AE513" s="330"/>
      <c r="AO513" s="330"/>
      <c r="AY513" s="330"/>
      <c r="AZ513" s="330"/>
      <c r="BA513" s="330"/>
      <c r="BB513" s="330"/>
      <c r="BC513" s="330"/>
      <c r="BD513" s="330"/>
      <c r="BE513" s="330"/>
      <c r="BF513" s="330"/>
      <c r="BI513" s="330"/>
      <c r="BS513" s="330"/>
      <c r="CC513" s="330"/>
      <c r="CM513" s="330"/>
      <c r="CW513" s="330"/>
      <c r="DG513" s="330"/>
      <c r="DQ513" s="330"/>
      <c r="EA513" s="330"/>
      <c r="EK513" s="330"/>
      <c r="EU513" s="330"/>
      <c r="FE513" s="330"/>
      <c r="FO513" s="330"/>
      <c r="FY513" s="330"/>
      <c r="GI513" s="330"/>
      <c r="GS513" s="330"/>
      <c r="HC513" s="330"/>
      <c r="HM513" s="330"/>
      <c r="HW513" s="330"/>
    </row>
    <row r="514" s="3" customFormat="true" x14ac:dyDescent="0.25">
      <c r="A514" s="330"/>
      <c r="K514" s="330"/>
      <c r="U514" s="330"/>
      <c r="AE514" s="330"/>
      <c r="AO514" s="330"/>
      <c r="AY514" s="330"/>
      <c r="AZ514" s="330"/>
      <c r="BA514" s="330"/>
      <c r="BB514" s="330"/>
      <c r="BC514" s="330"/>
      <c r="BD514" s="330"/>
      <c r="BE514" s="330"/>
      <c r="BF514" s="330"/>
      <c r="BI514" s="330"/>
      <c r="BS514" s="330"/>
      <c r="CC514" s="330"/>
      <c r="CM514" s="330"/>
      <c r="CW514" s="330"/>
      <c r="DG514" s="330"/>
      <c r="DQ514" s="330"/>
      <c r="EA514" s="330"/>
      <c r="EK514" s="330"/>
      <c r="EU514" s="330"/>
      <c r="FE514" s="330"/>
      <c r="FO514" s="330"/>
      <c r="FY514" s="330"/>
      <c r="GI514" s="330"/>
      <c r="GS514" s="330"/>
      <c r="HC514" s="330"/>
      <c r="HM514" s="330"/>
      <c r="HW514" s="330"/>
    </row>
    <row r="515" s="3" customFormat="true" x14ac:dyDescent="0.25">
      <c r="A515" s="330"/>
      <c r="K515" s="330"/>
      <c r="U515" s="330"/>
      <c r="AE515" s="330"/>
      <c r="AO515" s="330"/>
      <c r="AY515" s="330"/>
      <c r="AZ515" s="330"/>
      <c r="BA515" s="330"/>
      <c r="BB515" s="330"/>
      <c r="BC515" s="330"/>
      <c r="BD515" s="330"/>
      <c r="BE515" s="330"/>
      <c r="BF515" s="330"/>
      <c r="BI515" s="330"/>
      <c r="BS515" s="330"/>
      <c r="CC515" s="330"/>
      <c r="CM515" s="330"/>
      <c r="CW515" s="330"/>
      <c r="DG515" s="330"/>
      <c r="DQ515" s="330"/>
      <c r="EA515" s="330"/>
      <c r="EK515" s="330"/>
      <c r="EU515" s="330"/>
      <c r="FE515" s="330"/>
      <c r="FO515" s="330"/>
      <c r="FY515" s="330"/>
      <c r="GI515" s="330"/>
      <c r="GS515" s="330"/>
      <c r="HC515" s="330"/>
      <c r="HM515" s="330"/>
      <c r="HW515" s="330"/>
    </row>
    <row r="516" s="3" customFormat="true" x14ac:dyDescent="0.25">
      <c r="A516" s="330"/>
      <c r="K516" s="330"/>
      <c r="U516" s="330"/>
      <c r="AE516" s="330"/>
      <c r="AO516" s="330"/>
      <c r="AY516" s="330"/>
      <c r="AZ516" s="330"/>
      <c r="BA516" s="330"/>
      <c r="BB516" s="330"/>
      <c r="BC516" s="330"/>
      <c r="BD516" s="330"/>
      <c r="BE516" s="330"/>
      <c r="BF516" s="330"/>
      <c r="BI516" s="330"/>
      <c r="BS516" s="330"/>
      <c r="CC516" s="330"/>
      <c r="CM516" s="330"/>
      <c r="CW516" s="330"/>
      <c r="DG516" s="330"/>
      <c r="DQ516" s="330"/>
      <c r="EA516" s="330"/>
      <c r="EK516" s="330"/>
      <c r="EU516" s="330"/>
      <c r="FE516" s="330"/>
      <c r="FO516" s="330"/>
      <c r="FY516" s="330"/>
      <c r="GI516" s="330"/>
      <c r="GS516" s="330"/>
      <c r="HC516" s="330"/>
      <c r="HM516" s="330"/>
      <c r="HW516" s="330"/>
    </row>
    <row r="517" s="3" customFormat="true" x14ac:dyDescent="0.25">
      <c r="A517" s="330"/>
      <c r="K517" s="330"/>
      <c r="U517" s="330"/>
      <c r="AE517" s="330"/>
      <c r="AO517" s="330"/>
      <c r="AY517" s="330"/>
      <c r="AZ517" s="330"/>
      <c r="BA517" s="330"/>
      <c r="BB517" s="330"/>
      <c r="BC517" s="330"/>
      <c r="BD517" s="330"/>
      <c r="BE517" s="330"/>
      <c r="BF517" s="330"/>
      <c r="BI517" s="330"/>
      <c r="BS517" s="330"/>
      <c r="CC517" s="330"/>
      <c r="CM517" s="330"/>
      <c r="CW517" s="330"/>
      <c r="DG517" s="330"/>
      <c r="DQ517" s="330"/>
      <c r="EA517" s="330"/>
      <c r="EK517" s="330"/>
      <c r="EU517" s="330"/>
      <c r="FE517" s="330"/>
      <c r="FO517" s="330"/>
      <c r="FY517" s="330"/>
      <c r="GI517" s="330"/>
      <c r="GS517" s="330"/>
      <c r="HC517" s="330"/>
      <c r="HM517" s="330"/>
      <c r="HW517" s="330"/>
    </row>
    <row r="518" s="3" customFormat="true" x14ac:dyDescent="0.25">
      <c r="A518" s="330"/>
      <c r="K518" s="330"/>
      <c r="U518" s="330"/>
      <c r="AE518" s="330"/>
      <c r="AO518" s="330"/>
      <c r="AY518" s="330"/>
      <c r="AZ518" s="330"/>
      <c r="BA518" s="330"/>
      <c r="BB518" s="330"/>
      <c r="BC518" s="330"/>
      <c r="BD518" s="330"/>
      <c r="BE518" s="330"/>
      <c r="BF518" s="330"/>
      <c r="BI518" s="330"/>
      <c r="BS518" s="330"/>
      <c r="CC518" s="330"/>
      <c r="CM518" s="330"/>
      <c r="CW518" s="330"/>
      <c r="DG518" s="330"/>
      <c r="DQ518" s="330"/>
      <c r="EA518" s="330"/>
      <c r="EK518" s="330"/>
      <c r="EU518" s="330"/>
      <c r="FE518" s="330"/>
      <c r="FO518" s="330"/>
      <c r="FY518" s="330"/>
      <c r="GI518" s="330"/>
      <c r="GS518" s="330"/>
      <c r="HC518" s="330"/>
      <c r="HM518" s="330"/>
      <c r="HW518" s="330"/>
    </row>
    <row r="519" s="3" customFormat="true" x14ac:dyDescent="0.25">
      <c r="A519" s="330"/>
      <c r="K519" s="330"/>
      <c r="U519" s="330"/>
      <c r="AE519" s="330"/>
      <c r="AO519" s="330"/>
      <c r="AY519" s="330"/>
      <c r="AZ519" s="330"/>
      <c r="BA519" s="330"/>
      <c r="BB519" s="330"/>
      <c r="BC519" s="330"/>
      <c r="BD519" s="330"/>
      <c r="BE519" s="330"/>
      <c r="BF519" s="330"/>
      <c r="BI519" s="330"/>
      <c r="BS519" s="330"/>
      <c r="CC519" s="330"/>
      <c r="CM519" s="330"/>
      <c r="CW519" s="330"/>
      <c r="DG519" s="330"/>
      <c r="DQ519" s="330"/>
      <c r="EA519" s="330"/>
      <c r="EK519" s="330"/>
      <c r="EU519" s="330"/>
      <c r="FE519" s="330"/>
      <c r="FO519" s="330"/>
      <c r="FY519" s="330"/>
      <c r="GI519" s="330"/>
      <c r="GS519" s="330"/>
      <c r="HC519" s="330"/>
      <c r="HM519" s="330"/>
      <c r="HW519" s="330"/>
    </row>
    <row r="520" s="3" customFormat="true" x14ac:dyDescent="0.25">
      <c r="A520" s="330"/>
      <c r="K520" s="330"/>
      <c r="U520" s="330"/>
      <c r="AE520" s="330"/>
      <c r="AO520" s="330"/>
      <c r="AY520" s="330"/>
      <c r="AZ520" s="330"/>
      <c r="BA520" s="330"/>
      <c r="BB520" s="330"/>
      <c r="BC520" s="330"/>
      <c r="BD520" s="330"/>
      <c r="BE520" s="330"/>
      <c r="BF520" s="330"/>
      <c r="BI520" s="330"/>
      <c r="BS520" s="330"/>
      <c r="CC520" s="330"/>
      <c r="CM520" s="330"/>
      <c r="CW520" s="330"/>
      <c r="DG520" s="330"/>
      <c r="DQ520" s="330"/>
      <c r="EA520" s="330"/>
      <c r="EK520" s="330"/>
      <c r="EU520" s="330"/>
      <c r="FE520" s="330"/>
      <c r="FO520" s="330"/>
      <c r="FY520" s="330"/>
      <c r="GI520" s="330"/>
      <c r="GS520" s="330"/>
      <c r="HC520" s="330"/>
      <c r="HM520" s="330"/>
      <c r="HW520" s="330"/>
    </row>
    <row r="521" s="3" customFormat="true" x14ac:dyDescent="0.25">
      <c r="A521" s="330"/>
      <c r="K521" s="330"/>
      <c r="U521" s="330"/>
      <c r="AE521" s="330"/>
      <c r="AO521" s="330"/>
      <c r="AY521" s="330"/>
      <c r="AZ521" s="330"/>
      <c r="BA521" s="330"/>
      <c r="BB521" s="330"/>
      <c r="BC521" s="330"/>
      <c r="BD521" s="330"/>
      <c r="BE521" s="330"/>
      <c r="BF521" s="330"/>
      <c r="BI521" s="330"/>
      <c r="BS521" s="330"/>
      <c r="CC521" s="330"/>
      <c r="CM521" s="330"/>
      <c r="CW521" s="330"/>
      <c r="DG521" s="330"/>
      <c r="DQ521" s="330"/>
      <c r="EA521" s="330"/>
      <c r="EK521" s="330"/>
      <c r="EU521" s="330"/>
      <c r="FE521" s="330"/>
      <c r="FO521" s="330"/>
      <c r="FY521" s="330"/>
      <c r="GI521" s="330"/>
      <c r="GS521" s="330"/>
      <c r="HC521" s="330"/>
      <c r="HM521" s="330"/>
      <c r="HW521" s="330"/>
    </row>
    <row r="522" s="3" customFormat="true" x14ac:dyDescent="0.25">
      <c r="A522" s="330"/>
      <c r="K522" s="330"/>
      <c r="U522" s="330"/>
      <c r="AE522" s="330"/>
      <c r="AO522" s="330"/>
      <c r="AY522" s="330"/>
      <c r="AZ522" s="330"/>
      <c r="BA522" s="330"/>
      <c r="BB522" s="330"/>
      <c r="BC522" s="330"/>
      <c r="BD522" s="330"/>
      <c r="BE522" s="330"/>
      <c r="BF522" s="330"/>
      <c r="BI522" s="330"/>
      <c r="BS522" s="330"/>
      <c r="CC522" s="330"/>
      <c r="CM522" s="330"/>
      <c r="CW522" s="330"/>
      <c r="DG522" s="330"/>
      <c r="DQ522" s="330"/>
      <c r="EA522" s="330"/>
      <c r="EK522" s="330"/>
      <c r="EU522" s="330"/>
      <c r="FE522" s="330"/>
      <c r="FO522" s="330"/>
      <c r="FY522" s="330"/>
      <c r="GI522" s="330"/>
      <c r="GS522" s="330"/>
      <c r="HC522" s="330"/>
      <c r="HM522" s="330"/>
      <c r="HW522" s="330"/>
    </row>
    <row r="523" s="3" customFormat="true" x14ac:dyDescent="0.25">
      <c r="A523" s="330"/>
      <c r="K523" s="330"/>
      <c r="U523" s="330"/>
      <c r="AE523" s="330"/>
      <c r="AO523" s="330"/>
      <c r="AY523" s="330"/>
      <c r="AZ523" s="330"/>
      <c r="BA523" s="330"/>
      <c r="BB523" s="330"/>
      <c r="BC523" s="330"/>
      <c r="BD523" s="330"/>
      <c r="BE523" s="330"/>
      <c r="BF523" s="330"/>
      <c r="BI523" s="330"/>
      <c r="BS523" s="330"/>
      <c r="CC523" s="330"/>
      <c r="CM523" s="330"/>
      <c r="CW523" s="330"/>
      <c r="DG523" s="330"/>
      <c r="DQ523" s="330"/>
      <c r="EA523" s="330"/>
      <c r="EK523" s="330"/>
      <c r="EU523" s="330"/>
      <c r="FE523" s="330"/>
      <c r="FO523" s="330"/>
      <c r="FY523" s="330"/>
      <c r="GI523" s="330"/>
      <c r="GS523" s="330"/>
      <c r="HC523" s="330"/>
      <c r="HM523" s="330"/>
      <c r="HW523" s="330"/>
    </row>
    <row r="524" s="3" customFormat="true" x14ac:dyDescent="0.25">
      <c r="A524" s="330"/>
      <c r="K524" s="330"/>
      <c r="U524" s="330"/>
      <c r="AE524" s="330"/>
      <c r="AO524" s="330"/>
      <c r="AY524" s="330"/>
      <c r="AZ524" s="330"/>
      <c r="BA524" s="330"/>
      <c r="BB524" s="330"/>
      <c r="BC524" s="330"/>
      <c r="BD524" s="330"/>
      <c r="BE524" s="330"/>
      <c r="BF524" s="330"/>
      <c r="BI524" s="330"/>
      <c r="BS524" s="330"/>
      <c r="CC524" s="330"/>
      <c r="CM524" s="330"/>
      <c r="CW524" s="330"/>
      <c r="DG524" s="330"/>
      <c r="DQ524" s="330"/>
      <c r="EA524" s="330"/>
      <c r="EK524" s="330"/>
      <c r="EU524" s="330"/>
      <c r="FE524" s="330"/>
      <c r="FO524" s="330"/>
      <c r="FY524" s="330"/>
      <c r="GI524" s="330"/>
      <c r="GS524" s="330"/>
      <c r="HC524" s="330"/>
      <c r="HM524" s="330"/>
      <c r="HW524" s="330"/>
    </row>
    <row r="525" s="3" customFormat="true" x14ac:dyDescent="0.25">
      <c r="A525" s="330"/>
      <c r="K525" s="330"/>
      <c r="U525" s="330"/>
      <c r="AE525" s="330"/>
      <c r="AO525" s="330"/>
      <c r="AY525" s="330"/>
      <c r="AZ525" s="330"/>
      <c r="BA525" s="330"/>
      <c r="BB525" s="330"/>
      <c r="BC525" s="330"/>
      <c r="BD525" s="330"/>
      <c r="BE525" s="330"/>
      <c r="BF525" s="330"/>
      <c r="BI525" s="330"/>
      <c r="BS525" s="330"/>
      <c r="CC525" s="330"/>
      <c r="CM525" s="330"/>
      <c r="CW525" s="330"/>
      <c r="DG525" s="330"/>
      <c r="DQ525" s="330"/>
      <c r="EA525" s="330"/>
      <c r="EK525" s="330"/>
      <c r="EU525" s="330"/>
      <c r="FE525" s="330"/>
      <c r="FO525" s="330"/>
      <c r="FY525" s="330"/>
      <c r="GI525" s="330"/>
      <c r="GS525" s="330"/>
      <c r="HC525" s="330"/>
      <c r="HM525" s="330"/>
      <c r="HW525" s="330"/>
    </row>
    <row r="526" s="3" customFormat="true" x14ac:dyDescent="0.25">
      <c r="A526" s="330"/>
      <c r="K526" s="330"/>
      <c r="U526" s="330"/>
      <c r="AE526" s="330"/>
      <c r="AO526" s="330"/>
      <c r="AY526" s="330"/>
      <c r="AZ526" s="330"/>
      <c r="BA526" s="330"/>
      <c r="BB526" s="330"/>
      <c r="BC526" s="330"/>
      <c r="BD526" s="330"/>
      <c r="BE526" s="330"/>
      <c r="BF526" s="330"/>
      <c r="BI526" s="330"/>
      <c r="BS526" s="330"/>
      <c r="CC526" s="330"/>
      <c r="CM526" s="330"/>
      <c r="CW526" s="330"/>
      <c r="DG526" s="330"/>
      <c r="DQ526" s="330"/>
      <c r="EA526" s="330"/>
      <c r="EK526" s="330"/>
      <c r="EU526" s="330"/>
      <c r="FE526" s="330"/>
      <c r="FO526" s="330"/>
      <c r="FY526" s="330"/>
      <c r="GI526" s="330"/>
      <c r="GS526" s="330"/>
      <c r="HC526" s="330"/>
      <c r="HM526" s="330"/>
      <c r="HW526" s="330"/>
    </row>
    <row r="527" s="3" customFormat="true" x14ac:dyDescent="0.25">
      <c r="A527" s="330"/>
      <c r="K527" s="330"/>
      <c r="U527" s="330"/>
      <c r="AE527" s="330"/>
      <c r="AO527" s="330"/>
      <c r="AY527" s="330"/>
      <c r="AZ527" s="330"/>
      <c r="BA527" s="330"/>
      <c r="BB527" s="330"/>
      <c r="BC527" s="330"/>
      <c r="BD527" s="330"/>
      <c r="BE527" s="330"/>
      <c r="BF527" s="330"/>
      <c r="BI527" s="330"/>
      <c r="BS527" s="330"/>
      <c r="CC527" s="330"/>
      <c r="CM527" s="330"/>
      <c r="CW527" s="330"/>
      <c r="DG527" s="330"/>
      <c r="DQ527" s="330"/>
      <c r="EA527" s="330"/>
      <c r="EK527" s="330"/>
      <c r="EU527" s="330"/>
      <c r="FE527" s="330"/>
      <c r="FO527" s="330"/>
      <c r="FY527" s="330"/>
      <c r="GI527" s="330"/>
      <c r="GS527" s="330"/>
      <c r="HC527" s="330"/>
      <c r="HM527" s="330"/>
      <c r="HW527" s="330"/>
    </row>
    <row r="528" s="3" customFormat="true" x14ac:dyDescent="0.25">
      <c r="A528" s="330"/>
      <c r="K528" s="330"/>
      <c r="U528" s="330"/>
      <c r="AE528" s="330"/>
      <c r="AO528" s="330"/>
      <c r="AY528" s="330"/>
      <c r="AZ528" s="330"/>
      <c r="BA528" s="330"/>
      <c r="BB528" s="330"/>
      <c r="BC528" s="330"/>
      <c r="BD528" s="330"/>
      <c r="BE528" s="330"/>
      <c r="BF528" s="330"/>
      <c r="BI528" s="330"/>
      <c r="BS528" s="330"/>
      <c r="CC528" s="330"/>
      <c r="CM528" s="330"/>
      <c r="CW528" s="330"/>
      <c r="DG528" s="330"/>
      <c r="DQ528" s="330"/>
      <c r="EA528" s="330"/>
      <c r="EK528" s="330"/>
      <c r="EU528" s="330"/>
      <c r="FE528" s="330"/>
      <c r="FO528" s="330"/>
      <c r="FY528" s="330"/>
      <c r="GI528" s="330"/>
      <c r="GS528" s="330"/>
      <c r="HC528" s="330"/>
      <c r="HM528" s="330"/>
      <c r="HW528" s="330"/>
    </row>
    <row r="529" s="3" customFormat="true" x14ac:dyDescent="0.25">
      <c r="A529" s="330"/>
      <c r="K529" s="330"/>
      <c r="U529" s="330"/>
      <c r="AE529" s="330"/>
      <c r="AO529" s="330"/>
      <c r="AY529" s="330"/>
      <c r="AZ529" s="330"/>
      <c r="BA529" s="330"/>
      <c r="BB529" s="330"/>
      <c r="BC529" s="330"/>
      <c r="BD529" s="330"/>
      <c r="BE529" s="330"/>
      <c r="BF529" s="330"/>
      <c r="BI529" s="330"/>
      <c r="BS529" s="330"/>
      <c r="CC529" s="330"/>
      <c r="CM529" s="330"/>
      <c r="CW529" s="330"/>
      <c r="DG529" s="330"/>
      <c r="DQ529" s="330"/>
      <c r="EA529" s="330"/>
      <c r="EK529" s="330"/>
      <c r="EU529" s="330"/>
      <c r="FE529" s="330"/>
      <c r="FO529" s="330"/>
      <c r="FY529" s="330"/>
      <c r="GI529" s="330"/>
      <c r="GS529" s="330"/>
      <c r="HC529" s="330"/>
      <c r="HM529" s="330"/>
      <c r="HW529" s="330"/>
    </row>
    <row r="530" s="3" customFormat="true" x14ac:dyDescent="0.25">
      <c r="A530" s="330"/>
      <c r="K530" s="330"/>
      <c r="U530" s="330"/>
      <c r="AE530" s="330"/>
      <c r="AO530" s="330"/>
      <c r="AY530" s="330"/>
      <c r="AZ530" s="330"/>
      <c r="BA530" s="330"/>
      <c r="BB530" s="330"/>
      <c r="BC530" s="330"/>
      <c r="BD530" s="330"/>
      <c r="BE530" s="330"/>
      <c r="BF530" s="330"/>
      <c r="BI530" s="330"/>
      <c r="BS530" s="330"/>
      <c r="CC530" s="330"/>
      <c r="CM530" s="330"/>
      <c r="CW530" s="330"/>
      <c r="DG530" s="330"/>
      <c r="DQ530" s="330"/>
      <c r="EA530" s="330"/>
      <c r="EK530" s="330"/>
      <c r="EU530" s="330"/>
      <c r="FE530" s="330"/>
      <c r="FO530" s="330"/>
      <c r="FY530" s="330"/>
      <c r="GI530" s="330"/>
      <c r="GS530" s="330"/>
      <c r="HC530" s="330"/>
      <c r="HM530" s="330"/>
      <c r="HW530" s="330"/>
    </row>
    <row r="531" s="3" customFormat="true" x14ac:dyDescent="0.25">
      <c r="A531" s="330"/>
      <c r="K531" s="330"/>
      <c r="U531" s="330"/>
      <c r="AE531" s="330"/>
      <c r="AO531" s="330"/>
      <c r="AY531" s="330"/>
      <c r="AZ531" s="330"/>
      <c r="BA531" s="330"/>
      <c r="BB531" s="330"/>
      <c r="BC531" s="330"/>
      <c r="BD531" s="330"/>
      <c r="BE531" s="330"/>
      <c r="BF531" s="330"/>
      <c r="BI531" s="330"/>
      <c r="BS531" s="330"/>
      <c r="CC531" s="330"/>
      <c r="CM531" s="330"/>
      <c r="CW531" s="330"/>
      <c r="DG531" s="330"/>
      <c r="DQ531" s="330"/>
      <c r="EA531" s="330"/>
      <c r="EK531" s="330"/>
      <c r="EU531" s="330"/>
      <c r="FE531" s="330"/>
      <c r="FO531" s="330"/>
      <c r="FY531" s="330"/>
      <c r="GI531" s="330"/>
      <c r="GS531" s="330"/>
      <c r="HC531" s="330"/>
      <c r="HM531" s="330"/>
      <c r="HW531" s="330"/>
    </row>
    <row r="532" s="3" customFormat="true" x14ac:dyDescent="0.25">
      <c r="A532" s="330"/>
      <c r="K532" s="330"/>
      <c r="U532" s="330"/>
      <c r="AE532" s="330"/>
      <c r="AO532" s="330"/>
      <c r="AY532" s="330"/>
      <c r="AZ532" s="330"/>
      <c r="BA532" s="330"/>
      <c r="BB532" s="330"/>
      <c r="BC532" s="330"/>
      <c r="BD532" s="330"/>
      <c r="BE532" s="330"/>
      <c r="BF532" s="330"/>
      <c r="BI532" s="330"/>
      <c r="BS532" s="330"/>
      <c r="CC532" s="330"/>
      <c r="CM532" s="330"/>
      <c r="CW532" s="330"/>
      <c r="DG532" s="330"/>
      <c r="DQ532" s="330"/>
      <c r="EA532" s="330"/>
      <c r="EK532" s="330"/>
      <c r="EU532" s="330"/>
      <c r="FE532" s="330"/>
      <c r="FO532" s="330"/>
      <c r="FY532" s="330"/>
      <c r="GI532" s="330"/>
      <c r="GS532" s="330"/>
      <c r="HC532" s="330"/>
      <c r="HM532" s="330"/>
      <c r="HW532" s="330"/>
    </row>
    <row r="533" s="3" customFormat="true" x14ac:dyDescent="0.25">
      <c r="A533" s="330"/>
      <c r="K533" s="330"/>
      <c r="U533" s="330"/>
      <c r="AE533" s="330"/>
      <c r="AO533" s="330"/>
      <c r="AY533" s="330"/>
      <c r="AZ533" s="330"/>
      <c r="BA533" s="330"/>
      <c r="BB533" s="330"/>
      <c r="BC533" s="330"/>
      <c r="BD533" s="330"/>
      <c r="BE533" s="330"/>
      <c r="BF533" s="330"/>
      <c r="BI533" s="330"/>
      <c r="BS533" s="330"/>
      <c r="CC533" s="330"/>
      <c r="CM533" s="330"/>
      <c r="CW533" s="330"/>
      <c r="DG533" s="330"/>
      <c r="DQ533" s="330"/>
      <c r="EA533" s="330"/>
      <c r="EK533" s="330"/>
      <c r="EU533" s="330"/>
      <c r="FE533" s="330"/>
      <c r="FO533" s="330"/>
      <c r="FY533" s="330"/>
      <c r="GI533" s="330"/>
      <c r="GS533" s="330"/>
      <c r="HC533" s="330"/>
      <c r="HM533" s="330"/>
      <c r="HW533" s="330"/>
    </row>
    <row r="534" s="3" customFormat="true" x14ac:dyDescent="0.25">
      <c r="A534" s="330"/>
      <c r="K534" s="330"/>
      <c r="U534" s="330"/>
      <c r="AE534" s="330"/>
      <c r="AO534" s="330"/>
      <c r="AY534" s="330"/>
      <c r="AZ534" s="330"/>
      <c r="BA534" s="330"/>
      <c r="BB534" s="330"/>
      <c r="BC534" s="330"/>
      <c r="BD534" s="330"/>
      <c r="BE534" s="330"/>
      <c r="BF534" s="330"/>
      <c r="BI534" s="330"/>
      <c r="BS534" s="330"/>
      <c r="CC534" s="330"/>
      <c r="CM534" s="330"/>
      <c r="CW534" s="330"/>
      <c r="DG534" s="330"/>
      <c r="DQ534" s="330"/>
      <c r="EA534" s="330"/>
      <c r="EK534" s="330"/>
      <c r="EU534" s="330"/>
      <c r="FE534" s="330"/>
      <c r="FO534" s="330"/>
      <c r="FY534" s="330"/>
      <c r="GI534" s="330"/>
      <c r="GS534" s="330"/>
      <c r="HC534" s="330"/>
      <c r="HM534" s="330"/>
      <c r="HW534" s="330"/>
    </row>
    <row r="535" s="3" customFormat="true" x14ac:dyDescent="0.25">
      <c r="A535" s="330"/>
      <c r="K535" s="330"/>
      <c r="U535" s="330"/>
      <c r="AE535" s="330"/>
      <c r="AO535" s="330"/>
      <c r="AY535" s="330"/>
      <c r="AZ535" s="330"/>
      <c r="BA535" s="330"/>
      <c r="BB535" s="330"/>
      <c r="BC535" s="330"/>
      <c r="BD535" s="330"/>
      <c r="BE535" s="330"/>
      <c r="BF535" s="330"/>
      <c r="BI535" s="330"/>
      <c r="BS535" s="330"/>
      <c r="CC535" s="330"/>
      <c r="CM535" s="330"/>
      <c r="CW535" s="330"/>
      <c r="DG535" s="330"/>
      <c r="DQ535" s="330"/>
      <c r="EA535" s="330"/>
      <c r="EK535" s="330"/>
      <c r="EU535" s="330"/>
      <c r="FE535" s="330"/>
      <c r="FO535" s="330"/>
      <c r="FY535" s="330"/>
      <c r="GI535" s="330"/>
      <c r="GS535" s="330"/>
      <c r="HC535" s="330"/>
      <c r="HM535" s="330"/>
      <c r="HW535" s="330"/>
    </row>
    <row r="536" s="3" customFormat="true" x14ac:dyDescent="0.25">
      <c r="A536" s="330"/>
      <c r="K536" s="330"/>
      <c r="U536" s="330"/>
      <c r="AE536" s="330"/>
      <c r="AO536" s="330"/>
      <c r="AY536" s="330"/>
      <c r="AZ536" s="330"/>
      <c r="BA536" s="330"/>
      <c r="BB536" s="330"/>
      <c r="BC536" s="330"/>
      <c r="BD536" s="330"/>
      <c r="BE536" s="330"/>
      <c r="BF536" s="330"/>
      <c r="BI536" s="330"/>
      <c r="BS536" s="330"/>
      <c r="CC536" s="330"/>
      <c r="CM536" s="330"/>
      <c r="CW536" s="330"/>
      <c r="DG536" s="330"/>
      <c r="DQ536" s="330"/>
      <c r="EA536" s="330"/>
      <c r="EK536" s="330"/>
      <c r="EU536" s="330"/>
      <c r="FE536" s="330"/>
      <c r="FO536" s="330"/>
      <c r="FY536" s="330"/>
      <c r="GI536" s="330"/>
      <c r="GS536" s="330"/>
      <c r="HC536" s="330"/>
      <c r="HM536" s="330"/>
      <c r="HW536" s="330"/>
    </row>
    <row r="537" s="3" customFormat="true" x14ac:dyDescent="0.25">
      <c r="A537" s="330"/>
      <c r="K537" s="330"/>
      <c r="U537" s="330"/>
      <c r="AE537" s="330"/>
      <c r="AO537" s="330"/>
      <c r="AY537" s="330"/>
      <c r="AZ537" s="330"/>
      <c r="BA537" s="330"/>
      <c r="BB537" s="330"/>
      <c r="BC537" s="330"/>
      <c r="BD537" s="330"/>
      <c r="BE537" s="330"/>
      <c r="BF537" s="330"/>
      <c r="BI537" s="330"/>
      <c r="BS537" s="330"/>
      <c r="CC537" s="330"/>
      <c r="CM537" s="330"/>
      <c r="CW537" s="330"/>
      <c r="DG537" s="330"/>
      <c r="DQ537" s="330"/>
      <c r="EA537" s="330"/>
      <c r="EK537" s="330"/>
      <c r="EU537" s="330"/>
      <c r="FE537" s="330"/>
      <c r="FO537" s="330"/>
      <c r="FY537" s="330"/>
      <c r="GI537" s="330"/>
      <c r="GS537" s="330"/>
      <c r="HC537" s="330"/>
      <c r="HM537" s="330"/>
      <c r="HW537" s="330"/>
    </row>
    <row r="538" s="3" customFormat="true" x14ac:dyDescent="0.25">
      <c r="A538" s="330"/>
      <c r="K538" s="330"/>
      <c r="U538" s="330"/>
      <c r="AE538" s="330"/>
      <c r="AO538" s="330"/>
      <c r="AY538" s="330"/>
      <c r="AZ538" s="330"/>
      <c r="BA538" s="330"/>
      <c r="BB538" s="330"/>
      <c r="BC538" s="330"/>
      <c r="BD538" s="330"/>
      <c r="BE538" s="330"/>
      <c r="BF538" s="330"/>
      <c r="BI538" s="330"/>
      <c r="BS538" s="330"/>
      <c r="CC538" s="330"/>
      <c r="CM538" s="330"/>
      <c r="CW538" s="330"/>
      <c r="DG538" s="330"/>
      <c r="DQ538" s="330"/>
      <c r="EA538" s="330"/>
      <c r="EK538" s="330"/>
      <c r="EU538" s="330"/>
      <c r="FE538" s="330"/>
      <c r="FO538" s="330"/>
      <c r="FY538" s="330"/>
      <c r="GI538" s="330"/>
      <c r="GS538" s="330"/>
      <c r="HC538" s="330"/>
      <c r="HM538" s="330"/>
      <c r="HW538" s="330"/>
    </row>
    <row r="539" s="3" customFormat="true" x14ac:dyDescent="0.25">
      <c r="A539" s="330"/>
      <c r="K539" s="330"/>
      <c r="U539" s="330"/>
      <c r="AE539" s="330"/>
      <c r="AO539" s="330"/>
      <c r="AY539" s="330"/>
      <c r="AZ539" s="330"/>
      <c r="BA539" s="330"/>
      <c r="BB539" s="330"/>
      <c r="BC539" s="330"/>
      <c r="BD539" s="330"/>
      <c r="BE539" s="330"/>
      <c r="BF539" s="330"/>
      <c r="BI539" s="330"/>
      <c r="BS539" s="330"/>
      <c r="CC539" s="330"/>
      <c r="CM539" s="330"/>
      <c r="CW539" s="330"/>
      <c r="DG539" s="330"/>
      <c r="DQ539" s="330"/>
      <c r="EA539" s="330"/>
      <c r="EK539" s="330"/>
      <c r="EU539" s="330"/>
      <c r="FE539" s="330"/>
      <c r="FO539" s="330"/>
      <c r="FY539" s="330"/>
      <c r="GI539" s="330"/>
      <c r="GS539" s="330"/>
      <c r="HC539" s="330"/>
      <c r="HM539" s="330"/>
      <c r="HW539" s="330"/>
    </row>
    <row r="540" s="3" customFormat="true" x14ac:dyDescent="0.25">
      <c r="A540" s="330"/>
      <c r="K540" s="330"/>
      <c r="U540" s="330"/>
      <c r="AE540" s="330"/>
      <c r="AO540" s="330"/>
      <c r="AY540" s="330"/>
      <c r="AZ540" s="330"/>
      <c r="BA540" s="330"/>
      <c r="BB540" s="330"/>
      <c r="BC540" s="330"/>
      <c r="BD540" s="330"/>
      <c r="BE540" s="330"/>
      <c r="BF540" s="330"/>
      <c r="BI540" s="330"/>
      <c r="BS540" s="330"/>
      <c r="CC540" s="330"/>
      <c r="CM540" s="330"/>
      <c r="CW540" s="330"/>
      <c r="DG540" s="330"/>
      <c r="DQ540" s="330"/>
      <c r="EA540" s="330"/>
      <c r="EK540" s="330"/>
      <c r="EU540" s="330"/>
      <c r="FE540" s="330"/>
      <c r="FO540" s="330"/>
      <c r="FY540" s="330"/>
      <c r="GI540" s="330"/>
      <c r="GS540" s="330"/>
      <c r="HC540" s="330"/>
      <c r="HM540" s="330"/>
      <c r="HW540" s="330"/>
    </row>
    <row r="541" s="3" customFormat="true" x14ac:dyDescent="0.25">
      <c r="A541" s="330"/>
      <c r="K541" s="330"/>
      <c r="U541" s="330"/>
      <c r="AE541" s="330"/>
      <c r="AO541" s="330"/>
      <c r="AY541" s="330"/>
      <c r="AZ541" s="330"/>
      <c r="BA541" s="330"/>
      <c r="BB541" s="330"/>
      <c r="BC541" s="330"/>
      <c r="BD541" s="330"/>
      <c r="BE541" s="330"/>
      <c r="BF541" s="330"/>
      <c r="BI541" s="330"/>
      <c r="BS541" s="330"/>
      <c r="CC541" s="330"/>
      <c r="CM541" s="330"/>
      <c r="CW541" s="330"/>
      <c r="DG541" s="330"/>
      <c r="DQ541" s="330"/>
      <c r="EA541" s="330"/>
      <c r="EK541" s="330"/>
      <c r="EU541" s="330"/>
      <c r="FE541" s="330"/>
      <c r="FO541" s="330"/>
      <c r="FY541" s="330"/>
      <c r="GI541" s="330"/>
      <c r="GS541" s="330"/>
      <c r="HC541" s="330"/>
      <c r="HM541" s="330"/>
      <c r="HW541" s="330"/>
    </row>
    <row r="542" s="3" customFormat="true" x14ac:dyDescent="0.25">
      <c r="A542" s="330"/>
      <c r="K542" s="330"/>
      <c r="U542" s="330"/>
      <c r="AE542" s="330"/>
      <c r="AO542" s="330"/>
      <c r="AY542" s="330"/>
      <c r="AZ542" s="330"/>
      <c r="BA542" s="330"/>
      <c r="BB542" s="330"/>
      <c r="BC542" s="330"/>
      <c r="BD542" s="330"/>
      <c r="BE542" s="330"/>
      <c r="BF542" s="330"/>
      <c r="BI542" s="330"/>
      <c r="BS542" s="330"/>
      <c r="CC542" s="330"/>
      <c r="CM542" s="330"/>
      <c r="CW542" s="330"/>
      <c r="DG542" s="330"/>
      <c r="DQ542" s="330"/>
      <c r="EA542" s="330"/>
      <c r="EK542" s="330"/>
      <c r="EU542" s="330"/>
      <c r="FE542" s="330"/>
      <c r="FO542" s="330"/>
      <c r="FY542" s="330"/>
      <c r="GI542" s="330"/>
      <c r="GS542" s="330"/>
      <c r="HC542" s="330"/>
      <c r="HM542" s="330"/>
      <c r="HW542" s="330"/>
    </row>
    <row r="543" s="3" customFormat="true" x14ac:dyDescent="0.25">
      <c r="A543" s="330"/>
      <c r="K543" s="330"/>
      <c r="U543" s="330"/>
      <c r="AE543" s="330"/>
      <c r="AO543" s="330"/>
      <c r="AY543" s="330"/>
      <c r="AZ543" s="330"/>
      <c r="BA543" s="330"/>
      <c r="BB543" s="330"/>
      <c r="BC543" s="330"/>
      <c r="BD543" s="330"/>
      <c r="BE543" s="330"/>
      <c r="BF543" s="330"/>
      <c r="BI543" s="330"/>
      <c r="BS543" s="330"/>
      <c r="CC543" s="330"/>
      <c r="CM543" s="330"/>
      <c r="CW543" s="330"/>
      <c r="DG543" s="330"/>
      <c r="DQ543" s="330"/>
      <c r="EA543" s="330"/>
      <c r="EK543" s="330"/>
      <c r="EU543" s="330"/>
      <c r="FE543" s="330"/>
      <c r="FO543" s="330"/>
      <c r="FY543" s="330"/>
      <c r="GI543" s="330"/>
      <c r="GS543" s="330"/>
      <c r="HC543" s="330"/>
      <c r="HM543" s="330"/>
      <c r="HW543" s="330"/>
    </row>
    <row r="544" s="3" customFormat="true" x14ac:dyDescent="0.25">
      <c r="A544" s="330"/>
      <c r="K544" s="330"/>
      <c r="U544" s="330"/>
      <c r="AE544" s="330"/>
      <c r="AO544" s="330"/>
      <c r="AY544" s="330"/>
      <c r="AZ544" s="330"/>
      <c r="BA544" s="330"/>
      <c r="BB544" s="330"/>
      <c r="BC544" s="330"/>
      <c r="BD544" s="330"/>
      <c r="BE544" s="330"/>
      <c r="BF544" s="330"/>
      <c r="BI544" s="330"/>
      <c r="BS544" s="330"/>
      <c r="CC544" s="330"/>
      <c r="CM544" s="330"/>
      <c r="CW544" s="330"/>
      <c r="DG544" s="330"/>
      <c r="DQ544" s="330"/>
      <c r="EA544" s="330"/>
      <c r="EK544" s="330"/>
      <c r="EU544" s="330"/>
      <c r="FE544" s="330"/>
      <c r="FO544" s="330"/>
      <c r="FY544" s="330"/>
      <c r="GI544" s="330"/>
      <c r="GS544" s="330"/>
      <c r="HC544" s="330"/>
      <c r="HM544" s="330"/>
      <c r="HW544" s="330"/>
    </row>
    <row r="545" s="3" customFormat="true" x14ac:dyDescent="0.25">
      <c r="A545" s="330"/>
      <c r="K545" s="330"/>
      <c r="U545" s="330"/>
      <c r="AE545" s="330"/>
      <c r="AO545" s="330"/>
      <c r="AY545" s="330"/>
      <c r="AZ545" s="330"/>
      <c r="BA545" s="330"/>
      <c r="BB545" s="330"/>
      <c r="BC545" s="330"/>
      <c r="BD545" s="330"/>
      <c r="BE545" s="330"/>
      <c r="BF545" s="330"/>
      <c r="BI545" s="330"/>
      <c r="BS545" s="330"/>
      <c r="CC545" s="330"/>
      <c r="CM545" s="330"/>
      <c r="CW545" s="330"/>
      <c r="DG545" s="330"/>
      <c r="DQ545" s="330"/>
      <c r="EA545" s="330"/>
      <c r="EK545" s="330"/>
      <c r="EU545" s="330"/>
      <c r="FE545" s="330"/>
      <c r="FO545" s="330"/>
      <c r="FY545" s="330"/>
      <c r="GI545" s="330"/>
      <c r="GS545" s="330"/>
      <c r="HC545" s="330"/>
      <c r="HM545" s="330"/>
      <c r="HW545" s="330"/>
    </row>
    <row r="546" s="3" customFormat="true" x14ac:dyDescent="0.25">
      <c r="A546" s="330"/>
      <c r="K546" s="330"/>
      <c r="U546" s="330"/>
      <c r="AE546" s="330"/>
      <c r="AO546" s="330"/>
      <c r="AY546" s="330"/>
      <c r="AZ546" s="330"/>
      <c r="BA546" s="330"/>
      <c r="BB546" s="330"/>
      <c r="BC546" s="330"/>
      <c r="BD546" s="330"/>
      <c r="BE546" s="330"/>
      <c r="BF546" s="330"/>
      <c r="BI546" s="330"/>
      <c r="BS546" s="330"/>
      <c r="CC546" s="330"/>
      <c r="CM546" s="330"/>
      <c r="CW546" s="330"/>
      <c r="DG546" s="330"/>
      <c r="DQ546" s="330"/>
      <c r="EA546" s="330"/>
      <c r="EK546" s="330"/>
      <c r="EU546" s="330"/>
      <c r="FE546" s="330"/>
      <c r="FO546" s="330"/>
      <c r="FY546" s="330"/>
      <c r="GI546" s="330"/>
      <c r="GS546" s="330"/>
      <c r="HC546" s="330"/>
      <c r="HM546" s="330"/>
      <c r="HW546" s="330"/>
    </row>
    <row r="547" s="3" customFormat="true" x14ac:dyDescent="0.25">
      <c r="A547" s="330"/>
      <c r="K547" s="330"/>
      <c r="U547" s="330"/>
      <c r="AE547" s="330"/>
      <c r="AO547" s="330"/>
      <c r="AY547" s="330"/>
      <c r="AZ547" s="330"/>
      <c r="BA547" s="330"/>
      <c r="BB547" s="330"/>
      <c r="BC547" s="330"/>
      <c r="BD547" s="330"/>
      <c r="BE547" s="330"/>
      <c r="BF547" s="330"/>
      <c r="BI547" s="330"/>
      <c r="BS547" s="330"/>
      <c r="CC547" s="330"/>
      <c r="CM547" s="330"/>
      <c r="CW547" s="330"/>
      <c r="DG547" s="330"/>
      <c r="DQ547" s="330"/>
      <c r="EA547" s="330"/>
      <c r="EK547" s="330"/>
      <c r="EU547" s="330"/>
      <c r="FE547" s="330"/>
      <c r="FO547" s="330"/>
      <c r="FY547" s="330"/>
      <c r="GI547" s="330"/>
      <c r="GS547" s="330"/>
      <c r="HC547" s="330"/>
      <c r="HM547" s="330"/>
      <c r="HW547" s="330"/>
    </row>
    <row r="548" s="3" customFormat="true" x14ac:dyDescent="0.25">
      <c r="A548" s="330"/>
      <c r="K548" s="330"/>
      <c r="U548" s="330"/>
      <c r="AE548" s="330"/>
      <c r="AO548" s="330"/>
      <c r="AY548" s="330"/>
      <c r="AZ548" s="330"/>
      <c r="BA548" s="330"/>
      <c r="BB548" s="330"/>
      <c r="BC548" s="330"/>
      <c r="BD548" s="330"/>
      <c r="BE548" s="330"/>
      <c r="BF548" s="330"/>
      <c r="BI548" s="330"/>
      <c r="BS548" s="330"/>
      <c r="CC548" s="330"/>
      <c r="CM548" s="330"/>
      <c r="CW548" s="330"/>
      <c r="DG548" s="330"/>
      <c r="DQ548" s="330"/>
      <c r="EA548" s="330"/>
      <c r="EK548" s="330"/>
      <c r="EU548" s="330"/>
      <c r="FE548" s="330"/>
      <c r="FO548" s="330"/>
      <c r="FY548" s="330"/>
      <c r="GI548" s="330"/>
      <c r="GS548" s="330"/>
      <c r="HC548" s="330"/>
      <c r="HM548" s="330"/>
      <c r="HW548" s="330"/>
    </row>
    <row r="549" s="3" customFormat="true" x14ac:dyDescent="0.25">
      <c r="A549" s="330"/>
      <c r="K549" s="330"/>
      <c r="U549" s="330"/>
      <c r="AE549" s="330"/>
      <c r="AO549" s="330"/>
      <c r="AY549" s="330"/>
      <c r="AZ549" s="330"/>
      <c r="BA549" s="330"/>
      <c r="BB549" s="330"/>
      <c r="BC549" s="330"/>
      <c r="BD549" s="330"/>
      <c r="BE549" s="330"/>
      <c r="BF549" s="330"/>
      <c r="BI549" s="330"/>
      <c r="BS549" s="330"/>
      <c r="CC549" s="330"/>
      <c r="CM549" s="330"/>
      <c r="CW549" s="330"/>
      <c r="DG549" s="330"/>
      <c r="DQ549" s="330"/>
      <c r="EA549" s="330"/>
      <c r="EK549" s="330"/>
      <c r="EU549" s="330"/>
      <c r="FE549" s="330"/>
      <c r="FO549" s="330"/>
      <c r="FY549" s="330"/>
      <c r="GI549" s="330"/>
      <c r="GS549" s="330"/>
      <c r="HC549" s="330"/>
      <c r="HM549" s="330"/>
      <c r="HW549" s="330"/>
    </row>
    <row r="550" s="3" customFormat="true" x14ac:dyDescent="0.25">
      <c r="A550" s="330"/>
      <c r="K550" s="330"/>
      <c r="U550" s="330"/>
      <c r="AE550" s="330"/>
      <c r="AO550" s="330"/>
      <c r="AY550" s="330"/>
      <c r="AZ550" s="330"/>
      <c r="BA550" s="330"/>
      <c r="BB550" s="330"/>
      <c r="BC550" s="330"/>
      <c r="BD550" s="330"/>
      <c r="BE550" s="330"/>
      <c r="BF550" s="330"/>
      <c r="BI550" s="330"/>
      <c r="BS550" s="330"/>
      <c r="CC550" s="330"/>
      <c r="CM550" s="330"/>
      <c r="CW550" s="330"/>
      <c r="DG550" s="330"/>
      <c r="DQ550" s="330"/>
      <c r="EA550" s="330"/>
      <c r="EK550" s="330"/>
      <c r="EU550" s="330"/>
      <c r="FE550" s="330"/>
      <c r="FO550" s="330"/>
      <c r="FY550" s="330"/>
      <c r="GI550" s="330"/>
      <c r="GS550" s="330"/>
      <c r="HC550" s="330"/>
      <c r="HM550" s="330"/>
      <c r="HW550" s="330"/>
    </row>
    <row r="551" s="3" customFormat="true" x14ac:dyDescent="0.25">
      <c r="A551" s="330"/>
      <c r="K551" s="330"/>
      <c r="U551" s="330"/>
      <c r="AE551" s="330"/>
      <c r="AO551" s="330"/>
      <c r="AY551" s="330"/>
      <c r="AZ551" s="330"/>
      <c r="BA551" s="330"/>
      <c r="BB551" s="330"/>
      <c r="BC551" s="330"/>
      <c r="BD551" s="330"/>
      <c r="BE551" s="330"/>
      <c r="BF551" s="330"/>
      <c r="BI551" s="330"/>
      <c r="BS551" s="330"/>
      <c r="CC551" s="330"/>
      <c r="CM551" s="330"/>
      <c r="CW551" s="330"/>
      <c r="DG551" s="330"/>
      <c r="DQ551" s="330"/>
      <c r="EA551" s="330"/>
      <c r="EK551" s="330"/>
      <c r="EU551" s="330"/>
      <c r="FE551" s="330"/>
      <c r="FO551" s="330"/>
      <c r="FY551" s="330"/>
      <c r="GI551" s="330"/>
      <c r="GS551" s="330"/>
      <c r="HC551" s="330"/>
      <c r="HM551" s="330"/>
      <c r="HW551" s="330"/>
    </row>
    <row r="552" s="3" customFormat="true" x14ac:dyDescent="0.25">
      <c r="A552" s="330"/>
      <c r="K552" s="330"/>
      <c r="U552" s="330"/>
      <c r="AE552" s="330"/>
      <c r="AO552" s="330"/>
      <c r="AY552" s="330"/>
      <c r="AZ552" s="330"/>
      <c r="BA552" s="330"/>
      <c r="BB552" s="330"/>
      <c r="BC552" s="330"/>
      <c r="BD552" s="330"/>
      <c r="BE552" s="330"/>
      <c r="BF552" s="330"/>
      <c r="BI552" s="330"/>
      <c r="BS552" s="330"/>
      <c r="CC552" s="330"/>
      <c r="CM552" s="330"/>
      <c r="CW552" s="330"/>
      <c r="DG552" s="330"/>
      <c r="DQ552" s="330"/>
      <c r="EA552" s="330"/>
      <c r="EK552" s="330"/>
      <c r="EU552" s="330"/>
      <c r="FE552" s="330"/>
      <c r="FO552" s="330"/>
      <c r="FY552" s="330"/>
      <c r="GI552" s="330"/>
      <c r="GS552" s="330"/>
      <c r="HC552" s="330"/>
      <c r="HM552" s="330"/>
      <c r="HW552" s="330"/>
    </row>
    <row r="553" s="3" customFormat="true" x14ac:dyDescent="0.25">
      <c r="A553" s="330"/>
      <c r="K553" s="330"/>
      <c r="U553" s="330"/>
      <c r="AE553" s="330"/>
      <c r="AO553" s="330"/>
      <c r="AY553" s="330"/>
      <c r="AZ553" s="330"/>
      <c r="BA553" s="330"/>
      <c r="BB553" s="330"/>
      <c r="BC553" s="330"/>
      <c r="BD553" s="330"/>
      <c r="BE553" s="330"/>
      <c r="BF553" s="330"/>
      <c r="BI553" s="330"/>
      <c r="BS553" s="330"/>
      <c r="CC553" s="330"/>
      <c r="CM553" s="330"/>
      <c r="CW553" s="330"/>
      <c r="DG553" s="330"/>
      <c r="DQ553" s="330"/>
      <c r="EA553" s="330"/>
      <c r="EK553" s="330"/>
      <c r="EU553" s="330"/>
      <c r="FE553" s="330"/>
      <c r="FO553" s="330"/>
      <c r="FY553" s="330"/>
      <c r="GI553" s="330"/>
      <c r="GS553" s="330"/>
      <c r="HC553" s="330"/>
      <c r="HM553" s="330"/>
      <c r="HW553" s="330"/>
    </row>
    <row r="554" s="3" customFormat="true" x14ac:dyDescent="0.25">
      <c r="A554" s="330"/>
      <c r="K554" s="330"/>
      <c r="U554" s="330"/>
      <c r="AE554" s="330"/>
      <c r="AO554" s="330"/>
      <c r="AY554" s="330"/>
      <c r="AZ554" s="330"/>
      <c r="BA554" s="330"/>
      <c r="BB554" s="330"/>
      <c r="BC554" s="330"/>
      <c r="BD554" s="330"/>
      <c r="BE554" s="330"/>
      <c r="BF554" s="330"/>
      <c r="BI554" s="330"/>
      <c r="BS554" s="330"/>
      <c r="CC554" s="330"/>
      <c r="CM554" s="330"/>
      <c r="CW554" s="330"/>
      <c r="DG554" s="330"/>
      <c r="DQ554" s="330"/>
      <c r="EA554" s="330"/>
      <c r="EK554" s="330"/>
      <c r="EU554" s="330"/>
      <c r="FE554" s="330"/>
      <c r="FO554" s="330"/>
      <c r="FY554" s="330"/>
      <c r="GI554" s="330"/>
      <c r="GS554" s="330"/>
      <c r="HC554" s="330"/>
      <c r="HM554" s="330"/>
      <c r="HW554" s="330"/>
    </row>
    <row r="555" s="3" customFormat="true" x14ac:dyDescent="0.25">
      <c r="A555" s="330"/>
      <c r="K555" s="330"/>
      <c r="U555" s="330"/>
      <c r="AE555" s="330"/>
      <c r="AO555" s="330"/>
      <c r="AY555" s="330"/>
      <c r="AZ555" s="330"/>
      <c r="BA555" s="330"/>
      <c r="BB555" s="330"/>
      <c r="BC555" s="330"/>
      <c r="BD555" s="330"/>
      <c r="BE555" s="330"/>
      <c r="BF555" s="330"/>
      <c r="BI555" s="330"/>
      <c r="BS555" s="330"/>
      <c r="CC555" s="330"/>
      <c r="CM555" s="330"/>
      <c r="CW555" s="330"/>
      <c r="DG555" s="330"/>
      <c r="DQ555" s="330"/>
      <c r="EA555" s="330"/>
      <c r="EK555" s="330"/>
      <c r="EU555" s="330"/>
      <c r="FE555" s="330"/>
      <c r="FO555" s="330"/>
      <c r="FY555" s="330"/>
      <c r="GI555" s="330"/>
      <c r="GS555" s="330"/>
      <c r="HC555" s="330"/>
      <c r="HM555" s="330"/>
      <c r="HW555" s="330"/>
    </row>
    <row r="556" s="3" customFormat="true" x14ac:dyDescent="0.25">
      <c r="A556" s="330"/>
      <c r="K556" s="330"/>
      <c r="U556" s="330"/>
      <c r="AE556" s="330"/>
      <c r="AO556" s="330"/>
      <c r="AY556" s="330"/>
      <c r="AZ556" s="330"/>
      <c r="BA556" s="330"/>
      <c r="BB556" s="330"/>
      <c r="BC556" s="330"/>
      <c r="BD556" s="330"/>
      <c r="BE556" s="330"/>
      <c r="BF556" s="330"/>
      <c r="BI556" s="330"/>
      <c r="BS556" s="330"/>
      <c r="CC556" s="330"/>
      <c r="CM556" s="330"/>
      <c r="CW556" s="330"/>
      <c r="DG556" s="330"/>
      <c r="DQ556" s="330"/>
      <c r="EA556" s="330"/>
      <c r="EK556" s="330"/>
      <c r="EU556" s="330"/>
      <c r="FE556" s="330"/>
      <c r="FO556" s="330"/>
      <c r="FY556" s="330"/>
      <c r="GI556" s="330"/>
      <c r="GS556" s="330"/>
      <c r="HC556" s="330"/>
      <c r="HM556" s="330"/>
      <c r="HW556" s="330"/>
    </row>
    <row r="557" s="3" customFormat="true" x14ac:dyDescent="0.25">
      <c r="A557" s="330"/>
      <c r="K557" s="330"/>
      <c r="U557" s="330"/>
      <c r="AE557" s="330"/>
      <c r="AO557" s="330"/>
      <c r="AY557" s="330"/>
      <c r="AZ557" s="330"/>
      <c r="BA557" s="330"/>
      <c r="BB557" s="330"/>
      <c r="BC557" s="330"/>
      <c r="BD557" s="330"/>
      <c r="BE557" s="330"/>
      <c r="BF557" s="330"/>
      <c r="BI557" s="330"/>
      <c r="BS557" s="330"/>
      <c r="CC557" s="330"/>
      <c r="CM557" s="330"/>
      <c r="CW557" s="330"/>
      <c r="DG557" s="330"/>
      <c r="DQ557" s="330"/>
      <c r="EA557" s="330"/>
      <c r="EK557" s="330"/>
      <c r="EU557" s="330"/>
      <c r="FE557" s="330"/>
      <c r="FO557" s="330"/>
      <c r="FY557" s="330"/>
      <c r="GI557" s="330"/>
      <c r="GS557" s="330"/>
      <c r="HC557" s="330"/>
      <c r="HM557" s="330"/>
      <c r="HW557" s="330"/>
    </row>
    <row r="558" s="3" customFormat="true" x14ac:dyDescent="0.25">
      <c r="A558" s="330"/>
      <c r="K558" s="330"/>
      <c r="U558" s="330"/>
      <c r="AE558" s="330"/>
      <c r="AO558" s="330"/>
      <c r="AY558" s="330"/>
      <c r="AZ558" s="330"/>
      <c r="BA558" s="330"/>
      <c r="BB558" s="330"/>
      <c r="BC558" s="330"/>
      <c r="BD558" s="330"/>
      <c r="BE558" s="330"/>
      <c r="BF558" s="330"/>
      <c r="BI558" s="330"/>
      <c r="BS558" s="330"/>
      <c r="CC558" s="330"/>
      <c r="CM558" s="330"/>
      <c r="CW558" s="330"/>
      <c r="DG558" s="330"/>
      <c r="DQ558" s="330"/>
      <c r="EA558" s="330"/>
      <c r="EK558" s="330"/>
      <c r="EU558" s="330"/>
      <c r="FE558" s="330"/>
      <c r="FO558" s="330"/>
      <c r="FY558" s="330"/>
      <c r="GI558" s="330"/>
      <c r="GS558" s="330"/>
      <c r="HC558" s="330"/>
      <c r="HM558" s="330"/>
      <c r="HW558" s="330"/>
    </row>
    <row r="559" s="3" customFormat="true" x14ac:dyDescent="0.25">
      <c r="A559" s="330"/>
      <c r="K559" s="330"/>
      <c r="U559" s="330"/>
      <c r="AE559" s="330"/>
      <c r="AO559" s="330"/>
      <c r="AY559" s="330"/>
      <c r="AZ559" s="330"/>
      <c r="BA559" s="330"/>
      <c r="BB559" s="330"/>
      <c r="BC559" s="330"/>
      <c r="BD559" s="330"/>
      <c r="BE559" s="330"/>
      <c r="BF559" s="330"/>
      <c r="BI559" s="330"/>
      <c r="BS559" s="330"/>
      <c r="CC559" s="330"/>
      <c r="CM559" s="330"/>
      <c r="CW559" s="330"/>
      <c r="DG559" s="330"/>
      <c r="DQ559" s="330"/>
      <c r="EA559" s="330"/>
      <c r="EK559" s="330"/>
      <c r="EU559" s="330"/>
      <c r="FE559" s="330"/>
      <c r="FO559" s="330"/>
      <c r="FY559" s="330"/>
      <c r="GI559" s="330"/>
      <c r="GS559" s="330"/>
      <c r="HC559" s="330"/>
      <c r="HM559" s="330"/>
      <c r="HW559" s="330"/>
    </row>
    <row r="560" s="3" customFormat="true" x14ac:dyDescent="0.25">
      <c r="A560" s="330"/>
      <c r="K560" s="330"/>
      <c r="U560" s="330"/>
      <c r="AE560" s="330"/>
      <c r="AO560" s="330"/>
      <c r="AY560" s="330"/>
      <c r="AZ560" s="330"/>
      <c r="BA560" s="330"/>
      <c r="BB560" s="330"/>
      <c r="BC560" s="330"/>
      <c r="BD560" s="330"/>
      <c r="BE560" s="330"/>
      <c r="BF560" s="330"/>
      <c r="BI560" s="330"/>
      <c r="BS560" s="330"/>
      <c r="CC560" s="330"/>
      <c r="CM560" s="330"/>
      <c r="CW560" s="330"/>
      <c r="DG560" s="330"/>
      <c r="DQ560" s="330"/>
      <c r="EA560" s="330"/>
      <c r="EK560" s="330"/>
      <c r="EU560" s="330"/>
      <c r="FE560" s="330"/>
      <c r="FO560" s="330"/>
      <c r="FY560" s="330"/>
      <c r="GI560" s="330"/>
      <c r="GS560" s="330"/>
      <c r="HC560" s="330"/>
      <c r="HM560" s="330"/>
      <c r="HW560" s="330"/>
    </row>
    <row r="561" s="3" customFormat="true" x14ac:dyDescent="0.25">
      <c r="A561" s="330"/>
      <c r="K561" s="330"/>
      <c r="U561" s="330"/>
      <c r="AE561" s="330"/>
      <c r="AO561" s="330"/>
      <c r="AY561" s="330"/>
      <c r="AZ561" s="330"/>
      <c r="BA561" s="330"/>
      <c r="BB561" s="330"/>
      <c r="BC561" s="330"/>
      <c r="BD561" s="330"/>
      <c r="BE561" s="330"/>
      <c r="BF561" s="330"/>
      <c r="BI561" s="330"/>
      <c r="BS561" s="330"/>
      <c r="CC561" s="330"/>
      <c r="CM561" s="330"/>
      <c r="CW561" s="330"/>
      <c r="DG561" s="330"/>
      <c r="DQ561" s="330"/>
      <c r="EA561" s="330"/>
      <c r="EK561" s="330"/>
      <c r="EU561" s="330"/>
      <c r="FE561" s="330"/>
      <c r="FO561" s="330"/>
      <c r="FY561" s="330"/>
      <c r="GI561" s="330"/>
      <c r="GS561" s="330"/>
      <c r="HC561" s="330"/>
      <c r="HM561" s="330"/>
      <c r="HW561" s="330"/>
    </row>
    <row r="562" s="3" customFormat="true" x14ac:dyDescent="0.25">
      <c r="A562" s="330"/>
      <c r="K562" s="330"/>
      <c r="U562" s="330"/>
      <c r="AE562" s="330"/>
      <c r="AO562" s="330"/>
      <c r="AY562" s="330"/>
      <c r="AZ562" s="330"/>
      <c r="BA562" s="330"/>
      <c r="BB562" s="330"/>
      <c r="BC562" s="330"/>
      <c r="BD562" s="330"/>
      <c r="BE562" s="330"/>
      <c r="BF562" s="330"/>
      <c r="BI562" s="330"/>
      <c r="BS562" s="330"/>
      <c r="CC562" s="330"/>
      <c r="CM562" s="330"/>
      <c r="CW562" s="330"/>
      <c r="DG562" s="330"/>
      <c r="DQ562" s="330"/>
      <c r="EA562" s="330"/>
      <c r="EK562" s="330"/>
      <c r="EU562" s="330"/>
      <c r="FE562" s="330"/>
      <c r="FO562" s="330"/>
      <c r="FY562" s="330"/>
      <c r="GI562" s="330"/>
      <c r="GS562" s="330"/>
      <c r="HC562" s="330"/>
      <c r="HM562" s="330"/>
      <c r="HW562" s="330"/>
    </row>
    <row r="563" s="3" customFormat="true" x14ac:dyDescent="0.25">
      <c r="A563" s="330"/>
      <c r="K563" s="330"/>
      <c r="U563" s="330"/>
      <c r="AE563" s="330"/>
      <c r="AO563" s="330"/>
      <c r="AY563" s="330"/>
      <c r="AZ563" s="330"/>
      <c r="BA563" s="330"/>
      <c r="BB563" s="330"/>
      <c r="BC563" s="330"/>
      <c r="BD563" s="330"/>
      <c r="BE563" s="330"/>
      <c r="BF563" s="330"/>
      <c r="BI563" s="330"/>
      <c r="BS563" s="330"/>
      <c r="CC563" s="330"/>
      <c r="CM563" s="330"/>
      <c r="CW563" s="330"/>
      <c r="DG563" s="330"/>
      <c r="DQ563" s="330"/>
      <c r="EA563" s="330"/>
      <c r="EK563" s="330"/>
      <c r="EU563" s="330"/>
      <c r="FE563" s="330"/>
      <c r="FO563" s="330"/>
      <c r="FY563" s="330"/>
      <c r="GI563" s="330"/>
      <c r="GS563" s="330"/>
      <c r="HC563" s="330"/>
      <c r="HM563" s="330"/>
      <c r="HW563" s="330"/>
    </row>
    <row r="564" s="3" customFormat="true" x14ac:dyDescent="0.25">
      <c r="A564" s="330"/>
      <c r="K564" s="330"/>
      <c r="U564" s="330"/>
      <c r="AE564" s="330"/>
      <c r="AO564" s="330"/>
      <c r="AY564" s="330"/>
      <c r="AZ564" s="330"/>
      <c r="BA564" s="330"/>
      <c r="BB564" s="330"/>
      <c r="BC564" s="330"/>
      <c r="BD564" s="330"/>
      <c r="BE564" s="330"/>
      <c r="BF564" s="330"/>
      <c r="BI564" s="330"/>
      <c r="BS564" s="330"/>
      <c r="CC564" s="330"/>
      <c r="CM564" s="330"/>
      <c r="CW564" s="330"/>
      <c r="DG564" s="330"/>
      <c r="DQ564" s="330"/>
      <c r="EA564" s="330"/>
      <c r="EK564" s="330"/>
      <c r="EU564" s="330"/>
      <c r="FE564" s="330"/>
      <c r="FO564" s="330"/>
      <c r="FY564" s="330"/>
      <c r="GI564" s="330"/>
      <c r="GS564" s="330"/>
      <c r="HC564" s="330"/>
      <c r="HM564" s="330"/>
      <c r="HW564" s="330"/>
    </row>
    <row r="565" s="3" customFormat="true" x14ac:dyDescent="0.25">
      <c r="A565" s="330"/>
      <c r="K565" s="330"/>
      <c r="U565" s="330"/>
      <c r="AE565" s="330"/>
      <c r="AO565" s="330"/>
      <c r="AY565" s="330"/>
      <c r="AZ565" s="330"/>
      <c r="BA565" s="330"/>
      <c r="BB565" s="330"/>
      <c r="BC565" s="330"/>
      <c r="BD565" s="330"/>
      <c r="BE565" s="330"/>
      <c r="BF565" s="330"/>
      <c r="BI565" s="330"/>
      <c r="BS565" s="330"/>
      <c r="CC565" s="330"/>
      <c r="CM565" s="330"/>
      <c r="CW565" s="330"/>
      <c r="DG565" s="330"/>
      <c r="DQ565" s="330"/>
      <c r="EA565" s="330"/>
      <c r="EK565" s="330"/>
      <c r="EU565" s="330"/>
      <c r="FE565" s="330"/>
      <c r="FO565" s="330"/>
      <c r="FY565" s="330"/>
      <c r="GI565" s="330"/>
      <c r="GS565" s="330"/>
      <c r="HC565" s="330"/>
      <c r="HM565" s="330"/>
      <c r="HW565" s="330"/>
    </row>
    <row r="566" s="3" customFormat="true" x14ac:dyDescent="0.25">
      <c r="A566" s="330"/>
      <c r="K566" s="330"/>
      <c r="U566" s="330"/>
      <c r="AE566" s="330"/>
      <c r="AO566" s="330"/>
      <c r="AY566" s="330"/>
      <c r="AZ566" s="330"/>
      <c r="BA566" s="330"/>
      <c r="BB566" s="330"/>
      <c r="BC566" s="330"/>
      <c r="BD566" s="330"/>
      <c r="BE566" s="330"/>
      <c r="BF566" s="330"/>
      <c r="BI566" s="330"/>
      <c r="BS566" s="330"/>
      <c r="CC566" s="330"/>
      <c r="CM566" s="330"/>
      <c r="CW566" s="330"/>
      <c r="DG566" s="330"/>
      <c r="DQ566" s="330"/>
      <c r="EA566" s="330"/>
      <c r="EK566" s="330"/>
      <c r="EU566" s="330"/>
      <c r="FE566" s="330"/>
      <c r="FO566" s="330"/>
      <c r="FY566" s="330"/>
      <c r="GI566" s="330"/>
      <c r="GS566" s="330"/>
      <c r="HC566" s="330"/>
      <c r="HM566" s="330"/>
      <c r="HW566" s="330"/>
    </row>
    <row r="567" s="3" customFormat="true" x14ac:dyDescent="0.25">
      <c r="A567" s="330"/>
      <c r="K567" s="330"/>
      <c r="U567" s="330"/>
      <c r="AE567" s="330"/>
      <c r="AO567" s="330"/>
      <c r="AY567" s="330"/>
      <c r="AZ567" s="330"/>
      <c r="BA567" s="330"/>
      <c r="BB567" s="330"/>
      <c r="BC567" s="330"/>
      <c r="BD567" s="330"/>
      <c r="BE567" s="330"/>
      <c r="BF567" s="330"/>
      <c r="BI567" s="330"/>
      <c r="BS567" s="330"/>
      <c r="CC567" s="330"/>
      <c r="CM567" s="330"/>
      <c r="CW567" s="330"/>
      <c r="DG567" s="330"/>
      <c r="DQ567" s="330"/>
      <c r="EA567" s="330"/>
      <c r="EK567" s="330"/>
      <c r="EU567" s="330"/>
      <c r="FE567" s="330"/>
      <c r="FO567" s="330"/>
      <c r="FY567" s="330"/>
      <c r="GI567" s="330"/>
      <c r="GS567" s="330"/>
      <c r="HC567" s="330"/>
      <c r="HM567" s="330"/>
      <c r="HW567" s="330"/>
    </row>
    <row r="568" s="3" customFormat="true" x14ac:dyDescent="0.25">
      <c r="A568" s="330"/>
      <c r="K568" s="330"/>
      <c r="U568" s="330"/>
      <c r="AE568" s="330"/>
      <c r="AO568" s="330"/>
      <c r="AY568" s="330"/>
      <c r="AZ568" s="330"/>
      <c r="BA568" s="330"/>
      <c r="BB568" s="330"/>
      <c r="BC568" s="330"/>
      <c r="BD568" s="330"/>
      <c r="BE568" s="330"/>
      <c r="BF568" s="330"/>
      <c r="BI568" s="330"/>
      <c r="BS568" s="330"/>
      <c r="CC568" s="330"/>
      <c r="CM568" s="330"/>
      <c r="CW568" s="330"/>
      <c r="DG568" s="330"/>
      <c r="DQ568" s="330"/>
      <c r="EA568" s="330"/>
      <c r="EK568" s="330"/>
      <c r="EU568" s="330"/>
      <c r="FE568" s="330"/>
      <c r="FO568" s="330"/>
      <c r="FY568" s="330"/>
      <c r="GI568" s="330"/>
      <c r="GS568" s="330"/>
      <c r="HC568" s="330"/>
      <c r="HM568" s="330"/>
      <c r="HW568" s="330"/>
    </row>
    <row r="569" s="3" customFormat="true" x14ac:dyDescent="0.25">
      <c r="A569" s="330"/>
      <c r="K569" s="330"/>
      <c r="U569" s="330"/>
      <c r="AE569" s="330"/>
      <c r="AO569" s="330"/>
      <c r="AY569" s="330"/>
      <c r="AZ569" s="330"/>
      <c r="BA569" s="330"/>
      <c r="BB569" s="330"/>
      <c r="BC569" s="330"/>
      <c r="BD569" s="330"/>
      <c r="BE569" s="330"/>
      <c r="BF569" s="330"/>
      <c r="BI569" s="330"/>
      <c r="BS569" s="330"/>
      <c r="CC569" s="330"/>
      <c r="CM569" s="330"/>
      <c r="CW569" s="330"/>
      <c r="DG569" s="330"/>
      <c r="DQ569" s="330"/>
      <c r="EA569" s="330"/>
      <c r="EK569" s="330"/>
      <c r="EU569" s="330"/>
      <c r="FE569" s="330"/>
      <c r="FO569" s="330"/>
      <c r="FY569" s="330"/>
      <c r="GI569" s="330"/>
      <c r="GS569" s="330"/>
      <c r="HC569" s="330"/>
      <c r="HM569" s="330"/>
      <c r="HW569" s="330"/>
    </row>
    <row r="570" s="3" customFormat="true" x14ac:dyDescent="0.25">
      <c r="A570" s="330"/>
      <c r="K570" s="330"/>
      <c r="U570" s="330"/>
      <c r="AE570" s="330"/>
      <c r="AO570" s="330"/>
      <c r="AY570" s="330"/>
      <c r="AZ570" s="330"/>
      <c r="BA570" s="330"/>
      <c r="BB570" s="330"/>
      <c r="BC570" s="330"/>
      <c r="BD570" s="330"/>
      <c r="BE570" s="330"/>
      <c r="BF570" s="330"/>
      <c r="BI570" s="330"/>
      <c r="BS570" s="330"/>
      <c r="CC570" s="330"/>
      <c r="CM570" s="330"/>
      <c r="CW570" s="330"/>
      <c r="DG570" s="330"/>
      <c r="DQ570" s="330"/>
      <c r="EA570" s="330"/>
      <c r="EK570" s="330"/>
      <c r="EU570" s="330"/>
      <c r="FE570" s="330"/>
      <c r="FO570" s="330"/>
      <c r="FY570" s="330"/>
      <c r="GI570" s="330"/>
      <c r="GS570" s="330"/>
      <c r="HC570" s="330"/>
      <c r="HM570" s="330"/>
      <c r="HW570" s="330"/>
    </row>
    <row r="571" s="3" customFormat="true" x14ac:dyDescent="0.25">
      <c r="A571" s="330"/>
      <c r="K571" s="330"/>
      <c r="U571" s="330"/>
      <c r="AE571" s="330"/>
      <c r="AO571" s="330"/>
      <c r="AY571" s="330"/>
      <c r="AZ571" s="330"/>
      <c r="BA571" s="330"/>
      <c r="BB571" s="330"/>
      <c r="BC571" s="330"/>
      <c r="BD571" s="330"/>
      <c r="BE571" s="330"/>
      <c r="BF571" s="330"/>
      <c r="BI571" s="330"/>
      <c r="BS571" s="330"/>
      <c r="CC571" s="330"/>
      <c r="CM571" s="330"/>
      <c r="CW571" s="330"/>
      <c r="DG571" s="330"/>
      <c r="DQ571" s="330"/>
      <c r="EA571" s="330"/>
      <c r="EK571" s="330"/>
      <c r="EU571" s="330"/>
      <c r="FE571" s="330"/>
      <c r="FO571" s="330"/>
      <c r="FY571" s="330"/>
      <c r="GI571" s="330"/>
      <c r="GS571" s="330"/>
      <c r="HC571" s="330"/>
      <c r="HM571" s="330"/>
      <c r="HW571" s="330"/>
    </row>
    <row r="572" s="3" customFormat="true" x14ac:dyDescent="0.25">
      <c r="A572" s="330"/>
      <c r="K572" s="330"/>
      <c r="U572" s="330"/>
      <c r="AE572" s="330"/>
      <c r="AO572" s="330"/>
      <c r="AY572" s="330"/>
      <c r="AZ572" s="330"/>
      <c r="BA572" s="330"/>
      <c r="BB572" s="330"/>
      <c r="BC572" s="330"/>
      <c r="BD572" s="330"/>
      <c r="BE572" s="330"/>
      <c r="BF572" s="330"/>
      <c r="BI572" s="330"/>
      <c r="BS572" s="330"/>
      <c r="CC572" s="330"/>
      <c r="CM572" s="330"/>
      <c r="CW572" s="330"/>
      <c r="DG572" s="330"/>
      <c r="DQ572" s="330"/>
      <c r="EA572" s="330"/>
      <c r="EK572" s="330"/>
      <c r="EU572" s="330"/>
      <c r="FE572" s="330"/>
      <c r="FO572" s="330"/>
      <c r="FY572" s="330"/>
      <c r="GI572" s="330"/>
      <c r="GS572" s="330"/>
      <c r="HC572" s="330"/>
      <c r="HM572" s="330"/>
      <c r="HW572" s="330"/>
    </row>
    <row r="573" s="3" customFormat="true" x14ac:dyDescent="0.25">
      <c r="A573" s="330"/>
      <c r="K573" s="330"/>
      <c r="U573" s="330"/>
      <c r="AE573" s="330"/>
      <c r="AO573" s="330"/>
      <c r="AY573" s="330"/>
      <c r="AZ573" s="330"/>
      <c r="BA573" s="330"/>
      <c r="BB573" s="330"/>
      <c r="BC573" s="330"/>
      <c r="BD573" s="330"/>
      <c r="BE573" s="330"/>
      <c r="BF573" s="330"/>
      <c r="BI573" s="330"/>
      <c r="BS573" s="330"/>
      <c r="CC573" s="330"/>
      <c r="CM573" s="330"/>
      <c r="CW573" s="330"/>
      <c r="DG573" s="330"/>
      <c r="DQ573" s="330"/>
      <c r="EA573" s="330"/>
      <c r="EK573" s="330"/>
      <c r="EU573" s="330"/>
      <c r="FE573" s="330"/>
      <c r="FO573" s="330"/>
      <c r="FY573" s="330"/>
      <c r="GI573" s="330"/>
      <c r="GS573" s="330"/>
      <c r="HC573" s="330"/>
      <c r="HM573" s="330"/>
      <c r="HW573" s="330"/>
    </row>
    <row r="574" s="3" customFormat="true" x14ac:dyDescent="0.25">
      <c r="A574" s="330"/>
      <c r="K574" s="330"/>
      <c r="U574" s="330"/>
      <c r="AE574" s="330"/>
      <c r="AO574" s="330"/>
      <c r="AY574" s="330"/>
      <c r="AZ574" s="330"/>
      <c r="BA574" s="330"/>
      <c r="BB574" s="330"/>
      <c r="BC574" s="330"/>
      <c r="BD574" s="330"/>
      <c r="BE574" s="330"/>
      <c r="BF574" s="330"/>
      <c r="BI574" s="330"/>
      <c r="BS574" s="330"/>
      <c r="CC574" s="330"/>
      <c r="CM574" s="330"/>
      <c r="CW574" s="330"/>
      <c r="DG574" s="330"/>
      <c r="DQ574" s="330"/>
      <c r="EA574" s="330"/>
      <c r="EK574" s="330"/>
      <c r="EU574" s="330"/>
      <c r="FE574" s="330"/>
      <c r="FO574" s="330"/>
      <c r="FY574" s="330"/>
      <c r="GI574" s="330"/>
      <c r="GS574" s="330"/>
      <c r="HC574" s="330"/>
      <c r="HM574" s="330"/>
      <c r="HW574" s="330"/>
    </row>
    <row r="575" s="3" customFormat="true" x14ac:dyDescent="0.25">
      <c r="A575" s="330"/>
      <c r="K575" s="330"/>
      <c r="U575" s="330"/>
      <c r="AE575" s="330"/>
      <c r="AO575" s="330"/>
      <c r="AY575" s="330"/>
      <c r="AZ575" s="330"/>
      <c r="BA575" s="330"/>
      <c r="BB575" s="330"/>
      <c r="BC575" s="330"/>
      <c r="BD575" s="330"/>
      <c r="BE575" s="330"/>
      <c r="BF575" s="330"/>
      <c r="BI575" s="330"/>
      <c r="BS575" s="330"/>
      <c r="CC575" s="330"/>
      <c r="CM575" s="330"/>
      <c r="CW575" s="330"/>
      <c r="DG575" s="330"/>
      <c r="DQ575" s="330"/>
      <c r="EA575" s="330"/>
      <c r="EK575" s="330"/>
      <c r="EU575" s="330"/>
      <c r="FE575" s="330"/>
      <c r="FO575" s="330"/>
      <c r="FY575" s="330"/>
      <c r="GI575" s="330"/>
      <c r="GS575" s="330"/>
      <c r="HC575" s="330"/>
      <c r="HM575" s="330"/>
      <c r="HW575" s="330"/>
    </row>
    <row r="576" s="3" customFormat="true" x14ac:dyDescent="0.25">
      <c r="A576" s="330"/>
      <c r="K576" s="330"/>
      <c r="U576" s="330"/>
      <c r="AE576" s="330"/>
      <c r="AO576" s="330"/>
      <c r="AY576" s="330"/>
      <c r="AZ576" s="330"/>
      <c r="BA576" s="330"/>
      <c r="BB576" s="330"/>
      <c r="BC576" s="330"/>
      <c r="BD576" s="330"/>
      <c r="BE576" s="330"/>
      <c r="BF576" s="330"/>
      <c r="BI576" s="330"/>
      <c r="BS576" s="330"/>
      <c r="CC576" s="330"/>
      <c r="CM576" s="330"/>
      <c r="CW576" s="330"/>
      <c r="DG576" s="330"/>
      <c r="DQ576" s="330"/>
      <c r="EA576" s="330"/>
      <c r="EK576" s="330"/>
      <c r="EU576" s="330"/>
      <c r="FE576" s="330"/>
      <c r="FO576" s="330"/>
      <c r="FY576" s="330"/>
      <c r="GI576" s="330"/>
      <c r="GS576" s="330"/>
      <c r="HC576" s="330"/>
      <c r="HM576" s="330"/>
      <c r="HW576" s="330"/>
    </row>
    <row r="577" s="3" customFormat="true" x14ac:dyDescent="0.25">
      <c r="A577" s="330"/>
      <c r="K577" s="330"/>
      <c r="U577" s="330"/>
      <c r="AE577" s="330"/>
      <c r="AO577" s="330"/>
      <c r="AY577" s="330"/>
      <c r="AZ577" s="330"/>
      <c r="BA577" s="330"/>
      <c r="BB577" s="330"/>
      <c r="BC577" s="330"/>
      <c r="BD577" s="330"/>
      <c r="BE577" s="330"/>
      <c r="BF577" s="330"/>
      <c r="BI577" s="330"/>
      <c r="BS577" s="330"/>
      <c r="CC577" s="330"/>
      <c r="CM577" s="330"/>
      <c r="CW577" s="330"/>
      <c r="DG577" s="330"/>
      <c r="DQ577" s="330"/>
      <c r="EA577" s="330"/>
      <c r="EK577" s="330"/>
      <c r="EU577" s="330"/>
      <c r="FE577" s="330"/>
      <c r="FO577" s="330"/>
      <c r="FY577" s="330"/>
      <c r="GI577" s="330"/>
      <c r="GS577" s="330"/>
      <c r="HC577" s="330"/>
      <c r="HM577" s="330"/>
      <c r="HW577" s="330"/>
    </row>
    <row r="578" s="3" customFormat="true" x14ac:dyDescent="0.25">
      <c r="A578" s="330"/>
      <c r="K578" s="330"/>
      <c r="U578" s="330"/>
      <c r="AE578" s="330"/>
      <c r="AO578" s="330"/>
      <c r="AY578" s="330"/>
      <c r="AZ578" s="330"/>
      <c r="BA578" s="330"/>
      <c r="BB578" s="330"/>
      <c r="BC578" s="330"/>
      <c r="BD578" s="330"/>
      <c r="BE578" s="330"/>
      <c r="BF578" s="330"/>
      <c r="BI578" s="330"/>
      <c r="BS578" s="330"/>
      <c r="CC578" s="330"/>
      <c r="CM578" s="330"/>
      <c r="CW578" s="330"/>
      <c r="DG578" s="330"/>
      <c r="DQ578" s="330"/>
      <c r="EA578" s="330"/>
      <c r="EK578" s="330"/>
      <c r="EU578" s="330"/>
      <c r="FE578" s="330"/>
      <c r="FO578" s="330"/>
      <c r="FY578" s="330"/>
      <c r="GI578" s="330"/>
      <c r="GS578" s="330"/>
      <c r="HC578" s="330"/>
      <c r="HM578" s="330"/>
      <c r="HW578" s="330"/>
    </row>
    <row r="579" s="3" customFormat="true" x14ac:dyDescent="0.25">
      <c r="A579" s="330"/>
      <c r="K579" s="330"/>
      <c r="U579" s="330"/>
      <c r="AE579" s="330"/>
      <c r="AO579" s="330"/>
      <c r="AY579" s="330"/>
      <c r="AZ579" s="330"/>
      <c r="BA579" s="330"/>
      <c r="BB579" s="330"/>
      <c r="BC579" s="330"/>
      <c r="BD579" s="330"/>
      <c r="BE579" s="330"/>
      <c r="BF579" s="330"/>
      <c r="BI579" s="330"/>
      <c r="BS579" s="330"/>
      <c r="CC579" s="330"/>
      <c r="CM579" s="330"/>
      <c r="CW579" s="330"/>
      <c r="DG579" s="330"/>
      <c r="DQ579" s="330"/>
      <c r="EA579" s="330"/>
      <c r="EK579" s="330"/>
      <c r="EU579" s="330"/>
      <c r="FE579" s="330"/>
      <c r="FO579" s="330"/>
      <c r="FY579" s="330"/>
      <c r="GI579" s="330"/>
      <c r="GS579" s="330"/>
      <c r="HC579" s="330"/>
      <c r="HM579" s="330"/>
      <c r="HW579" s="330"/>
    </row>
    <row r="580" s="3" customFormat="true" x14ac:dyDescent="0.25">
      <c r="A580" s="330"/>
      <c r="K580" s="330"/>
      <c r="U580" s="330"/>
      <c r="AE580" s="330"/>
      <c r="AO580" s="330"/>
      <c r="AY580" s="330"/>
      <c r="AZ580" s="330"/>
      <c r="BA580" s="330"/>
      <c r="BB580" s="330"/>
      <c r="BC580" s="330"/>
      <c r="BD580" s="330"/>
      <c r="BE580" s="330"/>
      <c r="BF580" s="330"/>
      <c r="BI580" s="330"/>
      <c r="BS580" s="330"/>
      <c r="CC580" s="330"/>
      <c r="CM580" s="330"/>
      <c r="CW580" s="330"/>
      <c r="DG580" s="330"/>
      <c r="DQ580" s="330"/>
      <c r="EA580" s="330"/>
      <c r="EK580" s="330"/>
      <c r="EU580" s="330"/>
      <c r="FE580" s="330"/>
      <c r="FO580" s="330"/>
      <c r="FY580" s="330"/>
      <c r="GI580" s="330"/>
      <c r="GS580" s="330"/>
      <c r="HC580" s="330"/>
      <c r="HM580" s="330"/>
      <c r="HW580" s="330"/>
    </row>
    <row r="581" s="3" customFormat="true" x14ac:dyDescent="0.25">
      <c r="A581" s="330"/>
      <c r="K581" s="330"/>
      <c r="U581" s="330"/>
      <c r="AE581" s="330"/>
      <c r="AO581" s="330"/>
      <c r="AY581" s="330"/>
      <c r="AZ581" s="330"/>
      <c r="BA581" s="330"/>
      <c r="BB581" s="330"/>
      <c r="BC581" s="330"/>
      <c r="BD581" s="330"/>
      <c r="BE581" s="330"/>
      <c r="BF581" s="330"/>
      <c r="BI581" s="330"/>
      <c r="BS581" s="330"/>
      <c r="CC581" s="330"/>
      <c r="CM581" s="330"/>
      <c r="CW581" s="330"/>
      <c r="DG581" s="330"/>
      <c r="DQ581" s="330"/>
      <c r="EA581" s="330"/>
      <c r="EK581" s="330"/>
      <c r="EU581" s="330"/>
      <c r="FE581" s="330"/>
      <c r="FO581" s="330"/>
      <c r="FY581" s="330"/>
      <c r="GI581" s="330"/>
      <c r="GS581" s="330"/>
      <c r="HC581" s="330"/>
      <c r="HM581" s="330"/>
      <c r="HW581" s="330"/>
    </row>
    <row r="582" s="3" customFormat="true" x14ac:dyDescent="0.25">
      <c r="A582" s="330"/>
      <c r="K582" s="330"/>
      <c r="U582" s="330"/>
      <c r="AE582" s="330"/>
      <c r="AO582" s="330"/>
      <c r="AY582" s="330"/>
      <c r="AZ582" s="330"/>
      <c r="BA582" s="330"/>
      <c r="BB582" s="330"/>
      <c r="BC582" s="330"/>
      <c r="BD582" s="330"/>
      <c r="BE582" s="330"/>
      <c r="BF582" s="330"/>
      <c r="BI582" s="330"/>
      <c r="BS582" s="330"/>
      <c r="CC582" s="330"/>
      <c r="CM582" s="330"/>
      <c r="CW582" s="330"/>
      <c r="DG582" s="330"/>
      <c r="DQ582" s="330"/>
      <c r="EA582" s="330"/>
      <c r="EK582" s="330"/>
      <c r="EU582" s="330"/>
      <c r="FE582" s="330"/>
      <c r="FO582" s="330"/>
      <c r="FY582" s="330"/>
      <c r="GI582" s="330"/>
      <c r="GS582" s="330"/>
      <c r="HC582" s="330"/>
      <c r="HM582" s="330"/>
      <c r="HW582" s="330"/>
    </row>
    <row r="583" s="3" customFormat="true" x14ac:dyDescent="0.25">
      <c r="A583" s="330"/>
      <c r="K583" s="330"/>
      <c r="U583" s="330"/>
      <c r="AE583" s="330"/>
      <c r="AO583" s="330"/>
      <c r="AY583" s="330"/>
      <c r="AZ583" s="330"/>
      <c r="BA583" s="330"/>
      <c r="BB583" s="330"/>
      <c r="BC583" s="330"/>
      <c r="BD583" s="330"/>
      <c r="BE583" s="330"/>
      <c r="BF583" s="330"/>
      <c r="BI583" s="330"/>
      <c r="BS583" s="330"/>
      <c r="CC583" s="330"/>
      <c r="CM583" s="330"/>
      <c r="CW583" s="330"/>
      <c r="DG583" s="330"/>
      <c r="DQ583" s="330"/>
      <c r="EA583" s="330"/>
      <c r="EK583" s="330"/>
      <c r="EU583" s="330"/>
      <c r="FE583" s="330"/>
      <c r="FO583" s="330"/>
      <c r="FY583" s="330"/>
      <c r="GI583" s="330"/>
      <c r="GS583" s="330"/>
      <c r="HC583" s="330"/>
      <c r="HM583" s="330"/>
      <c r="HW583" s="330"/>
    </row>
    <row r="584" s="3" customFormat="true" x14ac:dyDescent="0.25">
      <c r="A584" s="330"/>
      <c r="K584" s="330"/>
      <c r="U584" s="330"/>
      <c r="AE584" s="330"/>
      <c r="AO584" s="330"/>
      <c r="AY584" s="330"/>
      <c r="AZ584" s="330"/>
      <c r="BA584" s="330"/>
      <c r="BB584" s="330"/>
      <c r="BC584" s="330"/>
      <c r="BD584" s="330"/>
      <c r="BE584" s="330"/>
      <c r="BF584" s="330"/>
      <c r="BI584" s="330"/>
      <c r="BS584" s="330"/>
      <c r="CC584" s="330"/>
      <c r="CM584" s="330"/>
      <c r="CW584" s="330"/>
      <c r="DG584" s="330"/>
      <c r="DQ584" s="330"/>
      <c r="EA584" s="330"/>
      <c r="EK584" s="330"/>
      <c r="EU584" s="330"/>
      <c r="FE584" s="330"/>
      <c r="FO584" s="330"/>
      <c r="FY584" s="330"/>
      <c r="GI584" s="330"/>
      <c r="GS584" s="330"/>
      <c r="HC584" s="330"/>
      <c r="HM584" s="330"/>
      <c r="HW584" s="330"/>
    </row>
    <row r="585" s="3" customFormat="true" x14ac:dyDescent="0.25">
      <c r="A585" s="330"/>
      <c r="K585" s="330"/>
      <c r="U585" s="330"/>
      <c r="AE585" s="330"/>
      <c r="AO585" s="330"/>
      <c r="AY585" s="330"/>
      <c r="AZ585" s="330"/>
      <c r="BA585" s="330"/>
      <c r="BB585" s="330"/>
      <c r="BC585" s="330"/>
      <c r="BD585" s="330"/>
      <c r="BE585" s="330"/>
      <c r="BF585" s="330"/>
      <c r="BI585" s="330"/>
      <c r="BS585" s="330"/>
      <c r="CC585" s="330"/>
      <c r="CM585" s="330"/>
      <c r="CW585" s="330"/>
      <c r="DG585" s="330"/>
      <c r="DQ585" s="330"/>
      <c r="EA585" s="330"/>
      <c r="EK585" s="330"/>
      <c r="EU585" s="330"/>
      <c r="FE585" s="330"/>
      <c r="FO585" s="330"/>
      <c r="FY585" s="330"/>
      <c r="GI585" s="330"/>
      <c r="GS585" s="330"/>
      <c r="HC585" s="330"/>
      <c r="HM585" s="330"/>
      <c r="HW585" s="330"/>
    </row>
    <row r="586" s="3" customFormat="true" x14ac:dyDescent="0.25">
      <c r="A586" s="330"/>
      <c r="K586" s="330"/>
      <c r="U586" s="330"/>
      <c r="AE586" s="330"/>
      <c r="AO586" s="330"/>
      <c r="AY586" s="330"/>
      <c r="AZ586" s="330"/>
      <c r="BA586" s="330"/>
      <c r="BB586" s="330"/>
      <c r="BC586" s="330"/>
      <c r="BD586" s="330"/>
      <c r="BE586" s="330"/>
      <c r="BF586" s="330"/>
      <c r="BI586" s="330"/>
      <c r="BS586" s="330"/>
      <c r="CC586" s="330"/>
      <c r="CM586" s="330"/>
      <c r="CW586" s="330"/>
      <c r="DG586" s="330"/>
      <c r="DQ586" s="330"/>
      <c r="EA586" s="330"/>
      <c r="EK586" s="330"/>
      <c r="EU586" s="330"/>
      <c r="FE586" s="330"/>
      <c r="FO586" s="330"/>
      <c r="FY586" s="330"/>
      <c r="GI586" s="330"/>
      <c r="GS586" s="330"/>
      <c r="HC586" s="330"/>
      <c r="HM586" s="330"/>
      <c r="HW586" s="330"/>
    </row>
    <row r="587" s="3" customFormat="true" x14ac:dyDescent="0.25">
      <c r="A587" s="330"/>
      <c r="K587" s="330"/>
      <c r="U587" s="330"/>
      <c r="AE587" s="330"/>
      <c r="AO587" s="330"/>
      <c r="AY587" s="330"/>
      <c r="AZ587" s="330"/>
      <c r="BA587" s="330"/>
      <c r="BB587" s="330"/>
      <c r="BC587" s="330"/>
      <c r="BD587" s="330"/>
      <c r="BE587" s="330"/>
      <c r="BF587" s="330"/>
      <c r="BI587" s="330"/>
      <c r="BS587" s="330"/>
      <c r="CC587" s="330"/>
      <c r="CM587" s="330"/>
      <c r="CW587" s="330"/>
      <c r="DG587" s="330"/>
      <c r="DQ587" s="330"/>
      <c r="EA587" s="330"/>
      <c r="EK587" s="330"/>
      <c r="EU587" s="330"/>
      <c r="FE587" s="330"/>
      <c r="FO587" s="330"/>
      <c r="FY587" s="330"/>
      <c r="GI587" s="330"/>
      <c r="GS587" s="330"/>
      <c r="HC587" s="330"/>
      <c r="HM587" s="330"/>
      <c r="HW587" s="330"/>
    </row>
    <row r="588" s="3" customFormat="true" x14ac:dyDescent="0.25">
      <c r="A588" s="330"/>
      <c r="K588" s="330"/>
      <c r="U588" s="330"/>
      <c r="AE588" s="330"/>
      <c r="AO588" s="330"/>
      <c r="AY588" s="330"/>
      <c r="AZ588" s="330"/>
      <c r="BA588" s="330"/>
      <c r="BB588" s="330"/>
      <c r="BC588" s="330"/>
      <c r="BD588" s="330"/>
      <c r="BE588" s="330"/>
      <c r="BF588" s="330"/>
      <c r="BI588" s="330"/>
      <c r="BS588" s="330"/>
      <c r="CC588" s="330"/>
      <c r="CM588" s="330"/>
      <c r="CW588" s="330"/>
      <c r="DG588" s="330"/>
      <c r="DQ588" s="330"/>
      <c r="EA588" s="330"/>
      <c r="EK588" s="330"/>
      <c r="EU588" s="330"/>
      <c r="FE588" s="330"/>
      <c r="FO588" s="330"/>
      <c r="FY588" s="330"/>
      <c r="GI588" s="330"/>
      <c r="GS588" s="330"/>
      <c r="HC588" s="330"/>
      <c r="HM588" s="330"/>
      <c r="HW588" s="330"/>
    </row>
    <row r="589" s="3" customFormat="true" x14ac:dyDescent="0.25">
      <c r="A589" s="330"/>
      <c r="K589" s="330"/>
      <c r="U589" s="330"/>
      <c r="AE589" s="330"/>
      <c r="AO589" s="330"/>
      <c r="AY589" s="330"/>
      <c r="AZ589" s="330"/>
      <c r="BA589" s="330"/>
      <c r="BB589" s="330"/>
      <c r="BC589" s="330"/>
      <c r="BD589" s="330"/>
      <c r="BE589" s="330"/>
      <c r="BF589" s="330"/>
      <c r="BI589" s="330"/>
      <c r="BS589" s="330"/>
      <c r="CC589" s="330"/>
      <c r="CM589" s="330"/>
      <c r="CW589" s="330"/>
      <c r="DG589" s="330"/>
      <c r="DQ589" s="330"/>
      <c r="EA589" s="330"/>
      <c r="EK589" s="330"/>
      <c r="EU589" s="330"/>
      <c r="FE589" s="330"/>
      <c r="FO589" s="330"/>
      <c r="FY589" s="330"/>
      <c r="GI589" s="330"/>
      <c r="GS589" s="330"/>
      <c r="HC589" s="330"/>
      <c r="HM589" s="330"/>
      <c r="HW589" s="330"/>
    </row>
    <row r="590" s="3" customFormat="true" x14ac:dyDescent="0.25">
      <c r="A590" s="330"/>
      <c r="K590" s="330"/>
      <c r="U590" s="330"/>
      <c r="AE590" s="330"/>
      <c r="AO590" s="330"/>
      <c r="AY590" s="330"/>
      <c r="AZ590" s="330"/>
      <c r="BA590" s="330"/>
      <c r="BB590" s="330"/>
      <c r="BC590" s="330"/>
      <c r="BD590" s="330"/>
      <c r="BE590" s="330"/>
      <c r="BF590" s="330"/>
      <c r="BI590" s="330"/>
      <c r="BS590" s="330"/>
      <c r="CC590" s="330"/>
      <c r="CM590" s="330"/>
      <c r="CW590" s="330"/>
      <c r="DG590" s="330"/>
      <c r="DQ590" s="330"/>
      <c r="EA590" s="330"/>
      <c r="EK590" s="330"/>
      <c r="EU590" s="330"/>
      <c r="FE590" s="330"/>
      <c r="FO590" s="330"/>
      <c r="FY590" s="330"/>
      <c r="GI590" s="330"/>
      <c r="GS590" s="330"/>
      <c r="HC590" s="330"/>
      <c r="HM590" s="330"/>
      <c r="HW590" s="330"/>
    </row>
    <row r="591" s="3" customFormat="true" x14ac:dyDescent="0.25">
      <c r="A591" s="330"/>
      <c r="K591" s="330"/>
      <c r="U591" s="330"/>
      <c r="AE591" s="330"/>
      <c r="AO591" s="330"/>
      <c r="AY591" s="330"/>
      <c r="AZ591" s="330"/>
      <c r="BA591" s="330"/>
      <c r="BB591" s="330"/>
      <c r="BC591" s="330"/>
      <c r="BD591" s="330"/>
      <c r="BE591" s="330"/>
      <c r="BF591" s="330"/>
      <c r="BI591" s="330"/>
      <c r="BS591" s="330"/>
      <c r="CC591" s="330"/>
      <c r="CM591" s="330"/>
      <c r="CW591" s="330"/>
      <c r="DG591" s="330"/>
      <c r="DQ591" s="330"/>
      <c r="EA591" s="330"/>
      <c r="EK591" s="330"/>
      <c r="EU591" s="330"/>
      <c r="FE591" s="330"/>
      <c r="FO591" s="330"/>
      <c r="FY591" s="330"/>
      <c r="GI591" s="330"/>
      <c r="GS591" s="330"/>
      <c r="HC591" s="330"/>
      <c r="HM591" s="330"/>
      <c r="HW591" s="330"/>
    </row>
    <row r="592" s="3" customFormat="true" x14ac:dyDescent="0.25">
      <c r="A592" s="330"/>
      <c r="K592" s="330"/>
      <c r="U592" s="330"/>
      <c r="AE592" s="330"/>
      <c r="AO592" s="330"/>
      <c r="AY592" s="330"/>
      <c r="AZ592" s="330"/>
      <c r="BA592" s="330"/>
      <c r="BB592" s="330"/>
      <c r="BC592" s="330"/>
      <c r="BD592" s="330"/>
      <c r="BE592" s="330"/>
      <c r="BF592" s="330"/>
      <c r="BI592" s="330"/>
      <c r="BS592" s="330"/>
      <c r="CC592" s="330"/>
      <c r="CM592" s="330"/>
      <c r="CW592" s="330"/>
      <c r="DG592" s="330"/>
      <c r="DQ592" s="330"/>
      <c r="EA592" s="330"/>
      <c r="EK592" s="330"/>
      <c r="EU592" s="330"/>
      <c r="FE592" s="330"/>
      <c r="FO592" s="330"/>
      <c r="FY592" s="330"/>
      <c r="GI592" s="330"/>
      <c r="GS592" s="330"/>
      <c r="HC592" s="330"/>
      <c r="HM592" s="330"/>
      <c r="HW592" s="330"/>
    </row>
    <row r="593" s="3" customFormat="true" x14ac:dyDescent="0.25">
      <c r="A593" s="330"/>
      <c r="K593" s="330"/>
      <c r="U593" s="330"/>
      <c r="AE593" s="330"/>
      <c r="AO593" s="330"/>
      <c r="AY593" s="330"/>
      <c r="AZ593" s="330"/>
      <c r="BA593" s="330"/>
      <c r="BB593" s="330"/>
      <c r="BC593" s="330"/>
      <c r="BD593" s="330"/>
      <c r="BE593" s="330"/>
      <c r="BF593" s="330"/>
      <c r="BI593" s="330"/>
      <c r="BS593" s="330"/>
      <c r="CC593" s="330"/>
      <c r="CM593" s="330"/>
      <c r="CW593" s="330"/>
      <c r="DG593" s="330"/>
      <c r="DQ593" s="330"/>
      <c r="EA593" s="330"/>
      <c r="EK593" s="330"/>
      <c r="EU593" s="330"/>
      <c r="FE593" s="330"/>
      <c r="FO593" s="330"/>
      <c r="FY593" s="330"/>
      <c r="GI593" s="330"/>
      <c r="GS593" s="330"/>
      <c r="HC593" s="330"/>
      <c r="HM593" s="330"/>
      <c r="HW593" s="330"/>
    </row>
    <row r="594" s="3" customFormat="true" x14ac:dyDescent="0.25">
      <c r="A594" s="330"/>
      <c r="K594" s="330"/>
      <c r="U594" s="330"/>
      <c r="AE594" s="330"/>
      <c r="AO594" s="330"/>
      <c r="AY594" s="330"/>
      <c r="AZ594" s="330"/>
      <c r="BA594" s="330"/>
      <c r="BB594" s="330"/>
      <c r="BC594" s="330"/>
      <c r="BD594" s="330"/>
      <c r="BE594" s="330"/>
      <c r="BF594" s="330"/>
      <c r="BI594" s="330"/>
      <c r="BS594" s="330"/>
      <c r="CC594" s="330"/>
      <c r="CM594" s="330"/>
      <c r="CW594" s="330"/>
      <c r="DG594" s="330"/>
      <c r="DQ594" s="330"/>
      <c r="EA594" s="330"/>
      <c r="EK594" s="330"/>
      <c r="EU594" s="330"/>
      <c r="FE594" s="330"/>
      <c r="FO594" s="330"/>
      <c r="FY594" s="330"/>
      <c r="GI594" s="330"/>
      <c r="GS594" s="330"/>
      <c r="HC594" s="330"/>
      <c r="HM594" s="330"/>
      <c r="HW594" s="330"/>
    </row>
    <row r="595" s="3" customFormat="true" x14ac:dyDescent="0.25">
      <c r="A595" s="330"/>
      <c r="K595" s="330"/>
      <c r="U595" s="330"/>
      <c r="AE595" s="330"/>
      <c r="AO595" s="330"/>
      <c r="AY595" s="330"/>
      <c r="AZ595" s="330"/>
      <c r="BA595" s="330"/>
      <c r="BB595" s="330"/>
      <c r="BC595" s="330"/>
      <c r="BD595" s="330"/>
      <c r="BE595" s="330"/>
      <c r="BF595" s="330"/>
      <c r="BI595" s="330"/>
      <c r="BS595" s="330"/>
      <c r="CC595" s="330"/>
      <c r="CM595" s="330"/>
      <c r="CW595" s="330"/>
      <c r="DG595" s="330"/>
      <c r="DQ595" s="330"/>
      <c r="EA595" s="330"/>
      <c r="EK595" s="330"/>
      <c r="EU595" s="330"/>
      <c r="FE595" s="330"/>
      <c r="FO595" s="330"/>
      <c r="FY595" s="330"/>
      <c r="GI595" s="330"/>
      <c r="GS595" s="330"/>
      <c r="HC595" s="330"/>
      <c r="HM595" s="330"/>
      <c r="HW595" s="330"/>
    </row>
    <row r="596" s="3" customFormat="true" x14ac:dyDescent="0.25">
      <c r="A596" s="330"/>
      <c r="K596" s="330"/>
      <c r="U596" s="330"/>
      <c r="AE596" s="330"/>
      <c r="AO596" s="330"/>
      <c r="AY596" s="330"/>
      <c r="AZ596" s="330"/>
      <c r="BA596" s="330"/>
      <c r="BB596" s="330"/>
      <c r="BC596" s="330"/>
      <c r="BD596" s="330"/>
      <c r="BE596" s="330"/>
      <c r="BF596" s="330"/>
      <c r="BI596" s="330"/>
      <c r="BS596" s="330"/>
      <c r="CC596" s="330"/>
      <c r="CM596" s="330"/>
      <c r="CW596" s="330"/>
      <c r="DG596" s="330"/>
      <c r="DQ596" s="330"/>
      <c r="EA596" s="330"/>
      <c r="EK596" s="330"/>
      <c r="EU596" s="330"/>
      <c r="FE596" s="330"/>
      <c r="FO596" s="330"/>
      <c r="FY596" s="330"/>
      <c r="GI596" s="330"/>
      <c r="GS596" s="330"/>
      <c r="HC596" s="330"/>
      <c r="HM596" s="330"/>
      <c r="HW596" s="330"/>
    </row>
    <row r="597" s="3" customFormat="true" x14ac:dyDescent="0.25">
      <c r="A597" s="330"/>
      <c r="K597" s="330"/>
      <c r="U597" s="330"/>
      <c r="AE597" s="330"/>
      <c r="AO597" s="330"/>
      <c r="AY597" s="330"/>
      <c r="AZ597" s="330"/>
      <c r="BA597" s="330"/>
      <c r="BB597" s="330"/>
      <c r="BC597" s="330"/>
      <c r="BD597" s="330"/>
      <c r="BE597" s="330"/>
      <c r="BF597" s="330"/>
      <c r="BI597" s="330"/>
      <c r="BS597" s="330"/>
      <c r="CC597" s="330"/>
      <c r="CM597" s="330"/>
      <c r="CW597" s="330"/>
      <c r="DG597" s="330"/>
      <c r="DQ597" s="330"/>
      <c r="EA597" s="330"/>
      <c r="EK597" s="330"/>
      <c r="EU597" s="330"/>
      <c r="FE597" s="330"/>
      <c r="FO597" s="330"/>
      <c r="FY597" s="330"/>
      <c r="GI597" s="330"/>
      <c r="GS597" s="330"/>
      <c r="HC597" s="330"/>
      <c r="HM597" s="330"/>
      <c r="HW597" s="330"/>
    </row>
    <row r="598" s="3" customFormat="true" x14ac:dyDescent="0.25">
      <c r="A598" s="330"/>
      <c r="K598" s="330"/>
      <c r="U598" s="330"/>
      <c r="AE598" s="330"/>
      <c r="AO598" s="330"/>
      <c r="AY598" s="330"/>
      <c r="AZ598" s="330"/>
      <c r="BA598" s="330"/>
      <c r="BB598" s="330"/>
      <c r="BC598" s="330"/>
      <c r="BD598" s="330"/>
      <c r="BE598" s="330"/>
      <c r="BF598" s="330"/>
      <c r="BI598" s="330"/>
      <c r="BS598" s="330"/>
      <c r="CC598" s="330"/>
      <c r="CM598" s="330"/>
      <c r="CW598" s="330"/>
      <c r="DG598" s="330"/>
      <c r="DQ598" s="330"/>
      <c r="EA598" s="330"/>
      <c r="EK598" s="330"/>
      <c r="EU598" s="330"/>
      <c r="FE598" s="330"/>
      <c r="FO598" s="330"/>
      <c r="FY598" s="330"/>
      <c r="GI598" s="330"/>
      <c r="GS598" s="330"/>
      <c r="HC598" s="330"/>
      <c r="HM598" s="330"/>
      <c r="HW598" s="330"/>
    </row>
    <row r="599" s="3" customFormat="true" x14ac:dyDescent="0.25">
      <c r="A599" s="330"/>
      <c r="K599" s="330"/>
      <c r="U599" s="330"/>
      <c r="AE599" s="330"/>
      <c r="AO599" s="330"/>
      <c r="AY599" s="330"/>
      <c r="AZ599" s="330"/>
      <c r="BA599" s="330"/>
      <c r="BB599" s="330"/>
      <c r="BC599" s="330"/>
      <c r="BD599" s="330"/>
      <c r="BE599" s="330"/>
      <c r="BF599" s="330"/>
      <c r="BI599" s="330"/>
      <c r="BS599" s="330"/>
      <c r="CC599" s="330"/>
      <c r="CM599" s="330"/>
      <c r="CW599" s="330"/>
      <c r="DG599" s="330"/>
      <c r="DQ599" s="330"/>
      <c r="EA599" s="330"/>
      <c r="EK599" s="330"/>
      <c r="EU599" s="330"/>
      <c r="FE599" s="330"/>
      <c r="FO599" s="330"/>
      <c r="FY599" s="330"/>
      <c r="GI599" s="330"/>
      <c r="GS599" s="330"/>
      <c r="HC599" s="330"/>
      <c r="HM599" s="330"/>
      <c r="HW599" s="330"/>
    </row>
    <row r="600" s="3" customFormat="true" x14ac:dyDescent="0.25">
      <c r="A600" s="330"/>
      <c r="K600" s="330"/>
      <c r="U600" s="330"/>
      <c r="AE600" s="330"/>
      <c r="AO600" s="330"/>
      <c r="AY600" s="330"/>
      <c r="AZ600" s="330"/>
      <c r="BA600" s="330"/>
      <c r="BB600" s="330"/>
      <c r="BC600" s="330"/>
      <c r="BD600" s="330"/>
      <c r="BE600" s="330"/>
      <c r="BF600" s="330"/>
      <c r="BI600" s="330"/>
      <c r="BS600" s="330"/>
      <c r="CC600" s="330"/>
      <c r="CM600" s="330"/>
      <c r="CW600" s="330"/>
      <c r="DG600" s="330"/>
      <c r="DQ600" s="330"/>
      <c r="EA600" s="330"/>
      <c r="EK600" s="330"/>
      <c r="EU600" s="330"/>
      <c r="FE600" s="330"/>
      <c r="FO600" s="330"/>
      <c r="FY600" s="330"/>
      <c r="GI600" s="330"/>
      <c r="GS600" s="330"/>
      <c r="HC600" s="330"/>
      <c r="HM600" s="330"/>
      <c r="HW600" s="330"/>
    </row>
    <row r="601" s="3" customFormat="true" x14ac:dyDescent="0.25">
      <c r="A601" s="330"/>
      <c r="K601" s="330"/>
      <c r="U601" s="330"/>
      <c r="AE601" s="330"/>
      <c r="AO601" s="330"/>
      <c r="AY601" s="330"/>
      <c r="AZ601" s="330"/>
      <c r="BA601" s="330"/>
      <c r="BB601" s="330"/>
      <c r="BC601" s="330"/>
      <c r="BD601" s="330"/>
      <c r="BE601" s="330"/>
      <c r="BF601" s="330"/>
      <c r="BI601" s="330"/>
      <c r="BS601" s="330"/>
      <c r="CC601" s="330"/>
      <c r="CM601" s="330"/>
      <c r="CW601" s="330"/>
      <c r="DG601" s="330"/>
      <c r="DQ601" s="330"/>
      <c r="EA601" s="330"/>
      <c r="EK601" s="330"/>
      <c r="EU601" s="330"/>
      <c r="FE601" s="330"/>
      <c r="FO601" s="330"/>
      <c r="FY601" s="330"/>
      <c r="GI601" s="330"/>
      <c r="GS601" s="330"/>
      <c r="HC601" s="330"/>
      <c r="HM601" s="330"/>
      <c r="HW601" s="330"/>
    </row>
    <row r="602" s="3" customFormat="true" x14ac:dyDescent="0.25">
      <c r="A602" s="330"/>
      <c r="K602" s="330"/>
      <c r="U602" s="330"/>
      <c r="AE602" s="330"/>
      <c r="AO602" s="330"/>
      <c r="AY602" s="330"/>
      <c r="AZ602" s="330"/>
      <c r="BA602" s="330"/>
      <c r="BB602" s="330"/>
      <c r="BC602" s="330"/>
      <c r="BD602" s="330"/>
      <c r="BE602" s="330"/>
      <c r="BF602" s="330"/>
      <c r="BI602" s="330"/>
      <c r="BS602" s="330"/>
      <c r="CC602" s="330"/>
      <c r="CM602" s="330"/>
      <c r="CW602" s="330"/>
      <c r="DG602" s="330"/>
      <c r="DQ602" s="330"/>
      <c r="EA602" s="330"/>
      <c r="EK602" s="330"/>
      <c r="EU602" s="330"/>
      <c r="FE602" s="330"/>
      <c r="FO602" s="330"/>
      <c r="FY602" s="330"/>
      <c r="GI602" s="330"/>
      <c r="GS602" s="330"/>
      <c r="HC602" s="330"/>
      <c r="HM602" s="330"/>
      <c r="HW602" s="330"/>
    </row>
    <row r="603" s="3" customFormat="true" x14ac:dyDescent="0.25">
      <c r="A603" s="330"/>
      <c r="K603" s="330"/>
      <c r="U603" s="330"/>
      <c r="AE603" s="330"/>
      <c r="AO603" s="330"/>
      <c r="AY603" s="330"/>
      <c r="AZ603" s="330"/>
      <c r="BA603" s="330"/>
      <c r="BB603" s="330"/>
      <c r="BC603" s="330"/>
      <c r="BD603" s="330"/>
      <c r="BE603" s="330"/>
      <c r="BF603" s="330"/>
      <c r="BI603" s="330"/>
      <c r="BS603" s="330"/>
      <c r="CC603" s="330"/>
      <c r="CM603" s="330"/>
      <c r="CW603" s="330"/>
      <c r="DG603" s="330"/>
      <c r="DQ603" s="330"/>
      <c r="EA603" s="330"/>
      <c r="EK603" s="330"/>
      <c r="EU603" s="330"/>
      <c r="FE603" s="330"/>
      <c r="FO603" s="330"/>
      <c r="FY603" s="330"/>
      <c r="GI603" s="330"/>
      <c r="GS603" s="330"/>
      <c r="HC603" s="330"/>
      <c r="HM603" s="330"/>
      <c r="HW603" s="330"/>
    </row>
    <row r="604" s="3" customFormat="true" x14ac:dyDescent="0.25">
      <c r="A604" s="330"/>
      <c r="K604" s="330"/>
      <c r="U604" s="330"/>
      <c r="AE604" s="330"/>
      <c r="AO604" s="330"/>
      <c r="AY604" s="330"/>
      <c r="AZ604" s="330"/>
      <c r="BA604" s="330"/>
      <c r="BB604" s="330"/>
      <c r="BC604" s="330"/>
      <c r="BD604" s="330"/>
      <c r="BE604" s="330"/>
      <c r="BF604" s="330"/>
      <c r="BI604" s="330"/>
      <c r="BS604" s="330"/>
      <c r="CC604" s="330"/>
      <c r="CM604" s="330"/>
      <c r="CW604" s="330"/>
      <c r="DG604" s="330"/>
      <c r="DQ604" s="330"/>
      <c r="EA604" s="330"/>
      <c r="EK604" s="330"/>
      <c r="EU604" s="330"/>
      <c r="FE604" s="330"/>
      <c r="FO604" s="330"/>
      <c r="FY604" s="330"/>
      <c r="GI604" s="330"/>
      <c r="GS604" s="330"/>
      <c r="HC604" s="330"/>
      <c r="HM604" s="330"/>
      <c r="HW604" s="330"/>
    </row>
    <row r="605" s="3" customFormat="true" x14ac:dyDescent="0.25">
      <c r="A605" s="330"/>
      <c r="K605" s="330"/>
      <c r="U605" s="330"/>
      <c r="AE605" s="330"/>
      <c r="AO605" s="330"/>
      <c r="AY605" s="330"/>
      <c r="AZ605" s="330"/>
      <c r="BA605" s="330"/>
      <c r="BB605" s="330"/>
      <c r="BC605" s="330"/>
      <c r="BD605" s="330"/>
      <c r="BE605" s="330"/>
      <c r="BF605" s="330"/>
      <c r="BI605" s="330"/>
      <c r="BS605" s="330"/>
      <c r="CC605" s="330"/>
      <c r="CM605" s="330"/>
      <c r="CW605" s="330"/>
      <c r="DG605" s="330"/>
      <c r="DQ605" s="330"/>
      <c r="EA605" s="330"/>
      <c r="EK605" s="330"/>
      <c r="EU605" s="330"/>
      <c r="FE605" s="330"/>
      <c r="FO605" s="330"/>
      <c r="FY605" s="330"/>
      <c r="GI605" s="330"/>
      <c r="GS605" s="330"/>
      <c r="HC605" s="330"/>
      <c r="HM605" s="330"/>
      <c r="HW605" s="330"/>
    </row>
    <row r="606" s="3" customFormat="true" x14ac:dyDescent="0.25">
      <c r="A606" s="330"/>
      <c r="K606" s="330"/>
      <c r="U606" s="330"/>
      <c r="AE606" s="330"/>
      <c r="AO606" s="330"/>
      <c r="AY606" s="330"/>
      <c r="AZ606" s="330"/>
      <c r="BA606" s="330"/>
      <c r="BB606" s="330"/>
      <c r="BC606" s="330"/>
      <c r="BD606" s="330"/>
      <c r="BE606" s="330"/>
      <c r="BF606" s="330"/>
      <c r="BI606" s="330"/>
      <c r="BS606" s="330"/>
      <c r="CC606" s="330"/>
      <c r="CM606" s="330"/>
      <c r="CW606" s="330"/>
      <c r="DG606" s="330"/>
      <c r="DQ606" s="330"/>
      <c r="EA606" s="330"/>
      <c r="EK606" s="330"/>
      <c r="EU606" s="330"/>
      <c r="FE606" s="330"/>
      <c r="FO606" s="330"/>
      <c r="FY606" s="330"/>
      <c r="GI606" s="330"/>
      <c r="GS606" s="330"/>
      <c r="HC606" s="330"/>
      <c r="HM606" s="330"/>
      <c r="HW606" s="330"/>
    </row>
    <row r="607" s="3" customFormat="true" x14ac:dyDescent="0.25">
      <c r="A607" s="330"/>
      <c r="K607" s="330"/>
      <c r="U607" s="330"/>
      <c r="AE607" s="330"/>
      <c r="AO607" s="330"/>
      <c r="AY607" s="330"/>
      <c r="AZ607" s="330"/>
      <c r="BA607" s="330"/>
      <c r="BB607" s="330"/>
      <c r="BC607" s="330"/>
      <c r="BD607" s="330"/>
      <c r="BE607" s="330"/>
      <c r="BF607" s="330"/>
      <c r="BI607" s="330"/>
      <c r="BS607" s="330"/>
      <c r="CC607" s="330"/>
      <c r="CM607" s="330"/>
      <c r="CW607" s="330"/>
      <c r="DG607" s="330"/>
      <c r="DQ607" s="330"/>
      <c r="EA607" s="330"/>
      <c r="EK607" s="330"/>
      <c r="EU607" s="330"/>
      <c r="FE607" s="330"/>
      <c r="FO607" s="330"/>
      <c r="FY607" s="330"/>
      <c r="GI607" s="330"/>
      <c r="GS607" s="330"/>
      <c r="HC607" s="330"/>
      <c r="HM607" s="330"/>
      <c r="HW607" s="330"/>
    </row>
    <row r="608" s="3" customFormat="true" x14ac:dyDescent="0.25">
      <c r="A608" s="330"/>
      <c r="K608" s="330"/>
      <c r="U608" s="330"/>
      <c r="AE608" s="330"/>
      <c r="AO608" s="330"/>
      <c r="AY608" s="330"/>
      <c r="AZ608" s="330"/>
      <c r="BA608" s="330"/>
      <c r="BB608" s="330"/>
      <c r="BC608" s="330"/>
      <c r="BD608" s="330"/>
      <c r="BE608" s="330"/>
      <c r="BF608" s="330"/>
      <c r="BI608" s="330"/>
      <c r="BS608" s="330"/>
      <c r="CC608" s="330"/>
      <c r="CM608" s="330"/>
      <c r="CW608" s="330"/>
      <c r="DG608" s="330"/>
      <c r="DQ608" s="330"/>
      <c r="EA608" s="330"/>
      <c r="EK608" s="330"/>
      <c r="EU608" s="330"/>
      <c r="FE608" s="330"/>
      <c r="FO608" s="330"/>
      <c r="FY608" s="330"/>
      <c r="GI608" s="330"/>
      <c r="GS608" s="330"/>
      <c r="HC608" s="330"/>
      <c r="HM608" s="330"/>
      <c r="HW608" s="330"/>
    </row>
    <row r="609" s="3" customFormat="true" x14ac:dyDescent="0.25">
      <c r="A609" s="330"/>
      <c r="K609" s="330"/>
      <c r="U609" s="330"/>
      <c r="AE609" s="330"/>
      <c r="AO609" s="330"/>
      <c r="AY609" s="330"/>
      <c r="AZ609" s="330"/>
      <c r="BA609" s="330"/>
      <c r="BB609" s="330"/>
      <c r="BC609" s="330"/>
      <c r="BD609" s="330"/>
      <c r="BE609" s="330"/>
      <c r="BF609" s="330"/>
      <c r="BI609" s="330"/>
      <c r="BS609" s="330"/>
      <c r="CC609" s="330"/>
      <c r="CM609" s="330"/>
      <c r="CW609" s="330"/>
      <c r="DG609" s="330"/>
      <c r="DQ609" s="330"/>
      <c r="EA609" s="330"/>
      <c r="EK609" s="330"/>
      <c r="EU609" s="330"/>
      <c r="FE609" s="330"/>
      <c r="FO609" s="330"/>
      <c r="FY609" s="330"/>
      <c r="GI609" s="330"/>
      <c r="GS609" s="330"/>
      <c r="HC609" s="330"/>
      <c r="HM609" s="330"/>
      <c r="HW609" s="330"/>
    </row>
    <row r="610" s="3" customFormat="true" x14ac:dyDescent="0.25">
      <c r="A610" s="330"/>
      <c r="K610" s="330"/>
      <c r="U610" s="330"/>
      <c r="AE610" s="330"/>
      <c r="AO610" s="330"/>
      <c r="AY610" s="330"/>
      <c r="AZ610" s="330"/>
      <c r="BA610" s="330"/>
      <c r="BB610" s="330"/>
      <c r="BC610" s="330"/>
      <c r="BD610" s="330"/>
      <c r="BE610" s="330"/>
      <c r="BF610" s="330"/>
      <c r="BI610" s="330"/>
      <c r="BS610" s="330"/>
      <c r="CC610" s="330"/>
      <c r="CM610" s="330"/>
      <c r="CW610" s="330"/>
      <c r="DG610" s="330"/>
      <c r="DQ610" s="330"/>
      <c r="EA610" s="330"/>
      <c r="EK610" s="330"/>
      <c r="EU610" s="330"/>
      <c r="FE610" s="330"/>
      <c r="FO610" s="330"/>
      <c r="FY610" s="330"/>
      <c r="GI610" s="330"/>
      <c r="GS610" s="330"/>
      <c r="HC610" s="330"/>
      <c r="HM610" s="330"/>
      <c r="HW610" s="330"/>
    </row>
    <row r="611" s="3" customFormat="true" x14ac:dyDescent="0.25">
      <c r="A611" s="330"/>
      <c r="K611" s="330"/>
      <c r="U611" s="330"/>
      <c r="AE611" s="330"/>
      <c r="AO611" s="330"/>
      <c r="AY611" s="330"/>
      <c r="AZ611" s="330"/>
      <c r="BA611" s="330"/>
      <c r="BB611" s="330"/>
      <c r="BC611" s="330"/>
      <c r="BD611" s="330"/>
      <c r="BE611" s="330"/>
      <c r="BF611" s="330"/>
      <c r="BI611" s="330"/>
      <c r="BS611" s="330"/>
      <c r="CC611" s="330"/>
      <c r="CM611" s="330"/>
      <c r="CW611" s="330"/>
      <c r="DG611" s="330"/>
      <c r="DQ611" s="330"/>
      <c r="EA611" s="330"/>
      <c r="EK611" s="330"/>
      <c r="EU611" s="330"/>
      <c r="FE611" s="330"/>
      <c r="FO611" s="330"/>
      <c r="FY611" s="330"/>
      <c r="GI611" s="330"/>
      <c r="GS611" s="330"/>
      <c r="HC611" s="330"/>
      <c r="HM611" s="330"/>
      <c r="HW611" s="330"/>
    </row>
    <row r="612" s="3" customFormat="true" x14ac:dyDescent="0.25">
      <c r="A612" s="330"/>
      <c r="K612" s="330"/>
      <c r="U612" s="330"/>
      <c r="AE612" s="330"/>
      <c r="AO612" s="330"/>
      <c r="AY612" s="330"/>
      <c r="AZ612" s="330"/>
      <c r="BA612" s="330"/>
      <c r="BB612" s="330"/>
      <c r="BC612" s="330"/>
      <c r="BD612" s="330"/>
      <c r="BE612" s="330"/>
      <c r="BF612" s="330"/>
      <c r="BI612" s="330"/>
      <c r="BS612" s="330"/>
      <c r="CC612" s="330"/>
      <c r="CM612" s="330"/>
      <c r="CW612" s="330"/>
      <c r="DG612" s="330"/>
      <c r="DQ612" s="330"/>
      <c r="EA612" s="330"/>
      <c r="EK612" s="330"/>
      <c r="EU612" s="330"/>
      <c r="FE612" s="330"/>
      <c r="FO612" s="330"/>
      <c r="FY612" s="330"/>
      <c r="GI612" s="330"/>
      <c r="GS612" s="330"/>
      <c r="HC612" s="330"/>
      <c r="HM612" s="330"/>
      <c r="HW612" s="330"/>
    </row>
    <row r="613" s="3" customFormat="true" x14ac:dyDescent="0.25">
      <c r="A613" s="330"/>
      <c r="K613" s="330"/>
      <c r="U613" s="330"/>
      <c r="AE613" s="330"/>
      <c r="AO613" s="330"/>
      <c r="AY613" s="330"/>
      <c r="AZ613" s="330"/>
      <c r="BA613" s="330"/>
      <c r="BB613" s="330"/>
      <c r="BC613" s="330"/>
      <c r="BD613" s="330"/>
      <c r="BE613" s="330"/>
      <c r="BF613" s="330"/>
      <c r="BI613" s="330"/>
      <c r="BS613" s="330"/>
      <c r="CC613" s="330"/>
      <c r="CM613" s="330"/>
      <c r="CW613" s="330"/>
      <c r="DG613" s="330"/>
      <c r="DQ613" s="330"/>
      <c r="EA613" s="330"/>
      <c r="EK613" s="330"/>
      <c r="EU613" s="330"/>
      <c r="FE613" s="330"/>
      <c r="FO613" s="330"/>
      <c r="FY613" s="330"/>
      <c r="GI613" s="330"/>
      <c r="GS613" s="330"/>
      <c r="HC613" s="330"/>
      <c r="HM613" s="330"/>
      <c r="HW613" s="330"/>
    </row>
    <row r="614" s="3" customFormat="true" x14ac:dyDescent="0.25">
      <c r="A614" s="330"/>
      <c r="K614" s="330"/>
      <c r="U614" s="330"/>
      <c r="AE614" s="330"/>
      <c r="AO614" s="330"/>
      <c r="AY614" s="330"/>
      <c r="AZ614" s="330"/>
      <c r="BA614" s="330"/>
      <c r="BB614" s="330"/>
      <c r="BC614" s="330"/>
      <c r="BD614" s="330"/>
      <c r="BE614" s="330"/>
      <c r="BF614" s="330"/>
      <c r="BI614" s="330"/>
      <c r="BS614" s="330"/>
      <c r="CC614" s="330"/>
      <c r="CM614" s="330"/>
      <c r="CW614" s="330"/>
      <c r="DG614" s="330"/>
      <c r="DQ614" s="330"/>
      <c r="EA614" s="330"/>
      <c r="EK614" s="330"/>
      <c r="EU614" s="330"/>
      <c r="FE614" s="330"/>
      <c r="FO614" s="330"/>
      <c r="FY614" s="330"/>
      <c r="GI614" s="330"/>
      <c r="GS614" s="330"/>
      <c r="HC614" s="330"/>
      <c r="HM614" s="330"/>
      <c r="HW614" s="330"/>
    </row>
    <row r="615" s="3" customFormat="true" x14ac:dyDescent="0.25">
      <c r="A615" s="330"/>
      <c r="K615" s="330"/>
      <c r="U615" s="330"/>
      <c r="AE615" s="330"/>
      <c r="AO615" s="330"/>
      <c r="AY615" s="330"/>
      <c r="AZ615" s="330"/>
      <c r="BA615" s="330"/>
      <c r="BB615" s="330"/>
      <c r="BC615" s="330"/>
      <c r="BD615" s="330"/>
      <c r="BE615" s="330"/>
      <c r="BF615" s="330"/>
      <c r="BI615" s="330"/>
      <c r="BS615" s="330"/>
      <c r="CC615" s="330"/>
      <c r="CM615" s="330"/>
      <c r="CW615" s="330"/>
      <c r="DG615" s="330"/>
      <c r="DQ615" s="330"/>
      <c r="EA615" s="330"/>
      <c r="EK615" s="330"/>
      <c r="EU615" s="330"/>
      <c r="FE615" s="330"/>
      <c r="FO615" s="330"/>
      <c r="FY615" s="330"/>
      <c r="GI615" s="330"/>
      <c r="GS615" s="330"/>
      <c r="HC615" s="330"/>
      <c r="HM615" s="330"/>
      <c r="HW615" s="330"/>
    </row>
    <row r="616" s="3" customFormat="true" x14ac:dyDescent="0.25">
      <c r="A616" s="330"/>
      <c r="K616" s="330"/>
      <c r="U616" s="330"/>
      <c r="AE616" s="330"/>
      <c r="AO616" s="330"/>
      <c r="AY616" s="330"/>
      <c r="AZ616" s="330"/>
      <c r="BA616" s="330"/>
      <c r="BB616" s="330"/>
      <c r="BC616" s="330"/>
      <c r="BD616" s="330"/>
      <c r="BE616" s="330"/>
      <c r="BF616" s="330"/>
      <c r="BI616" s="330"/>
      <c r="BS616" s="330"/>
      <c r="CC616" s="330"/>
      <c r="CM616" s="330"/>
      <c r="CW616" s="330"/>
      <c r="DG616" s="330"/>
      <c r="DQ616" s="330"/>
      <c r="EA616" s="330"/>
      <c r="EK616" s="330"/>
      <c r="EU616" s="330"/>
      <c r="FE616" s="330"/>
      <c r="FO616" s="330"/>
      <c r="FY616" s="330"/>
      <c r="GI616" s="330"/>
      <c r="GS616" s="330"/>
      <c r="HC616" s="330"/>
      <c r="HM616" s="330"/>
      <c r="HW616" s="330"/>
    </row>
    <row r="617" s="3" customFormat="true" x14ac:dyDescent="0.25">
      <c r="A617" s="330"/>
      <c r="K617" s="330"/>
      <c r="U617" s="330"/>
      <c r="AE617" s="330"/>
      <c r="AO617" s="330"/>
      <c r="AY617" s="330"/>
      <c r="AZ617" s="330"/>
      <c r="BA617" s="330"/>
      <c r="BB617" s="330"/>
      <c r="BC617" s="330"/>
      <c r="BD617" s="330"/>
      <c r="BE617" s="330"/>
      <c r="BF617" s="330"/>
      <c r="BI617" s="330"/>
      <c r="BS617" s="330"/>
      <c r="CC617" s="330"/>
      <c r="CM617" s="330"/>
      <c r="CW617" s="330"/>
      <c r="DG617" s="330"/>
      <c r="DQ617" s="330"/>
      <c r="EA617" s="330"/>
      <c r="EK617" s="330"/>
      <c r="EU617" s="330"/>
      <c r="FE617" s="330"/>
      <c r="FO617" s="330"/>
      <c r="FY617" s="330"/>
      <c r="GI617" s="330"/>
      <c r="GS617" s="330"/>
      <c r="HC617" s="330"/>
      <c r="HM617" s="330"/>
      <c r="HW617" s="330"/>
    </row>
    <row r="618" s="3" customFormat="true" x14ac:dyDescent="0.25">
      <c r="A618" s="330"/>
      <c r="K618" s="330"/>
      <c r="U618" s="330"/>
      <c r="AE618" s="330"/>
      <c r="AO618" s="330"/>
      <c r="AY618" s="330"/>
      <c r="AZ618" s="330"/>
      <c r="BA618" s="330"/>
      <c r="BB618" s="330"/>
      <c r="BC618" s="330"/>
      <c r="BD618" s="330"/>
      <c r="BE618" s="330"/>
      <c r="BF618" s="330"/>
      <c r="BI618" s="330"/>
      <c r="BS618" s="330"/>
      <c r="CC618" s="330"/>
      <c r="CM618" s="330"/>
      <c r="CW618" s="330"/>
      <c r="DG618" s="330"/>
      <c r="DQ618" s="330"/>
      <c r="EA618" s="330"/>
      <c r="EK618" s="330"/>
      <c r="EU618" s="330"/>
      <c r="FE618" s="330"/>
      <c r="FO618" s="330"/>
      <c r="FY618" s="330"/>
      <c r="GI618" s="330"/>
      <c r="GS618" s="330"/>
      <c r="HC618" s="330"/>
      <c r="HM618" s="330"/>
      <c r="HW618" s="330"/>
    </row>
    <row r="619" s="3" customFormat="true" x14ac:dyDescent="0.25">
      <c r="A619" s="330"/>
      <c r="K619" s="330"/>
      <c r="U619" s="330"/>
      <c r="AE619" s="330"/>
      <c r="AO619" s="330"/>
      <c r="AY619" s="330"/>
      <c r="AZ619" s="330"/>
      <c r="BA619" s="330"/>
      <c r="BB619" s="330"/>
      <c r="BC619" s="330"/>
      <c r="BD619" s="330"/>
      <c r="BE619" s="330"/>
      <c r="BF619" s="330"/>
      <c r="BI619" s="330"/>
      <c r="BS619" s="330"/>
      <c r="CC619" s="330"/>
      <c r="CM619" s="330"/>
      <c r="CW619" s="330"/>
      <c r="DG619" s="330"/>
      <c r="DQ619" s="330"/>
      <c r="EA619" s="330"/>
      <c r="EK619" s="330"/>
      <c r="EU619" s="330"/>
      <c r="FE619" s="330"/>
      <c r="FO619" s="330"/>
      <c r="FY619" s="330"/>
      <c r="GI619" s="330"/>
      <c r="GS619" s="330"/>
      <c r="HC619" s="330"/>
      <c r="HM619" s="330"/>
      <c r="HW619" s="330"/>
    </row>
    <row r="620" s="3" customFormat="true" x14ac:dyDescent="0.25">
      <c r="A620" s="330"/>
      <c r="K620" s="330"/>
      <c r="U620" s="330"/>
      <c r="AE620" s="330"/>
      <c r="AO620" s="330"/>
      <c r="AY620" s="330"/>
      <c r="AZ620" s="330"/>
      <c r="BA620" s="330"/>
      <c r="BB620" s="330"/>
      <c r="BC620" s="330"/>
      <c r="BD620" s="330"/>
      <c r="BE620" s="330"/>
      <c r="BF620" s="330"/>
      <c r="BI620" s="330"/>
      <c r="BS620" s="330"/>
      <c r="CC620" s="330"/>
      <c r="CM620" s="330"/>
      <c r="CW620" s="330"/>
      <c r="DG620" s="330"/>
      <c r="DQ620" s="330"/>
      <c r="EA620" s="330"/>
      <c r="EK620" s="330"/>
      <c r="EU620" s="330"/>
      <c r="FE620" s="330"/>
      <c r="FO620" s="330"/>
      <c r="FY620" s="330"/>
      <c r="GI620" s="330"/>
      <c r="GS620" s="330"/>
      <c r="HC620" s="330"/>
      <c r="HM620" s="330"/>
      <c r="HW620" s="330"/>
    </row>
    <row r="621" s="3" customFormat="true" x14ac:dyDescent="0.25">
      <c r="A621" s="330"/>
      <c r="K621" s="330"/>
      <c r="U621" s="330"/>
      <c r="AE621" s="330"/>
      <c r="AO621" s="330"/>
      <c r="AY621" s="330"/>
      <c r="AZ621" s="330"/>
      <c r="BA621" s="330"/>
      <c r="BB621" s="330"/>
      <c r="BC621" s="330"/>
      <c r="BD621" s="330"/>
      <c r="BE621" s="330"/>
      <c r="BF621" s="330"/>
      <c r="BI621" s="330"/>
      <c r="BS621" s="330"/>
      <c r="CC621" s="330"/>
      <c r="CM621" s="330"/>
      <c r="CW621" s="330"/>
      <c r="DG621" s="330"/>
      <c r="DQ621" s="330"/>
      <c r="EA621" s="330"/>
      <c r="EK621" s="330"/>
      <c r="EU621" s="330"/>
      <c r="FE621" s="330"/>
      <c r="FO621" s="330"/>
      <c r="FY621" s="330"/>
      <c r="GI621" s="330"/>
      <c r="GS621" s="330"/>
      <c r="HC621" s="330"/>
      <c r="HM621" s="330"/>
      <c r="HW621" s="330"/>
    </row>
    <row r="622" s="3" customFormat="true" x14ac:dyDescent="0.25">
      <c r="A622" s="330"/>
      <c r="K622" s="330"/>
      <c r="U622" s="330"/>
      <c r="AE622" s="330"/>
      <c r="AO622" s="330"/>
      <c r="AY622" s="330"/>
      <c r="AZ622" s="330"/>
      <c r="BA622" s="330"/>
      <c r="BB622" s="330"/>
      <c r="BC622" s="330"/>
      <c r="BD622" s="330"/>
      <c r="BE622" s="330"/>
      <c r="BF622" s="330"/>
      <c r="BI622" s="330"/>
      <c r="BS622" s="330"/>
      <c r="CC622" s="330"/>
      <c r="CM622" s="330"/>
      <c r="CW622" s="330"/>
      <c r="DG622" s="330"/>
      <c r="DQ622" s="330"/>
      <c r="EA622" s="330"/>
      <c r="EK622" s="330"/>
      <c r="EU622" s="330"/>
      <c r="FE622" s="330"/>
      <c r="FO622" s="330"/>
      <c r="FY622" s="330"/>
      <c r="GI622" s="330"/>
      <c r="GS622" s="330"/>
      <c r="HC622" s="330"/>
      <c r="HM622" s="330"/>
      <c r="HW622" s="330"/>
    </row>
    <row r="623" s="3" customFormat="true" x14ac:dyDescent="0.25">
      <c r="A623" s="330"/>
      <c r="K623" s="330"/>
      <c r="U623" s="330"/>
      <c r="AE623" s="330"/>
      <c r="AO623" s="330"/>
      <c r="AY623" s="330"/>
      <c r="AZ623" s="330"/>
      <c r="BA623" s="330"/>
      <c r="BB623" s="330"/>
      <c r="BC623" s="330"/>
      <c r="BD623" s="330"/>
      <c r="BE623" s="330"/>
      <c r="BF623" s="330"/>
      <c r="BI623" s="330"/>
      <c r="BS623" s="330"/>
      <c r="CC623" s="330"/>
      <c r="CM623" s="330"/>
      <c r="CW623" s="330"/>
      <c r="DG623" s="330"/>
      <c r="DQ623" s="330"/>
      <c r="EA623" s="330"/>
      <c r="EK623" s="330"/>
      <c r="EU623" s="330"/>
      <c r="FE623" s="330"/>
      <c r="FO623" s="330"/>
      <c r="FY623" s="330"/>
      <c r="GI623" s="330"/>
      <c r="GS623" s="330"/>
      <c r="HC623" s="330"/>
      <c r="HM623" s="330"/>
      <c r="HW623" s="330"/>
    </row>
  </sheetData>
  <mergeCells count="63">
    <mergeCell ref="BA1:BF2"/>
    <mergeCell ref="BA3:BF3"/>
    <mergeCell ref="EV11:FB11"/>
    <mergeCell ref="FF11:FL11"/>
    <mergeCell ref="FP11:FV11"/>
    <mergeCell ref="FG1:FL2"/>
    <mergeCell ref="FQ1:FV2"/>
    <mergeCell ref="AZ11:BF11"/>
    <mergeCell ref="BU1:BZ2"/>
    <mergeCell ref="BU3:BZ3"/>
    <mergeCell ref="BT11:BZ11"/>
    <mergeCell ref="BK1:BP2"/>
    <mergeCell ref="BK3:BP3"/>
    <mergeCell ref="BJ11:BP11"/>
    <mergeCell ref="CE1:CJ2"/>
    <mergeCell ref="CE3:CJ3"/>
    <mergeCell ref="FZ11:GF11"/>
    <mergeCell ref="GJ11:GP11"/>
    <mergeCell ref="CX11:DD11"/>
    <mergeCell ref="DH11:DN11"/>
    <mergeCell ref="DR11:DX11"/>
    <mergeCell ref="EB11:EH11"/>
    <mergeCell ref="EL11:ER11"/>
    <mergeCell ref="FG3:FL3"/>
    <mergeCell ref="FQ3:FV3"/>
    <mergeCell ref="GA3:GF3"/>
    <mergeCell ref="GK3:GP3"/>
    <mergeCell ref="CY1:DD2"/>
    <mergeCell ref="DI1:DN2"/>
    <mergeCell ref="DS1:DX2"/>
    <mergeCell ref="EC1:EH2"/>
    <mergeCell ref="EM1:ER2"/>
    <mergeCell ref="B11:H11"/>
    <mergeCell ref="L11:R11"/>
    <mergeCell ref="V11:AB11"/>
    <mergeCell ref="AF11:AL11"/>
    <mergeCell ref="AP11:AV11"/>
    <mergeCell ref="C3:H3"/>
    <mergeCell ref="M3:R3"/>
    <mergeCell ref="W3:AB3"/>
    <mergeCell ref="AG3:AL3"/>
    <mergeCell ref="AQ3:AV3"/>
    <mergeCell ref="C1:H2"/>
    <mergeCell ref="M1:R2"/>
    <mergeCell ref="W1:AB2"/>
    <mergeCell ref="AG1:AL2"/>
    <mergeCell ref="AQ1:AV2"/>
    <mergeCell ref="GU1:GZ2"/>
    <mergeCell ref="GU3:GZ3"/>
    <mergeCell ref="GT11:GZ11"/>
    <mergeCell ref="CD11:CJ11"/>
    <mergeCell ref="CN11:CT11"/>
    <mergeCell ref="CO1:CT2"/>
    <mergeCell ref="CO3:CT3"/>
    <mergeCell ref="EW1:FB2"/>
    <mergeCell ref="EW3:FB3"/>
    <mergeCell ref="GA1:GF2"/>
    <mergeCell ref="GK1:GP2"/>
    <mergeCell ref="CY3:DD3"/>
    <mergeCell ref="DI3:DN3"/>
    <mergeCell ref="DS3:DX3"/>
    <mergeCell ref="EC3:EH3"/>
    <mergeCell ref="EM3:ER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80"/>
    <col min="3" max="7" width="11.75" style="280" customWidth="true"/>
    <col min="8" max="16384" width="9" style="280"/>
  </cols>
  <sheetData>
    <row r="2" ht="20.25" x14ac:dyDescent="0.2">
      <c r="B2" s="276" t="str">
        <f>+Introduction!C7</f>
        <v>Ethiopia</v>
      </c>
      <c r="C2" s="277"/>
      <c r="D2" s="278"/>
      <c r="E2" s="278"/>
      <c r="F2" s="278"/>
      <c r="G2" s="279"/>
    </row>
    <row r="3" x14ac:dyDescent="0.2">
      <c r="B3" s="630" t="s">
        <v>236</v>
      </c>
      <c r="C3" s="630"/>
      <c r="D3" s="630"/>
      <c r="E3" s="630"/>
      <c r="F3" s="630"/>
      <c r="G3" s="631"/>
    </row>
    <row r="4" ht="13.5" x14ac:dyDescent="0.2">
      <c r="B4" s="281" t="s">
        <v>4</v>
      </c>
      <c r="C4" s="281" t="s">
        <v>61</v>
      </c>
      <c r="D4" s="281" t="s">
        <v>65</v>
      </c>
      <c r="E4" s="281" t="s">
        <v>62</v>
      </c>
      <c r="F4" s="281" t="s">
        <v>63</v>
      </c>
      <c r="G4" s="281" t="s">
        <v>64</v>
      </c>
    </row>
    <row r="5" x14ac:dyDescent="0.2">
      <c r="B5" s="466">
        <v>2000</v>
      </c>
      <c r="C5" s="483">
        <v>25933624</v>
      </c>
      <c r="D5" s="484">
        <v>14.739999771118164</v>
      </c>
      <c r="E5" s="485">
        <v>6331730</v>
      </c>
      <c r="F5" s="486">
        <v>10740041</v>
      </c>
      <c r="G5" s="487">
        <v>8861852</v>
      </c>
    </row>
    <row r="6" x14ac:dyDescent="0.2">
      <c r="B6" s="467">
        <v>2001</v>
      </c>
      <c r="C6" s="488">
        <v>26686926</v>
      </c>
      <c r="D6" s="489">
        <v>14.927000045776367</v>
      </c>
      <c r="E6" s="490">
        <v>6513231</v>
      </c>
      <c r="F6" s="491">
        <v>11036499</v>
      </c>
      <c r="G6" s="492">
        <v>9137196</v>
      </c>
    </row>
    <row r="7" x14ac:dyDescent="0.2">
      <c r="B7" s="468">
        <v>2002</v>
      </c>
      <c r="C7" s="493">
        <v>27465310</v>
      </c>
      <c r="D7" s="494">
        <v>15.118000030517578</v>
      </c>
      <c r="E7" s="495">
        <v>6764550</v>
      </c>
      <c r="F7" s="496">
        <v>11366521</v>
      </c>
      <c r="G7" s="497">
        <v>9334239</v>
      </c>
    </row>
    <row r="8" x14ac:dyDescent="0.2">
      <c r="B8" s="469">
        <v>2003</v>
      </c>
      <c r="C8" s="498">
        <v>28337716</v>
      </c>
      <c r="D8" s="499">
        <v>15.310000419616699</v>
      </c>
      <c r="E8" s="500">
        <v>7031694</v>
      </c>
      <c r="F8" s="501">
        <v>11760935</v>
      </c>
      <c r="G8" s="502">
        <v>9545087</v>
      </c>
    </row>
    <row r="9" x14ac:dyDescent="0.2">
      <c r="B9" s="470">
        <v>2004</v>
      </c>
      <c r="C9" s="503">
        <v>29284068</v>
      </c>
      <c r="D9" s="504">
        <v>15.503999710083008</v>
      </c>
      <c r="E9" s="505">
        <v>7289629</v>
      </c>
      <c r="F9" s="506">
        <v>12205700</v>
      </c>
      <c r="G9" s="507">
        <v>9788739</v>
      </c>
    </row>
    <row r="10" x14ac:dyDescent="0.2">
      <c r="B10" s="471">
        <v>2005</v>
      </c>
      <c r="C10" s="508">
        <v>30260496</v>
      </c>
      <c r="D10" s="509">
        <v>15.699999809265137</v>
      </c>
      <c r="E10" s="510">
        <v>7507944</v>
      </c>
      <c r="F10" s="511">
        <v>12681050</v>
      </c>
      <c r="G10" s="512">
        <v>10071502</v>
      </c>
    </row>
    <row r="11" x14ac:dyDescent="0.2">
      <c r="B11" s="472">
        <v>2006</v>
      </c>
      <c r="C11" s="513">
        <v>31209856</v>
      </c>
      <c r="D11" s="514">
        <v>15.89900016784668</v>
      </c>
      <c r="E11" s="515">
        <v>7653816</v>
      </c>
      <c r="F11" s="516">
        <v>13166795</v>
      </c>
      <c r="G11" s="517">
        <v>10389246</v>
      </c>
    </row>
    <row r="12" x14ac:dyDescent="0.2">
      <c r="B12" s="473">
        <v>2007</v>
      </c>
      <c r="C12" s="518">
        <v>32181096</v>
      </c>
      <c r="D12" s="519">
        <v>16.115999221801758</v>
      </c>
      <c r="E12" s="520">
        <v>7795691</v>
      </c>
      <c r="F12" s="521">
        <v>13654074</v>
      </c>
      <c r="G12" s="522">
        <v>10731331</v>
      </c>
    </row>
    <row r="13" x14ac:dyDescent="0.2">
      <c r="B13" s="474">
        <v>2008</v>
      </c>
      <c r="C13" s="523">
        <v>33147152</v>
      </c>
      <c r="D13" s="524">
        <v>16.510000228881836</v>
      </c>
      <c r="E13" s="525">
        <v>7899498</v>
      </c>
      <c r="F13" s="526">
        <v>14109530</v>
      </c>
      <c r="G13" s="527">
        <v>11138123</v>
      </c>
    </row>
    <row r="14" x14ac:dyDescent="0.2">
      <c r="B14" s="475">
        <v>2009</v>
      </c>
      <c r="C14" s="528">
        <v>34087060</v>
      </c>
      <c r="D14" s="529">
        <v>16.909999847412109</v>
      </c>
      <c r="E14" s="530">
        <v>7975055</v>
      </c>
      <c r="F14" s="531">
        <v>14513600</v>
      </c>
      <c r="G14" s="532">
        <v>11598404</v>
      </c>
    </row>
    <row r="15" x14ac:dyDescent="0.2">
      <c r="B15" s="476">
        <v>2010</v>
      </c>
      <c r="C15" s="533">
        <v>34984024</v>
      </c>
      <c r="D15" s="534">
        <v>17.319000244140625</v>
      </c>
      <c r="E15" s="535">
        <v>8035708</v>
      </c>
      <c r="F15" s="536">
        <v>14857146</v>
      </c>
      <c r="G15" s="537">
        <v>12091169</v>
      </c>
    </row>
    <row r="16" x14ac:dyDescent="0.2">
      <c r="B16" s="477">
        <v>2011</v>
      </c>
      <c r="C16" s="538">
        <v>35835680</v>
      </c>
      <c r="D16" s="539">
        <v>17.735000610351563</v>
      </c>
      <c r="E16" s="540">
        <v>8099093</v>
      </c>
      <c r="F16" s="541">
        <v>15130034</v>
      </c>
      <c r="G16" s="542">
        <v>12606553</v>
      </c>
    </row>
    <row r="17" x14ac:dyDescent="0.2">
      <c r="B17" s="478">
        <v>2012</v>
      </c>
      <c r="C17" s="543">
        <v>36617096</v>
      </c>
      <c r="D17" s="544">
        <v>18.159999847412109</v>
      </c>
      <c r="E17" s="545">
        <v>8158996</v>
      </c>
      <c r="F17" s="546">
        <v>15370029</v>
      </c>
      <c r="G17" s="547">
        <v>13088070</v>
      </c>
    </row>
    <row r="18" x14ac:dyDescent="0.2">
      <c r="B18" s="479">
        <v>2013</v>
      </c>
      <c r="C18" s="548">
        <v>37318820</v>
      </c>
      <c r="D18" s="549">
        <v>18.590000152587891</v>
      </c>
      <c r="E18" s="550">
        <v>8206479</v>
      </c>
      <c r="F18" s="551">
        <v>15572624</v>
      </c>
      <c r="G18" s="552">
        <v>13539718</v>
      </c>
    </row>
    <row r="19" x14ac:dyDescent="0.2">
      <c r="B19" s="480">
        <v>2014</v>
      </c>
      <c r="C19" s="553">
        <v>37949856</v>
      </c>
      <c r="D19" s="554">
        <v>19.027999877929687</v>
      </c>
      <c r="E19" s="555">
        <v>8252956</v>
      </c>
      <c r="F19" s="556">
        <v>15745368</v>
      </c>
      <c r="G19" s="557">
        <v>13951530</v>
      </c>
    </row>
    <row r="20" x14ac:dyDescent="0.2">
      <c r="B20" s="481">
        <v>2015</v>
      </c>
      <c r="C20" s="558">
        <v>38527860</v>
      </c>
      <c r="D20" s="559">
        <v>19.472000122070313</v>
      </c>
      <c r="E20" s="560">
        <v>8311931</v>
      </c>
      <c r="F20" s="561">
        <v>15889126</v>
      </c>
      <c r="G20" s="562">
        <v>14326802</v>
      </c>
    </row>
    <row r="21" x14ac:dyDescent="0.2">
      <c r="B21" s="482">
        <v>2016</v>
      </c>
      <c r="C21" s="563">
        <v>39070104</v>
      </c>
      <c r="D21" s="564">
        <v>19.922000885009766</v>
      </c>
      <c r="E21" s="565">
        <v>8398386</v>
      </c>
      <c r="F21" s="566">
        <v>16004812</v>
      </c>
      <c r="G21" s="567">
        <v>14666904</v>
      </c>
    </row>
    <row r="22" ht="14.25" x14ac:dyDescent="0.2">
      <c r="B22" s="293" t="s">
        <v>288</v>
      </c>
      <c r="G22" s="282"/>
    </row>
    <row r="23" ht="14.25" x14ac:dyDescent="0.2">
      <c r="B23" s="293" t="s">
        <v>207</v>
      </c>
    </row>
    <row r="24" ht="14.25" x14ac:dyDescent="0.2">
      <c r="B24" s="293" t="s">
        <v>208</v>
      </c>
    </row>
    <row r="27" x14ac:dyDescent="0.2">
      <c r="B27" s="283"/>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40" customWidth="true"/>
    <col min="2" max="2" width="12.375" style="40" customWidth="true"/>
    <col min="3" max="8" width="9" style="40" customWidth="true"/>
    <col min="9" max="9" width="12.375" style="40" customWidth="true"/>
    <col min="10" max="15" width="9" style="40" customWidth="true"/>
    <col min="16" max="16" width="12.375" style="40" customWidth="true"/>
    <col min="17" max="22" width="9" style="40" customWidth="true"/>
    <col min="23" max="38" width="9" style="40"/>
    <col min="39" max="16384" width="9" style="46"/>
  </cols>
  <sheetData>
    <row r="1" s="40" customFormat="true" x14ac:dyDescent="0.2">
      <c r="A1" s="568" t="s">
        <v>171</v>
      </c>
      <c r="B1" s="568"/>
      <c r="C1" s="568"/>
      <c r="D1" s="568"/>
      <c r="E1" s="568"/>
      <c r="F1" s="568"/>
      <c r="G1" s="568"/>
      <c r="H1" s="568"/>
      <c r="I1" s="568"/>
      <c r="J1" s="568"/>
      <c r="K1" s="568"/>
      <c r="L1" s="568"/>
      <c r="M1" s="568"/>
      <c r="N1" s="568"/>
      <c r="O1" s="568"/>
      <c r="P1" s="568"/>
      <c r="Q1" s="568"/>
      <c r="R1" s="568"/>
      <c r="S1" s="568"/>
      <c r="T1" s="568"/>
      <c r="U1" s="568"/>
      <c r="V1" s="568"/>
    </row>
    <row r="2" s="40" customFormat="true" x14ac:dyDescent="0.2">
      <c r="A2" s="568"/>
      <c r="B2" s="568"/>
      <c r="C2" s="568"/>
      <c r="D2" s="568"/>
      <c r="E2" s="568"/>
      <c r="F2" s="568"/>
      <c r="G2" s="568"/>
      <c r="H2" s="568"/>
      <c r="I2" s="568"/>
      <c r="J2" s="568"/>
      <c r="K2" s="568"/>
      <c r="L2" s="568"/>
      <c r="M2" s="568"/>
      <c r="N2" s="568"/>
      <c r="O2" s="568"/>
      <c r="P2" s="568"/>
      <c r="Q2" s="568"/>
      <c r="R2" s="568"/>
      <c r="S2" s="568"/>
      <c r="T2" s="568"/>
      <c r="U2" s="568"/>
      <c r="V2" s="568"/>
    </row>
    <row r="3" s="40" customFormat="true" ht="18" x14ac:dyDescent="0.2">
      <c r="A3" s="260"/>
      <c r="B3" s="260"/>
      <c r="C3" s="260"/>
      <c r="D3" s="260"/>
      <c r="E3" s="260"/>
      <c r="F3" s="260"/>
      <c r="G3" s="260"/>
      <c r="H3" s="260"/>
      <c r="I3" s="260"/>
      <c r="J3" s="260"/>
      <c r="K3" s="260"/>
      <c r="L3" s="260"/>
      <c r="M3" s="260"/>
      <c r="N3" s="260"/>
      <c r="O3" s="260"/>
      <c r="P3" s="260"/>
      <c r="Q3" s="260"/>
      <c r="R3" s="260"/>
      <c r="S3" s="260"/>
      <c r="T3" s="260"/>
      <c r="U3" s="260"/>
      <c r="V3" s="260"/>
    </row>
    <row r="4" ht="15.75" x14ac:dyDescent="0.25">
      <c r="B4" s="258" t="s">
        <v>13</v>
      </c>
      <c r="E4" s="41"/>
      <c r="I4" s="41" t="s">
        <v>14</v>
      </c>
      <c r="P4" s="259" t="s">
        <v>15</v>
      </c>
    </row>
    <row r="6" x14ac:dyDescent="0.2">
      <c r="G6" s="42"/>
      <c r="H6" s="42"/>
      <c r="I6" s="42"/>
      <c r="K6" s="42"/>
      <c r="L6" s="42"/>
    </row>
    <row r="7" ht="15.75" x14ac:dyDescent="0.2">
      <c r="G7" s="42"/>
      <c r="H7" s="42"/>
      <c r="I7" s="42"/>
      <c r="K7" s="43"/>
      <c r="L7" s="42"/>
    </row>
    <row r="8" x14ac:dyDescent="0.2">
      <c r="G8" s="42"/>
      <c r="H8" s="42"/>
      <c r="I8" s="42"/>
      <c r="K8" s="42"/>
      <c r="L8" s="42"/>
    </row>
    <row r="9" x14ac:dyDescent="0.2">
      <c r="G9" s="42"/>
      <c r="H9" s="42"/>
      <c r="I9" s="42"/>
      <c r="K9" s="42"/>
      <c r="L9" s="42"/>
    </row>
    <row r="10" x14ac:dyDescent="0.2">
      <c r="G10" s="42"/>
      <c r="H10" s="42"/>
      <c r="I10" s="42"/>
      <c r="K10" s="42"/>
      <c r="L10" s="42"/>
    </row>
    <row r="11" x14ac:dyDescent="0.2">
      <c r="G11" s="42"/>
      <c r="H11" s="42"/>
      <c r="I11" s="42"/>
      <c r="K11" s="42"/>
      <c r="L11" s="42"/>
    </row>
    <row r="12" x14ac:dyDescent="0.2">
      <c r="G12" s="42"/>
      <c r="H12" s="42"/>
      <c r="I12" s="42"/>
      <c r="K12" s="42"/>
      <c r="L12" s="42"/>
    </row>
    <row r="13" x14ac:dyDescent="0.2">
      <c r="G13" s="42"/>
      <c r="H13" s="42"/>
      <c r="I13" s="42"/>
      <c r="K13" s="42"/>
      <c r="L13" s="42"/>
    </row>
    <row r="14" x14ac:dyDescent="0.2">
      <c r="G14" s="42"/>
      <c r="H14" s="42"/>
      <c r="I14" s="42"/>
      <c r="K14" s="42"/>
      <c r="L14" s="42"/>
    </row>
    <row r="15" x14ac:dyDescent="0.2">
      <c r="G15" s="42"/>
      <c r="H15" s="42"/>
      <c r="I15" s="42"/>
      <c r="K15" s="42"/>
      <c r="L15" s="42"/>
    </row>
    <row r="16" x14ac:dyDescent="0.2">
      <c r="G16" s="42"/>
      <c r="H16" s="42"/>
      <c r="I16" s="42"/>
      <c r="K16" s="42"/>
      <c r="L16" s="42"/>
    </row>
    <row r="17" x14ac:dyDescent="0.2">
      <c r="G17" s="42"/>
      <c r="H17" s="42"/>
      <c r="I17" s="42"/>
      <c r="K17" s="42"/>
      <c r="L17" s="42"/>
    </row>
    <row r="18" x14ac:dyDescent="0.2">
      <c r="G18" s="42"/>
      <c r="H18" s="42"/>
      <c r="I18" s="42"/>
      <c r="K18" s="42"/>
      <c r="L18" s="42"/>
    </row>
    <row r="19" x14ac:dyDescent="0.2">
      <c r="G19" s="42"/>
      <c r="H19" s="42"/>
      <c r="I19" s="42"/>
      <c r="K19" s="42"/>
      <c r="L19" s="42"/>
    </row>
    <row r="20" x14ac:dyDescent="0.2">
      <c r="G20" s="42"/>
      <c r="H20" s="42"/>
      <c r="I20" s="42"/>
      <c r="K20" s="42"/>
      <c r="L20" s="42"/>
    </row>
    <row r="21" x14ac:dyDescent="0.2">
      <c r="G21" s="42"/>
      <c r="H21" s="42"/>
      <c r="I21" s="42"/>
      <c r="K21" s="42"/>
      <c r="L21" s="42"/>
    </row>
    <row r="23" x14ac:dyDescent="0.2">
      <c r="B23" s="44"/>
    </row>
    <row r="25" x14ac:dyDescent="0.2">
      <c r="B25" s="251"/>
      <c r="C25" s="251" t="str">
        <f>+IF(OR((C28="National*"),(D28="Urban*"),(E28="Rural*"),(F28="Pre-primary*"),(G28="Primary*"),(H28="Secondary^"),(C28="National*^"),(D28="Urban*^"),(E28="Rural*^"),(F28="Pre-primary*^"),(G28="Primary*^"),(H28="Secondary*^")),"*No basic service estimate available","")</f>
        <v>*No basic service estimate available</v>
      </c>
      <c r="J25" s="251" t="str">
        <f>+IF(OR((J28="National*"),(K28="Urban*"),(L28="Rural*"),(M28="Pre-primary*"),(N28="Primary*"),(O28="Secondary^"),(J28="National*^"),(K28="Urban*^"),(L28="Rural*^"),(M28="Pre-primary*^"),(N28="Primary*^"),(O28="Secondary*^")),"*No basic service estimate available","")</f>
        <v>*No basic service estimate available</v>
      </c>
      <c r="Q25" s="251" t="str">
        <f>+IF(OR((Q28="National*"),(R28="Urban*"),(S28="Rural*"),(T28="Pre-primary*"),(U28="Primary*"),(V28="Secondary^"),(Q28="National*^"),(R28="Urban*^"),(S28="Rural*^"),(T28="Pre-primary*^"),(U28="Primary*^"),(V28="Secondary*^")),"*No basic service estimate available","")</f>
        <v/>
      </c>
    </row>
    <row r="26" ht="15.75" thickBot="true" x14ac:dyDescent="0.25">
      <c r="B26" s="44"/>
      <c r="C26" s="284" t="str">
        <f>+IF(OR((C28="National*^"),(D28="Urban*^"),(E28="Rural*^"),(F28="Pre-primary*^"),(G28="Primary*^"),(H28="Secondary*^")),"^Facilities that cannot be classified as improved or unimproved are treated as limited","")</f>
        <v/>
      </c>
      <c r="J26" s="284" t="str">
        <f>+IF(OR((J28="National*^"),(K28="Urban*^"),(L28="Rural*^"),(M28="Pre-primary*^"),(N28="Primary*^"),(O28="Secondary*^")),"^Facilities that cannot be classified as improved or unimproved are treated as limited","")</f>
        <v/>
      </c>
      <c r="Q26" s="284" t="str">
        <f>+IF(OR((Q28="National*^"),(R28="Urban*^"),(S28="Rural*^"),(T28="Pre-primary*^"),(U28="Primary*^"),(V28="Secondary*^")),"^Facilities that cannot be classified as having water or not are treated as limited","")</f>
        <v/>
      </c>
    </row>
    <row r="27" x14ac:dyDescent="0.2">
      <c r="B27" s="572" t="str">
        <f>+'Water Data'!C1</f>
        <v>Ethiopia</v>
      </c>
      <c r="C27" s="574" t="s">
        <v>13</v>
      </c>
      <c r="D27" s="574"/>
      <c r="E27" s="574"/>
      <c r="F27" s="574"/>
      <c r="G27" s="574"/>
      <c r="H27" s="574"/>
      <c r="I27" s="575" t="str">
        <f>B27</f>
        <v>Ethiopia</v>
      </c>
      <c r="J27" s="569" t="s">
        <v>14</v>
      </c>
      <c r="K27" s="569"/>
      <c r="L27" s="569"/>
      <c r="M27" s="569"/>
      <c r="N27" s="569"/>
      <c r="O27" s="569"/>
      <c r="P27" s="577" t="str">
        <f>I27</f>
        <v>Ethiopia</v>
      </c>
      <c r="Q27" s="570" t="s">
        <v>15</v>
      </c>
      <c r="R27" s="570"/>
      <c r="S27" s="570"/>
      <c r="T27" s="570"/>
      <c r="U27" s="570"/>
      <c r="V27" s="571"/>
      <c r="AM27" s="40"/>
      <c r="AN27" s="40"/>
      <c r="AO27" s="40"/>
      <c r="AP27" s="40"/>
      <c r="AQ27" s="40"/>
      <c r="AR27" s="40"/>
      <c r="AS27" s="40"/>
      <c r="AT27" s="40"/>
      <c r="AU27" s="40"/>
    </row>
    <row r="28" x14ac:dyDescent="0.2">
      <c r="B28" s="573"/>
      <c r="C28" s="285" t="str">
        <f>IF(AND(C30="-",C31="-",C32="-"), "National",IF(C30="-",IF(AND(ISERROR(Estimates!F20),ISNUMBER(C32)),"National*^", "National*"), "National"))</f>
        <v>National*</v>
      </c>
      <c r="D28" s="285" t="str">
        <f>IF(AND(D30="-",D31="-",D32="-"), "Urban",IF(D30="-",IF(AND(ISERROR(Estimates!F37),ISNUMBER(D32)),"Urban*^", "Urban*"), "Urban"))</f>
        <v>Urban</v>
      </c>
      <c r="E28" s="285" t="str">
        <f>IF(AND(E30="-",E31="-",E32="-"), "Rural",IF(E30="-",IF(AND(ISERROR(Estimates!F54),ISNUMBER(E32)),"Rural*^", "Rural*"), "Rural"))</f>
        <v>Rural</v>
      </c>
      <c r="F28" s="285" t="str">
        <f>IF(AND(F30="-",F31="-",F32="-"), "Pre-primary",IF(F30="-",IF(AND(ISERROR(Estimates!F71),ISNUMBER(F32)),"Pre-primary*^", "Pre-primary*"), "Pre-primary"))</f>
        <v>Pre-primary</v>
      </c>
      <c r="G28" s="285" t="str">
        <f>IF(AND(G30="-",G31="-",G32="-"), "Primary",IF(G30="-",IF(AND(ISERROR(Estimates!F88),ISNUMBER(G32)),"Primary*^", "Primary*"), "Primary"))</f>
        <v>Primary*</v>
      </c>
      <c r="H28" s="285" t="str">
        <f>IF(AND(H30="-",H31="-",H32="-"), "Secondary",IF(H30="-",IF(AND(ISERROR(Estimates!F105),ISNUMBER(H32)),"Secondary*^", "Secondary*"), "Secondary"))</f>
        <v>Secondary*</v>
      </c>
      <c r="I28" s="576"/>
      <c r="J28" s="285" t="str">
        <f>IF(AND(J30="-",J31="-",J32="-"), "National",IF(J30="-",IF(AND(ISERROR(Estimates!K20),ISNUMBER(J32)),"National*^", "National*"), "National"))</f>
        <v>National*</v>
      </c>
      <c r="K28" s="285" t="str">
        <f>IF(AND(K30="-",K31="-",K32="-"), "Urban",IF(K30="-",IF(AND(ISERROR(Estimates!K37),ISNUMBER(K32)),"Urban*^", "Urban*"), "Urban"))</f>
        <v>Urban</v>
      </c>
      <c r="L28" s="285" t="str">
        <f>IF(AND(L30="-",L31="-",L32="-"), "Rural",IF(L30="-",IF(AND(ISERROR(Estimates!K54),ISNUMBER(L32)),"Rural*^", "Rural*"), "Rural"))</f>
        <v>Rural</v>
      </c>
      <c r="M28" s="285" t="str">
        <f>IF(AND(M30="-",M31="-",M32="-"), "Pre-primary",IF(M30="-",IF(AND(ISERROR(Estimates!K71),ISNUMBER(M32)),"Pre-primary*^", "Pre-primary*"), "Pre-primary"))</f>
        <v>Pre-primary</v>
      </c>
      <c r="N28" s="285" t="str">
        <f>IF(AND(N30="-",N31="-",N32="-"), "Primary",IF(N30="-",IF(AND(ISERROR(Estimates!K88),ISNUMBER(N32)),"Primary*^", "Primary*"), "Primary"))</f>
        <v>Primary*</v>
      </c>
      <c r="O28" s="285" t="str">
        <f>IF(AND(O30="-",O31="-",O32="-"), "Secondary",IF(O30="-",IF(AND(ISERROR(Estimates!K105),ISNUMBER(O32)),"Secondary*^", "Secondary*"), "Secondary"))</f>
        <v>Secondary*</v>
      </c>
      <c r="P28" s="578"/>
      <c r="Q28" s="285" t="str">
        <f>IF(AND(Q30="-",Q31="-",Q32="-"), "National",IF(Q30="-",IF(AND(ISERROR(Estimates!P20),ISNUMBER(Q32)),"National*^", "National*"), "National"))</f>
        <v>National</v>
      </c>
      <c r="R28" s="285" t="str">
        <f>IF(AND(R30="-",R31="-",R32="-"), "Urban",IF(R30="-",IF(AND(ISERROR(Estimates!P37),ISNUMBER(R32)),"Urban*^", "Urban*"), "Urban"))</f>
        <v>Urban</v>
      </c>
      <c r="S28" s="285" t="str">
        <f>IF(AND(S30="-",S31="-",S32="-"), "Rural",IF(S30="-",IF(AND(ISERROR(Estimates!P54),ISNUMBER(S32)),"Rural*^", "Rural*"), "Rural"))</f>
        <v>Rural</v>
      </c>
      <c r="T28" s="285" t="str">
        <f>IF(AND(T30="-",T31="-",T32="-"), "Pre-primary",IF(T30="-",IF(AND(ISERROR(Estimates!P71),ISNUMBER(T32)),"Pre-primary*^", "Pre-primary*"), "Pre-primary"))</f>
        <v>Pre-primary</v>
      </c>
      <c r="U28" s="285" t="str">
        <f>IF(AND(U30="-",U31="-",U32="-"), "Primary",IF(U30="-",IF(AND(ISERROR(Estimates!P88),ISNUMBER(U32)),"Primary*^", "Primary*"), "Primary"))</f>
        <v>Primary</v>
      </c>
      <c r="V28" s="286" t="str">
        <f>IF(AND(V30="-",V31="-",V32="-"), "Secondary",IF(V30="-",IF(AND(ISERROR(Estimates!P105),ISNUMBER(V32)),"Secondary*^", "Secondary*"), "Secondary"))</f>
        <v>Secondary</v>
      </c>
      <c r="AM28" s="40"/>
      <c r="AN28" s="40"/>
      <c r="AO28" s="40"/>
      <c r="AP28" s="40"/>
      <c r="AQ28" s="40"/>
      <c r="AR28" s="40"/>
      <c r="AS28" s="40"/>
      <c r="AT28" s="40"/>
      <c r="AU28" s="40"/>
    </row>
    <row r="29" ht="15.75" thickBot="true" x14ac:dyDescent="0.25">
      <c r="B29" s="573"/>
      <c r="C29" s="287">
        <f>IF(ISNUMBER(Regressions!B4), Regressions!B4, "-")</f>
        <v>2016</v>
      </c>
      <c r="D29" s="285">
        <f>C29</f>
        <v>2016</v>
      </c>
      <c r="E29" s="285">
        <f>D29</f>
        <v>2016</v>
      </c>
      <c r="F29" s="285">
        <f>E29</f>
        <v>2016</v>
      </c>
      <c r="G29" s="285">
        <f>F29</f>
        <v>2016</v>
      </c>
      <c r="H29" s="285">
        <f>G29</f>
        <v>2016</v>
      </c>
      <c r="I29" s="576"/>
      <c r="J29" s="287">
        <f>IF(ISNUMBER(Regressions!K4), Regressions!K4, "-")</f>
        <v>2016</v>
      </c>
      <c r="K29" s="285">
        <f>J29</f>
        <v>2016</v>
      </c>
      <c r="L29" s="285">
        <f>J29</f>
        <v>2016</v>
      </c>
      <c r="M29" s="285">
        <f>K29</f>
        <v>2016</v>
      </c>
      <c r="N29" s="285">
        <f>L29</f>
        <v>2016</v>
      </c>
      <c r="O29" s="285">
        <f>M29</f>
        <v>2016</v>
      </c>
      <c r="P29" s="578"/>
      <c r="Q29" s="287">
        <f>IF(ISNUMBER(Regressions!T4), Regressions!T4, "-")</f>
        <v>2016</v>
      </c>
      <c r="R29" s="287">
        <f>Q29</f>
        <v>2016</v>
      </c>
      <c r="S29" s="287">
        <f>R29</f>
        <v>2016</v>
      </c>
      <c r="T29" s="287">
        <f>S29</f>
        <v>2016</v>
      </c>
      <c r="U29" s="287">
        <f>T29</f>
        <v>2016</v>
      </c>
      <c r="V29" s="288">
        <f>U29</f>
        <v>2016</v>
      </c>
      <c r="AM29" s="40"/>
      <c r="AN29" s="40"/>
      <c r="AO29" s="40"/>
      <c r="AP29" s="40"/>
      <c r="AQ29" s="40"/>
      <c r="AR29" s="40"/>
      <c r="AS29" s="40"/>
      <c r="AT29" s="40"/>
      <c r="AU29" s="40"/>
    </row>
    <row r="30" x14ac:dyDescent="0.2">
      <c r="B30" s="300" t="s">
        <v>175</v>
      </c>
      <c r="C30" s="301" t="str">
        <f>IF(ISNUMBER(Regressions!C4), Regressions!C4, "-")</f>
        <v>-</v>
      </c>
      <c r="D30" s="302" t="str">
        <f>IF(ISNUMBER(Regressions!D4), Regressions!D4, "-")</f>
        <v>-</v>
      </c>
      <c r="E30" s="302" t="str">
        <f>IF(ISNUMBER(Regressions!E4), Regressions!E4, "-")</f>
        <v>-</v>
      </c>
      <c r="F30" s="302" t="str">
        <f>IF(ISNUMBER(Regressions!F4), Regressions!F4, "-")</f>
        <v>-</v>
      </c>
      <c r="G30" s="302" t="str">
        <f>IF(ISNUMBER(Regressions!G4), Regressions!G4, "-")</f>
        <v>-</v>
      </c>
      <c r="H30" s="302" t="str">
        <f>IF(ISNUMBER(Regressions!H4), Regressions!H4, "-")</f>
        <v>-</v>
      </c>
      <c r="I30" s="305" t="s">
        <v>175</v>
      </c>
      <c r="J30" s="306" t="str">
        <f>IF(ISNUMBER(Regressions!L4), Regressions!L4, "-")</f>
        <v>-</v>
      </c>
      <c r="K30" s="307" t="str">
        <f>IF(ISNUMBER(Regressions!M4), Regressions!M4, "-")</f>
        <v>-</v>
      </c>
      <c r="L30" s="307" t="str">
        <f>IF(ISNUMBER(Regressions!N4), Regressions!N4, "-")</f>
        <v>-</v>
      </c>
      <c r="M30" s="307" t="str">
        <f>IF(ISNUMBER(Regressions!O4), Regressions!O4, "-")</f>
        <v>-</v>
      </c>
      <c r="N30" s="307" t="str">
        <f>IF(ISNUMBER(Regressions!P4), Regressions!P4, "-")</f>
        <v>-</v>
      </c>
      <c r="O30" s="307" t="str">
        <f>IF(ISNUMBER(Regressions!Q4), Regressions!Q4, "-")</f>
        <v>-</v>
      </c>
      <c r="P30" s="310" t="s">
        <v>175</v>
      </c>
      <c r="Q30" s="311">
        <f>IF(ISNUMBER(Regressions!U4), Regressions!U4, "-")</f>
        <v>5.5328038289999997</v>
      </c>
      <c r="R30" s="312" t="str">
        <f>IF(ISNUMBER(Regressions!V4), Regressions!V4, "-")</f>
        <v>-</v>
      </c>
      <c r="S30" s="312" t="str">
        <f>IF(ISNUMBER(Regressions!W4), Regressions!W4, "-")</f>
        <v>-</v>
      </c>
      <c r="T30" s="312" t="str">
        <f>IF(ISNUMBER(Regressions!X4), Regressions!X4, "-")</f>
        <v>-</v>
      </c>
      <c r="U30" s="312">
        <f>IF(ISNUMBER(Regressions!Y4), Regressions!Y4, "-")</f>
        <v>5.4</v>
      </c>
      <c r="V30" s="313">
        <f>IF(ISNUMBER(Regressions!Z4), Regressions!Z4, "-")</f>
        <v>7</v>
      </c>
      <c r="AM30" s="40"/>
      <c r="AN30" s="40"/>
      <c r="AO30" s="40"/>
      <c r="AP30" s="40"/>
      <c r="AQ30" s="40"/>
      <c r="AR30" s="40"/>
      <c r="AS30" s="40"/>
      <c r="AT30" s="40"/>
      <c r="AU30" s="40"/>
    </row>
    <row r="31" x14ac:dyDescent="0.2">
      <c r="B31" s="298" t="s">
        <v>176</v>
      </c>
      <c r="C31" s="289">
        <f>IF(ISNUMBER(Regressions!C5),Regressions!C5,"-")</f>
        <v>22.700437390000001</v>
      </c>
      <c r="D31" s="289" t="str">
        <f>IF(ISNUMBER(Regressions!D5),Regressions!D5,"-")</f>
        <v>-</v>
      </c>
      <c r="E31" s="289" t="str">
        <f>IF(ISNUMBER(Regressions!E5),Regressions!E5,"-")</f>
        <v>-</v>
      </c>
      <c r="F31" s="289" t="str">
        <f>IF(ISNUMBER(Regressions!F5),Regressions!F5,"-")</f>
        <v>-</v>
      </c>
      <c r="G31" s="289">
        <f>IF(ISNUMBER(Regressions!G5),Regressions!G5,"-")</f>
        <v>20.03727525</v>
      </c>
      <c r="H31" s="289">
        <f>IF(ISNUMBER(Regressions!H5),Regressions!H5,"-")</f>
        <v>53.774355470000003</v>
      </c>
      <c r="I31" s="303" t="s">
        <v>176</v>
      </c>
      <c r="J31" s="289">
        <f>IF(ISNUMBER(Regressions!L5),Regressions!L5,"-")</f>
        <v>39.903137569999998</v>
      </c>
      <c r="K31" s="289" t="str">
        <f>IF(ISNUMBER(Regressions!M5),Regressions!M5,"-")</f>
        <v>-</v>
      </c>
      <c r="L31" s="289" t="str">
        <f>IF(ISNUMBER(Regressions!N5),Regressions!N5,"-")</f>
        <v>-</v>
      </c>
      <c r="M31" s="289" t="str">
        <f>IF(ISNUMBER(Regressions!O5),Regressions!O5,"-")</f>
        <v>-</v>
      </c>
      <c r="N31" s="289">
        <f>IF(ISNUMBER(Regressions!P5),Regressions!P5,"-")</f>
        <v>38.6</v>
      </c>
      <c r="O31" s="289">
        <f>IF(ISNUMBER(Regressions!Q5),Regressions!Q5,"-")</f>
        <v>54.3</v>
      </c>
      <c r="P31" s="308" t="s">
        <v>176</v>
      </c>
      <c r="Q31" s="289">
        <f>IF(ISNUMBER(Regressions!U5),Regressions!U5,"-")</f>
        <v>17.542255999999998</v>
      </c>
      <c r="R31" s="289" t="str">
        <f>IF(ISNUMBER(Regressions!V5),Regressions!V5,"-")</f>
        <v>-</v>
      </c>
      <c r="S31" s="289" t="str">
        <f>IF(ISNUMBER(Regressions!W5),Regressions!W5,"-")</f>
        <v>-</v>
      </c>
      <c r="T31" s="289" t="str">
        <f>IF(ISNUMBER(Regressions!X5),Regressions!X5,"-")</f>
        <v>-</v>
      </c>
      <c r="U31" s="289">
        <f>IF(ISNUMBER(Regressions!Y5),Regressions!Y5,"-")</f>
        <v>15.6</v>
      </c>
      <c r="V31" s="290">
        <f>IF(ISNUMBER(Regressions!Z5),Regressions!Z5,"-")</f>
        <v>39</v>
      </c>
      <c r="AM31" s="40"/>
      <c r="AN31" s="40"/>
      <c r="AO31" s="40"/>
      <c r="AP31" s="40"/>
      <c r="AQ31" s="40"/>
      <c r="AR31" s="40"/>
      <c r="AS31" s="40"/>
      <c r="AT31" s="40"/>
      <c r="AU31" s="40"/>
    </row>
    <row r="32" ht="15.75" thickBot="true" x14ac:dyDescent="0.25">
      <c r="B32" s="299" t="s">
        <v>174</v>
      </c>
      <c r="C32" s="291">
        <f>IF(ISNUMBER(Regressions!C6), Regressions!C6, "-")</f>
        <v>77.299562609999995</v>
      </c>
      <c r="D32" s="291" t="str">
        <f>IF(ISNUMBER(Regressions!D6), Regressions!D6, "-")</f>
        <v>-</v>
      </c>
      <c r="E32" s="291" t="str">
        <f>IF(ISNUMBER(Regressions!E6), Regressions!E6, "-")</f>
        <v>-</v>
      </c>
      <c r="F32" s="291" t="str">
        <f>IF(ISNUMBER(Regressions!F6), Regressions!F6, "-")</f>
        <v>-</v>
      </c>
      <c r="G32" s="291">
        <f>IF(ISNUMBER(Regressions!G6), Regressions!G6, "-")</f>
        <v>79.962724750000007</v>
      </c>
      <c r="H32" s="291">
        <f>IF(ISNUMBER(Regressions!H6), Regressions!H6, "-")</f>
        <v>46.225644529999997</v>
      </c>
      <c r="I32" s="304" t="s">
        <v>174</v>
      </c>
      <c r="J32" s="291">
        <f>IF(ISNUMBER(Regressions!L6), Regressions!L6, "-")</f>
        <v>60.096862430000002</v>
      </c>
      <c r="K32" s="291" t="str">
        <f>IF(ISNUMBER(Regressions!M6), Regressions!M6, "-")</f>
        <v>-</v>
      </c>
      <c r="L32" s="291" t="str">
        <f>IF(ISNUMBER(Regressions!N6), Regressions!N6, "-")</f>
        <v>-</v>
      </c>
      <c r="M32" s="291" t="str">
        <f>IF(ISNUMBER(Regressions!O6), Regressions!O6, "-")</f>
        <v>-</v>
      </c>
      <c r="N32" s="291">
        <f>IF(ISNUMBER(Regressions!P6), Regressions!P6, "-")</f>
        <v>61.4</v>
      </c>
      <c r="O32" s="291">
        <f>IF(ISNUMBER(Regressions!Q6), Regressions!Q6, "-")</f>
        <v>45.7</v>
      </c>
      <c r="P32" s="309" t="s">
        <v>174</v>
      </c>
      <c r="Q32" s="291">
        <f>IF(ISNUMBER(Regressions!U6), Regressions!U6, "-")</f>
        <v>76.924940169999999</v>
      </c>
      <c r="R32" s="291" t="str">
        <f>IF(ISNUMBER(Regressions!V6), Regressions!V6, "-")</f>
        <v>-</v>
      </c>
      <c r="S32" s="291" t="str">
        <f>IF(ISNUMBER(Regressions!W6), Regressions!W6, "-")</f>
        <v>-</v>
      </c>
      <c r="T32" s="291" t="str">
        <f>IF(ISNUMBER(Regressions!X6), Regressions!X6, "-")</f>
        <v>-</v>
      </c>
      <c r="U32" s="291">
        <f>IF(ISNUMBER(Regressions!Y6), Regressions!Y6, "-")</f>
        <v>79</v>
      </c>
      <c r="V32" s="292">
        <f>IF(ISNUMBER(Regressions!Z6), Regressions!Z6, "-")</f>
        <v>54</v>
      </c>
      <c r="AM32" s="40"/>
      <c r="AN32" s="40"/>
      <c r="AO32" s="40"/>
      <c r="AP32" s="40"/>
      <c r="AQ32" s="40"/>
      <c r="AR32" s="40"/>
      <c r="AS32" s="40"/>
      <c r="AT32" s="40"/>
      <c r="AU32" s="40"/>
    </row>
    <row r="33" x14ac:dyDescent="0.2">
      <c r="B33" s="126"/>
      <c r="I33" s="126"/>
      <c r="P33" s="126"/>
    </row>
    <row r="34" x14ac:dyDescent="0.2">
      <c r="B34" s="261" t="s">
        <v>219</v>
      </c>
    </row>
    <row r="36" s="40" customFormat="true" ht="15.75" x14ac:dyDescent="0.25">
      <c r="B36" s="39"/>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6"/>
    <col min="32" max="32" width="5.125" style="36" customWidth="true"/>
    <col min="33" max="16384" width="9" style="36"/>
  </cols>
  <sheetData>
    <row r="1" s="48" customFormat="true" x14ac:dyDescent="0.2"/>
    <row r="2" s="48" customFormat="true" ht="15.75" x14ac:dyDescent="0.25">
      <c r="A2" s="47" t="s">
        <v>177</v>
      </c>
    </row>
    <row r="3" s="48" customFormat="true" ht="15.75" x14ac:dyDescent="0.25">
      <c r="A3" s="47"/>
    </row>
    <row r="4" s="48" customFormat="true" x14ac:dyDescent="0.2">
      <c r="A4" s="257"/>
      <c r="B4" s="257"/>
      <c r="C4" s="257"/>
      <c r="D4" s="257"/>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c r="AE4" s="257"/>
      <c r="AF4" s="257"/>
    </row>
    <row r="5" s="48" customFormat="true" x14ac:dyDescent="0.2">
      <c r="A5" s="257"/>
      <c r="B5" s="257"/>
      <c r="C5" s="257"/>
      <c r="D5" s="257"/>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c r="AE5" s="257"/>
      <c r="AF5" s="257"/>
    </row>
    <row r="6" s="48" customFormat="true" x14ac:dyDescent="0.2">
      <c r="A6" s="257"/>
      <c r="B6" s="257"/>
      <c r="C6" s="257"/>
      <c r="D6" s="257"/>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row>
    <row r="7" s="48" customFormat="true" x14ac:dyDescent="0.2">
      <c r="A7" s="257"/>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row>
    <row r="8" s="48" customFormat="true" x14ac:dyDescent="0.2">
      <c r="A8" s="257"/>
      <c r="B8" s="257"/>
      <c r="C8" s="257"/>
      <c r="D8" s="257"/>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row>
    <row r="9" s="48" customFormat="true" x14ac:dyDescent="0.2">
      <c r="A9" s="257"/>
      <c r="B9" s="257"/>
      <c r="C9" s="257"/>
      <c r="D9" s="257"/>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row>
    <row r="10" s="48" customFormat="true" x14ac:dyDescent="0.2">
      <c r="A10" s="257"/>
      <c r="B10" s="257"/>
      <c r="C10" s="257"/>
      <c r="D10" s="257"/>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row>
    <row r="11" s="48" customFormat="true" x14ac:dyDescent="0.2">
      <c r="A11" s="257"/>
      <c r="B11" s="257"/>
      <c r="C11" s="257"/>
      <c r="D11" s="257"/>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row>
    <row r="12" s="48" customFormat="true" x14ac:dyDescent="0.2">
      <c r="A12" s="257"/>
      <c r="B12" s="257"/>
      <c r="C12" s="257"/>
      <c r="D12" s="257"/>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row>
    <row r="13" s="48" customFormat="true" x14ac:dyDescent="0.2">
      <c r="A13" s="257"/>
      <c r="B13" s="257"/>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row>
    <row r="14" s="48" customFormat="true" x14ac:dyDescent="0.2">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row>
    <row r="15" s="48" customFormat="true" x14ac:dyDescent="0.2">
      <c r="A15" s="257"/>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row>
    <row r="16" s="48" customFormat="true" x14ac:dyDescent="0.2">
      <c r="A16" s="257"/>
      <c r="B16" s="257"/>
      <c r="C16" s="257"/>
      <c r="D16" s="257"/>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row>
    <row r="17" s="48" customFormat="true" x14ac:dyDescent="0.2">
      <c r="A17" s="257"/>
      <c r="B17" s="257"/>
      <c r="C17" s="257"/>
      <c r="D17" s="257"/>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c r="AE17" s="257"/>
      <c r="AF17" s="257"/>
    </row>
    <row r="18" s="48" customFormat="true" x14ac:dyDescent="0.2">
      <c r="A18" s="257"/>
      <c r="B18" s="257"/>
      <c r="C18" s="257"/>
      <c r="D18" s="257"/>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row>
    <row r="19" s="48" customFormat="true" x14ac:dyDescent="0.2">
      <c r="A19" s="257"/>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row>
    <row r="20" s="48" customFormat="true" x14ac:dyDescent="0.2">
      <c r="A20" s="257"/>
      <c r="B20" s="257"/>
      <c r="C20" s="257"/>
      <c r="D20" s="257"/>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c r="AE20" s="257"/>
      <c r="AF20" s="257"/>
    </row>
    <row r="21" s="48" customFormat="true" x14ac:dyDescent="0.2">
      <c r="A21" s="257"/>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c r="AF21" s="257"/>
    </row>
    <row r="22" s="48" customFormat="true" x14ac:dyDescent="0.2">
      <c r="A22" s="257"/>
      <c r="B22" s="257"/>
      <c r="C22" s="257"/>
      <c r="D22" s="257"/>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c r="AE22" s="257"/>
      <c r="AF22" s="257"/>
    </row>
    <row r="23" s="48" customFormat="true" x14ac:dyDescent="0.2">
      <c r="A23" s="45" t="s">
        <v>219</v>
      </c>
    </row>
    <row r="24" s="48" customFormat="true" x14ac:dyDescent="0.2">
      <c r="A24" s="45"/>
    </row>
    <row r="25" s="48" customFormat="true" x14ac:dyDescent="0.2">
      <c r="A25" s="49"/>
      <c r="B25" s="49"/>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49"/>
      <c r="AD25" s="49"/>
      <c r="AE25" s="49"/>
      <c r="AF25" s="49"/>
    </row>
    <row r="26" s="48" customFormat="true" x14ac:dyDescent="0.2">
      <c r="A26" s="49"/>
      <c r="B26" s="49"/>
      <c r="C26" s="49"/>
      <c r="D26" s="49"/>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49"/>
      <c r="AE26" s="49"/>
      <c r="AF26" s="49"/>
    </row>
    <row r="27" s="48" customFormat="true" x14ac:dyDescent="0.2">
      <c r="A27" s="49"/>
      <c r="B27" s="49"/>
      <c r="C27" s="49"/>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row>
    <row r="28" s="48" customFormat="true" x14ac:dyDescent="0.2">
      <c r="A28" s="49"/>
      <c r="B28" s="49"/>
      <c r="C28" s="49"/>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row>
    <row r="29" s="48" customFormat="true" x14ac:dyDescent="0.2">
      <c r="A29" s="49"/>
      <c r="B29" s="49"/>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row>
    <row r="30" s="48" customFormat="true" x14ac:dyDescent="0.2">
      <c r="A30" s="49"/>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row>
    <row r="31" s="48" customFormat="true" x14ac:dyDescent="0.2">
      <c r="A31" s="49"/>
      <c r="B31" s="49"/>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row>
    <row r="32" s="48" customFormat="true" x14ac:dyDescent="0.2">
      <c r="A32" s="49"/>
      <c r="B32" s="49"/>
      <c r="C32" s="49"/>
      <c r="D32" s="49"/>
      <c r="E32" s="49"/>
      <c r="F32" s="49"/>
      <c r="G32" s="49"/>
      <c r="H32" s="49"/>
      <c r="I32" s="49"/>
      <c r="J32" s="49"/>
      <c r="K32" s="49"/>
      <c r="L32" s="49"/>
      <c r="M32" s="49"/>
      <c r="N32" s="49"/>
      <c r="O32" s="49"/>
      <c r="P32" s="49"/>
      <c r="Q32" s="49"/>
      <c r="R32" s="49"/>
      <c r="S32" s="49"/>
      <c r="T32" s="49"/>
      <c r="U32" s="49"/>
      <c r="V32" s="49"/>
      <c r="W32" s="49"/>
      <c r="X32" s="49"/>
      <c r="Y32" s="49"/>
      <c r="Z32" s="49"/>
      <c r="AA32" s="49"/>
      <c r="AB32" s="49"/>
      <c r="AC32" s="49"/>
      <c r="AD32" s="49"/>
      <c r="AE32" s="49"/>
      <c r="AF32" s="49"/>
    </row>
    <row r="33" s="48" customFormat="true" x14ac:dyDescent="0.2">
      <c r="A33" s="49"/>
      <c r="B33" s="49"/>
      <c r="C33" s="49"/>
      <c r="D33" s="49"/>
      <c r="E33" s="49"/>
      <c r="F33" s="49"/>
      <c r="G33" s="49"/>
      <c r="H33" s="49"/>
      <c r="I33" s="49"/>
      <c r="J33" s="49"/>
      <c r="K33" s="49"/>
      <c r="L33" s="49"/>
      <c r="M33" s="49"/>
      <c r="N33" s="49"/>
      <c r="O33" s="49"/>
      <c r="P33" s="49"/>
      <c r="Q33" s="49"/>
      <c r="R33" s="49"/>
      <c r="S33" s="49"/>
      <c r="T33" s="49"/>
      <c r="U33" s="49"/>
      <c r="V33" s="49"/>
      <c r="W33" s="49"/>
      <c r="X33" s="49"/>
      <c r="Y33" s="49"/>
      <c r="Z33" s="49"/>
      <c r="AA33" s="49"/>
      <c r="AB33" s="49"/>
      <c r="AC33" s="49"/>
      <c r="AD33" s="49"/>
      <c r="AE33" s="49"/>
      <c r="AF33" s="49"/>
    </row>
    <row r="34" s="48" customFormat="true" x14ac:dyDescent="0.2">
      <c r="A34" s="49"/>
      <c r="B34" s="49"/>
      <c r="C34" s="49"/>
      <c r="D34" s="49"/>
      <c r="E34" s="4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row>
    <row r="35" s="48" customFormat="true" x14ac:dyDescent="0.2">
      <c r="A35" s="49"/>
      <c r="B35" s="49"/>
      <c r="C35" s="49"/>
      <c r="D35" s="49"/>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row>
    <row r="36" s="48" customFormat="true" x14ac:dyDescent="0.2">
      <c r="A36" s="49"/>
      <c r="B36" s="49"/>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49"/>
      <c r="AF36" s="49"/>
    </row>
    <row r="37" s="48" customFormat="true" x14ac:dyDescent="0.2">
      <c r="A37" s="49"/>
      <c r="B37" s="49"/>
      <c r="C37" s="49"/>
      <c r="D37" s="49"/>
      <c r="E37" s="49"/>
      <c r="F37" s="49"/>
      <c r="G37" s="49"/>
      <c r="H37" s="49"/>
      <c r="I37" s="49"/>
      <c r="J37" s="49"/>
      <c r="K37" s="49"/>
      <c r="L37" s="49"/>
      <c r="M37" s="49"/>
      <c r="N37" s="49"/>
      <c r="O37" s="49"/>
      <c r="P37" s="49"/>
      <c r="Q37" s="49"/>
      <c r="R37" s="49"/>
      <c r="S37" s="49"/>
      <c r="T37" s="49"/>
      <c r="U37" s="49"/>
      <c r="V37" s="49"/>
      <c r="W37" s="49"/>
      <c r="X37" s="49"/>
      <c r="Y37" s="49"/>
      <c r="Z37" s="49"/>
      <c r="AA37" s="49"/>
      <c r="AB37" s="49"/>
      <c r="AC37" s="49"/>
      <c r="AD37" s="49"/>
      <c r="AE37" s="49"/>
      <c r="AF37" s="49"/>
    </row>
    <row r="38" s="48" customFormat="true" x14ac:dyDescent="0.2">
      <c r="A38" s="49"/>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row>
    <row r="39" s="48" customFormat="true" x14ac:dyDescent="0.2">
      <c r="A39" s="49"/>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49"/>
      <c r="AF39" s="49"/>
    </row>
    <row r="40" s="48" customFormat="true" x14ac:dyDescent="0.2">
      <c r="A40" s="49"/>
      <c r="B40" s="49"/>
      <c r="C40" s="49"/>
      <c r="D40" s="49"/>
      <c r="E40" s="49"/>
      <c r="F40" s="49"/>
      <c r="G40" s="49"/>
      <c r="H40" s="49"/>
      <c r="I40" s="49"/>
      <c r="J40" s="49"/>
      <c r="K40" s="49"/>
      <c r="L40" s="49"/>
      <c r="M40" s="49"/>
      <c r="N40" s="49"/>
      <c r="O40" s="49"/>
      <c r="P40" s="49"/>
      <c r="Q40" s="49"/>
      <c r="R40" s="49"/>
      <c r="S40" s="49"/>
      <c r="T40" s="49"/>
      <c r="U40" s="49"/>
      <c r="V40" s="49"/>
      <c r="W40" s="49"/>
      <c r="X40" s="49"/>
      <c r="Y40" s="49"/>
      <c r="Z40" s="49"/>
      <c r="AA40" s="49"/>
      <c r="AB40" s="49"/>
      <c r="AC40" s="49"/>
      <c r="AD40" s="49"/>
      <c r="AE40" s="49"/>
      <c r="AF40" s="49"/>
    </row>
    <row r="41" s="48" customFormat="true" x14ac:dyDescent="0.2">
      <c r="A41" s="49"/>
      <c r="B41" s="49"/>
      <c r="C41" s="49"/>
      <c r="D41" s="49"/>
      <c r="E41" s="49"/>
      <c r="F41" s="49"/>
      <c r="G41" s="49"/>
      <c r="H41" s="49"/>
      <c r="I41" s="49"/>
      <c r="J41" s="49"/>
      <c r="K41" s="49"/>
      <c r="L41" s="49"/>
      <c r="M41" s="49"/>
      <c r="N41" s="49"/>
      <c r="O41" s="49"/>
      <c r="P41" s="49"/>
      <c r="Q41" s="49"/>
      <c r="R41" s="49"/>
      <c r="S41" s="49"/>
      <c r="T41" s="49"/>
      <c r="U41" s="49"/>
      <c r="V41" s="49"/>
      <c r="W41" s="49"/>
      <c r="X41" s="49"/>
      <c r="Y41" s="49"/>
      <c r="Z41" s="49"/>
      <c r="AA41" s="49"/>
      <c r="AB41" s="49"/>
      <c r="AC41" s="49"/>
      <c r="AD41" s="49"/>
      <c r="AE41" s="49"/>
      <c r="AF41" s="49"/>
    </row>
    <row r="42" s="48" customFormat="true" x14ac:dyDescent="0.2">
      <c r="A42" s="49"/>
      <c r="B42" s="49"/>
      <c r="C42" s="49"/>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c r="AD42" s="49"/>
      <c r="AE42" s="49"/>
      <c r="AF42" s="49"/>
    </row>
    <row r="43" s="48" customFormat="true" x14ac:dyDescent="0.2">
      <c r="A43" s="49"/>
      <c r="B43" s="49"/>
      <c r="C43" s="49"/>
      <c r="D43" s="49"/>
      <c r="E43" s="49"/>
      <c r="F43" s="49"/>
      <c r="G43" s="49"/>
      <c r="H43" s="49"/>
      <c r="I43" s="49"/>
      <c r="J43" s="49"/>
      <c r="K43" s="49"/>
      <c r="L43" s="49"/>
      <c r="M43" s="49"/>
      <c r="N43" s="49"/>
      <c r="O43" s="49"/>
      <c r="P43" s="49"/>
      <c r="Q43" s="49"/>
      <c r="R43" s="49"/>
      <c r="S43" s="49"/>
      <c r="T43" s="49"/>
      <c r="U43" s="49"/>
      <c r="V43" s="49"/>
      <c r="W43" s="49"/>
      <c r="X43" s="49"/>
      <c r="Y43" s="49"/>
      <c r="Z43" s="49"/>
      <c r="AA43" s="49"/>
      <c r="AB43" s="49"/>
      <c r="AC43" s="49"/>
      <c r="AD43" s="49"/>
      <c r="AE43" s="49"/>
      <c r="AF43" s="49"/>
    </row>
    <row r="44" s="48" customFormat="true" x14ac:dyDescent="0.2">
      <c r="A44" s="45" t="s">
        <v>219</v>
      </c>
      <c r="B44" s="45"/>
    </row>
    <row r="45" s="48" customFormat="true" x14ac:dyDescent="0.2"/>
    <row r="46" s="48" customFormat="true" x14ac:dyDescent="0.2">
      <c r="A46" s="164"/>
      <c r="B46" s="164"/>
      <c r="C46" s="164"/>
      <c r="D46" s="164"/>
      <c r="E46" s="164"/>
      <c r="F46" s="164"/>
      <c r="G46" s="164"/>
      <c r="H46" s="164"/>
      <c r="I46" s="164"/>
      <c r="J46" s="164"/>
      <c r="K46" s="164"/>
      <c r="L46" s="164"/>
      <c r="M46" s="164"/>
      <c r="N46" s="164"/>
      <c r="O46" s="164"/>
      <c r="P46" s="164"/>
      <c r="Q46" s="164"/>
      <c r="R46" s="164"/>
      <c r="S46" s="164"/>
      <c r="T46" s="164"/>
      <c r="U46" s="164"/>
      <c r="V46" s="164"/>
      <c r="W46" s="164"/>
      <c r="X46" s="164"/>
      <c r="Y46" s="164"/>
      <c r="Z46" s="164"/>
      <c r="AA46" s="164"/>
      <c r="AB46" s="164"/>
      <c r="AC46" s="164"/>
      <c r="AD46" s="164"/>
      <c r="AE46" s="164"/>
      <c r="AF46" s="164"/>
    </row>
    <row r="47" s="48" customFormat="true" x14ac:dyDescent="0.2">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row>
    <row r="48" s="48" customFormat="true" x14ac:dyDescent="0.2">
      <c r="A48" s="164"/>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row>
    <row r="49" s="48" customFormat="true" x14ac:dyDescent="0.2">
      <c r="A49" s="164"/>
      <c r="B49" s="164"/>
      <c r="C49" s="164"/>
      <c r="D49" s="164"/>
      <c r="E49" s="164"/>
      <c r="F49" s="164"/>
      <c r="G49" s="164"/>
      <c r="H49" s="164"/>
      <c r="I49" s="164"/>
      <c r="J49" s="164"/>
      <c r="K49" s="164"/>
      <c r="L49" s="164"/>
      <c r="M49" s="164"/>
      <c r="N49" s="164"/>
      <c r="O49" s="164"/>
      <c r="P49" s="164"/>
      <c r="Q49" s="164"/>
      <c r="R49" s="164"/>
      <c r="S49" s="164"/>
      <c r="T49" s="164"/>
      <c r="U49" s="164"/>
      <c r="V49" s="164"/>
      <c r="W49" s="164"/>
      <c r="X49" s="164"/>
      <c r="Y49" s="164"/>
      <c r="Z49" s="164"/>
      <c r="AA49" s="164"/>
      <c r="AB49" s="164"/>
      <c r="AC49" s="164"/>
      <c r="AD49" s="164"/>
      <c r="AE49" s="164"/>
      <c r="AF49" s="164"/>
    </row>
    <row r="50" s="48" customFormat="true" x14ac:dyDescent="0.2">
      <c r="A50" s="164"/>
      <c r="B50" s="164"/>
      <c r="C50" s="164"/>
      <c r="D50" s="164"/>
      <c r="E50" s="164"/>
      <c r="F50" s="164"/>
      <c r="G50" s="164"/>
      <c r="H50" s="164"/>
      <c r="I50" s="164"/>
      <c r="J50" s="164"/>
      <c r="K50" s="164"/>
      <c r="L50" s="164"/>
      <c r="M50" s="164"/>
      <c r="N50" s="164"/>
      <c r="O50" s="164"/>
      <c r="P50" s="164"/>
      <c r="Q50" s="164"/>
      <c r="R50" s="164"/>
      <c r="S50" s="164"/>
      <c r="T50" s="164"/>
      <c r="U50" s="164"/>
      <c r="V50" s="164"/>
      <c r="W50" s="164"/>
      <c r="X50" s="164"/>
      <c r="Y50" s="164"/>
      <c r="Z50" s="164"/>
      <c r="AA50" s="164"/>
      <c r="AB50" s="164"/>
      <c r="AC50" s="164"/>
      <c r="AD50" s="164"/>
      <c r="AE50" s="164"/>
      <c r="AF50" s="164"/>
    </row>
    <row r="51" s="48" customFormat="true" x14ac:dyDescent="0.2">
      <c r="A51" s="164"/>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row>
    <row r="52" s="48" customFormat="true" x14ac:dyDescent="0.2">
      <c r="A52" s="164"/>
      <c r="B52" s="164"/>
      <c r="C52" s="164"/>
      <c r="D52" s="164"/>
      <c r="E52" s="164"/>
      <c r="F52" s="164"/>
      <c r="G52" s="164"/>
      <c r="H52" s="164"/>
      <c r="I52" s="164"/>
      <c r="J52" s="164"/>
      <c r="K52" s="164"/>
      <c r="L52" s="164"/>
      <c r="M52" s="164"/>
      <c r="N52" s="164"/>
      <c r="O52" s="164"/>
      <c r="P52" s="164"/>
      <c r="Q52" s="164"/>
      <c r="R52" s="164"/>
      <c r="S52" s="164"/>
      <c r="T52" s="164"/>
      <c r="U52" s="164"/>
      <c r="V52" s="164"/>
      <c r="W52" s="164"/>
      <c r="X52" s="164"/>
      <c r="Y52" s="164"/>
      <c r="Z52" s="164"/>
      <c r="AA52" s="164"/>
      <c r="AB52" s="164"/>
      <c r="AC52" s="164"/>
      <c r="AD52" s="164"/>
      <c r="AE52" s="164"/>
      <c r="AF52" s="164"/>
    </row>
    <row r="53" s="48" customFormat="true" x14ac:dyDescent="0.2">
      <c r="A53" s="164"/>
      <c r="B53" s="164"/>
      <c r="C53" s="164"/>
      <c r="D53" s="164"/>
      <c r="E53" s="164"/>
      <c r="F53" s="164"/>
      <c r="G53" s="164"/>
      <c r="H53" s="164"/>
      <c r="I53" s="164"/>
      <c r="J53" s="164"/>
      <c r="K53" s="164"/>
      <c r="L53" s="164"/>
      <c r="M53" s="164"/>
      <c r="N53" s="164"/>
      <c r="O53" s="164"/>
      <c r="P53" s="164"/>
      <c r="Q53" s="164"/>
      <c r="R53" s="164"/>
      <c r="S53" s="164"/>
      <c r="T53" s="164"/>
      <c r="U53" s="164"/>
      <c r="V53" s="164"/>
      <c r="W53" s="164"/>
      <c r="X53" s="164"/>
      <c r="Y53" s="164"/>
      <c r="Z53" s="164"/>
      <c r="AA53" s="164"/>
      <c r="AB53" s="164"/>
      <c r="AC53" s="164"/>
      <c r="AD53" s="164"/>
      <c r="AE53" s="164"/>
      <c r="AF53" s="164"/>
    </row>
    <row r="54" s="48" customFormat="true" x14ac:dyDescent="0.2">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row>
    <row r="55" s="48" customFormat="true" x14ac:dyDescent="0.2">
      <c r="A55" s="164"/>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64"/>
      <c r="Z55" s="164"/>
      <c r="AA55" s="164"/>
      <c r="AB55" s="164"/>
      <c r="AC55" s="164"/>
      <c r="AD55" s="164"/>
      <c r="AE55" s="164"/>
      <c r="AF55" s="164"/>
    </row>
    <row r="56" s="48" customFormat="true" x14ac:dyDescent="0.2">
      <c r="A56" s="164"/>
      <c r="B56" s="164"/>
      <c r="C56" s="164"/>
      <c r="D56" s="164"/>
      <c r="E56" s="164"/>
      <c r="F56" s="164"/>
      <c r="G56" s="164"/>
      <c r="H56" s="164"/>
      <c r="I56" s="164"/>
      <c r="J56" s="164"/>
      <c r="K56" s="164"/>
      <c r="L56" s="164"/>
      <c r="M56" s="164"/>
      <c r="N56" s="164"/>
      <c r="O56" s="164"/>
      <c r="P56" s="164"/>
      <c r="Q56" s="164"/>
      <c r="R56" s="164"/>
      <c r="S56" s="164"/>
      <c r="T56" s="164"/>
      <c r="U56" s="164"/>
      <c r="V56" s="164"/>
      <c r="W56" s="164"/>
      <c r="X56" s="164"/>
      <c r="Y56" s="164"/>
      <c r="Z56" s="164"/>
      <c r="AA56" s="164"/>
      <c r="AB56" s="164"/>
      <c r="AC56" s="164"/>
      <c r="AD56" s="164"/>
      <c r="AE56" s="164"/>
      <c r="AF56" s="164"/>
    </row>
    <row r="57" s="48" customFormat="true" x14ac:dyDescent="0.2">
      <c r="A57" s="164"/>
      <c r="B57" s="164"/>
      <c r="C57" s="164"/>
      <c r="D57" s="164"/>
      <c r="E57" s="164"/>
      <c r="F57" s="164"/>
      <c r="G57" s="164"/>
      <c r="H57" s="164"/>
      <c r="I57" s="164"/>
      <c r="J57" s="164"/>
      <c r="K57" s="164"/>
      <c r="L57" s="164"/>
      <c r="M57" s="164"/>
      <c r="N57" s="164"/>
      <c r="O57" s="164"/>
      <c r="P57" s="164"/>
      <c r="Q57" s="164"/>
      <c r="R57" s="164"/>
      <c r="S57" s="164"/>
      <c r="T57" s="164"/>
      <c r="U57" s="164"/>
      <c r="V57" s="164"/>
      <c r="W57" s="164"/>
      <c r="X57" s="164"/>
      <c r="Y57" s="164"/>
      <c r="Z57" s="164"/>
      <c r="AA57" s="164"/>
      <c r="AB57" s="164"/>
      <c r="AC57" s="164"/>
      <c r="AD57" s="164"/>
      <c r="AE57" s="164"/>
      <c r="AF57" s="164"/>
    </row>
    <row r="58" s="48" customFormat="true" x14ac:dyDescent="0.2">
      <c r="A58" s="164"/>
      <c r="B58" s="164"/>
      <c r="C58" s="164"/>
      <c r="D58" s="164"/>
      <c r="E58" s="164"/>
      <c r="F58" s="164"/>
      <c r="G58" s="164"/>
      <c r="H58" s="164"/>
      <c r="I58" s="164"/>
      <c r="J58" s="164"/>
      <c r="K58" s="164"/>
      <c r="L58" s="164"/>
      <c r="M58" s="164"/>
      <c r="N58" s="164"/>
      <c r="O58" s="164"/>
      <c r="P58" s="164"/>
      <c r="Q58" s="164"/>
      <c r="R58" s="164"/>
      <c r="S58" s="164"/>
      <c r="T58" s="164"/>
      <c r="U58" s="164"/>
      <c r="V58" s="164"/>
      <c r="W58" s="164"/>
      <c r="X58" s="164"/>
      <c r="Y58" s="164"/>
      <c r="Z58" s="164"/>
      <c r="AA58" s="164"/>
      <c r="AB58" s="164"/>
      <c r="AC58" s="164"/>
      <c r="AD58" s="164"/>
      <c r="AE58" s="164"/>
      <c r="AF58" s="164"/>
    </row>
    <row r="59" s="48" customFormat="true" x14ac:dyDescent="0.2">
      <c r="A59" s="164"/>
      <c r="B59" s="164"/>
      <c r="C59" s="164"/>
      <c r="D59" s="164"/>
      <c r="E59" s="164"/>
      <c r="F59" s="164"/>
      <c r="G59" s="164"/>
      <c r="H59" s="164"/>
      <c r="I59" s="164"/>
      <c r="J59" s="164"/>
      <c r="K59" s="164"/>
      <c r="L59" s="164"/>
      <c r="M59" s="164"/>
      <c r="N59" s="164"/>
      <c r="O59" s="164"/>
      <c r="P59" s="164"/>
      <c r="Q59" s="164"/>
      <c r="R59" s="164"/>
      <c r="S59" s="164"/>
      <c r="T59" s="164"/>
      <c r="U59" s="164"/>
      <c r="V59" s="164"/>
      <c r="W59" s="164"/>
      <c r="X59" s="164"/>
      <c r="Y59" s="164"/>
      <c r="Z59" s="164"/>
      <c r="AA59" s="164"/>
      <c r="AB59" s="164"/>
      <c r="AC59" s="164"/>
      <c r="AD59" s="164"/>
      <c r="AE59" s="164"/>
      <c r="AF59" s="164"/>
    </row>
    <row r="60" s="48" customFormat="true" x14ac:dyDescent="0.2">
      <c r="A60" s="164"/>
      <c r="B60" s="164"/>
      <c r="C60" s="164"/>
      <c r="D60" s="164"/>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48" customFormat="true" x14ac:dyDescent="0.2">
      <c r="A61" s="164"/>
      <c r="B61" s="164"/>
      <c r="C61" s="164"/>
      <c r="D61" s="164"/>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48" customFormat="true" x14ac:dyDescent="0.2">
      <c r="A62" s="164"/>
      <c r="B62" s="164"/>
      <c r="C62" s="164"/>
      <c r="D62" s="164"/>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48" customFormat="true" x14ac:dyDescent="0.2">
      <c r="A63" s="164"/>
      <c r="B63" s="164"/>
      <c r="C63" s="164"/>
      <c r="D63" s="164"/>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48" customFormat="true" x14ac:dyDescent="0.2">
      <c r="A64" s="164"/>
      <c r="B64" s="164"/>
      <c r="C64" s="164"/>
      <c r="D64" s="164"/>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48" customFormat="true" x14ac:dyDescent="0.2">
      <c r="A65" s="45" t="s">
        <v>219</v>
      </c>
      <c r="B65" s="45"/>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election activeCell="AQ13" sqref="AQ13"/>
    </sheetView>
  </sheetViews>
  <sheetFormatPr defaultColWidth="9" defaultRowHeight="12.75" x14ac:dyDescent="0.2"/>
  <cols>
    <col min="1" max="1" width="7.125" style="36" customWidth="true"/>
    <col min="2" max="2" width="9" style="36"/>
    <col min="3" max="3" width="5.875" style="36" customWidth="true"/>
    <col min="4" max="5" width="4.125" style="36" customWidth="true"/>
    <col min="6" max="6" width="3.875" style="36" customWidth="true"/>
    <col min="7" max="7" width="4.125" style="36" customWidth="true"/>
    <col min="8" max="9" width="3.875" style="36" customWidth="true"/>
    <col min="10" max="10" width="4.125" style="36" customWidth="true"/>
    <col min="11" max="12" width="3.875" style="36" customWidth="true"/>
    <col min="13" max="13" width="4.125" style="36" customWidth="true"/>
    <col min="14" max="15" width="3.875" style="36" customWidth="true"/>
    <col min="16" max="16" width="4.125" style="36" customWidth="true"/>
    <col min="17" max="18" width="3.875" style="36" customWidth="true"/>
    <col min="19" max="19" width="4.125" style="36" customWidth="true"/>
    <col min="20" max="21" width="3.875" style="36" customWidth="true"/>
    <col min="22" max="23" width="3.875" style="107" customWidth="true"/>
    <col min="24" max="25" width="3.875" style="107" hidden="true" customWidth="true"/>
    <col min="26" max="28" width="3.875" style="107" customWidth="true"/>
    <col min="29" max="30" width="3.875" style="107" hidden="true" customWidth="true"/>
    <col min="31" max="33" width="3.875" style="107" customWidth="true"/>
    <col min="34" max="35" width="3.875" style="107" hidden="true" customWidth="true"/>
    <col min="36" max="38" width="3.875" style="107" customWidth="true"/>
    <col min="39" max="40" width="3.875" style="107" hidden="true" customWidth="true"/>
    <col min="41" max="43" width="3.875" style="107" customWidth="true"/>
    <col min="44" max="45" width="3.875" style="107" hidden="true" customWidth="true"/>
    <col min="46" max="48" width="3.875" style="107" customWidth="true"/>
    <col min="49" max="50" width="3.875" style="107" hidden="true" customWidth="true"/>
    <col min="51" max="51" width="3.875" style="107" customWidth="true"/>
    <col min="52" max="69" width="3.875" style="112" customWidth="true"/>
    <col min="70" max="16384" width="9" style="36"/>
  </cols>
  <sheetData>
    <row r="1" ht="18" x14ac:dyDescent="0.25">
      <c r="A1" s="50" t="s">
        <v>114</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row>
    <row r="2" ht="15.75" x14ac:dyDescent="0.25">
      <c r="A2" s="52"/>
      <c r="B2" s="52"/>
      <c r="C2" s="52"/>
      <c r="D2" s="109" t="s">
        <v>13</v>
      </c>
      <c r="E2" s="109"/>
      <c r="F2" s="51"/>
      <c r="G2" s="109"/>
      <c r="H2" s="51"/>
      <c r="I2" s="51"/>
      <c r="J2" s="109"/>
      <c r="K2" s="53"/>
      <c r="L2" s="53"/>
      <c r="M2" s="109"/>
      <c r="N2" s="51"/>
      <c r="O2" s="51"/>
      <c r="P2" s="109"/>
      <c r="Q2" s="51"/>
      <c r="R2" s="51"/>
      <c r="S2" s="109"/>
      <c r="T2" s="51"/>
      <c r="U2" s="51"/>
      <c r="V2" s="108" t="s">
        <v>14</v>
      </c>
      <c r="W2" s="108"/>
      <c r="X2" s="53"/>
      <c r="Y2" s="53"/>
      <c r="Z2" s="53"/>
      <c r="AA2" s="108"/>
      <c r="AB2" s="53"/>
      <c r="AC2" s="53"/>
      <c r="AD2" s="53"/>
      <c r="AE2" s="53"/>
      <c r="AF2" s="108"/>
      <c r="AG2" s="53"/>
      <c r="AH2" s="53"/>
      <c r="AI2" s="53"/>
      <c r="AJ2" s="53"/>
      <c r="AK2" s="108"/>
      <c r="AL2" s="53"/>
      <c r="AM2" s="53"/>
      <c r="AN2" s="53"/>
      <c r="AO2" s="53"/>
      <c r="AP2" s="108"/>
      <c r="AQ2" s="53"/>
      <c r="AR2" s="53"/>
      <c r="AS2" s="53"/>
      <c r="AT2" s="53"/>
      <c r="AU2" s="108"/>
      <c r="AV2" s="53"/>
      <c r="AW2" s="53"/>
      <c r="AX2" s="53"/>
      <c r="AY2" s="53"/>
      <c r="AZ2" s="110" t="s">
        <v>15</v>
      </c>
      <c r="BA2" s="110"/>
      <c r="BB2" s="110"/>
      <c r="BC2" s="110"/>
      <c r="BD2" s="110"/>
      <c r="BE2" s="110"/>
      <c r="BF2" s="110"/>
      <c r="BG2" s="110"/>
      <c r="BH2" s="110"/>
      <c r="BI2" s="110"/>
      <c r="BJ2" s="110"/>
      <c r="BK2" s="110"/>
      <c r="BL2" s="110"/>
      <c r="BM2" s="110"/>
      <c r="BN2" s="110"/>
      <c r="BO2" s="110"/>
      <c r="BP2" s="110"/>
      <c r="BQ2" s="110"/>
    </row>
    <row r="3" ht="14.25" x14ac:dyDescent="0.2">
      <c r="A3" s="56"/>
      <c r="B3" s="51"/>
      <c r="C3" s="51"/>
      <c r="D3" s="57" t="s">
        <v>7</v>
      </c>
      <c r="E3" s="57"/>
      <c r="F3" s="57"/>
      <c r="G3" s="57" t="s">
        <v>1</v>
      </c>
      <c r="I3" s="57"/>
      <c r="J3" s="57" t="s">
        <v>2</v>
      </c>
      <c r="L3" s="57"/>
      <c r="M3" s="57" t="s">
        <v>16</v>
      </c>
      <c r="O3" s="57"/>
      <c r="P3" s="57" t="s">
        <v>17</v>
      </c>
      <c r="R3" s="57"/>
      <c r="S3" s="57" t="s">
        <v>18</v>
      </c>
      <c r="U3" s="57"/>
      <c r="V3" s="57" t="s">
        <v>7</v>
      </c>
      <c r="W3" s="57"/>
      <c r="X3" s="57"/>
      <c r="Y3" s="57"/>
      <c r="Z3" s="57"/>
      <c r="AA3" s="57" t="s">
        <v>1</v>
      </c>
      <c r="AB3" s="48"/>
      <c r="AC3" s="57"/>
      <c r="AD3" s="57"/>
      <c r="AE3" s="57"/>
      <c r="AF3" s="57" t="s">
        <v>2</v>
      </c>
      <c r="AG3" s="48"/>
      <c r="AH3" s="57"/>
      <c r="AI3" s="57"/>
      <c r="AJ3" s="57"/>
      <c r="AK3" s="57" t="s">
        <v>16</v>
      </c>
      <c r="AL3" s="48"/>
      <c r="AM3" s="57"/>
      <c r="AN3" s="57"/>
      <c r="AO3" s="57"/>
      <c r="AP3" s="57" t="s">
        <v>17</v>
      </c>
      <c r="AQ3" s="48"/>
      <c r="AR3" s="57"/>
      <c r="AS3" s="57"/>
      <c r="AT3" s="57"/>
      <c r="AU3" s="57" t="s">
        <v>18</v>
      </c>
      <c r="AV3" s="48"/>
      <c r="AW3" s="57"/>
      <c r="AX3" s="57"/>
      <c r="AY3" s="57"/>
      <c r="AZ3" s="57" t="s">
        <v>7</v>
      </c>
      <c r="BA3" s="57"/>
      <c r="BB3" s="57"/>
      <c r="BC3" s="57" t="s">
        <v>1</v>
      </c>
      <c r="BD3" s="48"/>
      <c r="BE3" s="57"/>
      <c r="BF3" s="57" t="s">
        <v>2</v>
      </c>
      <c r="BG3" s="48"/>
      <c r="BH3" s="57"/>
      <c r="BI3" s="57" t="s">
        <v>16</v>
      </c>
      <c r="BJ3" s="48"/>
      <c r="BK3" s="57"/>
      <c r="BL3" s="57" t="s">
        <v>17</v>
      </c>
      <c r="BM3" s="48"/>
      <c r="BN3" s="57"/>
      <c r="BO3" s="57" t="s">
        <v>18</v>
      </c>
      <c r="BP3" s="48"/>
      <c r="BQ3" s="57"/>
    </row>
    <row r="4" ht="164.25" x14ac:dyDescent="0.2">
      <c r="A4" s="58" t="s">
        <v>5</v>
      </c>
      <c r="B4" s="58" t="s">
        <v>6</v>
      </c>
      <c r="C4" s="58" t="s">
        <v>4</v>
      </c>
      <c r="D4" s="186" t="s">
        <v>25</v>
      </c>
      <c r="E4" s="187" t="s">
        <v>19</v>
      </c>
      <c r="F4" s="178" t="s">
        <v>140</v>
      </c>
      <c r="G4" s="186" t="s">
        <v>25</v>
      </c>
      <c r="H4" s="184" t="s">
        <v>19</v>
      </c>
      <c r="I4" s="178" t="s">
        <v>140</v>
      </c>
      <c r="J4" s="186" t="s">
        <v>25</v>
      </c>
      <c r="K4" s="187" t="s">
        <v>19</v>
      </c>
      <c r="L4" s="178" t="s">
        <v>140</v>
      </c>
      <c r="M4" s="186" t="s">
        <v>25</v>
      </c>
      <c r="N4" s="184" t="s">
        <v>19</v>
      </c>
      <c r="O4" s="178" t="s">
        <v>140</v>
      </c>
      <c r="P4" s="186" t="s">
        <v>25</v>
      </c>
      <c r="Q4" s="187" t="s">
        <v>19</v>
      </c>
      <c r="R4" s="178" t="s">
        <v>140</v>
      </c>
      <c r="S4" s="186" t="s">
        <v>25</v>
      </c>
      <c r="T4" s="187" t="s">
        <v>19</v>
      </c>
      <c r="U4" s="178" t="s">
        <v>140</v>
      </c>
      <c r="V4" s="193" t="s">
        <v>25</v>
      </c>
      <c r="W4" s="191" t="s">
        <v>19</v>
      </c>
      <c r="X4" s="104" t="s">
        <v>21</v>
      </c>
      <c r="Y4" s="104" t="s">
        <v>30</v>
      </c>
      <c r="Z4" s="104" t="s">
        <v>141</v>
      </c>
      <c r="AA4" s="195" t="s">
        <v>25</v>
      </c>
      <c r="AB4" s="196" t="s">
        <v>19</v>
      </c>
      <c r="AC4" s="104" t="s">
        <v>21</v>
      </c>
      <c r="AD4" s="104" t="s">
        <v>30</v>
      </c>
      <c r="AE4" s="182" t="s">
        <v>141</v>
      </c>
      <c r="AF4" s="195" t="s">
        <v>25</v>
      </c>
      <c r="AG4" s="191" t="s">
        <v>19</v>
      </c>
      <c r="AH4" s="104" t="s">
        <v>21</v>
      </c>
      <c r="AI4" s="104" t="s">
        <v>30</v>
      </c>
      <c r="AJ4" s="104" t="s">
        <v>141</v>
      </c>
      <c r="AK4" s="195" t="s">
        <v>25</v>
      </c>
      <c r="AL4" s="196" t="s">
        <v>19</v>
      </c>
      <c r="AM4" s="104" t="s">
        <v>21</v>
      </c>
      <c r="AN4" s="104" t="s">
        <v>30</v>
      </c>
      <c r="AO4" s="182" t="s">
        <v>141</v>
      </c>
      <c r="AP4" s="195" t="s">
        <v>25</v>
      </c>
      <c r="AQ4" s="191" t="s">
        <v>19</v>
      </c>
      <c r="AR4" s="104" t="s">
        <v>21</v>
      </c>
      <c r="AS4" s="104" t="s">
        <v>30</v>
      </c>
      <c r="AT4" s="104" t="s">
        <v>141</v>
      </c>
      <c r="AU4" s="195" t="s">
        <v>25</v>
      </c>
      <c r="AV4" s="196" t="s">
        <v>19</v>
      </c>
      <c r="AW4" s="179" t="s">
        <v>21</v>
      </c>
      <c r="AX4" s="179" t="s">
        <v>30</v>
      </c>
      <c r="AY4" s="182" t="s">
        <v>141</v>
      </c>
      <c r="AZ4" s="199" t="s">
        <v>25</v>
      </c>
      <c r="BA4" s="118" t="s">
        <v>160</v>
      </c>
      <c r="BB4" s="117" t="s">
        <v>162</v>
      </c>
      <c r="BC4" s="202" t="s">
        <v>25</v>
      </c>
      <c r="BD4" s="203" t="s">
        <v>160</v>
      </c>
      <c r="BE4" s="125" t="s">
        <v>162</v>
      </c>
      <c r="BF4" s="202" t="s">
        <v>25</v>
      </c>
      <c r="BG4" s="203" t="s">
        <v>160</v>
      </c>
      <c r="BH4" s="125" t="s">
        <v>162</v>
      </c>
      <c r="BI4" s="204" t="s">
        <v>25</v>
      </c>
      <c r="BJ4" s="118" t="s">
        <v>160</v>
      </c>
      <c r="BK4" s="116" t="s">
        <v>162</v>
      </c>
      <c r="BL4" s="204" t="s">
        <v>25</v>
      </c>
      <c r="BM4" s="118" t="s">
        <v>160</v>
      </c>
      <c r="BN4" s="117" t="s">
        <v>162</v>
      </c>
      <c r="BO4" s="204" t="s">
        <v>25</v>
      </c>
      <c r="BP4" s="118" t="s">
        <v>160</v>
      </c>
      <c r="BQ4" s="117" t="s">
        <v>162</v>
      </c>
    </row>
    <row r="5" ht="50.25" x14ac:dyDescent="0.2">
      <c r="A5" s="58" t="s">
        <v>40</v>
      </c>
      <c r="B5" s="58" t="s">
        <v>41</v>
      </c>
      <c r="C5" s="58" t="s">
        <v>42</v>
      </c>
      <c r="D5" s="189" t="s">
        <v>154</v>
      </c>
      <c r="E5" s="190" t="s">
        <v>43</v>
      </c>
      <c r="F5" s="188" t="s">
        <v>66</v>
      </c>
      <c r="G5" s="189" t="s">
        <v>155</v>
      </c>
      <c r="H5" s="185" t="s">
        <v>44</v>
      </c>
      <c r="I5" s="102" t="s">
        <v>67</v>
      </c>
      <c r="J5" s="189" t="s">
        <v>156</v>
      </c>
      <c r="K5" s="185" t="s">
        <v>45</v>
      </c>
      <c r="L5" s="188" t="s">
        <v>68</v>
      </c>
      <c r="M5" s="189" t="s">
        <v>157</v>
      </c>
      <c r="N5" s="185" t="s">
        <v>96</v>
      </c>
      <c r="O5" s="102" t="s">
        <v>97</v>
      </c>
      <c r="P5" s="189" t="s">
        <v>158</v>
      </c>
      <c r="Q5" s="185" t="s">
        <v>98</v>
      </c>
      <c r="R5" s="102" t="s">
        <v>99</v>
      </c>
      <c r="S5" s="189" t="s">
        <v>159</v>
      </c>
      <c r="T5" s="185" t="s">
        <v>100</v>
      </c>
      <c r="U5" s="188" t="s">
        <v>101</v>
      </c>
      <c r="V5" s="194" t="s">
        <v>148</v>
      </c>
      <c r="W5" s="192" t="s">
        <v>46</v>
      </c>
      <c r="X5" s="105" t="s">
        <v>70</v>
      </c>
      <c r="Y5" s="105" t="s">
        <v>69</v>
      </c>
      <c r="Z5" s="105" t="s">
        <v>123</v>
      </c>
      <c r="AA5" s="197" t="s">
        <v>149</v>
      </c>
      <c r="AB5" s="192" t="s">
        <v>47</v>
      </c>
      <c r="AC5" s="105" t="s">
        <v>72</v>
      </c>
      <c r="AD5" s="105" t="s">
        <v>71</v>
      </c>
      <c r="AE5" s="198" t="s">
        <v>125</v>
      </c>
      <c r="AF5" s="197" t="s">
        <v>150</v>
      </c>
      <c r="AG5" s="192" t="s">
        <v>48</v>
      </c>
      <c r="AH5" s="105" t="s">
        <v>74</v>
      </c>
      <c r="AI5" s="105" t="s">
        <v>73</v>
      </c>
      <c r="AJ5" s="105" t="s">
        <v>126</v>
      </c>
      <c r="AK5" s="197" t="s">
        <v>151</v>
      </c>
      <c r="AL5" s="192" t="s">
        <v>75</v>
      </c>
      <c r="AM5" s="105" t="s">
        <v>77</v>
      </c>
      <c r="AN5" s="105" t="s">
        <v>76</v>
      </c>
      <c r="AO5" s="198" t="s">
        <v>127</v>
      </c>
      <c r="AP5" s="197" t="s">
        <v>152</v>
      </c>
      <c r="AQ5" s="192" t="s">
        <v>78</v>
      </c>
      <c r="AR5" s="105" t="s">
        <v>80</v>
      </c>
      <c r="AS5" s="105" t="s">
        <v>79</v>
      </c>
      <c r="AT5" s="105" t="s">
        <v>128</v>
      </c>
      <c r="AU5" s="197" t="s">
        <v>153</v>
      </c>
      <c r="AV5" s="192" t="s">
        <v>81</v>
      </c>
      <c r="AW5" s="105" t="s">
        <v>83</v>
      </c>
      <c r="AX5" s="105" t="s">
        <v>82</v>
      </c>
      <c r="AY5" s="198" t="s">
        <v>129</v>
      </c>
      <c r="AZ5" s="200" t="s">
        <v>84</v>
      </c>
      <c r="BA5" s="113" t="s">
        <v>133</v>
      </c>
      <c r="BB5" s="114" t="s">
        <v>85</v>
      </c>
      <c r="BC5" s="201" t="s">
        <v>95</v>
      </c>
      <c r="BD5" s="113" t="s">
        <v>134</v>
      </c>
      <c r="BE5" s="115" t="s">
        <v>94</v>
      </c>
      <c r="BF5" s="201" t="s">
        <v>93</v>
      </c>
      <c r="BG5" s="113" t="s">
        <v>135</v>
      </c>
      <c r="BH5" s="114" t="s">
        <v>92</v>
      </c>
      <c r="BI5" s="201" t="s">
        <v>91</v>
      </c>
      <c r="BJ5" s="113" t="s">
        <v>136</v>
      </c>
      <c r="BK5" s="115" t="s">
        <v>90</v>
      </c>
      <c r="BL5" s="201" t="s">
        <v>89</v>
      </c>
      <c r="BM5" s="113" t="s">
        <v>137</v>
      </c>
      <c r="BN5" s="114" t="s">
        <v>88</v>
      </c>
      <c r="BO5" s="201" t="s">
        <v>87</v>
      </c>
      <c r="BP5" s="113" t="s">
        <v>138</v>
      </c>
      <c r="BQ5" s="115" t="s">
        <v>86</v>
      </c>
    </row>
    <row r="6" x14ac:dyDescent="0.2">
      <c r="A6" s="59" t="str">
        <f>IF('Water Data'!B1="",NA(),'Water Data'!B1)</f>
        <v>EMIS00</v>
      </c>
      <c r="B6" s="59" t="str">
        <f>+IF('Water Data'!A3="",NA(),'Water Data'!A3)</f>
        <v>EMIS</v>
      </c>
      <c r="C6" s="59">
        <f>+IF('Water Data'!C3="",NA(),'Water Data'!C3)</f>
        <v>2000</v>
      </c>
      <c r="D6" s="60">
        <f>+IF(AND(ISNUMBER('Water Data'!C5),'Data Summary'!BS6="Yes"),100-'Water Data'!C5,NA())</f>
        <v>52.92477274658058</v>
      </c>
      <c r="E6" s="60" t="e">
        <f>+IF(AND(ISNUMBER('Water Data'!C7),'Data Summary'!BT6="Yes"),'Water Data'!C7,NA())</f>
        <v>#N/A</v>
      </c>
      <c r="F6" s="60" t="e">
        <f>+IF(AND(ISNUMBER('Water Data'!C10),'Data Summary'!BU6="Yes"),'Water Data'!C10,NA())</f>
        <v>#N/A</v>
      </c>
      <c r="G6" s="60" t="e">
        <f>+IF(AND(ISNUMBER('Water Data'!D5),'Data Summary'!BV6="Yes"),100-'Water Data'!D5,NA())</f>
        <v>#N/A</v>
      </c>
      <c r="H6" s="60" t="e">
        <f>+IF(AND(ISNUMBER('Water Data'!D7),'Data Summary'!BW6="Yes"),'Water Data'!D7,NA())</f>
        <v>#N/A</v>
      </c>
      <c r="I6" s="60" t="e">
        <f>+IF(AND(ISNUMBER('Water Data'!D10),'Data Summary'!BX6="Yes"),'Water Data'!D10,NA())</f>
        <v>#N/A</v>
      </c>
      <c r="J6" s="60" t="e">
        <f>+IF(AND(ISNUMBER('Water Data'!E5),'Data Summary'!BY6="Yes"),100-'Water Data'!E5,NA())</f>
        <v>#N/A</v>
      </c>
      <c r="K6" s="60" t="e">
        <f>+IF(AND(ISNUMBER('Water Data'!E7),'Data Summary'!BZ6="Yes"),'Water Data'!E7,NA())</f>
        <v>#N/A</v>
      </c>
      <c r="L6" s="60" t="e">
        <f>+IF(AND(ISNUMBER('Water Data'!E10),'Data Summary'!CA6="Yes"),'Water Data'!E10,NA())</f>
        <v>#N/A</v>
      </c>
      <c r="M6" s="60" t="e">
        <f>+IF(AND(ISNUMBER('Water Data'!F5),'Data Summary'!CB6="Yes"),100-'Water Data'!F5,NA())</f>
        <v>#N/A</v>
      </c>
      <c r="N6" s="60" t="e">
        <f>+IF(AND(ISNUMBER('Water Data'!F7),'Data Summary'!CC6="Yes"),'Water Data'!F7,NA())</f>
        <v>#N/A</v>
      </c>
      <c r="O6" s="60" t="e">
        <f>+IF(AND(ISNUMBER('Water Data'!F10),'Data Summary'!CD6="Yes"),'Water Data'!F10,NA())</f>
        <v>#N/A</v>
      </c>
      <c r="P6" s="60">
        <f>+IF(AND(ISNUMBER('Water Data'!G5),'Data Summary'!CE6="Yes"),100-'Water Data'!G5,NA())</f>
        <v>52.186805918189734</v>
      </c>
      <c r="Q6" s="60" t="e">
        <f>+IF(AND(ISNUMBER('Water Data'!G7),'Data Summary'!CF6="Yes"),'Water Data'!G7,NA())</f>
        <v>#N/A</v>
      </c>
      <c r="R6" s="60" t="e">
        <f>+IF(AND(ISNUMBER('Water Data'!G10),'Data Summary'!CG6="Yes"),'Water Data'!G10,NA())</f>
        <v>#N/A</v>
      </c>
      <c r="S6" s="60">
        <f>+IF(AND(ISNUMBER('Water Data'!H5),'Data Summary'!CH6="Yes"),100-'Water Data'!H5,NA())</f>
        <v>79.733414634146328</v>
      </c>
      <c r="T6" s="60" t="e">
        <f>+IF(AND(ISNUMBER('Water Data'!H7),'Data Summary'!CI6="Yes"),'Water Data'!H7,NA())</f>
        <v>#N/A</v>
      </c>
      <c r="U6" s="60" t="e">
        <f>+IF(AND(ISNUMBER('Water Data'!H10),'Data Summary'!CJ6="Yes"),'Water Data'!H10,NA())</f>
        <v>#N/A</v>
      </c>
      <c r="V6" s="106">
        <f>+IF(AND(ISNUMBER('Sanitation Data'!C5),'Data Summary'!CK6="Yes"),100-'Sanitation Data'!C5,NA())</f>
        <v>53.79760428170929</v>
      </c>
      <c r="W6" s="106" t="e">
        <f>+IF(AND(ISNUMBER('Sanitation Data'!C7),'Data Summary'!CL6="Yes"),'Sanitation Data'!C7,NA())</f>
        <v>#N/A</v>
      </c>
      <c r="X6" s="106" t="e">
        <f>+IF(AND(ISNUMBER('Sanitation Data'!C11),'Data Summary'!CM6="Yes"),'Sanitation Data'!C11,NA())</f>
        <v>#N/A</v>
      </c>
      <c r="Y6" s="106" t="e">
        <f>+IF(AND(ISNUMBER('Sanitation Data'!C12),'Data Summary'!CN6="Yes"),'Sanitation Data'!C12,NA())</f>
        <v>#N/A</v>
      </c>
      <c r="Z6" s="106" t="e">
        <f>+IF(AND(ISNUMBER('Sanitation Data'!C13),'Data Summary'!CO6="Yes"),'Sanitation Data'!C13,NA())</f>
        <v>#N/A</v>
      </c>
      <c r="AA6" s="106" t="e">
        <f>+IF(AND(ISNUMBER('Sanitation Data'!D5),'Data Summary'!CP6="Yes"),100-'Sanitation Data'!D5,NA())</f>
        <v>#N/A</v>
      </c>
      <c r="AB6" s="106" t="e">
        <f>+IF(AND(ISNUMBER('Sanitation Data'!D7),'Data Summary'!CQ6="Yes"),'Sanitation Data'!D7,NA())</f>
        <v>#N/A</v>
      </c>
      <c r="AC6" s="106" t="e">
        <f>+IF(AND(ISNUMBER('Sanitation Data'!D11),'Data Summary'!CR6="Yes"),'Sanitation Data'!D11,NA())</f>
        <v>#N/A</v>
      </c>
      <c r="AD6" s="106" t="e">
        <f>+IF(AND(ISNUMBER('Sanitation Data'!D12),'Data Summary'!CS6="Yes"),'Sanitation Data'!D12,NA())</f>
        <v>#N/A</v>
      </c>
      <c r="AE6" s="106" t="e">
        <f>+IF(AND(ISNUMBER('Sanitation Data'!D13),'Data Summary'!CT6="Yes"),'Sanitation Data'!D13,NA())</f>
        <v>#N/A</v>
      </c>
      <c r="AF6" s="106" t="e">
        <f>+IF(AND(ISNUMBER('Sanitation Data'!E5),'Data Summary'!CU6="Yes"),100-'Sanitation Data'!E5,NA())</f>
        <v>#N/A</v>
      </c>
      <c r="AG6" s="106" t="e">
        <f>+IF(AND(ISNUMBER('Sanitation Data'!E7),'Data Summary'!CV6="Yes"),'Sanitation Data'!E7,NA())</f>
        <v>#N/A</v>
      </c>
      <c r="AH6" s="106" t="e">
        <f>+IF(AND(ISNUMBER('Sanitation Data'!E11),'Data Summary'!CW6="Yes"),'Sanitation Data'!E11,NA())</f>
        <v>#N/A</v>
      </c>
      <c r="AI6" s="106" t="e">
        <f>+IF(AND(ISNUMBER('Sanitation Data'!E12),'Data Summary'!CX6="Yes"),'Sanitation Data'!E12,NA())</f>
        <v>#N/A</v>
      </c>
      <c r="AJ6" s="106" t="e">
        <f>+IF(AND(ISNUMBER('Sanitation Data'!E13),'Data Summary'!CY6="Yes"),'Sanitation Data'!E13,NA())</f>
        <v>#N/A</v>
      </c>
      <c r="AK6" s="106" t="e">
        <f>+IF(AND(ISNUMBER('Sanitation Data'!F5),'Data Summary'!CZ6="Yes"),100-'Sanitation Data'!F5,NA())</f>
        <v>#N/A</v>
      </c>
      <c r="AL6" s="106" t="e">
        <f>+IF(AND(ISNUMBER('Sanitation Data'!F7),'Data Summary'!DA6="Yes"),'Sanitation Data'!F7,NA())</f>
        <v>#N/A</v>
      </c>
      <c r="AM6" s="106" t="e">
        <f>+IF(AND(ISNUMBER('Sanitation Data'!F11),'Data Summary'!DB6="Yes"),'Sanitation Data'!F11,NA())</f>
        <v>#N/A</v>
      </c>
      <c r="AN6" s="106" t="e">
        <f>+IF(AND(ISNUMBER('Sanitation Data'!F12),'Data Summary'!DC6="Yes"),'Sanitation Data'!F12,NA())</f>
        <v>#N/A</v>
      </c>
      <c r="AO6" s="106" t="e">
        <f>+IF(AND(ISNUMBER('Sanitation Data'!F13),'Data Summary'!DD6="Yes"),'Sanitation Data'!F13,NA())</f>
        <v>#N/A</v>
      </c>
      <c r="AP6" s="106">
        <f>+IF(AND(ISNUMBER('Sanitation Data'!G5),'Data Summary'!DE6="Yes"),100-'Sanitation Data'!G5,NA())</f>
        <v>52.763255004351613</v>
      </c>
      <c r="AQ6" s="106" t="e">
        <f>+IF(AND(ISNUMBER('Sanitation Data'!G7),'Data Summary'!DF6="Yes"),'Sanitation Data'!G7,NA())</f>
        <v>#N/A</v>
      </c>
      <c r="AR6" s="106" t="e">
        <f>+IF(AND(ISNUMBER('Sanitation Data'!G11),'Data Summary'!DG6="Yes"),'Sanitation Data'!G11,NA())</f>
        <v>#N/A</v>
      </c>
      <c r="AS6" s="106" t="e">
        <f>+IF(AND(ISNUMBER('Sanitation Data'!G12),'Data Summary'!DH6="Yes"),'Sanitation Data'!G12,NA())</f>
        <v>#N/A</v>
      </c>
      <c r="AT6" s="106" t="e">
        <f>+IF(AND(ISNUMBER('Sanitation Data'!G13),'Data Summary'!DI6="Yes"),'Sanitation Data'!G13,NA())</f>
        <v>#N/A</v>
      </c>
      <c r="AU6" s="106">
        <f>+IF(AND(ISNUMBER('Sanitation Data'!H5),'Data Summary'!DJ6="Yes"),100-'Sanitation Data'!H5,NA())</f>
        <v>96.137073170731696</v>
      </c>
      <c r="AV6" s="106" t="e">
        <f>+IF(AND(ISNUMBER('Sanitation Data'!H7),'Data Summary'!DK6="Yes"),'Sanitation Data'!H7,NA())</f>
        <v>#N/A</v>
      </c>
      <c r="AW6" s="106" t="e">
        <f>+IF(AND(ISNUMBER('Sanitation Data'!H11),'Data Summary'!DL6="Yes"),'Sanitation Data'!H11,NA())</f>
        <v>#N/A</v>
      </c>
      <c r="AX6" s="106" t="e">
        <f>+IF(AND(ISNUMBER('Sanitation Data'!H12),'Data Summary'!DM6="Yes"),'Sanitation Data'!H12,NA())</f>
        <v>#N/A</v>
      </c>
      <c r="AY6" s="106" t="e">
        <f>+IF(AND(ISNUMBER('Sanitation Data'!H13),'Data Summary'!DN6="Yes"),'Sanitation Data'!H13,NA())</f>
        <v>#N/A</v>
      </c>
      <c r="AZ6" s="111" t="e">
        <f>+IF(AND(ISNUMBER('Hygiene Data'!C6),'Data Summary'!DO6="Yes"),'Hygiene Data'!C6,NA())</f>
        <v>#N/A</v>
      </c>
      <c r="BA6" s="111" t="e">
        <f>+IF(AND(ISNUMBER('Hygiene Data'!C8),'Data Summary'!DP6="Yes"),'Hygiene Data'!C8,NA())</f>
        <v>#N/A</v>
      </c>
      <c r="BB6" s="111" t="e">
        <f>+IF(AND(ISNUMBER('Hygiene Data'!C10),'Data Summary'!DQ6="Yes"),'Hygiene Data'!C10,NA())</f>
        <v>#N/A</v>
      </c>
      <c r="BC6" s="111" t="e">
        <f>+IF(AND(ISNUMBER('Hygiene Data'!D6),'Data Summary'!DR6="Yes"),'Hygiene Data'!D6,NA())</f>
        <v>#N/A</v>
      </c>
      <c r="BD6" s="111" t="e">
        <f>+IF(AND(ISNUMBER('Hygiene Data'!D8),'Data Summary'!DS6="Yes"),'Hygiene Data'!D8,NA())</f>
        <v>#N/A</v>
      </c>
      <c r="BE6" s="111" t="e">
        <f>+IF(AND(ISNUMBER('Hygiene Data'!D10),'Data Summary'!DT6="Yes"),'Hygiene Data'!D10,NA())</f>
        <v>#N/A</v>
      </c>
      <c r="BF6" s="111" t="e">
        <f>+IF(AND(ISNUMBER('Hygiene Data'!E6),'Data Summary'!DU6="Yes"),'Hygiene Data'!E6,NA())</f>
        <v>#N/A</v>
      </c>
      <c r="BG6" s="111" t="e">
        <f>+IF(AND(ISNUMBER('Hygiene Data'!E8),'Data Summary'!DV6="Yes"),'Hygiene Data'!E8,NA())</f>
        <v>#N/A</v>
      </c>
      <c r="BH6" s="111" t="e">
        <f>+IF(AND(ISNUMBER('Hygiene Data'!E10),'Data Summary'!DW6="Yes"),'Hygiene Data'!E10,NA())</f>
        <v>#N/A</v>
      </c>
      <c r="BI6" s="111" t="e">
        <f>+IF(AND(ISNUMBER('Hygiene Data'!F6),'Data Summary'!DX6="Yes"),'Hygiene Data'!F6,NA())</f>
        <v>#N/A</v>
      </c>
      <c r="BJ6" s="111" t="e">
        <f>+IF(AND(ISNUMBER('Hygiene Data'!F8),'Data Summary'!DY6="Yes"),'Hygiene Data'!F8,NA())</f>
        <v>#N/A</v>
      </c>
      <c r="BK6" s="111" t="e">
        <f>+IF(AND(ISNUMBER('Hygiene Data'!F10),'Data Summary'!DZ6="Yes"),'Hygiene Data'!F10,NA())</f>
        <v>#N/A</v>
      </c>
      <c r="BL6" s="111" t="e">
        <f>+IF(AND(ISNUMBER('Hygiene Data'!G6),'Data Summary'!EA6="Yes"),'Hygiene Data'!G6,NA())</f>
        <v>#N/A</v>
      </c>
      <c r="BM6" s="111" t="e">
        <f>+IF(AND(ISNUMBER('Hygiene Data'!G8),'Data Summary'!EB6="Yes"),'Hygiene Data'!G8,NA())</f>
        <v>#N/A</v>
      </c>
      <c r="BN6" s="111" t="e">
        <f>+IF(AND(ISNUMBER('Hygiene Data'!G10),'Data Summary'!EC6="Yes"),'Hygiene Data'!G10,NA())</f>
        <v>#N/A</v>
      </c>
      <c r="BO6" s="111" t="e">
        <f>+IF(AND(ISNUMBER('Hygiene Data'!H6),'Data Summary'!ED6="Yes"),'Hygiene Data'!H6,NA())</f>
        <v>#N/A</v>
      </c>
      <c r="BP6" s="111" t="e">
        <f>+IF(AND(ISNUMBER('Hygiene Data'!H8),'Data Summary'!EE6="Yes"),'Hygiene Data'!H8,NA())</f>
        <v>#N/A</v>
      </c>
      <c r="BQ6" s="111" t="e">
        <f>+IF(AND(ISNUMBER('Hygiene Data'!H10),'Data Summary'!EF6="Yes"),'Hygiene Data'!H10,NA())</f>
        <v>#N/A</v>
      </c>
    </row>
    <row r="7" x14ac:dyDescent="0.2">
      <c r="A7" s="59" t="str">
        <f ca="true">+IF(OFFSET('Water Data'!$B$1,0,10*ROW('Water Data'!B1))="",NA(),OFFSET('Water Data'!$B$1,0,10*ROW('Water Data'!B1)))</f>
        <v>EMIS01</v>
      </c>
      <c r="B7" s="59" t="str">
        <f ca="true">+IF(OFFSET('Water Data'!$A$3,0,10*ROW('Water Data'!A1))="",NA(),OFFSET('Water Data'!$A$3,0,10*ROW('Water Data'!A1)))</f>
        <v>EMIS</v>
      </c>
      <c r="C7" s="59">
        <f ca="true">+IF(OFFSET('Water Data'!$C$3,0,10*ROW('Water Data'!C1))="",NA(),OFFSET('Water Data'!$C$3,0,10*ROW('Water Data'!C1)))</f>
        <v>2001</v>
      </c>
      <c r="D7" s="60">
        <f ca="true">+IF(AND(ISNUMBER(OFFSET('Water Data'!$C$5,0,10*ROW('Water Data'!C1))),'Data Summary'!BS7="Yes"),100-OFFSET('Water Data'!$C$5,0,10*ROW('Water Data'!C1)),NA())</f>
        <v>47.75928163535545</v>
      </c>
      <c r="E7" s="60" t="e">
        <f ca="true">+IF(AND(ISNUMBER(OFFSET('Water Data'!$C$7,0,10*ROW('Water Data'!C1))),'Data Summary'!BT7="Yes"),OFFSET('Water Data'!$C$7,0,10*ROW('Water Data'!C1)),NA())</f>
        <v>#N/A</v>
      </c>
      <c r="F7" s="60" t="e">
        <f ca="true">+IF(AND(ISNUMBER(OFFSET('Water Data'!$C$10,0,10*ROW('Water Data'!C1))),'Data Summary'!BU7="Yes"),OFFSET('Water Data'!$C$10,0,10*ROW('Water Data'!C1)),NA())</f>
        <v>#N/A</v>
      </c>
      <c r="G7" s="60" t="e">
        <f ca="true">+IF(AND(ISNUMBER(OFFSET('Water Data'!$D$5,0,10*ROW('Water Data'!D1))),'Data Summary'!BV7="Yes"),100-OFFSET('Water Data'!$D$5,0,10*ROW('Water Data'!D1)),NA())</f>
        <v>#N/A</v>
      </c>
      <c r="H7" s="60" t="e">
        <f ca="true">+IF(AND(ISNUMBER(OFFSET('Water Data'!$D$7,0,10*ROW('Water Data'!D1))),'Data Summary'!BW7="Yes"),OFFSET('Water Data'!$D$7,0,10*ROW('Water Data'!D1)),NA())</f>
        <v>#N/A</v>
      </c>
      <c r="I7" s="60" t="e">
        <f ca="true">+IF(AND(ISNUMBER(OFFSET('Water Data'!$D$10,0,10*ROW('Water Data'!D1))),'Data Summary'!BX7="Yes"),OFFSET('Water Data'!$D$10,0,10*ROW('Water Data'!D1)),NA())</f>
        <v>#N/A</v>
      </c>
      <c r="J7" s="60" t="e">
        <f ca="true">+IF(AND(ISNUMBER(OFFSET('Water Data'!$E$5,0,10*ROW('Water Data'!E1))),'Data Summary'!BY7="Yes"),100-OFFSET('Water Data'!$E$5,0,10*ROW('Water Data'!E1)),NA())</f>
        <v>#N/A</v>
      </c>
      <c r="K7" s="60" t="e">
        <f ca="true">+IF(AND(ISNUMBER(OFFSET('Water Data'!$E$7,0,10*ROW('Water Data'!E1))),'Data Summary'!BZ7="Yes"),OFFSET('Water Data'!$E$7,0,10*ROW('Water Data'!E1)),NA())</f>
        <v>#N/A</v>
      </c>
      <c r="L7" s="60" t="e">
        <f ca="true">+IF(AND(ISNUMBER(OFFSET('Water Data'!$E$10,0,10*ROW('Water Data'!E1))),'Data Summary'!CA7="Yes"),OFFSET('Water Data'!$E$10,0,10*ROW('Water Data'!E1)),NA())</f>
        <v>#N/A</v>
      </c>
      <c r="M7" s="60" t="e">
        <f ca="true">+IF(AND(ISNUMBER(OFFSET('Water Data'!$F$5,0,10*ROW('Water Data'!F1))),'Data Summary'!CB7="Yes"),100-OFFSET('Water Data'!$F$5,0,10*ROW('Water Data'!F1)),NA())</f>
        <v>#N/A</v>
      </c>
      <c r="N7" s="60" t="e">
        <f ca="true">+IF(AND(ISNUMBER(OFFSET('Water Data'!$F$7,0,10*ROW('Water Data'!F1))),'Data Summary'!CC7="Yes"),OFFSET('Water Data'!$F$7,0,10*ROW('Water Data'!F1)),NA())</f>
        <v>#N/A</v>
      </c>
      <c r="O7" s="60" t="e">
        <f ca="true">+IF(AND(ISNUMBER(OFFSET('Water Data'!$F$10,0,10*ROW('Water Data'!F1))),'Data Summary'!CD7="Yes"),OFFSET('Water Data'!$F$10,0,10*ROW('Water Data'!F1)),NA())</f>
        <v>#N/A</v>
      </c>
      <c r="P7" s="60">
        <f ca="true">+IF(AND(ISNUMBER(OFFSET('Water Data'!$G$5,0,10*ROW('Water Data'!G1))),'Data Summary'!CE7="Yes"),100-OFFSET('Water Data'!$G$5,0,10*ROW('Water Data'!G1)),NA())</f>
        <v>46.893989813242783</v>
      </c>
      <c r="Q7" s="60" t="e">
        <f ca="true">+IF(AND(ISNUMBER(OFFSET('Water Data'!$G$7,0,10*ROW('Water Data'!G1))),'Data Summary'!CF7="Yes"),OFFSET('Water Data'!$G$7,0,10*ROW('Water Data'!G1)),NA())</f>
        <v>#N/A</v>
      </c>
      <c r="R7" s="60" t="e">
        <f ca="true">+IF(AND(ISNUMBER(OFFSET('Water Data'!$G$10,0,10*ROW('Water Data'!G1))),'Data Summary'!CG7="Yes"),OFFSET('Water Data'!$G$10,0,10*ROW('Water Data'!G1)),NA())</f>
        <v>#N/A</v>
      </c>
      <c r="S7" s="60">
        <f ca="true">+IF(AND(ISNUMBER(OFFSET('Water Data'!$H$5,0,10*ROW('Water Data'!H1))),'Data Summary'!CH7="Yes"),100-OFFSET('Water Data'!$H$5,0,10*ROW('Water Data'!H1)),NA())</f>
        <v>79.145518867924523</v>
      </c>
      <c r="T7" s="60" t="e">
        <f ca="true">+IF(AND(ISNUMBER(OFFSET('Water Data'!$H$7,0,10*ROW('Water Data'!H1))),'Data Summary'!CI7="Yes"),OFFSET('Water Data'!$H$7,0,10*ROW('Water Data'!H1)),NA())</f>
        <v>#N/A</v>
      </c>
      <c r="U7" s="60" t="e">
        <f ca="true">+IF(AND(ISNUMBER(OFFSET('Water Data'!$H$10,0,10*ROW('Water Data'!H1))),'Data Summary'!CJ7="Yes"),OFFSET('Water Data'!$H$10,0,10*ROW('Water Data'!H1)),NA())</f>
        <v>#N/A</v>
      </c>
      <c r="V7" s="106">
        <f ca="true">+IF(AND(ISNUMBER(OFFSET('Sanitation Data'!$C$5,0,10*ROW('Sanitation Data'!C1))),'Data Summary'!CK7="Yes"),100-OFFSET('Sanitation Data'!$C$5,0,10*ROW('Sanitation Data'!C1)),NA())</f>
        <v>77.49521641976331</v>
      </c>
      <c r="W7" s="106" t="e">
        <f ca="true">+IF(AND(ISNUMBER(OFFSET('Sanitation Data'!$C$7,0,10*ROW('Sanitation Data'!C1))),'Data Summary'!CL7="Yes"),OFFSET('Sanitation Data'!$C$7,0,10*ROW('Sanitation Data'!C1)),NA())</f>
        <v>#N/A</v>
      </c>
      <c r="X7" s="106" t="e">
        <f ca="true">+IF(AND(ISNUMBER(OFFSET('Sanitation Data'!$C$11,0,10*ROW('Sanitation Data'!C1))),'Data Summary'!CM7="Yes"),OFFSET('Sanitation Data'!$C$11,0,10*ROW('Sanitation Data'!C1)),NA())</f>
        <v>#N/A</v>
      </c>
      <c r="Y7" s="106" t="e">
        <f ca="true">+IF(AND(ISNUMBER(OFFSET('Sanitation Data'!$C$12,0,10*ROW('Sanitation Data'!C1))),'Data Summary'!CN7="Yes"),OFFSET('Sanitation Data'!$C$12,0,10*ROW('Sanitation Data'!C1)),NA())</f>
        <v>#N/A</v>
      </c>
      <c r="Z7" s="106" t="e">
        <f ca="true">+IF(AND(ISNUMBER(OFFSET('Sanitation Data'!$C$13,0,10*ROW('Sanitation Data'!C1))),'Data Summary'!CO7="Yes"),OFFSET('Sanitation Data'!$C$13,0,10*ROW('Sanitation Data'!C1)),NA())</f>
        <v>#N/A</v>
      </c>
      <c r="AA7" s="106" t="e">
        <f ca="true">+IF(AND(ISNUMBER(OFFSET('Sanitation Data'!$D$5,0,10*ROW('Sanitation Data'!D1))),'Data Summary'!CP7="Yes"),100-OFFSET('Sanitation Data'!$D$5,0,10*ROW('Sanitation Data'!D1)),NA())</f>
        <v>#N/A</v>
      </c>
      <c r="AB7" s="106" t="e">
        <f ca="true">+IF(AND(ISNUMBER(OFFSET('Sanitation Data'!$D$7,0,10*ROW('Sanitation Data'!D1))),'Data Summary'!CQ7="Yes"),OFFSET('Sanitation Data'!$D$7,0,10*ROW('Sanitation Data'!D1)),NA())</f>
        <v>#N/A</v>
      </c>
      <c r="AC7" s="106" t="e">
        <f ca="true">+IF(AND(ISNUMBER(OFFSET('Sanitation Data'!$D$11,0,10*ROW('Sanitation Data'!D1))),'Data Summary'!CR7="Yes"),OFFSET('Sanitation Data'!$D$11,0,10*ROW('Sanitation Data'!D1)),NA())</f>
        <v>#N/A</v>
      </c>
      <c r="AD7" s="106" t="e">
        <f ca="true">+IF(AND(ISNUMBER(OFFSET('Sanitation Data'!$D$12,0,10*ROW('Sanitation Data'!D1))),'Data Summary'!CS7="Yes"),OFFSET('Sanitation Data'!$D$12,0,10*ROW('Sanitation Data'!D1)),NA())</f>
        <v>#N/A</v>
      </c>
      <c r="AE7" s="106" t="e">
        <f ca="true">+IF(AND(ISNUMBER(OFFSET('Sanitation Data'!$D$13,0,10*ROW('Sanitation Data'!D1))),'Data Summary'!CT7="Yes"),OFFSET('Sanitation Data'!$D$13,0,10*ROW('Sanitation Data'!D1)),NA())</f>
        <v>#N/A</v>
      </c>
      <c r="AF7" s="106" t="e">
        <f ca="true">+IF(AND(ISNUMBER(OFFSET('Sanitation Data'!$E$5,0,10*ROW('Sanitation Data'!E1))),'Data Summary'!CU7="Yes"),100-OFFSET('Sanitation Data'!$E$5,0,10*ROW('Sanitation Data'!E1)),NA())</f>
        <v>#N/A</v>
      </c>
      <c r="AG7" s="106" t="e">
        <f ca="true">+IF(AND(ISNUMBER(OFFSET('Sanitation Data'!$E$7,0,10*ROW('Sanitation Data'!E1))),'Data Summary'!CV7="Yes"),OFFSET('Sanitation Data'!$E$7,0,10*ROW('Sanitation Data'!E1)),NA())</f>
        <v>#N/A</v>
      </c>
      <c r="AH7" s="106" t="e">
        <f ca="true">+IF(AND(ISNUMBER(OFFSET('Sanitation Data'!$E$11,0,10*ROW('Sanitation Data'!E1))),'Data Summary'!CW7="Yes"),OFFSET('Sanitation Data'!$E$11,0,10*ROW('Sanitation Data'!E1)),NA())</f>
        <v>#N/A</v>
      </c>
      <c r="AI7" s="106" t="e">
        <f ca="true">+IF(AND(ISNUMBER(OFFSET('Sanitation Data'!$E$12,0,10*ROW('Sanitation Data'!E1))),'Data Summary'!CX7="Yes"),OFFSET('Sanitation Data'!$E$12,0,10*ROW('Sanitation Data'!E1)),NA())</f>
        <v>#N/A</v>
      </c>
      <c r="AJ7" s="106" t="e">
        <f ca="true">+IF(AND(ISNUMBER(OFFSET('Sanitation Data'!$E$13,0,10*ROW('Sanitation Data'!E1))),'Data Summary'!CY7="Yes"),OFFSET('Sanitation Data'!$E$13,0,10*ROW('Sanitation Data'!E1)),NA())</f>
        <v>#N/A</v>
      </c>
      <c r="AK7" s="106" t="e">
        <f ca="true">+IF(AND(ISNUMBER(OFFSET('Sanitation Data'!$F$5,0,10*ROW('Sanitation Data'!F1))),'Data Summary'!CZ7="Yes"),100-OFFSET('Sanitation Data'!$F$5,0,10*ROW('Sanitation Data'!F1)),NA())</f>
        <v>#N/A</v>
      </c>
      <c r="AL7" s="106" t="e">
        <f ca="true">+IF(AND(ISNUMBER(OFFSET('Sanitation Data'!$F$7,0,10*ROW('Sanitation Data'!F1))),'Data Summary'!DA7="Yes"),OFFSET('Sanitation Data'!$F$7,0,10*ROW('Sanitation Data'!F1)),NA())</f>
        <v>#N/A</v>
      </c>
      <c r="AM7" s="106" t="e">
        <f ca="true">+IF(AND(ISNUMBER(OFFSET('Sanitation Data'!$F$11,0,10*ROW('Sanitation Data'!F1))),'Data Summary'!DB7="Yes"),OFFSET('Sanitation Data'!$F$11,0,10*ROW('Sanitation Data'!F1)),NA())</f>
        <v>#N/A</v>
      </c>
      <c r="AN7" s="106" t="e">
        <f ca="true">+IF(AND(ISNUMBER(OFFSET('Sanitation Data'!$F$12,0,10*ROW('Sanitation Data'!F1))),'Data Summary'!DC7="Yes"),OFFSET('Sanitation Data'!$F$12,0,10*ROW('Sanitation Data'!F1)),NA())</f>
        <v>#N/A</v>
      </c>
      <c r="AO7" s="106" t="e">
        <f ca="true">+IF(AND(ISNUMBER(OFFSET('Sanitation Data'!$F$13,0,10*ROW('Sanitation Data'!F1))),'Data Summary'!DD7="Yes"),OFFSET('Sanitation Data'!$F$13,0,10*ROW('Sanitation Data'!F1)),NA())</f>
        <v>#N/A</v>
      </c>
      <c r="AP7" s="106">
        <f ca="true">+IF(AND(ISNUMBER(OFFSET('Sanitation Data'!$G$5,0,10*ROW('Sanitation Data'!G1))),'Data Summary'!DE7="Yes"),100-OFFSET('Sanitation Data'!$G$5,0,10*ROW('Sanitation Data'!G1)),NA())</f>
        <v>76.978089983022073</v>
      </c>
      <c r="AQ7" s="106" t="e">
        <f ca="true">+IF(AND(ISNUMBER(OFFSET('Sanitation Data'!$G$7,0,10*ROW('Sanitation Data'!G1))),'Data Summary'!DF7="Yes"),OFFSET('Sanitation Data'!$G$7,0,10*ROW('Sanitation Data'!G1)),NA())</f>
        <v>#N/A</v>
      </c>
      <c r="AR7" s="106" t="e">
        <f ca="true">+IF(AND(ISNUMBER(OFFSET('Sanitation Data'!$G$11,0,10*ROW('Sanitation Data'!G1))),'Data Summary'!DG7="Yes"),OFFSET('Sanitation Data'!$G$11,0,10*ROW('Sanitation Data'!G1)),NA())</f>
        <v>#N/A</v>
      </c>
      <c r="AS7" s="106" t="e">
        <f ca="true">+IF(AND(ISNUMBER(OFFSET('Sanitation Data'!$G$12,0,10*ROW('Sanitation Data'!G1))),'Data Summary'!DH7="Yes"),OFFSET('Sanitation Data'!$G$12,0,10*ROW('Sanitation Data'!G1)),NA())</f>
        <v>#N/A</v>
      </c>
      <c r="AT7" s="106" t="e">
        <f ca="true">+IF(AND(ISNUMBER(OFFSET('Sanitation Data'!$G$13,0,10*ROW('Sanitation Data'!G1))),'Data Summary'!DI7="Yes"),OFFSET('Sanitation Data'!$G$13,0,10*ROW('Sanitation Data'!G1)),NA())</f>
        <v>#N/A</v>
      </c>
      <c r="AU7" s="106">
        <f ca="true">+IF(AND(ISNUMBER(OFFSET('Sanitation Data'!$H$5,0,10*ROW('Sanitation Data'!H1))),'Data Summary'!DJ7="Yes"),100-OFFSET('Sanitation Data'!$H$5,0,10*ROW('Sanitation Data'!H1)),NA())</f>
        <v>97.314622641509416</v>
      </c>
      <c r="AV7" s="106" t="e">
        <f ca="true">+IF(AND(ISNUMBER(OFFSET('Sanitation Data'!$H$7,0,10*ROW('Sanitation Data'!H1))),'Data Summary'!DK7="Yes"),OFFSET('Sanitation Data'!$H$7,0,10*ROW('Sanitation Data'!H1)),NA())</f>
        <v>#N/A</v>
      </c>
      <c r="AW7" s="106" t="e">
        <f ca="true">+IF(AND(ISNUMBER(OFFSET('Sanitation Data'!$H$11,0,10*ROW('Sanitation Data'!H1))),'Data Summary'!DL7="Yes"),OFFSET('Sanitation Data'!$H$11,0,10*ROW('Sanitation Data'!H1)),NA())</f>
        <v>#N/A</v>
      </c>
      <c r="AX7" s="106" t="e">
        <f ca="true">+IF(AND(ISNUMBER(OFFSET('Sanitation Data'!$H$12,0,10*ROW('Sanitation Data'!H1))),'Data Summary'!DM7="Yes"),OFFSET('Sanitation Data'!$H$12,0,10*ROW('Sanitation Data'!H1)),NA())</f>
        <v>#N/A</v>
      </c>
      <c r="AY7" s="106" t="e">
        <f ca="true">+IF(AND(ISNUMBER(OFFSET('Sanitation Data'!$H$13,0,10*ROW('Sanitation Data'!H1))),'Data Summary'!DN7="Yes"),OFFSET('Sanitation Data'!$H$13,0,10*ROW('Sanitation Data'!H1)),NA())</f>
        <v>#N/A</v>
      </c>
      <c r="AZ7" s="111" t="e">
        <f ca="true">+IF(AND(ISNUMBER(OFFSET('Hygiene Data'!$C$6,0,10*ROW('Hygiene Data'!C1))),'Data Summary'!DO7="Yes"),OFFSET('Hygiene Data'!$C$6,0,10*ROW('Hygiene Data'!C1)),NA())</f>
        <v>#N/A</v>
      </c>
      <c r="BA7" s="111" t="e">
        <f ca="true">+IF(AND(ISNUMBER(OFFSET('Hygiene Data'!$C$8,0,10*ROW('Hygiene Data'!C1))),'Data Summary'!DP7="Yes"),OFFSET('Hygiene Data'!$C$8,0,10*ROW('Hygiene Data'!C1)),NA())</f>
        <v>#N/A</v>
      </c>
      <c r="BB7" s="111" t="e">
        <f ca="true">+IF(AND(ISNUMBER(OFFSET('Hygiene Data'!$C$10,0,10*ROW('Hygiene Data'!C1))),'Data Summary'!DQ7="Yes"),OFFSET('Hygiene Data'!$C$10,0,10*ROW('Hygiene Data'!C1)),NA())</f>
        <v>#N/A</v>
      </c>
      <c r="BC7" s="111" t="e">
        <f ca="true">+IF(AND(ISNUMBER(OFFSET('Hygiene Data'!$D$6,0,10*ROW('Hygiene Data'!D1))),'Data Summary'!DR7="Yes"),OFFSET('Hygiene Data'!$D$6,0,10*ROW('Hygiene Data'!D1)),NA())</f>
        <v>#N/A</v>
      </c>
      <c r="BD7" s="111" t="e">
        <f ca="true">+IF(AND(ISNUMBER(OFFSET('Hygiene Data'!$D$8,0,10*ROW('Hygiene Data'!D1))),'Data Summary'!DS7="Yes"),OFFSET('Hygiene Data'!$D$8,0,10*ROW('Hygiene Data'!D1)),NA())</f>
        <v>#N/A</v>
      </c>
      <c r="BE7" s="111" t="e">
        <f ca="true">+IF(AND(ISNUMBER(OFFSET('Hygiene Data'!$D$10,0,10*ROW('Hygiene Data'!D1))),'Data Summary'!DT7="Yes"),OFFSET('Hygiene Data'!$D$10,0,10*ROW('Hygiene Data'!D1)),NA())</f>
        <v>#N/A</v>
      </c>
      <c r="BF7" s="111" t="e">
        <f ca="true">+IF(AND(ISNUMBER(OFFSET('Hygiene Data'!$E$6,0,10*ROW('Hygiene Data'!E1))),'Data Summary'!DU7="Yes"),OFFSET('Hygiene Data'!$E$6,0,10*ROW('Hygiene Data'!E1)),NA())</f>
        <v>#N/A</v>
      </c>
      <c r="BG7" s="111" t="e">
        <f ca="true">+IF(AND(ISNUMBER(OFFSET('Hygiene Data'!$E$8,0,10*ROW('Hygiene Data'!E1))),'Data Summary'!DV7="Yes"),OFFSET('Hygiene Data'!$E$8,0,10*ROW('Hygiene Data'!E1)),NA())</f>
        <v>#N/A</v>
      </c>
      <c r="BH7" s="111" t="e">
        <f ca="true">+IF(AND(ISNUMBER(OFFSET('Hygiene Data'!$E$10,0,10*ROW('Hygiene Data'!E1))),'Data Summary'!DW7="Yes"),OFFSET('Hygiene Data'!$E$10,0,10*ROW('Hygiene Data'!E1)),NA())</f>
        <v>#N/A</v>
      </c>
      <c r="BI7" s="111" t="e">
        <f ca="true">+IF(AND(ISNUMBER(OFFSET('Hygiene Data'!$F$6,0,10*ROW('Hygiene Data'!F1))),'Data Summary'!DX7="Yes"),OFFSET('Hygiene Data'!$F$6,0,10*ROW('Hygiene Data'!F1)),NA())</f>
        <v>#N/A</v>
      </c>
      <c r="BJ7" s="111" t="e">
        <f ca="true">+IF(AND(ISNUMBER(OFFSET('Hygiene Data'!$F$8,0,10*ROW('Hygiene Data'!F1))),'Data Summary'!DY7="Yes"),OFFSET('Hygiene Data'!$F$8,0,10*ROW('Hygiene Data'!F1)),NA())</f>
        <v>#N/A</v>
      </c>
      <c r="BK7" s="111" t="e">
        <f ca="true">+IF(AND(ISNUMBER(OFFSET('Hygiene Data'!$F$10,0,10*ROW('Hygiene Data'!F1))),'Data Summary'!DZ7="Yes"),OFFSET('Hygiene Data'!$F$10,0,10*ROW('Hygiene Data'!F1)),NA())</f>
        <v>#N/A</v>
      </c>
      <c r="BL7" s="111" t="e">
        <f ca="true">+IF(AND(ISNUMBER(OFFSET('Hygiene Data'!$G$6,0,10*ROW('Hygiene Data'!G1))),'Data Summary'!EA7="Yes"),OFFSET('Hygiene Data'!$G$6,0,10*ROW('Hygiene Data'!G1)),NA())</f>
        <v>#N/A</v>
      </c>
      <c r="BM7" s="111" t="e">
        <f ca="true">+IF(AND(ISNUMBER(OFFSET('Hygiene Data'!$G$8,0,10*ROW('Hygiene Data'!G1))),'Data Summary'!EB7="Yes"),OFFSET('Hygiene Data'!$G$8,0,10*ROW('Hygiene Data'!G1)),NA())</f>
        <v>#N/A</v>
      </c>
      <c r="BN7" s="111" t="e">
        <f ca="true">+IF(AND(ISNUMBER(OFFSET('Hygiene Data'!$G$10,0,10*ROW('Hygiene Data'!G1))),'Data Summary'!EC7="Yes"),OFFSET('Hygiene Data'!$G$10,0,10*ROW('Hygiene Data'!G1)),NA())</f>
        <v>#N/A</v>
      </c>
      <c r="BO7" s="111" t="e">
        <f ca="true">+IF(AND(ISNUMBER(OFFSET('Hygiene Data'!$H$6,0,10*ROW('Hygiene Data'!H1))),'Data Summary'!ED7="Yes"),OFFSET('Hygiene Data'!$H$6,0,10*ROW('Hygiene Data'!H1)),NA())</f>
        <v>#N/A</v>
      </c>
      <c r="BP7" s="111" t="e">
        <f ca="true">+IF(AND(ISNUMBER(OFFSET('Hygiene Data'!$H$8,0,10*ROW('Hygiene Data'!H1))),'Data Summary'!EE7="Yes"),OFFSET('Hygiene Data'!$H$8,0,10*ROW('Hygiene Data'!H1)),NA())</f>
        <v>#N/A</v>
      </c>
      <c r="BQ7" s="111" t="e">
        <f ca="true">+IF(AND(ISNUMBER(OFFSET('Hygiene Data'!$H$10,0,10*ROW('Hygiene Data'!H1))),'Data Summary'!EF7="Yes"),OFFSET('Hygiene Data'!$H$10,0,10*ROW('Hygiene Data'!H1)),NA())</f>
        <v>#N/A</v>
      </c>
    </row>
    <row r="8" x14ac:dyDescent="0.2">
      <c r="A8" s="59" t="str">
        <f ca="true">+IF(OFFSET('Water Data'!$B$1,0,10*ROW('Water Data'!B2))="",NA(),OFFSET('Water Data'!$B$1,0,10*ROW('Water Data'!B2)))</f>
        <v>EMIS02</v>
      </c>
      <c r="B8" s="59" t="str">
        <f ca="true">+IF(OFFSET('Water Data'!$A$3,0,10*ROW('Water Data'!A2))="",NA(),OFFSET('Water Data'!$A$3,0,10*ROW('Water Data'!A2)))</f>
        <v>EMIS</v>
      </c>
      <c r="C8" s="59">
        <f ca="true">+IF(OFFSET('Water Data'!$C$3,0,10*ROW('Water Data'!C2))="",NA(),OFFSET('Water Data'!$C$3,0,10*ROW('Water Data'!C2)))</f>
        <v>2002</v>
      </c>
      <c r="D8" s="60">
        <f ca="true">+IF(AND(ISNUMBER(OFFSET('Water Data'!$C$5,0,10*ROW('Water Data'!C2))),'Data Summary'!BS8="Yes"),100-OFFSET('Water Data'!$C$5,0,10*ROW('Water Data'!C2)),NA())</f>
        <v>46.401515029414128</v>
      </c>
      <c r="E8" s="60" t="e">
        <f ca="true">+IF(AND(ISNUMBER(OFFSET('Water Data'!$C$7,0,10*ROW('Water Data'!C2))),'Data Summary'!BT8="Yes"),OFFSET('Water Data'!$C$7,0,10*ROW('Water Data'!C2)),NA())</f>
        <v>#N/A</v>
      </c>
      <c r="F8" s="60" t="e">
        <f ca="true">+IF(AND(ISNUMBER(OFFSET('Water Data'!$C$10,0,10*ROW('Water Data'!C2))),'Data Summary'!BU8="Yes"),OFFSET('Water Data'!$C$10,0,10*ROW('Water Data'!C2)),NA())</f>
        <v>#N/A</v>
      </c>
      <c r="G8" s="60" t="e">
        <f ca="true">+IF(AND(ISNUMBER(OFFSET('Water Data'!$D$5,0,10*ROW('Water Data'!D2))),'Data Summary'!BV8="Yes"),100-OFFSET('Water Data'!$D$5,0,10*ROW('Water Data'!D2)),NA())</f>
        <v>#N/A</v>
      </c>
      <c r="H8" s="60" t="e">
        <f ca="true">+IF(AND(ISNUMBER(OFFSET('Water Data'!$D$7,0,10*ROW('Water Data'!D2))),'Data Summary'!BW8="Yes"),OFFSET('Water Data'!$D$7,0,10*ROW('Water Data'!D2)),NA())</f>
        <v>#N/A</v>
      </c>
      <c r="I8" s="60" t="e">
        <f ca="true">+IF(AND(ISNUMBER(OFFSET('Water Data'!$D$10,0,10*ROW('Water Data'!D2))),'Data Summary'!BX8="Yes"),OFFSET('Water Data'!$D$10,0,10*ROW('Water Data'!D2)),NA())</f>
        <v>#N/A</v>
      </c>
      <c r="J8" s="60" t="e">
        <f ca="true">+IF(AND(ISNUMBER(OFFSET('Water Data'!$E$5,0,10*ROW('Water Data'!E2))),'Data Summary'!BY8="Yes"),100-OFFSET('Water Data'!$E$5,0,10*ROW('Water Data'!E2)),NA())</f>
        <v>#N/A</v>
      </c>
      <c r="K8" s="60" t="e">
        <f ca="true">+IF(AND(ISNUMBER(OFFSET('Water Data'!$E$7,0,10*ROW('Water Data'!E2))),'Data Summary'!BZ8="Yes"),OFFSET('Water Data'!$E$7,0,10*ROW('Water Data'!E2)),NA())</f>
        <v>#N/A</v>
      </c>
      <c r="L8" s="60" t="e">
        <f ca="true">+IF(AND(ISNUMBER(OFFSET('Water Data'!$E$10,0,10*ROW('Water Data'!E2))),'Data Summary'!CA8="Yes"),OFFSET('Water Data'!$E$10,0,10*ROW('Water Data'!E2)),NA())</f>
        <v>#N/A</v>
      </c>
      <c r="M8" s="60" t="e">
        <f ca="true">+IF(AND(ISNUMBER(OFFSET('Water Data'!$F$5,0,10*ROW('Water Data'!F2))),'Data Summary'!CB8="Yes"),100-OFFSET('Water Data'!$F$5,0,10*ROW('Water Data'!F2)),NA())</f>
        <v>#N/A</v>
      </c>
      <c r="N8" s="60" t="e">
        <f ca="true">+IF(AND(ISNUMBER(OFFSET('Water Data'!$F$7,0,10*ROW('Water Data'!F2))),'Data Summary'!CC8="Yes"),OFFSET('Water Data'!$F$7,0,10*ROW('Water Data'!F2)),NA())</f>
        <v>#N/A</v>
      </c>
      <c r="O8" s="60" t="e">
        <f ca="true">+IF(AND(ISNUMBER(OFFSET('Water Data'!$F$10,0,10*ROW('Water Data'!F2))),'Data Summary'!CD8="Yes"),OFFSET('Water Data'!$F$10,0,10*ROW('Water Data'!F2)),NA())</f>
        <v>#N/A</v>
      </c>
      <c r="P8" s="60">
        <f ca="true">+IF(AND(ISNUMBER(OFFSET('Water Data'!$G$5,0,10*ROW('Water Data'!G2))),'Data Summary'!CE8="Yes"),100-OFFSET('Water Data'!$G$5,0,10*ROW('Water Data'!G2)),NA())</f>
        <v>45.411063230297501</v>
      </c>
      <c r="Q8" s="60" t="e">
        <f ca="true">+IF(AND(ISNUMBER(OFFSET('Water Data'!$G$7,0,10*ROW('Water Data'!G2))),'Data Summary'!CF8="Yes"),OFFSET('Water Data'!$G$7,0,10*ROW('Water Data'!G2)),NA())</f>
        <v>#N/A</v>
      </c>
      <c r="R8" s="60" t="e">
        <f ca="true">+IF(AND(ISNUMBER(OFFSET('Water Data'!$G$10,0,10*ROW('Water Data'!G2))),'Data Summary'!CG8="Yes"),OFFSET('Water Data'!$G$10,0,10*ROW('Water Data'!G2)),NA())</f>
        <v>#N/A</v>
      </c>
      <c r="S8" s="60">
        <f ca="true">+IF(AND(ISNUMBER(OFFSET('Water Data'!$H$5,0,10*ROW('Water Data'!H2))),'Data Summary'!CH8="Yes"),100-OFFSET('Water Data'!$H$5,0,10*ROW('Water Data'!H2)),NA())</f>
        <v>79.427272727272737</v>
      </c>
      <c r="T8" s="60" t="e">
        <f ca="true">+IF(AND(ISNUMBER(OFFSET('Water Data'!$H$7,0,10*ROW('Water Data'!H2))),'Data Summary'!CI8="Yes"),OFFSET('Water Data'!$H$7,0,10*ROW('Water Data'!H2)),NA())</f>
        <v>#N/A</v>
      </c>
      <c r="U8" s="60" t="e">
        <f ca="true">+IF(AND(ISNUMBER(OFFSET('Water Data'!$H$10,0,10*ROW('Water Data'!H2))),'Data Summary'!CJ8="Yes"),OFFSET('Water Data'!$H$10,0,10*ROW('Water Data'!H2)),NA())</f>
        <v>#N/A</v>
      </c>
      <c r="V8" s="106">
        <f ca="true">+IF(AND(ISNUMBER(OFFSET('Sanitation Data'!$C$5,0,10*ROW('Sanitation Data'!C2))),'Data Summary'!CK8="Yes"),100-OFFSET('Sanitation Data'!$C$5,0,10*ROW('Sanitation Data'!C2)),NA())</f>
        <v>74.935853009912165</v>
      </c>
      <c r="W8" s="106" t="e">
        <f ca="true">+IF(AND(ISNUMBER(OFFSET('Sanitation Data'!$C$7,0,10*ROW('Sanitation Data'!C2))),'Data Summary'!CL8="Yes"),OFFSET('Sanitation Data'!$C$7,0,10*ROW('Sanitation Data'!C2)),NA())</f>
        <v>#N/A</v>
      </c>
      <c r="X8" s="106" t="e">
        <f ca="true">+IF(AND(ISNUMBER(OFFSET('Sanitation Data'!$C$11,0,10*ROW('Sanitation Data'!C2))),'Data Summary'!CM8="Yes"),OFFSET('Sanitation Data'!$C$11,0,10*ROW('Sanitation Data'!C2)),NA())</f>
        <v>#N/A</v>
      </c>
      <c r="Y8" s="106" t="e">
        <f ca="true">+IF(AND(ISNUMBER(OFFSET('Sanitation Data'!$C$12,0,10*ROW('Sanitation Data'!C2))),'Data Summary'!CN8="Yes"),OFFSET('Sanitation Data'!$C$12,0,10*ROW('Sanitation Data'!C2)),NA())</f>
        <v>#N/A</v>
      </c>
      <c r="Z8" s="106" t="e">
        <f ca="true">+IF(AND(ISNUMBER(OFFSET('Sanitation Data'!$C$13,0,10*ROW('Sanitation Data'!C2))),'Data Summary'!CO8="Yes"),OFFSET('Sanitation Data'!$C$13,0,10*ROW('Sanitation Data'!C2)),NA())</f>
        <v>#N/A</v>
      </c>
      <c r="AA8" s="106" t="e">
        <f ca="true">+IF(AND(ISNUMBER(OFFSET('Sanitation Data'!$D$5,0,10*ROW('Sanitation Data'!D2))),'Data Summary'!CP8="Yes"),100-OFFSET('Sanitation Data'!$D$5,0,10*ROW('Sanitation Data'!D2)),NA())</f>
        <v>#N/A</v>
      </c>
      <c r="AB8" s="106" t="e">
        <f ca="true">+IF(AND(ISNUMBER(OFFSET('Sanitation Data'!$D$7,0,10*ROW('Sanitation Data'!D2))),'Data Summary'!CQ8="Yes"),OFFSET('Sanitation Data'!$D$7,0,10*ROW('Sanitation Data'!D2)),NA())</f>
        <v>#N/A</v>
      </c>
      <c r="AC8" s="106" t="e">
        <f ca="true">+IF(AND(ISNUMBER(OFFSET('Sanitation Data'!$D$11,0,10*ROW('Sanitation Data'!D2))),'Data Summary'!CR8="Yes"),OFFSET('Sanitation Data'!$D$11,0,10*ROW('Sanitation Data'!D2)),NA())</f>
        <v>#N/A</v>
      </c>
      <c r="AD8" s="106" t="e">
        <f ca="true">+IF(AND(ISNUMBER(OFFSET('Sanitation Data'!$D$12,0,10*ROW('Sanitation Data'!D2))),'Data Summary'!CS8="Yes"),OFFSET('Sanitation Data'!$D$12,0,10*ROW('Sanitation Data'!D2)),NA())</f>
        <v>#N/A</v>
      </c>
      <c r="AE8" s="106" t="e">
        <f ca="true">+IF(AND(ISNUMBER(OFFSET('Sanitation Data'!$D$13,0,10*ROW('Sanitation Data'!D2))),'Data Summary'!CT8="Yes"),OFFSET('Sanitation Data'!$D$13,0,10*ROW('Sanitation Data'!D2)),NA())</f>
        <v>#N/A</v>
      </c>
      <c r="AF8" s="106" t="e">
        <f ca="true">+IF(AND(ISNUMBER(OFFSET('Sanitation Data'!$E$5,0,10*ROW('Sanitation Data'!E2))),'Data Summary'!CU8="Yes"),100-OFFSET('Sanitation Data'!$E$5,0,10*ROW('Sanitation Data'!E2)),NA())</f>
        <v>#N/A</v>
      </c>
      <c r="AG8" s="106" t="e">
        <f ca="true">+IF(AND(ISNUMBER(OFFSET('Sanitation Data'!$E$7,0,10*ROW('Sanitation Data'!E2))),'Data Summary'!CV8="Yes"),OFFSET('Sanitation Data'!$E$7,0,10*ROW('Sanitation Data'!E2)),NA())</f>
        <v>#N/A</v>
      </c>
      <c r="AH8" s="106" t="e">
        <f ca="true">+IF(AND(ISNUMBER(OFFSET('Sanitation Data'!$E$11,0,10*ROW('Sanitation Data'!E2))),'Data Summary'!CW8="Yes"),OFFSET('Sanitation Data'!$E$11,0,10*ROW('Sanitation Data'!E2)),NA())</f>
        <v>#N/A</v>
      </c>
      <c r="AI8" s="106" t="e">
        <f ca="true">+IF(AND(ISNUMBER(OFFSET('Sanitation Data'!$E$12,0,10*ROW('Sanitation Data'!E2))),'Data Summary'!CX8="Yes"),OFFSET('Sanitation Data'!$E$12,0,10*ROW('Sanitation Data'!E2)),NA())</f>
        <v>#N/A</v>
      </c>
      <c r="AJ8" s="106" t="e">
        <f ca="true">+IF(AND(ISNUMBER(OFFSET('Sanitation Data'!$E$13,0,10*ROW('Sanitation Data'!E2))),'Data Summary'!CY8="Yes"),OFFSET('Sanitation Data'!$E$13,0,10*ROW('Sanitation Data'!E2)),NA())</f>
        <v>#N/A</v>
      </c>
      <c r="AK8" s="106" t="e">
        <f ca="true">+IF(AND(ISNUMBER(OFFSET('Sanitation Data'!$F$5,0,10*ROW('Sanitation Data'!F2))),'Data Summary'!CZ8="Yes"),100-OFFSET('Sanitation Data'!$F$5,0,10*ROW('Sanitation Data'!F2)),NA())</f>
        <v>#N/A</v>
      </c>
      <c r="AL8" s="106" t="e">
        <f ca="true">+IF(AND(ISNUMBER(OFFSET('Sanitation Data'!$F$7,0,10*ROW('Sanitation Data'!F2))),'Data Summary'!DA8="Yes"),OFFSET('Sanitation Data'!$F$7,0,10*ROW('Sanitation Data'!F2)),NA())</f>
        <v>#N/A</v>
      </c>
      <c r="AM8" s="106" t="e">
        <f ca="true">+IF(AND(ISNUMBER(OFFSET('Sanitation Data'!$F$11,0,10*ROW('Sanitation Data'!F2))),'Data Summary'!DB8="Yes"),OFFSET('Sanitation Data'!$F$11,0,10*ROW('Sanitation Data'!F2)),NA())</f>
        <v>#N/A</v>
      </c>
      <c r="AN8" s="106" t="e">
        <f ca="true">+IF(AND(ISNUMBER(OFFSET('Sanitation Data'!$F$12,0,10*ROW('Sanitation Data'!F2))),'Data Summary'!DC8="Yes"),OFFSET('Sanitation Data'!$F$12,0,10*ROW('Sanitation Data'!F2)),NA())</f>
        <v>#N/A</v>
      </c>
      <c r="AO8" s="106" t="e">
        <f ca="true">+IF(AND(ISNUMBER(OFFSET('Sanitation Data'!$F$13,0,10*ROW('Sanitation Data'!F2))),'Data Summary'!DD8="Yes"),OFFSET('Sanitation Data'!$F$13,0,10*ROW('Sanitation Data'!F2)),NA())</f>
        <v>#N/A</v>
      </c>
      <c r="AP8" s="106">
        <f ca="true">+IF(AND(ISNUMBER(OFFSET('Sanitation Data'!$G$5,0,10*ROW('Sanitation Data'!G2))),'Data Summary'!DE8="Yes"),100-OFFSET('Sanitation Data'!$G$5,0,10*ROW('Sanitation Data'!G2)),NA())</f>
        <v>74.549631225656768</v>
      </c>
      <c r="AQ8" s="106" t="e">
        <f ca="true">+IF(AND(ISNUMBER(OFFSET('Sanitation Data'!$G$7,0,10*ROW('Sanitation Data'!G2))),'Data Summary'!DF8="Yes"),OFFSET('Sanitation Data'!$G$7,0,10*ROW('Sanitation Data'!G2)),NA())</f>
        <v>#N/A</v>
      </c>
      <c r="AR8" s="106" t="e">
        <f ca="true">+IF(AND(ISNUMBER(OFFSET('Sanitation Data'!$G$11,0,10*ROW('Sanitation Data'!G2))),'Data Summary'!DG8="Yes"),OFFSET('Sanitation Data'!$G$11,0,10*ROW('Sanitation Data'!G2)),NA())</f>
        <v>#N/A</v>
      </c>
      <c r="AS8" s="106" t="e">
        <f ca="true">+IF(AND(ISNUMBER(OFFSET('Sanitation Data'!$G$12,0,10*ROW('Sanitation Data'!G2))),'Data Summary'!DH8="Yes"),OFFSET('Sanitation Data'!$G$12,0,10*ROW('Sanitation Data'!G2)),NA())</f>
        <v>#N/A</v>
      </c>
      <c r="AT8" s="106" t="e">
        <f ca="true">+IF(AND(ISNUMBER(OFFSET('Sanitation Data'!$G$13,0,10*ROW('Sanitation Data'!G2))),'Data Summary'!DI8="Yes"),OFFSET('Sanitation Data'!$G$13,0,10*ROW('Sanitation Data'!G2)),NA())</f>
        <v>#N/A</v>
      </c>
      <c r="AU8" s="106">
        <f ca="true">+IF(AND(ISNUMBER(OFFSET('Sanitation Data'!$H$5,0,10*ROW('Sanitation Data'!H2))),'Data Summary'!DJ8="Yes"),100-OFFSET('Sanitation Data'!$H$5,0,10*ROW('Sanitation Data'!H2)),NA())</f>
        <v>89.321286031042135</v>
      </c>
      <c r="AV8" s="106" t="e">
        <f ca="true">+IF(AND(ISNUMBER(OFFSET('Sanitation Data'!$H$7,0,10*ROW('Sanitation Data'!H2))),'Data Summary'!DK8="Yes"),OFFSET('Sanitation Data'!$H$7,0,10*ROW('Sanitation Data'!H2)),NA())</f>
        <v>#N/A</v>
      </c>
      <c r="AW8" s="106" t="e">
        <f ca="true">+IF(AND(ISNUMBER(OFFSET('Sanitation Data'!$H$11,0,10*ROW('Sanitation Data'!H2))),'Data Summary'!DL8="Yes"),OFFSET('Sanitation Data'!$H$11,0,10*ROW('Sanitation Data'!H2)),NA())</f>
        <v>#N/A</v>
      </c>
      <c r="AX8" s="106" t="e">
        <f ca="true">+IF(AND(ISNUMBER(OFFSET('Sanitation Data'!$H$12,0,10*ROW('Sanitation Data'!H2))),'Data Summary'!DM8="Yes"),OFFSET('Sanitation Data'!$H$12,0,10*ROW('Sanitation Data'!H2)),NA())</f>
        <v>#N/A</v>
      </c>
      <c r="AY8" s="106" t="e">
        <f ca="true">+IF(AND(ISNUMBER(OFFSET('Sanitation Data'!$H$13,0,10*ROW('Sanitation Data'!H2))),'Data Summary'!DN8="Yes"),OFFSET('Sanitation Data'!$H$13,0,10*ROW('Sanitation Data'!H2)),NA())</f>
        <v>#N/A</v>
      </c>
      <c r="AZ8" s="111" t="e">
        <f ca="true">+IF(AND(ISNUMBER(OFFSET('Hygiene Data'!$C$6,0,10*ROW('Hygiene Data'!C2))),'Data Summary'!DO8="Yes"),OFFSET('Hygiene Data'!$C$6,0,10*ROW('Hygiene Data'!C2)),NA())</f>
        <v>#N/A</v>
      </c>
      <c r="BA8" s="111" t="e">
        <f ca="true">+IF(AND(ISNUMBER(OFFSET('Hygiene Data'!$C$8,0,10*ROW('Hygiene Data'!C2))),'Data Summary'!DP8="Yes"),OFFSET('Hygiene Data'!$C$8,0,10*ROW('Hygiene Data'!C2)),NA())</f>
        <v>#N/A</v>
      </c>
      <c r="BB8" s="111" t="e">
        <f ca="true">+IF(AND(ISNUMBER(OFFSET('Hygiene Data'!$C$10,0,10*ROW('Hygiene Data'!C2))),'Data Summary'!DQ8="Yes"),OFFSET('Hygiene Data'!$C$10,0,10*ROW('Hygiene Data'!C2)),NA())</f>
        <v>#N/A</v>
      </c>
      <c r="BC8" s="111" t="e">
        <f ca="true">+IF(AND(ISNUMBER(OFFSET('Hygiene Data'!$D$6,0,10*ROW('Hygiene Data'!D2))),'Data Summary'!DR8="Yes"),OFFSET('Hygiene Data'!$D$6,0,10*ROW('Hygiene Data'!D2)),NA())</f>
        <v>#N/A</v>
      </c>
      <c r="BD8" s="111" t="e">
        <f ca="true">+IF(AND(ISNUMBER(OFFSET('Hygiene Data'!$D$8,0,10*ROW('Hygiene Data'!D2))),'Data Summary'!DS8="Yes"),OFFSET('Hygiene Data'!$D$8,0,10*ROW('Hygiene Data'!D2)),NA())</f>
        <v>#N/A</v>
      </c>
      <c r="BE8" s="111" t="e">
        <f ca="true">+IF(AND(ISNUMBER(OFFSET('Hygiene Data'!$D$10,0,10*ROW('Hygiene Data'!D2))),'Data Summary'!DT8="Yes"),OFFSET('Hygiene Data'!$D$10,0,10*ROW('Hygiene Data'!D2)),NA())</f>
        <v>#N/A</v>
      </c>
      <c r="BF8" s="111" t="e">
        <f ca="true">+IF(AND(ISNUMBER(OFFSET('Hygiene Data'!$E$6,0,10*ROW('Hygiene Data'!E2))),'Data Summary'!DU8="Yes"),OFFSET('Hygiene Data'!$E$6,0,10*ROW('Hygiene Data'!E2)),NA())</f>
        <v>#N/A</v>
      </c>
      <c r="BG8" s="111" t="e">
        <f ca="true">+IF(AND(ISNUMBER(OFFSET('Hygiene Data'!$E$8,0,10*ROW('Hygiene Data'!E2))),'Data Summary'!DV8="Yes"),OFFSET('Hygiene Data'!$E$8,0,10*ROW('Hygiene Data'!E2)),NA())</f>
        <v>#N/A</v>
      </c>
      <c r="BH8" s="111" t="e">
        <f ca="true">+IF(AND(ISNUMBER(OFFSET('Hygiene Data'!$E$10,0,10*ROW('Hygiene Data'!E2))),'Data Summary'!DW8="Yes"),OFFSET('Hygiene Data'!$E$10,0,10*ROW('Hygiene Data'!E2)),NA())</f>
        <v>#N/A</v>
      </c>
      <c r="BI8" s="111" t="e">
        <f ca="true">+IF(AND(ISNUMBER(OFFSET('Hygiene Data'!$F$6,0,10*ROW('Hygiene Data'!F2))),'Data Summary'!DX8="Yes"),OFFSET('Hygiene Data'!$F$6,0,10*ROW('Hygiene Data'!F2)),NA())</f>
        <v>#N/A</v>
      </c>
      <c r="BJ8" s="111" t="e">
        <f ca="true">+IF(AND(ISNUMBER(OFFSET('Hygiene Data'!$F$8,0,10*ROW('Hygiene Data'!F2))),'Data Summary'!DY8="Yes"),OFFSET('Hygiene Data'!$F$8,0,10*ROW('Hygiene Data'!F2)),NA())</f>
        <v>#N/A</v>
      </c>
      <c r="BK8" s="111" t="e">
        <f ca="true">+IF(AND(ISNUMBER(OFFSET('Hygiene Data'!$F$10,0,10*ROW('Hygiene Data'!F2))),'Data Summary'!DZ8="Yes"),OFFSET('Hygiene Data'!$F$10,0,10*ROW('Hygiene Data'!F2)),NA())</f>
        <v>#N/A</v>
      </c>
      <c r="BL8" s="111" t="e">
        <f ca="true">+IF(AND(ISNUMBER(OFFSET('Hygiene Data'!$G$6,0,10*ROW('Hygiene Data'!G2))),'Data Summary'!EA8="Yes"),OFFSET('Hygiene Data'!$G$6,0,10*ROW('Hygiene Data'!G2)),NA())</f>
        <v>#N/A</v>
      </c>
      <c r="BM8" s="111" t="e">
        <f ca="true">+IF(AND(ISNUMBER(OFFSET('Hygiene Data'!$G$8,0,10*ROW('Hygiene Data'!G2))),'Data Summary'!EB8="Yes"),OFFSET('Hygiene Data'!$G$8,0,10*ROW('Hygiene Data'!G2)),NA())</f>
        <v>#N/A</v>
      </c>
      <c r="BN8" s="111" t="e">
        <f ca="true">+IF(AND(ISNUMBER(OFFSET('Hygiene Data'!$G$10,0,10*ROW('Hygiene Data'!G2))),'Data Summary'!EC8="Yes"),OFFSET('Hygiene Data'!$G$10,0,10*ROW('Hygiene Data'!G2)),NA())</f>
        <v>#N/A</v>
      </c>
      <c r="BO8" s="111" t="e">
        <f ca="true">+IF(AND(ISNUMBER(OFFSET('Hygiene Data'!$H$6,0,10*ROW('Hygiene Data'!H2))),'Data Summary'!ED8="Yes"),OFFSET('Hygiene Data'!$H$6,0,10*ROW('Hygiene Data'!H2)),NA())</f>
        <v>#N/A</v>
      </c>
      <c r="BP8" s="111" t="e">
        <f ca="true">+IF(AND(ISNUMBER(OFFSET('Hygiene Data'!$H$8,0,10*ROW('Hygiene Data'!H2))),'Data Summary'!EE8="Yes"),OFFSET('Hygiene Data'!$H$8,0,10*ROW('Hygiene Data'!H2)),NA())</f>
        <v>#N/A</v>
      </c>
      <c r="BQ8" s="111" t="e">
        <f ca="true">+IF(AND(ISNUMBER(OFFSET('Hygiene Data'!$H$10,0,10*ROW('Hygiene Data'!H2))),'Data Summary'!EF8="Yes"),OFFSET('Hygiene Data'!$H$10,0,10*ROW('Hygiene Data'!H2)),NA())</f>
        <v>#N/A</v>
      </c>
    </row>
    <row r="9" x14ac:dyDescent="0.2">
      <c r="A9" s="59" t="str">
        <f ca="true">+IF(OFFSET('Water Data'!$B$1,0,10*ROW('Water Data'!B3))="",NA(),OFFSET('Water Data'!$B$1,0,10*ROW('Water Data'!B3)))</f>
        <v>EMIS03</v>
      </c>
      <c r="B9" s="59" t="str">
        <f ca="true">+IF(OFFSET('Water Data'!$A$3,0,10*ROW('Water Data'!A3))="",NA(),OFFSET('Water Data'!$A$3,0,10*ROW('Water Data'!A3)))</f>
        <v>EMIS</v>
      </c>
      <c r="C9" s="59">
        <f ca="true">+IF(OFFSET('Water Data'!$C$3,0,10*ROW('Water Data'!C3))="",NA(),OFFSET('Water Data'!$C$3,0,10*ROW('Water Data'!C3)))</f>
        <v>2003</v>
      </c>
      <c r="D9" s="60">
        <f ca="true">+IF(AND(ISNUMBER(OFFSET('Water Data'!$C$5,0,10*ROW('Water Data'!C3))),'Data Summary'!BS9="Yes"),100-OFFSET('Water Data'!$C$5,0,10*ROW('Water Data'!C3)),NA())</f>
        <v>47.435262191715225</v>
      </c>
      <c r="E9" s="60" t="e">
        <f ca="true">+IF(AND(ISNUMBER(OFFSET('Water Data'!$C$7,0,10*ROW('Water Data'!C3))),'Data Summary'!BT9="Yes"),OFFSET('Water Data'!$C$7,0,10*ROW('Water Data'!C3)),NA())</f>
        <v>#N/A</v>
      </c>
      <c r="F9" s="60" t="e">
        <f ca="true">+IF(AND(ISNUMBER(OFFSET('Water Data'!$C$10,0,10*ROW('Water Data'!C3))),'Data Summary'!BU9="Yes"),OFFSET('Water Data'!$C$10,0,10*ROW('Water Data'!C3)),NA())</f>
        <v>#N/A</v>
      </c>
      <c r="G9" s="60" t="e">
        <f ca="true">+IF(AND(ISNUMBER(OFFSET('Water Data'!$D$5,0,10*ROW('Water Data'!D3))),'Data Summary'!BV9="Yes"),100-OFFSET('Water Data'!$D$5,0,10*ROW('Water Data'!D3)),NA())</f>
        <v>#N/A</v>
      </c>
      <c r="H9" s="60" t="e">
        <f ca="true">+IF(AND(ISNUMBER(OFFSET('Water Data'!$D$7,0,10*ROW('Water Data'!D3))),'Data Summary'!BW9="Yes"),OFFSET('Water Data'!$D$7,0,10*ROW('Water Data'!D3)),NA())</f>
        <v>#N/A</v>
      </c>
      <c r="I9" s="60" t="e">
        <f ca="true">+IF(AND(ISNUMBER(OFFSET('Water Data'!$D$10,0,10*ROW('Water Data'!D3))),'Data Summary'!BX9="Yes"),OFFSET('Water Data'!$D$10,0,10*ROW('Water Data'!D3)),NA())</f>
        <v>#N/A</v>
      </c>
      <c r="J9" s="60" t="e">
        <f ca="true">+IF(AND(ISNUMBER(OFFSET('Water Data'!$E$5,0,10*ROW('Water Data'!E3))),'Data Summary'!BY9="Yes"),100-OFFSET('Water Data'!$E$5,0,10*ROW('Water Data'!E3)),NA())</f>
        <v>#N/A</v>
      </c>
      <c r="K9" s="60" t="e">
        <f ca="true">+IF(AND(ISNUMBER(OFFSET('Water Data'!$E$7,0,10*ROW('Water Data'!E3))),'Data Summary'!BZ9="Yes"),OFFSET('Water Data'!$E$7,0,10*ROW('Water Data'!E3)),NA())</f>
        <v>#N/A</v>
      </c>
      <c r="L9" s="60" t="e">
        <f ca="true">+IF(AND(ISNUMBER(OFFSET('Water Data'!$E$10,0,10*ROW('Water Data'!E3))),'Data Summary'!CA9="Yes"),OFFSET('Water Data'!$E$10,0,10*ROW('Water Data'!E3)),NA())</f>
        <v>#N/A</v>
      </c>
      <c r="M9" s="60" t="e">
        <f ca="true">+IF(AND(ISNUMBER(OFFSET('Water Data'!$F$5,0,10*ROW('Water Data'!F3))),'Data Summary'!CB9="Yes"),100-OFFSET('Water Data'!$F$5,0,10*ROW('Water Data'!F3)),NA())</f>
        <v>#N/A</v>
      </c>
      <c r="N9" s="60" t="e">
        <f ca="true">+IF(AND(ISNUMBER(OFFSET('Water Data'!$F$7,0,10*ROW('Water Data'!F3))),'Data Summary'!CC9="Yes"),OFFSET('Water Data'!$F$7,0,10*ROW('Water Data'!F3)),NA())</f>
        <v>#N/A</v>
      </c>
      <c r="O9" s="60" t="e">
        <f ca="true">+IF(AND(ISNUMBER(OFFSET('Water Data'!$F$10,0,10*ROW('Water Data'!F3))),'Data Summary'!CD9="Yes"),OFFSET('Water Data'!$F$10,0,10*ROW('Water Data'!F3)),NA())</f>
        <v>#N/A</v>
      </c>
      <c r="P9" s="60">
        <f ca="true">+IF(AND(ISNUMBER(OFFSET('Water Data'!$G$5,0,10*ROW('Water Data'!G3))),'Data Summary'!CE9="Yes"),100-OFFSET('Water Data'!$G$5,0,10*ROW('Water Data'!G3)),NA())</f>
        <v>46.497124075595728</v>
      </c>
      <c r="Q9" s="60" t="e">
        <f ca="true">+IF(AND(ISNUMBER(OFFSET('Water Data'!$G$7,0,10*ROW('Water Data'!G3))),'Data Summary'!CF9="Yes"),OFFSET('Water Data'!$G$7,0,10*ROW('Water Data'!G3)),NA())</f>
        <v>#N/A</v>
      </c>
      <c r="R9" s="60" t="e">
        <f ca="true">+IF(AND(ISNUMBER(OFFSET('Water Data'!$G$10,0,10*ROW('Water Data'!G3))),'Data Summary'!CG9="Yes"),OFFSET('Water Data'!$G$10,0,10*ROW('Water Data'!G3)),NA())</f>
        <v>#N/A</v>
      </c>
      <c r="S9" s="60">
        <f ca="true">+IF(AND(ISNUMBER(OFFSET('Water Data'!$H$5,0,10*ROW('Water Data'!H3))),'Data Summary'!CH9="Yes"),100-OFFSET('Water Data'!$H$5,0,10*ROW('Water Data'!H3)),NA())</f>
        <v>78.709014675052401</v>
      </c>
      <c r="T9" s="60" t="e">
        <f ca="true">+IF(AND(ISNUMBER(OFFSET('Water Data'!$H$7,0,10*ROW('Water Data'!H3))),'Data Summary'!CI9="Yes"),OFFSET('Water Data'!$H$7,0,10*ROW('Water Data'!H3)),NA())</f>
        <v>#N/A</v>
      </c>
      <c r="U9" s="60" t="e">
        <f ca="true">+IF(AND(ISNUMBER(OFFSET('Water Data'!$H$10,0,10*ROW('Water Data'!H3))),'Data Summary'!CJ9="Yes"),OFFSET('Water Data'!$H$10,0,10*ROW('Water Data'!H3)),NA())</f>
        <v>#N/A</v>
      </c>
      <c r="V9" s="106">
        <f ca="true">+IF(AND(ISNUMBER(OFFSET('Sanitation Data'!$C$5,0,10*ROW('Sanitation Data'!C3))),'Data Summary'!CK9="Yes"),100-OFFSET('Sanitation Data'!$C$5,0,10*ROW('Sanitation Data'!C3)),NA())</f>
        <v>78.678825125708357</v>
      </c>
      <c r="W9" s="106" t="e">
        <f ca="true">+IF(AND(ISNUMBER(OFFSET('Sanitation Data'!$C$7,0,10*ROW('Sanitation Data'!C3))),'Data Summary'!CL9="Yes"),OFFSET('Sanitation Data'!$C$7,0,10*ROW('Sanitation Data'!C3)),NA())</f>
        <v>#N/A</v>
      </c>
      <c r="X9" s="106" t="e">
        <f ca="true">+IF(AND(ISNUMBER(OFFSET('Sanitation Data'!$C$11,0,10*ROW('Sanitation Data'!C3))),'Data Summary'!CM9="Yes"),OFFSET('Sanitation Data'!$C$11,0,10*ROW('Sanitation Data'!C3)),NA())</f>
        <v>#N/A</v>
      </c>
      <c r="Y9" s="106" t="e">
        <f ca="true">+IF(AND(ISNUMBER(OFFSET('Sanitation Data'!$C$12,0,10*ROW('Sanitation Data'!C3))),'Data Summary'!CN9="Yes"),OFFSET('Sanitation Data'!$C$12,0,10*ROW('Sanitation Data'!C3)),NA())</f>
        <v>#N/A</v>
      </c>
      <c r="Z9" s="106" t="e">
        <f ca="true">+IF(AND(ISNUMBER(OFFSET('Sanitation Data'!$C$13,0,10*ROW('Sanitation Data'!C3))),'Data Summary'!CO9="Yes"),OFFSET('Sanitation Data'!$C$13,0,10*ROW('Sanitation Data'!C3)),NA())</f>
        <v>#N/A</v>
      </c>
      <c r="AA9" s="106" t="e">
        <f ca="true">+IF(AND(ISNUMBER(OFFSET('Sanitation Data'!$D$5,0,10*ROW('Sanitation Data'!D3))),'Data Summary'!CP9="Yes"),100-OFFSET('Sanitation Data'!$D$5,0,10*ROW('Sanitation Data'!D3)),NA())</f>
        <v>#N/A</v>
      </c>
      <c r="AB9" s="106" t="e">
        <f ca="true">+IF(AND(ISNUMBER(OFFSET('Sanitation Data'!$D$7,0,10*ROW('Sanitation Data'!D3))),'Data Summary'!CQ9="Yes"),OFFSET('Sanitation Data'!$D$7,0,10*ROW('Sanitation Data'!D3)),NA())</f>
        <v>#N/A</v>
      </c>
      <c r="AC9" s="106" t="e">
        <f ca="true">+IF(AND(ISNUMBER(OFFSET('Sanitation Data'!$D$11,0,10*ROW('Sanitation Data'!D3))),'Data Summary'!CR9="Yes"),OFFSET('Sanitation Data'!$D$11,0,10*ROW('Sanitation Data'!D3)),NA())</f>
        <v>#N/A</v>
      </c>
      <c r="AD9" s="106" t="e">
        <f ca="true">+IF(AND(ISNUMBER(OFFSET('Sanitation Data'!$D$12,0,10*ROW('Sanitation Data'!D3))),'Data Summary'!CS9="Yes"),OFFSET('Sanitation Data'!$D$12,0,10*ROW('Sanitation Data'!D3)),NA())</f>
        <v>#N/A</v>
      </c>
      <c r="AE9" s="106" t="e">
        <f ca="true">+IF(AND(ISNUMBER(OFFSET('Sanitation Data'!$D$13,0,10*ROW('Sanitation Data'!D3))),'Data Summary'!CT9="Yes"),OFFSET('Sanitation Data'!$D$13,0,10*ROW('Sanitation Data'!D3)),NA())</f>
        <v>#N/A</v>
      </c>
      <c r="AF9" s="106" t="e">
        <f ca="true">+IF(AND(ISNUMBER(OFFSET('Sanitation Data'!$E$5,0,10*ROW('Sanitation Data'!E3))),'Data Summary'!CU9="Yes"),100-OFFSET('Sanitation Data'!$E$5,0,10*ROW('Sanitation Data'!E3)),NA())</f>
        <v>#N/A</v>
      </c>
      <c r="AG9" s="106" t="e">
        <f ca="true">+IF(AND(ISNUMBER(OFFSET('Sanitation Data'!$E$7,0,10*ROW('Sanitation Data'!E3))),'Data Summary'!CV9="Yes"),OFFSET('Sanitation Data'!$E$7,0,10*ROW('Sanitation Data'!E3)),NA())</f>
        <v>#N/A</v>
      </c>
      <c r="AH9" s="106" t="e">
        <f ca="true">+IF(AND(ISNUMBER(OFFSET('Sanitation Data'!$E$11,0,10*ROW('Sanitation Data'!E3))),'Data Summary'!CW9="Yes"),OFFSET('Sanitation Data'!$E$11,0,10*ROW('Sanitation Data'!E3)),NA())</f>
        <v>#N/A</v>
      </c>
      <c r="AI9" s="106" t="e">
        <f ca="true">+IF(AND(ISNUMBER(OFFSET('Sanitation Data'!$E$12,0,10*ROW('Sanitation Data'!E3))),'Data Summary'!CX9="Yes"),OFFSET('Sanitation Data'!$E$12,0,10*ROW('Sanitation Data'!E3)),NA())</f>
        <v>#N/A</v>
      </c>
      <c r="AJ9" s="106" t="e">
        <f ca="true">+IF(AND(ISNUMBER(OFFSET('Sanitation Data'!$E$13,0,10*ROW('Sanitation Data'!E3))),'Data Summary'!CY9="Yes"),OFFSET('Sanitation Data'!$E$13,0,10*ROW('Sanitation Data'!E3)),NA())</f>
        <v>#N/A</v>
      </c>
      <c r="AK9" s="106" t="e">
        <f ca="true">+IF(AND(ISNUMBER(OFFSET('Sanitation Data'!$F$5,0,10*ROW('Sanitation Data'!F3))),'Data Summary'!CZ9="Yes"),100-OFFSET('Sanitation Data'!$F$5,0,10*ROW('Sanitation Data'!F3)),NA())</f>
        <v>#N/A</v>
      </c>
      <c r="AL9" s="106" t="e">
        <f ca="true">+IF(AND(ISNUMBER(OFFSET('Sanitation Data'!$F$7,0,10*ROW('Sanitation Data'!F3))),'Data Summary'!DA9="Yes"),OFFSET('Sanitation Data'!$F$7,0,10*ROW('Sanitation Data'!F3)),NA())</f>
        <v>#N/A</v>
      </c>
      <c r="AM9" s="106" t="e">
        <f ca="true">+IF(AND(ISNUMBER(OFFSET('Sanitation Data'!$F$11,0,10*ROW('Sanitation Data'!F3))),'Data Summary'!DB9="Yes"),OFFSET('Sanitation Data'!$F$11,0,10*ROW('Sanitation Data'!F3)),NA())</f>
        <v>#N/A</v>
      </c>
      <c r="AN9" s="106" t="e">
        <f ca="true">+IF(AND(ISNUMBER(OFFSET('Sanitation Data'!$F$12,0,10*ROW('Sanitation Data'!F3))),'Data Summary'!DC9="Yes"),OFFSET('Sanitation Data'!$F$12,0,10*ROW('Sanitation Data'!F3)),NA())</f>
        <v>#N/A</v>
      </c>
      <c r="AO9" s="106" t="e">
        <f ca="true">+IF(AND(ISNUMBER(OFFSET('Sanitation Data'!$F$13,0,10*ROW('Sanitation Data'!F3))),'Data Summary'!DD9="Yes"),OFFSET('Sanitation Data'!$F$13,0,10*ROW('Sanitation Data'!F3)),NA())</f>
        <v>#N/A</v>
      </c>
      <c r="AP9" s="106">
        <f ca="true">+IF(AND(ISNUMBER(OFFSET('Sanitation Data'!$G$5,0,10*ROW('Sanitation Data'!G3))),'Data Summary'!DE9="Yes"),100-OFFSET('Sanitation Data'!$G$5,0,10*ROW('Sanitation Data'!G3)),NA())</f>
        <v>78.314905505341002</v>
      </c>
      <c r="AQ9" s="106" t="e">
        <f ca="true">+IF(AND(ISNUMBER(OFFSET('Sanitation Data'!$G$7,0,10*ROW('Sanitation Data'!G3))),'Data Summary'!DF9="Yes"),OFFSET('Sanitation Data'!$G$7,0,10*ROW('Sanitation Data'!G3)),NA())</f>
        <v>#N/A</v>
      </c>
      <c r="AR9" s="106" t="e">
        <f ca="true">+IF(AND(ISNUMBER(OFFSET('Sanitation Data'!$G$11,0,10*ROW('Sanitation Data'!G3))),'Data Summary'!DG9="Yes"),OFFSET('Sanitation Data'!$G$11,0,10*ROW('Sanitation Data'!G3)),NA())</f>
        <v>#N/A</v>
      </c>
      <c r="AS9" s="106" t="e">
        <f ca="true">+IF(AND(ISNUMBER(OFFSET('Sanitation Data'!$G$12,0,10*ROW('Sanitation Data'!G3))),'Data Summary'!DH9="Yes"),OFFSET('Sanitation Data'!$G$12,0,10*ROW('Sanitation Data'!G3)),NA())</f>
        <v>#N/A</v>
      </c>
      <c r="AT9" s="106" t="e">
        <f ca="true">+IF(AND(ISNUMBER(OFFSET('Sanitation Data'!$G$13,0,10*ROW('Sanitation Data'!G3))),'Data Summary'!DI9="Yes"),OFFSET('Sanitation Data'!$G$13,0,10*ROW('Sanitation Data'!G3)),NA())</f>
        <v>#N/A</v>
      </c>
      <c r="AU9" s="106">
        <f ca="true">+IF(AND(ISNUMBER(OFFSET('Sanitation Data'!$H$5,0,10*ROW('Sanitation Data'!H3))),'Data Summary'!DJ9="Yes"),100-OFFSET('Sanitation Data'!$H$5,0,10*ROW('Sanitation Data'!H3)),NA())</f>
        <v>92.619706498951786</v>
      </c>
      <c r="AV9" s="106" t="e">
        <f ca="true">+IF(AND(ISNUMBER(OFFSET('Sanitation Data'!$H$7,0,10*ROW('Sanitation Data'!H3))),'Data Summary'!DK9="Yes"),OFFSET('Sanitation Data'!$H$7,0,10*ROW('Sanitation Data'!H3)),NA())</f>
        <v>#N/A</v>
      </c>
      <c r="AW9" s="106" t="e">
        <f ca="true">+IF(AND(ISNUMBER(OFFSET('Sanitation Data'!$H$11,0,10*ROW('Sanitation Data'!H3))),'Data Summary'!DL9="Yes"),OFFSET('Sanitation Data'!$H$11,0,10*ROW('Sanitation Data'!H3)),NA())</f>
        <v>#N/A</v>
      </c>
      <c r="AX9" s="106" t="e">
        <f ca="true">+IF(AND(ISNUMBER(OFFSET('Sanitation Data'!$H$12,0,10*ROW('Sanitation Data'!H3))),'Data Summary'!DM9="Yes"),OFFSET('Sanitation Data'!$H$12,0,10*ROW('Sanitation Data'!H3)),NA())</f>
        <v>#N/A</v>
      </c>
      <c r="AY9" s="106" t="e">
        <f ca="true">+IF(AND(ISNUMBER(OFFSET('Sanitation Data'!$H$13,0,10*ROW('Sanitation Data'!H3))),'Data Summary'!DN9="Yes"),OFFSET('Sanitation Data'!$H$13,0,10*ROW('Sanitation Data'!H3)),NA())</f>
        <v>#N/A</v>
      </c>
      <c r="AZ9" s="111" t="e">
        <f ca="true">+IF(AND(ISNUMBER(OFFSET('Hygiene Data'!$C$6,0,10*ROW('Hygiene Data'!C3))),'Data Summary'!DO9="Yes"),OFFSET('Hygiene Data'!$C$6,0,10*ROW('Hygiene Data'!C3)),NA())</f>
        <v>#N/A</v>
      </c>
      <c r="BA9" s="111" t="e">
        <f ca="true">+IF(AND(ISNUMBER(OFFSET('Hygiene Data'!$C$8,0,10*ROW('Hygiene Data'!C3))),'Data Summary'!DP9="Yes"),OFFSET('Hygiene Data'!$C$8,0,10*ROW('Hygiene Data'!C3)),NA())</f>
        <v>#N/A</v>
      </c>
      <c r="BB9" s="111" t="e">
        <f ca="true">+IF(AND(ISNUMBER(OFFSET('Hygiene Data'!$C$10,0,10*ROW('Hygiene Data'!C3))),'Data Summary'!DQ9="Yes"),OFFSET('Hygiene Data'!$C$10,0,10*ROW('Hygiene Data'!C3)),NA())</f>
        <v>#N/A</v>
      </c>
      <c r="BC9" s="111" t="e">
        <f ca="true">+IF(AND(ISNUMBER(OFFSET('Hygiene Data'!$D$6,0,10*ROW('Hygiene Data'!D3))),'Data Summary'!DR9="Yes"),OFFSET('Hygiene Data'!$D$6,0,10*ROW('Hygiene Data'!D3)),NA())</f>
        <v>#N/A</v>
      </c>
      <c r="BD9" s="111" t="e">
        <f ca="true">+IF(AND(ISNUMBER(OFFSET('Hygiene Data'!$D$8,0,10*ROW('Hygiene Data'!D3))),'Data Summary'!DS9="Yes"),OFFSET('Hygiene Data'!$D$8,0,10*ROW('Hygiene Data'!D3)),NA())</f>
        <v>#N/A</v>
      </c>
      <c r="BE9" s="111" t="e">
        <f ca="true">+IF(AND(ISNUMBER(OFFSET('Hygiene Data'!$D$10,0,10*ROW('Hygiene Data'!D3))),'Data Summary'!DT9="Yes"),OFFSET('Hygiene Data'!$D$10,0,10*ROW('Hygiene Data'!D3)),NA())</f>
        <v>#N/A</v>
      </c>
      <c r="BF9" s="111" t="e">
        <f ca="true">+IF(AND(ISNUMBER(OFFSET('Hygiene Data'!$E$6,0,10*ROW('Hygiene Data'!E3))),'Data Summary'!DU9="Yes"),OFFSET('Hygiene Data'!$E$6,0,10*ROW('Hygiene Data'!E3)),NA())</f>
        <v>#N/A</v>
      </c>
      <c r="BG9" s="111" t="e">
        <f ca="true">+IF(AND(ISNUMBER(OFFSET('Hygiene Data'!$E$8,0,10*ROW('Hygiene Data'!E3))),'Data Summary'!DV9="Yes"),OFFSET('Hygiene Data'!$E$8,0,10*ROW('Hygiene Data'!E3)),NA())</f>
        <v>#N/A</v>
      </c>
      <c r="BH9" s="111" t="e">
        <f ca="true">+IF(AND(ISNUMBER(OFFSET('Hygiene Data'!$E$10,0,10*ROW('Hygiene Data'!E3))),'Data Summary'!DW9="Yes"),OFFSET('Hygiene Data'!$E$10,0,10*ROW('Hygiene Data'!E3)),NA())</f>
        <v>#N/A</v>
      </c>
      <c r="BI9" s="111" t="e">
        <f ca="true">+IF(AND(ISNUMBER(OFFSET('Hygiene Data'!$F$6,0,10*ROW('Hygiene Data'!F3))),'Data Summary'!DX9="Yes"),OFFSET('Hygiene Data'!$F$6,0,10*ROW('Hygiene Data'!F3)),NA())</f>
        <v>#N/A</v>
      </c>
      <c r="BJ9" s="111" t="e">
        <f ca="true">+IF(AND(ISNUMBER(OFFSET('Hygiene Data'!$F$8,0,10*ROW('Hygiene Data'!F3))),'Data Summary'!DY9="Yes"),OFFSET('Hygiene Data'!$F$8,0,10*ROW('Hygiene Data'!F3)),NA())</f>
        <v>#N/A</v>
      </c>
      <c r="BK9" s="111" t="e">
        <f ca="true">+IF(AND(ISNUMBER(OFFSET('Hygiene Data'!$F$10,0,10*ROW('Hygiene Data'!F3))),'Data Summary'!DZ9="Yes"),OFFSET('Hygiene Data'!$F$10,0,10*ROW('Hygiene Data'!F3)),NA())</f>
        <v>#N/A</v>
      </c>
      <c r="BL9" s="111" t="e">
        <f ca="true">+IF(AND(ISNUMBER(OFFSET('Hygiene Data'!$G$6,0,10*ROW('Hygiene Data'!G3))),'Data Summary'!EA9="Yes"),OFFSET('Hygiene Data'!$G$6,0,10*ROW('Hygiene Data'!G3)),NA())</f>
        <v>#N/A</v>
      </c>
      <c r="BM9" s="111" t="e">
        <f ca="true">+IF(AND(ISNUMBER(OFFSET('Hygiene Data'!$G$8,0,10*ROW('Hygiene Data'!G3))),'Data Summary'!EB9="Yes"),OFFSET('Hygiene Data'!$G$8,0,10*ROW('Hygiene Data'!G3)),NA())</f>
        <v>#N/A</v>
      </c>
      <c r="BN9" s="111" t="e">
        <f ca="true">+IF(AND(ISNUMBER(OFFSET('Hygiene Data'!$G$10,0,10*ROW('Hygiene Data'!G3))),'Data Summary'!EC9="Yes"),OFFSET('Hygiene Data'!$G$10,0,10*ROW('Hygiene Data'!G3)),NA())</f>
        <v>#N/A</v>
      </c>
      <c r="BO9" s="111" t="e">
        <f ca="true">+IF(AND(ISNUMBER(OFFSET('Hygiene Data'!$H$6,0,10*ROW('Hygiene Data'!H3))),'Data Summary'!ED9="Yes"),OFFSET('Hygiene Data'!$H$6,0,10*ROW('Hygiene Data'!H3)),NA())</f>
        <v>#N/A</v>
      </c>
      <c r="BP9" s="111" t="e">
        <f ca="true">+IF(AND(ISNUMBER(OFFSET('Hygiene Data'!$H$8,0,10*ROW('Hygiene Data'!H3))),'Data Summary'!EE9="Yes"),OFFSET('Hygiene Data'!$H$8,0,10*ROW('Hygiene Data'!H3)),NA())</f>
        <v>#N/A</v>
      </c>
      <c r="BQ9" s="111" t="e">
        <f ca="true">+IF(AND(ISNUMBER(OFFSET('Hygiene Data'!$H$10,0,10*ROW('Hygiene Data'!H3))),'Data Summary'!EF9="Yes"),OFFSET('Hygiene Data'!$H$10,0,10*ROW('Hygiene Data'!H3)),NA())</f>
        <v>#N/A</v>
      </c>
    </row>
    <row r="10" x14ac:dyDescent="0.2">
      <c r="A10" s="59" t="str">
        <f ca="true">+IF(OFFSET('Water Data'!$B$1,0,10*ROW('Water Data'!B4))="",NA(),OFFSET('Water Data'!$B$1,0,10*ROW('Water Data'!B4)))</f>
        <v>EMIS04</v>
      </c>
      <c r="B10" s="59" t="str">
        <f ca="true">+IF(OFFSET('Water Data'!$A$3,0,10*ROW('Water Data'!A4))="",NA(),OFFSET('Water Data'!$A$3,0,10*ROW('Water Data'!A4)))</f>
        <v>EMIS</v>
      </c>
      <c r="C10" s="59">
        <f ca="true">+IF(OFFSET('Water Data'!$C$3,0,10*ROW('Water Data'!C4))="",NA(),OFFSET('Water Data'!$C$3,0,10*ROW('Water Data'!C4)))</f>
        <v>2004</v>
      </c>
      <c r="D10" s="60">
        <f ca="true">+IF(AND(ISNUMBER(OFFSET('Water Data'!$C$5,0,10*ROW('Water Data'!C4))),'Data Summary'!BS10="Yes"),100-OFFSET('Water Data'!$C$5,0,10*ROW('Water Data'!C4)),NA())</f>
        <v>50.065644541550512</v>
      </c>
      <c r="E10" s="60" t="e">
        <f ca="true">+IF(AND(ISNUMBER(OFFSET('Water Data'!$C$7,0,10*ROW('Water Data'!C4))),'Data Summary'!BT10="Yes"),OFFSET('Water Data'!$C$7,0,10*ROW('Water Data'!C4)),NA())</f>
        <v>#N/A</v>
      </c>
      <c r="F10" s="60" t="e">
        <f ca="true">+IF(AND(ISNUMBER(OFFSET('Water Data'!$C$10,0,10*ROW('Water Data'!C4))),'Data Summary'!BU10="Yes"),OFFSET('Water Data'!$C$10,0,10*ROW('Water Data'!C4)),NA())</f>
        <v>#N/A</v>
      </c>
      <c r="G10" s="60" t="e">
        <f ca="true">+IF(AND(ISNUMBER(OFFSET('Water Data'!$D$5,0,10*ROW('Water Data'!D4))),'Data Summary'!BV10="Yes"),100-OFFSET('Water Data'!$D$5,0,10*ROW('Water Data'!D4)),NA())</f>
        <v>#N/A</v>
      </c>
      <c r="H10" s="60" t="e">
        <f ca="true">+IF(AND(ISNUMBER(OFFSET('Water Data'!$D$7,0,10*ROW('Water Data'!D4))),'Data Summary'!BW10="Yes"),OFFSET('Water Data'!$D$7,0,10*ROW('Water Data'!D4)),NA())</f>
        <v>#N/A</v>
      </c>
      <c r="I10" s="60" t="e">
        <f ca="true">+IF(AND(ISNUMBER(OFFSET('Water Data'!$D$10,0,10*ROW('Water Data'!D4))),'Data Summary'!BX10="Yes"),OFFSET('Water Data'!$D$10,0,10*ROW('Water Data'!D4)),NA())</f>
        <v>#N/A</v>
      </c>
      <c r="J10" s="60" t="e">
        <f ca="true">+IF(AND(ISNUMBER(OFFSET('Water Data'!$E$5,0,10*ROW('Water Data'!E4))),'Data Summary'!BY10="Yes"),100-OFFSET('Water Data'!$E$5,0,10*ROW('Water Data'!E4)),NA())</f>
        <v>#N/A</v>
      </c>
      <c r="K10" s="60" t="e">
        <f ca="true">+IF(AND(ISNUMBER(OFFSET('Water Data'!$E$7,0,10*ROW('Water Data'!E4))),'Data Summary'!BZ10="Yes"),OFFSET('Water Data'!$E$7,0,10*ROW('Water Data'!E4)),NA())</f>
        <v>#N/A</v>
      </c>
      <c r="L10" s="60" t="e">
        <f ca="true">+IF(AND(ISNUMBER(OFFSET('Water Data'!$E$10,0,10*ROW('Water Data'!E4))),'Data Summary'!CA10="Yes"),OFFSET('Water Data'!$E$10,0,10*ROW('Water Data'!E4)),NA())</f>
        <v>#N/A</v>
      </c>
      <c r="M10" s="60" t="e">
        <f ca="true">+IF(AND(ISNUMBER(OFFSET('Water Data'!$F$5,0,10*ROW('Water Data'!F4))),'Data Summary'!CB10="Yes"),100-OFFSET('Water Data'!$F$5,0,10*ROW('Water Data'!F4)),NA())</f>
        <v>#N/A</v>
      </c>
      <c r="N10" s="60" t="e">
        <f ca="true">+IF(AND(ISNUMBER(OFFSET('Water Data'!$F$7,0,10*ROW('Water Data'!F4))),'Data Summary'!CC10="Yes"),OFFSET('Water Data'!$F$7,0,10*ROW('Water Data'!F4)),NA())</f>
        <v>#N/A</v>
      </c>
      <c r="O10" s="60" t="e">
        <f ca="true">+IF(AND(ISNUMBER(OFFSET('Water Data'!$F$10,0,10*ROW('Water Data'!F4))),'Data Summary'!CD10="Yes"),OFFSET('Water Data'!$F$10,0,10*ROW('Water Data'!F4)),NA())</f>
        <v>#N/A</v>
      </c>
      <c r="P10" s="60">
        <f ca="true">+IF(AND(ISNUMBER(OFFSET('Water Data'!$G$5,0,10*ROW('Water Data'!G4))),'Data Summary'!CE10="Yes"),100-OFFSET('Water Data'!$G$5,0,10*ROW('Water Data'!G4)),NA())</f>
        <v>49.128204529535367</v>
      </c>
      <c r="Q10" s="60" t="e">
        <f ca="true">+IF(AND(ISNUMBER(OFFSET('Water Data'!$G$7,0,10*ROW('Water Data'!G4))),'Data Summary'!CF10="Yes"),OFFSET('Water Data'!$G$7,0,10*ROW('Water Data'!G4)),NA())</f>
        <v>#N/A</v>
      </c>
      <c r="R10" s="60" t="e">
        <f ca="true">+IF(AND(ISNUMBER(OFFSET('Water Data'!$G$10,0,10*ROW('Water Data'!G4))),'Data Summary'!CG10="Yes"),OFFSET('Water Data'!$G$10,0,10*ROW('Water Data'!G4)),NA())</f>
        <v>#N/A</v>
      </c>
      <c r="S10" s="60">
        <f ca="true">+IF(AND(ISNUMBER(OFFSET('Water Data'!$H$5,0,10*ROW('Water Data'!H4))),'Data Summary'!CH10="Yes"),100-OFFSET('Water Data'!$H$5,0,10*ROW('Water Data'!H4)),NA())</f>
        <v>78.102753872633386</v>
      </c>
      <c r="T10" s="60" t="e">
        <f ca="true">+IF(AND(ISNUMBER(OFFSET('Water Data'!$H$7,0,10*ROW('Water Data'!H4))),'Data Summary'!CI10="Yes"),OFFSET('Water Data'!$H$7,0,10*ROW('Water Data'!H4)),NA())</f>
        <v>#N/A</v>
      </c>
      <c r="U10" s="60" t="e">
        <f ca="true">+IF(AND(ISNUMBER(OFFSET('Water Data'!$H$10,0,10*ROW('Water Data'!H4))),'Data Summary'!CJ10="Yes"),OFFSET('Water Data'!$H$10,0,10*ROW('Water Data'!H4)),NA())</f>
        <v>#N/A</v>
      </c>
      <c r="V10" s="106">
        <f ca="true">+IF(AND(ISNUMBER(OFFSET('Sanitation Data'!$C$5,0,10*ROW('Sanitation Data'!C4))),'Data Summary'!CK10="Yes"),100-OFFSET('Sanitation Data'!$C$5,0,10*ROW('Sanitation Data'!C4)),NA())</f>
        <v>79.73953137949222</v>
      </c>
      <c r="W10" s="106" t="e">
        <f ca="true">+IF(AND(ISNUMBER(OFFSET('Sanitation Data'!$C$7,0,10*ROW('Sanitation Data'!C4))),'Data Summary'!CL10="Yes"),OFFSET('Sanitation Data'!$C$7,0,10*ROW('Sanitation Data'!C4)),NA())</f>
        <v>#N/A</v>
      </c>
      <c r="X10" s="106" t="e">
        <f ca="true">+IF(AND(ISNUMBER(OFFSET('Sanitation Data'!$C$11,0,10*ROW('Sanitation Data'!C4))),'Data Summary'!CM10="Yes"),OFFSET('Sanitation Data'!$C$11,0,10*ROW('Sanitation Data'!C4)),NA())</f>
        <v>#N/A</v>
      </c>
      <c r="Y10" s="106" t="e">
        <f ca="true">+IF(AND(ISNUMBER(OFFSET('Sanitation Data'!$C$12,0,10*ROW('Sanitation Data'!C4))),'Data Summary'!CN10="Yes"),OFFSET('Sanitation Data'!$C$12,0,10*ROW('Sanitation Data'!C4)),NA())</f>
        <v>#N/A</v>
      </c>
      <c r="Z10" s="106" t="e">
        <f ca="true">+IF(AND(ISNUMBER(OFFSET('Sanitation Data'!$C$13,0,10*ROW('Sanitation Data'!C4))),'Data Summary'!CO10="Yes"),OFFSET('Sanitation Data'!$C$13,0,10*ROW('Sanitation Data'!C4)),NA())</f>
        <v>#N/A</v>
      </c>
      <c r="AA10" s="106" t="e">
        <f ca="true">+IF(AND(ISNUMBER(OFFSET('Sanitation Data'!$D$5,0,10*ROW('Sanitation Data'!D4))),'Data Summary'!CP10="Yes"),100-OFFSET('Sanitation Data'!$D$5,0,10*ROW('Sanitation Data'!D4)),NA())</f>
        <v>#N/A</v>
      </c>
      <c r="AB10" s="106" t="e">
        <f ca="true">+IF(AND(ISNUMBER(OFFSET('Sanitation Data'!$D$7,0,10*ROW('Sanitation Data'!D4))),'Data Summary'!CQ10="Yes"),OFFSET('Sanitation Data'!$D$7,0,10*ROW('Sanitation Data'!D4)),NA())</f>
        <v>#N/A</v>
      </c>
      <c r="AC10" s="106" t="e">
        <f ca="true">+IF(AND(ISNUMBER(OFFSET('Sanitation Data'!$D$11,0,10*ROW('Sanitation Data'!D4))),'Data Summary'!CR10="Yes"),OFFSET('Sanitation Data'!$D$11,0,10*ROW('Sanitation Data'!D4)),NA())</f>
        <v>#N/A</v>
      </c>
      <c r="AD10" s="106" t="e">
        <f ca="true">+IF(AND(ISNUMBER(OFFSET('Sanitation Data'!$D$12,0,10*ROW('Sanitation Data'!D4))),'Data Summary'!CS10="Yes"),OFFSET('Sanitation Data'!$D$12,0,10*ROW('Sanitation Data'!D4)),NA())</f>
        <v>#N/A</v>
      </c>
      <c r="AE10" s="106" t="e">
        <f ca="true">+IF(AND(ISNUMBER(OFFSET('Sanitation Data'!$D$13,0,10*ROW('Sanitation Data'!D4))),'Data Summary'!CT10="Yes"),OFFSET('Sanitation Data'!$D$13,0,10*ROW('Sanitation Data'!D4)),NA())</f>
        <v>#N/A</v>
      </c>
      <c r="AF10" s="106" t="e">
        <f ca="true">+IF(AND(ISNUMBER(OFFSET('Sanitation Data'!$E$5,0,10*ROW('Sanitation Data'!E4))),'Data Summary'!CU10="Yes"),100-OFFSET('Sanitation Data'!$E$5,0,10*ROW('Sanitation Data'!E4)),NA())</f>
        <v>#N/A</v>
      </c>
      <c r="AG10" s="106" t="e">
        <f ca="true">+IF(AND(ISNUMBER(OFFSET('Sanitation Data'!$E$7,0,10*ROW('Sanitation Data'!E4))),'Data Summary'!CV10="Yes"),OFFSET('Sanitation Data'!$E$7,0,10*ROW('Sanitation Data'!E4)),NA())</f>
        <v>#N/A</v>
      </c>
      <c r="AH10" s="106" t="e">
        <f ca="true">+IF(AND(ISNUMBER(OFFSET('Sanitation Data'!$E$11,0,10*ROW('Sanitation Data'!E4))),'Data Summary'!CW10="Yes"),OFFSET('Sanitation Data'!$E$11,0,10*ROW('Sanitation Data'!E4)),NA())</f>
        <v>#N/A</v>
      </c>
      <c r="AI10" s="106" t="e">
        <f ca="true">+IF(AND(ISNUMBER(OFFSET('Sanitation Data'!$E$12,0,10*ROW('Sanitation Data'!E4))),'Data Summary'!CX10="Yes"),OFFSET('Sanitation Data'!$E$12,0,10*ROW('Sanitation Data'!E4)),NA())</f>
        <v>#N/A</v>
      </c>
      <c r="AJ10" s="106" t="e">
        <f ca="true">+IF(AND(ISNUMBER(OFFSET('Sanitation Data'!$E$13,0,10*ROW('Sanitation Data'!E4))),'Data Summary'!CY10="Yes"),OFFSET('Sanitation Data'!$E$13,0,10*ROW('Sanitation Data'!E4)),NA())</f>
        <v>#N/A</v>
      </c>
      <c r="AK10" s="106" t="e">
        <f ca="true">+IF(AND(ISNUMBER(OFFSET('Sanitation Data'!$F$5,0,10*ROW('Sanitation Data'!F4))),'Data Summary'!CZ10="Yes"),100-OFFSET('Sanitation Data'!$F$5,0,10*ROW('Sanitation Data'!F4)),NA())</f>
        <v>#N/A</v>
      </c>
      <c r="AL10" s="106" t="e">
        <f ca="true">+IF(AND(ISNUMBER(OFFSET('Sanitation Data'!$F$7,0,10*ROW('Sanitation Data'!F4))),'Data Summary'!DA10="Yes"),OFFSET('Sanitation Data'!$F$7,0,10*ROW('Sanitation Data'!F4)),NA())</f>
        <v>#N/A</v>
      </c>
      <c r="AM10" s="106" t="e">
        <f ca="true">+IF(AND(ISNUMBER(OFFSET('Sanitation Data'!$F$11,0,10*ROW('Sanitation Data'!F4))),'Data Summary'!DB10="Yes"),OFFSET('Sanitation Data'!$F$11,0,10*ROW('Sanitation Data'!F4)),NA())</f>
        <v>#N/A</v>
      </c>
      <c r="AN10" s="106" t="e">
        <f ca="true">+IF(AND(ISNUMBER(OFFSET('Sanitation Data'!$F$12,0,10*ROW('Sanitation Data'!F4))),'Data Summary'!DC10="Yes"),OFFSET('Sanitation Data'!$F$12,0,10*ROW('Sanitation Data'!F4)),NA())</f>
        <v>#N/A</v>
      </c>
      <c r="AO10" s="106" t="e">
        <f ca="true">+IF(AND(ISNUMBER(OFFSET('Sanitation Data'!$F$13,0,10*ROW('Sanitation Data'!F4))),'Data Summary'!DD10="Yes"),OFFSET('Sanitation Data'!$F$13,0,10*ROW('Sanitation Data'!F4)),NA())</f>
        <v>#N/A</v>
      </c>
      <c r="AP10" s="106">
        <f ca="true">+IF(AND(ISNUMBER(OFFSET('Sanitation Data'!$G$5,0,10*ROW('Sanitation Data'!G4))),'Data Summary'!DE10="Yes"),100-OFFSET('Sanitation Data'!$G$5,0,10*ROW('Sanitation Data'!G4)),NA())</f>
        <v>79.33752821231225</v>
      </c>
      <c r="AQ10" s="106" t="e">
        <f ca="true">+IF(AND(ISNUMBER(OFFSET('Sanitation Data'!$G$7,0,10*ROW('Sanitation Data'!G4))),'Data Summary'!DF10="Yes"),OFFSET('Sanitation Data'!$G$7,0,10*ROW('Sanitation Data'!G4)),NA())</f>
        <v>#N/A</v>
      </c>
      <c r="AR10" s="106" t="e">
        <f ca="true">+IF(AND(ISNUMBER(OFFSET('Sanitation Data'!$G$11,0,10*ROW('Sanitation Data'!G4))),'Data Summary'!DG10="Yes"),OFFSET('Sanitation Data'!$G$11,0,10*ROW('Sanitation Data'!G4)),NA())</f>
        <v>#N/A</v>
      </c>
      <c r="AS10" s="106" t="e">
        <f ca="true">+IF(AND(ISNUMBER(OFFSET('Sanitation Data'!$G$12,0,10*ROW('Sanitation Data'!G4))),'Data Summary'!DH10="Yes"),OFFSET('Sanitation Data'!$G$12,0,10*ROW('Sanitation Data'!G4)),NA())</f>
        <v>#N/A</v>
      </c>
      <c r="AT10" s="106" t="e">
        <f ca="true">+IF(AND(ISNUMBER(OFFSET('Sanitation Data'!$G$13,0,10*ROW('Sanitation Data'!G4))),'Data Summary'!DI10="Yes"),OFFSET('Sanitation Data'!$G$13,0,10*ROW('Sanitation Data'!G4)),NA())</f>
        <v>#N/A</v>
      </c>
      <c r="AU10" s="106">
        <f ca="true">+IF(AND(ISNUMBER(OFFSET('Sanitation Data'!$H$5,0,10*ROW('Sanitation Data'!H4))),'Data Summary'!DJ10="Yes"),100-OFFSET('Sanitation Data'!$H$5,0,10*ROW('Sanitation Data'!H4)),NA())</f>
        <v>92.888812392426857</v>
      </c>
      <c r="AV10" s="106" t="e">
        <f ca="true">+IF(AND(ISNUMBER(OFFSET('Sanitation Data'!$H$7,0,10*ROW('Sanitation Data'!H4))),'Data Summary'!DK10="Yes"),OFFSET('Sanitation Data'!$H$7,0,10*ROW('Sanitation Data'!H4)),NA())</f>
        <v>#N/A</v>
      </c>
      <c r="AW10" s="106" t="e">
        <f ca="true">+IF(AND(ISNUMBER(OFFSET('Sanitation Data'!$H$11,0,10*ROW('Sanitation Data'!H4))),'Data Summary'!DL10="Yes"),OFFSET('Sanitation Data'!$H$11,0,10*ROW('Sanitation Data'!H4)),NA())</f>
        <v>#N/A</v>
      </c>
      <c r="AX10" s="106" t="e">
        <f ca="true">+IF(AND(ISNUMBER(OFFSET('Sanitation Data'!$H$12,0,10*ROW('Sanitation Data'!H4))),'Data Summary'!DM10="Yes"),OFFSET('Sanitation Data'!$H$12,0,10*ROW('Sanitation Data'!H4)),NA())</f>
        <v>#N/A</v>
      </c>
      <c r="AY10" s="106" t="e">
        <f ca="true">+IF(AND(ISNUMBER(OFFSET('Sanitation Data'!$H$13,0,10*ROW('Sanitation Data'!H4))),'Data Summary'!DN10="Yes"),OFFSET('Sanitation Data'!$H$13,0,10*ROW('Sanitation Data'!H4)),NA())</f>
        <v>#N/A</v>
      </c>
      <c r="AZ10" s="111" t="e">
        <f ca="true">+IF(AND(ISNUMBER(OFFSET('Hygiene Data'!$C$6,0,10*ROW('Hygiene Data'!C4))),'Data Summary'!DO10="Yes"),OFFSET('Hygiene Data'!$C$6,0,10*ROW('Hygiene Data'!C4)),NA())</f>
        <v>#N/A</v>
      </c>
      <c r="BA10" s="111" t="e">
        <f ca="true">+IF(AND(ISNUMBER(OFFSET('Hygiene Data'!$C$8,0,10*ROW('Hygiene Data'!C4))),'Data Summary'!DP10="Yes"),OFFSET('Hygiene Data'!$C$8,0,10*ROW('Hygiene Data'!C4)),NA())</f>
        <v>#N/A</v>
      </c>
      <c r="BB10" s="111" t="e">
        <f ca="true">+IF(AND(ISNUMBER(OFFSET('Hygiene Data'!$C$10,0,10*ROW('Hygiene Data'!C4))),'Data Summary'!DQ10="Yes"),OFFSET('Hygiene Data'!$C$10,0,10*ROW('Hygiene Data'!C4)),NA())</f>
        <v>#N/A</v>
      </c>
      <c r="BC10" s="111" t="e">
        <f ca="true">+IF(AND(ISNUMBER(OFFSET('Hygiene Data'!$D$6,0,10*ROW('Hygiene Data'!D4))),'Data Summary'!DR10="Yes"),OFFSET('Hygiene Data'!$D$6,0,10*ROW('Hygiene Data'!D4)),NA())</f>
        <v>#N/A</v>
      </c>
      <c r="BD10" s="111" t="e">
        <f ca="true">+IF(AND(ISNUMBER(OFFSET('Hygiene Data'!$D$8,0,10*ROW('Hygiene Data'!D4))),'Data Summary'!DS10="Yes"),OFFSET('Hygiene Data'!$D$8,0,10*ROW('Hygiene Data'!D4)),NA())</f>
        <v>#N/A</v>
      </c>
      <c r="BE10" s="111" t="e">
        <f ca="true">+IF(AND(ISNUMBER(OFFSET('Hygiene Data'!$D$10,0,10*ROW('Hygiene Data'!D4))),'Data Summary'!DT10="Yes"),OFFSET('Hygiene Data'!$D$10,0,10*ROW('Hygiene Data'!D4)),NA())</f>
        <v>#N/A</v>
      </c>
      <c r="BF10" s="111" t="e">
        <f ca="true">+IF(AND(ISNUMBER(OFFSET('Hygiene Data'!$E$6,0,10*ROW('Hygiene Data'!E4))),'Data Summary'!DU10="Yes"),OFFSET('Hygiene Data'!$E$6,0,10*ROW('Hygiene Data'!E4)),NA())</f>
        <v>#N/A</v>
      </c>
      <c r="BG10" s="111" t="e">
        <f ca="true">+IF(AND(ISNUMBER(OFFSET('Hygiene Data'!$E$8,0,10*ROW('Hygiene Data'!E4))),'Data Summary'!DV10="Yes"),OFFSET('Hygiene Data'!$E$8,0,10*ROW('Hygiene Data'!E4)),NA())</f>
        <v>#N/A</v>
      </c>
      <c r="BH10" s="111" t="e">
        <f ca="true">+IF(AND(ISNUMBER(OFFSET('Hygiene Data'!$E$10,0,10*ROW('Hygiene Data'!E4))),'Data Summary'!DW10="Yes"),OFFSET('Hygiene Data'!$E$10,0,10*ROW('Hygiene Data'!E4)),NA())</f>
        <v>#N/A</v>
      </c>
      <c r="BI10" s="111" t="e">
        <f ca="true">+IF(AND(ISNUMBER(OFFSET('Hygiene Data'!$F$6,0,10*ROW('Hygiene Data'!F4))),'Data Summary'!DX10="Yes"),OFFSET('Hygiene Data'!$F$6,0,10*ROW('Hygiene Data'!F4)),NA())</f>
        <v>#N/A</v>
      </c>
      <c r="BJ10" s="111" t="e">
        <f ca="true">+IF(AND(ISNUMBER(OFFSET('Hygiene Data'!$F$8,0,10*ROW('Hygiene Data'!F4))),'Data Summary'!DY10="Yes"),OFFSET('Hygiene Data'!$F$8,0,10*ROW('Hygiene Data'!F4)),NA())</f>
        <v>#N/A</v>
      </c>
      <c r="BK10" s="111" t="e">
        <f ca="true">+IF(AND(ISNUMBER(OFFSET('Hygiene Data'!$F$10,0,10*ROW('Hygiene Data'!F4))),'Data Summary'!DZ10="Yes"),OFFSET('Hygiene Data'!$F$10,0,10*ROW('Hygiene Data'!F4)),NA())</f>
        <v>#N/A</v>
      </c>
      <c r="BL10" s="111" t="e">
        <f ca="true">+IF(AND(ISNUMBER(OFFSET('Hygiene Data'!$G$6,0,10*ROW('Hygiene Data'!G4))),'Data Summary'!EA10="Yes"),OFFSET('Hygiene Data'!$G$6,0,10*ROW('Hygiene Data'!G4)),NA())</f>
        <v>#N/A</v>
      </c>
      <c r="BM10" s="111" t="e">
        <f ca="true">+IF(AND(ISNUMBER(OFFSET('Hygiene Data'!$G$8,0,10*ROW('Hygiene Data'!G4))),'Data Summary'!EB10="Yes"),OFFSET('Hygiene Data'!$G$8,0,10*ROW('Hygiene Data'!G4)),NA())</f>
        <v>#N/A</v>
      </c>
      <c r="BN10" s="111" t="e">
        <f ca="true">+IF(AND(ISNUMBER(OFFSET('Hygiene Data'!$G$10,0,10*ROW('Hygiene Data'!G4))),'Data Summary'!EC10="Yes"),OFFSET('Hygiene Data'!$G$10,0,10*ROW('Hygiene Data'!G4)),NA())</f>
        <v>#N/A</v>
      </c>
      <c r="BO10" s="111" t="e">
        <f ca="true">+IF(AND(ISNUMBER(OFFSET('Hygiene Data'!$H$6,0,10*ROW('Hygiene Data'!H4))),'Data Summary'!ED10="Yes"),OFFSET('Hygiene Data'!$H$6,0,10*ROW('Hygiene Data'!H4)),NA())</f>
        <v>#N/A</v>
      </c>
      <c r="BP10" s="111" t="e">
        <f ca="true">+IF(AND(ISNUMBER(OFFSET('Hygiene Data'!$H$8,0,10*ROW('Hygiene Data'!H4))),'Data Summary'!EE10="Yes"),OFFSET('Hygiene Data'!$H$8,0,10*ROW('Hygiene Data'!H4)),NA())</f>
        <v>#N/A</v>
      </c>
      <c r="BQ10" s="111" t="e">
        <f ca="true">+IF(AND(ISNUMBER(OFFSET('Hygiene Data'!$H$10,0,10*ROW('Hygiene Data'!H4))),'Data Summary'!EF10="Yes"),OFFSET('Hygiene Data'!$H$10,0,10*ROW('Hygiene Data'!H4)),NA())</f>
        <v>#N/A</v>
      </c>
    </row>
    <row r="11" x14ac:dyDescent="0.2">
      <c r="A11" s="59" t="str">
        <f ca="true">+IF(OFFSET('Water Data'!$B$1,0,10*ROW('Water Data'!B5))="",NA(),OFFSET('Water Data'!$B$1,0,10*ROW('Water Data'!B5)))</f>
        <v>EMIS05</v>
      </c>
      <c r="B11" s="59" t="str">
        <f ca="true">+IF(OFFSET('Water Data'!$A$3,0,10*ROW('Water Data'!A5))="",NA(),OFFSET('Water Data'!$A$3,0,10*ROW('Water Data'!A5)))</f>
        <v>EMIS</v>
      </c>
      <c r="C11" s="59">
        <f ca="true">+IF(OFFSET('Water Data'!$C$3,0,10*ROW('Water Data'!C5))="",NA(),OFFSET('Water Data'!$C$3,0,10*ROW('Water Data'!C5)))</f>
        <v>2005</v>
      </c>
      <c r="D11" s="60">
        <f ca="true">+IF(AND(ISNUMBER(OFFSET('Water Data'!$C$5,0,10*ROW('Water Data'!C5))),'Data Summary'!BS11="Yes"),100-OFFSET('Water Data'!$C$5,0,10*ROW('Water Data'!C5)),NA())</f>
        <v>42.535523000292997</v>
      </c>
      <c r="E11" s="60" t="e">
        <f ca="true">+IF(AND(ISNUMBER(OFFSET('Water Data'!$C$7,0,10*ROW('Water Data'!C5))),'Data Summary'!BT11="Yes"),OFFSET('Water Data'!$C$7,0,10*ROW('Water Data'!C5)),NA())</f>
        <v>#N/A</v>
      </c>
      <c r="F11" s="60" t="e">
        <f ca="true">+IF(AND(ISNUMBER(OFFSET('Water Data'!$C$10,0,10*ROW('Water Data'!C5))),'Data Summary'!BU11="Yes"),OFFSET('Water Data'!$C$10,0,10*ROW('Water Data'!C5)),NA())</f>
        <v>#N/A</v>
      </c>
      <c r="G11" s="60" t="e">
        <f ca="true">+IF(AND(ISNUMBER(OFFSET('Water Data'!$D$5,0,10*ROW('Water Data'!D5))),'Data Summary'!BV11="Yes"),100-OFFSET('Water Data'!$D$5,0,10*ROW('Water Data'!D5)),NA())</f>
        <v>#N/A</v>
      </c>
      <c r="H11" s="60" t="e">
        <f ca="true">+IF(AND(ISNUMBER(OFFSET('Water Data'!$D$7,0,10*ROW('Water Data'!D5))),'Data Summary'!BW11="Yes"),OFFSET('Water Data'!$D$7,0,10*ROW('Water Data'!D5)),NA())</f>
        <v>#N/A</v>
      </c>
      <c r="I11" s="60" t="e">
        <f ca="true">+IF(AND(ISNUMBER(OFFSET('Water Data'!$D$10,0,10*ROW('Water Data'!D5))),'Data Summary'!BX11="Yes"),OFFSET('Water Data'!$D$10,0,10*ROW('Water Data'!D5)),NA())</f>
        <v>#N/A</v>
      </c>
      <c r="J11" s="60" t="e">
        <f ca="true">+IF(AND(ISNUMBER(OFFSET('Water Data'!$E$5,0,10*ROW('Water Data'!E5))),'Data Summary'!BY11="Yes"),100-OFFSET('Water Data'!$E$5,0,10*ROW('Water Data'!E5)),NA())</f>
        <v>#N/A</v>
      </c>
      <c r="K11" s="60" t="e">
        <f ca="true">+IF(AND(ISNUMBER(OFFSET('Water Data'!$E$7,0,10*ROW('Water Data'!E5))),'Data Summary'!BZ11="Yes"),OFFSET('Water Data'!$E$7,0,10*ROW('Water Data'!E5)),NA())</f>
        <v>#N/A</v>
      </c>
      <c r="L11" s="60" t="e">
        <f ca="true">+IF(AND(ISNUMBER(OFFSET('Water Data'!$E$10,0,10*ROW('Water Data'!E5))),'Data Summary'!CA11="Yes"),OFFSET('Water Data'!$E$10,0,10*ROW('Water Data'!E5)),NA())</f>
        <v>#N/A</v>
      </c>
      <c r="M11" s="60" t="e">
        <f ca="true">+IF(AND(ISNUMBER(OFFSET('Water Data'!$F$5,0,10*ROW('Water Data'!F5))),'Data Summary'!CB11="Yes"),100-OFFSET('Water Data'!$F$5,0,10*ROW('Water Data'!F5)),NA())</f>
        <v>#N/A</v>
      </c>
      <c r="N11" s="60" t="e">
        <f ca="true">+IF(AND(ISNUMBER(OFFSET('Water Data'!$F$7,0,10*ROW('Water Data'!F5))),'Data Summary'!CC11="Yes"),OFFSET('Water Data'!$F$7,0,10*ROW('Water Data'!F5)),NA())</f>
        <v>#N/A</v>
      </c>
      <c r="O11" s="60" t="e">
        <f ca="true">+IF(AND(ISNUMBER(OFFSET('Water Data'!$F$10,0,10*ROW('Water Data'!F5))),'Data Summary'!CD11="Yes"),OFFSET('Water Data'!$F$10,0,10*ROW('Water Data'!F5)),NA())</f>
        <v>#N/A</v>
      </c>
      <c r="P11" s="60">
        <f ca="true">+IF(AND(ISNUMBER(OFFSET('Water Data'!$G$5,0,10*ROW('Water Data'!G5))),'Data Summary'!CE11="Yes"),100-OFFSET('Water Data'!$G$5,0,10*ROW('Water Data'!G5)),NA())</f>
        <v>41.42809301762248</v>
      </c>
      <c r="Q11" s="60" t="e">
        <f ca="true">+IF(AND(ISNUMBER(OFFSET('Water Data'!$G$7,0,10*ROW('Water Data'!G5))),'Data Summary'!CF11="Yes"),OFFSET('Water Data'!$G$7,0,10*ROW('Water Data'!G5)),NA())</f>
        <v>#N/A</v>
      </c>
      <c r="R11" s="60" t="e">
        <f ca="true">+IF(AND(ISNUMBER(OFFSET('Water Data'!$G$10,0,10*ROW('Water Data'!G5))),'Data Summary'!CG11="Yes"),OFFSET('Water Data'!$G$10,0,10*ROW('Water Data'!G5)),NA())</f>
        <v>#N/A</v>
      </c>
      <c r="S11" s="60">
        <f ca="true">+IF(AND(ISNUMBER(OFFSET('Water Data'!$H$5,0,10*ROW('Water Data'!H5))),'Data Summary'!CH11="Yes"),100-OFFSET('Water Data'!$H$5,0,10*ROW('Water Data'!H5)),NA())</f>
        <v>77.00254957507083</v>
      </c>
      <c r="T11" s="60" t="e">
        <f ca="true">+IF(AND(ISNUMBER(OFFSET('Water Data'!$H$7,0,10*ROW('Water Data'!H5))),'Data Summary'!CI11="Yes"),OFFSET('Water Data'!$H$7,0,10*ROW('Water Data'!H5)),NA())</f>
        <v>#N/A</v>
      </c>
      <c r="U11" s="60" t="e">
        <f ca="true">+IF(AND(ISNUMBER(OFFSET('Water Data'!$H$10,0,10*ROW('Water Data'!H5))),'Data Summary'!CJ11="Yes"),OFFSET('Water Data'!$H$10,0,10*ROW('Water Data'!H5)),NA())</f>
        <v>#N/A</v>
      </c>
      <c r="V11" s="106">
        <f ca="true">+IF(AND(ISNUMBER(OFFSET('Sanitation Data'!$C$5,0,10*ROW('Sanitation Data'!C5))),'Data Summary'!CK11="Yes"),100-OFFSET('Sanitation Data'!$C$5,0,10*ROW('Sanitation Data'!C5)),NA())</f>
        <v>73.786533841195435</v>
      </c>
      <c r="W11" s="106" t="e">
        <f ca="true">+IF(AND(ISNUMBER(OFFSET('Sanitation Data'!$C$7,0,10*ROW('Sanitation Data'!C5))),'Data Summary'!CL11="Yes"),OFFSET('Sanitation Data'!$C$7,0,10*ROW('Sanitation Data'!C5)),NA())</f>
        <v>#N/A</v>
      </c>
      <c r="X11" s="106" t="e">
        <f ca="true">+IF(AND(ISNUMBER(OFFSET('Sanitation Data'!$C$11,0,10*ROW('Sanitation Data'!C5))),'Data Summary'!CM11="Yes"),OFFSET('Sanitation Data'!$C$11,0,10*ROW('Sanitation Data'!C5)),NA())</f>
        <v>#N/A</v>
      </c>
      <c r="Y11" s="106" t="e">
        <f ca="true">+IF(AND(ISNUMBER(OFFSET('Sanitation Data'!$C$12,0,10*ROW('Sanitation Data'!C5))),'Data Summary'!CN11="Yes"),OFFSET('Sanitation Data'!$C$12,0,10*ROW('Sanitation Data'!C5)),NA())</f>
        <v>#N/A</v>
      </c>
      <c r="Z11" s="106" t="e">
        <f ca="true">+IF(AND(ISNUMBER(OFFSET('Sanitation Data'!$C$13,0,10*ROW('Sanitation Data'!C5))),'Data Summary'!CO11="Yes"),OFFSET('Sanitation Data'!$C$13,0,10*ROW('Sanitation Data'!C5)),NA())</f>
        <v>#N/A</v>
      </c>
      <c r="AA11" s="106" t="e">
        <f ca="true">+IF(AND(ISNUMBER(OFFSET('Sanitation Data'!$D$5,0,10*ROW('Sanitation Data'!D5))),'Data Summary'!CP11="Yes"),100-OFFSET('Sanitation Data'!$D$5,0,10*ROW('Sanitation Data'!D5)),NA())</f>
        <v>#N/A</v>
      </c>
      <c r="AB11" s="106" t="e">
        <f ca="true">+IF(AND(ISNUMBER(OFFSET('Sanitation Data'!$D$7,0,10*ROW('Sanitation Data'!D5))),'Data Summary'!CQ11="Yes"),OFFSET('Sanitation Data'!$D$7,0,10*ROW('Sanitation Data'!D5)),NA())</f>
        <v>#N/A</v>
      </c>
      <c r="AC11" s="106" t="e">
        <f ca="true">+IF(AND(ISNUMBER(OFFSET('Sanitation Data'!$D$11,0,10*ROW('Sanitation Data'!D5))),'Data Summary'!CR11="Yes"),OFFSET('Sanitation Data'!$D$11,0,10*ROW('Sanitation Data'!D5)),NA())</f>
        <v>#N/A</v>
      </c>
      <c r="AD11" s="106" t="e">
        <f ca="true">+IF(AND(ISNUMBER(OFFSET('Sanitation Data'!$D$12,0,10*ROW('Sanitation Data'!D5))),'Data Summary'!CS11="Yes"),OFFSET('Sanitation Data'!$D$12,0,10*ROW('Sanitation Data'!D5)),NA())</f>
        <v>#N/A</v>
      </c>
      <c r="AE11" s="106" t="e">
        <f ca="true">+IF(AND(ISNUMBER(OFFSET('Sanitation Data'!$D$13,0,10*ROW('Sanitation Data'!D5))),'Data Summary'!CT11="Yes"),OFFSET('Sanitation Data'!$D$13,0,10*ROW('Sanitation Data'!D5)),NA())</f>
        <v>#N/A</v>
      </c>
      <c r="AF11" s="106" t="e">
        <f ca="true">+IF(AND(ISNUMBER(OFFSET('Sanitation Data'!$E$5,0,10*ROW('Sanitation Data'!E5))),'Data Summary'!CU11="Yes"),100-OFFSET('Sanitation Data'!$E$5,0,10*ROW('Sanitation Data'!E5)),NA())</f>
        <v>#N/A</v>
      </c>
      <c r="AG11" s="106" t="e">
        <f ca="true">+IF(AND(ISNUMBER(OFFSET('Sanitation Data'!$E$7,0,10*ROW('Sanitation Data'!E5))),'Data Summary'!CV11="Yes"),OFFSET('Sanitation Data'!$E$7,0,10*ROW('Sanitation Data'!E5)),NA())</f>
        <v>#N/A</v>
      </c>
      <c r="AH11" s="106" t="e">
        <f ca="true">+IF(AND(ISNUMBER(OFFSET('Sanitation Data'!$E$11,0,10*ROW('Sanitation Data'!E5))),'Data Summary'!CW11="Yes"),OFFSET('Sanitation Data'!$E$11,0,10*ROW('Sanitation Data'!E5)),NA())</f>
        <v>#N/A</v>
      </c>
      <c r="AI11" s="106" t="e">
        <f ca="true">+IF(AND(ISNUMBER(OFFSET('Sanitation Data'!$E$12,0,10*ROW('Sanitation Data'!E5))),'Data Summary'!CX11="Yes"),OFFSET('Sanitation Data'!$E$12,0,10*ROW('Sanitation Data'!E5)),NA())</f>
        <v>#N/A</v>
      </c>
      <c r="AJ11" s="106" t="e">
        <f ca="true">+IF(AND(ISNUMBER(OFFSET('Sanitation Data'!$E$13,0,10*ROW('Sanitation Data'!E5))),'Data Summary'!CY11="Yes"),OFFSET('Sanitation Data'!$E$13,0,10*ROW('Sanitation Data'!E5)),NA())</f>
        <v>#N/A</v>
      </c>
      <c r="AK11" s="106" t="e">
        <f ca="true">+IF(AND(ISNUMBER(OFFSET('Sanitation Data'!$F$5,0,10*ROW('Sanitation Data'!F5))),'Data Summary'!CZ11="Yes"),100-OFFSET('Sanitation Data'!$F$5,0,10*ROW('Sanitation Data'!F5)),NA())</f>
        <v>#N/A</v>
      </c>
      <c r="AL11" s="106" t="e">
        <f ca="true">+IF(AND(ISNUMBER(OFFSET('Sanitation Data'!$F$7,0,10*ROW('Sanitation Data'!F5))),'Data Summary'!DA11="Yes"),OFFSET('Sanitation Data'!$F$7,0,10*ROW('Sanitation Data'!F5)),NA())</f>
        <v>#N/A</v>
      </c>
      <c r="AM11" s="106" t="e">
        <f ca="true">+IF(AND(ISNUMBER(OFFSET('Sanitation Data'!$F$11,0,10*ROW('Sanitation Data'!F5))),'Data Summary'!DB11="Yes"),OFFSET('Sanitation Data'!$F$11,0,10*ROW('Sanitation Data'!F5)),NA())</f>
        <v>#N/A</v>
      </c>
      <c r="AN11" s="106" t="e">
        <f ca="true">+IF(AND(ISNUMBER(OFFSET('Sanitation Data'!$F$12,0,10*ROW('Sanitation Data'!F5))),'Data Summary'!DC11="Yes"),OFFSET('Sanitation Data'!$F$12,0,10*ROW('Sanitation Data'!F5)),NA())</f>
        <v>#N/A</v>
      </c>
      <c r="AO11" s="106" t="e">
        <f ca="true">+IF(AND(ISNUMBER(OFFSET('Sanitation Data'!$F$13,0,10*ROW('Sanitation Data'!F5))),'Data Summary'!DD11="Yes"),OFFSET('Sanitation Data'!$F$13,0,10*ROW('Sanitation Data'!F5)),NA())</f>
        <v>#N/A</v>
      </c>
      <c r="AP11" s="106">
        <f ca="true">+IF(AND(ISNUMBER(OFFSET('Sanitation Data'!$G$5,0,10*ROW('Sanitation Data'!G5))),'Data Summary'!DE11="Yes"),100-OFFSET('Sanitation Data'!$G$5,0,10*ROW('Sanitation Data'!G5)),NA())</f>
        <v>73.199775934112523</v>
      </c>
      <c r="AQ11" s="106" t="e">
        <f ca="true">+IF(AND(ISNUMBER(OFFSET('Sanitation Data'!$G$7,0,10*ROW('Sanitation Data'!G5))),'Data Summary'!DF11="Yes"),OFFSET('Sanitation Data'!$G$7,0,10*ROW('Sanitation Data'!G5)),NA())</f>
        <v>#N/A</v>
      </c>
      <c r="AR11" s="106" t="e">
        <f ca="true">+IF(AND(ISNUMBER(OFFSET('Sanitation Data'!$G$11,0,10*ROW('Sanitation Data'!G5))),'Data Summary'!DG11="Yes"),OFFSET('Sanitation Data'!$G$11,0,10*ROW('Sanitation Data'!G5)),NA())</f>
        <v>#N/A</v>
      </c>
      <c r="AS11" s="106" t="e">
        <f ca="true">+IF(AND(ISNUMBER(OFFSET('Sanitation Data'!$G$12,0,10*ROW('Sanitation Data'!G5))),'Data Summary'!DH11="Yes"),OFFSET('Sanitation Data'!$G$12,0,10*ROW('Sanitation Data'!G5)),NA())</f>
        <v>#N/A</v>
      </c>
      <c r="AT11" s="106" t="e">
        <f ca="true">+IF(AND(ISNUMBER(OFFSET('Sanitation Data'!$G$13,0,10*ROW('Sanitation Data'!G5))),'Data Summary'!DI11="Yes"),OFFSET('Sanitation Data'!$G$13,0,10*ROW('Sanitation Data'!G5)),NA())</f>
        <v>#N/A</v>
      </c>
      <c r="AU11" s="106">
        <f ca="true">+IF(AND(ISNUMBER(OFFSET('Sanitation Data'!$H$5,0,10*ROW('Sanitation Data'!H5))),'Data Summary'!DJ11="Yes"),100-OFFSET('Sanitation Data'!$H$5,0,10*ROW('Sanitation Data'!H5)),NA())</f>
        <v>91.679745042492925</v>
      </c>
      <c r="AV11" s="106" t="e">
        <f ca="true">+IF(AND(ISNUMBER(OFFSET('Sanitation Data'!$H$7,0,10*ROW('Sanitation Data'!H5))),'Data Summary'!DK11="Yes"),OFFSET('Sanitation Data'!$H$7,0,10*ROW('Sanitation Data'!H5)),NA())</f>
        <v>#N/A</v>
      </c>
      <c r="AW11" s="106" t="e">
        <f ca="true">+IF(AND(ISNUMBER(OFFSET('Sanitation Data'!$H$11,0,10*ROW('Sanitation Data'!H5))),'Data Summary'!DL11="Yes"),OFFSET('Sanitation Data'!$H$11,0,10*ROW('Sanitation Data'!H5)),NA())</f>
        <v>#N/A</v>
      </c>
      <c r="AX11" s="106" t="e">
        <f ca="true">+IF(AND(ISNUMBER(OFFSET('Sanitation Data'!$H$12,0,10*ROW('Sanitation Data'!H5))),'Data Summary'!DM11="Yes"),OFFSET('Sanitation Data'!$H$12,0,10*ROW('Sanitation Data'!H5)),NA())</f>
        <v>#N/A</v>
      </c>
      <c r="AY11" s="106" t="e">
        <f ca="true">+IF(AND(ISNUMBER(OFFSET('Sanitation Data'!$H$13,0,10*ROW('Sanitation Data'!H5))),'Data Summary'!DN11="Yes"),OFFSET('Sanitation Data'!$H$13,0,10*ROW('Sanitation Data'!H5)),NA())</f>
        <v>#N/A</v>
      </c>
      <c r="AZ11" s="111" t="e">
        <f ca="true">+IF(AND(ISNUMBER(OFFSET('Hygiene Data'!$C$6,0,10*ROW('Hygiene Data'!C5))),'Data Summary'!DO11="Yes"),OFFSET('Hygiene Data'!$C$6,0,10*ROW('Hygiene Data'!C5)),NA())</f>
        <v>#N/A</v>
      </c>
      <c r="BA11" s="111" t="e">
        <f ca="true">+IF(AND(ISNUMBER(OFFSET('Hygiene Data'!$C$8,0,10*ROW('Hygiene Data'!C5))),'Data Summary'!DP11="Yes"),OFFSET('Hygiene Data'!$C$8,0,10*ROW('Hygiene Data'!C5)),NA())</f>
        <v>#N/A</v>
      </c>
      <c r="BB11" s="111" t="e">
        <f ca="true">+IF(AND(ISNUMBER(OFFSET('Hygiene Data'!$C$10,0,10*ROW('Hygiene Data'!C5))),'Data Summary'!DQ11="Yes"),OFFSET('Hygiene Data'!$C$10,0,10*ROW('Hygiene Data'!C5)),NA())</f>
        <v>#N/A</v>
      </c>
      <c r="BC11" s="111" t="e">
        <f ca="true">+IF(AND(ISNUMBER(OFFSET('Hygiene Data'!$D$6,0,10*ROW('Hygiene Data'!D5))),'Data Summary'!DR11="Yes"),OFFSET('Hygiene Data'!$D$6,0,10*ROW('Hygiene Data'!D5)),NA())</f>
        <v>#N/A</v>
      </c>
      <c r="BD11" s="111" t="e">
        <f ca="true">+IF(AND(ISNUMBER(OFFSET('Hygiene Data'!$D$8,0,10*ROW('Hygiene Data'!D5))),'Data Summary'!DS11="Yes"),OFFSET('Hygiene Data'!$D$8,0,10*ROW('Hygiene Data'!D5)),NA())</f>
        <v>#N/A</v>
      </c>
      <c r="BE11" s="111" t="e">
        <f ca="true">+IF(AND(ISNUMBER(OFFSET('Hygiene Data'!$D$10,0,10*ROW('Hygiene Data'!D5))),'Data Summary'!DT11="Yes"),OFFSET('Hygiene Data'!$D$10,0,10*ROW('Hygiene Data'!D5)),NA())</f>
        <v>#N/A</v>
      </c>
      <c r="BF11" s="111" t="e">
        <f ca="true">+IF(AND(ISNUMBER(OFFSET('Hygiene Data'!$E$6,0,10*ROW('Hygiene Data'!E5))),'Data Summary'!DU11="Yes"),OFFSET('Hygiene Data'!$E$6,0,10*ROW('Hygiene Data'!E5)),NA())</f>
        <v>#N/A</v>
      </c>
      <c r="BG11" s="111" t="e">
        <f ca="true">+IF(AND(ISNUMBER(OFFSET('Hygiene Data'!$E$8,0,10*ROW('Hygiene Data'!E5))),'Data Summary'!DV11="Yes"),OFFSET('Hygiene Data'!$E$8,0,10*ROW('Hygiene Data'!E5)),NA())</f>
        <v>#N/A</v>
      </c>
      <c r="BH11" s="111" t="e">
        <f ca="true">+IF(AND(ISNUMBER(OFFSET('Hygiene Data'!$E$10,0,10*ROW('Hygiene Data'!E5))),'Data Summary'!DW11="Yes"),OFFSET('Hygiene Data'!$E$10,0,10*ROW('Hygiene Data'!E5)),NA())</f>
        <v>#N/A</v>
      </c>
      <c r="BI11" s="111" t="e">
        <f ca="true">+IF(AND(ISNUMBER(OFFSET('Hygiene Data'!$F$6,0,10*ROW('Hygiene Data'!F5))),'Data Summary'!DX11="Yes"),OFFSET('Hygiene Data'!$F$6,0,10*ROW('Hygiene Data'!F5)),NA())</f>
        <v>#N/A</v>
      </c>
      <c r="BJ11" s="111" t="e">
        <f ca="true">+IF(AND(ISNUMBER(OFFSET('Hygiene Data'!$F$8,0,10*ROW('Hygiene Data'!F5))),'Data Summary'!DY11="Yes"),OFFSET('Hygiene Data'!$F$8,0,10*ROW('Hygiene Data'!F5)),NA())</f>
        <v>#N/A</v>
      </c>
      <c r="BK11" s="111" t="e">
        <f ca="true">+IF(AND(ISNUMBER(OFFSET('Hygiene Data'!$F$10,0,10*ROW('Hygiene Data'!F5))),'Data Summary'!DZ11="Yes"),OFFSET('Hygiene Data'!$F$10,0,10*ROW('Hygiene Data'!F5)),NA())</f>
        <v>#N/A</v>
      </c>
      <c r="BL11" s="111" t="e">
        <f ca="true">+IF(AND(ISNUMBER(OFFSET('Hygiene Data'!$G$6,0,10*ROW('Hygiene Data'!G5))),'Data Summary'!EA11="Yes"),OFFSET('Hygiene Data'!$G$6,0,10*ROW('Hygiene Data'!G5)),NA())</f>
        <v>#N/A</v>
      </c>
      <c r="BM11" s="111" t="e">
        <f ca="true">+IF(AND(ISNUMBER(OFFSET('Hygiene Data'!$G$8,0,10*ROW('Hygiene Data'!G5))),'Data Summary'!EB11="Yes"),OFFSET('Hygiene Data'!$G$8,0,10*ROW('Hygiene Data'!G5)),NA())</f>
        <v>#N/A</v>
      </c>
      <c r="BN11" s="111" t="e">
        <f ca="true">+IF(AND(ISNUMBER(OFFSET('Hygiene Data'!$G$10,0,10*ROW('Hygiene Data'!G5))),'Data Summary'!EC11="Yes"),OFFSET('Hygiene Data'!$G$10,0,10*ROW('Hygiene Data'!G5)),NA())</f>
        <v>#N/A</v>
      </c>
      <c r="BO11" s="111" t="e">
        <f ca="true">+IF(AND(ISNUMBER(OFFSET('Hygiene Data'!$H$6,0,10*ROW('Hygiene Data'!H5))),'Data Summary'!ED11="Yes"),OFFSET('Hygiene Data'!$H$6,0,10*ROW('Hygiene Data'!H5)),NA())</f>
        <v>#N/A</v>
      </c>
      <c r="BP11" s="111" t="e">
        <f ca="true">+IF(AND(ISNUMBER(OFFSET('Hygiene Data'!$H$8,0,10*ROW('Hygiene Data'!H5))),'Data Summary'!EE11="Yes"),OFFSET('Hygiene Data'!$H$8,0,10*ROW('Hygiene Data'!H5)),NA())</f>
        <v>#N/A</v>
      </c>
      <c r="BQ11" s="111" t="e">
        <f ca="true">+IF(AND(ISNUMBER(OFFSET('Hygiene Data'!$H$10,0,10*ROW('Hygiene Data'!H5))),'Data Summary'!EF11="Yes"),OFFSET('Hygiene Data'!$H$10,0,10*ROW('Hygiene Data'!H5)),NA())</f>
        <v>#N/A</v>
      </c>
    </row>
    <row r="12" x14ac:dyDescent="0.2">
      <c r="A12" s="59" t="str">
        <f ca="true">+IF(OFFSET('Water Data'!$B$1,0,10*ROW('Water Data'!B6))="",NA(),OFFSET('Water Data'!$B$1,0,10*ROW('Water Data'!B6)))</f>
        <v>EMIS06</v>
      </c>
      <c r="B12" s="59" t="str">
        <f ca="true">+IF(OFFSET('Water Data'!$A$3,0,10*ROW('Water Data'!A6))="",NA(),OFFSET('Water Data'!$A$3,0,10*ROW('Water Data'!A6)))</f>
        <v>EMIS</v>
      </c>
      <c r="C12" s="59">
        <f ca="true">+IF(OFFSET('Water Data'!$C$3,0,10*ROW('Water Data'!C6))="",NA(),OFFSET('Water Data'!$C$3,0,10*ROW('Water Data'!C6)))</f>
        <v>2006</v>
      </c>
      <c r="D12" s="60" t="e">
        <f ca="true">+IF(AND(ISNUMBER(OFFSET('Water Data'!$C$5,0,10*ROW('Water Data'!C6))),'Data Summary'!BS12="Yes"),100-OFFSET('Water Data'!$C$5,0,10*ROW('Water Data'!C6)),NA())</f>
        <v>#N/A</v>
      </c>
      <c r="E12" s="60" t="e">
        <f ca="true">+IF(AND(ISNUMBER(OFFSET('Water Data'!$C$7,0,10*ROW('Water Data'!C6))),'Data Summary'!BT12="Yes"),OFFSET('Water Data'!$C$7,0,10*ROW('Water Data'!C6)),NA())</f>
        <v>#N/A</v>
      </c>
      <c r="F12" s="60" t="e">
        <f ca="true">+IF(AND(ISNUMBER(OFFSET('Water Data'!$C$10,0,10*ROW('Water Data'!C6))),'Data Summary'!BU12="Yes"),OFFSET('Water Data'!$C$10,0,10*ROW('Water Data'!C6)),NA())</f>
        <v>#N/A</v>
      </c>
      <c r="G12" s="60" t="e">
        <f ca="true">+IF(AND(ISNUMBER(OFFSET('Water Data'!$D$5,0,10*ROW('Water Data'!D6))),'Data Summary'!BV12="Yes"),100-OFFSET('Water Data'!$D$5,0,10*ROW('Water Data'!D6)),NA())</f>
        <v>#N/A</v>
      </c>
      <c r="H12" s="60" t="e">
        <f ca="true">+IF(AND(ISNUMBER(OFFSET('Water Data'!$D$7,0,10*ROW('Water Data'!D6))),'Data Summary'!BW12="Yes"),OFFSET('Water Data'!$D$7,0,10*ROW('Water Data'!D6)),NA())</f>
        <v>#N/A</v>
      </c>
      <c r="I12" s="60" t="e">
        <f ca="true">+IF(AND(ISNUMBER(OFFSET('Water Data'!$D$10,0,10*ROW('Water Data'!D6))),'Data Summary'!BX12="Yes"),OFFSET('Water Data'!$D$10,0,10*ROW('Water Data'!D6)),NA())</f>
        <v>#N/A</v>
      </c>
      <c r="J12" s="60" t="e">
        <f ca="true">+IF(AND(ISNUMBER(OFFSET('Water Data'!$E$5,0,10*ROW('Water Data'!E6))),'Data Summary'!BY12="Yes"),100-OFFSET('Water Data'!$E$5,0,10*ROW('Water Data'!E6)),NA())</f>
        <v>#N/A</v>
      </c>
      <c r="K12" s="60" t="e">
        <f ca="true">+IF(AND(ISNUMBER(OFFSET('Water Data'!$E$7,0,10*ROW('Water Data'!E6))),'Data Summary'!BZ12="Yes"),OFFSET('Water Data'!$E$7,0,10*ROW('Water Data'!E6)),NA())</f>
        <v>#N/A</v>
      </c>
      <c r="L12" s="60" t="e">
        <f ca="true">+IF(AND(ISNUMBER(OFFSET('Water Data'!$E$10,0,10*ROW('Water Data'!E6))),'Data Summary'!CA12="Yes"),OFFSET('Water Data'!$E$10,0,10*ROW('Water Data'!E6)),NA())</f>
        <v>#N/A</v>
      </c>
      <c r="M12" s="60" t="e">
        <f ca="true">+IF(AND(ISNUMBER(OFFSET('Water Data'!$F$5,0,10*ROW('Water Data'!F6))),'Data Summary'!CB12="Yes"),100-OFFSET('Water Data'!$F$5,0,10*ROW('Water Data'!F6)),NA())</f>
        <v>#N/A</v>
      </c>
      <c r="N12" s="60" t="e">
        <f ca="true">+IF(AND(ISNUMBER(OFFSET('Water Data'!$F$7,0,10*ROW('Water Data'!F6))),'Data Summary'!CC12="Yes"),OFFSET('Water Data'!$F$7,0,10*ROW('Water Data'!F6)),NA())</f>
        <v>#N/A</v>
      </c>
      <c r="O12" s="60" t="e">
        <f ca="true">+IF(AND(ISNUMBER(OFFSET('Water Data'!$F$10,0,10*ROW('Water Data'!F6))),'Data Summary'!CD12="Yes"),OFFSET('Water Data'!$F$10,0,10*ROW('Water Data'!F6)),NA())</f>
        <v>#N/A</v>
      </c>
      <c r="P12" s="60" t="e">
        <f ca="true">+IF(AND(ISNUMBER(OFFSET('Water Data'!$G$5,0,10*ROW('Water Data'!G6))),'Data Summary'!CE12="Yes"),100-OFFSET('Water Data'!$G$5,0,10*ROW('Water Data'!G6)),NA())</f>
        <v>#N/A</v>
      </c>
      <c r="Q12" s="60" t="e">
        <f ca="true">+IF(AND(ISNUMBER(OFFSET('Water Data'!$G$7,0,10*ROW('Water Data'!G6))),'Data Summary'!CF12="Yes"),OFFSET('Water Data'!$G$7,0,10*ROW('Water Data'!G6)),NA())</f>
        <v>#N/A</v>
      </c>
      <c r="R12" s="60" t="e">
        <f ca="true">+IF(AND(ISNUMBER(OFFSET('Water Data'!$G$10,0,10*ROW('Water Data'!G6))),'Data Summary'!CG12="Yes"),OFFSET('Water Data'!$G$10,0,10*ROW('Water Data'!G6)),NA())</f>
        <v>#N/A</v>
      </c>
      <c r="S12" s="60" t="e">
        <f ca="true">+IF(AND(ISNUMBER(OFFSET('Water Data'!$H$5,0,10*ROW('Water Data'!H6))),'Data Summary'!CH12="Yes"),100-OFFSET('Water Data'!$H$5,0,10*ROW('Water Data'!H6)),NA())</f>
        <v>#N/A</v>
      </c>
      <c r="T12" s="60" t="e">
        <f ca="true">+IF(AND(ISNUMBER(OFFSET('Water Data'!$H$7,0,10*ROW('Water Data'!H6))),'Data Summary'!CI12="Yes"),OFFSET('Water Data'!$H$7,0,10*ROW('Water Data'!H6)),NA())</f>
        <v>#N/A</v>
      </c>
      <c r="U12" s="60" t="e">
        <f ca="true">+IF(AND(ISNUMBER(OFFSET('Water Data'!$H$10,0,10*ROW('Water Data'!H6))),'Data Summary'!CJ12="Yes"),OFFSET('Water Data'!$H$10,0,10*ROW('Water Data'!H6)),NA())</f>
        <v>#N/A</v>
      </c>
      <c r="V12" s="106" t="e">
        <f ca="true">+IF(AND(ISNUMBER(OFFSET('Sanitation Data'!$C$5,0,10*ROW('Sanitation Data'!C6))),'Data Summary'!CK12="Yes"),100-OFFSET('Sanitation Data'!$C$5,0,10*ROW('Sanitation Data'!C6)),NA())</f>
        <v>#N/A</v>
      </c>
      <c r="W12" s="106" t="e">
        <f ca="true">+IF(AND(ISNUMBER(OFFSET('Sanitation Data'!$C$7,0,10*ROW('Sanitation Data'!C6))),'Data Summary'!CL12="Yes"),OFFSET('Sanitation Data'!$C$7,0,10*ROW('Sanitation Data'!C6)),NA())</f>
        <v>#N/A</v>
      </c>
      <c r="X12" s="106" t="e">
        <f ca="true">+IF(AND(ISNUMBER(OFFSET('Sanitation Data'!$C$11,0,10*ROW('Sanitation Data'!C6))),'Data Summary'!CM12="Yes"),OFFSET('Sanitation Data'!$C$11,0,10*ROW('Sanitation Data'!C6)),NA())</f>
        <v>#N/A</v>
      </c>
      <c r="Y12" s="106" t="e">
        <f ca="true">+IF(AND(ISNUMBER(OFFSET('Sanitation Data'!$C$12,0,10*ROW('Sanitation Data'!C6))),'Data Summary'!CN12="Yes"),OFFSET('Sanitation Data'!$C$12,0,10*ROW('Sanitation Data'!C6)),NA())</f>
        <v>#N/A</v>
      </c>
      <c r="Z12" s="106" t="e">
        <f ca="true">+IF(AND(ISNUMBER(OFFSET('Sanitation Data'!$C$13,0,10*ROW('Sanitation Data'!C6))),'Data Summary'!CO12="Yes"),OFFSET('Sanitation Data'!$C$13,0,10*ROW('Sanitation Data'!C6)),NA())</f>
        <v>#N/A</v>
      </c>
      <c r="AA12" s="106" t="e">
        <f ca="true">+IF(AND(ISNUMBER(OFFSET('Sanitation Data'!$D$5,0,10*ROW('Sanitation Data'!D6))),'Data Summary'!CP12="Yes"),100-OFFSET('Sanitation Data'!$D$5,0,10*ROW('Sanitation Data'!D6)),NA())</f>
        <v>#N/A</v>
      </c>
      <c r="AB12" s="106" t="e">
        <f ca="true">+IF(AND(ISNUMBER(OFFSET('Sanitation Data'!$D$7,0,10*ROW('Sanitation Data'!D6))),'Data Summary'!CQ12="Yes"),OFFSET('Sanitation Data'!$D$7,0,10*ROW('Sanitation Data'!D6)),NA())</f>
        <v>#N/A</v>
      </c>
      <c r="AC12" s="106" t="e">
        <f ca="true">+IF(AND(ISNUMBER(OFFSET('Sanitation Data'!$D$11,0,10*ROW('Sanitation Data'!D6))),'Data Summary'!CR12="Yes"),OFFSET('Sanitation Data'!$D$11,0,10*ROW('Sanitation Data'!D6)),NA())</f>
        <v>#N/A</v>
      </c>
      <c r="AD12" s="106" t="e">
        <f ca="true">+IF(AND(ISNUMBER(OFFSET('Sanitation Data'!$D$12,0,10*ROW('Sanitation Data'!D6))),'Data Summary'!CS12="Yes"),OFFSET('Sanitation Data'!$D$12,0,10*ROW('Sanitation Data'!D6)),NA())</f>
        <v>#N/A</v>
      </c>
      <c r="AE12" s="106" t="e">
        <f ca="true">+IF(AND(ISNUMBER(OFFSET('Sanitation Data'!$D$13,0,10*ROW('Sanitation Data'!D6))),'Data Summary'!CT12="Yes"),OFFSET('Sanitation Data'!$D$13,0,10*ROW('Sanitation Data'!D6)),NA())</f>
        <v>#N/A</v>
      </c>
      <c r="AF12" s="106" t="e">
        <f ca="true">+IF(AND(ISNUMBER(OFFSET('Sanitation Data'!$E$5,0,10*ROW('Sanitation Data'!E6))),'Data Summary'!CU12="Yes"),100-OFFSET('Sanitation Data'!$E$5,0,10*ROW('Sanitation Data'!E6)),NA())</f>
        <v>#N/A</v>
      </c>
      <c r="AG12" s="106" t="e">
        <f ca="true">+IF(AND(ISNUMBER(OFFSET('Sanitation Data'!$E$7,0,10*ROW('Sanitation Data'!E6))),'Data Summary'!CV12="Yes"),OFFSET('Sanitation Data'!$E$7,0,10*ROW('Sanitation Data'!E6)),NA())</f>
        <v>#N/A</v>
      </c>
      <c r="AH12" s="106" t="e">
        <f ca="true">+IF(AND(ISNUMBER(OFFSET('Sanitation Data'!$E$11,0,10*ROW('Sanitation Data'!E6))),'Data Summary'!CW12="Yes"),OFFSET('Sanitation Data'!$E$11,0,10*ROW('Sanitation Data'!E6)),NA())</f>
        <v>#N/A</v>
      </c>
      <c r="AI12" s="106" t="e">
        <f ca="true">+IF(AND(ISNUMBER(OFFSET('Sanitation Data'!$E$12,0,10*ROW('Sanitation Data'!E6))),'Data Summary'!CX12="Yes"),OFFSET('Sanitation Data'!$E$12,0,10*ROW('Sanitation Data'!E6)),NA())</f>
        <v>#N/A</v>
      </c>
      <c r="AJ12" s="106" t="e">
        <f ca="true">+IF(AND(ISNUMBER(OFFSET('Sanitation Data'!$E$13,0,10*ROW('Sanitation Data'!E6))),'Data Summary'!CY12="Yes"),OFFSET('Sanitation Data'!$E$13,0,10*ROW('Sanitation Data'!E6)),NA())</f>
        <v>#N/A</v>
      </c>
      <c r="AK12" s="106" t="e">
        <f ca="true">+IF(AND(ISNUMBER(OFFSET('Sanitation Data'!$F$5,0,10*ROW('Sanitation Data'!F6))),'Data Summary'!CZ12="Yes"),100-OFFSET('Sanitation Data'!$F$5,0,10*ROW('Sanitation Data'!F6)),NA())</f>
        <v>#N/A</v>
      </c>
      <c r="AL12" s="106" t="e">
        <f ca="true">+IF(AND(ISNUMBER(OFFSET('Sanitation Data'!$F$7,0,10*ROW('Sanitation Data'!F6))),'Data Summary'!DA12="Yes"),OFFSET('Sanitation Data'!$F$7,0,10*ROW('Sanitation Data'!F6)),NA())</f>
        <v>#N/A</v>
      </c>
      <c r="AM12" s="106" t="e">
        <f ca="true">+IF(AND(ISNUMBER(OFFSET('Sanitation Data'!$F$11,0,10*ROW('Sanitation Data'!F6))),'Data Summary'!DB12="Yes"),OFFSET('Sanitation Data'!$F$11,0,10*ROW('Sanitation Data'!F6)),NA())</f>
        <v>#N/A</v>
      </c>
      <c r="AN12" s="106" t="e">
        <f ca="true">+IF(AND(ISNUMBER(OFFSET('Sanitation Data'!$F$12,0,10*ROW('Sanitation Data'!F6))),'Data Summary'!DC12="Yes"),OFFSET('Sanitation Data'!$F$12,0,10*ROW('Sanitation Data'!F6)),NA())</f>
        <v>#N/A</v>
      </c>
      <c r="AO12" s="106" t="e">
        <f ca="true">+IF(AND(ISNUMBER(OFFSET('Sanitation Data'!$F$13,0,10*ROW('Sanitation Data'!F6))),'Data Summary'!DD12="Yes"),OFFSET('Sanitation Data'!$F$13,0,10*ROW('Sanitation Data'!F6)),NA())</f>
        <v>#N/A</v>
      </c>
      <c r="AP12" s="106" t="e">
        <f ca="true">+IF(AND(ISNUMBER(OFFSET('Sanitation Data'!$G$5,0,10*ROW('Sanitation Data'!G6))),'Data Summary'!DE12="Yes"),100-OFFSET('Sanitation Data'!$G$5,0,10*ROW('Sanitation Data'!G6)),NA())</f>
        <v>#N/A</v>
      </c>
      <c r="AQ12" s="106" t="e">
        <f ca="true">+IF(AND(ISNUMBER(OFFSET('Sanitation Data'!$G$7,0,10*ROW('Sanitation Data'!G6))),'Data Summary'!DF12="Yes"),OFFSET('Sanitation Data'!$G$7,0,10*ROW('Sanitation Data'!G6)),NA())</f>
        <v>#N/A</v>
      </c>
      <c r="AR12" s="106" t="e">
        <f ca="true">+IF(AND(ISNUMBER(OFFSET('Sanitation Data'!$G$11,0,10*ROW('Sanitation Data'!G6))),'Data Summary'!DG12="Yes"),OFFSET('Sanitation Data'!$G$11,0,10*ROW('Sanitation Data'!G6)),NA())</f>
        <v>#N/A</v>
      </c>
      <c r="AS12" s="106" t="e">
        <f ca="true">+IF(AND(ISNUMBER(OFFSET('Sanitation Data'!$G$12,0,10*ROW('Sanitation Data'!G6))),'Data Summary'!DH12="Yes"),OFFSET('Sanitation Data'!$G$12,0,10*ROW('Sanitation Data'!G6)),NA())</f>
        <v>#N/A</v>
      </c>
      <c r="AT12" s="106" t="e">
        <f ca="true">+IF(AND(ISNUMBER(OFFSET('Sanitation Data'!$G$13,0,10*ROW('Sanitation Data'!G6))),'Data Summary'!DI12="Yes"),OFFSET('Sanitation Data'!$G$13,0,10*ROW('Sanitation Data'!G6)),NA())</f>
        <v>#N/A</v>
      </c>
      <c r="AU12" s="106" t="e">
        <f ca="true">+IF(AND(ISNUMBER(OFFSET('Sanitation Data'!$H$5,0,10*ROW('Sanitation Data'!H6))),'Data Summary'!DJ12="Yes"),100-OFFSET('Sanitation Data'!$H$5,0,10*ROW('Sanitation Data'!H6)),NA())</f>
        <v>#N/A</v>
      </c>
      <c r="AV12" s="106" t="e">
        <f ca="true">+IF(AND(ISNUMBER(OFFSET('Sanitation Data'!$H$7,0,10*ROW('Sanitation Data'!H6))),'Data Summary'!DK12="Yes"),OFFSET('Sanitation Data'!$H$7,0,10*ROW('Sanitation Data'!H6)),NA())</f>
        <v>#N/A</v>
      </c>
      <c r="AW12" s="106" t="e">
        <f ca="true">+IF(AND(ISNUMBER(OFFSET('Sanitation Data'!$H$11,0,10*ROW('Sanitation Data'!H6))),'Data Summary'!DL12="Yes"),OFFSET('Sanitation Data'!$H$11,0,10*ROW('Sanitation Data'!H6)),NA())</f>
        <v>#N/A</v>
      </c>
      <c r="AX12" s="106" t="e">
        <f ca="true">+IF(AND(ISNUMBER(OFFSET('Sanitation Data'!$H$12,0,10*ROW('Sanitation Data'!H6))),'Data Summary'!DM12="Yes"),OFFSET('Sanitation Data'!$H$12,0,10*ROW('Sanitation Data'!H6)),NA())</f>
        <v>#N/A</v>
      </c>
      <c r="AY12" s="106" t="e">
        <f ca="true">+IF(AND(ISNUMBER(OFFSET('Sanitation Data'!$H$13,0,10*ROW('Sanitation Data'!H6))),'Data Summary'!DN12="Yes"),OFFSET('Sanitation Data'!$H$13,0,10*ROW('Sanitation Data'!H6)),NA())</f>
        <v>#N/A</v>
      </c>
      <c r="AZ12" s="111" t="e">
        <f ca="true">+IF(AND(ISNUMBER(OFFSET('Hygiene Data'!$C$6,0,10*ROW('Hygiene Data'!C6))),'Data Summary'!DO12="Yes"),OFFSET('Hygiene Data'!$C$6,0,10*ROW('Hygiene Data'!C6)),NA())</f>
        <v>#N/A</v>
      </c>
      <c r="BA12" s="111" t="e">
        <f ca="true">+IF(AND(ISNUMBER(OFFSET('Hygiene Data'!$C$8,0,10*ROW('Hygiene Data'!C6))),'Data Summary'!DP12="Yes"),OFFSET('Hygiene Data'!$C$8,0,10*ROW('Hygiene Data'!C6)),NA())</f>
        <v>#N/A</v>
      </c>
      <c r="BB12" s="111" t="e">
        <f ca="true">+IF(AND(ISNUMBER(OFFSET('Hygiene Data'!$C$10,0,10*ROW('Hygiene Data'!C6))),'Data Summary'!DQ12="Yes"),OFFSET('Hygiene Data'!$C$10,0,10*ROW('Hygiene Data'!C6)),NA())</f>
        <v>#N/A</v>
      </c>
      <c r="BC12" s="111" t="e">
        <f ca="true">+IF(AND(ISNUMBER(OFFSET('Hygiene Data'!$D$6,0,10*ROW('Hygiene Data'!D6))),'Data Summary'!DR12="Yes"),OFFSET('Hygiene Data'!$D$6,0,10*ROW('Hygiene Data'!D6)),NA())</f>
        <v>#N/A</v>
      </c>
      <c r="BD12" s="111" t="e">
        <f ca="true">+IF(AND(ISNUMBER(OFFSET('Hygiene Data'!$D$8,0,10*ROW('Hygiene Data'!D6))),'Data Summary'!DS12="Yes"),OFFSET('Hygiene Data'!$D$8,0,10*ROW('Hygiene Data'!D6)),NA())</f>
        <v>#N/A</v>
      </c>
      <c r="BE12" s="111" t="e">
        <f ca="true">+IF(AND(ISNUMBER(OFFSET('Hygiene Data'!$D$10,0,10*ROW('Hygiene Data'!D6))),'Data Summary'!DT12="Yes"),OFFSET('Hygiene Data'!$D$10,0,10*ROW('Hygiene Data'!D6)),NA())</f>
        <v>#N/A</v>
      </c>
      <c r="BF12" s="111" t="e">
        <f ca="true">+IF(AND(ISNUMBER(OFFSET('Hygiene Data'!$E$6,0,10*ROW('Hygiene Data'!E6))),'Data Summary'!DU12="Yes"),OFFSET('Hygiene Data'!$E$6,0,10*ROW('Hygiene Data'!E6)),NA())</f>
        <v>#N/A</v>
      </c>
      <c r="BG12" s="111" t="e">
        <f ca="true">+IF(AND(ISNUMBER(OFFSET('Hygiene Data'!$E$8,0,10*ROW('Hygiene Data'!E6))),'Data Summary'!DV12="Yes"),OFFSET('Hygiene Data'!$E$8,0,10*ROW('Hygiene Data'!E6)),NA())</f>
        <v>#N/A</v>
      </c>
      <c r="BH12" s="111" t="e">
        <f ca="true">+IF(AND(ISNUMBER(OFFSET('Hygiene Data'!$E$10,0,10*ROW('Hygiene Data'!E6))),'Data Summary'!DW12="Yes"),OFFSET('Hygiene Data'!$E$10,0,10*ROW('Hygiene Data'!E6)),NA())</f>
        <v>#N/A</v>
      </c>
      <c r="BI12" s="111" t="e">
        <f ca="true">+IF(AND(ISNUMBER(OFFSET('Hygiene Data'!$F$6,0,10*ROW('Hygiene Data'!F6))),'Data Summary'!DX12="Yes"),OFFSET('Hygiene Data'!$F$6,0,10*ROW('Hygiene Data'!F6)),NA())</f>
        <v>#N/A</v>
      </c>
      <c r="BJ12" s="111" t="e">
        <f ca="true">+IF(AND(ISNUMBER(OFFSET('Hygiene Data'!$F$8,0,10*ROW('Hygiene Data'!F6))),'Data Summary'!DY12="Yes"),OFFSET('Hygiene Data'!$F$8,0,10*ROW('Hygiene Data'!F6)),NA())</f>
        <v>#N/A</v>
      </c>
      <c r="BK12" s="111" t="e">
        <f ca="true">+IF(AND(ISNUMBER(OFFSET('Hygiene Data'!$F$10,0,10*ROW('Hygiene Data'!F6))),'Data Summary'!DZ12="Yes"),OFFSET('Hygiene Data'!$F$10,0,10*ROW('Hygiene Data'!F6)),NA())</f>
        <v>#N/A</v>
      </c>
      <c r="BL12" s="111" t="e">
        <f ca="true">+IF(AND(ISNUMBER(OFFSET('Hygiene Data'!$G$6,0,10*ROW('Hygiene Data'!G6))),'Data Summary'!EA12="Yes"),OFFSET('Hygiene Data'!$G$6,0,10*ROW('Hygiene Data'!G6)),NA())</f>
        <v>#N/A</v>
      </c>
      <c r="BM12" s="111" t="e">
        <f ca="true">+IF(AND(ISNUMBER(OFFSET('Hygiene Data'!$G$8,0,10*ROW('Hygiene Data'!G6))),'Data Summary'!EB12="Yes"),OFFSET('Hygiene Data'!$G$8,0,10*ROW('Hygiene Data'!G6)),NA())</f>
        <v>#N/A</v>
      </c>
      <c r="BN12" s="111" t="e">
        <f ca="true">+IF(AND(ISNUMBER(OFFSET('Hygiene Data'!$G$10,0,10*ROW('Hygiene Data'!G6))),'Data Summary'!EC12="Yes"),OFFSET('Hygiene Data'!$G$10,0,10*ROW('Hygiene Data'!G6)),NA())</f>
        <v>#N/A</v>
      </c>
      <c r="BO12" s="111" t="e">
        <f ca="true">+IF(AND(ISNUMBER(OFFSET('Hygiene Data'!$H$6,0,10*ROW('Hygiene Data'!H6))),'Data Summary'!ED12="Yes"),OFFSET('Hygiene Data'!$H$6,0,10*ROW('Hygiene Data'!H6)),NA())</f>
        <v>#N/A</v>
      </c>
      <c r="BP12" s="111" t="e">
        <f ca="true">+IF(AND(ISNUMBER(OFFSET('Hygiene Data'!$H$8,0,10*ROW('Hygiene Data'!H6))),'Data Summary'!EE12="Yes"),OFFSET('Hygiene Data'!$H$8,0,10*ROW('Hygiene Data'!H6)),NA())</f>
        <v>#N/A</v>
      </c>
      <c r="BQ12" s="111" t="e">
        <f ca="true">+IF(AND(ISNUMBER(OFFSET('Hygiene Data'!$H$10,0,10*ROW('Hygiene Data'!H6))),'Data Summary'!EF12="Yes"),OFFSET('Hygiene Data'!$H$10,0,10*ROW('Hygiene Data'!H6)),NA())</f>
        <v>#N/A</v>
      </c>
    </row>
    <row r="13" x14ac:dyDescent="0.2">
      <c r="A13" s="59" t="str">
        <f ca="true">+IF(OFFSET('Water Data'!$B$1,0,10*ROW('Water Data'!B7))="",NA(),OFFSET('Water Data'!$B$1,0,10*ROW('Water Data'!B7)))</f>
        <v>EMIS07</v>
      </c>
      <c r="B13" s="59" t="str">
        <f ca="true">+IF(OFFSET('Water Data'!$A$3,0,10*ROW('Water Data'!A7))="",NA(),OFFSET('Water Data'!$A$3,0,10*ROW('Water Data'!A7)))</f>
        <v>EMIS</v>
      </c>
      <c r="C13" s="59">
        <f ca="true">+IF(OFFSET('Water Data'!$C$3,0,10*ROW('Water Data'!C7))="",NA(),OFFSET('Water Data'!$C$3,0,10*ROW('Water Data'!C7)))</f>
        <v>2007</v>
      </c>
      <c r="D13" s="60">
        <f ca="true">+IF(AND(ISNUMBER(OFFSET('Water Data'!$C$5,0,10*ROW('Water Data'!C7))),'Data Summary'!BS13="Yes"),100-OFFSET('Water Data'!$C$5,0,10*ROW('Water Data'!C7)),NA())</f>
        <v>34.453081621321488</v>
      </c>
      <c r="E13" s="60">
        <f ca="true">+IF(AND(ISNUMBER(OFFSET('Water Data'!$C$7,0,10*ROW('Water Data'!C7))),'Data Summary'!BT13="Yes"),OFFSET('Water Data'!$C$7,0,10*ROW('Water Data'!C7)),NA())</f>
        <v>25.717194151397372</v>
      </c>
      <c r="F13" s="60" t="e">
        <f ca="true">+IF(AND(ISNUMBER(OFFSET('Water Data'!$C$10,0,10*ROW('Water Data'!C7))),'Data Summary'!BU13="Yes"),OFFSET('Water Data'!$C$10,0,10*ROW('Water Data'!C7)),NA())</f>
        <v>#N/A</v>
      </c>
      <c r="G13" s="60" t="e">
        <f ca="true">+IF(AND(ISNUMBER(OFFSET('Water Data'!$D$5,0,10*ROW('Water Data'!D7))),'Data Summary'!BV13="Yes"),100-OFFSET('Water Data'!$D$5,0,10*ROW('Water Data'!D7)),NA())</f>
        <v>#N/A</v>
      </c>
      <c r="H13" s="60" t="e">
        <f ca="true">+IF(AND(ISNUMBER(OFFSET('Water Data'!$D$7,0,10*ROW('Water Data'!D7))),'Data Summary'!BW13="Yes"),OFFSET('Water Data'!$D$7,0,10*ROW('Water Data'!D7)),NA())</f>
        <v>#N/A</v>
      </c>
      <c r="I13" s="60" t="e">
        <f ca="true">+IF(AND(ISNUMBER(OFFSET('Water Data'!$D$10,0,10*ROW('Water Data'!D7))),'Data Summary'!BX13="Yes"),OFFSET('Water Data'!$D$10,0,10*ROW('Water Data'!D7)),NA())</f>
        <v>#N/A</v>
      </c>
      <c r="J13" s="60" t="e">
        <f ca="true">+IF(AND(ISNUMBER(OFFSET('Water Data'!$E$5,0,10*ROW('Water Data'!E7))),'Data Summary'!BY13="Yes"),100-OFFSET('Water Data'!$E$5,0,10*ROW('Water Data'!E7)),NA())</f>
        <v>#N/A</v>
      </c>
      <c r="K13" s="60" t="e">
        <f ca="true">+IF(AND(ISNUMBER(OFFSET('Water Data'!$E$7,0,10*ROW('Water Data'!E7))),'Data Summary'!BZ13="Yes"),OFFSET('Water Data'!$E$7,0,10*ROW('Water Data'!E7)),NA())</f>
        <v>#N/A</v>
      </c>
      <c r="L13" s="60" t="e">
        <f ca="true">+IF(AND(ISNUMBER(OFFSET('Water Data'!$E$10,0,10*ROW('Water Data'!E7))),'Data Summary'!CA13="Yes"),OFFSET('Water Data'!$E$10,0,10*ROW('Water Data'!E7)),NA())</f>
        <v>#N/A</v>
      </c>
      <c r="M13" s="60" t="e">
        <f ca="true">+IF(AND(ISNUMBER(OFFSET('Water Data'!$F$5,0,10*ROW('Water Data'!F7))),'Data Summary'!CB13="Yes"),100-OFFSET('Water Data'!$F$5,0,10*ROW('Water Data'!F7)),NA())</f>
        <v>#N/A</v>
      </c>
      <c r="N13" s="60" t="e">
        <f ca="true">+IF(AND(ISNUMBER(OFFSET('Water Data'!$F$7,0,10*ROW('Water Data'!F7))),'Data Summary'!CC13="Yes"),OFFSET('Water Data'!$F$7,0,10*ROW('Water Data'!F7)),NA())</f>
        <v>#N/A</v>
      </c>
      <c r="O13" s="60" t="e">
        <f ca="true">+IF(AND(ISNUMBER(OFFSET('Water Data'!$F$10,0,10*ROW('Water Data'!F7))),'Data Summary'!CD13="Yes"),OFFSET('Water Data'!$F$10,0,10*ROW('Water Data'!F7)),NA())</f>
        <v>#N/A</v>
      </c>
      <c r="P13" s="60">
        <f ca="true">+IF(AND(ISNUMBER(OFFSET('Water Data'!$G$5,0,10*ROW('Water Data'!G7))),'Data Summary'!CE13="Yes"),100-OFFSET('Water Data'!$G$5,0,10*ROW('Water Data'!G7)),NA())</f>
        <v>33.025169409486935</v>
      </c>
      <c r="Q13" s="60">
        <f ca="true">+IF(AND(ISNUMBER(OFFSET('Water Data'!$G$7,0,10*ROW('Water Data'!G7))),'Data Summary'!CF13="Yes"),OFFSET('Water Data'!$G$7,0,10*ROW('Water Data'!G7)),NA())</f>
        <v>23.949661181026137</v>
      </c>
      <c r="R13" s="60" t="e">
        <f ca="true">+IF(AND(ISNUMBER(OFFSET('Water Data'!$G$10,0,10*ROW('Water Data'!G7))),'Data Summary'!CG13="Yes"),OFFSET('Water Data'!$G$10,0,10*ROW('Water Data'!G7)),NA())</f>
        <v>#N/A</v>
      </c>
      <c r="S13" s="60">
        <f ca="true">+IF(AND(ISNUMBER(OFFSET('Water Data'!$H$5,0,10*ROW('Water Data'!H7))),'Data Summary'!CH13="Yes"),100-OFFSET('Water Data'!$H$5,0,10*ROW('Water Data'!H7)),NA())</f>
        <v>65.441176470588232</v>
      </c>
      <c r="T13" s="60">
        <f ca="true">+IF(AND(ISNUMBER(OFFSET('Water Data'!$H$7,0,10*ROW('Water Data'!H7))),'Data Summary'!CI13="Yes"),OFFSET('Water Data'!$H$7,0,10*ROW('Water Data'!H7)),NA())</f>
        <v>64.075630252100837</v>
      </c>
      <c r="U13" s="60" t="e">
        <f ca="true">+IF(AND(ISNUMBER(OFFSET('Water Data'!$H$10,0,10*ROW('Water Data'!H7))),'Data Summary'!CJ13="Yes"),OFFSET('Water Data'!$H$10,0,10*ROW('Water Data'!H7)),NA())</f>
        <v>#N/A</v>
      </c>
      <c r="V13" s="106">
        <f ca="true">+IF(AND(ISNUMBER(OFFSET('Sanitation Data'!$C$5,0,10*ROW('Sanitation Data'!C7))),'Data Summary'!CK13="Yes"),100-OFFSET('Sanitation Data'!$C$5,0,10*ROW('Sanitation Data'!C7)),NA())</f>
        <v>90.918471219692762</v>
      </c>
      <c r="W13" s="106" t="e">
        <f ca="true">+IF(AND(ISNUMBER(OFFSET('Sanitation Data'!$C$7,0,10*ROW('Sanitation Data'!C7))),'Data Summary'!CL13="Yes"),OFFSET('Sanitation Data'!$C$7,0,10*ROW('Sanitation Data'!C7)),NA())</f>
        <v>#N/A</v>
      </c>
      <c r="X13" s="106" t="e">
        <f ca="true">+IF(AND(ISNUMBER(OFFSET('Sanitation Data'!$C$11,0,10*ROW('Sanitation Data'!C7))),'Data Summary'!CM13="Yes"),OFFSET('Sanitation Data'!$C$11,0,10*ROW('Sanitation Data'!C7)),NA())</f>
        <v>#N/A</v>
      </c>
      <c r="Y13" s="106" t="e">
        <f ca="true">+IF(AND(ISNUMBER(OFFSET('Sanitation Data'!$C$12,0,10*ROW('Sanitation Data'!C7))),'Data Summary'!CN13="Yes"),OFFSET('Sanitation Data'!$C$12,0,10*ROW('Sanitation Data'!C7)),NA())</f>
        <v>#N/A</v>
      </c>
      <c r="Z13" s="106" t="e">
        <f ca="true">+IF(AND(ISNUMBER(OFFSET('Sanitation Data'!$C$13,0,10*ROW('Sanitation Data'!C7))),'Data Summary'!CO13="Yes"),OFFSET('Sanitation Data'!$C$13,0,10*ROW('Sanitation Data'!C7)),NA())</f>
        <v>#N/A</v>
      </c>
      <c r="AA13" s="106" t="e">
        <f ca="true">+IF(AND(ISNUMBER(OFFSET('Sanitation Data'!$D$5,0,10*ROW('Sanitation Data'!D7))),'Data Summary'!CP13="Yes"),100-OFFSET('Sanitation Data'!$D$5,0,10*ROW('Sanitation Data'!D7)),NA())</f>
        <v>#N/A</v>
      </c>
      <c r="AB13" s="106" t="e">
        <f ca="true">+IF(AND(ISNUMBER(OFFSET('Sanitation Data'!$D$7,0,10*ROW('Sanitation Data'!D7))),'Data Summary'!CQ13="Yes"),OFFSET('Sanitation Data'!$D$7,0,10*ROW('Sanitation Data'!D7)),NA())</f>
        <v>#N/A</v>
      </c>
      <c r="AC13" s="106" t="e">
        <f ca="true">+IF(AND(ISNUMBER(OFFSET('Sanitation Data'!$D$11,0,10*ROW('Sanitation Data'!D7))),'Data Summary'!CR13="Yes"),OFFSET('Sanitation Data'!$D$11,0,10*ROW('Sanitation Data'!D7)),NA())</f>
        <v>#N/A</v>
      </c>
      <c r="AD13" s="106" t="e">
        <f ca="true">+IF(AND(ISNUMBER(OFFSET('Sanitation Data'!$D$12,0,10*ROW('Sanitation Data'!D7))),'Data Summary'!CS13="Yes"),OFFSET('Sanitation Data'!$D$12,0,10*ROW('Sanitation Data'!D7)),NA())</f>
        <v>#N/A</v>
      </c>
      <c r="AE13" s="106" t="e">
        <f ca="true">+IF(AND(ISNUMBER(OFFSET('Sanitation Data'!$D$13,0,10*ROW('Sanitation Data'!D7))),'Data Summary'!CT13="Yes"),OFFSET('Sanitation Data'!$D$13,0,10*ROW('Sanitation Data'!D7)),NA())</f>
        <v>#N/A</v>
      </c>
      <c r="AF13" s="106" t="e">
        <f ca="true">+IF(AND(ISNUMBER(OFFSET('Sanitation Data'!$E$5,0,10*ROW('Sanitation Data'!E7))),'Data Summary'!CU13="Yes"),100-OFFSET('Sanitation Data'!$E$5,0,10*ROW('Sanitation Data'!E7)),NA())</f>
        <v>#N/A</v>
      </c>
      <c r="AG13" s="106" t="e">
        <f ca="true">+IF(AND(ISNUMBER(OFFSET('Sanitation Data'!$E$7,0,10*ROW('Sanitation Data'!E7))),'Data Summary'!CV13="Yes"),OFFSET('Sanitation Data'!$E$7,0,10*ROW('Sanitation Data'!E7)),NA())</f>
        <v>#N/A</v>
      </c>
      <c r="AH13" s="106" t="e">
        <f ca="true">+IF(AND(ISNUMBER(OFFSET('Sanitation Data'!$E$11,0,10*ROW('Sanitation Data'!E7))),'Data Summary'!CW13="Yes"),OFFSET('Sanitation Data'!$E$11,0,10*ROW('Sanitation Data'!E7)),NA())</f>
        <v>#N/A</v>
      </c>
      <c r="AI13" s="106" t="e">
        <f ca="true">+IF(AND(ISNUMBER(OFFSET('Sanitation Data'!$E$12,0,10*ROW('Sanitation Data'!E7))),'Data Summary'!CX13="Yes"),OFFSET('Sanitation Data'!$E$12,0,10*ROW('Sanitation Data'!E7)),NA())</f>
        <v>#N/A</v>
      </c>
      <c r="AJ13" s="106" t="e">
        <f ca="true">+IF(AND(ISNUMBER(OFFSET('Sanitation Data'!$E$13,0,10*ROW('Sanitation Data'!E7))),'Data Summary'!CY13="Yes"),OFFSET('Sanitation Data'!$E$13,0,10*ROW('Sanitation Data'!E7)),NA())</f>
        <v>#N/A</v>
      </c>
      <c r="AK13" s="106" t="e">
        <f ca="true">+IF(AND(ISNUMBER(OFFSET('Sanitation Data'!$F$5,0,10*ROW('Sanitation Data'!F7))),'Data Summary'!CZ13="Yes"),100-OFFSET('Sanitation Data'!$F$5,0,10*ROW('Sanitation Data'!F7)),NA())</f>
        <v>#N/A</v>
      </c>
      <c r="AL13" s="106" t="e">
        <f ca="true">+IF(AND(ISNUMBER(OFFSET('Sanitation Data'!$F$7,0,10*ROW('Sanitation Data'!F7))),'Data Summary'!DA13="Yes"),OFFSET('Sanitation Data'!$F$7,0,10*ROW('Sanitation Data'!F7)),NA())</f>
        <v>#N/A</v>
      </c>
      <c r="AM13" s="106" t="e">
        <f ca="true">+IF(AND(ISNUMBER(OFFSET('Sanitation Data'!$F$11,0,10*ROW('Sanitation Data'!F7))),'Data Summary'!DB13="Yes"),OFFSET('Sanitation Data'!$F$11,0,10*ROW('Sanitation Data'!F7)),NA())</f>
        <v>#N/A</v>
      </c>
      <c r="AN13" s="106" t="e">
        <f ca="true">+IF(AND(ISNUMBER(OFFSET('Sanitation Data'!$F$12,0,10*ROW('Sanitation Data'!F7))),'Data Summary'!DC13="Yes"),OFFSET('Sanitation Data'!$F$12,0,10*ROW('Sanitation Data'!F7)),NA())</f>
        <v>#N/A</v>
      </c>
      <c r="AO13" s="106" t="e">
        <f ca="true">+IF(AND(ISNUMBER(OFFSET('Sanitation Data'!$F$13,0,10*ROW('Sanitation Data'!F7))),'Data Summary'!DD13="Yes"),OFFSET('Sanitation Data'!$F$13,0,10*ROW('Sanitation Data'!F7)),NA())</f>
        <v>#N/A</v>
      </c>
      <c r="AP13" s="106">
        <f ca="true">+IF(AND(ISNUMBER(OFFSET('Sanitation Data'!$G$5,0,10*ROW('Sanitation Data'!G7))),'Data Summary'!DE13="Yes"),100-OFFSET('Sanitation Data'!$G$5,0,10*ROW('Sanitation Data'!G7)),NA())</f>
        <v>90.5</v>
      </c>
      <c r="AQ13" s="106" t="e">
        <f ca="true">+IF(AND(ISNUMBER(OFFSET('Sanitation Data'!$G$7,0,10*ROW('Sanitation Data'!G7))),'Data Summary'!DF13="Yes"),OFFSET('Sanitation Data'!$G$7,0,10*ROW('Sanitation Data'!G7)),NA())</f>
        <v>#N/A</v>
      </c>
      <c r="AR13" s="106" t="e">
        <f ca="true">+IF(AND(ISNUMBER(OFFSET('Sanitation Data'!$G$11,0,10*ROW('Sanitation Data'!G7))),'Data Summary'!DG13="Yes"),OFFSET('Sanitation Data'!$G$11,0,10*ROW('Sanitation Data'!G7)),NA())</f>
        <v>#N/A</v>
      </c>
      <c r="AS13" s="106" t="e">
        <f ca="true">+IF(AND(ISNUMBER(OFFSET('Sanitation Data'!$G$12,0,10*ROW('Sanitation Data'!G7))),'Data Summary'!DH13="Yes"),OFFSET('Sanitation Data'!$G$12,0,10*ROW('Sanitation Data'!G7)),NA())</f>
        <v>#N/A</v>
      </c>
      <c r="AT13" s="106" t="e">
        <f ca="true">+IF(AND(ISNUMBER(OFFSET('Sanitation Data'!$G$13,0,10*ROW('Sanitation Data'!G7))),'Data Summary'!DI13="Yes"),OFFSET('Sanitation Data'!$G$13,0,10*ROW('Sanitation Data'!G7)),NA())</f>
        <v>#N/A</v>
      </c>
      <c r="AU13" s="106">
        <f ca="true">+IF(AND(ISNUMBER(OFFSET('Sanitation Data'!$H$5,0,10*ROW('Sanitation Data'!H7))),'Data Summary'!DJ13="Yes"),100-OFFSET('Sanitation Data'!$H$5,0,10*ROW('Sanitation Data'!H7)),NA())</f>
        <v>100</v>
      </c>
      <c r="AV13" s="106" t="e">
        <f ca="true">+IF(AND(ISNUMBER(OFFSET('Sanitation Data'!$H$7,0,10*ROW('Sanitation Data'!H7))),'Data Summary'!DK13="Yes"),OFFSET('Sanitation Data'!$H$7,0,10*ROW('Sanitation Data'!H7)),NA())</f>
        <v>#N/A</v>
      </c>
      <c r="AW13" s="106" t="e">
        <f ca="true">+IF(AND(ISNUMBER(OFFSET('Sanitation Data'!$H$11,0,10*ROW('Sanitation Data'!H7))),'Data Summary'!DL13="Yes"),OFFSET('Sanitation Data'!$H$11,0,10*ROW('Sanitation Data'!H7)),NA())</f>
        <v>#N/A</v>
      </c>
      <c r="AX13" s="106" t="e">
        <f ca="true">+IF(AND(ISNUMBER(OFFSET('Sanitation Data'!$H$12,0,10*ROW('Sanitation Data'!H7))),'Data Summary'!DM13="Yes"),OFFSET('Sanitation Data'!$H$12,0,10*ROW('Sanitation Data'!H7)),NA())</f>
        <v>#N/A</v>
      </c>
      <c r="AY13" s="106" t="e">
        <f ca="true">+IF(AND(ISNUMBER(OFFSET('Sanitation Data'!$H$13,0,10*ROW('Sanitation Data'!H7))),'Data Summary'!DN13="Yes"),OFFSET('Sanitation Data'!$H$13,0,10*ROW('Sanitation Data'!H7)),NA())</f>
        <v>#N/A</v>
      </c>
      <c r="AZ13" s="111" t="e">
        <f ca="true">+IF(AND(ISNUMBER(OFFSET('Hygiene Data'!$C$6,0,10*ROW('Hygiene Data'!C7))),'Data Summary'!DO13="Yes"),OFFSET('Hygiene Data'!$C$6,0,10*ROW('Hygiene Data'!C7)),NA())</f>
        <v>#N/A</v>
      </c>
      <c r="BA13" s="111" t="e">
        <f ca="true">+IF(AND(ISNUMBER(OFFSET('Hygiene Data'!$C$8,0,10*ROW('Hygiene Data'!C7))),'Data Summary'!DP13="Yes"),OFFSET('Hygiene Data'!$C$8,0,10*ROW('Hygiene Data'!C7)),NA())</f>
        <v>#N/A</v>
      </c>
      <c r="BB13" s="111" t="e">
        <f ca="true">+IF(AND(ISNUMBER(OFFSET('Hygiene Data'!$C$10,0,10*ROW('Hygiene Data'!C7))),'Data Summary'!DQ13="Yes"),OFFSET('Hygiene Data'!$C$10,0,10*ROW('Hygiene Data'!C7)),NA())</f>
        <v>#N/A</v>
      </c>
      <c r="BC13" s="111" t="e">
        <f ca="true">+IF(AND(ISNUMBER(OFFSET('Hygiene Data'!$D$6,0,10*ROW('Hygiene Data'!D7))),'Data Summary'!DR13="Yes"),OFFSET('Hygiene Data'!$D$6,0,10*ROW('Hygiene Data'!D7)),NA())</f>
        <v>#N/A</v>
      </c>
      <c r="BD13" s="111" t="e">
        <f ca="true">+IF(AND(ISNUMBER(OFFSET('Hygiene Data'!$D$8,0,10*ROW('Hygiene Data'!D7))),'Data Summary'!DS13="Yes"),OFFSET('Hygiene Data'!$D$8,0,10*ROW('Hygiene Data'!D7)),NA())</f>
        <v>#N/A</v>
      </c>
      <c r="BE13" s="111" t="e">
        <f ca="true">+IF(AND(ISNUMBER(OFFSET('Hygiene Data'!$D$10,0,10*ROW('Hygiene Data'!D7))),'Data Summary'!DT13="Yes"),OFFSET('Hygiene Data'!$D$10,0,10*ROW('Hygiene Data'!D7)),NA())</f>
        <v>#N/A</v>
      </c>
      <c r="BF13" s="111" t="e">
        <f ca="true">+IF(AND(ISNUMBER(OFFSET('Hygiene Data'!$E$6,0,10*ROW('Hygiene Data'!E7))),'Data Summary'!DU13="Yes"),OFFSET('Hygiene Data'!$E$6,0,10*ROW('Hygiene Data'!E7)),NA())</f>
        <v>#N/A</v>
      </c>
      <c r="BG13" s="111" t="e">
        <f ca="true">+IF(AND(ISNUMBER(OFFSET('Hygiene Data'!$E$8,0,10*ROW('Hygiene Data'!E7))),'Data Summary'!DV13="Yes"),OFFSET('Hygiene Data'!$E$8,0,10*ROW('Hygiene Data'!E7)),NA())</f>
        <v>#N/A</v>
      </c>
      <c r="BH13" s="111" t="e">
        <f ca="true">+IF(AND(ISNUMBER(OFFSET('Hygiene Data'!$E$10,0,10*ROW('Hygiene Data'!E7))),'Data Summary'!DW13="Yes"),OFFSET('Hygiene Data'!$E$10,0,10*ROW('Hygiene Data'!E7)),NA())</f>
        <v>#N/A</v>
      </c>
      <c r="BI13" s="111" t="e">
        <f ca="true">+IF(AND(ISNUMBER(OFFSET('Hygiene Data'!$F$6,0,10*ROW('Hygiene Data'!F7))),'Data Summary'!DX13="Yes"),OFFSET('Hygiene Data'!$F$6,0,10*ROW('Hygiene Data'!F7)),NA())</f>
        <v>#N/A</v>
      </c>
      <c r="BJ13" s="111" t="e">
        <f ca="true">+IF(AND(ISNUMBER(OFFSET('Hygiene Data'!$F$8,0,10*ROW('Hygiene Data'!F7))),'Data Summary'!DY13="Yes"),OFFSET('Hygiene Data'!$F$8,0,10*ROW('Hygiene Data'!F7)),NA())</f>
        <v>#N/A</v>
      </c>
      <c r="BK13" s="111" t="e">
        <f ca="true">+IF(AND(ISNUMBER(OFFSET('Hygiene Data'!$F$10,0,10*ROW('Hygiene Data'!F7))),'Data Summary'!DZ13="Yes"),OFFSET('Hygiene Data'!$F$10,0,10*ROW('Hygiene Data'!F7)),NA())</f>
        <v>#N/A</v>
      </c>
      <c r="BL13" s="111" t="e">
        <f ca="true">+IF(AND(ISNUMBER(OFFSET('Hygiene Data'!$G$6,0,10*ROW('Hygiene Data'!G7))),'Data Summary'!EA13="Yes"),OFFSET('Hygiene Data'!$G$6,0,10*ROW('Hygiene Data'!G7)),NA())</f>
        <v>#N/A</v>
      </c>
      <c r="BM13" s="111" t="e">
        <f ca="true">+IF(AND(ISNUMBER(OFFSET('Hygiene Data'!$G$8,0,10*ROW('Hygiene Data'!G7))),'Data Summary'!EB13="Yes"),OFFSET('Hygiene Data'!$G$8,0,10*ROW('Hygiene Data'!G7)),NA())</f>
        <v>#N/A</v>
      </c>
      <c r="BN13" s="111" t="e">
        <f ca="true">+IF(AND(ISNUMBER(OFFSET('Hygiene Data'!$G$10,0,10*ROW('Hygiene Data'!G7))),'Data Summary'!EC13="Yes"),OFFSET('Hygiene Data'!$G$10,0,10*ROW('Hygiene Data'!G7)),NA())</f>
        <v>#N/A</v>
      </c>
      <c r="BO13" s="111" t="e">
        <f ca="true">+IF(AND(ISNUMBER(OFFSET('Hygiene Data'!$H$6,0,10*ROW('Hygiene Data'!H7))),'Data Summary'!ED13="Yes"),OFFSET('Hygiene Data'!$H$6,0,10*ROW('Hygiene Data'!H7)),NA())</f>
        <v>#N/A</v>
      </c>
      <c r="BP13" s="111" t="e">
        <f ca="true">+IF(AND(ISNUMBER(OFFSET('Hygiene Data'!$H$8,0,10*ROW('Hygiene Data'!H7))),'Data Summary'!EE13="Yes"),OFFSET('Hygiene Data'!$H$8,0,10*ROW('Hygiene Data'!H7)),NA())</f>
        <v>#N/A</v>
      </c>
      <c r="BQ13" s="111" t="e">
        <f ca="true">+IF(AND(ISNUMBER(OFFSET('Hygiene Data'!$H$10,0,10*ROW('Hygiene Data'!H7))),'Data Summary'!EF13="Yes"),OFFSET('Hygiene Data'!$H$10,0,10*ROW('Hygiene Data'!H7)),NA())</f>
        <v>#N/A</v>
      </c>
    </row>
    <row r="14" x14ac:dyDescent="0.2">
      <c r="A14" s="59" t="str">
        <f ca="true">+IF(OFFSET('Water Data'!$B$1,0,10*ROW('Water Data'!B8))="",NA(),OFFSET('Water Data'!$B$1,0,10*ROW('Water Data'!B8)))</f>
        <v>EMIS08</v>
      </c>
      <c r="B14" s="59" t="str">
        <f ca="true">+IF(OFFSET('Water Data'!$A$3,0,10*ROW('Water Data'!A8))="",NA(),OFFSET('Water Data'!$A$3,0,10*ROW('Water Data'!A8)))</f>
        <v>EMIS</v>
      </c>
      <c r="C14" s="59">
        <f ca="true">+IF(OFFSET('Water Data'!$C$3,0,10*ROW('Water Data'!C8))="",NA(),OFFSET('Water Data'!$C$3,0,10*ROW('Water Data'!C8)))</f>
        <v>2008</v>
      </c>
      <c r="D14" s="60">
        <f ca="true">+IF(AND(ISNUMBER(OFFSET('Water Data'!$C$5,0,10*ROW('Water Data'!C8))),'Data Summary'!BS14="Yes"),100-OFFSET('Water Data'!$C$5,0,10*ROW('Water Data'!C8)),NA())</f>
        <v>33.885683891821117</v>
      </c>
      <c r="E14" s="60">
        <f ca="true">+IF(AND(ISNUMBER(OFFSET('Water Data'!$C$7,0,10*ROW('Water Data'!C8))),'Data Summary'!BT14="Yes"),OFFSET('Water Data'!$C$7,0,10*ROW('Water Data'!C8)),NA())</f>
        <v>25.602471257313532</v>
      </c>
      <c r="F14" s="60" t="e">
        <f ca="true">+IF(AND(ISNUMBER(OFFSET('Water Data'!$C$10,0,10*ROW('Water Data'!C8))),'Data Summary'!BU14="Yes"),OFFSET('Water Data'!$C$10,0,10*ROW('Water Data'!C8)),NA())</f>
        <v>#N/A</v>
      </c>
      <c r="G14" s="60" t="e">
        <f ca="true">+IF(AND(ISNUMBER(OFFSET('Water Data'!$D$5,0,10*ROW('Water Data'!D8))),'Data Summary'!BV14="Yes"),100-OFFSET('Water Data'!$D$5,0,10*ROW('Water Data'!D8)),NA())</f>
        <v>#N/A</v>
      </c>
      <c r="H14" s="60" t="e">
        <f ca="true">+IF(AND(ISNUMBER(OFFSET('Water Data'!$D$7,0,10*ROW('Water Data'!D8))),'Data Summary'!BW14="Yes"),OFFSET('Water Data'!$D$7,0,10*ROW('Water Data'!D8)),NA())</f>
        <v>#N/A</v>
      </c>
      <c r="I14" s="60" t="e">
        <f ca="true">+IF(AND(ISNUMBER(OFFSET('Water Data'!$D$10,0,10*ROW('Water Data'!D8))),'Data Summary'!BX14="Yes"),OFFSET('Water Data'!$D$10,0,10*ROW('Water Data'!D8)),NA())</f>
        <v>#N/A</v>
      </c>
      <c r="J14" s="60" t="e">
        <f ca="true">+IF(AND(ISNUMBER(OFFSET('Water Data'!$E$5,0,10*ROW('Water Data'!E8))),'Data Summary'!BY14="Yes"),100-OFFSET('Water Data'!$E$5,0,10*ROW('Water Data'!E8)),NA())</f>
        <v>#N/A</v>
      </c>
      <c r="K14" s="60" t="e">
        <f ca="true">+IF(AND(ISNUMBER(OFFSET('Water Data'!$E$7,0,10*ROW('Water Data'!E8))),'Data Summary'!BZ14="Yes"),OFFSET('Water Data'!$E$7,0,10*ROW('Water Data'!E8)),NA())</f>
        <v>#N/A</v>
      </c>
      <c r="L14" s="60" t="e">
        <f ca="true">+IF(AND(ISNUMBER(OFFSET('Water Data'!$E$10,0,10*ROW('Water Data'!E8))),'Data Summary'!CA14="Yes"),OFFSET('Water Data'!$E$10,0,10*ROW('Water Data'!E8)),NA())</f>
        <v>#N/A</v>
      </c>
      <c r="M14" s="60" t="e">
        <f ca="true">+IF(AND(ISNUMBER(OFFSET('Water Data'!$F$5,0,10*ROW('Water Data'!F8))),'Data Summary'!CB14="Yes"),100-OFFSET('Water Data'!$F$5,0,10*ROW('Water Data'!F8)),NA())</f>
        <v>#N/A</v>
      </c>
      <c r="N14" s="60" t="e">
        <f ca="true">+IF(AND(ISNUMBER(OFFSET('Water Data'!$F$7,0,10*ROW('Water Data'!F8))),'Data Summary'!CC14="Yes"),OFFSET('Water Data'!$F$7,0,10*ROW('Water Data'!F8)),NA())</f>
        <v>#N/A</v>
      </c>
      <c r="O14" s="60" t="e">
        <f ca="true">+IF(AND(ISNUMBER(OFFSET('Water Data'!$F$10,0,10*ROW('Water Data'!F8))),'Data Summary'!CD14="Yes"),OFFSET('Water Data'!$F$10,0,10*ROW('Water Data'!F8)),NA())</f>
        <v>#N/A</v>
      </c>
      <c r="P14" s="60">
        <f ca="true">+IF(AND(ISNUMBER(OFFSET('Water Data'!$G$5,0,10*ROW('Water Data'!G8))),'Data Summary'!CE14="Yes"),100-OFFSET('Water Data'!$G$5,0,10*ROW('Water Data'!G8)),NA())</f>
        <v>32.302817504496019</v>
      </c>
      <c r="Q14" s="60">
        <f ca="true">+IF(AND(ISNUMBER(OFFSET('Water Data'!$G$7,0,10*ROW('Water Data'!G8))),'Data Summary'!CF14="Yes"),OFFSET('Water Data'!$G$7,0,10*ROW('Water Data'!G8)),NA())</f>
        <v>23.816048642630815</v>
      </c>
      <c r="R14" s="60" t="e">
        <f ca="true">+IF(AND(ISNUMBER(OFFSET('Water Data'!$G$10,0,10*ROW('Water Data'!G8))),'Data Summary'!CG14="Yes"),OFFSET('Water Data'!$G$10,0,10*ROW('Water Data'!G8)),NA())</f>
        <v>#N/A</v>
      </c>
      <c r="S14" s="60">
        <f ca="true">+IF(AND(ISNUMBER(OFFSET('Water Data'!$H$5,0,10*ROW('Water Data'!H8))),'Data Summary'!CH14="Yes"),100-OFFSET('Water Data'!$H$5,0,10*ROW('Water Data'!H8)),NA())</f>
        <v>67.893284268629245</v>
      </c>
      <c r="T14" s="60">
        <f ca="true">+IF(AND(ISNUMBER(OFFSET('Water Data'!$H$7,0,10*ROW('Water Data'!H8))),'Data Summary'!CI14="Yes"),OFFSET('Water Data'!$H$7,0,10*ROW('Water Data'!H8)),NA())</f>
        <v>63.983440662373503</v>
      </c>
      <c r="U14" s="60" t="e">
        <f ca="true">+IF(AND(ISNUMBER(OFFSET('Water Data'!$H$10,0,10*ROW('Water Data'!H8))),'Data Summary'!CJ14="Yes"),OFFSET('Water Data'!$H$10,0,10*ROW('Water Data'!H8)),NA())</f>
        <v>#N/A</v>
      </c>
      <c r="V14" s="106">
        <f ca="true">+IF(AND(ISNUMBER(OFFSET('Sanitation Data'!$C$5,0,10*ROW('Sanitation Data'!C8))),'Data Summary'!CK14="Yes"),100-OFFSET('Sanitation Data'!$C$5,0,10*ROW('Sanitation Data'!C8)),NA())</f>
        <v>91.018059817519742</v>
      </c>
      <c r="W14" s="106" t="e">
        <f ca="true">+IF(AND(ISNUMBER(OFFSET('Sanitation Data'!$C$7,0,10*ROW('Sanitation Data'!C8))),'Data Summary'!CL14="Yes"),OFFSET('Sanitation Data'!$C$7,0,10*ROW('Sanitation Data'!C8)),NA())</f>
        <v>#N/A</v>
      </c>
      <c r="X14" s="106" t="e">
        <f ca="true">+IF(AND(ISNUMBER(OFFSET('Sanitation Data'!$C$11,0,10*ROW('Sanitation Data'!C8))),'Data Summary'!CM14="Yes"),OFFSET('Sanitation Data'!$C$11,0,10*ROW('Sanitation Data'!C8)),NA())</f>
        <v>#N/A</v>
      </c>
      <c r="Y14" s="106" t="e">
        <f ca="true">+IF(AND(ISNUMBER(OFFSET('Sanitation Data'!$C$12,0,10*ROW('Sanitation Data'!C8))),'Data Summary'!CN14="Yes"),OFFSET('Sanitation Data'!$C$12,0,10*ROW('Sanitation Data'!C8)),NA())</f>
        <v>#N/A</v>
      </c>
      <c r="Z14" s="106" t="e">
        <f ca="true">+IF(AND(ISNUMBER(OFFSET('Sanitation Data'!$C$13,0,10*ROW('Sanitation Data'!C8))),'Data Summary'!CO14="Yes"),OFFSET('Sanitation Data'!$C$13,0,10*ROW('Sanitation Data'!C8)),NA())</f>
        <v>#N/A</v>
      </c>
      <c r="AA14" s="106" t="e">
        <f ca="true">+IF(AND(ISNUMBER(OFFSET('Sanitation Data'!$D$5,0,10*ROW('Sanitation Data'!D8))),'Data Summary'!CP14="Yes"),100-OFFSET('Sanitation Data'!$D$5,0,10*ROW('Sanitation Data'!D8)),NA())</f>
        <v>#N/A</v>
      </c>
      <c r="AB14" s="106" t="e">
        <f ca="true">+IF(AND(ISNUMBER(OFFSET('Sanitation Data'!$D$7,0,10*ROW('Sanitation Data'!D8))),'Data Summary'!CQ14="Yes"),OFFSET('Sanitation Data'!$D$7,0,10*ROW('Sanitation Data'!D8)),NA())</f>
        <v>#N/A</v>
      </c>
      <c r="AC14" s="106" t="e">
        <f ca="true">+IF(AND(ISNUMBER(OFFSET('Sanitation Data'!$D$11,0,10*ROW('Sanitation Data'!D8))),'Data Summary'!CR14="Yes"),OFFSET('Sanitation Data'!$D$11,0,10*ROW('Sanitation Data'!D8)),NA())</f>
        <v>#N/A</v>
      </c>
      <c r="AD14" s="106" t="e">
        <f ca="true">+IF(AND(ISNUMBER(OFFSET('Sanitation Data'!$D$12,0,10*ROW('Sanitation Data'!D8))),'Data Summary'!CS14="Yes"),OFFSET('Sanitation Data'!$D$12,0,10*ROW('Sanitation Data'!D8)),NA())</f>
        <v>#N/A</v>
      </c>
      <c r="AE14" s="106" t="e">
        <f ca="true">+IF(AND(ISNUMBER(OFFSET('Sanitation Data'!$D$13,0,10*ROW('Sanitation Data'!D8))),'Data Summary'!CT14="Yes"),OFFSET('Sanitation Data'!$D$13,0,10*ROW('Sanitation Data'!D8)),NA())</f>
        <v>#N/A</v>
      </c>
      <c r="AF14" s="106" t="e">
        <f ca="true">+IF(AND(ISNUMBER(OFFSET('Sanitation Data'!$E$5,0,10*ROW('Sanitation Data'!E8))),'Data Summary'!CU14="Yes"),100-OFFSET('Sanitation Data'!$E$5,0,10*ROW('Sanitation Data'!E8)),NA())</f>
        <v>#N/A</v>
      </c>
      <c r="AG14" s="106" t="e">
        <f ca="true">+IF(AND(ISNUMBER(OFFSET('Sanitation Data'!$E$7,0,10*ROW('Sanitation Data'!E8))),'Data Summary'!CV14="Yes"),OFFSET('Sanitation Data'!$E$7,0,10*ROW('Sanitation Data'!E8)),NA())</f>
        <v>#N/A</v>
      </c>
      <c r="AH14" s="106" t="e">
        <f ca="true">+IF(AND(ISNUMBER(OFFSET('Sanitation Data'!$E$11,0,10*ROW('Sanitation Data'!E8))),'Data Summary'!CW14="Yes"),OFFSET('Sanitation Data'!$E$11,0,10*ROW('Sanitation Data'!E8)),NA())</f>
        <v>#N/A</v>
      </c>
      <c r="AI14" s="106" t="e">
        <f ca="true">+IF(AND(ISNUMBER(OFFSET('Sanitation Data'!$E$12,0,10*ROW('Sanitation Data'!E8))),'Data Summary'!CX14="Yes"),OFFSET('Sanitation Data'!$E$12,0,10*ROW('Sanitation Data'!E8)),NA())</f>
        <v>#N/A</v>
      </c>
      <c r="AJ14" s="106" t="e">
        <f ca="true">+IF(AND(ISNUMBER(OFFSET('Sanitation Data'!$E$13,0,10*ROW('Sanitation Data'!E8))),'Data Summary'!CY14="Yes"),OFFSET('Sanitation Data'!$E$13,0,10*ROW('Sanitation Data'!E8)),NA())</f>
        <v>#N/A</v>
      </c>
      <c r="AK14" s="106" t="e">
        <f ca="true">+IF(AND(ISNUMBER(OFFSET('Sanitation Data'!$F$5,0,10*ROW('Sanitation Data'!F8))),'Data Summary'!CZ14="Yes"),100-OFFSET('Sanitation Data'!$F$5,0,10*ROW('Sanitation Data'!F8)),NA())</f>
        <v>#N/A</v>
      </c>
      <c r="AL14" s="106" t="e">
        <f ca="true">+IF(AND(ISNUMBER(OFFSET('Sanitation Data'!$F$7,0,10*ROW('Sanitation Data'!F8))),'Data Summary'!DA14="Yes"),OFFSET('Sanitation Data'!$F$7,0,10*ROW('Sanitation Data'!F8)),NA())</f>
        <v>#N/A</v>
      </c>
      <c r="AM14" s="106" t="e">
        <f ca="true">+IF(AND(ISNUMBER(OFFSET('Sanitation Data'!$F$11,0,10*ROW('Sanitation Data'!F8))),'Data Summary'!DB14="Yes"),OFFSET('Sanitation Data'!$F$11,0,10*ROW('Sanitation Data'!F8)),NA())</f>
        <v>#N/A</v>
      </c>
      <c r="AN14" s="106" t="e">
        <f ca="true">+IF(AND(ISNUMBER(OFFSET('Sanitation Data'!$F$12,0,10*ROW('Sanitation Data'!F8))),'Data Summary'!DC14="Yes"),OFFSET('Sanitation Data'!$F$12,0,10*ROW('Sanitation Data'!F8)),NA())</f>
        <v>#N/A</v>
      </c>
      <c r="AO14" s="106" t="e">
        <f ca="true">+IF(AND(ISNUMBER(OFFSET('Sanitation Data'!$F$13,0,10*ROW('Sanitation Data'!F8))),'Data Summary'!DD14="Yes"),OFFSET('Sanitation Data'!$F$13,0,10*ROW('Sanitation Data'!F8)),NA())</f>
        <v>#N/A</v>
      </c>
      <c r="AP14" s="106">
        <f ca="true">+IF(AND(ISNUMBER(OFFSET('Sanitation Data'!$G$5,0,10*ROW('Sanitation Data'!G8))),'Data Summary'!DE14="Yes"),100-OFFSET('Sanitation Data'!$G$5,0,10*ROW('Sanitation Data'!G8)),NA())</f>
        <v>90.6</v>
      </c>
      <c r="AQ14" s="106" t="e">
        <f ca="true">+IF(AND(ISNUMBER(OFFSET('Sanitation Data'!$G$7,0,10*ROW('Sanitation Data'!G8))),'Data Summary'!DF14="Yes"),OFFSET('Sanitation Data'!$G$7,0,10*ROW('Sanitation Data'!G8)),NA())</f>
        <v>#N/A</v>
      </c>
      <c r="AR14" s="106" t="e">
        <f ca="true">+IF(AND(ISNUMBER(OFFSET('Sanitation Data'!$G$11,0,10*ROW('Sanitation Data'!G8))),'Data Summary'!DG14="Yes"),OFFSET('Sanitation Data'!$G$11,0,10*ROW('Sanitation Data'!G8)),NA())</f>
        <v>#N/A</v>
      </c>
      <c r="AS14" s="106" t="e">
        <f ca="true">+IF(AND(ISNUMBER(OFFSET('Sanitation Data'!$G$12,0,10*ROW('Sanitation Data'!G8))),'Data Summary'!DH14="Yes"),OFFSET('Sanitation Data'!$G$12,0,10*ROW('Sanitation Data'!G8)),NA())</f>
        <v>#N/A</v>
      </c>
      <c r="AT14" s="106" t="e">
        <f ca="true">+IF(AND(ISNUMBER(OFFSET('Sanitation Data'!$G$13,0,10*ROW('Sanitation Data'!G8))),'Data Summary'!DI14="Yes"),OFFSET('Sanitation Data'!$G$13,0,10*ROW('Sanitation Data'!G8)),NA())</f>
        <v>#N/A</v>
      </c>
      <c r="AU14" s="106">
        <f ca="true">+IF(AND(ISNUMBER(OFFSET('Sanitation Data'!$H$5,0,10*ROW('Sanitation Data'!H8))),'Data Summary'!DJ14="Yes"),100-OFFSET('Sanitation Data'!$H$5,0,10*ROW('Sanitation Data'!H8)),NA())</f>
        <v>100</v>
      </c>
      <c r="AV14" s="106" t="e">
        <f ca="true">+IF(AND(ISNUMBER(OFFSET('Sanitation Data'!$H$7,0,10*ROW('Sanitation Data'!H8))),'Data Summary'!DK14="Yes"),OFFSET('Sanitation Data'!$H$7,0,10*ROW('Sanitation Data'!H8)),NA())</f>
        <v>#N/A</v>
      </c>
      <c r="AW14" s="106" t="e">
        <f ca="true">+IF(AND(ISNUMBER(OFFSET('Sanitation Data'!$H$11,0,10*ROW('Sanitation Data'!H8))),'Data Summary'!DL14="Yes"),OFFSET('Sanitation Data'!$H$11,0,10*ROW('Sanitation Data'!H8)),NA())</f>
        <v>#N/A</v>
      </c>
      <c r="AX14" s="106" t="e">
        <f ca="true">+IF(AND(ISNUMBER(OFFSET('Sanitation Data'!$H$12,0,10*ROW('Sanitation Data'!H8))),'Data Summary'!DM14="Yes"),OFFSET('Sanitation Data'!$H$12,0,10*ROW('Sanitation Data'!H8)),NA())</f>
        <v>#N/A</v>
      </c>
      <c r="AY14" s="106" t="e">
        <f ca="true">+IF(AND(ISNUMBER(OFFSET('Sanitation Data'!$H$13,0,10*ROW('Sanitation Data'!H8))),'Data Summary'!DN14="Yes"),OFFSET('Sanitation Data'!$H$13,0,10*ROW('Sanitation Data'!H8)),NA())</f>
        <v>#N/A</v>
      </c>
      <c r="AZ14" s="111" t="e">
        <f ca="true">+IF(AND(ISNUMBER(OFFSET('Hygiene Data'!$C$6,0,10*ROW('Hygiene Data'!C8))),'Data Summary'!DO14="Yes"),OFFSET('Hygiene Data'!$C$6,0,10*ROW('Hygiene Data'!C8)),NA())</f>
        <v>#N/A</v>
      </c>
      <c r="BA14" s="111" t="e">
        <f ca="true">+IF(AND(ISNUMBER(OFFSET('Hygiene Data'!$C$8,0,10*ROW('Hygiene Data'!C8))),'Data Summary'!DP14="Yes"),OFFSET('Hygiene Data'!$C$8,0,10*ROW('Hygiene Data'!C8)),NA())</f>
        <v>#N/A</v>
      </c>
      <c r="BB14" s="111" t="e">
        <f ca="true">+IF(AND(ISNUMBER(OFFSET('Hygiene Data'!$C$10,0,10*ROW('Hygiene Data'!C8))),'Data Summary'!DQ14="Yes"),OFFSET('Hygiene Data'!$C$10,0,10*ROW('Hygiene Data'!C8)),NA())</f>
        <v>#N/A</v>
      </c>
      <c r="BC14" s="111" t="e">
        <f ca="true">+IF(AND(ISNUMBER(OFFSET('Hygiene Data'!$D$6,0,10*ROW('Hygiene Data'!D8))),'Data Summary'!DR14="Yes"),OFFSET('Hygiene Data'!$D$6,0,10*ROW('Hygiene Data'!D8)),NA())</f>
        <v>#N/A</v>
      </c>
      <c r="BD14" s="111" t="e">
        <f ca="true">+IF(AND(ISNUMBER(OFFSET('Hygiene Data'!$D$8,0,10*ROW('Hygiene Data'!D8))),'Data Summary'!DS14="Yes"),OFFSET('Hygiene Data'!$D$8,0,10*ROW('Hygiene Data'!D8)),NA())</f>
        <v>#N/A</v>
      </c>
      <c r="BE14" s="111" t="e">
        <f ca="true">+IF(AND(ISNUMBER(OFFSET('Hygiene Data'!$D$10,0,10*ROW('Hygiene Data'!D8))),'Data Summary'!DT14="Yes"),OFFSET('Hygiene Data'!$D$10,0,10*ROW('Hygiene Data'!D8)),NA())</f>
        <v>#N/A</v>
      </c>
      <c r="BF14" s="111" t="e">
        <f ca="true">+IF(AND(ISNUMBER(OFFSET('Hygiene Data'!$E$6,0,10*ROW('Hygiene Data'!E8))),'Data Summary'!DU14="Yes"),OFFSET('Hygiene Data'!$E$6,0,10*ROW('Hygiene Data'!E8)),NA())</f>
        <v>#N/A</v>
      </c>
      <c r="BG14" s="111" t="e">
        <f ca="true">+IF(AND(ISNUMBER(OFFSET('Hygiene Data'!$E$8,0,10*ROW('Hygiene Data'!E8))),'Data Summary'!DV14="Yes"),OFFSET('Hygiene Data'!$E$8,0,10*ROW('Hygiene Data'!E8)),NA())</f>
        <v>#N/A</v>
      </c>
      <c r="BH14" s="111" t="e">
        <f ca="true">+IF(AND(ISNUMBER(OFFSET('Hygiene Data'!$E$10,0,10*ROW('Hygiene Data'!E8))),'Data Summary'!DW14="Yes"),OFFSET('Hygiene Data'!$E$10,0,10*ROW('Hygiene Data'!E8)),NA())</f>
        <v>#N/A</v>
      </c>
      <c r="BI14" s="111" t="e">
        <f ca="true">+IF(AND(ISNUMBER(OFFSET('Hygiene Data'!$F$6,0,10*ROW('Hygiene Data'!F8))),'Data Summary'!DX14="Yes"),OFFSET('Hygiene Data'!$F$6,0,10*ROW('Hygiene Data'!F8)),NA())</f>
        <v>#N/A</v>
      </c>
      <c r="BJ14" s="111" t="e">
        <f ca="true">+IF(AND(ISNUMBER(OFFSET('Hygiene Data'!$F$8,0,10*ROW('Hygiene Data'!F8))),'Data Summary'!DY14="Yes"),OFFSET('Hygiene Data'!$F$8,0,10*ROW('Hygiene Data'!F8)),NA())</f>
        <v>#N/A</v>
      </c>
      <c r="BK14" s="111" t="e">
        <f ca="true">+IF(AND(ISNUMBER(OFFSET('Hygiene Data'!$F$10,0,10*ROW('Hygiene Data'!F8))),'Data Summary'!DZ14="Yes"),OFFSET('Hygiene Data'!$F$10,0,10*ROW('Hygiene Data'!F8)),NA())</f>
        <v>#N/A</v>
      </c>
      <c r="BL14" s="111" t="e">
        <f ca="true">+IF(AND(ISNUMBER(OFFSET('Hygiene Data'!$G$6,0,10*ROW('Hygiene Data'!G8))),'Data Summary'!EA14="Yes"),OFFSET('Hygiene Data'!$G$6,0,10*ROW('Hygiene Data'!G8)),NA())</f>
        <v>#N/A</v>
      </c>
      <c r="BM14" s="111" t="e">
        <f ca="true">+IF(AND(ISNUMBER(OFFSET('Hygiene Data'!$G$8,0,10*ROW('Hygiene Data'!G8))),'Data Summary'!EB14="Yes"),OFFSET('Hygiene Data'!$G$8,0,10*ROW('Hygiene Data'!G8)),NA())</f>
        <v>#N/A</v>
      </c>
      <c r="BN14" s="111" t="e">
        <f ca="true">+IF(AND(ISNUMBER(OFFSET('Hygiene Data'!$G$10,0,10*ROW('Hygiene Data'!G8))),'Data Summary'!EC14="Yes"),OFFSET('Hygiene Data'!$G$10,0,10*ROW('Hygiene Data'!G8)),NA())</f>
        <v>#N/A</v>
      </c>
      <c r="BO14" s="111" t="e">
        <f ca="true">+IF(AND(ISNUMBER(OFFSET('Hygiene Data'!$H$6,0,10*ROW('Hygiene Data'!H8))),'Data Summary'!ED14="Yes"),OFFSET('Hygiene Data'!$H$6,0,10*ROW('Hygiene Data'!H8)),NA())</f>
        <v>#N/A</v>
      </c>
      <c r="BP14" s="111" t="e">
        <f ca="true">+IF(AND(ISNUMBER(OFFSET('Hygiene Data'!$H$8,0,10*ROW('Hygiene Data'!H8))),'Data Summary'!EE14="Yes"),OFFSET('Hygiene Data'!$H$8,0,10*ROW('Hygiene Data'!H8)),NA())</f>
        <v>#N/A</v>
      </c>
      <c r="BQ14" s="111" t="e">
        <f ca="true">+IF(AND(ISNUMBER(OFFSET('Hygiene Data'!$H$10,0,10*ROW('Hygiene Data'!H8))),'Data Summary'!EF14="Yes"),OFFSET('Hygiene Data'!$H$10,0,10*ROW('Hygiene Data'!H8)),NA())</f>
        <v>#N/A</v>
      </c>
    </row>
    <row r="15" x14ac:dyDescent="0.2">
      <c r="A15" s="59" t="str">
        <f ca="true">+IF(OFFSET('Water Data'!$B$1,0,10*ROW('Water Data'!B9))="",NA(),OFFSET('Water Data'!$B$1,0,10*ROW('Water Data'!B9)))</f>
        <v>EMIS09</v>
      </c>
      <c r="B15" s="59" t="str">
        <f ca="true">+IF(OFFSET('Water Data'!$A$3,0,10*ROW('Water Data'!A9))="",NA(),OFFSET('Water Data'!$A$3,0,10*ROW('Water Data'!A9)))</f>
        <v>EMIS</v>
      </c>
      <c r="C15" s="59">
        <f ca="true">+IF(OFFSET('Water Data'!$C$3,0,10*ROW('Water Data'!C9))="",NA(),OFFSET('Water Data'!$C$3,0,10*ROW('Water Data'!C9)))</f>
        <v>2009</v>
      </c>
      <c r="D15" s="60">
        <f ca="true">+IF(AND(ISNUMBER(OFFSET('Water Data'!$C$5,0,10*ROW('Water Data'!C9))),'Data Summary'!BS15="Yes"),100-OFFSET('Water Data'!$C$5,0,10*ROW('Water Data'!C9)),NA())</f>
        <v>35.768109356658712</v>
      </c>
      <c r="E15" s="60">
        <f ca="true">+IF(AND(ISNUMBER(OFFSET('Water Data'!$C$7,0,10*ROW('Water Data'!C9))),'Data Summary'!BT15="Yes"),OFFSET('Water Data'!$C$7,0,10*ROW('Water Data'!C9)),NA())</f>
        <v>24.908175243288277</v>
      </c>
      <c r="F15" s="60" t="e">
        <f ca="true">+IF(AND(ISNUMBER(OFFSET('Water Data'!$C$10,0,10*ROW('Water Data'!C9))),'Data Summary'!BU15="Yes"),OFFSET('Water Data'!$C$10,0,10*ROW('Water Data'!C9)),NA())</f>
        <v>#N/A</v>
      </c>
      <c r="G15" s="60" t="e">
        <f ca="true">+IF(AND(ISNUMBER(OFFSET('Water Data'!$D$5,0,10*ROW('Water Data'!D9))),'Data Summary'!BV15="Yes"),100-OFFSET('Water Data'!$D$5,0,10*ROW('Water Data'!D9)),NA())</f>
        <v>#N/A</v>
      </c>
      <c r="H15" s="60" t="e">
        <f ca="true">+IF(AND(ISNUMBER(OFFSET('Water Data'!$D$7,0,10*ROW('Water Data'!D9))),'Data Summary'!BW15="Yes"),OFFSET('Water Data'!$D$7,0,10*ROW('Water Data'!D9)),NA())</f>
        <v>#N/A</v>
      </c>
      <c r="I15" s="60" t="e">
        <f ca="true">+IF(AND(ISNUMBER(OFFSET('Water Data'!$D$10,0,10*ROW('Water Data'!D9))),'Data Summary'!BX15="Yes"),OFFSET('Water Data'!$D$10,0,10*ROW('Water Data'!D9)),NA())</f>
        <v>#N/A</v>
      </c>
      <c r="J15" s="60" t="e">
        <f ca="true">+IF(AND(ISNUMBER(OFFSET('Water Data'!$E$5,0,10*ROW('Water Data'!E9))),'Data Summary'!BY15="Yes"),100-OFFSET('Water Data'!$E$5,0,10*ROW('Water Data'!E9)),NA())</f>
        <v>#N/A</v>
      </c>
      <c r="K15" s="60" t="e">
        <f ca="true">+IF(AND(ISNUMBER(OFFSET('Water Data'!$E$7,0,10*ROW('Water Data'!E9))),'Data Summary'!BZ15="Yes"),OFFSET('Water Data'!$E$7,0,10*ROW('Water Data'!E9)),NA())</f>
        <v>#N/A</v>
      </c>
      <c r="L15" s="60" t="e">
        <f ca="true">+IF(AND(ISNUMBER(OFFSET('Water Data'!$E$10,0,10*ROW('Water Data'!E9))),'Data Summary'!CA15="Yes"),OFFSET('Water Data'!$E$10,0,10*ROW('Water Data'!E9)),NA())</f>
        <v>#N/A</v>
      </c>
      <c r="M15" s="60" t="e">
        <f ca="true">+IF(AND(ISNUMBER(OFFSET('Water Data'!$F$5,0,10*ROW('Water Data'!F9))),'Data Summary'!CB15="Yes"),100-OFFSET('Water Data'!$F$5,0,10*ROW('Water Data'!F9)),NA())</f>
        <v>#N/A</v>
      </c>
      <c r="N15" s="60" t="e">
        <f ca="true">+IF(AND(ISNUMBER(OFFSET('Water Data'!$F$7,0,10*ROW('Water Data'!F9))),'Data Summary'!CC15="Yes"),OFFSET('Water Data'!$F$7,0,10*ROW('Water Data'!F9)),NA())</f>
        <v>#N/A</v>
      </c>
      <c r="O15" s="60" t="e">
        <f ca="true">+IF(AND(ISNUMBER(OFFSET('Water Data'!$F$10,0,10*ROW('Water Data'!F9))),'Data Summary'!CD15="Yes"),OFFSET('Water Data'!$F$10,0,10*ROW('Water Data'!F9)),NA())</f>
        <v>#N/A</v>
      </c>
      <c r="P15" s="60">
        <f ca="true">+IF(AND(ISNUMBER(OFFSET('Water Data'!$G$5,0,10*ROW('Water Data'!G9))),'Data Summary'!CE15="Yes"),100-OFFSET('Water Data'!$G$5,0,10*ROW('Water Data'!G9)),NA())</f>
        <v>34.245597334602564</v>
      </c>
      <c r="Q15" s="60">
        <f ca="true">+IF(AND(ISNUMBER(OFFSET('Water Data'!$G$7,0,10*ROW('Water Data'!G9))),'Data Summary'!CF15="Yes"),OFFSET('Water Data'!$G$7,0,10*ROW('Water Data'!G9)),NA())</f>
        <v>23.256782484531179</v>
      </c>
      <c r="R15" s="60" t="e">
        <f ca="true">+IF(AND(ISNUMBER(OFFSET('Water Data'!$G$10,0,10*ROW('Water Data'!G9))),'Data Summary'!CG15="Yes"),OFFSET('Water Data'!$G$10,0,10*ROW('Water Data'!G9)),NA())</f>
        <v>#N/A</v>
      </c>
      <c r="S15" s="60">
        <f ca="true">+IF(AND(ISNUMBER(OFFSET('Water Data'!$H$5,0,10*ROW('Water Data'!H9))),'Data Summary'!CH15="Yes"),100-OFFSET('Water Data'!$H$5,0,10*ROW('Water Data'!H9)),NA())</f>
        <v>67.836257309941516</v>
      </c>
      <c r="T15" s="60">
        <f ca="true">+IF(AND(ISNUMBER(OFFSET('Water Data'!$H$7,0,10*ROW('Water Data'!H9))),'Data Summary'!CI15="Yes"),OFFSET('Water Data'!$H$7,0,10*ROW('Water Data'!H9)),NA())</f>
        <v>59.690893901420218</v>
      </c>
      <c r="U15" s="60" t="e">
        <f ca="true">+IF(AND(ISNUMBER(OFFSET('Water Data'!$H$10,0,10*ROW('Water Data'!H9))),'Data Summary'!CJ15="Yes"),OFFSET('Water Data'!$H$10,0,10*ROW('Water Data'!H9)),NA())</f>
        <v>#N/A</v>
      </c>
      <c r="V15" s="106">
        <f ca="true">+IF(AND(ISNUMBER(OFFSET('Sanitation Data'!$C$5,0,10*ROW('Sanitation Data'!C9))),'Data Summary'!CK15="Yes"),100-OFFSET('Sanitation Data'!$C$5,0,10*ROW('Sanitation Data'!C9)),NA())</f>
        <v>90.930591843689655</v>
      </c>
      <c r="W15" s="106" t="e">
        <f ca="true">+IF(AND(ISNUMBER(OFFSET('Sanitation Data'!$C$7,0,10*ROW('Sanitation Data'!C9))),'Data Summary'!CL15="Yes"),OFFSET('Sanitation Data'!$C$7,0,10*ROW('Sanitation Data'!C9)),NA())</f>
        <v>#N/A</v>
      </c>
      <c r="X15" s="106" t="e">
        <f ca="true">+IF(AND(ISNUMBER(OFFSET('Sanitation Data'!$C$11,0,10*ROW('Sanitation Data'!C9))),'Data Summary'!CM15="Yes"),OFFSET('Sanitation Data'!$C$11,0,10*ROW('Sanitation Data'!C9)),NA())</f>
        <v>#N/A</v>
      </c>
      <c r="Y15" s="106" t="e">
        <f ca="true">+IF(AND(ISNUMBER(OFFSET('Sanitation Data'!$C$12,0,10*ROW('Sanitation Data'!C9))),'Data Summary'!CN15="Yes"),OFFSET('Sanitation Data'!$C$12,0,10*ROW('Sanitation Data'!C9)),NA())</f>
        <v>#N/A</v>
      </c>
      <c r="Z15" s="106" t="e">
        <f ca="true">+IF(AND(ISNUMBER(OFFSET('Sanitation Data'!$C$13,0,10*ROW('Sanitation Data'!C9))),'Data Summary'!CO15="Yes"),OFFSET('Sanitation Data'!$C$13,0,10*ROW('Sanitation Data'!C9)),NA())</f>
        <v>#N/A</v>
      </c>
      <c r="AA15" s="106" t="e">
        <f ca="true">+IF(AND(ISNUMBER(OFFSET('Sanitation Data'!$D$5,0,10*ROW('Sanitation Data'!D9))),'Data Summary'!CP15="Yes"),100-OFFSET('Sanitation Data'!$D$5,0,10*ROW('Sanitation Data'!D9)),NA())</f>
        <v>#N/A</v>
      </c>
      <c r="AB15" s="106" t="e">
        <f ca="true">+IF(AND(ISNUMBER(OFFSET('Sanitation Data'!$D$7,0,10*ROW('Sanitation Data'!D9))),'Data Summary'!CQ15="Yes"),OFFSET('Sanitation Data'!$D$7,0,10*ROW('Sanitation Data'!D9)),NA())</f>
        <v>#N/A</v>
      </c>
      <c r="AC15" s="106" t="e">
        <f ca="true">+IF(AND(ISNUMBER(OFFSET('Sanitation Data'!$D$11,0,10*ROW('Sanitation Data'!D9))),'Data Summary'!CR15="Yes"),OFFSET('Sanitation Data'!$D$11,0,10*ROW('Sanitation Data'!D9)),NA())</f>
        <v>#N/A</v>
      </c>
      <c r="AD15" s="106" t="e">
        <f ca="true">+IF(AND(ISNUMBER(OFFSET('Sanitation Data'!$D$12,0,10*ROW('Sanitation Data'!D9))),'Data Summary'!CS15="Yes"),OFFSET('Sanitation Data'!$D$12,0,10*ROW('Sanitation Data'!D9)),NA())</f>
        <v>#N/A</v>
      </c>
      <c r="AE15" s="106" t="e">
        <f ca="true">+IF(AND(ISNUMBER(OFFSET('Sanitation Data'!$D$13,0,10*ROW('Sanitation Data'!D9))),'Data Summary'!CT15="Yes"),OFFSET('Sanitation Data'!$D$13,0,10*ROW('Sanitation Data'!D9)),NA())</f>
        <v>#N/A</v>
      </c>
      <c r="AF15" s="106" t="e">
        <f ca="true">+IF(AND(ISNUMBER(OFFSET('Sanitation Data'!$E$5,0,10*ROW('Sanitation Data'!E9))),'Data Summary'!CU15="Yes"),100-OFFSET('Sanitation Data'!$E$5,0,10*ROW('Sanitation Data'!E9)),NA())</f>
        <v>#N/A</v>
      </c>
      <c r="AG15" s="106" t="e">
        <f ca="true">+IF(AND(ISNUMBER(OFFSET('Sanitation Data'!$E$7,0,10*ROW('Sanitation Data'!E9))),'Data Summary'!CV15="Yes"),OFFSET('Sanitation Data'!$E$7,0,10*ROW('Sanitation Data'!E9)),NA())</f>
        <v>#N/A</v>
      </c>
      <c r="AH15" s="106" t="e">
        <f ca="true">+IF(AND(ISNUMBER(OFFSET('Sanitation Data'!$E$11,0,10*ROW('Sanitation Data'!E9))),'Data Summary'!CW15="Yes"),OFFSET('Sanitation Data'!$E$11,0,10*ROW('Sanitation Data'!E9)),NA())</f>
        <v>#N/A</v>
      </c>
      <c r="AI15" s="106" t="e">
        <f ca="true">+IF(AND(ISNUMBER(OFFSET('Sanitation Data'!$E$12,0,10*ROW('Sanitation Data'!E9))),'Data Summary'!CX15="Yes"),OFFSET('Sanitation Data'!$E$12,0,10*ROW('Sanitation Data'!E9)),NA())</f>
        <v>#N/A</v>
      </c>
      <c r="AJ15" s="106" t="e">
        <f ca="true">+IF(AND(ISNUMBER(OFFSET('Sanitation Data'!$E$13,0,10*ROW('Sanitation Data'!E9))),'Data Summary'!CY15="Yes"),OFFSET('Sanitation Data'!$E$13,0,10*ROW('Sanitation Data'!E9)),NA())</f>
        <v>#N/A</v>
      </c>
      <c r="AK15" s="106" t="e">
        <f ca="true">+IF(AND(ISNUMBER(OFFSET('Sanitation Data'!$F$5,0,10*ROW('Sanitation Data'!F9))),'Data Summary'!CZ15="Yes"),100-OFFSET('Sanitation Data'!$F$5,0,10*ROW('Sanitation Data'!F9)),NA())</f>
        <v>#N/A</v>
      </c>
      <c r="AL15" s="106" t="e">
        <f ca="true">+IF(AND(ISNUMBER(OFFSET('Sanitation Data'!$F$7,0,10*ROW('Sanitation Data'!F9))),'Data Summary'!DA15="Yes"),OFFSET('Sanitation Data'!$F$7,0,10*ROW('Sanitation Data'!F9)),NA())</f>
        <v>#N/A</v>
      </c>
      <c r="AM15" s="106" t="e">
        <f ca="true">+IF(AND(ISNUMBER(OFFSET('Sanitation Data'!$F$11,0,10*ROW('Sanitation Data'!F9))),'Data Summary'!DB15="Yes"),OFFSET('Sanitation Data'!$F$11,0,10*ROW('Sanitation Data'!F9)),NA())</f>
        <v>#N/A</v>
      </c>
      <c r="AN15" s="106" t="e">
        <f ca="true">+IF(AND(ISNUMBER(OFFSET('Sanitation Data'!$F$12,0,10*ROW('Sanitation Data'!F9))),'Data Summary'!DC15="Yes"),OFFSET('Sanitation Data'!$F$12,0,10*ROW('Sanitation Data'!F9)),NA())</f>
        <v>#N/A</v>
      </c>
      <c r="AO15" s="106" t="e">
        <f ca="true">+IF(AND(ISNUMBER(OFFSET('Sanitation Data'!$F$13,0,10*ROW('Sanitation Data'!F9))),'Data Summary'!DD15="Yes"),OFFSET('Sanitation Data'!$F$13,0,10*ROW('Sanitation Data'!F9)),NA())</f>
        <v>#N/A</v>
      </c>
      <c r="AP15" s="106">
        <f ca="true">+IF(AND(ISNUMBER(OFFSET('Sanitation Data'!$G$5,0,10*ROW('Sanitation Data'!G9))),'Data Summary'!DE15="Yes"),100-OFFSET('Sanitation Data'!$G$5,0,10*ROW('Sanitation Data'!G9)),NA())</f>
        <v>90.5</v>
      </c>
      <c r="AQ15" s="106" t="e">
        <f ca="true">+IF(AND(ISNUMBER(OFFSET('Sanitation Data'!$G$7,0,10*ROW('Sanitation Data'!G9))),'Data Summary'!DF15="Yes"),OFFSET('Sanitation Data'!$G$7,0,10*ROW('Sanitation Data'!G9)),NA())</f>
        <v>#N/A</v>
      </c>
      <c r="AR15" s="106" t="e">
        <f ca="true">+IF(AND(ISNUMBER(OFFSET('Sanitation Data'!$G$11,0,10*ROW('Sanitation Data'!G9))),'Data Summary'!DG15="Yes"),OFFSET('Sanitation Data'!$G$11,0,10*ROW('Sanitation Data'!G9)),NA())</f>
        <v>#N/A</v>
      </c>
      <c r="AS15" s="106" t="e">
        <f ca="true">+IF(AND(ISNUMBER(OFFSET('Sanitation Data'!$G$12,0,10*ROW('Sanitation Data'!G9))),'Data Summary'!DH15="Yes"),OFFSET('Sanitation Data'!$G$12,0,10*ROW('Sanitation Data'!G9)),NA())</f>
        <v>#N/A</v>
      </c>
      <c r="AT15" s="106" t="e">
        <f ca="true">+IF(AND(ISNUMBER(OFFSET('Sanitation Data'!$G$13,0,10*ROW('Sanitation Data'!G9))),'Data Summary'!DI15="Yes"),OFFSET('Sanitation Data'!$G$13,0,10*ROW('Sanitation Data'!G9)),NA())</f>
        <v>#N/A</v>
      </c>
      <c r="AU15" s="106">
        <f ca="true">+IF(AND(ISNUMBER(OFFSET('Sanitation Data'!$H$5,0,10*ROW('Sanitation Data'!H9))),'Data Summary'!DJ15="Yes"),100-OFFSET('Sanitation Data'!$H$5,0,10*ROW('Sanitation Data'!H9)),NA())</f>
        <v>100</v>
      </c>
      <c r="AV15" s="106" t="e">
        <f ca="true">+IF(AND(ISNUMBER(OFFSET('Sanitation Data'!$H$7,0,10*ROW('Sanitation Data'!H9))),'Data Summary'!DK15="Yes"),OFFSET('Sanitation Data'!$H$7,0,10*ROW('Sanitation Data'!H9)),NA())</f>
        <v>#N/A</v>
      </c>
      <c r="AW15" s="106" t="e">
        <f ca="true">+IF(AND(ISNUMBER(OFFSET('Sanitation Data'!$H$11,0,10*ROW('Sanitation Data'!H9))),'Data Summary'!DL15="Yes"),OFFSET('Sanitation Data'!$H$11,0,10*ROW('Sanitation Data'!H9)),NA())</f>
        <v>#N/A</v>
      </c>
      <c r="AX15" s="106" t="e">
        <f ca="true">+IF(AND(ISNUMBER(OFFSET('Sanitation Data'!$H$12,0,10*ROW('Sanitation Data'!H9))),'Data Summary'!DM15="Yes"),OFFSET('Sanitation Data'!$H$12,0,10*ROW('Sanitation Data'!H9)),NA())</f>
        <v>#N/A</v>
      </c>
      <c r="AY15" s="106" t="e">
        <f ca="true">+IF(AND(ISNUMBER(OFFSET('Sanitation Data'!$H$13,0,10*ROW('Sanitation Data'!H9))),'Data Summary'!DN15="Yes"),OFFSET('Sanitation Data'!$H$13,0,10*ROW('Sanitation Data'!H9)),NA())</f>
        <v>#N/A</v>
      </c>
      <c r="AZ15" s="111" t="e">
        <f ca="true">+IF(AND(ISNUMBER(OFFSET('Hygiene Data'!$C$6,0,10*ROW('Hygiene Data'!C9))),'Data Summary'!DO15="Yes"),OFFSET('Hygiene Data'!$C$6,0,10*ROW('Hygiene Data'!C9)),NA())</f>
        <v>#N/A</v>
      </c>
      <c r="BA15" s="111" t="e">
        <f ca="true">+IF(AND(ISNUMBER(OFFSET('Hygiene Data'!$C$8,0,10*ROW('Hygiene Data'!C9))),'Data Summary'!DP15="Yes"),OFFSET('Hygiene Data'!$C$8,0,10*ROW('Hygiene Data'!C9)),NA())</f>
        <v>#N/A</v>
      </c>
      <c r="BB15" s="111" t="e">
        <f ca="true">+IF(AND(ISNUMBER(OFFSET('Hygiene Data'!$C$10,0,10*ROW('Hygiene Data'!C9))),'Data Summary'!DQ15="Yes"),OFFSET('Hygiene Data'!$C$10,0,10*ROW('Hygiene Data'!C9)),NA())</f>
        <v>#N/A</v>
      </c>
      <c r="BC15" s="111" t="e">
        <f ca="true">+IF(AND(ISNUMBER(OFFSET('Hygiene Data'!$D$6,0,10*ROW('Hygiene Data'!D9))),'Data Summary'!DR15="Yes"),OFFSET('Hygiene Data'!$D$6,0,10*ROW('Hygiene Data'!D9)),NA())</f>
        <v>#N/A</v>
      </c>
      <c r="BD15" s="111" t="e">
        <f ca="true">+IF(AND(ISNUMBER(OFFSET('Hygiene Data'!$D$8,0,10*ROW('Hygiene Data'!D9))),'Data Summary'!DS15="Yes"),OFFSET('Hygiene Data'!$D$8,0,10*ROW('Hygiene Data'!D9)),NA())</f>
        <v>#N/A</v>
      </c>
      <c r="BE15" s="111" t="e">
        <f ca="true">+IF(AND(ISNUMBER(OFFSET('Hygiene Data'!$D$10,0,10*ROW('Hygiene Data'!D9))),'Data Summary'!DT15="Yes"),OFFSET('Hygiene Data'!$D$10,0,10*ROW('Hygiene Data'!D9)),NA())</f>
        <v>#N/A</v>
      </c>
      <c r="BF15" s="111" t="e">
        <f ca="true">+IF(AND(ISNUMBER(OFFSET('Hygiene Data'!$E$6,0,10*ROW('Hygiene Data'!E9))),'Data Summary'!DU15="Yes"),OFFSET('Hygiene Data'!$E$6,0,10*ROW('Hygiene Data'!E9)),NA())</f>
        <v>#N/A</v>
      </c>
      <c r="BG15" s="111" t="e">
        <f ca="true">+IF(AND(ISNUMBER(OFFSET('Hygiene Data'!$E$8,0,10*ROW('Hygiene Data'!E9))),'Data Summary'!DV15="Yes"),OFFSET('Hygiene Data'!$E$8,0,10*ROW('Hygiene Data'!E9)),NA())</f>
        <v>#N/A</v>
      </c>
      <c r="BH15" s="111" t="e">
        <f ca="true">+IF(AND(ISNUMBER(OFFSET('Hygiene Data'!$E$10,0,10*ROW('Hygiene Data'!E9))),'Data Summary'!DW15="Yes"),OFFSET('Hygiene Data'!$E$10,0,10*ROW('Hygiene Data'!E9)),NA())</f>
        <v>#N/A</v>
      </c>
      <c r="BI15" s="111" t="e">
        <f ca="true">+IF(AND(ISNUMBER(OFFSET('Hygiene Data'!$F$6,0,10*ROW('Hygiene Data'!F9))),'Data Summary'!DX15="Yes"),OFFSET('Hygiene Data'!$F$6,0,10*ROW('Hygiene Data'!F9)),NA())</f>
        <v>#N/A</v>
      </c>
      <c r="BJ15" s="111" t="e">
        <f ca="true">+IF(AND(ISNUMBER(OFFSET('Hygiene Data'!$F$8,0,10*ROW('Hygiene Data'!F9))),'Data Summary'!DY15="Yes"),OFFSET('Hygiene Data'!$F$8,0,10*ROW('Hygiene Data'!F9)),NA())</f>
        <v>#N/A</v>
      </c>
      <c r="BK15" s="111" t="e">
        <f ca="true">+IF(AND(ISNUMBER(OFFSET('Hygiene Data'!$F$10,0,10*ROW('Hygiene Data'!F9))),'Data Summary'!DZ15="Yes"),OFFSET('Hygiene Data'!$F$10,0,10*ROW('Hygiene Data'!F9)),NA())</f>
        <v>#N/A</v>
      </c>
      <c r="BL15" s="111" t="e">
        <f ca="true">+IF(AND(ISNUMBER(OFFSET('Hygiene Data'!$G$6,0,10*ROW('Hygiene Data'!G9))),'Data Summary'!EA15="Yes"),OFFSET('Hygiene Data'!$G$6,0,10*ROW('Hygiene Data'!G9)),NA())</f>
        <v>#N/A</v>
      </c>
      <c r="BM15" s="111" t="e">
        <f ca="true">+IF(AND(ISNUMBER(OFFSET('Hygiene Data'!$G$8,0,10*ROW('Hygiene Data'!G9))),'Data Summary'!EB15="Yes"),OFFSET('Hygiene Data'!$G$8,0,10*ROW('Hygiene Data'!G9)),NA())</f>
        <v>#N/A</v>
      </c>
      <c r="BN15" s="111" t="e">
        <f ca="true">+IF(AND(ISNUMBER(OFFSET('Hygiene Data'!$G$10,0,10*ROW('Hygiene Data'!G9))),'Data Summary'!EC15="Yes"),OFFSET('Hygiene Data'!$G$10,0,10*ROW('Hygiene Data'!G9)),NA())</f>
        <v>#N/A</v>
      </c>
      <c r="BO15" s="111" t="e">
        <f ca="true">+IF(AND(ISNUMBER(OFFSET('Hygiene Data'!$H$6,0,10*ROW('Hygiene Data'!H9))),'Data Summary'!ED15="Yes"),OFFSET('Hygiene Data'!$H$6,0,10*ROW('Hygiene Data'!H9)),NA())</f>
        <v>#N/A</v>
      </c>
      <c r="BP15" s="111" t="e">
        <f ca="true">+IF(AND(ISNUMBER(OFFSET('Hygiene Data'!$H$8,0,10*ROW('Hygiene Data'!H9))),'Data Summary'!EE15="Yes"),OFFSET('Hygiene Data'!$H$8,0,10*ROW('Hygiene Data'!H9)),NA())</f>
        <v>#N/A</v>
      </c>
      <c r="BQ15" s="111" t="e">
        <f ca="true">+IF(AND(ISNUMBER(OFFSET('Hygiene Data'!$H$10,0,10*ROW('Hygiene Data'!H9))),'Data Summary'!EF15="Yes"),OFFSET('Hygiene Data'!$H$10,0,10*ROW('Hygiene Data'!H9)),NA())</f>
        <v>#N/A</v>
      </c>
    </row>
    <row r="16" x14ac:dyDescent="0.2">
      <c r="A16" s="59" t="str">
        <f ca="true">+IF(OFFSET('Water Data'!$B$1,0,10*ROW('Water Data'!B10))="",NA(),OFFSET('Water Data'!$B$1,0,10*ROW('Water Data'!B10)))</f>
        <v>EMIS10</v>
      </c>
      <c r="B16" s="59" t="str">
        <f ca="true">+IF(OFFSET('Water Data'!$A$3,0,10*ROW('Water Data'!A10))="",NA(),OFFSET('Water Data'!$A$3,0,10*ROW('Water Data'!A10)))</f>
        <v>EMIS</v>
      </c>
      <c r="C16" s="59">
        <f ca="true">+IF(OFFSET('Water Data'!$C$3,0,10*ROW('Water Data'!C10))="",NA(),OFFSET('Water Data'!$C$3,0,10*ROW('Water Data'!C10)))</f>
        <v>2010</v>
      </c>
      <c r="D16" s="60">
        <f ca="true">+IF(AND(ISNUMBER(OFFSET('Water Data'!$C$5,0,10*ROW('Water Data'!C10))),'Data Summary'!BS16="Yes"),100-OFFSET('Water Data'!$C$5,0,10*ROW('Water Data'!C10)),NA())</f>
        <v>38.916699978956544</v>
      </c>
      <c r="E16" s="60">
        <f ca="true">+IF(AND(ISNUMBER(OFFSET('Water Data'!$C$7,0,10*ROW('Water Data'!C10))),'Data Summary'!BT16="Yes"),OFFSET('Water Data'!$C$7,0,10*ROW('Water Data'!C10)),NA())</f>
        <v>27.60411752940934</v>
      </c>
      <c r="F16" s="60" t="e">
        <f ca="true">+IF(AND(ISNUMBER(OFFSET('Water Data'!$C$10,0,10*ROW('Water Data'!C10))),'Data Summary'!BU16="Yes"),OFFSET('Water Data'!$C$10,0,10*ROW('Water Data'!C10)),NA())</f>
        <v>#N/A</v>
      </c>
      <c r="G16" s="60" t="e">
        <f ca="true">+IF(AND(ISNUMBER(OFFSET('Water Data'!$D$5,0,10*ROW('Water Data'!D10))),'Data Summary'!BV16="Yes"),100-OFFSET('Water Data'!$D$5,0,10*ROW('Water Data'!D10)),NA())</f>
        <v>#N/A</v>
      </c>
      <c r="H16" s="60" t="e">
        <f ca="true">+IF(AND(ISNUMBER(OFFSET('Water Data'!$D$7,0,10*ROW('Water Data'!D10))),'Data Summary'!BW16="Yes"),OFFSET('Water Data'!$D$7,0,10*ROW('Water Data'!D10)),NA())</f>
        <v>#N/A</v>
      </c>
      <c r="I16" s="60" t="e">
        <f ca="true">+IF(AND(ISNUMBER(OFFSET('Water Data'!$D$10,0,10*ROW('Water Data'!D10))),'Data Summary'!BX16="Yes"),OFFSET('Water Data'!$D$10,0,10*ROW('Water Data'!D10)),NA())</f>
        <v>#N/A</v>
      </c>
      <c r="J16" s="60" t="e">
        <f ca="true">+IF(AND(ISNUMBER(OFFSET('Water Data'!$E$5,0,10*ROW('Water Data'!E10))),'Data Summary'!BY16="Yes"),100-OFFSET('Water Data'!$E$5,0,10*ROW('Water Data'!E10)),NA())</f>
        <v>#N/A</v>
      </c>
      <c r="K16" s="60" t="e">
        <f ca="true">+IF(AND(ISNUMBER(OFFSET('Water Data'!$E$7,0,10*ROW('Water Data'!E10))),'Data Summary'!BZ16="Yes"),OFFSET('Water Data'!$E$7,0,10*ROW('Water Data'!E10)),NA())</f>
        <v>#N/A</v>
      </c>
      <c r="L16" s="60" t="e">
        <f ca="true">+IF(AND(ISNUMBER(OFFSET('Water Data'!$E$10,0,10*ROW('Water Data'!E10))),'Data Summary'!CA16="Yes"),OFFSET('Water Data'!$E$10,0,10*ROW('Water Data'!E10)),NA())</f>
        <v>#N/A</v>
      </c>
      <c r="M16" s="60" t="e">
        <f ca="true">+IF(AND(ISNUMBER(OFFSET('Water Data'!$F$5,0,10*ROW('Water Data'!F10))),'Data Summary'!CB16="Yes"),100-OFFSET('Water Data'!$F$5,0,10*ROW('Water Data'!F10)),NA())</f>
        <v>#N/A</v>
      </c>
      <c r="N16" s="60" t="e">
        <f ca="true">+IF(AND(ISNUMBER(OFFSET('Water Data'!$F$7,0,10*ROW('Water Data'!F10))),'Data Summary'!CC16="Yes"),OFFSET('Water Data'!$F$7,0,10*ROW('Water Data'!F10)),NA())</f>
        <v>#N/A</v>
      </c>
      <c r="O16" s="60" t="e">
        <f ca="true">+IF(AND(ISNUMBER(OFFSET('Water Data'!$F$10,0,10*ROW('Water Data'!F10))),'Data Summary'!CD16="Yes"),OFFSET('Water Data'!$F$10,0,10*ROW('Water Data'!F10)),NA())</f>
        <v>#N/A</v>
      </c>
      <c r="P16" s="60">
        <f ca="true">+IF(AND(ISNUMBER(OFFSET('Water Data'!$G$5,0,10*ROW('Water Data'!G10))),'Data Summary'!CE16="Yes"),100-OFFSET('Water Data'!$G$5,0,10*ROW('Water Data'!G10)),NA())</f>
        <v>37.36410522800638</v>
      </c>
      <c r="Q16" s="60">
        <f ca="true">+IF(AND(ISNUMBER(OFFSET('Water Data'!$G$7,0,10*ROW('Water Data'!G10))),'Data Summary'!CF16="Yes"),OFFSET('Water Data'!$G$7,0,10*ROW('Water Data'!G10)),NA())</f>
        <v>25.876590850061223</v>
      </c>
      <c r="R16" s="60" t="e">
        <f ca="true">+IF(AND(ISNUMBER(OFFSET('Water Data'!$G$10,0,10*ROW('Water Data'!G10))),'Data Summary'!CG16="Yes"),OFFSET('Water Data'!$G$10,0,10*ROW('Water Data'!G10)),NA())</f>
        <v>#N/A</v>
      </c>
      <c r="S16" s="60">
        <f ca="true">+IF(AND(ISNUMBER(OFFSET('Water Data'!$H$5,0,10*ROW('Water Data'!H10))),'Data Summary'!CH16="Yes"),100-OFFSET('Water Data'!$H$5,0,10*ROW('Water Data'!H10)),NA())</f>
        <v>69.889298892988933</v>
      </c>
      <c r="T16" s="60">
        <f ca="true">+IF(AND(ISNUMBER(OFFSET('Water Data'!$H$7,0,10*ROW('Water Data'!H10))),'Data Summary'!CI16="Yes"),OFFSET('Water Data'!$H$7,0,10*ROW('Water Data'!H10)),NA())</f>
        <v>62.066420664206639</v>
      </c>
      <c r="U16" s="60" t="e">
        <f ca="true">+IF(AND(ISNUMBER(OFFSET('Water Data'!$H$10,0,10*ROW('Water Data'!H10))),'Data Summary'!CJ16="Yes"),OFFSET('Water Data'!$H$10,0,10*ROW('Water Data'!H10)),NA())</f>
        <v>#N/A</v>
      </c>
      <c r="V16" s="106">
        <f ca="true">+IF(AND(ISNUMBER(OFFSET('Sanitation Data'!$C$5,0,10*ROW('Sanitation Data'!C10))),'Data Summary'!CK16="Yes"),100-OFFSET('Sanitation Data'!$C$5,0,10*ROW('Sanitation Data'!C10)),NA())</f>
        <v>90.477351423927644</v>
      </c>
      <c r="W16" s="106" t="e">
        <f ca="true">+IF(AND(ISNUMBER(OFFSET('Sanitation Data'!$C$7,0,10*ROW('Sanitation Data'!C10))),'Data Summary'!CL16="Yes"),OFFSET('Sanitation Data'!$C$7,0,10*ROW('Sanitation Data'!C10)),NA())</f>
        <v>#N/A</v>
      </c>
      <c r="X16" s="106" t="e">
        <f ca="true">+IF(AND(ISNUMBER(OFFSET('Sanitation Data'!$C$11,0,10*ROW('Sanitation Data'!C10))),'Data Summary'!CM16="Yes"),OFFSET('Sanitation Data'!$C$11,0,10*ROW('Sanitation Data'!C10)),NA())</f>
        <v>#N/A</v>
      </c>
      <c r="Y16" s="106" t="e">
        <f ca="true">+IF(AND(ISNUMBER(OFFSET('Sanitation Data'!$C$12,0,10*ROW('Sanitation Data'!C10))),'Data Summary'!CN16="Yes"),OFFSET('Sanitation Data'!$C$12,0,10*ROW('Sanitation Data'!C10)),NA())</f>
        <v>#N/A</v>
      </c>
      <c r="Z16" s="106" t="e">
        <f ca="true">+IF(AND(ISNUMBER(OFFSET('Sanitation Data'!$C$13,0,10*ROW('Sanitation Data'!C10))),'Data Summary'!CO16="Yes"),OFFSET('Sanitation Data'!$C$13,0,10*ROW('Sanitation Data'!C10)),NA())</f>
        <v>#N/A</v>
      </c>
      <c r="AA16" s="106" t="e">
        <f ca="true">+IF(AND(ISNUMBER(OFFSET('Sanitation Data'!$D$5,0,10*ROW('Sanitation Data'!D10))),'Data Summary'!CP16="Yes"),100-OFFSET('Sanitation Data'!$D$5,0,10*ROW('Sanitation Data'!D10)),NA())</f>
        <v>#N/A</v>
      </c>
      <c r="AB16" s="106" t="e">
        <f ca="true">+IF(AND(ISNUMBER(OFFSET('Sanitation Data'!$D$7,0,10*ROW('Sanitation Data'!D10))),'Data Summary'!CQ16="Yes"),OFFSET('Sanitation Data'!$D$7,0,10*ROW('Sanitation Data'!D10)),NA())</f>
        <v>#N/A</v>
      </c>
      <c r="AC16" s="106" t="e">
        <f ca="true">+IF(AND(ISNUMBER(OFFSET('Sanitation Data'!$D$11,0,10*ROW('Sanitation Data'!D10))),'Data Summary'!CR16="Yes"),OFFSET('Sanitation Data'!$D$11,0,10*ROW('Sanitation Data'!D10)),NA())</f>
        <v>#N/A</v>
      </c>
      <c r="AD16" s="106" t="e">
        <f ca="true">+IF(AND(ISNUMBER(OFFSET('Sanitation Data'!$D$12,0,10*ROW('Sanitation Data'!D10))),'Data Summary'!CS16="Yes"),OFFSET('Sanitation Data'!$D$12,0,10*ROW('Sanitation Data'!D10)),NA())</f>
        <v>#N/A</v>
      </c>
      <c r="AE16" s="106" t="e">
        <f ca="true">+IF(AND(ISNUMBER(OFFSET('Sanitation Data'!$D$13,0,10*ROW('Sanitation Data'!D10))),'Data Summary'!CT16="Yes"),OFFSET('Sanitation Data'!$D$13,0,10*ROW('Sanitation Data'!D10)),NA())</f>
        <v>#N/A</v>
      </c>
      <c r="AF16" s="106" t="e">
        <f ca="true">+IF(AND(ISNUMBER(OFFSET('Sanitation Data'!$E$5,0,10*ROW('Sanitation Data'!E10))),'Data Summary'!CU16="Yes"),100-OFFSET('Sanitation Data'!$E$5,0,10*ROW('Sanitation Data'!E10)),NA())</f>
        <v>#N/A</v>
      </c>
      <c r="AG16" s="106" t="e">
        <f ca="true">+IF(AND(ISNUMBER(OFFSET('Sanitation Data'!$E$7,0,10*ROW('Sanitation Data'!E10))),'Data Summary'!CV16="Yes"),OFFSET('Sanitation Data'!$E$7,0,10*ROW('Sanitation Data'!E10)),NA())</f>
        <v>#N/A</v>
      </c>
      <c r="AH16" s="106" t="e">
        <f ca="true">+IF(AND(ISNUMBER(OFFSET('Sanitation Data'!$E$11,0,10*ROW('Sanitation Data'!E10))),'Data Summary'!CW16="Yes"),OFFSET('Sanitation Data'!$E$11,0,10*ROW('Sanitation Data'!E10)),NA())</f>
        <v>#N/A</v>
      </c>
      <c r="AI16" s="106" t="e">
        <f ca="true">+IF(AND(ISNUMBER(OFFSET('Sanitation Data'!$E$12,0,10*ROW('Sanitation Data'!E10))),'Data Summary'!CX16="Yes"),OFFSET('Sanitation Data'!$E$12,0,10*ROW('Sanitation Data'!E10)),NA())</f>
        <v>#N/A</v>
      </c>
      <c r="AJ16" s="106" t="e">
        <f ca="true">+IF(AND(ISNUMBER(OFFSET('Sanitation Data'!$E$13,0,10*ROW('Sanitation Data'!E10))),'Data Summary'!CY16="Yes"),OFFSET('Sanitation Data'!$E$13,0,10*ROW('Sanitation Data'!E10)),NA())</f>
        <v>#N/A</v>
      </c>
      <c r="AK16" s="106" t="e">
        <f ca="true">+IF(AND(ISNUMBER(OFFSET('Sanitation Data'!$F$5,0,10*ROW('Sanitation Data'!F10))),'Data Summary'!CZ16="Yes"),100-OFFSET('Sanitation Data'!$F$5,0,10*ROW('Sanitation Data'!F10)),NA())</f>
        <v>#N/A</v>
      </c>
      <c r="AL16" s="106" t="e">
        <f ca="true">+IF(AND(ISNUMBER(OFFSET('Sanitation Data'!$F$7,0,10*ROW('Sanitation Data'!F10))),'Data Summary'!DA16="Yes"),OFFSET('Sanitation Data'!$F$7,0,10*ROW('Sanitation Data'!F10)),NA())</f>
        <v>#N/A</v>
      </c>
      <c r="AM16" s="106" t="e">
        <f ca="true">+IF(AND(ISNUMBER(OFFSET('Sanitation Data'!$F$11,0,10*ROW('Sanitation Data'!F10))),'Data Summary'!DB16="Yes"),OFFSET('Sanitation Data'!$F$11,0,10*ROW('Sanitation Data'!F10)),NA())</f>
        <v>#N/A</v>
      </c>
      <c r="AN16" s="106" t="e">
        <f ca="true">+IF(AND(ISNUMBER(OFFSET('Sanitation Data'!$F$12,0,10*ROW('Sanitation Data'!F10))),'Data Summary'!DC16="Yes"),OFFSET('Sanitation Data'!$F$12,0,10*ROW('Sanitation Data'!F10)),NA())</f>
        <v>#N/A</v>
      </c>
      <c r="AO16" s="106" t="e">
        <f ca="true">+IF(AND(ISNUMBER(OFFSET('Sanitation Data'!$F$13,0,10*ROW('Sanitation Data'!F10))),'Data Summary'!DD16="Yes"),OFFSET('Sanitation Data'!$F$13,0,10*ROW('Sanitation Data'!F10)),NA())</f>
        <v>#N/A</v>
      </c>
      <c r="AP16" s="106">
        <f ca="true">+IF(AND(ISNUMBER(OFFSET('Sanitation Data'!$G$5,0,10*ROW('Sanitation Data'!G10))),'Data Summary'!DE16="Yes"),100-OFFSET('Sanitation Data'!$G$5,0,10*ROW('Sanitation Data'!G10)),NA())</f>
        <v>90</v>
      </c>
      <c r="AQ16" s="106" t="e">
        <f ca="true">+IF(AND(ISNUMBER(OFFSET('Sanitation Data'!$G$7,0,10*ROW('Sanitation Data'!G10))),'Data Summary'!DF16="Yes"),OFFSET('Sanitation Data'!$G$7,0,10*ROW('Sanitation Data'!G10)),NA())</f>
        <v>#N/A</v>
      </c>
      <c r="AR16" s="106" t="e">
        <f ca="true">+IF(AND(ISNUMBER(OFFSET('Sanitation Data'!$G$11,0,10*ROW('Sanitation Data'!G10))),'Data Summary'!DG16="Yes"),OFFSET('Sanitation Data'!$G$11,0,10*ROW('Sanitation Data'!G10)),NA())</f>
        <v>#N/A</v>
      </c>
      <c r="AS16" s="106" t="e">
        <f ca="true">+IF(AND(ISNUMBER(OFFSET('Sanitation Data'!$G$12,0,10*ROW('Sanitation Data'!G10))),'Data Summary'!DH16="Yes"),OFFSET('Sanitation Data'!$G$12,0,10*ROW('Sanitation Data'!G10)),NA())</f>
        <v>#N/A</v>
      </c>
      <c r="AT16" s="106" t="e">
        <f ca="true">+IF(AND(ISNUMBER(OFFSET('Sanitation Data'!$G$13,0,10*ROW('Sanitation Data'!G10))),'Data Summary'!DI16="Yes"),OFFSET('Sanitation Data'!$G$13,0,10*ROW('Sanitation Data'!G10)),NA())</f>
        <v>#N/A</v>
      </c>
      <c r="AU16" s="106">
        <f ca="true">+IF(AND(ISNUMBER(OFFSET('Sanitation Data'!$H$5,0,10*ROW('Sanitation Data'!H10))),'Data Summary'!DJ16="Yes"),100-OFFSET('Sanitation Data'!$H$5,0,10*ROW('Sanitation Data'!H10)),NA())</f>
        <v>100</v>
      </c>
      <c r="AV16" s="106" t="e">
        <f ca="true">+IF(AND(ISNUMBER(OFFSET('Sanitation Data'!$H$7,0,10*ROW('Sanitation Data'!H10))),'Data Summary'!DK16="Yes"),OFFSET('Sanitation Data'!$H$7,0,10*ROW('Sanitation Data'!H10)),NA())</f>
        <v>#N/A</v>
      </c>
      <c r="AW16" s="106" t="e">
        <f ca="true">+IF(AND(ISNUMBER(OFFSET('Sanitation Data'!$H$11,0,10*ROW('Sanitation Data'!H10))),'Data Summary'!DL16="Yes"),OFFSET('Sanitation Data'!$H$11,0,10*ROW('Sanitation Data'!H10)),NA())</f>
        <v>#N/A</v>
      </c>
      <c r="AX16" s="106" t="e">
        <f ca="true">+IF(AND(ISNUMBER(OFFSET('Sanitation Data'!$H$12,0,10*ROW('Sanitation Data'!H10))),'Data Summary'!DM16="Yes"),OFFSET('Sanitation Data'!$H$12,0,10*ROW('Sanitation Data'!H10)),NA())</f>
        <v>#N/A</v>
      </c>
      <c r="AY16" s="106" t="e">
        <f ca="true">+IF(AND(ISNUMBER(OFFSET('Sanitation Data'!$H$13,0,10*ROW('Sanitation Data'!H10))),'Data Summary'!DN16="Yes"),OFFSET('Sanitation Data'!$H$13,0,10*ROW('Sanitation Data'!H10)),NA())</f>
        <v>#N/A</v>
      </c>
      <c r="AZ16" s="111" t="e">
        <f ca="true">+IF(AND(ISNUMBER(OFFSET('Hygiene Data'!$C$6,0,10*ROW('Hygiene Data'!C10))),'Data Summary'!DO16="Yes"),OFFSET('Hygiene Data'!$C$6,0,10*ROW('Hygiene Data'!C10)),NA())</f>
        <v>#N/A</v>
      </c>
      <c r="BA16" s="111" t="e">
        <f ca="true">+IF(AND(ISNUMBER(OFFSET('Hygiene Data'!$C$8,0,10*ROW('Hygiene Data'!C10))),'Data Summary'!DP16="Yes"),OFFSET('Hygiene Data'!$C$8,0,10*ROW('Hygiene Data'!C10)),NA())</f>
        <v>#N/A</v>
      </c>
      <c r="BB16" s="111" t="e">
        <f ca="true">+IF(AND(ISNUMBER(OFFSET('Hygiene Data'!$C$10,0,10*ROW('Hygiene Data'!C10))),'Data Summary'!DQ16="Yes"),OFFSET('Hygiene Data'!$C$10,0,10*ROW('Hygiene Data'!C10)),NA())</f>
        <v>#N/A</v>
      </c>
      <c r="BC16" s="111" t="e">
        <f ca="true">+IF(AND(ISNUMBER(OFFSET('Hygiene Data'!$D$6,0,10*ROW('Hygiene Data'!D10))),'Data Summary'!DR16="Yes"),OFFSET('Hygiene Data'!$D$6,0,10*ROW('Hygiene Data'!D10)),NA())</f>
        <v>#N/A</v>
      </c>
      <c r="BD16" s="111" t="e">
        <f ca="true">+IF(AND(ISNUMBER(OFFSET('Hygiene Data'!$D$8,0,10*ROW('Hygiene Data'!D10))),'Data Summary'!DS16="Yes"),OFFSET('Hygiene Data'!$D$8,0,10*ROW('Hygiene Data'!D10)),NA())</f>
        <v>#N/A</v>
      </c>
      <c r="BE16" s="111" t="e">
        <f ca="true">+IF(AND(ISNUMBER(OFFSET('Hygiene Data'!$D$10,0,10*ROW('Hygiene Data'!D10))),'Data Summary'!DT16="Yes"),OFFSET('Hygiene Data'!$D$10,0,10*ROW('Hygiene Data'!D10)),NA())</f>
        <v>#N/A</v>
      </c>
      <c r="BF16" s="111" t="e">
        <f ca="true">+IF(AND(ISNUMBER(OFFSET('Hygiene Data'!$E$6,0,10*ROW('Hygiene Data'!E10))),'Data Summary'!DU16="Yes"),OFFSET('Hygiene Data'!$E$6,0,10*ROW('Hygiene Data'!E10)),NA())</f>
        <v>#N/A</v>
      </c>
      <c r="BG16" s="111" t="e">
        <f ca="true">+IF(AND(ISNUMBER(OFFSET('Hygiene Data'!$E$8,0,10*ROW('Hygiene Data'!E10))),'Data Summary'!DV16="Yes"),OFFSET('Hygiene Data'!$E$8,0,10*ROW('Hygiene Data'!E10)),NA())</f>
        <v>#N/A</v>
      </c>
      <c r="BH16" s="111" t="e">
        <f ca="true">+IF(AND(ISNUMBER(OFFSET('Hygiene Data'!$E$10,0,10*ROW('Hygiene Data'!E10))),'Data Summary'!DW16="Yes"),OFFSET('Hygiene Data'!$E$10,0,10*ROW('Hygiene Data'!E10)),NA())</f>
        <v>#N/A</v>
      </c>
      <c r="BI16" s="111" t="e">
        <f ca="true">+IF(AND(ISNUMBER(OFFSET('Hygiene Data'!$F$6,0,10*ROW('Hygiene Data'!F10))),'Data Summary'!DX16="Yes"),OFFSET('Hygiene Data'!$F$6,0,10*ROW('Hygiene Data'!F10)),NA())</f>
        <v>#N/A</v>
      </c>
      <c r="BJ16" s="111" t="e">
        <f ca="true">+IF(AND(ISNUMBER(OFFSET('Hygiene Data'!$F$8,0,10*ROW('Hygiene Data'!F10))),'Data Summary'!DY16="Yes"),OFFSET('Hygiene Data'!$F$8,0,10*ROW('Hygiene Data'!F10)),NA())</f>
        <v>#N/A</v>
      </c>
      <c r="BK16" s="111" t="e">
        <f ca="true">+IF(AND(ISNUMBER(OFFSET('Hygiene Data'!$F$10,0,10*ROW('Hygiene Data'!F10))),'Data Summary'!DZ16="Yes"),OFFSET('Hygiene Data'!$F$10,0,10*ROW('Hygiene Data'!F10)),NA())</f>
        <v>#N/A</v>
      </c>
      <c r="BL16" s="111" t="e">
        <f ca="true">+IF(AND(ISNUMBER(OFFSET('Hygiene Data'!$G$6,0,10*ROW('Hygiene Data'!G10))),'Data Summary'!EA16="Yes"),OFFSET('Hygiene Data'!$G$6,0,10*ROW('Hygiene Data'!G10)),NA())</f>
        <v>#N/A</v>
      </c>
      <c r="BM16" s="111" t="e">
        <f ca="true">+IF(AND(ISNUMBER(OFFSET('Hygiene Data'!$G$8,0,10*ROW('Hygiene Data'!G10))),'Data Summary'!EB16="Yes"),OFFSET('Hygiene Data'!$G$8,0,10*ROW('Hygiene Data'!G10)),NA())</f>
        <v>#N/A</v>
      </c>
      <c r="BN16" s="111" t="e">
        <f ca="true">+IF(AND(ISNUMBER(OFFSET('Hygiene Data'!$G$10,0,10*ROW('Hygiene Data'!G10))),'Data Summary'!EC16="Yes"),OFFSET('Hygiene Data'!$G$10,0,10*ROW('Hygiene Data'!G10)),NA())</f>
        <v>#N/A</v>
      </c>
      <c r="BO16" s="111" t="e">
        <f ca="true">+IF(AND(ISNUMBER(OFFSET('Hygiene Data'!$H$6,0,10*ROW('Hygiene Data'!H10))),'Data Summary'!ED16="Yes"),OFFSET('Hygiene Data'!$H$6,0,10*ROW('Hygiene Data'!H10)),NA())</f>
        <v>#N/A</v>
      </c>
      <c r="BP16" s="111" t="e">
        <f ca="true">+IF(AND(ISNUMBER(OFFSET('Hygiene Data'!$H$8,0,10*ROW('Hygiene Data'!H10))),'Data Summary'!EE16="Yes"),OFFSET('Hygiene Data'!$H$8,0,10*ROW('Hygiene Data'!H10)),NA())</f>
        <v>#N/A</v>
      </c>
      <c r="BQ16" s="111" t="e">
        <f ca="true">+IF(AND(ISNUMBER(OFFSET('Hygiene Data'!$H$10,0,10*ROW('Hygiene Data'!H10))),'Data Summary'!EF16="Yes"),OFFSET('Hygiene Data'!$H$10,0,10*ROW('Hygiene Data'!H10)),NA())</f>
        <v>#N/A</v>
      </c>
    </row>
    <row r="17" x14ac:dyDescent="0.2">
      <c r="A17" s="59" t="str">
        <f ca="true">+IF(OFFSET('Water Data'!$B$1,0,10*ROW('Water Data'!B11))="",NA(),OFFSET('Water Data'!$B$1,0,10*ROW('Water Data'!B11)))</f>
        <v>UIS10</v>
      </c>
      <c r="B17" s="59" t="str">
        <f ca="true">+IF(OFFSET('Water Data'!$A$3,0,10*ROW('Water Data'!A11))="",NA(),OFFSET('Water Data'!$A$3,0,10*ROW('Water Data'!A11)))</f>
        <v>Other</v>
      </c>
      <c r="C17" s="59">
        <f ca="true">+IF(OFFSET('Water Data'!$C$3,0,10*ROW('Water Data'!C11))="",NA(),OFFSET('Water Data'!$C$3,0,10*ROW('Water Data'!C11)))</f>
        <v>2010</v>
      </c>
      <c r="D17" s="60" t="e">
        <f ca="true">+IF(AND(ISNUMBER(OFFSET('Water Data'!$C$5,0,10*ROW('Water Data'!C11))),'Data Summary'!BS17="Yes"),100-OFFSET('Water Data'!$C$5,0,10*ROW('Water Data'!C11)),NA())</f>
        <v>#N/A</v>
      </c>
      <c r="E17" s="60" t="e">
        <f ca="true">+IF(AND(ISNUMBER(OFFSET('Water Data'!$C$7,0,10*ROW('Water Data'!C11))),'Data Summary'!BT17="Yes"),OFFSET('Water Data'!$C$7,0,10*ROW('Water Data'!C11)),NA())</f>
        <v>#N/A</v>
      </c>
      <c r="F17" s="60" t="e">
        <f ca="true">+IF(AND(ISNUMBER(OFFSET('Water Data'!$C$10,0,10*ROW('Water Data'!C11))),'Data Summary'!BU17="Yes"),OFFSET('Water Data'!$C$10,0,10*ROW('Water Data'!C11)),NA())</f>
        <v>#N/A</v>
      </c>
      <c r="G17" s="60" t="e">
        <f ca="true">+IF(AND(ISNUMBER(OFFSET('Water Data'!$D$5,0,10*ROW('Water Data'!D11))),'Data Summary'!BV17="Yes"),100-OFFSET('Water Data'!$D$5,0,10*ROW('Water Data'!D11)),NA())</f>
        <v>#N/A</v>
      </c>
      <c r="H17" s="60" t="e">
        <f ca="true">+IF(AND(ISNUMBER(OFFSET('Water Data'!$D$7,0,10*ROW('Water Data'!D11))),'Data Summary'!BW17="Yes"),OFFSET('Water Data'!$D$7,0,10*ROW('Water Data'!D11)),NA())</f>
        <v>#N/A</v>
      </c>
      <c r="I17" s="60" t="e">
        <f ca="true">+IF(AND(ISNUMBER(OFFSET('Water Data'!$D$10,0,10*ROW('Water Data'!D11))),'Data Summary'!BX17="Yes"),OFFSET('Water Data'!$D$10,0,10*ROW('Water Data'!D11)),NA())</f>
        <v>#N/A</v>
      </c>
      <c r="J17" s="60" t="e">
        <f ca="true">+IF(AND(ISNUMBER(OFFSET('Water Data'!$E$5,0,10*ROW('Water Data'!E11))),'Data Summary'!BY17="Yes"),100-OFFSET('Water Data'!$E$5,0,10*ROW('Water Data'!E11)),NA())</f>
        <v>#N/A</v>
      </c>
      <c r="K17" s="60" t="e">
        <f ca="true">+IF(AND(ISNUMBER(OFFSET('Water Data'!$E$7,0,10*ROW('Water Data'!E11))),'Data Summary'!BZ17="Yes"),OFFSET('Water Data'!$E$7,0,10*ROW('Water Data'!E11)),NA())</f>
        <v>#N/A</v>
      </c>
      <c r="L17" s="60" t="e">
        <f ca="true">+IF(AND(ISNUMBER(OFFSET('Water Data'!$E$10,0,10*ROW('Water Data'!E11))),'Data Summary'!CA17="Yes"),OFFSET('Water Data'!$E$10,0,10*ROW('Water Data'!E11)),NA())</f>
        <v>#N/A</v>
      </c>
      <c r="M17" s="60" t="e">
        <f ca="true">+IF(AND(ISNUMBER(OFFSET('Water Data'!$F$5,0,10*ROW('Water Data'!F11))),'Data Summary'!CB17="Yes"),100-OFFSET('Water Data'!$F$5,0,10*ROW('Water Data'!F11)),NA())</f>
        <v>#N/A</v>
      </c>
      <c r="N17" s="60" t="e">
        <f ca="true">+IF(AND(ISNUMBER(OFFSET('Water Data'!$F$7,0,10*ROW('Water Data'!F11))),'Data Summary'!CC17="Yes"),OFFSET('Water Data'!$F$7,0,10*ROW('Water Data'!F11)),NA())</f>
        <v>#N/A</v>
      </c>
      <c r="O17" s="60" t="e">
        <f ca="true">+IF(AND(ISNUMBER(OFFSET('Water Data'!$F$10,0,10*ROW('Water Data'!F11))),'Data Summary'!CD17="Yes"),OFFSET('Water Data'!$F$10,0,10*ROW('Water Data'!F11)),NA())</f>
        <v>#N/A</v>
      </c>
      <c r="P17" s="60" t="e">
        <f ca="true">+IF(AND(ISNUMBER(OFFSET('Water Data'!$G$5,0,10*ROW('Water Data'!G11))),'Data Summary'!CE17="Yes"),100-OFFSET('Water Data'!$G$5,0,10*ROW('Water Data'!G11)),NA())</f>
        <v>#N/A</v>
      </c>
      <c r="Q17" s="60" t="e">
        <f ca="true">+IF(AND(ISNUMBER(OFFSET('Water Data'!$G$7,0,10*ROW('Water Data'!G11))),'Data Summary'!CF17="Yes"),OFFSET('Water Data'!$G$7,0,10*ROW('Water Data'!G11)),NA())</f>
        <v>#N/A</v>
      </c>
      <c r="R17" s="60" t="e">
        <f ca="true">+IF(AND(ISNUMBER(OFFSET('Water Data'!$G$10,0,10*ROW('Water Data'!G11))),'Data Summary'!CG17="Yes"),OFFSET('Water Data'!$G$10,0,10*ROW('Water Data'!G11)),NA())</f>
        <v>#N/A</v>
      </c>
      <c r="S17" s="60" t="e">
        <f ca="true">+IF(AND(ISNUMBER(OFFSET('Water Data'!$H$5,0,10*ROW('Water Data'!H11))),'Data Summary'!CH17="Yes"),100-OFFSET('Water Data'!$H$5,0,10*ROW('Water Data'!H11)),NA())</f>
        <v>#N/A</v>
      </c>
      <c r="T17" s="60" t="e">
        <f ca="true">+IF(AND(ISNUMBER(OFFSET('Water Data'!$H$7,0,10*ROW('Water Data'!H11))),'Data Summary'!CI17="Yes"),OFFSET('Water Data'!$H$7,0,10*ROW('Water Data'!H11)),NA())</f>
        <v>#N/A</v>
      </c>
      <c r="U17" s="60" t="e">
        <f ca="true">+IF(AND(ISNUMBER(OFFSET('Water Data'!$H$10,0,10*ROW('Water Data'!H11))),'Data Summary'!CJ17="Yes"),OFFSET('Water Data'!$H$10,0,10*ROW('Water Data'!H11)),NA())</f>
        <v>#N/A</v>
      </c>
      <c r="V17" s="106" t="e">
        <f ca="true">+IF(AND(ISNUMBER(OFFSET('Sanitation Data'!$C$5,0,10*ROW('Sanitation Data'!C11))),'Data Summary'!CK17="Yes"),100-OFFSET('Sanitation Data'!$C$5,0,10*ROW('Sanitation Data'!C11)),NA())</f>
        <v>#N/A</v>
      </c>
      <c r="W17" s="106" t="e">
        <f ca="true">+IF(AND(ISNUMBER(OFFSET('Sanitation Data'!$C$7,0,10*ROW('Sanitation Data'!C11))),'Data Summary'!CL17="Yes"),OFFSET('Sanitation Data'!$C$7,0,10*ROW('Sanitation Data'!C11)),NA())</f>
        <v>#N/A</v>
      </c>
      <c r="X17" s="106" t="e">
        <f ca="true">+IF(AND(ISNUMBER(OFFSET('Sanitation Data'!$C$11,0,10*ROW('Sanitation Data'!C11))),'Data Summary'!CM17="Yes"),OFFSET('Sanitation Data'!$C$11,0,10*ROW('Sanitation Data'!C11)),NA())</f>
        <v>#N/A</v>
      </c>
      <c r="Y17" s="106" t="e">
        <f ca="true">+IF(AND(ISNUMBER(OFFSET('Sanitation Data'!$C$12,0,10*ROW('Sanitation Data'!C11))),'Data Summary'!CN17="Yes"),OFFSET('Sanitation Data'!$C$12,0,10*ROW('Sanitation Data'!C11)),NA())</f>
        <v>#N/A</v>
      </c>
      <c r="Z17" s="106" t="e">
        <f ca="true">+IF(AND(ISNUMBER(OFFSET('Sanitation Data'!$C$13,0,10*ROW('Sanitation Data'!C11))),'Data Summary'!CO17="Yes"),OFFSET('Sanitation Data'!$C$13,0,10*ROW('Sanitation Data'!C11)),NA())</f>
        <v>#N/A</v>
      </c>
      <c r="AA17" s="106" t="e">
        <f ca="true">+IF(AND(ISNUMBER(OFFSET('Sanitation Data'!$D$5,0,10*ROW('Sanitation Data'!D11))),'Data Summary'!CP17="Yes"),100-OFFSET('Sanitation Data'!$D$5,0,10*ROW('Sanitation Data'!D11)),NA())</f>
        <v>#N/A</v>
      </c>
      <c r="AB17" s="106" t="e">
        <f ca="true">+IF(AND(ISNUMBER(OFFSET('Sanitation Data'!$D$7,0,10*ROW('Sanitation Data'!D11))),'Data Summary'!CQ17="Yes"),OFFSET('Sanitation Data'!$D$7,0,10*ROW('Sanitation Data'!D11)),NA())</f>
        <v>#N/A</v>
      </c>
      <c r="AC17" s="106" t="e">
        <f ca="true">+IF(AND(ISNUMBER(OFFSET('Sanitation Data'!$D$11,0,10*ROW('Sanitation Data'!D11))),'Data Summary'!CR17="Yes"),OFFSET('Sanitation Data'!$D$11,0,10*ROW('Sanitation Data'!D11)),NA())</f>
        <v>#N/A</v>
      </c>
      <c r="AD17" s="106" t="e">
        <f ca="true">+IF(AND(ISNUMBER(OFFSET('Sanitation Data'!$D$12,0,10*ROW('Sanitation Data'!D11))),'Data Summary'!CS17="Yes"),OFFSET('Sanitation Data'!$D$12,0,10*ROW('Sanitation Data'!D11)),NA())</f>
        <v>#N/A</v>
      </c>
      <c r="AE17" s="106" t="e">
        <f ca="true">+IF(AND(ISNUMBER(OFFSET('Sanitation Data'!$D$13,0,10*ROW('Sanitation Data'!D11))),'Data Summary'!CT17="Yes"),OFFSET('Sanitation Data'!$D$13,0,10*ROW('Sanitation Data'!D11)),NA())</f>
        <v>#N/A</v>
      </c>
      <c r="AF17" s="106" t="e">
        <f ca="true">+IF(AND(ISNUMBER(OFFSET('Sanitation Data'!$E$5,0,10*ROW('Sanitation Data'!E11))),'Data Summary'!CU17="Yes"),100-OFFSET('Sanitation Data'!$E$5,0,10*ROW('Sanitation Data'!E11)),NA())</f>
        <v>#N/A</v>
      </c>
      <c r="AG17" s="106" t="e">
        <f ca="true">+IF(AND(ISNUMBER(OFFSET('Sanitation Data'!$E$7,0,10*ROW('Sanitation Data'!E11))),'Data Summary'!CV17="Yes"),OFFSET('Sanitation Data'!$E$7,0,10*ROW('Sanitation Data'!E11)),NA())</f>
        <v>#N/A</v>
      </c>
      <c r="AH17" s="106" t="e">
        <f ca="true">+IF(AND(ISNUMBER(OFFSET('Sanitation Data'!$E$11,0,10*ROW('Sanitation Data'!E11))),'Data Summary'!CW17="Yes"),OFFSET('Sanitation Data'!$E$11,0,10*ROW('Sanitation Data'!E11)),NA())</f>
        <v>#N/A</v>
      </c>
      <c r="AI17" s="106" t="e">
        <f ca="true">+IF(AND(ISNUMBER(OFFSET('Sanitation Data'!$E$12,0,10*ROW('Sanitation Data'!E11))),'Data Summary'!CX17="Yes"),OFFSET('Sanitation Data'!$E$12,0,10*ROW('Sanitation Data'!E11)),NA())</f>
        <v>#N/A</v>
      </c>
      <c r="AJ17" s="106" t="e">
        <f ca="true">+IF(AND(ISNUMBER(OFFSET('Sanitation Data'!$E$13,0,10*ROW('Sanitation Data'!E11))),'Data Summary'!CY17="Yes"),OFFSET('Sanitation Data'!$E$13,0,10*ROW('Sanitation Data'!E11)),NA())</f>
        <v>#N/A</v>
      </c>
      <c r="AK17" s="106" t="e">
        <f ca="true">+IF(AND(ISNUMBER(OFFSET('Sanitation Data'!$F$5,0,10*ROW('Sanitation Data'!F11))),'Data Summary'!CZ17="Yes"),100-OFFSET('Sanitation Data'!$F$5,0,10*ROW('Sanitation Data'!F11)),NA())</f>
        <v>#N/A</v>
      </c>
      <c r="AL17" s="106" t="e">
        <f ca="true">+IF(AND(ISNUMBER(OFFSET('Sanitation Data'!$F$7,0,10*ROW('Sanitation Data'!F11))),'Data Summary'!DA17="Yes"),OFFSET('Sanitation Data'!$F$7,0,10*ROW('Sanitation Data'!F11)),NA())</f>
        <v>#N/A</v>
      </c>
      <c r="AM17" s="106" t="e">
        <f ca="true">+IF(AND(ISNUMBER(OFFSET('Sanitation Data'!$F$11,0,10*ROW('Sanitation Data'!F11))),'Data Summary'!DB17="Yes"),OFFSET('Sanitation Data'!$F$11,0,10*ROW('Sanitation Data'!F11)),NA())</f>
        <v>#N/A</v>
      </c>
      <c r="AN17" s="106" t="e">
        <f ca="true">+IF(AND(ISNUMBER(OFFSET('Sanitation Data'!$F$12,0,10*ROW('Sanitation Data'!F11))),'Data Summary'!DC17="Yes"),OFFSET('Sanitation Data'!$F$12,0,10*ROW('Sanitation Data'!F11)),NA())</f>
        <v>#N/A</v>
      </c>
      <c r="AO17" s="106" t="e">
        <f ca="true">+IF(AND(ISNUMBER(OFFSET('Sanitation Data'!$F$13,0,10*ROW('Sanitation Data'!F11))),'Data Summary'!DD17="Yes"),OFFSET('Sanitation Data'!$F$13,0,10*ROW('Sanitation Data'!F11)),NA())</f>
        <v>#N/A</v>
      </c>
      <c r="AP17" s="106" t="e">
        <f ca="true">+IF(AND(ISNUMBER(OFFSET('Sanitation Data'!$G$5,0,10*ROW('Sanitation Data'!G11))),'Data Summary'!DE17="Yes"),100-OFFSET('Sanitation Data'!$G$5,0,10*ROW('Sanitation Data'!G11)),NA())</f>
        <v>#N/A</v>
      </c>
      <c r="AQ17" s="106" t="e">
        <f ca="true">+IF(AND(ISNUMBER(OFFSET('Sanitation Data'!$G$7,0,10*ROW('Sanitation Data'!G11))),'Data Summary'!DF17="Yes"),OFFSET('Sanitation Data'!$G$7,0,10*ROW('Sanitation Data'!G11)),NA())</f>
        <v>#N/A</v>
      </c>
      <c r="AR17" s="106" t="e">
        <f ca="true">+IF(AND(ISNUMBER(OFFSET('Sanitation Data'!$G$11,0,10*ROW('Sanitation Data'!G11))),'Data Summary'!DG17="Yes"),OFFSET('Sanitation Data'!$G$11,0,10*ROW('Sanitation Data'!G11)),NA())</f>
        <v>#N/A</v>
      </c>
      <c r="AS17" s="106" t="e">
        <f ca="true">+IF(AND(ISNUMBER(OFFSET('Sanitation Data'!$G$12,0,10*ROW('Sanitation Data'!G11))),'Data Summary'!DH17="Yes"),OFFSET('Sanitation Data'!$G$12,0,10*ROW('Sanitation Data'!G11)),NA())</f>
        <v>#N/A</v>
      </c>
      <c r="AT17" s="106" t="e">
        <f ca="true">+IF(AND(ISNUMBER(OFFSET('Sanitation Data'!$G$13,0,10*ROW('Sanitation Data'!G11))),'Data Summary'!DI17="Yes"),OFFSET('Sanitation Data'!$G$13,0,10*ROW('Sanitation Data'!G11)),NA())</f>
        <v>#N/A</v>
      </c>
      <c r="AU17" s="106" t="e">
        <f ca="true">+IF(AND(ISNUMBER(OFFSET('Sanitation Data'!$H$5,0,10*ROW('Sanitation Data'!H11))),'Data Summary'!DJ17="Yes"),100-OFFSET('Sanitation Data'!$H$5,0,10*ROW('Sanitation Data'!H11)),NA())</f>
        <v>#N/A</v>
      </c>
      <c r="AV17" s="106" t="e">
        <f ca="true">+IF(AND(ISNUMBER(OFFSET('Sanitation Data'!$H$7,0,10*ROW('Sanitation Data'!H11))),'Data Summary'!DK17="Yes"),OFFSET('Sanitation Data'!$H$7,0,10*ROW('Sanitation Data'!H11)),NA())</f>
        <v>#N/A</v>
      </c>
      <c r="AW17" s="106" t="e">
        <f ca="true">+IF(AND(ISNUMBER(OFFSET('Sanitation Data'!$H$11,0,10*ROW('Sanitation Data'!H11))),'Data Summary'!DL17="Yes"),OFFSET('Sanitation Data'!$H$11,0,10*ROW('Sanitation Data'!H11)),NA())</f>
        <v>#N/A</v>
      </c>
      <c r="AX17" s="106" t="e">
        <f ca="true">+IF(AND(ISNUMBER(OFFSET('Sanitation Data'!$H$12,0,10*ROW('Sanitation Data'!H11))),'Data Summary'!DM17="Yes"),OFFSET('Sanitation Data'!$H$12,0,10*ROW('Sanitation Data'!H11)),NA())</f>
        <v>#N/A</v>
      </c>
      <c r="AY17" s="106" t="e">
        <f ca="true">+IF(AND(ISNUMBER(OFFSET('Sanitation Data'!$H$13,0,10*ROW('Sanitation Data'!H11))),'Data Summary'!DN17="Yes"),OFFSET('Sanitation Data'!$H$13,0,10*ROW('Sanitation Data'!H11)),NA())</f>
        <v>#N/A</v>
      </c>
      <c r="AZ17" s="111" t="e">
        <f ca="true">+IF(AND(ISNUMBER(OFFSET('Hygiene Data'!$C$6,0,10*ROW('Hygiene Data'!C11))),'Data Summary'!DO17="Yes"),OFFSET('Hygiene Data'!$C$6,0,10*ROW('Hygiene Data'!C11)),NA())</f>
        <v>#N/A</v>
      </c>
      <c r="BA17" s="111" t="e">
        <f ca="true">+IF(AND(ISNUMBER(OFFSET('Hygiene Data'!$C$8,0,10*ROW('Hygiene Data'!C11))),'Data Summary'!DP17="Yes"),OFFSET('Hygiene Data'!$C$8,0,10*ROW('Hygiene Data'!C11)),NA())</f>
        <v>#N/A</v>
      </c>
      <c r="BB17" s="111" t="e">
        <f ca="true">+IF(AND(ISNUMBER(OFFSET('Hygiene Data'!$C$10,0,10*ROW('Hygiene Data'!C11))),'Data Summary'!DQ17="Yes"),OFFSET('Hygiene Data'!$C$10,0,10*ROW('Hygiene Data'!C11)),NA())</f>
        <v>#N/A</v>
      </c>
      <c r="BC17" s="111" t="e">
        <f ca="true">+IF(AND(ISNUMBER(OFFSET('Hygiene Data'!$D$6,0,10*ROW('Hygiene Data'!D11))),'Data Summary'!DR17="Yes"),OFFSET('Hygiene Data'!$D$6,0,10*ROW('Hygiene Data'!D11)),NA())</f>
        <v>#N/A</v>
      </c>
      <c r="BD17" s="111" t="e">
        <f ca="true">+IF(AND(ISNUMBER(OFFSET('Hygiene Data'!$D$8,0,10*ROW('Hygiene Data'!D11))),'Data Summary'!DS17="Yes"),OFFSET('Hygiene Data'!$D$8,0,10*ROW('Hygiene Data'!D11)),NA())</f>
        <v>#N/A</v>
      </c>
      <c r="BE17" s="111" t="e">
        <f ca="true">+IF(AND(ISNUMBER(OFFSET('Hygiene Data'!$D$10,0,10*ROW('Hygiene Data'!D11))),'Data Summary'!DT17="Yes"),OFFSET('Hygiene Data'!$D$10,0,10*ROW('Hygiene Data'!D11)),NA())</f>
        <v>#N/A</v>
      </c>
      <c r="BF17" s="111" t="e">
        <f ca="true">+IF(AND(ISNUMBER(OFFSET('Hygiene Data'!$E$6,0,10*ROW('Hygiene Data'!E11))),'Data Summary'!DU17="Yes"),OFFSET('Hygiene Data'!$E$6,0,10*ROW('Hygiene Data'!E11)),NA())</f>
        <v>#N/A</v>
      </c>
      <c r="BG17" s="111" t="e">
        <f ca="true">+IF(AND(ISNUMBER(OFFSET('Hygiene Data'!$E$8,0,10*ROW('Hygiene Data'!E11))),'Data Summary'!DV17="Yes"),OFFSET('Hygiene Data'!$E$8,0,10*ROW('Hygiene Data'!E11)),NA())</f>
        <v>#N/A</v>
      </c>
      <c r="BH17" s="111" t="e">
        <f ca="true">+IF(AND(ISNUMBER(OFFSET('Hygiene Data'!$E$10,0,10*ROW('Hygiene Data'!E11))),'Data Summary'!DW17="Yes"),OFFSET('Hygiene Data'!$E$10,0,10*ROW('Hygiene Data'!E11)),NA())</f>
        <v>#N/A</v>
      </c>
      <c r="BI17" s="111" t="e">
        <f ca="true">+IF(AND(ISNUMBER(OFFSET('Hygiene Data'!$F$6,0,10*ROW('Hygiene Data'!F11))),'Data Summary'!DX17="Yes"),OFFSET('Hygiene Data'!$F$6,0,10*ROW('Hygiene Data'!F11)),NA())</f>
        <v>#N/A</v>
      </c>
      <c r="BJ17" s="111" t="e">
        <f ca="true">+IF(AND(ISNUMBER(OFFSET('Hygiene Data'!$F$8,0,10*ROW('Hygiene Data'!F11))),'Data Summary'!DY17="Yes"),OFFSET('Hygiene Data'!$F$8,0,10*ROW('Hygiene Data'!F11)),NA())</f>
        <v>#N/A</v>
      </c>
      <c r="BK17" s="111" t="e">
        <f ca="true">+IF(AND(ISNUMBER(OFFSET('Hygiene Data'!$F$10,0,10*ROW('Hygiene Data'!F11))),'Data Summary'!DZ17="Yes"),OFFSET('Hygiene Data'!$F$10,0,10*ROW('Hygiene Data'!F11)),NA())</f>
        <v>#N/A</v>
      </c>
      <c r="BL17" s="111" t="e">
        <f ca="true">+IF(AND(ISNUMBER(OFFSET('Hygiene Data'!$G$6,0,10*ROW('Hygiene Data'!G11))),'Data Summary'!EA17="Yes"),OFFSET('Hygiene Data'!$G$6,0,10*ROW('Hygiene Data'!G11)),NA())</f>
        <v>#N/A</v>
      </c>
      <c r="BM17" s="111" t="e">
        <f ca="true">+IF(AND(ISNUMBER(OFFSET('Hygiene Data'!$G$8,0,10*ROW('Hygiene Data'!G11))),'Data Summary'!EB17="Yes"),OFFSET('Hygiene Data'!$G$8,0,10*ROW('Hygiene Data'!G11)),NA())</f>
        <v>#N/A</v>
      </c>
      <c r="BN17" s="111" t="e">
        <f ca="true">+IF(AND(ISNUMBER(OFFSET('Hygiene Data'!$G$10,0,10*ROW('Hygiene Data'!G11))),'Data Summary'!EC17="Yes"),OFFSET('Hygiene Data'!$G$10,0,10*ROW('Hygiene Data'!G11)),NA())</f>
        <v>#N/A</v>
      </c>
      <c r="BO17" s="111" t="e">
        <f ca="true">+IF(AND(ISNUMBER(OFFSET('Hygiene Data'!$H$6,0,10*ROW('Hygiene Data'!H11))),'Data Summary'!ED17="Yes"),OFFSET('Hygiene Data'!$H$6,0,10*ROW('Hygiene Data'!H11)),NA())</f>
        <v>#N/A</v>
      </c>
      <c r="BP17" s="111" t="e">
        <f ca="true">+IF(AND(ISNUMBER(OFFSET('Hygiene Data'!$H$8,0,10*ROW('Hygiene Data'!H11))),'Data Summary'!EE17="Yes"),OFFSET('Hygiene Data'!$H$8,0,10*ROW('Hygiene Data'!H11)),NA())</f>
        <v>#N/A</v>
      </c>
      <c r="BQ17" s="111" t="e">
        <f ca="true">+IF(AND(ISNUMBER(OFFSET('Hygiene Data'!$H$10,0,10*ROW('Hygiene Data'!H11))),'Data Summary'!EF17="Yes"),OFFSET('Hygiene Data'!$H$10,0,10*ROW('Hygiene Data'!H11)),NA())</f>
        <v>#N/A</v>
      </c>
    </row>
    <row r="18" x14ac:dyDescent="0.2">
      <c r="A18" s="59" t="str">
        <f ca="true">+IF(OFFSET('Water Data'!$B$1,0,10*ROW('Water Data'!B12))="",NA(),OFFSET('Water Data'!$B$1,0,10*ROW('Water Data'!B12)))</f>
        <v>EMIS11</v>
      </c>
      <c r="B18" s="59" t="str">
        <f ca="true">+IF(OFFSET('Water Data'!$A$3,0,10*ROW('Water Data'!A12))="",NA(),OFFSET('Water Data'!$A$3,0,10*ROW('Water Data'!A12)))</f>
        <v>EMIS</v>
      </c>
      <c r="C18" s="59">
        <f ca="true">+IF(OFFSET('Water Data'!$C$3,0,10*ROW('Water Data'!C12))="",NA(),OFFSET('Water Data'!$C$3,0,10*ROW('Water Data'!C12)))</f>
        <v>2011</v>
      </c>
      <c r="D18" s="60">
        <f ca="true">+IF(AND(ISNUMBER(OFFSET('Water Data'!$C$5,0,10*ROW('Water Data'!C12))),'Data Summary'!BS18="Yes"),100-OFFSET('Water Data'!$C$5,0,10*ROW('Water Data'!C12)),NA())</f>
        <v>40.1</v>
      </c>
      <c r="E18" s="60">
        <f ca="true">+IF(AND(ISNUMBER(OFFSET('Water Data'!$C$7,0,10*ROW('Water Data'!C12))),'Data Summary'!BT18="Yes"),OFFSET('Water Data'!$C$7,0,10*ROW('Water Data'!C12)),NA())</f>
        <v>23.3</v>
      </c>
      <c r="F18" s="60" t="e">
        <f ca="true">+IF(AND(ISNUMBER(OFFSET('Water Data'!$C$10,0,10*ROW('Water Data'!C12))),'Data Summary'!BU18="Yes"),OFFSET('Water Data'!$C$10,0,10*ROW('Water Data'!C12)),NA())</f>
        <v>#N/A</v>
      </c>
      <c r="G18" s="60" t="e">
        <f ca="true">+IF(AND(ISNUMBER(OFFSET('Water Data'!$D$5,0,10*ROW('Water Data'!D12))),'Data Summary'!BV18="Yes"),100-OFFSET('Water Data'!$D$5,0,10*ROW('Water Data'!D12)),NA())</f>
        <v>#N/A</v>
      </c>
      <c r="H18" s="60" t="e">
        <f ca="true">+IF(AND(ISNUMBER(OFFSET('Water Data'!$D$7,0,10*ROW('Water Data'!D12))),'Data Summary'!BW18="Yes"),OFFSET('Water Data'!$D$7,0,10*ROW('Water Data'!D12)),NA())</f>
        <v>#N/A</v>
      </c>
      <c r="I18" s="60" t="e">
        <f ca="true">+IF(AND(ISNUMBER(OFFSET('Water Data'!$D$10,0,10*ROW('Water Data'!D12))),'Data Summary'!BX18="Yes"),OFFSET('Water Data'!$D$10,0,10*ROW('Water Data'!D12)),NA())</f>
        <v>#N/A</v>
      </c>
      <c r="J18" s="60" t="e">
        <f ca="true">+IF(AND(ISNUMBER(OFFSET('Water Data'!$E$5,0,10*ROW('Water Data'!E12))),'Data Summary'!BY18="Yes"),100-OFFSET('Water Data'!$E$5,0,10*ROW('Water Data'!E12)),NA())</f>
        <v>#N/A</v>
      </c>
      <c r="K18" s="60" t="e">
        <f ca="true">+IF(AND(ISNUMBER(OFFSET('Water Data'!$E$7,0,10*ROW('Water Data'!E12))),'Data Summary'!BZ18="Yes"),OFFSET('Water Data'!$E$7,0,10*ROW('Water Data'!E12)),NA())</f>
        <v>#N/A</v>
      </c>
      <c r="L18" s="60" t="e">
        <f ca="true">+IF(AND(ISNUMBER(OFFSET('Water Data'!$E$10,0,10*ROW('Water Data'!E12))),'Data Summary'!CA18="Yes"),OFFSET('Water Data'!$E$10,0,10*ROW('Water Data'!E12)),NA())</f>
        <v>#N/A</v>
      </c>
      <c r="M18" s="60" t="e">
        <f ca="true">+IF(AND(ISNUMBER(OFFSET('Water Data'!$F$5,0,10*ROW('Water Data'!F12))),'Data Summary'!CB18="Yes"),100-OFFSET('Water Data'!$F$5,0,10*ROW('Water Data'!F12)),NA())</f>
        <v>#N/A</v>
      </c>
      <c r="N18" s="60" t="e">
        <f ca="true">+IF(AND(ISNUMBER(OFFSET('Water Data'!$F$7,0,10*ROW('Water Data'!F12))),'Data Summary'!CC18="Yes"),OFFSET('Water Data'!$F$7,0,10*ROW('Water Data'!F12)),NA())</f>
        <v>#N/A</v>
      </c>
      <c r="O18" s="60" t="e">
        <f ca="true">+IF(AND(ISNUMBER(OFFSET('Water Data'!$F$10,0,10*ROW('Water Data'!F12))),'Data Summary'!CD18="Yes"),OFFSET('Water Data'!$F$10,0,10*ROW('Water Data'!F12)),NA())</f>
        <v>#N/A</v>
      </c>
      <c r="P18" s="60">
        <f ca="true">+IF(AND(ISNUMBER(OFFSET('Water Data'!$G$5,0,10*ROW('Water Data'!G12))),'Data Summary'!CE18="Yes"),100-OFFSET('Water Data'!$G$5,0,10*ROW('Water Data'!G12)),NA())</f>
        <v>38.4</v>
      </c>
      <c r="Q18" s="60">
        <f ca="true">+IF(AND(ISNUMBER(OFFSET('Water Data'!$G$7,0,10*ROW('Water Data'!G12))),'Data Summary'!CF18="Yes"),OFFSET('Water Data'!$G$7,0,10*ROW('Water Data'!G12)),NA())</f>
        <v>21.55</v>
      </c>
      <c r="R18" s="60" t="e">
        <f ca="true">+IF(AND(ISNUMBER(OFFSET('Water Data'!$G$10,0,10*ROW('Water Data'!G12))),'Data Summary'!CG18="Yes"),OFFSET('Water Data'!$G$10,0,10*ROW('Water Data'!G12)),NA())</f>
        <v>#N/A</v>
      </c>
      <c r="S18" s="60">
        <f ca="true">+IF(AND(ISNUMBER(OFFSET('Water Data'!$H$5,0,10*ROW('Water Data'!H12))),'Data Summary'!CH18="Yes"),100-OFFSET('Water Data'!$H$5,0,10*ROW('Water Data'!H12)),NA())</f>
        <v>71.5</v>
      </c>
      <c r="T18" s="60">
        <f ca="true">+IF(AND(ISNUMBER(OFFSET('Water Data'!$H$7,0,10*ROW('Water Data'!H12))),'Data Summary'!CI18="Yes"),OFFSET('Water Data'!$H$7,0,10*ROW('Water Data'!H12)),NA())</f>
        <v>57.150000000000006</v>
      </c>
      <c r="U18" s="60" t="e">
        <f ca="true">+IF(AND(ISNUMBER(OFFSET('Water Data'!$H$10,0,10*ROW('Water Data'!H12))),'Data Summary'!CJ18="Yes"),OFFSET('Water Data'!$H$10,0,10*ROW('Water Data'!H12)),NA())</f>
        <v>#N/A</v>
      </c>
      <c r="V18" s="106">
        <f ca="true">+IF(AND(ISNUMBER(OFFSET('Sanitation Data'!$C$5,0,10*ROW('Sanitation Data'!C12))),'Data Summary'!CK18="Yes"),100-OFFSET('Sanitation Data'!$C$5,0,10*ROW('Sanitation Data'!C12)),NA())</f>
        <v>90.5</v>
      </c>
      <c r="W18" s="106" t="e">
        <f ca="true">+IF(AND(ISNUMBER(OFFSET('Sanitation Data'!$C$7,0,10*ROW('Sanitation Data'!C12))),'Data Summary'!CL18="Yes"),OFFSET('Sanitation Data'!$C$7,0,10*ROW('Sanitation Data'!C12)),NA())</f>
        <v>#N/A</v>
      </c>
      <c r="X18" s="106" t="e">
        <f ca="true">+IF(AND(ISNUMBER(OFFSET('Sanitation Data'!$C$11,0,10*ROW('Sanitation Data'!C12))),'Data Summary'!CM18="Yes"),OFFSET('Sanitation Data'!$C$11,0,10*ROW('Sanitation Data'!C12)),NA())</f>
        <v>#N/A</v>
      </c>
      <c r="Y18" s="106" t="e">
        <f ca="true">+IF(AND(ISNUMBER(OFFSET('Sanitation Data'!$C$12,0,10*ROW('Sanitation Data'!C12))),'Data Summary'!CN18="Yes"),OFFSET('Sanitation Data'!$C$12,0,10*ROW('Sanitation Data'!C12)),NA())</f>
        <v>#N/A</v>
      </c>
      <c r="Z18" s="106" t="e">
        <f ca="true">+IF(AND(ISNUMBER(OFFSET('Sanitation Data'!$C$13,0,10*ROW('Sanitation Data'!C12))),'Data Summary'!CO18="Yes"),OFFSET('Sanitation Data'!$C$13,0,10*ROW('Sanitation Data'!C12)),NA())</f>
        <v>#N/A</v>
      </c>
      <c r="AA18" s="106" t="e">
        <f ca="true">+IF(AND(ISNUMBER(OFFSET('Sanitation Data'!$D$5,0,10*ROW('Sanitation Data'!D12))),'Data Summary'!CP18="Yes"),100-OFFSET('Sanitation Data'!$D$5,0,10*ROW('Sanitation Data'!D12)),NA())</f>
        <v>#N/A</v>
      </c>
      <c r="AB18" s="106" t="e">
        <f ca="true">+IF(AND(ISNUMBER(OFFSET('Sanitation Data'!$D$7,0,10*ROW('Sanitation Data'!D12))),'Data Summary'!CQ18="Yes"),OFFSET('Sanitation Data'!$D$7,0,10*ROW('Sanitation Data'!D12)),NA())</f>
        <v>#N/A</v>
      </c>
      <c r="AC18" s="106" t="e">
        <f ca="true">+IF(AND(ISNUMBER(OFFSET('Sanitation Data'!$D$11,0,10*ROW('Sanitation Data'!D12))),'Data Summary'!CR18="Yes"),OFFSET('Sanitation Data'!$D$11,0,10*ROW('Sanitation Data'!D12)),NA())</f>
        <v>#N/A</v>
      </c>
      <c r="AD18" s="106" t="e">
        <f ca="true">+IF(AND(ISNUMBER(OFFSET('Sanitation Data'!$D$12,0,10*ROW('Sanitation Data'!D12))),'Data Summary'!CS18="Yes"),OFFSET('Sanitation Data'!$D$12,0,10*ROW('Sanitation Data'!D12)),NA())</f>
        <v>#N/A</v>
      </c>
      <c r="AE18" s="106" t="e">
        <f ca="true">+IF(AND(ISNUMBER(OFFSET('Sanitation Data'!$D$13,0,10*ROW('Sanitation Data'!D12))),'Data Summary'!CT18="Yes"),OFFSET('Sanitation Data'!$D$13,0,10*ROW('Sanitation Data'!D12)),NA())</f>
        <v>#N/A</v>
      </c>
      <c r="AF18" s="106" t="e">
        <f ca="true">+IF(AND(ISNUMBER(OFFSET('Sanitation Data'!$E$5,0,10*ROW('Sanitation Data'!E12))),'Data Summary'!CU18="Yes"),100-OFFSET('Sanitation Data'!$E$5,0,10*ROW('Sanitation Data'!E12)),NA())</f>
        <v>#N/A</v>
      </c>
      <c r="AG18" s="106" t="e">
        <f ca="true">+IF(AND(ISNUMBER(OFFSET('Sanitation Data'!$E$7,0,10*ROW('Sanitation Data'!E12))),'Data Summary'!CV18="Yes"),OFFSET('Sanitation Data'!$E$7,0,10*ROW('Sanitation Data'!E12)),NA())</f>
        <v>#N/A</v>
      </c>
      <c r="AH18" s="106" t="e">
        <f ca="true">+IF(AND(ISNUMBER(OFFSET('Sanitation Data'!$E$11,0,10*ROW('Sanitation Data'!E12))),'Data Summary'!CW18="Yes"),OFFSET('Sanitation Data'!$E$11,0,10*ROW('Sanitation Data'!E12)),NA())</f>
        <v>#N/A</v>
      </c>
      <c r="AI18" s="106" t="e">
        <f ca="true">+IF(AND(ISNUMBER(OFFSET('Sanitation Data'!$E$12,0,10*ROW('Sanitation Data'!E12))),'Data Summary'!CX18="Yes"),OFFSET('Sanitation Data'!$E$12,0,10*ROW('Sanitation Data'!E12)),NA())</f>
        <v>#N/A</v>
      </c>
      <c r="AJ18" s="106" t="e">
        <f ca="true">+IF(AND(ISNUMBER(OFFSET('Sanitation Data'!$E$13,0,10*ROW('Sanitation Data'!E12))),'Data Summary'!CY18="Yes"),OFFSET('Sanitation Data'!$E$13,0,10*ROW('Sanitation Data'!E12)),NA())</f>
        <v>#N/A</v>
      </c>
      <c r="AK18" s="106" t="e">
        <f ca="true">+IF(AND(ISNUMBER(OFFSET('Sanitation Data'!$F$5,0,10*ROW('Sanitation Data'!F12))),'Data Summary'!CZ18="Yes"),100-OFFSET('Sanitation Data'!$F$5,0,10*ROW('Sanitation Data'!F12)),NA())</f>
        <v>#N/A</v>
      </c>
      <c r="AL18" s="106" t="e">
        <f ca="true">+IF(AND(ISNUMBER(OFFSET('Sanitation Data'!$F$7,0,10*ROW('Sanitation Data'!F12))),'Data Summary'!DA18="Yes"),OFFSET('Sanitation Data'!$F$7,0,10*ROW('Sanitation Data'!F12)),NA())</f>
        <v>#N/A</v>
      </c>
      <c r="AM18" s="106" t="e">
        <f ca="true">+IF(AND(ISNUMBER(OFFSET('Sanitation Data'!$F$11,0,10*ROW('Sanitation Data'!F12))),'Data Summary'!DB18="Yes"),OFFSET('Sanitation Data'!$F$11,0,10*ROW('Sanitation Data'!F12)),NA())</f>
        <v>#N/A</v>
      </c>
      <c r="AN18" s="106" t="e">
        <f ca="true">+IF(AND(ISNUMBER(OFFSET('Sanitation Data'!$F$12,0,10*ROW('Sanitation Data'!F12))),'Data Summary'!DC18="Yes"),OFFSET('Sanitation Data'!$F$12,0,10*ROW('Sanitation Data'!F12)),NA())</f>
        <v>#N/A</v>
      </c>
      <c r="AO18" s="106" t="e">
        <f ca="true">+IF(AND(ISNUMBER(OFFSET('Sanitation Data'!$F$13,0,10*ROW('Sanitation Data'!F12))),'Data Summary'!DD18="Yes"),OFFSET('Sanitation Data'!$F$13,0,10*ROW('Sanitation Data'!F12)),NA())</f>
        <v>#N/A</v>
      </c>
      <c r="AP18" s="106">
        <f ca="true">+IF(AND(ISNUMBER(OFFSET('Sanitation Data'!$G$5,0,10*ROW('Sanitation Data'!G12))),'Data Summary'!DE18="Yes"),100-OFFSET('Sanitation Data'!$G$5,0,10*ROW('Sanitation Data'!G12)),NA())</f>
        <v>90</v>
      </c>
      <c r="AQ18" s="106" t="e">
        <f ca="true">+IF(AND(ISNUMBER(OFFSET('Sanitation Data'!$G$7,0,10*ROW('Sanitation Data'!G12))),'Data Summary'!DF18="Yes"),OFFSET('Sanitation Data'!$G$7,0,10*ROW('Sanitation Data'!G12)),NA())</f>
        <v>#N/A</v>
      </c>
      <c r="AR18" s="106" t="e">
        <f ca="true">+IF(AND(ISNUMBER(OFFSET('Sanitation Data'!$G$11,0,10*ROW('Sanitation Data'!G12))),'Data Summary'!DG18="Yes"),OFFSET('Sanitation Data'!$G$11,0,10*ROW('Sanitation Data'!G12)),NA())</f>
        <v>#N/A</v>
      </c>
      <c r="AS18" s="106" t="e">
        <f ca="true">+IF(AND(ISNUMBER(OFFSET('Sanitation Data'!$G$12,0,10*ROW('Sanitation Data'!G12))),'Data Summary'!DH18="Yes"),OFFSET('Sanitation Data'!$G$12,0,10*ROW('Sanitation Data'!G12)),NA())</f>
        <v>#N/A</v>
      </c>
      <c r="AT18" s="106" t="e">
        <f ca="true">+IF(AND(ISNUMBER(OFFSET('Sanitation Data'!$G$13,0,10*ROW('Sanitation Data'!G12))),'Data Summary'!DI18="Yes"),OFFSET('Sanitation Data'!$G$13,0,10*ROW('Sanitation Data'!G12)),NA())</f>
        <v>#N/A</v>
      </c>
      <c r="AU18" s="106">
        <f ca="true">+IF(AND(ISNUMBER(OFFSET('Sanitation Data'!$H$5,0,10*ROW('Sanitation Data'!H12))),'Data Summary'!DJ18="Yes"),100-OFFSET('Sanitation Data'!$H$5,0,10*ROW('Sanitation Data'!H12)),NA())</f>
        <v>100</v>
      </c>
      <c r="AV18" s="106" t="e">
        <f ca="true">+IF(AND(ISNUMBER(OFFSET('Sanitation Data'!$H$7,0,10*ROW('Sanitation Data'!H12))),'Data Summary'!DK18="Yes"),OFFSET('Sanitation Data'!$H$7,0,10*ROW('Sanitation Data'!H12)),NA())</f>
        <v>#N/A</v>
      </c>
      <c r="AW18" s="106" t="e">
        <f ca="true">+IF(AND(ISNUMBER(OFFSET('Sanitation Data'!$H$11,0,10*ROW('Sanitation Data'!H12))),'Data Summary'!DL18="Yes"),OFFSET('Sanitation Data'!$H$11,0,10*ROW('Sanitation Data'!H12)),NA())</f>
        <v>#N/A</v>
      </c>
      <c r="AX18" s="106" t="e">
        <f ca="true">+IF(AND(ISNUMBER(OFFSET('Sanitation Data'!$H$12,0,10*ROW('Sanitation Data'!H12))),'Data Summary'!DM18="Yes"),OFFSET('Sanitation Data'!$H$12,0,10*ROW('Sanitation Data'!H12)),NA())</f>
        <v>#N/A</v>
      </c>
      <c r="AY18" s="106" t="e">
        <f ca="true">+IF(AND(ISNUMBER(OFFSET('Sanitation Data'!$H$13,0,10*ROW('Sanitation Data'!H12))),'Data Summary'!DN18="Yes"),OFFSET('Sanitation Data'!$H$13,0,10*ROW('Sanitation Data'!H12)),NA())</f>
        <v>#N/A</v>
      </c>
      <c r="AZ18" s="111" t="e">
        <f ca="true">+IF(AND(ISNUMBER(OFFSET('Hygiene Data'!$C$6,0,10*ROW('Hygiene Data'!C12))),'Data Summary'!DO18="Yes"),OFFSET('Hygiene Data'!$C$6,0,10*ROW('Hygiene Data'!C12)),NA())</f>
        <v>#N/A</v>
      </c>
      <c r="BA18" s="111" t="e">
        <f ca="true">+IF(AND(ISNUMBER(OFFSET('Hygiene Data'!$C$8,0,10*ROW('Hygiene Data'!C12))),'Data Summary'!DP18="Yes"),OFFSET('Hygiene Data'!$C$8,0,10*ROW('Hygiene Data'!C12)),NA())</f>
        <v>#N/A</v>
      </c>
      <c r="BB18" s="111" t="e">
        <f ca="true">+IF(AND(ISNUMBER(OFFSET('Hygiene Data'!$C$10,0,10*ROW('Hygiene Data'!C12))),'Data Summary'!DQ18="Yes"),OFFSET('Hygiene Data'!$C$10,0,10*ROW('Hygiene Data'!C12)),NA())</f>
        <v>#N/A</v>
      </c>
      <c r="BC18" s="111" t="e">
        <f ca="true">+IF(AND(ISNUMBER(OFFSET('Hygiene Data'!$D$6,0,10*ROW('Hygiene Data'!D12))),'Data Summary'!DR18="Yes"),OFFSET('Hygiene Data'!$D$6,0,10*ROW('Hygiene Data'!D12)),NA())</f>
        <v>#N/A</v>
      </c>
      <c r="BD18" s="111" t="e">
        <f ca="true">+IF(AND(ISNUMBER(OFFSET('Hygiene Data'!$D$8,0,10*ROW('Hygiene Data'!D12))),'Data Summary'!DS18="Yes"),OFFSET('Hygiene Data'!$D$8,0,10*ROW('Hygiene Data'!D12)),NA())</f>
        <v>#N/A</v>
      </c>
      <c r="BE18" s="111" t="e">
        <f ca="true">+IF(AND(ISNUMBER(OFFSET('Hygiene Data'!$D$10,0,10*ROW('Hygiene Data'!D12))),'Data Summary'!DT18="Yes"),OFFSET('Hygiene Data'!$D$10,0,10*ROW('Hygiene Data'!D12)),NA())</f>
        <v>#N/A</v>
      </c>
      <c r="BF18" s="111" t="e">
        <f ca="true">+IF(AND(ISNUMBER(OFFSET('Hygiene Data'!$E$6,0,10*ROW('Hygiene Data'!E12))),'Data Summary'!DU18="Yes"),OFFSET('Hygiene Data'!$E$6,0,10*ROW('Hygiene Data'!E12)),NA())</f>
        <v>#N/A</v>
      </c>
      <c r="BG18" s="111" t="e">
        <f ca="true">+IF(AND(ISNUMBER(OFFSET('Hygiene Data'!$E$8,0,10*ROW('Hygiene Data'!E12))),'Data Summary'!DV18="Yes"),OFFSET('Hygiene Data'!$E$8,0,10*ROW('Hygiene Data'!E12)),NA())</f>
        <v>#N/A</v>
      </c>
      <c r="BH18" s="111" t="e">
        <f ca="true">+IF(AND(ISNUMBER(OFFSET('Hygiene Data'!$E$10,0,10*ROW('Hygiene Data'!E12))),'Data Summary'!DW18="Yes"),OFFSET('Hygiene Data'!$E$10,0,10*ROW('Hygiene Data'!E12)),NA())</f>
        <v>#N/A</v>
      </c>
      <c r="BI18" s="111" t="e">
        <f ca="true">+IF(AND(ISNUMBER(OFFSET('Hygiene Data'!$F$6,0,10*ROW('Hygiene Data'!F12))),'Data Summary'!DX18="Yes"),OFFSET('Hygiene Data'!$F$6,0,10*ROW('Hygiene Data'!F12)),NA())</f>
        <v>#N/A</v>
      </c>
      <c r="BJ18" s="111" t="e">
        <f ca="true">+IF(AND(ISNUMBER(OFFSET('Hygiene Data'!$F$8,0,10*ROW('Hygiene Data'!F12))),'Data Summary'!DY18="Yes"),OFFSET('Hygiene Data'!$F$8,0,10*ROW('Hygiene Data'!F12)),NA())</f>
        <v>#N/A</v>
      </c>
      <c r="BK18" s="111" t="e">
        <f ca="true">+IF(AND(ISNUMBER(OFFSET('Hygiene Data'!$F$10,0,10*ROW('Hygiene Data'!F12))),'Data Summary'!DZ18="Yes"),OFFSET('Hygiene Data'!$F$10,0,10*ROW('Hygiene Data'!F12)),NA())</f>
        <v>#N/A</v>
      </c>
      <c r="BL18" s="111" t="e">
        <f ca="true">+IF(AND(ISNUMBER(OFFSET('Hygiene Data'!$G$6,0,10*ROW('Hygiene Data'!G12))),'Data Summary'!EA18="Yes"),OFFSET('Hygiene Data'!$G$6,0,10*ROW('Hygiene Data'!G12)),NA())</f>
        <v>#N/A</v>
      </c>
      <c r="BM18" s="111" t="e">
        <f ca="true">+IF(AND(ISNUMBER(OFFSET('Hygiene Data'!$G$8,0,10*ROW('Hygiene Data'!G12))),'Data Summary'!EB18="Yes"),OFFSET('Hygiene Data'!$G$8,0,10*ROW('Hygiene Data'!G12)),NA())</f>
        <v>#N/A</v>
      </c>
      <c r="BN18" s="111" t="e">
        <f ca="true">+IF(AND(ISNUMBER(OFFSET('Hygiene Data'!$G$10,0,10*ROW('Hygiene Data'!G12))),'Data Summary'!EC18="Yes"),OFFSET('Hygiene Data'!$G$10,0,10*ROW('Hygiene Data'!G12)),NA())</f>
        <v>#N/A</v>
      </c>
      <c r="BO18" s="111" t="e">
        <f ca="true">+IF(AND(ISNUMBER(OFFSET('Hygiene Data'!$H$6,0,10*ROW('Hygiene Data'!H12))),'Data Summary'!ED18="Yes"),OFFSET('Hygiene Data'!$H$6,0,10*ROW('Hygiene Data'!H12)),NA())</f>
        <v>#N/A</v>
      </c>
      <c r="BP18" s="111" t="e">
        <f ca="true">+IF(AND(ISNUMBER(OFFSET('Hygiene Data'!$H$8,0,10*ROW('Hygiene Data'!H12))),'Data Summary'!EE18="Yes"),OFFSET('Hygiene Data'!$H$8,0,10*ROW('Hygiene Data'!H12)),NA())</f>
        <v>#N/A</v>
      </c>
      <c r="BQ18" s="111" t="e">
        <f ca="true">+IF(AND(ISNUMBER(OFFSET('Hygiene Data'!$H$10,0,10*ROW('Hygiene Data'!H12))),'Data Summary'!EF18="Yes"),OFFSET('Hygiene Data'!$H$10,0,10*ROW('Hygiene Data'!H12)),NA())</f>
        <v>#N/A</v>
      </c>
    </row>
    <row r="19" x14ac:dyDescent="0.2">
      <c r="A19" s="59" t="str">
        <f ca="true">+IF(OFFSET('Water Data'!$B$1,0,10*ROW('Water Data'!B13))="",NA(),OFFSET('Water Data'!$B$1,0,10*ROW('Water Data'!B13)))</f>
        <v>UIS11</v>
      </c>
      <c r="B19" s="59" t="str">
        <f ca="true">+IF(OFFSET('Water Data'!$A$3,0,10*ROW('Water Data'!A13))="",NA(),OFFSET('Water Data'!$A$3,0,10*ROW('Water Data'!A13)))</f>
        <v>Other</v>
      </c>
      <c r="C19" s="59">
        <f ca="true">+IF(OFFSET('Water Data'!$C$3,0,10*ROW('Water Data'!C13))="",NA(),OFFSET('Water Data'!$C$3,0,10*ROW('Water Data'!C13)))</f>
        <v>2011</v>
      </c>
      <c r="D19" s="60" t="e">
        <f ca="true">+IF(AND(ISNUMBER(OFFSET('Water Data'!$C$5,0,10*ROW('Water Data'!C13))),'Data Summary'!BS19="Yes"),100-OFFSET('Water Data'!$C$5,0,10*ROW('Water Data'!C13)),NA())</f>
        <v>#N/A</v>
      </c>
      <c r="E19" s="60" t="e">
        <f ca="true">+IF(AND(ISNUMBER(OFFSET('Water Data'!$C$7,0,10*ROW('Water Data'!C13))),'Data Summary'!BT19="Yes"),OFFSET('Water Data'!$C$7,0,10*ROW('Water Data'!C13)),NA())</f>
        <v>#N/A</v>
      </c>
      <c r="F19" s="60" t="e">
        <f ca="true">+IF(AND(ISNUMBER(OFFSET('Water Data'!$C$10,0,10*ROW('Water Data'!C13))),'Data Summary'!BU19="Yes"),OFFSET('Water Data'!$C$10,0,10*ROW('Water Data'!C13)),NA())</f>
        <v>#N/A</v>
      </c>
      <c r="G19" s="60" t="e">
        <f ca="true">+IF(AND(ISNUMBER(OFFSET('Water Data'!$D$5,0,10*ROW('Water Data'!D13))),'Data Summary'!BV19="Yes"),100-OFFSET('Water Data'!$D$5,0,10*ROW('Water Data'!D13)),NA())</f>
        <v>#N/A</v>
      </c>
      <c r="H19" s="60" t="e">
        <f ca="true">+IF(AND(ISNUMBER(OFFSET('Water Data'!$D$7,0,10*ROW('Water Data'!D13))),'Data Summary'!BW19="Yes"),OFFSET('Water Data'!$D$7,0,10*ROW('Water Data'!D13)),NA())</f>
        <v>#N/A</v>
      </c>
      <c r="I19" s="60" t="e">
        <f ca="true">+IF(AND(ISNUMBER(OFFSET('Water Data'!$D$10,0,10*ROW('Water Data'!D13))),'Data Summary'!BX19="Yes"),OFFSET('Water Data'!$D$10,0,10*ROW('Water Data'!D13)),NA())</f>
        <v>#N/A</v>
      </c>
      <c r="J19" s="60" t="e">
        <f ca="true">+IF(AND(ISNUMBER(OFFSET('Water Data'!$E$5,0,10*ROW('Water Data'!E13))),'Data Summary'!BY19="Yes"),100-OFFSET('Water Data'!$E$5,0,10*ROW('Water Data'!E13)),NA())</f>
        <v>#N/A</v>
      </c>
      <c r="K19" s="60" t="e">
        <f ca="true">+IF(AND(ISNUMBER(OFFSET('Water Data'!$E$7,0,10*ROW('Water Data'!E13))),'Data Summary'!BZ19="Yes"),OFFSET('Water Data'!$E$7,0,10*ROW('Water Data'!E13)),NA())</f>
        <v>#N/A</v>
      </c>
      <c r="L19" s="60" t="e">
        <f ca="true">+IF(AND(ISNUMBER(OFFSET('Water Data'!$E$10,0,10*ROW('Water Data'!E13))),'Data Summary'!CA19="Yes"),OFFSET('Water Data'!$E$10,0,10*ROW('Water Data'!E13)),NA())</f>
        <v>#N/A</v>
      </c>
      <c r="M19" s="60" t="e">
        <f ca="true">+IF(AND(ISNUMBER(OFFSET('Water Data'!$F$5,0,10*ROW('Water Data'!F13))),'Data Summary'!CB19="Yes"),100-OFFSET('Water Data'!$F$5,0,10*ROW('Water Data'!F13)),NA())</f>
        <v>#N/A</v>
      </c>
      <c r="N19" s="60" t="e">
        <f ca="true">+IF(AND(ISNUMBER(OFFSET('Water Data'!$F$7,0,10*ROW('Water Data'!F13))),'Data Summary'!CC19="Yes"),OFFSET('Water Data'!$F$7,0,10*ROW('Water Data'!F13)),NA())</f>
        <v>#N/A</v>
      </c>
      <c r="O19" s="60" t="e">
        <f ca="true">+IF(AND(ISNUMBER(OFFSET('Water Data'!$F$10,0,10*ROW('Water Data'!F13))),'Data Summary'!CD19="Yes"),OFFSET('Water Data'!$F$10,0,10*ROW('Water Data'!F13)),NA())</f>
        <v>#N/A</v>
      </c>
      <c r="P19" s="60" t="e">
        <f ca="true">+IF(AND(ISNUMBER(OFFSET('Water Data'!$G$5,0,10*ROW('Water Data'!G13))),'Data Summary'!CE19="Yes"),100-OFFSET('Water Data'!$G$5,0,10*ROW('Water Data'!G13)),NA())</f>
        <v>#N/A</v>
      </c>
      <c r="Q19" s="60" t="e">
        <f ca="true">+IF(AND(ISNUMBER(OFFSET('Water Data'!$G$7,0,10*ROW('Water Data'!G13))),'Data Summary'!CF19="Yes"),OFFSET('Water Data'!$G$7,0,10*ROW('Water Data'!G13)),NA())</f>
        <v>#N/A</v>
      </c>
      <c r="R19" s="60" t="e">
        <f ca="true">+IF(AND(ISNUMBER(OFFSET('Water Data'!$G$10,0,10*ROW('Water Data'!G13))),'Data Summary'!CG19="Yes"),OFFSET('Water Data'!$G$10,0,10*ROW('Water Data'!G13)),NA())</f>
        <v>#N/A</v>
      </c>
      <c r="S19" s="60" t="e">
        <f ca="true">+IF(AND(ISNUMBER(OFFSET('Water Data'!$H$5,0,10*ROW('Water Data'!H13))),'Data Summary'!CH19="Yes"),100-OFFSET('Water Data'!$H$5,0,10*ROW('Water Data'!H13)),NA())</f>
        <v>#N/A</v>
      </c>
      <c r="T19" s="60" t="e">
        <f ca="true">+IF(AND(ISNUMBER(OFFSET('Water Data'!$H$7,0,10*ROW('Water Data'!H13))),'Data Summary'!CI19="Yes"),OFFSET('Water Data'!$H$7,0,10*ROW('Water Data'!H13)),NA())</f>
        <v>#N/A</v>
      </c>
      <c r="U19" s="60" t="e">
        <f ca="true">+IF(AND(ISNUMBER(OFFSET('Water Data'!$H$10,0,10*ROW('Water Data'!H13))),'Data Summary'!CJ19="Yes"),OFFSET('Water Data'!$H$10,0,10*ROW('Water Data'!H13)),NA())</f>
        <v>#N/A</v>
      </c>
      <c r="V19" s="106" t="e">
        <f ca="true">+IF(AND(ISNUMBER(OFFSET('Sanitation Data'!$C$5,0,10*ROW('Sanitation Data'!C13))),'Data Summary'!CK19="Yes"),100-OFFSET('Sanitation Data'!$C$5,0,10*ROW('Sanitation Data'!C13)),NA())</f>
        <v>#N/A</v>
      </c>
      <c r="W19" s="106" t="e">
        <f ca="true">+IF(AND(ISNUMBER(OFFSET('Sanitation Data'!$C$7,0,10*ROW('Sanitation Data'!C13))),'Data Summary'!CL19="Yes"),OFFSET('Sanitation Data'!$C$7,0,10*ROW('Sanitation Data'!C13)),NA())</f>
        <v>#N/A</v>
      </c>
      <c r="X19" s="106" t="e">
        <f ca="true">+IF(AND(ISNUMBER(OFFSET('Sanitation Data'!$C$11,0,10*ROW('Sanitation Data'!C13))),'Data Summary'!CM19="Yes"),OFFSET('Sanitation Data'!$C$11,0,10*ROW('Sanitation Data'!C13)),NA())</f>
        <v>#N/A</v>
      </c>
      <c r="Y19" s="106" t="e">
        <f ca="true">+IF(AND(ISNUMBER(OFFSET('Sanitation Data'!$C$12,0,10*ROW('Sanitation Data'!C13))),'Data Summary'!CN19="Yes"),OFFSET('Sanitation Data'!$C$12,0,10*ROW('Sanitation Data'!C13)),NA())</f>
        <v>#N/A</v>
      </c>
      <c r="Z19" s="106" t="e">
        <f ca="true">+IF(AND(ISNUMBER(OFFSET('Sanitation Data'!$C$13,0,10*ROW('Sanitation Data'!C13))),'Data Summary'!CO19="Yes"),OFFSET('Sanitation Data'!$C$13,0,10*ROW('Sanitation Data'!C13)),NA())</f>
        <v>#N/A</v>
      </c>
      <c r="AA19" s="106" t="e">
        <f ca="true">+IF(AND(ISNUMBER(OFFSET('Sanitation Data'!$D$5,0,10*ROW('Sanitation Data'!D13))),'Data Summary'!CP19="Yes"),100-OFFSET('Sanitation Data'!$D$5,0,10*ROW('Sanitation Data'!D13)),NA())</f>
        <v>#N/A</v>
      </c>
      <c r="AB19" s="106" t="e">
        <f ca="true">+IF(AND(ISNUMBER(OFFSET('Sanitation Data'!$D$7,0,10*ROW('Sanitation Data'!D13))),'Data Summary'!CQ19="Yes"),OFFSET('Sanitation Data'!$D$7,0,10*ROW('Sanitation Data'!D13)),NA())</f>
        <v>#N/A</v>
      </c>
      <c r="AC19" s="106" t="e">
        <f ca="true">+IF(AND(ISNUMBER(OFFSET('Sanitation Data'!$D$11,0,10*ROW('Sanitation Data'!D13))),'Data Summary'!CR19="Yes"),OFFSET('Sanitation Data'!$D$11,0,10*ROW('Sanitation Data'!D13)),NA())</f>
        <v>#N/A</v>
      </c>
      <c r="AD19" s="106" t="e">
        <f ca="true">+IF(AND(ISNUMBER(OFFSET('Sanitation Data'!$D$12,0,10*ROW('Sanitation Data'!D13))),'Data Summary'!CS19="Yes"),OFFSET('Sanitation Data'!$D$12,0,10*ROW('Sanitation Data'!D13)),NA())</f>
        <v>#N/A</v>
      </c>
      <c r="AE19" s="106" t="e">
        <f ca="true">+IF(AND(ISNUMBER(OFFSET('Sanitation Data'!$D$13,0,10*ROW('Sanitation Data'!D13))),'Data Summary'!CT19="Yes"),OFFSET('Sanitation Data'!$D$13,0,10*ROW('Sanitation Data'!D13)),NA())</f>
        <v>#N/A</v>
      </c>
      <c r="AF19" s="106" t="e">
        <f ca="true">+IF(AND(ISNUMBER(OFFSET('Sanitation Data'!$E$5,0,10*ROW('Sanitation Data'!E13))),'Data Summary'!CU19="Yes"),100-OFFSET('Sanitation Data'!$E$5,0,10*ROW('Sanitation Data'!E13)),NA())</f>
        <v>#N/A</v>
      </c>
      <c r="AG19" s="106" t="e">
        <f ca="true">+IF(AND(ISNUMBER(OFFSET('Sanitation Data'!$E$7,0,10*ROW('Sanitation Data'!E13))),'Data Summary'!CV19="Yes"),OFFSET('Sanitation Data'!$E$7,0,10*ROW('Sanitation Data'!E13)),NA())</f>
        <v>#N/A</v>
      </c>
      <c r="AH19" s="106" t="e">
        <f ca="true">+IF(AND(ISNUMBER(OFFSET('Sanitation Data'!$E$11,0,10*ROW('Sanitation Data'!E13))),'Data Summary'!CW19="Yes"),OFFSET('Sanitation Data'!$E$11,0,10*ROW('Sanitation Data'!E13)),NA())</f>
        <v>#N/A</v>
      </c>
      <c r="AI19" s="106" t="e">
        <f ca="true">+IF(AND(ISNUMBER(OFFSET('Sanitation Data'!$E$12,0,10*ROW('Sanitation Data'!E13))),'Data Summary'!CX19="Yes"),OFFSET('Sanitation Data'!$E$12,0,10*ROW('Sanitation Data'!E13)),NA())</f>
        <v>#N/A</v>
      </c>
      <c r="AJ19" s="106" t="e">
        <f ca="true">+IF(AND(ISNUMBER(OFFSET('Sanitation Data'!$E$13,0,10*ROW('Sanitation Data'!E13))),'Data Summary'!CY19="Yes"),OFFSET('Sanitation Data'!$E$13,0,10*ROW('Sanitation Data'!E13)),NA())</f>
        <v>#N/A</v>
      </c>
      <c r="AK19" s="106" t="e">
        <f ca="true">+IF(AND(ISNUMBER(OFFSET('Sanitation Data'!$F$5,0,10*ROW('Sanitation Data'!F13))),'Data Summary'!CZ19="Yes"),100-OFFSET('Sanitation Data'!$F$5,0,10*ROW('Sanitation Data'!F13)),NA())</f>
        <v>#N/A</v>
      </c>
      <c r="AL19" s="106" t="e">
        <f ca="true">+IF(AND(ISNUMBER(OFFSET('Sanitation Data'!$F$7,0,10*ROW('Sanitation Data'!F13))),'Data Summary'!DA19="Yes"),OFFSET('Sanitation Data'!$F$7,0,10*ROW('Sanitation Data'!F13)),NA())</f>
        <v>#N/A</v>
      </c>
      <c r="AM19" s="106" t="e">
        <f ca="true">+IF(AND(ISNUMBER(OFFSET('Sanitation Data'!$F$11,0,10*ROW('Sanitation Data'!F13))),'Data Summary'!DB19="Yes"),OFFSET('Sanitation Data'!$F$11,0,10*ROW('Sanitation Data'!F13)),NA())</f>
        <v>#N/A</v>
      </c>
      <c r="AN19" s="106" t="e">
        <f ca="true">+IF(AND(ISNUMBER(OFFSET('Sanitation Data'!$F$12,0,10*ROW('Sanitation Data'!F13))),'Data Summary'!DC19="Yes"),OFFSET('Sanitation Data'!$F$12,0,10*ROW('Sanitation Data'!F13)),NA())</f>
        <v>#N/A</v>
      </c>
      <c r="AO19" s="106" t="e">
        <f ca="true">+IF(AND(ISNUMBER(OFFSET('Sanitation Data'!$F$13,0,10*ROW('Sanitation Data'!F13))),'Data Summary'!DD19="Yes"),OFFSET('Sanitation Data'!$F$13,0,10*ROW('Sanitation Data'!F13)),NA())</f>
        <v>#N/A</v>
      </c>
      <c r="AP19" s="106" t="e">
        <f ca="true">+IF(AND(ISNUMBER(OFFSET('Sanitation Data'!$G$5,0,10*ROW('Sanitation Data'!G13))),'Data Summary'!DE19="Yes"),100-OFFSET('Sanitation Data'!$G$5,0,10*ROW('Sanitation Data'!G13)),NA())</f>
        <v>#N/A</v>
      </c>
      <c r="AQ19" s="106" t="e">
        <f ca="true">+IF(AND(ISNUMBER(OFFSET('Sanitation Data'!$G$7,0,10*ROW('Sanitation Data'!G13))),'Data Summary'!DF19="Yes"),OFFSET('Sanitation Data'!$G$7,0,10*ROW('Sanitation Data'!G13)),NA())</f>
        <v>#N/A</v>
      </c>
      <c r="AR19" s="106" t="e">
        <f ca="true">+IF(AND(ISNUMBER(OFFSET('Sanitation Data'!$G$11,0,10*ROW('Sanitation Data'!G13))),'Data Summary'!DG19="Yes"),OFFSET('Sanitation Data'!$G$11,0,10*ROW('Sanitation Data'!G13)),NA())</f>
        <v>#N/A</v>
      </c>
      <c r="AS19" s="106" t="e">
        <f ca="true">+IF(AND(ISNUMBER(OFFSET('Sanitation Data'!$G$12,0,10*ROW('Sanitation Data'!G13))),'Data Summary'!DH19="Yes"),OFFSET('Sanitation Data'!$G$12,0,10*ROW('Sanitation Data'!G13)),NA())</f>
        <v>#N/A</v>
      </c>
      <c r="AT19" s="106" t="e">
        <f ca="true">+IF(AND(ISNUMBER(OFFSET('Sanitation Data'!$G$13,0,10*ROW('Sanitation Data'!G13))),'Data Summary'!DI19="Yes"),OFFSET('Sanitation Data'!$G$13,0,10*ROW('Sanitation Data'!G13)),NA())</f>
        <v>#N/A</v>
      </c>
      <c r="AU19" s="106" t="e">
        <f ca="true">+IF(AND(ISNUMBER(OFFSET('Sanitation Data'!$H$5,0,10*ROW('Sanitation Data'!H13))),'Data Summary'!DJ19="Yes"),100-OFFSET('Sanitation Data'!$H$5,0,10*ROW('Sanitation Data'!H13)),NA())</f>
        <v>#N/A</v>
      </c>
      <c r="AV19" s="106" t="e">
        <f ca="true">+IF(AND(ISNUMBER(OFFSET('Sanitation Data'!$H$7,0,10*ROW('Sanitation Data'!H13))),'Data Summary'!DK19="Yes"),OFFSET('Sanitation Data'!$H$7,0,10*ROW('Sanitation Data'!H13)),NA())</f>
        <v>#N/A</v>
      </c>
      <c r="AW19" s="106" t="e">
        <f ca="true">+IF(AND(ISNUMBER(OFFSET('Sanitation Data'!$H$11,0,10*ROW('Sanitation Data'!H13))),'Data Summary'!DL19="Yes"),OFFSET('Sanitation Data'!$H$11,0,10*ROW('Sanitation Data'!H13)),NA())</f>
        <v>#N/A</v>
      </c>
      <c r="AX19" s="106" t="e">
        <f ca="true">+IF(AND(ISNUMBER(OFFSET('Sanitation Data'!$H$12,0,10*ROW('Sanitation Data'!H13))),'Data Summary'!DM19="Yes"),OFFSET('Sanitation Data'!$H$12,0,10*ROW('Sanitation Data'!H13)),NA())</f>
        <v>#N/A</v>
      </c>
      <c r="AY19" s="106" t="e">
        <f ca="true">+IF(AND(ISNUMBER(OFFSET('Sanitation Data'!$H$13,0,10*ROW('Sanitation Data'!H13))),'Data Summary'!DN19="Yes"),OFFSET('Sanitation Data'!$H$13,0,10*ROW('Sanitation Data'!H13)),NA())</f>
        <v>#N/A</v>
      </c>
      <c r="AZ19" s="111" t="e">
        <f ca="true">+IF(AND(ISNUMBER(OFFSET('Hygiene Data'!$C$6,0,10*ROW('Hygiene Data'!C13))),'Data Summary'!DO19="Yes"),OFFSET('Hygiene Data'!$C$6,0,10*ROW('Hygiene Data'!C13)),NA())</f>
        <v>#N/A</v>
      </c>
      <c r="BA19" s="111" t="e">
        <f ca="true">+IF(AND(ISNUMBER(OFFSET('Hygiene Data'!$C$8,0,10*ROW('Hygiene Data'!C13))),'Data Summary'!DP19="Yes"),OFFSET('Hygiene Data'!$C$8,0,10*ROW('Hygiene Data'!C13)),NA())</f>
        <v>#N/A</v>
      </c>
      <c r="BB19" s="111" t="e">
        <f ca="true">+IF(AND(ISNUMBER(OFFSET('Hygiene Data'!$C$10,0,10*ROW('Hygiene Data'!C13))),'Data Summary'!DQ19="Yes"),OFFSET('Hygiene Data'!$C$10,0,10*ROW('Hygiene Data'!C13)),NA())</f>
        <v>#N/A</v>
      </c>
      <c r="BC19" s="111" t="e">
        <f ca="true">+IF(AND(ISNUMBER(OFFSET('Hygiene Data'!$D$6,0,10*ROW('Hygiene Data'!D13))),'Data Summary'!DR19="Yes"),OFFSET('Hygiene Data'!$D$6,0,10*ROW('Hygiene Data'!D13)),NA())</f>
        <v>#N/A</v>
      </c>
      <c r="BD19" s="111" t="e">
        <f ca="true">+IF(AND(ISNUMBER(OFFSET('Hygiene Data'!$D$8,0,10*ROW('Hygiene Data'!D13))),'Data Summary'!DS19="Yes"),OFFSET('Hygiene Data'!$D$8,0,10*ROW('Hygiene Data'!D13)),NA())</f>
        <v>#N/A</v>
      </c>
      <c r="BE19" s="111" t="e">
        <f ca="true">+IF(AND(ISNUMBER(OFFSET('Hygiene Data'!$D$10,0,10*ROW('Hygiene Data'!D13))),'Data Summary'!DT19="Yes"),OFFSET('Hygiene Data'!$D$10,0,10*ROW('Hygiene Data'!D13)),NA())</f>
        <v>#N/A</v>
      </c>
      <c r="BF19" s="111" t="e">
        <f ca="true">+IF(AND(ISNUMBER(OFFSET('Hygiene Data'!$E$6,0,10*ROW('Hygiene Data'!E13))),'Data Summary'!DU19="Yes"),OFFSET('Hygiene Data'!$E$6,0,10*ROW('Hygiene Data'!E13)),NA())</f>
        <v>#N/A</v>
      </c>
      <c r="BG19" s="111" t="e">
        <f ca="true">+IF(AND(ISNUMBER(OFFSET('Hygiene Data'!$E$8,0,10*ROW('Hygiene Data'!E13))),'Data Summary'!DV19="Yes"),OFFSET('Hygiene Data'!$E$8,0,10*ROW('Hygiene Data'!E13)),NA())</f>
        <v>#N/A</v>
      </c>
      <c r="BH19" s="111" t="e">
        <f ca="true">+IF(AND(ISNUMBER(OFFSET('Hygiene Data'!$E$10,0,10*ROW('Hygiene Data'!E13))),'Data Summary'!DW19="Yes"),OFFSET('Hygiene Data'!$E$10,0,10*ROW('Hygiene Data'!E13)),NA())</f>
        <v>#N/A</v>
      </c>
      <c r="BI19" s="111" t="e">
        <f ca="true">+IF(AND(ISNUMBER(OFFSET('Hygiene Data'!$F$6,0,10*ROW('Hygiene Data'!F13))),'Data Summary'!DX19="Yes"),OFFSET('Hygiene Data'!$F$6,0,10*ROW('Hygiene Data'!F13)),NA())</f>
        <v>#N/A</v>
      </c>
      <c r="BJ19" s="111" t="e">
        <f ca="true">+IF(AND(ISNUMBER(OFFSET('Hygiene Data'!$F$8,0,10*ROW('Hygiene Data'!F13))),'Data Summary'!DY19="Yes"),OFFSET('Hygiene Data'!$F$8,0,10*ROW('Hygiene Data'!F13)),NA())</f>
        <v>#N/A</v>
      </c>
      <c r="BK19" s="111" t="e">
        <f ca="true">+IF(AND(ISNUMBER(OFFSET('Hygiene Data'!$F$10,0,10*ROW('Hygiene Data'!F13))),'Data Summary'!DZ19="Yes"),OFFSET('Hygiene Data'!$F$10,0,10*ROW('Hygiene Data'!F13)),NA())</f>
        <v>#N/A</v>
      </c>
      <c r="BL19" s="111" t="e">
        <f ca="true">+IF(AND(ISNUMBER(OFFSET('Hygiene Data'!$G$6,0,10*ROW('Hygiene Data'!G13))),'Data Summary'!EA19="Yes"),OFFSET('Hygiene Data'!$G$6,0,10*ROW('Hygiene Data'!G13)),NA())</f>
        <v>#N/A</v>
      </c>
      <c r="BM19" s="111" t="e">
        <f ca="true">+IF(AND(ISNUMBER(OFFSET('Hygiene Data'!$G$8,0,10*ROW('Hygiene Data'!G13))),'Data Summary'!EB19="Yes"),OFFSET('Hygiene Data'!$G$8,0,10*ROW('Hygiene Data'!G13)),NA())</f>
        <v>#N/A</v>
      </c>
      <c r="BN19" s="111" t="e">
        <f ca="true">+IF(AND(ISNUMBER(OFFSET('Hygiene Data'!$G$10,0,10*ROW('Hygiene Data'!G13))),'Data Summary'!EC19="Yes"),OFFSET('Hygiene Data'!$G$10,0,10*ROW('Hygiene Data'!G13)),NA())</f>
        <v>#N/A</v>
      </c>
      <c r="BO19" s="111" t="e">
        <f ca="true">+IF(AND(ISNUMBER(OFFSET('Hygiene Data'!$H$6,0,10*ROW('Hygiene Data'!H13))),'Data Summary'!ED19="Yes"),OFFSET('Hygiene Data'!$H$6,0,10*ROW('Hygiene Data'!H13)),NA())</f>
        <v>#N/A</v>
      </c>
      <c r="BP19" s="111" t="e">
        <f ca="true">+IF(AND(ISNUMBER(OFFSET('Hygiene Data'!$H$8,0,10*ROW('Hygiene Data'!H13))),'Data Summary'!EE19="Yes"),OFFSET('Hygiene Data'!$H$8,0,10*ROW('Hygiene Data'!H13)),NA())</f>
        <v>#N/A</v>
      </c>
      <c r="BQ19" s="111" t="e">
        <f ca="true">+IF(AND(ISNUMBER(OFFSET('Hygiene Data'!$H$10,0,10*ROW('Hygiene Data'!H13))),'Data Summary'!EF19="Yes"),OFFSET('Hygiene Data'!$H$10,0,10*ROW('Hygiene Data'!H13)),NA())</f>
        <v>#N/A</v>
      </c>
    </row>
    <row r="20" x14ac:dyDescent="0.2">
      <c r="A20" s="59" t="str">
        <f ca="true">+IF(OFFSET('Water Data'!$B$1,0,10*ROW('Water Data'!B14))="",NA(),OFFSET('Water Data'!$B$1,0,10*ROW('Water Data'!B14)))</f>
        <v>EMIS12</v>
      </c>
      <c r="B20" s="59" t="str">
        <f ca="true">+IF(OFFSET('Water Data'!$A$3,0,10*ROW('Water Data'!A14))="",NA(),OFFSET('Water Data'!$A$3,0,10*ROW('Water Data'!A14)))</f>
        <v>EMIS</v>
      </c>
      <c r="C20" s="59">
        <f ca="true">+IF(OFFSET('Water Data'!$C$3,0,10*ROW('Water Data'!C14))="",NA(),OFFSET('Water Data'!$C$3,0,10*ROW('Water Data'!C14)))</f>
        <v>2012</v>
      </c>
      <c r="D20" s="60">
        <f ca="true">+IF(AND(ISNUMBER(OFFSET('Water Data'!$C$5,0,10*ROW('Water Data'!C14))),'Data Summary'!BS20="Yes"),100-OFFSET('Water Data'!$C$5,0,10*ROW('Water Data'!C14)),NA())</f>
        <v>38.9</v>
      </c>
      <c r="E20" s="60">
        <f ca="true">+IF(AND(ISNUMBER(OFFSET('Water Data'!$C$7,0,10*ROW('Water Data'!C14))),'Data Summary'!BT20="Yes"),OFFSET('Water Data'!$C$7,0,10*ROW('Water Data'!C14)),NA())</f>
        <v>21.95</v>
      </c>
      <c r="F20" s="60" t="e">
        <f ca="true">+IF(AND(ISNUMBER(OFFSET('Water Data'!$C$10,0,10*ROW('Water Data'!C14))),'Data Summary'!BU20="Yes"),OFFSET('Water Data'!$C$10,0,10*ROW('Water Data'!C14)),NA())</f>
        <v>#N/A</v>
      </c>
      <c r="G20" s="60" t="e">
        <f ca="true">+IF(AND(ISNUMBER(OFFSET('Water Data'!$D$5,0,10*ROW('Water Data'!D14))),'Data Summary'!BV20="Yes"),100-OFFSET('Water Data'!$D$5,0,10*ROW('Water Data'!D14)),NA())</f>
        <v>#N/A</v>
      </c>
      <c r="H20" s="60" t="e">
        <f ca="true">+IF(AND(ISNUMBER(OFFSET('Water Data'!$D$7,0,10*ROW('Water Data'!D14))),'Data Summary'!BW20="Yes"),OFFSET('Water Data'!$D$7,0,10*ROW('Water Data'!D14)),NA())</f>
        <v>#N/A</v>
      </c>
      <c r="I20" s="60" t="e">
        <f ca="true">+IF(AND(ISNUMBER(OFFSET('Water Data'!$D$10,0,10*ROW('Water Data'!D14))),'Data Summary'!BX20="Yes"),OFFSET('Water Data'!$D$10,0,10*ROW('Water Data'!D14)),NA())</f>
        <v>#N/A</v>
      </c>
      <c r="J20" s="60" t="e">
        <f ca="true">+IF(AND(ISNUMBER(OFFSET('Water Data'!$E$5,0,10*ROW('Water Data'!E14))),'Data Summary'!BY20="Yes"),100-OFFSET('Water Data'!$E$5,0,10*ROW('Water Data'!E14)),NA())</f>
        <v>#N/A</v>
      </c>
      <c r="K20" s="60" t="e">
        <f ca="true">+IF(AND(ISNUMBER(OFFSET('Water Data'!$E$7,0,10*ROW('Water Data'!E14))),'Data Summary'!BZ20="Yes"),OFFSET('Water Data'!$E$7,0,10*ROW('Water Data'!E14)),NA())</f>
        <v>#N/A</v>
      </c>
      <c r="L20" s="60" t="e">
        <f ca="true">+IF(AND(ISNUMBER(OFFSET('Water Data'!$E$10,0,10*ROW('Water Data'!E14))),'Data Summary'!CA20="Yes"),OFFSET('Water Data'!$E$10,0,10*ROW('Water Data'!E14)),NA())</f>
        <v>#N/A</v>
      </c>
      <c r="M20" s="60" t="e">
        <f ca="true">+IF(AND(ISNUMBER(OFFSET('Water Data'!$F$5,0,10*ROW('Water Data'!F14))),'Data Summary'!CB20="Yes"),100-OFFSET('Water Data'!$F$5,0,10*ROW('Water Data'!F14)),NA())</f>
        <v>#N/A</v>
      </c>
      <c r="N20" s="60" t="e">
        <f ca="true">+IF(AND(ISNUMBER(OFFSET('Water Data'!$F$7,0,10*ROW('Water Data'!F14))),'Data Summary'!CC20="Yes"),OFFSET('Water Data'!$F$7,0,10*ROW('Water Data'!F14)),NA())</f>
        <v>#N/A</v>
      </c>
      <c r="O20" s="60" t="e">
        <f ca="true">+IF(AND(ISNUMBER(OFFSET('Water Data'!$F$10,0,10*ROW('Water Data'!F14))),'Data Summary'!CD20="Yes"),OFFSET('Water Data'!$F$10,0,10*ROW('Water Data'!F14)),NA())</f>
        <v>#N/A</v>
      </c>
      <c r="P20" s="60">
        <f ca="true">+IF(AND(ISNUMBER(OFFSET('Water Data'!$G$5,0,10*ROW('Water Data'!G14))),'Data Summary'!CE20="Yes"),100-OFFSET('Water Data'!$G$5,0,10*ROW('Water Data'!G14)),NA())</f>
        <v>36.9</v>
      </c>
      <c r="Q20" s="60">
        <f ca="true">+IF(AND(ISNUMBER(OFFSET('Water Data'!$G$7,0,10*ROW('Water Data'!G14))),'Data Summary'!CF20="Yes"),OFFSET('Water Data'!$G$7,0,10*ROW('Water Data'!G14)),NA())</f>
        <v>19.700000000000003</v>
      </c>
      <c r="R20" s="60" t="e">
        <f ca="true">+IF(AND(ISNUMBER(OFFSET('Water Data'!$G$10,0,10*ROW('Water Data'!G14))),'Data Summary'!CG20="Yes"),OFFSET('Water Data'!$G$10,0,10*ROW('Water Data'!G14)),NA())</f>
        <v>#N/A</v>
      </c>
      <c r="S20" s="60">
        <f ca="true">+IF(AND(ISNUMBER(OFFSET('Water Data'!$H$5,0,10*ROW('Water Data'!H14))),'Data Summary'!CH20="Yes"),100-OFFSET('Water Data'!$H$5,0,10*ROW('Water Data'!H14)),NA())</f>
        <v>72.5</v>
      </c>
      <c r="T20" s="60">
        <f ca="true">+IF(AND(ISNUMBER(OFFSET('Water Data'!$H$7,0,10*ROW('Water Data'!H14))),'Data Summary'!CI20="Yes"),OFFSET('Water Data'!$H$7,0,10*ROW('Water Data'!H14)),NA())</f>
        <v>60.2</v>
      </c>
      <c r="U20" s="60" t="e">
        <f ca="true">+IF(AND(ISNUMBER(OFFSET('Water Data'!$H$10,0,10*ROW('Water Data'!H14))),'Data Summary'!CJ20="Yes"),OFFSET('Water Data'!$H$10,0,10*ROW('Water Data'!H14)),NA())</f>
        <v>#N/A</v>
      </c>
      <c r="V20" s="106">
        <f ca="true">+IF(AND(ISNUMBER(OFFSET('Sanitation Data'!$C$5,0,10*ROW('Sanitation Data'!C14))),'Data Summary'!CK20="Yes"),100-OFFSET('Sanitation Data'!$C$5,0,10*ROW('Sanitation Data'!C14)),NA())</f>
        <v>90.5</v>
      </c>
      <c r="W20" s="106" t="e">
        <f ca="true">+IF(AND(ISNUMBER(OFFSET('Sanitation Data'!$C$7,0,10*ROW('Sanitation Data'!C14))),'Data Summary'!CL20="Yes"),OFFSET('Sanitation Data'!$C$7,0,10*ROW('Sanitation Data'!C14)),NA())</f>
        <v>#N/A</v>
      </c>
      <c r="X20" s="106" t="e">
        <f ca="true">+IF(AND(ISNUMBER(OFFSET('Sanitation Data'!$C$11,0,10*ROW('Sanitation Data'!C14))),'Data Summary'!CM20="Yes"),OFFSET('Sanitation Data'!$C$11,0,10*ROW('Sanitation Data'!C14)),NA())</f>
        <v>#N/A</v>
      </c>
      <c r="Y20" s="106" t="e">
        <f ca="true">+IF(AND(ISNUMBER(OFFSET('Sanitation Data'!$C$12,0,10*ROW('Sanitation Data'!C14))),'Data Summary'!CN20="Yes"),OFFSET('Sanitation Data'!$C$12,0,10*ROW('Sanitation Data'!C14)),NA())</f>
        <v>#N/A</v>
      </c>
      <c r="Z20" s="106" t="e">
        <f ca="true">+IF(AND(ISNUMBER(OFFSET('Sanitation Data'!$C$13,0,10*ROW('Sanitation Data'!C14))),'Data Summary'!CO20="Yes"),OFFSET('Sanitation Data'!$C$13,0,10*ROW('Sanitation Data'!C14)),NA())</f>
        <v>#N/A</v>
      </c>
      <c r="AA20" s="106" t="e">
        <f ca="true">+IF(AND(ISNUMBER(OFFSET('Sanitation Data'!$D$5,0,10*ROW('Sanitation Data'!D14))),'Data Summary'!CP20="Yes"),100-OFFSET('Sanitation Data'!$D$5,0,10*ROW('Sanitation Data'!D14)),NA())</f>
        <v>#N/A</v>
      </c>
      <c r="AB20" s="106" t="e">
        <f ca="true">+IF(AND(ISNUMBER(OFFSET('Sanitation Data'!$D$7,0,10*ROW('Sanitation Data'!D14))),'Data Summary'!CQ20="Yes"),OFFSET('Sanitation Data'!$D$7,0,10*ROW('Sanitation Data'!D14)),NA())</f>
        <v>#N/A</v>
      </c>
      <c r="AC20" s="106" t="e">
        <f ca="true">+IF(AND(ISNUMBER(OFFSET('Sanitation Data'!$D$11,0,10*ROW('Sanitation Data'!D14))),'Data Summary'!CR20="Yes"),OFFSET('Sanitation Data'!$D$11,0,10*ROW('Sanitation Data'!D14)),NA())</f>
        <v>#N/A</v>
      </c>
      <c r="AD20" s="106" t="e">
        <f ca="true">+IF(AND(ISNUMBER(OFFSET('Sanitation Data'!$D$12,0,10*ROW('Sanitation Data'!D14))),'Data Summary'!CS20="Yes"),OFFSET('Sanitation Data'!$D$12,0,10*ROW('Sanitation Data'!D14)),NA())</f>
        <v>#N/A</v>
      </c>
      <c r="AE20" s="106" t="e">
        <f ca="true">+IF(AND(ISNUMBER(OFFSET('Sanitation Data'!$D$13,0,10*ROW('Sanitation Data'!D14))),'Data Summary'!CT20="Yes"),OFFSET('Sanitation Data'!$D$13,0,10*ROW('Sanitation Data'!D14)),NA())</f>
        <v>#N/A</v>
      </c>
      <c r="AF20" s="106" t="e">
        <f ca="true">+IF(AND(ISNUMBER(OFFSET('Sanitation Data'!$E$5,0,10*ROW('Sanitation Data'!E14))),'Data Summary'!CU20="Yes"),100-OFFSET('Sanitation Data'!$E$5,0,10*ROW('Sanitation Data'!E14)),NA())</f>
        <v>#N/A</v>
      </c>
      <c r="AG20" s="106" t="e">
        <f ca="true">+IF(AND(ISNUMBER(OFFSET('Sanitation Data'!$E$7,0,10*ROW('Sanitation Data'!E14))),'Data Summary'!CV20="Yes"),OFFSET('Sanitation Data'!$E$7,0,10*ROW('Sanitation Data'!E14)),NA())</f>
        <v>#N/A</v>
      </c>
      <c r="AH20" s="106" t="e">
        <f ca="true">+IF(AND(ISNUMBER(OFFSET('Sanitation Data'!$E$11,0,10*ROW('Sanitation Data'!E14))),'Data Summary'!CW20="Yes"),OFFSET('Sanitation Data'!$E$11,0,10*ROW('Sanitation Data'!E14)),NA())</f>
        <v>#N/A</v>
      </c>
      <c r="AI20" s="106" t="e">
        <f ca="true">+IF(AND(ISNUMBER(OFFSET('Sanitation Data'!$E$12,0,10*ROW('Sanitation Data'!E14))),'Data Summary'!CX20="Yes"),OFFSET('Sanitation Data'!$E$12,0,10*ROW('Sanitation Data'!E14)),NA())</f>
        <v>#N/A</v>
      </c>
      <c r="AJ20" s="106" t="e">
        <f ca="true">+IF(AND(ISNUMBER(OFFSET('Sanitation Data'!$E$13,0,10*ROW('Sanitation Data'!E14))),'Data Summary'!CY20="Yes"),OFFSET('Sanitation Data'!$E$13,0,10*ROW('Sanitation Data'!E14)),NA())</f>
        <v>#N/A</v>
      </c>
      <c r="AK20" s="106" t="e">
        <f ca="true">+IF(AND(ISNUMBER(OFFSET('Sanitation Data'!$F$5,0,10*ROW('Sanitation Data'!F14))),'Data Summary'!CZ20="Yes"),100-OFFSET('Sanitation Data'!$F$5,0,10*ROW('Sanitation Data'!F14)),NA())</f>
        <v>#N/A</v>
      </c>
      <c r="AL20" s="106" t="e">
        <f ca="true">+IF(AND(ISNUMBER(OFFSET('Sanitation Data'!$F$7,0,10*ROW('Sanitation Data'!F14))),'Data Summary'!DA20="Yes"),OFFSET('Sanitation Data'!$F$7,0,10*ROW('Sanitation Data'!F14)),NA())</f>
        <v>#N/A</v>
      </c>
      <c r="AM20" s="106" t="e">
        <f ca="true">+IF(AND(ISNUMBER(OFFSET('Sanitation Data'!$F$11,0,10*ROW('Sanitation Data'!F14))),'Data Summary'!DB20="Yes"),OFFSET('Sanitation Data'!$F$11,0,10*ROW('Sanitation Data'!F14)),NA())</f>
        <v>#N/A</v>
      </c>
      <c r="AN20" s="106" t="e">
        <f ca="true">+IF(AND(ISNUMBER(OFFSET('Sanitation Data'!$F$12,0,10*ROW('Sanitation Data'!F14))),'Data Summary'!DC20="Yes"),OFFSET('Sanitation Data'!$F$12,0,10*ROW('Sanitation Data'!F14)),NA())</f>
        <v>#N/A</v>
      </c>
      <c r="AO20" s="106" t="e">
        <f ca="true">+IF(AND(ISNUMBER(OFFSET('Sanitation Data'!$F$13,0,10*ROW('Sanitation Data'!F14))),'Data Summary'!DD20="Yes"),OFFSET('Sanitation Data'!$F$13,0,10*ROW('Sanitation Data'!F14)),NA())</f>
        <v>#N/A</v>
      </c>
      <c r="AP20" s="106">
        <f ca="true">+IF(AND(ISNUMBER(OFFSET('Sanitation Data'!$G$5,0,10*ROW('Sanitation Data'!G14))),'Data Summary'!DE20="Yes"),100-OFFSET('Sanitation Data'!$G$5,0,10*ROW('Sanitation Data'!G14)),NA())</f>
        <v>90</v>
      </c>
      <c r="AQ20" s="106" t="e">
        <f ca="true">+IF(AND(ISNUMBER(OFFSET('Sanitation Data'!$G$7,0,10*ROW('Sanitation Data'!G14))),'Data Summary'!DF20="Yes"),OFFSET('Sanitation Data'!$G$7,0,10*ROW('Sanitation Data'!G14)),NA())</f>
        <v>#N/A</v>
      </c>
      <c r="AR20" s="106" t="e">
        <f ca="true">+IF(AND(ISNUMBER(OFFSET('Sanitation Data'!$G$11,0,10*ROW('Sanitation Data'!G14))),'Data Summary'!DG20="Yes"),OFFSET('Sanitation Data'!$G$11,0,10*ROW('Sanitation Data'!G14)),NA())</f>
        <v>#N/A</v>
      </c>
      <c r="AS20" s="106" t="e">
        <f ca="true">+IF(AND(ISNUMBER(OFFSET('Sanitation Data'!$G$12,0,10*ROW('Sanitation Data'!G14))),'Data Summary'!DH20="Yes"),OFFSET('Sanitation Data'!$G$12,0,10*ROW('Sanitation Data'!G14)),NA())</f>
        <v>#N/A</v>
      </c>
      <c r="AT20" s="106" t="e">
        <f ca="true">+IF(AND(ISNUMBER(OFFSET('Sanitation Data'!$G$13,0,10*ROW('Sanitation Data'!G14))),'Data Summary'!DI20="Yes"),OFFSET('Sanitation Data'!$G$13,0,10*ROW('Sanitation Data'!G14)),NA())</f>
        <v>#N/A</v>
      </c>
      <c r="AU20" s="106">
        <f ca="true">+IF(AND(ISNUMBER(OFFSET('Sanitation Data'!$H$5,0,10*ROW('Sanitation Data'!H14))),'Data Summary'!DJ20="Yes"),100-OFFSET('Sanitation Data'!$H$5,0,10*ROW('Sanitation Data'!H14)),NA())</f>
        <v>100</v>
      </c>
      <c r="AV20" s="106" t="e">
        <f ca="true">+IF(AND(ISNUMBER(OFFSET('Sanitation Data'!$H$7,0,10*ROW('Sanitation Data'!H14))),'Data Summary'!DK20="Yes"),OFFSET('Sanitation Data'!$H$7,0,10*ROW('Sanitation Data'!H14)),NA())</f>
        <v>#N/A</v>
      </c>
      <c r="AW20" s="106" t="e">
        <f ca="true">+IF(AND(ISNUMBER(OFFSET('Sanitation Data'!$H$11,0,10*ROW('Sanitation Data'!H14))),'Data Summary'!DL20="Yes"),OFFSET('Sanitation Data'!$H$11,0,10*ROW('Sanitation Data'!H14)),NA())</f>
        <v>#N/A</v>
      </c>
      <c r="AX20" s="106" t="e">
        <f ca="true">+IF(AND(ISNUMBER(OFFSET('Sanitation Data'!$H$12,0,10*ROW('Sanitation Data'!H14))),'Data Summary'!DM20="Yes"),OFFSET('Sanitation Data'!$H$12,0,10*ROW('Sanitation Data'!H14)),NA())</f>
        <v>#N/A</v>
      </c>
      <c r="AY20" s="106" t="e">
        <f ca="true">+IF(AND(ISNUMBER(OFFSET('Sanitation Data'!$H$13,0,10*ROW('Sanitation Data'!H14))),'Data Summary'!DN20="Yes"),OFFSET('Sanitation Data'!$H$13,0,10*ROW('Sanitation Data'!H14)),NA())</f>
        <v>#N/A</v>
      </c>
      <c r="AZ20" s="111" t="e">
        <f ca="true">+IF(AND(ISNUMBER(OFFSET('Hygiene Data'!$C$6,0,10*ROW('Hygiene Data'!C14))),'Data Summary'!DO20="Yes"),OFFSET('Hygiene Data'!$C$6,0,10*ROW('Hygiene Data'!C14)),NA())</f>
        <v>#N/A</v>
      </c>
      <c r="BA20" s="111" t="e">
        <f ca="true">+IF(AND(ISNUMBER(OFFSET('Hygiene Data'!$C$8,0,10*ROW('Hygiene Data'!C14))),'Data Summary'!DP20="Yes"),OFFSET('Hygiene Data'!$C$8,0,10*ROW('Hygiene Data'!C14)),NA())</f>
        <v>#N/A</v>
      </c>
      <c r="BB20" s="111" t="e">
        <f ca="true">+IF(AND(ISNUMBER(OFFSET('Hygiene Data'!$C$10,0,10*ROW('Hygiene Data'!C14))),'Data Summary'!DQ20="Yes"),OFFSET('Hygiene Data'!$C$10,0,10*ROW('Hygiene Data'!C14)),NA())</f>
        <v>#N/A</v>
      </c>
      <c r="BC20" s="111" t="e">
        <f ca="true">+IF(AND(ISNUMBER(OFFSET('Hygiene Data'!$D$6,0,10*ROW('Hygiene Data'!D14))),'Data Summary'!DR20="Yes"),OFFSET('Hygiene Data'!$D$6,0,10*ROW('Hygiene Data'!D14)),NA())</f>
        <v>#N/A</v>
      </c>
      <c r="BD20" s="111" t="e">
        <f ca="true">+IF(AND(ISNUMBER(OFFSET('Hygiene Data'!$D$8,0,10*ROW('Hygiene Data'!D14))),'Data Summary'!DS20="Yes"),OFFSET('Hygiene Data'!$D$8,0,10*ROW('Hygiene Data'!D14)),NA())</f>
        <v>#N/A</v>
      </c>
      <c r="BE20" s="111" t="e">
        <f ca="true">+IF(AND(ISNUMBER(OFFSET('Hygiene Data'!$D$10,0,10*ROW('Hygiene Data'!D14))),'Data Summary'!DT20="Yes"),OFFSET('Hygiene Data'!$D$10,0,10*ROW('Hygiene Data'!D14)),NA())</f>
        <v>#N/A</v>
      </c>
      <c r="BF20" s="111" t="e">
        <f ca="true">+IF(AND(ISNUMBER(OFFSET('Hygiene Data'!$E$6,0,10*ROW('Hygiene Data'!E14))),'Data Summary'!DU20="Yes"),OFFSET('Hygiene Data'!$E$6,0,10*ROW('Hygiene Data'!E14)),NA())</f>
        <v>#N/A</v>
      </c>
      <c r="BG20" s="111" t="e">
        <f ca="true">+IF(AND(ISNUMBER(OFFSET('Hygiene Data'!$E$8,0,10*ROW('Hygiene Data'!E14))),'Data Summary'!DV20="Yes"),OFFSET('Hygiene Data'!$E$8,0,10*ROW('Hygiene Data'!E14)),NA())</f>
        <v>#N/A</v>
      </c>
      <c r="BH20" s="111" t="e">
        <f ca="true">+IF(AND(ISNUMBER(OFFSET('Hygiene Data'!$E$10,0,10*ROW('Hygiene Data'!E14))),'Data Summary'!DW20="Yes"),OFFSET('Hygiene Data'!$E$10,0,10*ROW('Hygiene Data'!E14)),NA())</f>
        <v>#N/A</v>
      </c>
      <c r="BI20" s="111" t="e">
        <f ca="true">+IF(AND(ISNUMBER(OFFSET('Hygiene Data'!$F$6,0,10*ROW('Hygiene Data'!F14))),'Data Summary'!DX20="Yes"),OFFSET('Hygiene Data'!$F$6,0,10*ROW('Hygiene Data'!F14)),NA())</f>
        <v>#N/A</v>
      </c>
      <c r="BJ20" s="111" t="e">
        <f ca="true">+IF(AND(ISNUMBER(OFFSET('Hygiene Data'!$F$8,0,10*ROW('Hygiene Data'!F14))),'Data Summary'!DY20="Yes"),OFFSET('Hygiene Data'!$F$8,0,10*ROW('Hygiene Data'!F14)),NA())</f>
        <v>#N/A</v>
      </c>
      <c r="BK20" s="111" t="e">
        <f ca="true">+IF(AND(ISNUMBER(OFFSET('Hygiene Data'!$F$10,0,10*ROW('Hygiene Data'!F14))),'Data Summary'!DZ20="Yes"),OFFSET('Hygiene Data'!$F$10,0,10*ROW('Hygiene Data'!F14)),NA())</f>
        <v>#N/A</v>
      </c>
      <c r="BL20" s="111" t="e">
        <f ca="true">+IF(AND(ISNUMBER(OFFSET('Hygiene Data'!$G$6,0,10*ROW('Hygiene Data'!G14))),'Data Summary'!EA20="Yes"),OFFSET('Hygiene Data'!$G$6,0,10*ROW('Hygiene Data'!G14)),NA())</f>
        <v>#N/A</v>
      </c>
      <c r="BM20" s="111" t="e">
        <f ca="true">+IF(AND(ISNUMBER(OFFSET('Hygiene Data'!$G$8,0,10*ROW('Hygiene Data'!G14))),'Data Summary'!EB20="Yes"),OFFSET('Hygiene Data'!$G$8,0,10*ROW('Hygiene Data'!G14)),NA())</f>
        <v>#N/A</v>
      </c>
      <c r="BN20" s="111" t="e">
        <f ca="true">+IF(AND(ISNUMBER(OFFSET('Hygiene Data'!$G$10,0,10*ROW('Hygiene Data'!G14))),'Data Summary'!EC20="Yes"),OFFSET('Hygiene Data'!$G$10,0,10*ROW('Hygiene Data'!G14)),NA())</f>
        <v>#N/A</v>
      </c>
      <c r="BO20" s="111" t="e">
        <f ca="true">+IF(AND(ISNUMBER(OFFSET('Hygiene Data'!$H$6,0,10*ROW('Hygiene Data'!H14))),'Data Summary'!ED20="Yes"),OFFSET('Hygiene Data'!$H$6,0,10*ROW('Hygiene Data'!H14)),NA())</f>
        <v>#N/A</v>
      </c>
      <c r="BP20" s="111" t="e">
        <f ca="true">+IF(AND(ISNUMBER(OFFSET('Hygiene Data'!$H$8,0,10*ROW('Hygiene Data'!H14))),'Data Summary'!EE20="Yes"),OFFSET('Hygiene Data'!$H$8,0,10*ROW('Hygiene Data'!H14)),NA())</f>
        <v>#N/A</v>
      </c>
      <c r="BQ20" s="111" t="e">
        <f ca="true">+IF(AND(ISNUMBER(OFFSET('Hygiene Data'!$H$10,0,10*ROW('Hygiene Data'!H14))),'Data Summary'!EF20="Yes"),OFFSET('Hygiene Data'!$H$10,0,10*ROW('Hygiene Data'!H14)),NA())</f>
        <v>#N/A</v>
      </c>
    </row>
    <row r="21" x14ac:dyDescent="0.2">
      <c r="A21" s="59" t="str">
        <f ca="true">+IF(OFFSET('Water Data'!$B$1,0,10*ROW('Water Data'!B15))="",NA(),OFFSET('Water Data'!$B$1,0,10*ROW('Water Data'!B15)))</f>
        <v>UIS12</v>
      </c>
      <c r="B21" s="59" t="str">
        <f ca="true">+IF(OFFSET('Water Data'!$A$3,0,10*ROW('Water Data'!A15))="",NA(),OFFSET('Water Data'!$A$3,0,10*ROW('Water Data'!A15)))</f>
        <v>Other</v>
      </c>
      <c r="C21" s="59">
        <f ca="true">+IF(OFFSET('Water Data'!$C$3,0,10*ROW('Water Data'!C15))="",NA(),OFFSET('Water Data'!$C$3,0,10*ROW('Water Data'!C15)))</f>
        <v>2012</v>
      </c>
      <c r="D21" s="60" t="e">
        <f ca="true">+IF(AND(ISNUMBER(OFFSET('Water Data'!$C$5,0,10*ROW('Water Data'!C15))),'Data Summary'!BS21="Yes"),100-OFFSET('Water Data'!$C$5,0,10*ROW('Water Data'!C15)),NA())</f>
        <v>#N/A</v>
      </c>
      <c r="E21" s="60" t="e">
        <f ca="true">+IF(AND(ISNUMBER(OFFSET('Water Data'!$C$7,0,10*ROW('Water Data'!C15))),'Data Summary'!BT21="Yes"),OFFSET('Water Data'!$C$7,0,10*ROW('Water Data'!C15)),NA())</f>
        <v>#N/A</v>
      </c>
      <c r="F21" s="60" t="e">
        <f ca="true">+IF(AND(ISNUMBER(OFFSET('Water Data'!$C$10,0,10*ROW('Water Data'!C15))),'Data Summary'!BU21="Yes"),OFFSET('Water Data'!$C$10,0,10*ROW('Water Data'!C15)),NA())</f>
        <v>#N/A</v>
      </c>
      <c r="G21" s="60" t="e">
        <f ca="true">+IF(AND(ISNUMBER(OFFSET('Water Data'!$D$5,0,10*ROW('Water Data'!D15))),'Data Summary'!BV21="Yes"),100-OFFSET('Water Data'!$D$5,0,10*ROW('Water Data'!D15)),NA())</f>
        <v>#N/A</v>
      </c>
      <c r="H21" s="60" t="e">
        <f ca="true">+IF(AND(ISNUMBER(OFFSET('Water Data'!$D$7,0,10*ROW('Water Data'!D15))),'Data Summary'!BW21="Yes"),OFFSET('Water Data'!$D$7,0,10*ROW('Water Data'!D15)),NA())</f>
        <v>#N/A</v>
      </c>
      <c r="I21" s="60" t="e">
        <f ca="true">+IF(AND(ISNUMBER(OFFSET('Water Data'!$D$10,0,10*ROW('Water Data'!D15))),'Data Summary'!BX21="Yes"),OFFSET('Water Data'!$D$10,0,10*ROW('Water Data'!D15)),NA())</f>
        <v>#N/A</v>
      </c>
      <c r="J21" s="60" t="e">
        <f ca="true">+IF(AND(ISNUMBER(OFFSET('Water Data'!$E$5,0,10*ROW('Water Data'!E15))),'Data Summary'!BY21="Yes"),100-OFFSET('Water Data'!$E$5,0,10*ROW('Water Data'!E15)),NA())</f>
        <v>#N/A</v>
      </c>
      <c r="K21" s="60" t="e">
        <f ca="true">+IF(AND(ISNUMBER(OFFSET('Water Data'!$E$7,0,10*ROW('Water Data'!E15))),'Data Summary'!BZ21="Yes"),OFFSET('Water Data'!$E$7,0,10*ROW('Water Data'!E15)),NA())</f>
        <v>#N/A</v>
      </c>
      <c r="L21" s="60" t="e">
        <f ca="true">+IF(AND(ISNUMBER(OFFSET('Water Data'!$E$10,0,10*ROW('Water Data'!E15))),'Data Summary'!CA21="Yes"),OFFSET('Water Data'!$E$10,0,10*ROW('Water Data'!E15)),NA())</f>
        <v>#N/A</v>
      </c>
      <c r="M21" s="60" t="e">
        <f ca="true">+IF(AND(ISNUMBER(OFFSET('Water Data'!$F$5,0,10*ROW('Water Data'!F15))),'Data Summary'!CB21="Yes"),100-OFFSET('Water Data'!$F$5,0,10*ROW('Water Data'!F15)),NA())</f>
        <v>#N/A</v>
      </c>
      <c r="N21" s="60" t="e">
        <f ca="true">+IF(AND(ISNUMBER(OFFSET('Water Data'!$F$7,0,10*ROW('Water Data'!F15))),'Data Summary'!CC21="Yes"),OFFSET('Water Data'!$F$7,0,10*ROW('Water Data'!F15)),NA())</f>
        <v>#N/A</v>
      </c>
      <c r="O21" s="60" t="e">
        <f ca="true">+IF(AND(ISNUMBER(OFFSET('Water Data'!$F$10,0,10*ROW('Water Data'!F15))),'Data Summary'!CD21="Yes"),OFFSET('Water Data'!$F$10,0,10*ROW('Water Data'!F15)),NA())</f>
        <v>#N/A</v>
      </c>
      <c r="P21" s="60" t="e">
        <f ca="true">+IF(AND(ISNUMBER(OFFSET('Water Data'!$G$5,0,10*ROW('Water Data'!G15))),'Data Summary'!CE21="Yes"),100-OFFSET('Water Data'!$G$5,0,10*ROW('Water Data'!G15)),NA())</f>
        <v>#N/A</v>
      </c>
      <c r="Q21" s="60" t="e">
        <f ca="true">+IF(AND(ISNUMBER(OFFSET('Water Data'!$G$7,0,10*ROW('Water Data'!G15))),'Data Summary'!CF21="Yes"),OFFSET('Water Data'!$G$7,0,10*ROW('Water Data'!G15)),NA())</f>
        <v>#N/A</v>
      </c>
      <c r="R21" s="60" t="e">
        <f ca="true">+IF(AND(ISNUMBER(OFFSET('Water Data'!$G$10,0,10*ROW('Water Data'!G15))),'Data Summary'!CG21="Yes"),OFFSET('Water Data'!$G$10,0,10*ROW('Water Data'!G15)),NA())</f>
        <v>#N/A</v>
      </c>
      <c r="S21" s="60" t="e">
        <f ca="true">+IF(AND(ISNUMBER(OFFSET('Water Data'!$H$5,0,10*ROW('Water Data'!H15))),'Data Summary'!CH21="Yes"),100-OFFSET('Water Data'!$H$5,0,10*ROW('Water Data'!H15)),NA())</f>
        <v>#N/A</v>
      </c>
      <c r="T21" s="60" t="e">
        <f ca="true">+IF(AND(ISNUMBER(OFFSET('Water Data'!$H$7,0,10*ROW('Water Data'!H15))),'Data Summary'!CI21="Yes"),OFFSET('Water Data'!$H$7,0,10*ROW('Water Data'!H15)),NA())</f>
        <v>#N/A</v>
      </c>
      <c r="U21" s="60" t="e">
        <f ca="true">+IF(AND(ISNUMBER(OFFSET('Water Data'!$H$10,0,10*ROW('Water Data'!H15))),'Data Summary'!CJ21="Yes"),OFFSET('Water Data'!$H$10,0,10*ROW('Water Data'!H15)),NA())</f>
        <v>#N/A</v>
      </c>
      <c r="V21" s="106" t="e">
        <f ca="true">+IF(AND(ISNUMBER(OFFSET('Sanitation Data'!$C$5,0,10*ROW('Sanitation Data'!C15))),'Data Summary'!CK21="Yes"),100-OFFSET('Sanitation Data'!$C$5,0,10*ROW('Sanitation Data'!C15)),NA())</f>
        <v>#N/A</v>
      </c>
      <c r="W21" s="106" t="e">
        <f ca="true">+IF(AND(ISNUMBER(OFFSET('Sanitation Data'!$C$7,0,10*ROW('Sanitation Data'!C15))),'Data Summary'!CL21="Yes"),OFFSET('Sanitation Data'!$C$7,0,10*ROW('Sanitation Data'!C15)),NA())</f>
        <v>#N/A</v>
      </c>
      <c r="X21" s="106" t="e">
        <f ca="true">+IF(AND(ISNUMBER(OFFSET('Sanitation Data'!$C$11,0,10*ROW('Sanitation Data'!C15))),'Data Summary'!CM21="Yes"),OFFSET('Sanitation Data'!$C$11,0,10*ROW('Sanitation Data'!C15)),NA())</f>
        <v>#N/A</v>
      </c>
      <c r="Y21" s="106" t="e">
        <f ca="true">+IF(AND(ISNUMBER(OFFSET('Sanitation Data'!$C$12,0,10*ROW('Sanitation Data'!C15))),'Data Summary'!CN21="Yes"),OFFSET('Sanitation Data'!$C$12,0,10*ROW('Sanitation Data'!C15)),NA())</f>
        <v>#N/A</v>
      </c>
      <c r="Z21" s="106" t="e">
        <f ca="true">+IF(AND(ISNUMBER(OFFSET('Sanitation Data'!$C$13,0,10*ROW('Sanitation Data'!C15))),'Data Summary'!CO21="Yes"),OFFSET('Sanitation Data'!$C$13,0,10*ROW('Sanitation Data'!C15)),NA())</f>
        <v>#N/A</v>
      </c>
      <c r="AA21" s="106" t="e">
        <f ca="true">+IF(AND(ISNUMBER(OFFSET('Sanitation Data'!$D$5,0,10*ROW('Sanitation Data'!D15))),'Data Summary'!CP21="Yes"),100-OFFSET('Sanitation Data'!$D$5,0,10*ROW('Sanitation Data'!D15)),NA())</f>
        <v>#N/A</v>
      </c>
      <c r="AB21" s="106" t="e">
        <f ca="true">+IF(AND(ISNUMBER(OFFSET('Sanitation Data'!$D$7,0,10*ROW('Sanitation Data'!D15))),'Data Summary'!CQ21="Yes"),OFFSET('Sanitation Data'!$D$7,0,10*ROW('Sanitation Data'!D15)),NA())</f>
        <v>#N/A</v>
      </c>
      <c r="AC21" s="106" t="e">
        <f ca="true">+IF(AND(ISNUMBER(OFFSET('Sanitation Data'!$D$11,0,10*ROW('Sanitation Data'!D15))),'Data Summary'!CR21="Yes"),OFFSET('Sanitation Data'!$D$11,0,10*ROW('Sanitation Data'!D15)),NA())</f>
        <v>#N/A</v>
      </c>
      <c r="AD21" s="106" t="e">
        <f ca="true">+IF(AND(ISNUMBER(OFFSET('Sanitation Data'!$D$12,0,10*ROW('Sanitation Data'!D15))),'Data Summary'!CS21="Yes"),OFFSET('Sanitation Data'!$D$12,0,10*ROW('Sanitation Data'!D15)),NA())</f>
        <v>#N/A</v>
      </c>
      <c r="AE21" s="106" t="e">
        <f ca="true">+IF(AND(ISNUMBER(OFFSET('Sanitation Data'!$D$13,0,10*ROW('Sanitation Data'!D15))),'Data Summary'!CT21="Yes"),OFFSET('Sanitation Data'!$D$13,0,10*ROW('Sanitation Data'!D15)),NA())</f>
        <v>#N/A</v>
      </c>
      <c r="AF21" s="106" t="e">
        <f ca="true">+IF(AND(ISNUMBER(OFFSET('Sanitation Data'!$E$5,0,10*ROW('Sanitation Data'!E15))),'Data Summary'!CU21="Yes"),100-OFFSET('Sanitation Data'!$E$5,0,10*ROW('Sanitation Data'!E15)),NA())</f>
        <v>#N/A</v>
      </c>
      <c r="AG21" s="106" t="e">
        <f ca="true">+IF(AND(ISNUMBER(OFFSET('Sanitation Data'!$E$7,0,10*ROW('Sanitation Data'!E15))),'Data Summary'!CV21="Yes"),OFFSET('Sanitation Data'!$E$7,0,10*ROW('Sanitation Data'!E15)),NA())</f>
        <v>#N/A</v>
      </c>
      <c r="AH21" s="106" t="e">
        <f ca="true">+IF(AND(ISNUMBER(OFFSET('Sanitation Data'!$E$11,0,10*ROW('Sanitation Data'!E15))),'Data Summary'!CW21="Yes"),OFFSET('Sanitation Data'!$E$11,0,10*ROW('Sanitation Data'!E15)),NA())</f>
        <v>#N/A</v>
      </c>
      <c r="AI21" s="106" t="e">
        <f ca="true">+IF(AND(ISNUMBER(OFFSET('Sanitation Data'!$E$12,0,10*ROW('Sanitation Data'!E15))),'Data Summary'!CX21="Yes"),OFFSET('Sanitation Data'!$E$12,0,10*ROW('Sanitation Data'!E15)),NA())</f>
        <v>#N/A</v>
      </c>
      <c r="AJ21" s="106" t="e">
        <f ca="true">+IF(AND(ISNUMBER(OFFSET('Sanitation Data'!$E$13,0,10*ROW('Sanitation Data'!E15))),'Data Summary'!CY21="Yes"),OFFSET('Sanitation Data'!$E$13,0,10*ROW('Sanitation Data'!E15)),NA())</f>
        <v>#N/A</v>
      </c>
      <c r="AK21" s="106" t="e">
        <f ca="true">+IF(AND(ISNUMBER(OFFSET('Sanitation Data'!$F$5,0,10*ROW('Sanitation Data'!F15))),'Data Summary'!CZ21="Yes"),100-OFFSET('Sanitation Data'!$F$5,0,10*ROW('Sanitation Data'!F15)),NA())</f>
        <v>#N/A</v>
      </c>
      <c r="AL21" s="106" t="e">
        <f ca="true">+IF(AND(ISNUMBER(OFFSET('Sanitation Data'!$F$7,0,10*ROW('Sanitation Data'!F15))),'Data Summary'!DA21="Yes"),OFFSET('Sanitation Data'!$F$7,0,10*ROW('Sanitation Data'!F15)),NA())</f>
        <v>#N/A</v>
      </c>
      <c r="AM21" s="106" t="e">
        <f ca="true">+IF(AND(ISNUMBER(OFFSET('Sanitation Data'!$F$11,0,10*ROW('Sanitation Data'!F15))),'Data Summary'!DB21="Yes"),OFFSET('Sanitation Data'!$F$11,0,10*ROW('Sanitation Data'!F15)),NA())</f>
        <v>#N/A</v>
      </c>
      <c r="AN21" s="106" t="e">
        <f ca="true">+IF(AND(ISNUMBER(OFFSET('Sanitation Data'!$F$12,0,10*ROW('Sanitation Data'!F15))),'Data Summary'!DC21="Yes"),OFFSET('Sanitation Data'!$F$12,0,10*ROW('Sanitation Data'!F15)),NA())</f>
        <v>#N/A</v>
      </c>
      <c r="AO21" s="106" t="e">
        <f ca="true">+IF(AND(ISNUMBER(OFFSET('Sanitation Data'!$F$13,0,10*ROW('Sanitation Data'!F15))),'Data Summary'!DD21="Yes"),OFFSET('Sanitation Data'!$F$13,0,10*ROW('Sanitation Data'!F15)),NA())</f>
        <v>#N/A</v>
      </c>
      <c r="AP21" s="106" t="e">
        <f ca="true">+IF(AND(ISNUMBER(OFFSET('Sanitation Data'!$G$5,0,10*ROW('Sanitation Data'!G15))),'Data Summary'!DE21="Yes"),100-OFFSET('Sanitation Data'!$G$5,0,10*ROW('Sanitation Data'!G15)),NA())</f>
        <v>#N/A</v>
      </c>
      <c r="AQ21" s="106" t="e">
        <f ca="true">+IF(AND(ISNUMBER(OFFSET('Sanitation Data'!$G$7,0,10*ROW('Sanitation Data'!G15))),'Data Summary'!DF21="Yes"),OFFSET('Sanitation Data'!$G$7,0,10*ROW('Sanitation Data'!G15)),NA())</f>
        <v>#N/A</v>
      </c>
      <c r="AR21" s="106" t="e">
        <f ca="true">+IF(AND(ISNUMBER(OFFSET('Sanitation Data'!$G$11,0,10*ROW('Sanitation Data'!G15))),'Data Summary'!DG21="Yes"),OFFSET('Sanitation Data'!$G$11,0,10*ROW('Sanitation Data'!G15)),NA())</f>
        <v>#N/A</v>
      </c>
      <c r="AS21" s="106" t="e">
        <f ca="true">+IF(AND(ISNUMBER(OFFSET('Sanitation Data'!$G$12,0,10*ROW('Sanitation Data'!G15))),'Data Summary'!DH21="Yes"),OFFSET('Sanitation Data'!$G$12,0,10*ROW('Sanitation Data'!G15)),NA())</f>
        <v>#N/A</v>
      </c>
      <c r="AT21" s="106" t="e">
        <f ca="true">+IF(AND(ISNUMBER(OFFSET('Sanitation Data'!$G$13,0,10*ROW('Sanitation Data'!G15))),'Data Summary'!DI21="Yes"),OFFSET('Sanitation Data'!$G$13,0,10*ROW('Sanitation Data'!G15)),NA())</f>
        <v>#N/A</v>
      </c>
      <c r="AU21" s="106" t="e">
        <f ca="true">+IF(AND(ISNUMBER(OFFSET('Sanitation Data'!$H$5,0,10*ROW('Sanitation Data'!H15))),'Data Summary'!DJ21="Yes"),100-OFFSET('Sanitation Data'!$H$5,0,10*ROW('Sanitation Data'!H15)),NA())</f>
        <v>#N/A</v>
      </c>
      <c r="AV21" s="106" t="e">
        <f ca="true">+IF(AND(ISNUMBER(OFFSET('Sanitation Data'!$H$7,0,10*ROW('Sanitation Data'!H15))),'Data Summary'!DK21="Yes"),OFFSET('Sanitation Data'!$H$7,0,10*ROW('Sanitation Data'!H15)),NA())</f>
        <v>#N/A</v>
      </c>
      <c r="AW21" s="106" t="e">
        <f ca="true">+IF(AND(ISNUMBER(OFFSET('Sanitation Data'!$H$11,0,10*ROW('Sanitation Data'!H15))),'Data Summary'!DL21="Yes"),OFFSET('Sanitation Data'!$H$11,0,10*ROW('Sanitation Data'!H15)),NA())</f>
        <v>#N/A</v>
      </c>
      <c r="AX21" s="106" t="e">
        <f ca="true">+IF(AND(ISNUMBER(OFFSET('Sanitation Data'!$H$12,0,10*ROW('Sanitation Data'!H15))),'Data Summary'!DM21="Yes"),OFFSET('Sanitation Data'!$H$12,0,10*ROW('Sanitation Data'!H15)),NA())</f>
        <v>#N/A</v>
      </c>
      <c r="AY21" s="106" t="e">
        <f ca="true">+IF(AND(ISNUMBER(OFFSET('Sanitation Data'!$H$13,0,10*ROW('Sanitation Data'!H15))),'Data Summary'!DN21="Yes"),OFFSET('Sanitation Data'!$H$13,0,10*ROW('Sanitation Data'!H15)),NA())</f>
        <v>#N/A</v>
      </c>
      <c r="AZ21" s="111" t="e">
        <f ca="true">+IF(AND(ISNUMBER(OFFSET('Hygiene Data'!$C$6,0,10*ROW('Hygiene Data'!C15))),'Data Summary'!DO21="Yes"),OFFSET('Hygiene Data'!$C$6,0,10*ROW('Hygiene Data'!C15)),NA())</f>
        <v>#N/A</v>
      </c>
      <c r="BA21" s="111" t="e">
        <f ca="true">+IF(AND(ISNUMBER(OFFSET('Hygiene Data'!$C$8,0,10*ROW('Hygiene Data'!C15))),'Data Summary'!DP21="Yes"),OFFSET('Hygiene Data'!$C$8,0,10*ROW('Hygiene Data'!C15)),NA())</f>
        <v>#N/A</v>
      </c>
      <c r="BB21" s="111" t="e">
        <f ca="true">+IF(AND(ISNUMBER(OFFSET('Hygiene Data'!$C$10,0,10*ROW('Hygiene Data'!C15))),'Data Summary'!DQ21="Yes"),OFFSET('Hygiene Data'!$C$10,0,10*ROW('Hygiene Data'!C15)),NA())</f>
        <v>#N/A</v>
      </c>
      <c r="BC21" s="111" t="e">
        <f ca="true">+IF(AND(ISNUMBER(OFFSET('Hygiene Data'!$D$6,0,10*ROW('Hygiene Data'!D15))),'Data Summary'!DR21="Yes"),OFFSET('Hygiene Data'!$D$6,0,10*ROW('Hygiene Data'!D15)),NA())</f>
        <v>#N/A</v>
      </c>
      <c r="BD21" s="111" t="e">
        <f ca="true">+IF(AND(ISNUMBER(OFFSET('Hygiene Data'!$D$8,0,10*ROW('Hygiene Data'!D15))),'Data Summary'!DS21="Yes"),OFFSET('Hygiene Data'!$D$8,0,10*ROW('Hygiene Data'!D15)),NA())</f>
        <v>#N/A</v>
      </c>
      <c r="BE21" s="111" t="e">
        <f ca="true">+IF(AND(ISNUMBER(OFFSET('Hygiene Data'!$D$10,0,10*ROW('Hygiene Data'!D15))),'Data Summary'!DT21="Yes"),OFFSET('Hygiene Data'!$D$10,0,10*ROW('Hygiene Data'!D15)),NA())</f>
        <v>#N/A</v>
      </c>
      <c r="BF21" s="111" t="e">
        <f ca="true">+IF(AND(ISNUMBER(OFFSET('Hygiene Data'!$E$6,0,10*ROW('Hygiene Data'!E15))),'Data Summary'!DU21="Yes"),OFFSET('Hygiene Data'!$E$6,0,10*ROW('Hygiene Data'!E15)),NA())</f>
        <v>#N/A</v>
      </c>
      <c r="BG21" s="111" t="e">
        <f ca="true">+IF(AND(ISNUMBER(OFFSET('Hygiene Data'!$E$8,0,10*ROW('Hygiene Data'!E15))),'Data Summary'!DV21="Yes"),OFFSET('Hygiene Data'!$E$8,0,10*ROW('Hygiene Data'!E15)),NA())</f>
        <v>#N/A</v>
      </c>
      <c r="BH21" s="111" t="e">
        <f ca="true">+IF(AND(ISNUMBER(OFFSET('Hygiene Data'!$E$10,0,10*ROW('Hygiene Data'!E15))),'Data Summary'!DW21="Yes"),OFFSET('Hygiene Data'!$E$10,0,10*ROW('Hygiene Data'!E15)),NA())</f>
        <v>#N/A</v>
      </c>
      <c r="BI21" s="111" t="e">
        <f ca="true">+IF(AND(ISNUMBER(OFFSET('Hygiene Data'!$F$6,0,10*ROW('Hygiene Data'!F15))),'Data Summary'!DX21="Yes"),OFFSET('Hygiene Data'!$F$6,0,10*ROW('Hygiene Data'!F15)),NA())</f>
        <v>#N/A</v>
      </c>
      <c r="BJ21" s="111" t="e">
        <f ca="true">+IF(AND(ISNUMBER(OFFSET('Hygiene Data'!$F$8,0,10*ROW('Hygiene Data'!F15))),'Data Summary'!DY21="Yes"),OFFSET('Hygiene Data'!$F$8,0,10*ROW('Hygiene Data'!F15)),NA())</f>
        <v>#N/A</v>
      </c>
      <c r="BK21" s="111" t="e">
        <f ca="true">+IF(AND(ISNUMBER(OFFSET('Hygiene Data'!$F$10,0,10*ROW('Hygiene Data'!F15))),'Data Summary'!DZ21="Yes"),OFFSET('Hygiene Data'!$F$10,0,10*ROW('Hygiene Data'!F15)),NA())</f>
        <v>#N/A</v>
      </c>
      <c r="BL21" s="111" t="e">
        <f ca="true">+IF(AND(ISNUMBER(OFFSET('Hygiene Data'!$G$6,0,10*ROW('Hygiene Data'!G15))),'Data Summary'!EA21="Yes"),OFFSET('Hygiene Data'!$G$6,0,10*ROW('Hygiene Data'!G15)),NA())</f>
        <v>#N/A</v>
      </c>
      <c r="BM21" s="111" t="e">
        <f ca="true">+IF(AND(ISNUMBER(OFFSET('Hygiene Data'!$G$8,0,10*ROW('Hygiene Data'!G15))),'Data Summary'!EB21="Yes"),OFFSET('Hygiene Data'!$G$8,0,10*ROW('Hygiene Data'!G15)),NA())</f>
        <v>#N/A</v>
      </c>
      <c r="BN21" s="111" t="e">
        <f ca="true">+IF(AND(ISNUMBER(OFFSET('Hygiene Data'!$G$10,0,10*ROW('Hygiene Data'!G15))),'Data Summary'!EC21="Yes"),OFFSET('Hygiene Data'!$G$10,0,10*ROW('Hygiene Data'!G15)),NA())</f>
        <v>#N/A</v>
      </c>
      <c r="BO21" s="111" t="e">
        <f ca="true">+IF(AND(ISNUMBER(OFFSET('Hygiene Data'!$H$6,0,10*ROW('Hygiene Data'!H15))),'Data Summary'!ED21="Yes"),OFFSET('Hygiene Data'!$H$6,0,10*ROW('Hygiene Data'!H15)),NA())</f>
        <v>#N/A</v>
      </c>
      <c r="BP21" s="111" t="e">
        <f ca="true">+IF(AND(ISNUMBER(OFFSET('Hygiene Data'!$H$8,0,10*ROW('Hygiene Data'!H15))),'Data Summary'!EE21="Yes"),OFFSET('Hygiene Data'!$H$8,0,10*ROW('Hygiene Data'!H15)),NA())</f>
        <v>#N/A</v>
      </c>
      <c r="BQ21" s="111" t="e">
        <f ca="true">+IF(AND(ISNUMBER(OFFSET('Hygiene Data'!$H$10,0,10*ROW('Hygiene Data'!H15))),'Data Summary'!EF21="Yes"),OFFSET('Hygiene Data'!$H$10,0,10*ROW('Hygiene Data'!H15)),NA())</f>
        <v>#N/A</v>
      </c>
    </row>
    <row r="22" x14ac:dyDescent="0.2">
      <c r="A22" s="59" t="str">
        <f ca="true">+IF(OFFSET('Water Data'!$B$1,0,10*ROW('Water Data'!B16))="",NA(),OFFSET('Water Data'!$B$1,0,10*ROW('Water Data'!B16)))</f>
        <v>EMIS13</v>
      </c>
      <c r="B22" s="59" t="str">
        <f ca="true">+IF(OFFSET('Water Data'!$A$3,0,10*ROW('Water Data'!A16))="",NA(),OFFSET('Water Data'!$A$3,0,10*ROW('Water Data'!A16)))</f>
        <v>EMIS</v>
      </c>
      <c r="C22" s="59">
        <f ca="true">+IF(OFFSET('Water Data'!$C$3,0,10*ROW('Water Data'!C16))="",NA(),OFFSET('Water Data'!$C$3,0,10*ROW('Water Data'!C16)))</f>
        <v>2013</v>
      </c>
      <c r="D22" s="60">
        <f ca="true">+IF(AND(ISNUMBER(OFFSET('Water Data'!$C$5,0,10*ROW('Water Data'!C16))),'Data Summary'!BS22="Yes"),100-OFFSET('Water Data'!$C$5,0,10*ROW('Water Data'!C16)),NA())</f>
        <v>43.2</v>
      </c>
      <c r="E22" s="60">
        <f ca="true">+IF(AND(ISNUMBER(OFFSET('Water Data'!$C$7,0,10*ROW('Water Data'!C16))),'Data Summary'!BT22="Yes"),OFFSET('Water Data'!$C$7,0,10*ROW('Water Data'!C16)),NA())</f>
        <v>21.85</v>
      </c>
      <c r="F22" s="60" t="e">
        <f ca="true">+IF(AND(ISNUMBER(OFFSET('Water Data'!$C$10,0,10*ROW('Water Data'!C16))),'Data Summary'!BU22="Yes"),OFFSET('Water Data'!$C$10,0,10*ROW('Water Data'!C16)),NA())</f>
        <v>#N/A</v>
      </c>
      <c r="G22" s="60" t="e">
        <f ca="true">+IF(AND(ISNUMBER(OFFSET('Water Data'!$D$5,0,10*ROW('Water Data'!D16))),'Data Summary'!BV22="Yes"),100-OFFSET('Water Data'!$D$5,0,10*ROW('Water Data'!D16)),NA())</f>
        <v>#N/A</v>
      </c>
      <c r="H22" s="60" t="e">
        <f ca="true">+IF(AND(ISNUMBER(OFFSET('Water Data'!$D$7,0,10*ROW('Water Data'!D16))),'Data Summary'!BW22="Yes"),OFFSET('Water Data'!$D$7,0,10*ROW('Water Data'!D16)),NA())</f>
        <v>#N/A</v>
      </c>
      <c r="I22" s="60" t="e">
        <f ca="true">+IF(AND(ISNUMBER(OFFSET('Water Data'!$D$10,0,10*ROW('Water Data'!D16))),'Data Summary'!BX22="Yes"),OFFSET('Water Data'!$D$10,0,10*ROW('Water Data'!D16)),NA())</f>
        <v>#N/A</v>
      </c>
      <c r="J22" s="60" t="e">
        <f ca="true">+IF(AND(ISNUMBER(OFFSET('Water Data'!$E$5,0,10*ROW('Water Data'!E16))),'Data Summary'!BY22="Yes"),100-OFFSET('Water Data'!$E$5,0,10*ROW('Water Data'!E16)),NA())</f>
        <v>#N/A</v>
      </c>
      <c r="K22" s="60" t="e">
        <f ca="true">+IF(AND(ISNUMBER(OFFSET('Water Data'!$E$7,0,10*ROW('Water Data'!E16))),'Data Summary'!BZ22="Yes"),OFFSET('Water Data'!$E$7,0,10*ROW('Water Data'!E16)),NA())</f>
        <v>#N/A</v>
      </c>
      <c r="L22" s="60" t="e">
        <f ca="true">+IF(AND(ISNUMBER(OFFSET('Water Data'!$E$10,0,10*ROW('Water Data'!E16))),'Data Summary'!CA22="Yes"),OFFSET('Water Data'!$E$10,0,10*ROW('Water Data'!E16)),NA())</f>
        <v>#N/A</v>
      </c>
      <c r="M22" s="60" t="e">
        <f ca="true">+IF(AND(ISNUMBER(OFFSET('Water Data'!$F$5,0,10*ROW('Water Data'!F16))),'Data Summary'!CB22="Yes"),100-OFFSET('Water Data'!$F$5,0,10*ROW('Water Data'!F16)),NA())</f>
        <v>#N/A</v>
      </c>
      <c r="N22" s="60" t="e">
        <f ca="true">+IF(AND(ISNUMBER(OFFSET('Water Data'!$F$7,0,10*ROW('Water Data'!F16))),'Data Summary'!CC22="Yes"),OFFSET('Water Data'!$F$7,0,10*ROW('Water Data'!F16)),NA())</f>
        <v>#N/A</v>
      </c>
      <c r="O22" s="60" t="e">
        <f ca="true">+IF(AND(ISNUMBER(OFFSET('Water Data'!$F$10,0,10*ROW('Water Data'!F16))),'Data Summary'!CD22="Yes"),OFFSET('Water Data'!$F$10,0,10*ROW('Water Data'!F16)),NA())</f>
        <v>#N/A</v>
      </c>
      <c r="P22" s="60">
        <f ca="true">+IF(AND(ISNUMBER(OFFSET('Water Data'!$G$5,0,10*ROW('Water Data'!G16))),'Data Summary'!CE22="Yes"),100-OFFSET('Water Data'!$G$5,0,10*ROW('Water Data'!G16)),NA())</f>
        <v>40.700000000000003</v>
      </c>
      <c r="Q22" s="60">
        <f ca="true">+IF(AND(ISNUMBER(OFFSET('Water Data'!$G$7,0,10*ROW('Water Data'!G16))),'Data Summary'!CF22="Yes"),OFFSET('Water Data'!$G$7,0,10*ROW('Water Data'!G16)),NA())</f>
        <v>19.600000000000001</v>
      </c>
      <c r="R22" s="60" t="e">
        <f ca="true">+IF(AND(ISNUMBER(OFFSET('Water Data'!$G$10,0,10*ROW('Water Data'!G16))),'Data Summary'!CG22="Yes"),OFFSET('Water Data'!$G$10,0,10*ROW('Water Data'!G16)),NA())</f>
        <v>#N/A</v>
      </c>
      <c r="S22" s="60">
        <f ca="true">+IF(AND(ISNUMBER(OFFSET('Water Data'!$H$5,0,10*ROW('Water Data'!H16))),'Data Summary'!CH22="Yes"),100-OFFSET('Water Data'!$H$5,0,10*ROW('Water Data'!H16)),NA())</f>
        <v>83.8</v>
      </c>
      <c r="T22" s="60">
        <f ca="true">+IF(AND(ISNUMBER(OFFSET('Water Data'!$H$7,0,10*ROW('Water Data'!H16))),'Data Summary'!CI22="Yes"),OFFSET('Water Data'!$H$7,0,10*ROW('Water Data'!H16)),NA())</f>
        <v>56.6</v>
      </c>
      <c r="U22" s="60" t="e">
        <f ca="true">+IF(AND(ISNUMBER(OFFSET('Water Data'!$H$10,0,10*ROW('Water Data'!H16))),'Data Summary'!CJ22="Yes"),OFFSET('Water Data'!$H$10,0,10*ROW('Water Data'!H16)),NA())</f>
        <v>#N/A</v>
      </c>
      <c r="V22" s="106">
        <f ca="true">+IF(AND(ISNUMBER(OFFSET('Sanitation Data'!$C$5,0,10*ROW('Sanitation Data'!C16))),'Data Summary'!CK22="Yes"),100-OFFSET('Sanitation Data'!$C$5,0,10*ROW('Sanitation Data'!C16)),NA())</f>
        <v>92.5</v>
      </c>
      <c r="W22" s="106" t="e">
        <f ca="true">+IF(AND(ISNUMBER(OFFSET('Sanitation Data'!$C$7,0,10*ROW('Sanitation Data'!C16))),'Data Summary'!CL22="Yes"),OFFSET('Sanitation Data'!$C$7,0,10*ROW('Sanitation Data'!C16)),NA())</f>
        <v>#N/A</v>
      </c>
      <c r="X22" s="106" t="e">
        <f ca="true">+IF(AND(ISNUMBER(OFFSET('Sanitation Data'!$C$11,0,10*ROW('Sanitation Data'!C16))),'Data Summary'!CM22="Yes"),OFFSET('Sanitation Data'!$C$11,0,10*ROW('Sanitation Data'!C16)),NA())</f>
        <v>#N/A</v>
      </c>
      <c r="Y22" s="106" t="e">
        <f ca="true">+IF(AND(ISNUMBER(OFFSET('Sanitation Data'!$C$12,0,10*ROW('Sanitation Data'!C16))),'Data Summary'!CN22="Yes"),OFFSET('Sanitation Data'!$C$12,0,10*ROW('Sanitation Data'!C16)),NA())</f>
        <v>#N/A</v>
      </c>
      <c r="Z22" s="106" t="e">
        <f ca="true">+IF(AND(ISNUMBER(OFFSET('Sanitation Data'!$C$13,0,10*ROW('Sanitation Data'!C16))),'Data Summary'!CO22="Yes"),OFFSET('Sanitation Data'!$C$13,0,10*ROW('Sanitation Data'!C16)),NA())</f>
        <v>#N/A</v>
      </c>
      <c r="AA22" s="106" t="e">
        <f ca="true">+IF(AND(ISNUMBER(OFFSET('Sanitation Data'!$D$5,0,10*ROW('Sanitation Data'!D16))),'Data Summary'!CP22="Yes"),100-OFFSET('Sanitation Data'!$D$5,0,10*ROW('Sanitation Data'!D16)),NA())</f>
        <v>#N/A</v>
      </c>
      <c r="AB22" s="106" t="e">
        <f ca="true">+IF(AND(ISNUMBER(OFFSET('Sanitation Data'!$D$7,0,10*ROW('Sanitation Data'!D16))),'Data Summary'!CQ22="Yes"),OFFSET('Sanitation Data'!$D$7,0,10*ROW('Sanitation Data'!D16)),NA())</f>
        <v>#N/A</v>
      </c>
      <c r="AC22" s="106" t="e">
        <f ca="true">+IF(AND(ISNUMBER(OFFSET('Sanitation Data'!$D$11,0,10*ROW('Sanitation Data'!D16))),'Data Summary'!CR22="Yes"),OFFSET('Sanitation Data'!$D$11,0,10*ROW('Sanitation Data'!D16)),NA())</f>
        <v>#N/A</v>
      </c>
      <c r="AD22" s="106" t="e">
        <f ca="true">+IF(AND(ISNUMBER(OFFSET('Sanitation Data'!$D$12,0,10*ROW('Sanitation Data'!D16))),'Data Summary'!CS22="Yes"),OFFSET('Sanitation Data'!$D$12,0,10*ROW('Sanitation Data'!D16)),NA())</f>
        <v>#N/A</v>
      </c>
      <c r="AE22" s="106" t="e">
        <f ca="true">+IF(AND(ISNUMBER(OFFSET('Sanitation Data'!$D$13,0,10*ROW('Sanitation Data'!D16))),'Data Summary'!CT22="Yes"),OFFSET('Sanitation Data'!$D$13,0,10*ROW('Sanitation Data'!D16)),NA())</f>
        <v>#N/A</v>
      </c>
      <c r="AF22" s="106" t="e">
        <f ca="true">+IF(AND(ISNUMBER(OFFSET('Sanitation Data'!$E$5,0,10*ROW('Sanitation Data'!E16))),'Data Summary'!CU22="Yes"),100-OFFSET('Sanitation Data'!$E$5,0,10*ROW('Sanitation Data'!E16)),NA())</f>
        <v>#N/A</v>
      </c>
      <c r="AG22" s="106" t="e">
        <f ca="true">+IF(AND(ISNUMBER(OFFSET('Sanitation Data'!$E$7,0,10*ROW('Sanitation Data'!E16))),'Data Summary'!CV22="Yes"),OFFSET('Sanitation Data'!$E$7,0,10*ROW('Sanitation Data'!E16)),NA())</f>
        <v>#N/A</v>
      </c>
      <c r="AH22" s="106" t="e">
        <f ca="true">+IF(AND(ISNUMBER(OFFSET('Sanitation Data'!$E$11,0,10*ROW('Sanitation Data'!E16))),'Data Summary'!CW22="Yes"),OFFSET('Sanitation Data'!$E$11,0,10*ROW('Sanitation Data'!E16)),NA())</f>
        <v>#N/A</v>
      </c>
      <c r="AI22" s="106" t="e">
        <f ca="true">+IF(AND(ISNUMBER(OFFSET('Sanitation Data'!$E$12,0,10*ROW('Sanitation Data'!E16))),'Data Summary'!CX22="Yes"),OFFSET('Sanitation Data'!$E$12,0,10*ROW('Sanitation Data'!E16)),NA())</f>
        <v>#N/A</v>
      </c>
      <c r="AJ22" s="106" t="e">
        <f ca="true">+IF(AND(ISNUMBER(OFFSET('Sanitation Data'!$E$13,0,10*ROW('Sanitation Data'!E16))),'Data Summary'!CY22="Yes"),OFFSET('Sanitation Data'!$E$13,0,10*ROW('Sanitation Data'!E16)),NA())</f>
        <v>#N/A</v>
      </c>
      <c r="AK22" s="106" t="e">
        <f ca="true">+IF(AND(ISNUMBER(OFFSET('Sanitation Data'!$F$5,0,10*ROW('Sanitation Data'!F16))),'Data Summary'!CZ22="Yes"),100-OFFSET('Sanitation Data'!$F$5,0,10*ROW('Sanitation Data'!F16)),NA())</f>
        <v>#N/A</v>
      </c>
      <c r="AL22" s="106" t="e">
        <f ca="true">+IF(AND(ISNUMBER(OFFSET('Sanitation Data'!$F$7,0,10*ROW('Sanitation Data'!F16))),'Data Summary'!DA22="Yes"),OFFSET('Sanitation Data'!$F$7,0,10*ROW('Sanitation Data'!F16)),NA())</f>
        <v>#N/A</v>
      </c>
      <c r="AM22" s="106" t="e">
        <f ca="true">+IF(AND(ISNUMBER(OFFSET('Sanitation Data'!$F$11,0,10*ROW('Sanitation Data'!F16))),'Data Summary'!DB22="Yes"),OFFSET('Sanitation Data'!$F$11,0,10*ROW('Sanitation Data'!F16)),NA())</f>
        <v>#N/A</v>
      </c>
      <c r="AN22" s="106" t="e">
        <f ca="true">+IF(AND(ISNUMBER(OFFSET('Sanitation Data'!$F$12,0,10*ROW('Sanitation Data'!F16))),'Data Summary'!DC22="Yes"),OFFSET('Sanitation Data'!$F$12,0,10*ROW('Sanitation Data'!F16)),NA())</f>
        <v>#N/A</v>
      </c>
      <c r="AO22" s="106" t="e">
        <f ca="true">+IF(AND(ISNUMBER(OFFSET('Sanitation Data'!$F$13,0,10*ROW('Sanitation Data'!F16))),'Data Summary'!DD22="Yes"),OFFSET('Sanitation Data'!$F$13,0,10*ROW('Sanitation Data'!F16)),NA())</f>
        <v>#N/A</v>
      </c>
      <c r="AP22" s="106">
        <f ca="true">+IF(AND(ISNUMBER(OFFSET('Sanitation Data'!$G$5,0,10*ROW('Sanitation Data'!G16))),'Data Summary'!DE22="Yes"),100-OFFSET('Sanitation Data'!$G$5,0,10*ROW('Sanitation Data'!G16)),NA())</f>
        <v>92</v>
      </c>
      <c r="AQ22" s="106" t="e">
        <f ca="true">+IF(AND(ISNUMBER(OFFSET('Sanitation Data'!$G$7,0,10*ROW('Sanitation Data'!G16))),'Data Summary'!DF22="Yes"),OFFSET('Sanitation Data'!$G$7,0,10*ROW('Sanitation Data'!G16)),NA())</f>
        <v>#N/A</v>
      </c>
      <c r="AR22" s="106" t="e">
        <f ca="true">+IF(AND(ISNUMBER(OFFSET('Sanitation Data'!$G$11,0,10*ROW('Sanitation Data'!G16))),'Data Summary'!DG22="Yes"),OFFSET('Sanitation Data'!$G$11,0,10*ROW('Sanitation Data'!G16)),NA())</f>
        <v>#N/A</v>
      </c>
      <c r="AS22" s="106" t="e">
        <f ca="true">+IF(AND(ISNUMBER(OFFSET('Sanitation Data'!$G$12,0,10*ROW('Sanitation Data'!G16))),'Data Summary'!DH22="Yes"),OFFSET('Sanitation Data'!$G$12,0,10*ROW('Sanitation Data'!G16)),NA())</f>
        <v>#N/A</v>
      </c>
      <c r="AT22" s="106" t="e">
        <f ca="true">+IF(AND(ISNUMBER(OFFSET('Sanitation Data'!$G$13,0,10*ROW('Sanitation Data'!G16))),'Data Summary'!DI22="Yes"),OFFSET('Sanitation Data'!$G$13,0,10*ROW('Sanitation Data'!G16)),NA())</f>
        <v>#N/A</v>
      </c>
      <c r="AU22" s="106">
        <f ca="true">+IF(AND(ISNUMBER(OFFSET('Sanitation Data'!$H$5,0,10*ROW('Sanitation Data'!H16))),'Data Summary'!DJ22="Yes"),100-OFFSET('Sanitation Data'!$H$5,0,10*ROW('Sanitation Data'!H16)),NA())</f>
        <v>100</v>
      </c>
      <c r="AV22" s="106" t="e">
        <f ca="true">+IF(AND(ISNUMBER(OFFSET('Sanitation Data'!$H$7,0,10*ROW('Sanitation Data'!H16))),'Data Summary'!DK22="Yes"),OFFSET('Sanitation Data'!$H$7,0,10*ROW('Sanitation Data'!H16)),NA())</f>
        <v>#N/A</v>
      </c>
      <c r="AW22" s="106" t="e">
        <f ca="true">+IF(AND(ISNUMBER(OFFSET('Sanitation Data'!$H$11,0,10*ROW('Sanitation Data'!H16))),'Data Summary'!DL22="Yes"),OFFSET('Sanitation Data'!$H$11,0,10*ROW('Sanitation Data'!H16)),NA())</f>
        <v>#N/A</v>
      </c>
      <c r="AX22" s="106" t="e">
        <f ca="true">+IF(AND(ISNUMBER(OFFSET('Sanitation Data'!$H$12,0,10*ROW('Sanitation Data'!H16))),'Data Summary'!DM22="Yes"),OFFSET('Sanitation Data'!$H$12,0,10*ROW('Sanitation Data'!H16)),NA())</f>
        <v>#N/A</v>
      </c>
      <c r="AY22" s="106" t="e">
        <f ca="true">+IF(AND(ISNUMBER(OFFSET('Sanitation Data'!$H$13,0,10*ROW('Sanitation Data'!H16))),'Data Summary'!DN22="Yes"),OFFSET('Sanitation Data'!$H$13,0,10*ROW('Sanitation Data'!H16)),NA())</f>
        <v>#N/A</v>
      </c>
      <c r="AZ22" s="111" t="e">
        <f ca="true">+IF(AND(ISNUMBER(OFFSET('Hygiene Data'!$C$6,0,10*ROW('Hygiene Data'!C16))),'Data Summary'!DO22="Yes"),OFFSET('Hygiene Data'!$C$6,0,10*ROW('Hygiene Data'!C16)),NA())</f>
        <v>#N/A</v>
      </c>
      <c r="BA22" s="111" t="e">
        <f ca="true">+IF(AND(ISNUMBER(OFFSET('Hygiene Data'!$C$8,0,10*ROW('Hygiene Data'!C16))),'Data Summary'!DP22="Yes"),OFFSET('Hygiene Data'!$C$8,0,10*ROW('Hygiene Data'!C16)),NA())</f>
        <v>#N/A</v>
      </c>
      <c r="BB22" s="111" t="e">
        <f ca="true">+IF(AND(ISNUMBER(OFFSET('Hygiene Data'!$C$10,0,10*ROW('Hygiene Data'!C16))),'Data Summary'!DQ22="Yes"),OFFSET('Hygiene Data'!$C$10,0,10*ROW('Hygiene Data'!C16)),NA())</f>
        <v>#N/A</v>
      </c>
      <c r="BC22" s="111" t="e">
        <f ca="true">+IF(AND(ISNUMBER(OFFSET('Hygiene Data'!$D$6,0,10*ROW('Hygiene Data'!D16))),'Data Summary'!DR22="Yes"),OFFSET('Hygiene Data'!$D$6,0,10*ROW('Hygiene Data'!D16)),NA())</f>
        <v>#N/A</v>
      </c>
      <c r="BD22" s="111" t="e">
        <f ca="true">+IF(AND(ISNUMBER(OFFSET('Hygiene Data'!$D$8,0,10*ROW('Hygiene Data'!D16))),'Data Summary'!DS22="Yes"),OFFSET('Hygiene Data'!$D$8,0,10*ROW('Hygiene Data'!D16)),NA())</f>
        <v>#N/A</v>
      </c>
      <c r="BE22" s="111" t="e">
        <f ca="true">+IF(AND(ISNUMBER(OFFSET('Hygiene Data'!$D$10,0,10*ROW('Hygiene Data'!D16))),'Data Summary'!DT22="Yes"),OFFSET('Hygiene Data'!$D$10,0,10*ROW('Hygiene Data'!D16)),NA())</f>
        <v>#N/A</v>
      </c>
      <c r="BF22" s="111" t="e">
        <f ca="true">+IF(AND(ISNUMBER(OFFSET('Hygiene Data'!$E$6,0,10*ROW('Hygiene Data'!E16))),'Data Summary'!DU22="Yes"),OFFSET('Hygiene Data'!$E$6,0,10*ROW('Hygiene Data'!E16)),NA())</f>
        <v>#N/A</v>
      </c>
      <c r="BG22" s="111" t="e">
        <f ca="true">+IF(AND(ISNUMBER(OFFSET('Hygiene Data'!$E$8,0,10*ROW('Hygiene Data'!E16))),'Data Summary'!DV22="Yes"),OFFSET('Hygiene Data'!$E$8,0,10*ROW('Hygiene Data'!E16)),NA())</f>
        <v>#N/A</v>
      </c>
      <c r="BH22" s="111" t="e">
        <f ca="true">+IF(AND(ISNUMBER(OFFSET('Hygiene Data'!$E$10,0,10*ROW('Hygiene Data'!E16))),'Data Summary'!DW22="Yes"),OFFSET('Hygiene Data'!$E$10,0,10*ROW('Hygiene Data'!E16)),NA())</f>
        <v>#N/A</v>
      </c>
      <c r="BI22" s="111" t="e">
        <f ca="true">+IF(AND(ISNUMBER(OFFSET('Hygiene Data'!$F$6,0,10*ROW('Hygiene Data'!F16))),'Data Summary'!DX22="Yes"),OFFSET('Hygiene Data'!$F$6,0,10*ROW('Hygiene Data'!F16)),NA())</f>
        <v>#N/A</v>
      </c>
      <c r="BJ22" s="111" t="e">
        <f ca="true">+IF(AND(ISNUMBER(OFFSET('Hygiene Data'!$F$8,0,10*ROW('Hygiene Data'!F16))),'Data Summary'!DY22="Yes"),OFFSET('Hygiene Data'!$F$8,0,10*ROW('Hygiene Data'!F16)),NA())</f>
        <v>#N/A</v>
      </c>
      <c r="BK22" s="111" t="e">
        <f ca="true">+IF(AND(ISNUMBER(OFFSET('Hygiene Data'!$F$10,0,10*ROW('Hygiene Data'!F16))),'Data Summary'!DZ22="Yes"),OFFSET('Hygiene Data'!$F$10,0,10*ROW('Hygiene Data'!F16)),NA())</f>
        <v>#N/A</v>
      </c>
      <c r="BL22" s="111" t="e">
        <f ca="true">+IF(AND(ISNUMBER(OFFSET('Hygiene Data'!$G$6,0,10*ROW('Hygiene Data'!G16))),'Data Summary'!EA22="Yes"),OFFSET('Hygiene Data'!$G$6,0,10*ROW('Hygiene Data'!G16)),NA())</f>
        <v>#N/A</v>
      </c>
      <c r="BM22" s="111" t="e">
        <f ca="true">+IF(AND(ISNUMBER(OFFSET('Hygiene Data'!$G$8,0,10*ROW('Hygiene Data'!G16))),'Data Summary'!EB22="Yes"),OFFSET('Hygiene Data'!$G$8,0,10*ROW('Hygiene Data'!G16)),NA())</f>
        <v>#N/A</v>
      </c>
      <c r="BN22" s="111" t="e">
        <f ca="true">+IF(AND(ISNUMBER(OFFSET('Hygiene Data'!$G$10,0,10*ROW('Hygiene Data'!G16))),'Data Summary'!EC22="Yes"),OFFSET('Hygiene Data'!$G$10,0,10*ROW('Hygiene Data'!G16)),NA())</f>
        <v>#N/A</v>
      </c>
      <c r="BO22" s="111" t="e">
        <f ca="true">+IF(AND(ISNUMBER(OFFSET('Hygiene Data'!$H$6,0,10*ROW('Hygiene Data'!H16))),'Data Summary'!ED22="Yes"),OFFSET('Hygiene Data'!$H$6,0,10*ROW('Hygiene Data'!H16)),NA())</f>
        <v>#N/A</v>
      </c>
      <c r="BP22" s="111" t="e">
        <f ca="true">+IF(AND(ISNUMBER(OFFSET('Hygiene Data'!$H$8,0,10*ROW('Hygiene Data'!H16))),'Data Summary'!EE22="Yes"),OFFSET('Hygiene Data'!$H$8,0,10*ROW('Hygiene Data'!H16)),NA())</f>
        <v>#N/A</v>
      </c>
      <c r="BQ22" s="111" t="e">
        <f ca="true">+IF(AND(ISNUMBER(OFFSET('Hygiene Data'!$H$10,0,10*ROW('Hygiene Data'!H16))),'Data Summary'!EF22="Yes"),OFFSET('Hygiene Data'!$H$10,0,10*ROW('Hygiene Data'!H16)),NA())</f>
        <v>#N/A</v>
      </c>
    </row>
    <row r="23" x14ac:dyDescent="0.2">
      <c r="A23" s="59" t="str">
        <f ca="true">+IF(OFFSET('Water Data'!$B$1,0,10*ROW('Water Data'!B17))="",NA(),OFFSET('Water Data'!$B$1,0,10*ROW('Water Data'!B17)))</f>
        <v>UIS14</v>
      </c>
      <c r="B23" s="59" t="str">
        <f ca="true">+IF(OFFSET('Water Data'!$A$3,0,10*ROW('Water Data'!A17))="",NA(),OFFSET('Water Data'!$A$3,0,10*ROW('Water Data'!A17)))</f>
        <v>Other</v>
      </c>
      <c r="C23" s="59">
        <f ca="true">+IF(OFFSET('Water Data'!$C$3,0,10*ROW('Water Data'!C17))="",NA(),OFFSET('Water Data'!$C$3,0,10*ROW('Water Data'!C17)))</f>
        <v>2014</v>
      </c>
      <c r="D23" s="60" t="e">
        <f ca="true">+IF(AND(ISNUMBER(OFFSET('Water Data'!$C$5,0,10*ROW('Water Data'!C17))),'Data Summary'!BS23="Yes"),100-OFFSET('Water Data'!$C$5,0,10*ROW('Water Data'!C17)),NA())</f>
        <v>#N/A</v>
      </c>
      <c r="E23" s="60" t="e">
        <f ca="true">+IF(AND(ISNUMBER(OFFSET('Water Data'!$C$7,0,10*ROW('Water Data'!C17))),'Data Summary'!BT23="Yes"),OFFSET('Water Data'!$C$7,0,10*ROW('Water Data'!C17)),NA())</f>
        <v>#N/A</v>
      </c>
      <c r="F23" s="60" t="e">
        <f ca="true">+IF(AND(ISNUMBER(OFFSET('Water Data'!$C$10,0,10*ROW('Water Data'!C17))),'Data Summary'!BU23="Yes"),OFFSET('Water Data'!$C$10,0,10*ROW('Water Data'!C17)),NA())</f>
        <v>#N/A</v>
      </c>
      <c r="G23" s="60" t="e">
        <f ca="true">+IF(AND(ISNUMBER(OFFSET('Water Data'!$D$5,0,10*ROW('Water Data'!D17))),'Data Summary'!BV23="Yes"),100-OFFSET('Water Data'!$D$5,0,10*ROW('Water Data'!D17)),NA())</f>
        <v>#N/A</v>
      </c>
      <c r="H23" s="60" t="e">
        <f ca="true">+IF(AND(ISNUMBER(OFFSET('Water Data'!$D$7,0,10*ROW('Water Data'!D17))),'Data Summary'!BW23="Yes"),OFFSET('Water Data'!$D$7,0,10*ROW('Water Data'!D17)),NA())</f>
        <v>#N/A</v>
      </c>
      <c r="I23" s="60" t="e">
        <f ca="true">+IF(AND(ISNUMBER(OFFSET('Water Data'!$D$10,0,10*ROW('Water Data'!D17))),'Data Summary'!BX23="Yes"),OFFSET('Water Data'!$D$10,0,10*ROW('Water Data'!D17)),NA())</f>
        <v>#N/A</v>
      </c>
      <c r="J23" s="60" t="e">
        <f ca="true">+IF(AND(ISNUMBER(OFFSET('Water Data'!$E$5,0,10*ROW('Water Data'!E17))),'Data Summary'!BY23="Yes"),100-OFFSET('Water Data'!$E$5,0,10*ROW('Water Data'!E17)),NA())</f>
        <v>#N/A</v>
      </c>
      <c r="K23" s="60" t="e">
        <f ca="true">+IF(AND(ISNUMBER(OFFSET('Water Data'!$E$7,0,10*ROW('Water Data'!E17))),'Data Summary'!BZ23="Yes"),OFFSET('Water Data'!$E$7,0,10*ROW('Water Data'!E17)),NA())</f>
        <v>#N/A</v>
      </c>
      <c r="L23" s="60" t="e">
        <f ca="true">+IF(AND(ISNUMBER(OFFSET('Water Data'!$E$10,0,10*ROW('Water Data'!E17))),'Data Summary'!CA23="Yes"),OFFSET('Water Data'!$E$10,0,10*ROW('Water Data'!E17)),NA())</f>
        <v>#N/A</v>
      </c>
      <c r="M23" s="60" t="e">
        <f ca="true">+IF(AND(ISNUMBER(OFFSET('Water Data'!$F$5,0,10*ROW('Water Data'!F17))),'Data Summary'!CB23="Yes"),100-OFFSET('Water Data'!$F$5,0,10*ROW('Water Data'!F17)),NA())</f>
        <v>#N/A</v>
      </c>
      <c r="N23" s="60" t="e">
        <f ca="true">+IF(AND(ISNUMBER(OFFSET('Water Data'!$F$7,0,10*ROW('Water Data'!F17))),'Data Summary'!CC23="Yes"),OFFSET('Water Data'!$F$7,0,10*ROW('Water Data'!F17)),NA())</f>
        <v>#N/A</v>
      </c>
      <c r="O23" s="60" t="e">
        <f ca="true">+IF(AND(ISNUMBER(OFFSET('Water Data'!$F$10,0,10*ROW('Water Data'!F17))),'Data Summary'!CD23="Yes"),OFFSET('Water Data'!$F$10,0,10*ROW('Water Data'!F17)),NA())</f>
        <v>#N/A</v>
      </c>
      <c r="P23" s="60" t="e">
        <f ca="true">+IF(AND(ISNUMBER(OFFSET('Water Data'!$G$5,0,10*ROW('Water Data'!G17))),'Data Summary'!CE23="Yes"),100-OFFSET('Water Data'!$G$5,0,10*ROW('Water Data'!G17)),NA())</f>
        <v>#N/A</v>
      </c>
      <c r="Q23" s="60" t="e">
        <f ca="true">+IF(AND(ISNUMBER(OFFSET('Water Data'!$G$7,0,10*ROW('Water Data'!G17))),'Data Summary'!CF23="Yes"),OFFSET('Water Data'!$G$7,0,10*ROW('Water Data'!G17)),NA())</f>
        <v>#N/A</v>
      </c>
      <c r="R23" s="60" t="e">
        <f ca="true">+IF(AND(ISNUMBER(OFFSET('Water Data'!$G$10,0,10*ROW('Water Data'!G17))),'Data Summary'!CG23="Yes"),OFFSET('Water Data'!$G$10,0,10*ROW('Water Data'!G17)),NA())</f>
        <v>#N/A</v>
      </c>
      <c r="S23" s="60" t="e">
        <f ca="true">+IF(AND(ISNUMBER(OFFSET('Water Data'!$H$5,0,10*ROW('Water Data'!H17))),'Data Summary'!CH23="Yes"),100-OFFSET('Water Data'!$H$5,0,10*ROW('Water Data'!H17)),NA())</f>
        <v>#N/A</v>
      </c>
      <c r="T23" s="60" t="e">
        <f ca="true">+IF(AND(ISNUMBER(OFFSET('Water Data'!$H$7,0,10*ROW('Water Data'!H17))),'Data Summary'!CI23="Yes"),OFFSET('Water Data'!$H$7,0,10*ROW('Water Data'!H17)),NA())</f>
        <v>#N/A</v>
      </c>
      <c r="U23" s="60" t="e">
        <f ca="true">+IF(AND(ISNUMBER(OFFSET('Water Data'!$H$10,0,10*ROW('Water Data'!H17))),'Data Summary'!CJ23="Yes"),OFFSET('Water Data'!$H$10,0,10*ROW('Water Data'!H17)),NA())</f>
        <v>#N/A</v>
      </c>
      <c r="V23" s="106" t="e">
        <f ca="true">+IF(AND(ISNUMBER(OFFSET('Sanitation Data'!$C$5,0,10*ROW('Sanitation Data'!C17))),'Data Summary'!CK23="Yes"),100-OFFSET('Sanitation Data'!$C$5,0,10*ROW('Sanitation Data'!C17)),NA())</f>
        <v>#N/A</v>
      </c>
      <c r="W23" s="106" t="e">
        <f ca="true">+IF(AND(ISNUMBER(OFFSET('Sanitation Data'!$C$7,0,10*ROW('Sanitation Data'!C17))),'Data Summary'!CL23="Yes"),OFFSET('Sanitation Data'!$C$7,0,10*ROW('Sanitation Data'!C17)),NA())</f>
        <v>#N/A</v>
      </c>
      <c r="X23" s="106" t="e">
        <f ca="true">+IF(AND(ISNUMBER(OFFSET('Sanitation Data'!$C$11,0,10*ROW('Sanitation Data'!C17))),'Data Summary'!CM23="Yes"),OFFSET('Sanitation Data'!$C$11,0,10*ROW('Sanitation Data'!C17)),NA())</f>
        <v>#N/A</v>
      </c>
      <c r="Y23" s="106" t="e">
        <f ca="true">+IF(AND(ISNUMBER(OFFSET('Sanitation Data'!$C$12,0,10*ROW('Sanitation Data'!C17))),'Data Summary'!CN23="Yes"),OFFSET('Sanitation Data'!$C$12,0,10*ROW('Sanitation Data'!C17)),NA())</f>
        <v>#N/A</v>
      </c>
      <c r="Z23" s="106" t="e">
        <f ca="true">+IF(AND(ISNUMBER(OFFSET('Sanitation Data'!$C$13,0,10*ROW('Sanitation Data'!C17))),'Data Summary'!CO23="Yes"),OFFSET('Sanitation Data'!$C$13,0,10*ROW('Sanitation Data'!C17)),NA())</f>
        <v>#N/A</v>
      </c>
      <c r="AA23" s="106" t="e">
        <f ca="true">+IF(AND(ISNUMBER(OFFSET('Sanitation Data'!$D$5,0,10*ROW('Sanitation Data'!D17))),'Data Summary'!CP23="Yes"),100-OFFSET('Sanitation Data'!$D$5,0,10*ROW('Sanitation Data'!D17)),NA())</f>
        <v>#N/A</v>
      </c>
      <c r="AB23" s="106" t="e">
        <f ca="true">+IF(AND(ISNUMBER(OFFSET('Sanitation Data'!$D$7,0,10*ROW('Sanitation Data'!D17))),'Data Summary'!CQ23="Yes"),OFFSET('Sanitation Data'!$D$7,0,10*ROW('Sanitation Data'!D17)),NA())</f>
        <v>#N/A</v>
      </c>
      <c r="AC23" s="106" t="e">
        <f ca="true">+IF(AND(ISNUMBER(OFFSET('Sanitation Data'!$D$11,0,10*ROW('Sanitation Data'!D17))),'Data Summary'!CR23="Yes"),OFFSET('Sanitation Data'!$D$11,0,10*ROW('Sanitation Data'!D17)),NA())</f>
        <v>#N/A</v>
      </c>
      <c r="AD23" s="106" t="e">
        <f ca="true">+IF(AND(ISNUMBER(OFFSET('Sanitation Data'!$D$12,0,10*ROW('Sanitation Data'!D17))),'Data Summary'!CS23="Yes"),OFFSET('Sanitation Data'!$D$12,0,10*ROW('Sanitation Data'!D17)),NA())</f>
        <v>#N/A</v>
      </c>
      <c r="AE23" s="106" t="e">
        <f ca="true">+IF(AND(ISNUMBER(OFFSET('Sanitation Data'!$D$13,0,10*ROW('Sanitation Data'!D17))),'Data Summary'!CT23="Yes"),OFFSET('Sanitation Data'!$D$13,0,10*ROW('Sanitation Data'!D17)),NA())</f>
        <v>#N/A</v>
      </c>
      <c r="AF23" s="106" t="e">
        <f ca="true">+IF(AND(ISNUMBER(OFFSET('Sanitation Data'!$E$5,0,10*ROW('Sanitation Data'!E17))),'Data Summary'!CU23="Yes"),100-OFFSET('Sanitation Data'!$E$5,0,10*ROW('Sanitation Data'!E17)),NA())</f>
        <v>#N/A</v>
      </c>
      <c r="AG23" s="106" t="e">
        <f ca="true">+IF(AND(ISNUMBER(OFFSET('Sanitation Data'!$E$7,0,10*ROW('Sanitation Data'!E17))),'Data Summary'!CV23="Yes"),OFFSET('Sanitation Data'!$E$7,0,10*ROW('Sanitation Data'!E17)),NA())</f>
        <v>#N/A</v>
      </c>
      <c r="AH23" s="106" t="e">
        <f ca="true">+IF(AND(ISNUMBER(OFFSET('Sanitation Data'!$E$11,0,10*ROW('Sanitation Data'!E17))),'Data Summary'!CW23="Yes"),OFFSET('Sanitation Data'!$E$11,0,10*ROW('Sanitation Data'!E17)),NA())</f>
        <v>#N/A</v>
      </c>
      <c r="AI23" s="106" t="e">
        <f ca="true">+IF(AND(ISNUMBER(OFFSET('Sanitation Data'!$E$12,0,10*ROW('Sanitation Data'!E17))),'Data Summary'!CX23="Yes"),OFFSET('Sanitation Data'!$E$12,0,10*ROW('Sanitation Data'!E17)),NA())</f>
        <v>#N/A</v>
      </c>
      <c r="AJ23" s="106" t="e">
        <f ca="true">+IF(AND(ISNUMBER(OFFSET('Sanitation Data'!$E$13,0,10*ROW('Sanitation Data'!E17))),'Data Summary'!CY23="Yes"),OFFSET('Sanitation Data'!$E$13,0,10*ROW('Sanitation Data'!E17)),NA())</f>
        <v>#N/A</v>
      </c>
      <c r="AK23" s="106" t="e">
        <f ca="true">+IF(AND(ISNUMBER(OFFSET('Sanitation Data'!$F$5,0,10*ROW('Sanitation Data'!F17))),'Data Summary'!CZ23="Yes"),100-OFFSET('Sanitation Data'!$F$5,0,10*ROW('Sanitation Data'!F17)),NA())</f>
        <v>#N/A</v>
      </c>
      <c r="AL23" s="106" t="e">
        <f ca="true">+IF(AND(ISNUMBER(OFFSET('Sanitation Data'!$F$7,0,10*ROW('Sanitation Data'!F17))),'Data Summary'!DA23="Yes"),OFFSET('Sanitation Data'!$F$7,0,10*ROW('Sanitation Data'!F17)),NA())</f>
        <v>#N/A</v>
      </c>
      <c r="AM23" s="106" t="e">
        <f ca="true">+IF(AND(ISNUMBER(OFFSET('Sanitation Data'!$F$11,0,10*ROW('Sanitation Data'!F17))),'Data Summary'!DB23="Yes"),OFFSET('Sanitation Data'!$F$11,0,10*ROW('Sanitation Data'!F17)),NA())</f>
        <v>#N/A</v>
      </c>
      <c r="AN23" s="106" t="e">
        <f ca="true">+IF(AND(ISNUMBER(OFFSET('Sanitation Data'!$F$12,0,10*ROW('Sanitation Data'!F17))),'Data Summary'!DC23="Yes"),OFFSET('Sanitation Data'!$F$12,0,10*ROW('Sanitation Data'!F17)),NA())</f>
        <v>#N/A</v>
      </c>
      <c r="AO23" s="106" t="e">
        <f ca="true">+IF(AND(ISNUMBER(OFFSET('Sanitation Data'!$F$13,0,10*ROW('Sanitation Data'!F17))),'Data Summary'!DD23="Yes"),OFFSET('Sanitation Data'!$F$13,0,10*ROW('Sanitation Data'!F17)),NA())</f>
        <v>#N/A</v>
      </c>
      <c r="AP23" s="106" t="e">
        <f ca="true">+IF(AND(ISNUMBER(OFFSET('Sanitation Data'!$G$5,0,10*ROW('Sanitation Data'!G17))),'Data Summary'!DE23="Yes"),100-OFFSET('Sanitation Data'!$G$5,0,10*ROW('Sanitation Data'!G17)),NA())</f>
        <v>#N/A</v>
      </c>
      <c r="AQ23" s="106" t="e">
        <f ca="true">+IF(AND(ISNUMBER(OFFSET('Sanitation Data'!$G$7,0,10*ROW('Sanitation Data'!G17))),'Data Summary'!DF23="Yes"),OFFSET('Sanitation Data'!$G$7,0,10*ROW('Sanitation Data'!G17)),NA())</f>
        <v>#N/A</v>
      </c>
      <c r="AR23" s="106" t="e">
        <f ca="true">+IF(AND(ISNUMBER(OFFSET('Sanitation Data'!$G$11,0,10*ROW('Sanitation Data'!G17))),'Data Summary'!DG23="Yes"),OFFSET('Sanitation Data'!$G$11,0,10*ROW('Sanitation Data'!G17)),NA())</f>
        <v>#N/A</v>
      </c>
      <c r="AS23" s="106" t="e">
        <f ca="true">+IF(AND(ISNUMBER(OFFSET('Sanitation Data'!$G$12,0,10*ROW('Sanitation Data'!G17))),'Data Summary'!DH23="Yes"),OFFSET('Sanitation Data'!$G$12,0,10*ROW('Sanitation Data'!G17)),NA())</f>
        <v>#N/A</v>
      </c>
      <c r="AT23" s="106" t="e">
        <f ca="true">+IF(AND(ISNUMBER(OFFSET('Sanitation Data'!$G$13,0,10*ROW('Sanitation Data'!G17))),'Data Summary'!DI23="Yes"),OFFSET('Sanitation Data'!$G$13,0,10*ROW('Sanitation Data'!G17)),NA())</f>
        <v>#N/A</v>
      </c>
      <c r="AU23" s="106" t="e">
        <f ca="true">+IF(AND(ISNUMBER(OFFSET('Sanitation Data'!$H$5,0,10*ROW('Sanitation Data'!H17))),'Data Summary'!DJ23="Yes"),100-OFFSET('Sanitation Data'!$H$5,0,10*ROW('Sanitation Data'!H17)),NA())</f>
        <v>#N/A</v>
      </c>
      <c r="AV23" s="106" t="e">
        <f ca="true">+IF(AND(ISNUMBER(OFFSET('Sanitation Data'!$H$7,0,10*ROW('Sanitation Data'!H17))),'Data Summary'!DK23="Yes"),OFFSET('Sanitation Data'!$H$7,0,10*ROW('Sanitation Data'!H17)),NA())</f>
        <v>#N/A</v>
      </c>
      <c r="AW23" s="106" t="e">
        <f ca="true">+IF(AND(ISNUMBER(OFFSET('Sanitation Data'!$H$11,0,10*ROW('Sanitation Data'!H17))),'Data Summary'!DL23="Yes"),OFFSET('Sanitation Data'!$H$11,0,10*ROW('Sanitation Data'!H17)),NA())</f>
        <v>#N/A</v>
      </c>
      <c r="AX23" s="106" t="e">
        <f ca="true">+IF(AND(ISNUMBER(OFFSET('Sanitation Data'!$H$12,0,10*ROW('Sanitation Data'!H17))),'Data Summary'!DM23="Yes"),OFFSET('Sanitation Data'!$H$12,0,10*ROW('Sanitation Data'!H17)),NA())</f>
        <v>#N/A</v>
      </c>
      <c r="AY23" s="106" t="e">
        <f ca="true">+IF(AND(ISNUMBER(OFFSET('Sanitation Data'!$H$13,0,10*ROW('Sanitation Data'!H17))),'Data Summary'!DN23="Yes"),OFFSET('Sanitation Data'!$H$13,0,10*ROW('Sanitation Data'!H17)),NA())</f>
        <v>#N/A</v>
      </c>
      <c r="AZ23" s="111" t="e">
        <f ca="true">+IF(AND(ISNUMBER(OFFSET('Hygiene Data'!$C$6,0,10*ROW('Hygiene Data'!C17))),'Data Summary'!DO23="Yes"),OFFSET('Hygiene Data'!$C$6,0,10*ROW('Hygiene Data'!C17)),NA())</f>
        <v>#N/A</v>
      </c>
      <c r="BA23" s="111" t="e">
        <f ca="true">+IF(AND(ISNUMBER(OFFSET('Hygiene Data'!$C$8,0,10*ROW('Hygiene Data'!C17))),'Data Summary'!DP23="Yes"),OFFSET('Hygiene Data'!$C$8,0,10*ROW('Hygiene Data'!C17)),NA())</f>
        <v>#N/A</v>
      </c>
      <c r="BB23" s="111" t="e">
        <f ca="true">+IF(AND(ISNUMBER(OFFSET('Hygiene Data'!$C$10,0,10*ROW('Hygiene Data'!C17))),'Data Summary'!DQ23="Yes"),OFFSET('Hygiene Data'!$C$10,0,10*ROW('Hygiene Data'!C17)),NA())</f>
        <v>#N/A</v>
      </c>
      <c r="BC23" s="111" t="e">
        <f ca="true">+IF(AND(ISNUMBER(OFFSET('Hygiene Data'!$D$6,0,10*ROW('Hygiene Data'!D17))),'Data Summary'!DR23="Yes"),OFFSET('Hygiene Data'!$D$6,0,10*ROW('Hygiene Data'!D17)),NA())</f>
        <v>#N/A</v>
      </c>
      <c r="BD23" s="111" t="e">
        <f ca="true">+IF(AND(ISNUMBER(OFFSET('Hygiene Data'!$D$8,0,10*ROW('Hygiene Data'!D17))),'Data Summary'!DS23="Yes"),OFFSET('Hygiene Data'!$D$8,0,10*ROW('Hygiene Data'!D17)),NA())</f>
        <v>#N/A</v>
      </c>
      <c r="BE23" s="111" t="e">
        <f ca="true">+IF(AND(ISNUMBER(OFFSET('Hygiene Data'!$D$10,0,10*ROW('Hygiene Data'!D17))),'Data Summary'!DT23="Yes"),OFFSET('Hygiene Data'!$D$10,0,10*ROW('Hygiene Data'!D17)),NA())</f>
        <v>#N/A</v>
      </c>
      <c r="BF23" s="111" t="e">
        <f ca="true">+IF(AND(ISNUMBER(OFFSET('Hygiene Data'!$E$6,0,10*ROW('Hygiene Data'!E17))),'Data Summary'!DU23="Yes"),OFFSET('Hygiene Data'!$E$6,0,10*ROW('Hygiene Data'!E17)),NA())</f>
        <v>#N/A</v>
      </c>
      <c r="BG23" s="111" t="e">
        <f ca="true">+IF(AND(ISNUMBER(OFFSET('Hygiene Data'!$E$8,0,10*ROW('Hygiene Data'!E17))),'Data Summary'!DV23="Yes"),OFFSET('Hygiene Data'!$E$8,0,10*ROW('Hygiene Data'!E17)),NA())</f>
        <v>#N/A</v>
      </c>
      <c r="BH23" s="111" t="e">
        <f ca="true">+IF(AND(ISNUMBER(OFFSET('Hygiene Data'!$E$10,0,10*ROW('Hygiene Data'!E17))),'Data Summary'!DW23="Yes"),OFFSET('Hygiene Data'!$E$10,0,10*ROW('Hygiene Data'!E17)),NA())</f>
        <v>#N/A</v>
      </c>
      <c r="BI23" s="111" t="e">
        <f ca="true">+IF(AND(ISNUMBER(OFFSET('Hygiene Data'!$F$6,0,10*ROW('Hygiene Data'!F17))),'Data Summary'!DX23="Yes"),OFFSET('Hygiene Data'!$F$6,0,10*ROW('Hygiene Data'!F17)),NA())</f>
        <v>#N/A</v>
      </c>
      <c r="BJ23" s="111" t="e">
        <f ca="true">+IF(AND(ISNUMBER(OFFSET('Hygiene Data'!$F$8,0,10*ROW('Hygiene Data'!F17))),'Data Summary'!DY23="Yes"),OFFSET('Hygiene Data'!$F$8,0,10*ROW('Hygiene Data'!F17)),NA())</f>
        <v>#N/A</v>
      </c>
      <c r="BK23" s="111" t="e">
        <f ca="true">+IF(AND(ISNUMBER(OFFSET('Hygiene Data'!$F$10,0,10*ROW('Hygiene Data'!F17))),'Data Summary'!DZ23="Yes"),OFFSET('Hygiene Data'!$F$10,0,10*ROW('Hygiene Data'!F17)),NA())</f>
        <v>#N/A</v>
      </c>
      <c r="BL23" s="111" t="e">
        <f ca="true">+IF(AND(ISNUMBER(OFFSET('Hygiene Data'!$G$6,0,10*ROW('Hygiene Data'!G17))),'Data Summary'!EA23="Yes"),OFFSET('Hygiene Data'!$G$6,0,10*ROW('Hygiene Data'!G17)),NA())</f>
        <v>#N/A</v>
      </c>
      <c r="BM23" s="111" t="e">
        <f ca="true">+IF(AND(ISNUMBER(OFFSET('Hygiene Data'!$G$8,0,10*ROW('Hygiene Data'!G17))),'Data Summary'!EB23="Yes"),OFFSET('Hygiene Data'!$G$8,0,10*ROW('Hygiene Data'!G17)),NA())</f>
        <v>#N/A</v>
      </c>
      <c r="BN23" s="111" t="e">
        <f ca="true">+IF(AND(ISNUMBER(OFFSET('Hygiene Data'!$G$10,0,10*ROW('Hygiene Data'!G17))),'Data Summary'!EC23="Yes"),OFFSET('Hygiene Data'!$G$10,0,10*ROW('Hygiene Data'!G17)),NA())</f>
        <v>#N/A</v>
      </c>
      <c r="BO23" s="111" t="e">
        <f ca="true">+IF(AND(ISNUMBER(OFFSET('Hygiene Data'!$H$6,0,10*ROW('Hygiene Data'!H17))),'Data Summary'!ED23="Yes"),OFFSET('Hygiene Data'!$H$6,0,10*ROW('Hygiene Data'!H17)),NA())</f>
        <v>#N/A</v>
      </c>
      <c r="BP23" s="111" t="e">
        <f ca="true">+IF(AND(ISNUMBER(OFFSET('Hygiene Data'!$H$8,0,10*ROW('Hygiene Data'!H17))),'Data Summary'!EE23="Yes"),OFFSET('Hygiene Data'!$H$8,0,10*ROW('Hygiene Data'!H17)),NA())</f>
        <v>#N/A</v>
      </c>
      <c r="BQ23" s="111" t="e">
        <f ca="true">+IF(AND(ISNUMBER(OFFSET('Hygiene Data'!$H$10,0,10*ROW('Hygiene Data'!H17))),'Data Summary'!EF23="Yes"),OFFSET('Hygiene Data'!$H$10,0,10*ROW('Hygiene Data'!H17)),NA())</f>
        <v>#N/A</v>
      </c>
    </row>
    <row r="24" x14ac:dyDescent="0.2">
      <c r="A24" s="59" t="str">
        <f ca="true">+IF(OFFSET('Water Data'!$B$1,0,10*ROW('Water Data'!B18))="",NA(),OFFSET('Water Data'!$B$1,0,10*ROW('Water Data'!B18)))</f>
        <v>EMIS14</v>
      </c>
      <c r="B24" s="59" t="str">
        <f ca="true">+IF(OFFSET('Water Data'!$A$3,0,10*ROW('Water Data'!A18))="",NA(),OFFSET('Water Data'!$A$3,0,10*ROW('Water Data'!A18)))</f>
        <v>EMIS</v>
      </c>
      <c r="C24" s="59">
        <f ca="true">+IF(OFFSET('Water Data'!$C$3,0,10*ROW('Water Data'!C18))="",NA(),OFFSET('Water Data'!$C$3,0,10*ROW('Water Data'!C18)))</f>
        <v>2014</v>
      </c>
      <c r="D24" s="60">
        <f ca="true">+IF(AND(ISNUMBER(OFFSET('Water Data'!$C$5,0,10*ROW('Water Data'!C18))),'Data Summary'!BS24="Yes"),100-OFFSET('Water Data'!$C$5,0,10*ROW('Water Data'!C18)),NA())</f>
        <v>53.074016385450705</v>
      </c>
      <c r="E24" s="60">
        <f ca="true">+IF(AND(ISNUMBER(OFFSET('Water Data'!$C$7,0,10*ROW('Water Data'!C18))),'Data Summary'!BT24="Yes"),OFFSET('Water Data'!$C$7,0,10*ROW('Water Data'!C18)),NA())</f>
        <v>30.423149561176217</v>
      </c>
      <c r="F24" s="60" t="e">
        <f ca="true">+IF(AND(ISNUMBER(OFFSET('Water Data'!$C$10,0,10*ROW('Water Data'!C18))),'Data Summary'!BU24="Yes"),OFFSET('Water Data'!$C$10,0,10*ROW('Water Data'!C18)),NA())</f>
        <v>#N/A</v>
      </c>
      <c r="G24" s="60" t="e">
        <f ca="true">+IF(AND(ISNUMBER(OFFSET('Water Data'!$D$5,0,10*ROW('Water Data'!D18))),'Data Summary'!BV24="Yes"),100-OFFSET('Water Data'!$D$5,0,10*ROW('Water Data'!D18)),NA())</f>
        <v>#N/A</v>
      </c>
      <c r="H24" s="60" t="e">
        <f ca="true">+IF(AND(ISNUMBER(OFFSET('Water Data'!$D$7,0,10*ROW('Water Data'!D18))),'Data Summary'!BW24="Yes"),OFFSET('Water Data'!$D$7,0,10*ROW('Water Data'!D18)),NA())</f>
        <v>#N/A</v>
      </c>
      <c r="I24" s="60" t="e">
        <f ca="true">+IF(AND(ISNUMBER(OFFSET('Water Data'!$D$10,0,10*ROW('Water Data'!D18))),'Data Summary'!BX24="Yes"),OFFSET('Water Data'!$D$10,0,10*ROW('Water Data'!D18)),NA())</f>
        <v>#N/A</v>
      </c>
      <c r="J24" s="60" t="e">
        <f ca="true">+IF(AND(ISNUMBER(OFFSET('Water Data'!$E$5,0,10*ROW('Water Data'!E18))),'Data Summary'!BY24="Yes"),100-OFFSET('Water Data'!$E$5,0,10*ROW('Water Data'!E18)),NA())</f>
        <v>#N/A</v>
      </c>
      <c r="K24" s="60" t="e">
        <f ca="true">+IF(AND(ISNUMBER(OFFSET('Water Data'!$E$7,0,10*ROW('Water Data'!E18))),'Data Summary'!BZ24="Yes"),OFFSET('Water Data'!$E$7,0,10*ROW('Water Data'!E18)),NA())</f>
        <v>#N/A</v>
      </c>
      <c r="L24" s="60" t="e">
        <f ca="true">+IF(AND(ISNUMBER(OFFSET('Water Data'!$E$10,0,10*ROW('Water Data'!E18))),'Data Summary'!CA24="Yes"),OFFSET('Water Data'!$E$10,0,10*ROW('Water Data'!E18)),NA())</f>
        <v>#N/A</v>
      </c>
      <c r="M24" s="60" t="e">
        <f ca="true">+IF(AND(ISNUMBER(OFFSET('Water Data'!$F$5,0,10*ROW('Water Data'!F18))),'Data Summary'!CB24="Yes"),100-OFFSET('Water Data'!$F$5,0,10*ROW('Water Data'!F18)),NA())</f>
        <v>#N/A</v>
      </c>
      <c r="N24" s="60" t="e">
        <f ca="true">+IF(AND(ISNUMBER(OFFSET('Water Data'!$F$7,0,10*ROW('Water Data'!F18))),'Data Summary'!CC24="Yes"),OFFSET('Water Data'!$F$7,0,10*ROW('Water Data'!F18)),NA())</f>
        <v>#N/A</v>
      </c>
      <c r="O24" s="60" t="e">
        <f ca="true">+IF(AND(ISNUMBER(OFFSET('Water Data'!$F$10,0,10*ROW('Water Data'!F18))),'Data Summary'!CD24="Yes"),OFFSET('Water Data'!$F$10,0,10*ROW('Water Data'!F18)),NA())</f>
        <v>#N/A</v>
      </c>
      <c r="P24" s="60">
        <f ca="true">+IF(AND(ISNUMBER(OFFSET('Water Data'!$G$5,0,10*ROW('Water Data'!G18))),'Data Summary'!CE24="Yes"),100-OFFSET('Water Data'!$G$5,0,10*ROW('Water Data'!G18)),NA())</f>
        <v>51.935776252751523</v>
      </c>
      <c r="Q24" s="60">
        <f ca="true">+IF(AND(ISNUMBER(OFFSET('Water Data'!$G$7,0,10*ROW('Water Data'!G18))),'Data Summary'!CF24="Yes"),OFFSET('Water Data'!$G$7,0,10*ROW('Water Data'!G18)),NA())</f>
        <v>29.263239673701932</v>
      </c>
      <c r="R24" s="60" t="e">
        <f ca="true">+IF(AND(ISNUMBER(OFFSET('Water Data'!$G$10,0,10*ROW('Water Data'!G18))),'Data Summary'!CG24="Yes"),OFFSET('Water Data'!$G$10,0,10*ROW('Water Data'!G18)),NA())</f>
        <v>#N/A</v>
      </c>
      <c r="S24" s="60">
        <f ca="true">+IF(AND(ISNUMBER(OFFSET('Water Data'!$H$5,0,10*ROW('Water Data'!H18))),'Data Summary'!CH24="Yes"),100-OFFSET('Water Data'!$H$5,0,10*ROW('Water Data'!H18)),NA())</f>
        <v>68.709815687955427</v>
      </c>
      <c r="T24" s="60">
        <f ca="true">+IF(AND(ISNUMBER(OFFSET('Water Data'!$H$7,0,10*ROW('Water Data'!H18))),'Data Summary'!CI24="Yes"),OFFSET('Water Data'!$H$7,0,10*ROW('Water Data'!H18)),NA())</f>
        <v>46.356622374624948</v>
      </c>
      <c r="U24" s="60" t="e">
        <f ca="true">+IF(AND(ISNUMBER(OFFSET('Water Data'!$H$10,0,10*ROW('Water Data'!H18))),'Data Summary'!CJ24="Yes"),OFFSET('Water Data'!$H$10,0,10*ROW('Water Data'!H18)),NA())</f>
        <v>#N/A</v>
      </c>
      <c r="V24" s="106">
        <f ca="true">+IF(AND(ISNUMBER(OFFSET('Sanitation Data'!$C$5,0,10*ROW('Sanitation Data'!C18))),'Data Summary'!CK24="Yes"),100-OFFSET('Sanitation Data'!$C$5,0,10*ROW('Sanitation Data'!C18)),NA())</f>
        <v>92.542857973880928</v>
      </c>
      <c r="W24" s="106" t="e">
        <f ca="true">+IF(AND(ISNUMBER(OFFSET('Sanitation Data'!$C$7,0,10*ROW('Sanitation Data'!C18))),'Data Summary'!CL24="Yes"),OFFSET('Sanitation Data'!$C$7,0,10*ROW('Sanitation Data'!C18)),NA())</f>
        <v>#N/A</v>
      </c>
      <c r="X24" s="106" t="e">
        <f ca="true">+IF(AND(ISNUMBER(OFFSET('Sanitation Data'!$C$11,0,10*ROW('Sanitation Data'!C18))),'Data Summary'!CM24="Yes"),OFFSET('Sanitation Data'!$C$11,0,10*ROW('Sanitation Data'!C18)),NA())</f>
        <v>#N/A</v>
      </c>
      <c r="Y24" s="106" t="e">
        <f ca="true">+IF(AND(ISNUMBER(OFFSET('Sanitation Data'!$C$12,0,10*ROW('Sanitation Data'!C18))),'Data Summary'!CN24="Yes"),OFFSET('Sanitation Data'!$C$12,0,10*ROW('Sanitation Data'!C18)),NA())</f>
        <v>#N/A</v>
      </c>
      <c r="Z24" s="106" t="e">
        <f ca="true">+IF(AND(ISNUMBER(OFFSET('Sanitation Data'!$C$13,0,10*ROW('Sanitation Data'!C18))),'Data Summary'!CO24="Yes"),OFFSET('Sanitation Data'!$C$13,0,10*ROW('Sanitation Data'!C18)),NA())</f>
        <v>#N/A</v>
      </c>
      <c r="AA24" s="106" t="e">
        <f ca="true">+IF(AND(ISNUMBER(OFFSET('Sanitation Data'!$D$5,0,10*ROW('Sanitation Data'!D18))),'Data Summary'!CP24="Yes"),100-OFFSET('Sanitation Data'!$D$5,0,10*ROW('Sanitation Data'!D18)),NA())</f>
        <v>#N/A</v>
      </c>
      <c r="AB24" s="106" t="e">
        <f ca="true">+IF(AND(ISNUMBER(OFFSET('Sanitation Data'!$D$7,0,10*ROW('Sanitation Data'!D18))),'Data Summary'!CQ24="Yes"),OFFSET('Sanitation Data'!$D$7,0,10*ROW('Sanitation Data'!D18)),NA())</f>
        <v>#N/A</v>
      </c>
      <c r="AC24" s="106" t="e">
        <f ca="true">+IF(AND(ISNUMBER(OFFSET('Sanitation Data'!$D$11,0,10*ROW('Sanitation Data'!D18))),'Data Summary'!CR24="Yes"),OFFSET('Sanitation Data'!$D$11,0,10*ROW('Sanitation Data'!D18)),NA())</f>
        <v>#N/A</v>
      </c>
      <c r="AD24" s="106" t="e">
        <f ca="true">+IF(AND(ISNUMBER(OFFSET('Sanitation Data'!$D$12,0,10*ROW('Sanitation Data'!D18))),'Data Summary'!CS24="Yes"),OFFSET('Sanitation Data'!$D$12,0,10*ROW('Sanitation Data'!D18)),NA())</f>
        <v>#N/A</v>
      </c>
      <c r="AE24" s="106" t="e">
        <f ca="true">+IF(AND(ISNUMBER(OFFSET('Sanitation Data'!$D$13,0,10*ROW('Sanitation Data'!D18))),'Data Summary'!CT24="Yes"),OFFSET('Sanitation Data'!$D$13,0,10*ROW('Sanitation Data'!D18)),NA())</f>
        <v>#N/A</v>
      </c>
      <c r="AF24" s="106" t="e">
        <f ca="true">+IF(AND(ISNUMBER(OFFSET('Sanitation Data'!$E$5,0,10*ROW('Sanitation Data'!E18))),'Data Summary'!CU24="Yes"),100-OFFSET('Sanitation Data'!$E$5,0,10*ROW('Sanitation Data'!E18)),NA())</f>
        <v>#N/A</v>
      </c>
      <c r="AG24" s="106" t="e">
        <f ca="true">+IF(AND(ISNUMBER(OFFSET('Sanitation Data'!$E$7,0,10*ROW('Sanitation Data'!E18))),'Data Summary'!CV24="Yes"),OFFSET('Sanitation Data'!$E$7,0,10*ROW('Sanitation Data'!E18)),NA())</f>
        <v>#N/A</v>
      </c>
      <c r="AH24" s="106" t="e">
        <f ca="true">+IF(AND(ISNUMBER(OFFSET('Sanitation Data'!$E$11,0,10*ROW('Sanitation Data'!E18))),'Data Summary'!CW24="Yes"),OFFSET('Sanitation Data'!$E$11,0,10*ROW('Sanitation Data'!E18)),NA())</f>
        <v>#N/A</v>
      </c>
      <c r="AI24" s="106" t="e">
        <f ca="true">+IF(AND(ISNUMBER(OFFSET('Sanitation Data'!$E$12,0,10*ROW('Sanitation Data'!E18))),'Data Summary'!CX24="Yes"),OFFSET('Sanitation Data'!$E$12,0,10*ROW('Sanitation Data'!E18)),NA())</f>
        <v>#N/A</v>
      </c>
      <c r="AJ24" s="106" t="e">
        <f ca="true">+IF(AND(ISNUMBER(OFFSET('Sanitation Data'!$E$13,0,10*ROW('Sanitation Data'!E18))),'Data Summary'!CY24="Yes"),OFFSET('Sanitation Data'!$E$13,0,10*ROW('Sanitation Data'!E18)),NA())</f>
        <v>#N/A</v>
      </c>
      <c r="AK24" s="106" t="e">
        <f ca="true">+IF(AND(ISNUMBER(OFFSET('Sanitation Data'!$F$5,0,10*ROW('Sanitation Data'!F18))),'Data Summary'!CZ24="Yes"),100-OFFSET('Sanitation Data'!$F$5,0,10*ROW('Sanitation Data'!F18)),NA())</f>
        <v>#N/A</v>
      </c>
      <c r="AL24" s="106" t="e">
        <f ca="true">+IF(AND(ISNUMBER(OFFSET('Sanitation Data'!$F$7,0,10*ROW('Sanitation Data'!F18))),'Data Summary'!DA24="Yes"),OFFSET('Sanitation Data'!$F$7,0,10*ROW('Sanitation Data'!F18)),NA())</f>
        <v>#N/A</v>
      </c>
      <c r="AM24" s="106" t="e">
        <f ca="true">+IF(AND(ISNUMBER(OFFSET('Sanitation Data'!$F$11,0,10*ROW('Sanitation Data'!F18))),'Data Summary'!DB24="Yes"),OFFSET('Sanitation Data'!$F$11,0,10*ROW('Sanitation Data'!F18)),NA())</f>
        <v>#N/A</v>
      </c>
      <c r="AN24" s="106" t="e">
        <f ca="true">+IF(AND(ISNUMBER(OFFSET('Sanitation Data'!$F$12,0,10*ROW('Sanitation Data'!F18))),'Data Summary'!DC24="Yes"),OFFSET('Sanitation Data'!$F$12,0,10*ROW('Sanitation Data'!F18)),NA())</f>
        <v>#N/A</v>
      </c>
      <c r="AO24" s="106" t="e">
        <f ca="true">+IF(AND(ISNUMBER(OFFSET('Sanitation Data'!$F$13,0,10*ROW('Sanitation Data'!F18))),'Data Summary'!DD24="Yes"),OFFSET('Sanitation Data'!$F$13,0,10*ROW('Sanitation Data'!F18)),NA())</f>
        <v>#N/A</v>
      </c>
      <c r="AP24" s="106">
        <f ca="true">+IF(AND(ISNUMBER(OFFSET('Sanitation Data'!$G$5,0,10*ROW('Sanitation Data'!G18))),'Data Summary'!DE24="Yes"),100-OFFSET('Sanitation Data'!$G$5,0,10*ROW('Sanitation Data'!G18)),NA())</f>
        <v>92</v>
      </c>
      <c r="AQ24" s="106" t="e">
        <f ca="true">+IF(AND(ISNUMBER(OFFSET('Sanitation Data'!$G$7,0,10*ROW('Sanitation Data'!G18))),'Data Summary'!DF24="Yes"),OFFSET('Sanitation Data'!$G$7,0,10*ROW('Sanitation Data'!G18)),NA())</f>
        <v>#N/A</v>
      </c>
      <c r="AR24" s="106" t="e">
        <f ca="true">+IF(AND(ISNUMBER(OFFSET('Sanitation Data'!$G$11,0,10*ROW('Sanitation Data'!G18))),'Data Summary'!DG24="Yes"),OFFSET('Sanitation Data'!$G$11,0,10*ROW('Sanitation Data'!G18)),NA())</f>
        <v>#N/A</v>
      </c>
      <c r="AS24" s="106" t="e">
        <f ca="true">+IF(AND(ISNUMBER(OFFSET('Sanitation Data'!$G$12,0,10*ROW('Sanitation Data'!G18))),'Data Summary'!DH24="Yes"),OFFSET('Sanitation Data'!$G$12,0,10*ROW('Sanitation Data'!G18)),NA())</f>
        <v>#N/A</v>
      </c>
      <c r="AT24" s="106" t="e">
        <f ca="true">+IF(AND(ISNUMBER(OFFSET('Sanitation Data'!$G$13,0,10*ROW('Sanitation Data'!G18))),'Data Summary'!DI24="Yes"),OFFSET('Sanitation Data'!$G$13,0,10*ROW('Sanitation Data'!G18)),NA())</f>
        <v>#N/A</v>
      </c>
      <c r="AU24" s="106">
        <f ca="true">+IF(AND(ISNUMBER(OFFSET('Sanitation Data'!$H$5,0,10*ROW('Sanitation Data'!H18))),'Data Summary'!DJ24="Yes"),100-OFFSET('Sanitation Data'!$H$5,0,10*ROW('Sanitation Data'!H18)),NA())</f>
        <v>100</v>
      </c>
      <c r="AV24" s="106" t="e">
        <f ca="true">+IF(AND(ISNUMBER(OFFSET('Sanitation Data'!$H$7,0,10*ROW('Sanitation Data'!H18))),'Data Summary'!DK24="Yes"),OFFSET('Sanitation Data'!$H$7,0,10*ROW('Sanitation Data'!H18)),NA())</f>
        <v>#N/A</v>
      </c>
      <c r="AW24" s="106" t="e">
        <f ca="true">+IF(AND(ISNUMBER(OFFSET('Sanitation Data'!$H$11,0,10*ROW('Sanitation Data'!H18))),'Data Summary'!DL24="Yes"),OFFSET('Sanitation Data'!$H$11,0,10*ROW('Sanitation Data'!H18)),NA())</f>
        <v>#N/A</v>
      </c>
      <c r="AX24" s="106" t="e">
        <f ca="true">+IF(AND(ISNUMBER(OFFSET('Sanitation Data'!$H$12,0,10*ROW('Sanitation Data'!H18))),'Data Summary'!DM24="Yes"),OFFSET('Sanitation Data'!$H$12,0,10*ROW('Sanitation Data'!H18)),NA())</f>
        <v>#N/A</v>
      </c>
      <c r="AY24" s="106" t="e">
        <f ca="true">+IF(AND(ISNUMBER(OFFSET('Sanitation Data'!$H$13,0,10*ROW('Sanitation Data'!H18))),'Data Summary'!DN24="Yes"),OFFSET('Sanitation Data'!$H$13,0,10*ROW('Sanitation Data'!H18)),NA())</f>
        <v>#N/A</v>
      </c>
      <c r="AZ24" s="111" t="e">
        <f ca="true">+IF(AND(ISNUMBER(OFFSET('Hygiene Data'!$C$6,0,10*ROW('Hygiene Data'!C18))),'Data Summary'!DO24="Yes"),OFFSET('Hygiene Data'!$C$6,0,10*ROW('Hygiene Data'!C18)),NA())</f>
        <v>#N/A</v>
      </c>
      <c r="BA24" s="111" t="e">
        <f ca="true">+IF(AND(ISNUMBER(OFFSET('Hygiene Data'!$C$8,0,10*ROW('Hygiene Data'!C18))),'Data Summary'!DP24="Yes"),OFFSET('Hygiene Data'!$C$8,0,10*ROW('Hygiene Data'!C18)),NA())</f>
        <v>#N/A</v>
      </c>
      <c r="BB24" s="111" t="e">
        <f ca="true">+IF(AND(ISNUMBER(OFFSET('Hygiene Data'!$C$10,0,10*ROW('Hygiene Data'!C18))),'Data Summary'!DQ24="Yes"),OFFSET('Hygiene Data'!$C$10,0,10*ROW('Hygiene Data'!C18)),NA())</f>
        <v>#N/A</v>
      </c>
      <c r="BC24" s="111" t="e">
        <f ca="true">+IF(AND(ISNUMBER(OFFSET('Hygiene Data'!$D$6,0,10*ROW('Hygiene Data'!D18))),'Data Summary'!DR24="Yes"),OFFSET('Hygiene Data'!$D$6,0,10*ROW('Hygiene Data'!D18)),NA())</f>
        <v>#N/A</v>
      </c>
      <c r="BD24" s="111" t="e">
        <f ca="true">+IF(AND(ISNUMBER(OFFSET('Hygiene Data'!$D$8,0,10*ROW('Hygiene Data'!D18))),'Data Summary'!DS24="Yes"),OFFSET('Hygiene Data'!$D$8,0,10*ROW('Hygiene Data'!D18)),NA())</f>
        <v>#N/A</v>
      </c>
      <c r="BE24" s="111" t="e">
        <f ca="true">+IF(AND(ISNUMBER(OFFSET('Hygiene Data'!$D$10,0,10*ROW('Hygiene Data'!D18))),'Data Summary'!DT24="Yes"),OFFSET('Hygiene Data'!$D$10,0,10*ROW('Hygiene Data'!D18)),NA())</f>
        <v>#N/A</v>
      </c>
      <c r="BF24" s="111" t="e">
        <f ca="true">+IF(AND(ISNUMBER(OFFSET('Hygiene Data'!$E$6,0,10*ROW('Hygiene Data'!E18))),'Data Summary'!DU24="Yes"),OFFSET('Hygiene Data'!$E$6,0,10*ROW('Hygiene Data'!E18)),NA())</f>
        <v>#N/A</v>
      </c>
      <c r="BG24" s="111" t="e">
        <f ca="true">+IF(AND(ISNUMBER(OFFSET('Hygiene Data'!$E$8,0,10*ROW('Hygiene Data'!E18))),'Data Summary'!DV24="Yes"),OFFSET('Hygiene Data'!$E$8,0,10*ROW('Hygiene Data'!E18)),NA())</f>
        <v>#N/A</v>
      </c>
      <c r="BH24" s="111" t="e">
        <f ca="true">+IF(AND(ISNUMBER(OFFSET('Hygiene Data'!$E$10,0,10*ROW('Hygiene Data'!E18))),'Data Summary'!DW24="Yes"),OFFSET('Hygiene Data'!$E$10,0,10*ROW('Hygiene Data'!E18)),NA())</f>
        <v>#N/A</v>
      </c>
      <c r="BI24" s="111" t="e">
        <f ca="true">+IF(AND(ISNUMBER(OFFSET('Hygiene Data'!$F$6,0,10*ROW('Hygiene Data'!F18))),'Data Summary'!DX24="Yes"),OFFSET('Hygiene Data'!$F$6,0,10*ROW('Hygiene Data'!F18)),NA())</f>
        <v>#N/A</v>
      </c>
      <c r="BJ24" s="111" t="e">
        <f ca="true">+IF(AND(ISNUMBER(OFFSET('Hygiene Data'!$F$8,0,10*ROW('Hygiene Data'!F18))),'Data Summary'!DY24="Yes"),OFFSET('Hygiene Data'!$F$8,0,10*ROW('Hygiene Data'!F18)),NA())</f>
        <v>#N/A</v>
      </c>
      <c r="BK24" s="111" t="e">
        <f ca="true">+IF(AND(ISNUMBER(OFFSET('Hygiene Data'!$F$10,0,10*ROW('Hygiene Data'!F18))),'Data Summary'!DZ24="Yes"),OFFSET('Hygiene Data'!$F$10,0,10*ROW('Hygiene Data'!F18)),NA())</f>
        <v>#N/A</v>
      </c>
      <c r="BL24" s="111" t="e">
        <f ca="true">+IF(AND(ISNUMBER(OFFSET('Hygiene Data'!$G$6,0,10*ROW('Hygiene Data'!G18))),'Data Summary'!EA24="Yes"),OFFSET('Hygiene Data'!$G$6,0,10*ROW('Hygiene Data'!G18)),NA())</f>
        <v>#N/A</v>
      </c>
      <c r="BM24" s="111" t="e">
        <f ca="true">+IF(AND(ISNUMBER(OFFSET('Hygiene Data'!$G$8,0,10*ROW('Hygiene Data'!G18))),'Data Summary'!EB24="Yes"),OFFSET('Hygiene Data'!$G$8,0,10*ROW('Hygiene Data'!G18)),NA())</f>
        <v>#N/A</v>
      </c>
      <c r="BN24" s="111" t="e">
        <f ca="true">+IF(AND(ISNUMBER(OFFSET('Hygiene Data'!$G$10,0,10*ROW('Hygiene Data'!G18))),'Data Summary'!EC24="Yes"),OFFSET('Hygiene Data'!$G$10,0,10*ROW('Hygiene Data'!G18)),NA())</f>
        <v>#N/A</v>
      </c>
      <c r="BO24" s="111" t="e">
        <f ca="true">+IF(AND(ISNUMBER(OFFSET('Hygiene Data'!$H$6,0,10*ROW('Hygiene Data'!H18))),'Data Summary'!ED24="Yes"),OFFSET('Hygiene Data'!$H$6,0,10*ROW('Hygiene Data'!H18)),NA())</f>
        <v>#N/A</v>
      </c>
      <c r="BP24" s="111" t="e">
        <f ca="true">+IF(AND(ISNUMBER(OFFSET('Hygiene Data'!$H$8,0,10*ROW('Hygiene Data'!H18))),'Data Summary'!EE24="Yes"),OFFSET('Hygiene Data'!$H$8,0,10*ROW('Hygiene Data'!H18)),NA())</f>
        <v>#N/A</v>
      </c>
      <c r="BQ24" s="111" t="e">
        <f ca="true">+IF(AND(ISNUMBER(OFFSET('Hygiene Data'!$H$10,0,10*ROW('Hygiene Data'!H18))),'Data Summary'!EF24="Yes"),OFFSET('Hygiene Data'!$H$10,0,10*ROW('Hygiene Data'!H18)),NA())</f>
        <v>#N/A</v>
      </c>
    </row>
    <row r="25" x14ac:dyDescent="0.2">
      <c r="A25" s="59" t="str">
        <f ca="true">+IF(OFFSET('Water Data'!$B$1,0,10*ROW('Water Data'!B19))="",NA(),OFFSET('Water Data'!$B$1,0,10*ROW('Water Data'!B19)))</f>
        <v>EMIS15</v>
      </c>
      <c r="B25" s="59" t="str">
        <f ca="true">+IF(OFFSET('Water Data'!$A$3,0,10*ROW('Water Data'!A19))="",NA(),OFFSET('Water Data'!$A$3,0,10*ROW('Water Data'!A19)))</f>
        <v>EMIS</v>
      </c>
      <c r="C25" s="59">
        <f ca="true">+IF(OFFSET('Water Data'!$C$3,0,10*ROW('Water Data'!C19))="",NA(),OFFSET('Water Data'!$C$3,0,10*ROW('Water Data'!C19)))</f>
        <v>2015</v>
      </c>
      <c r="D25" s="60" t="e">
        <f ca="true">+IF(AND(ISNUMBER(OFFSET('Water Data'!$C$5,0,10*ROW('Water Data'!C19))),'Data Summary'!BS25="Yes"),100-OFFSET('Water Data'!$C$5,0,10*ROW('Water Data'!C19)),NA())</f>
        <v>#N/A</v>
      </c>
      <c r="E25" s="60" t="e">
        <f ca="true">+IF(AND(ISNUMBER(OFFSET('Water Data'!$C$7,0,10*ROW('Water Data'!C19))),'Data Summary'!BT25="Yes"),OFFSET('Water Data'!$C$7,0,10*ROW('Water Data'!C19)),NA())</f>
        <v>#N/A</v>
      </c>
      <c r="F25" s="60" t="e">
        <f ca="true">+IF(AND(ISNUMBER(OFFSET('Water Data'!$C$10,0,10*ROW('Water Data'!C19))),'Data Summary'!BU25="Yes"),OFFSET('Water Data'!$C$10,0,10*ROW('Water Data'!C19)),NA())</f>
        <v>#N/A</v>
      </c>
      <c r="G25" s="60" t="e">
        <f ca="true">+IF(AND(ISNUMBER(OFFSET('Water Data'!$D$5,0,10*ROW('Water Data'!D19))),'Data Summary'!BV25="Yes"),100-OFFSET('Water Data'!$D$5,0,10*ROW('Water Data'!D19)),NA())</f>
        <v>#N/A</v>
      </c>
      <c r="H25" s="60" t="e">
        <f ca="true">+IF(AND(ISNUMBER(OFFSET('Water Data'!$D$7,0,10*ROW('Water Data'!D19))),'Data Summary'!BW25="Yes"),OFFSET('Water Data'!$D$7,0,10*ROW('Water Data'!D19)),NA())</f>
        <v>#N/A</v>
      </c>
      <c r="I25" s="60" t="e">
        <f ca="true">+IF(AND(ISNUMBER(OFFSET('Water Data'!$D$10,0,10*ROW('Water Data'!D19))),'Data Summary'!BX25="Yes"),OFFSET('Water Data'!$D$10,0,10*ROW('Water Data'!D19)),NA())</f>
        <v>#N/A</v>
      </c>
      <c r="J25" s="60" t="e">
        <f ca="true">+IF(AND(ISNUMBER(OFFSET('Water Data'!$E$5,0,10*ROW('Water Data'!E19))),'Data Summary'!BY25="Yes"),100-OFFSET('Water Data'!$E$5,0,10*ROW('Water Data'!E19)),NA())</f>
        <v>#N/A</v>
      </c>
      <c r="K25" s="60" t="e">
        <f ca="true">+IF(AND(ISNUMBER(OFFSET('Water Data'!$E$7,0,10*ROW('Water Data'!E19))),'Data Summary'!BZ25="Yes"),OFFSET('Water Data'!$E$7,0,10*ROW('Water Data'!E19)),NA())</f>
        <v>#N/A</v>
      </c>
      <c r="L25" s="60" t="e">
        <f ca="true">+IF(AND(ISNUMBER(OFFSET('Water Data'!$E$10,0,10*ROW('Water Data'!E19))),'Data Summary'!CA25="Yes"),OFFSET('Water Data'!$E$10,0,10*ROW('Water Data'!E19)),NA())</f>
        <v>#N/A</v>
      </c>
      <c r="M25" s="60" t="e">
        <f ca="true">+IF(AND(ISNUMBER(OFFSET('Water Data'!$F$5,0,10*ROW('Water Data'!F19))),'Data Summary'!CB25="Yes"),100-OFFSET('Water Data'!$F$5,0,10*ROW('Water Data'!F19)),NA())</f>
        <v>#N/A</v>
      </c>
      <c r="N25" s="60" t="e">
        <f ca="true">+IF(AND(ISNUMBER(OFFSET('Water Data'!$F$7,0,10*ROW('Water Data'!F19))),'Data Summary'!CC25="Yes"),OFFSET('Water Data'!$F$7,0,10*ROW('Water Data'!F19)),NA())</f>
        <v>#N/A</v>
      </c>
      <c r="O25" s="60" t="e">
        <f ca="true">+IF(AND(ISNUMBER(OFFSET('Water Data'!$F$10,0,10*ROW('Water Data'!F19))),'Data Summary'!CD25="Yes"),OFFSET('Water Data'!$F$10,0,10*ROW('Water Data'!F19)),NA())</f>
        <v>#N/A</v>
      </c>
      <c r="P25" s="60" t="e">
        <f ca="true">+IF(AND(ISNUMBER(OFFSET('Water Data'!$G$5,0,10*ROW('Water Data'!G19))),'Data Summary'!CE25="Yes"),100-OFFSET('Water Data'!$G$5,0,10*ROW('Water Data'!G19)),NA())</f>
        <v>#N/A</v>
      </c>
      <c r="Q25" s="60" t="e">
        <f ca="true">+IF(AND(ISNUMBER(OFFSET('Water Data'!$G$7,0,10*ROW('Water Data'!G19))),'Data Summary'!CF25="Yes"),OFFSET('Water Data'!$G$7,0,10*ROW('Water Data'!G19)),NA())</f>
        <v>#N/A</v>
      </c>
      <c r="R25" s="60" t="e">
        <f ca="true">+IF(AND(ISNUMBER(OFFSET('Water Data'!$G$10,0,10*ROW('Water Data'!G19))),'Data Summary'!CG25="Yes"),OFFSET('Water Data'!$G$10,0,10*ROW('Water Data'!G19)),NA())</f>
        <v>#N/A</v>
      </c>
      <c r="S25" s="60" t="e">
        <f ca="true">+IF(AND(ISNUMBER(OFFSET('Water Data'!$H$5,0,10*ROW('Water Data'!H19))),'Data Summary'!CH25="Yes"),100-OFFSET('Water Data'!$H$5,0,10*ROW('Water Data'!H19)),NA())</f>
        <v>#N/A</v>
      </c>
      <c r="T25" s="60" t="e">
        <f ca="true">+IF(AND(ISNUMBER(OFFSET('Water Data'!$H$7,0,10*ROW('Water Data'!H19))),'Data Summary'!CI25="Yes"),OFFSET('Water Data'!$H$7,0,10*ROW('Water Data'!H19)),NA())</f>
        <v>#N/A</v>
      </c>
      <c r="U25" s="60" t="e">
        <f ca="true">+IF(AND(ISNUMBER(OFFSET('Water Data'!$H$10,0,10*ROW('Water Data'!H19))),'Data Summary'!CJ25="Yes"),OFFSET('Water Data'!$H$10,0,10*ROW('Water Data'!H19)),NA())</f>
        <v>#N/A</v>
      </c>
      <c r="V25" s="106">
        <f ca="true">+IF(AND(ISNUMBER(OFFSET('Sanitation Data'!$C$5,0,10*ROW('Sanitation Data'!C19))),'Data Summary'!CK25="Yes"),100-OFFSET('Sanitation Data'!$C$5,0,10*ROW('Sanitation Data'!C19)),NA())</f>
        <v>87.918128331906203</v>
      </c>
      <c r="W25" s="106" t="e">
        <f ca="true">+IF(AND(ISNUMBER(OFFSET('Sanitation Data'!$C$7,0,10*ROW('Sanitation Data'!C19))),'Data Summary'!CL25="Yes"),OFFSET('Sanitation Data'!$C$7,0,10*ROW('Sanitation Data'!C19)),NA())</f>
        <v>#N/A</v>
      </c>
      <c r="X25" s="106" t="e">
        <f ca="true">+IF(AND(ISNUMBER(OFFSET('Sanitation Data'!$C$11,0,10*ROW('Sanitation Data'!C19))),'Data Summary'!CM25="Yes"),OFFSET('Sanitation Data'!$C$11,0,10*ROW('Sanitation Data'!C19)),NA())</f>
        <v>#N/A</v>
      </c>
      <c r="Y25" s="106" t="e">
        <f ca="true">+IF(AND(ISNUMBER(OFFSET('Sanitation Data'!$C$12,0,10*ROW('Sanitation Data'!C19))),'Data Summary'!CN25="Yes"),OFFSET('Sanitation Data'!$C$12,0,10*ROW('Sanitation Data'!C19)),NA())</f>
        <v>#N/A</v>
      </c>
      <c r="Z25" s="106" t="e">
        <f ca="true">+IF(AND(ISNUMBER(OFFSET('Sanitation Data'!$C$13,0,10*ROW('Sanitation Data'!C19))),'Data Summary'!CO25="Yes"),OFFSET('Sanitation Data'!$C$13,0,10*ROW('Sanitation Data'!C19)),NA())</f>
        <v>#N/A</v>
      </c>
      <c r="AA25" s="106" t="e">
        <f ca="true">+IF(AND(ISNUMBER(OFFSET('Sanitation Data'!$D$5,0,10*ROW('Sanitation Data'!D19))),'Data Summary'!CP25="Yes"),100-OFFSET('Sanitation Data'!$D$5,0,10*ROW('Sanitation Data'!D19)),NA())</f>
        <v>#N/A</v>
      </c>
      <c r="AB25" s="106" t="e">
        <f ca="true">+IF(AND(ISNUMBER(OFFSET('Sanitation Data'!$D$7,0,10*ROW('Sanitation Data'!D19))),'Data Summary'!CQ25="Yes"),OFFSET('Sanitation Data'!$D$7,0,10*ROW('Sanitation Data'!D19)),NA())</f>
        <v>#N/A</v>
      </c>
      <c r="AC25" s="106" t="e">
        <f ca="true">+IF(AND(ISNUMBER(OFFSET('Sanitation Data'!$D$11,0,10*ROW('Sanitation Data'!D19))),'Data Summary'!CR25="Yes"),OFFSET('Sanitation Data'!$D$11,0,10*ROW('Sanitation Data'!D19)),NA())</f>
        <v>#N/A</v>
      </c>
      <c r="AD25" s="106" t="e">
        <f ca="true">+IF(AND(ISNUMBER(OFFSET('Sanitation Data'!$D$12,0,10*ROW('Sanitation Data'!D19))),'Data Summary'!CS25="Yes"),OFFSET('Sanitation Data'!$D$12,0,10*ROW('Sanitation Data'!D19)),NA())</f>
        <v>#N/A</v>
      </c>
      <c r="AE25" s="106" t="e">
        <f ca="true">+IF(AND(ISNUMBER(OFFSET('Sanitation Data'!$D$13,0,10*ROW('Sanitation Data'!D19))),'Data Summary'!CT25="Yes"),OFFSET('Sanitation Data'!$D$13,0,10*ROW('Sanitation Data'!D19)),NA())</f>
        <v>#N/A</v>
      </c>
      <c r="AF25" s="106" t="e">
        <f ca="true">+IF(AND(ISNUMBER(OFFSET('Sanitation Data'!$E$5,0,10*ROW('Sanitation Data'!E19))),'Data Summary'!CU25="Yes"),100-OFFSET('Sanitation Data'!$E$5,0,10*ROW('Sanitation Data'!E19)),NA())</f>
        <v>#N/A</v>
      </c>
      <c r="AG25" s="106" t="e">
        <f ca="true">+IF(AND(ISNUMBER(OFFSET('Sanitation Data'!$E$7,0,10*ROW('Sanitation Data'!E19))),'Data Summary'!CV25="Yes"),OFFSET('Sanitation Data'!$E$7,0,10*ROW('Sanitation Data'!E19)),NA())</f>
        <v>#N/A</v>
      </c>
      <c r="AH25" s="106" t="e">
        <f ca="true">+IF(AND(ISNUMBER(OFFSET('Sanitation Data'!$E$11,0,10*ROW('Sanitation Data'!E19))),'Data Summary'!CW25="Yes"),OFFSET('Sanitation Data'!$E$11,0,10*ROW('Sanitation Data'!E19)),NA())</f>
        <v>#N/A</v>
      </c>
      <c r="AI25" s="106" t="e">
        <f ca="true">+IF(AND(ISNUMBER(OFFSET('Sanitation Data'!$E$12,0,10*ROW('Sanitation Data'!E19))),'Data Summary'!CX25="Yes"),OFFSET('Sanitation Data'!$E$12,0,10*ROW('Sanitation Data'!E19)),NA())</f>
        <v>#N/A</v>
      </c>
      <c r="AJ25" s="106" t="e">
        <f ca="true">+IF(AND(ISNUMBER(OFFSET('Sanitation Data'!$E$13,0,10*ROW('Sanitation Data'!E19))),'Data Summary'!CY25="Yes"),OFFSET('Sanitation Data'!$E$13,0,10*ROW('Sanitation Data'!E19)),NA())</f>
        <v>#N/A</v>
      </c>
      <c r="AK25" s="106" t="e">
        <f ca="true">+IF(AND(ISNUMBER(OFFSET('Sanitation Data'!$F$5,0,10*ROW('Sanitation Data'!F19))),'Data Summary'!CZ25="Yes"),100-OFFSET('Sanitation Data'!$F$5,0,10*ROW('Sanitation Data'!F19)),NA())</f>
        <v>#N/A</v>
      </c>
      <c r="AL25" s="106" t="e">
        <f ca="true">+IF(AND(ISNUMBER(OFFSET('Sanitation Data'!$F$7,0,10*ROW('Sanitation Data'!F19))),'Data Summary'!DA25="Yes"),OFFSET('Sanitation Data'!$F$7,0,10*ROW('Sanitation Data'!F19)),NA())</f>
        <v>#N/A</v>
      </c>
      <c r="AM25" s="106" t="e">
        <f ca="true">+IF(AND(ISNUMBER(OFFSET('Sanitation Data'!$F$11,0,10*ROW('Sanitation Data'!F19))),'Data Summary'!DB25="Yes"),OFFSET('Sanitation Data'!$F$11,0,10*ROW('Sanitation Data'!F19)),NA())</f>
        <v>#N/A</v>
      </c>
      <c r="AN25" s="106" t="e">
        <f ca="true">+IF(AND(ISNUMBER(OFFSET('Sanitation Data'!$F$12,0,10*ROW('Sanitation Data'!F19))),'Data Summary'!DC25="Yes"),OFFSET('Sanitation Data'!$F$12,0,10*ROW('Sanitation Data'!F19)),NA())</f>
        <v>#N/A</v>
      </c>
      <c r="AO25" s="106" t="e">
        <f ca="true">+IF(AND(ISNUMBER(OFFSET('Sanitation Data'!$F$13,0,10*ROW('Sanitation Data'!F19))),'Data Summary'!DD25="Yes"),OFFSET('Sanitation Data'!$F$13,0,10*ROW('Sanitation Data'!F19)),NA())</f>
        <v>#N/A</v>
      </c>
      <c r="AP25" s="106">
        <f ca="true">+IF(AND(ISNUMBER(OFFSET('Sanitation Data'!$G$5,0,10*ROW('Sanitation Data'!G19))),'Data Summary'!DE25="Yes"),100-OFFSET('Sanitation Data'!$G$5,0,10*ROW('Sanitation Data'!G19)),NA())</f>
        <v>88.077188146106138</v>
      </c>
      <c r="AQ25" s="106" t="e">
        <f ca="true">+IF(AND(ISNUMBER(OFFSET('Sanitation Data'!$G$7,0,10*ROW('Sanitation Data'!G19))),'Data Summary'!DF25="Yes"),OFFSET('Sanitation Data'!$G$7,0,10*ROW('Sanitation Data'!G19)),NA())</f>
        <v>#N/A</v>
      </c>
      <c r="AR25" s="106" t="e">
        <f ca="true">+IF(AND(ISNUMBER(OFFSET('Sanitation Data'!$G$11,0,10*ROW('Sanitation Data'!G19))),'Data Summary'!DG25="Yes"),OFFSET('Sanitation Data'!$G$11,0,10*ROW('Sanitation Data'!G19)),NA())</f>
        <v>#N/A</v>
      </c>
      <c r="AS25" s="106" t="e">
        <f ca="true">+IF(AND(ISNUMBER(OFFSET('Sanitation Data'!$G$12,0,10*ROW('Sanitation Data'!G19))),'Data Summary'!DH25="Yes"),OFFSET('Sanitation Data'!$G$12,0,10*ROW('Sanitation Data'!G19)),NA())</f>
        <v>#N/A</v>
      </c>
      <c r="AT25" s="106" t="e">
        <f ca="true">+IF(AND(ISNUMBER(OFFSET('Sanitation Data'!$G$13,0,10*ROW('Sanitation Data'!G19))),'Data Summary'!DI25="Yes"),OFFSET('Sanitation Data'!$G$13,0,10*ROW('Sanitation Data'!G19)),NA())</f>
        <v>#N/A</v>
      </c>
      <c r="AU25" s="106">
        <f ca="true">+IF(AND(ISNUMBER(OFFSET('Sanitation Data'!$H$5,0,10*ROW('Sanitation Data'!H19))),'Data Summary'!DJ25="Yes"),100-OFFSET('Sanitation Data'!$H$5,0,10*ROW('Sanitation Data'!H19)),NA())</f>
        <v>86.042402826855124</v>
      </c>
      <c r="AV25" s="106" t="e">
        <f ca="true">+IF(AND(ISNUMBER(OFFSET('Sanitation Data'!$H$7,0,10*ROW('Sanitation Data'!H19))),'Data Summary'!DK25="Yes"),OFFSET('Sanitation Data'!$H$7,0,10*ROW('Sanitation Data'!H19)),NA())</f>
        <v>#N/A</v>
      </c>
      <c r="AW25" s="106" t="e">
        <f ca="true">+IF(AND(ISNUMBER(OFFSET('Sanitation Data'!$H$11,0,10*ROW('Sanitation Data'!H19))),'Data Summary'!DL25="Yes"),OFFSET('Sanitation Data'!$H$11,0,10*ROW('Sanitation Data'!H19)),NA())</f>
        <v>#N/A</v>
      </c>
      <c r="AX25" s="106" t="e">
        <f ca="true">+IF(AND(ISNUMBER(OFFSET('Sanitation Data'!$H$12,0,10*ROW('Sanitation Data'!H19))),'Data Summary'!DM25="Yes"),OFFSET('Sanitation Data'!$H$12,0,10*ROW('Sanitation Data'!H19)),NA())</f>
        <v>#N/A</v>
      </c>
      <c r="AY25" s="106" t="e">
        <f ca="true">+IF(AND(ISNUMBER(OFFSET('Sanitation Data'!$H$13,0,10*ROW('Sanitation Data'!H19))),'Data Summary'!DN25="Yes"),OFFSET('Sanitation Data'!$H$13,0,10*ROW('Sanitation Data'!H19)),NA())</f>
        <v>#N/A</v>
      </c>
      <c r="AZ25" s="111" t="e">
        <f ca="true">+IF(AND(ISNUMBER(OFFSET('Hygiene Data'!$C$6,0,10*ROW('Hygiene Data'!C19))),'Data Summary'!DO25="Yes"),OFFSET('Hygiene Data'!$C$6,0,10*ROW('Hygiene Data'!C19)),NA())</f>
        <v>#N/A</v>
      </c>
      <c r="BA25" s="111" t="e">
        <f ca="true">+IF(AND(ISNUMBER(OFFSET('Hygiene Data'!$C$8,0,10*ROW('Hygiene Data'!C19))),'Data Summary'!DP25="Yes"),OFFSET('Hygiene Data'!$C$8,0,10*ROW('Hygiene Data'!C19)),NA())</f>
        <v>#N/A</v>
      </c>
      <c r="BB25" s="111" t="e">
        <f ca="true">+IF(AND(ISNUMBER(OFFSET('Hygiene Data'!$C$10,0,10*ROW('Hygiene Data'!C19))),'Data Summary'!DQ25="Yes"),OFFSET('Hygiene Data'!$C$10,0,10*ROW('Hygiene Data'!C19)),NA())</f>
        <v>#N/A</v>
      </c>
      <c r="BC25" s="111" t="e">
        <f ca="true">+IF(AND(ISNUMBER(OFFSET('Hygiene Data'!$D$6,0,10*ROW('Hygiene Data'!D19))),'Data Summary'!DR25="Yes"),OFFSET('Hygiene Data'!$D$6,0,10*ROW('Hygiene Data'!D19)),NA())</f>
        <v>#N/A</v>
      </c>
      <c r="BD25" s="111" t="e">
        <f ca="true">+IF(AND(ISNUMBER(OFFSET('Hygiene Data'!$D$8,0,10*ROW('Hygiene Data'!D19))),'Data Summary'!DS25="Yes"),OFFSET('Hygiene Data'!$D$8,0,10*ROW('Hygiene Data'!D19)),NA())</f>
        <v>#N/A</v>
      </c>
      <c r="BE25" s="111" t="e">
        <f ca="true">+IF(AND(ISNUMBER(OFFSET('Hygiene Data'!$D$10,0,10*ROW('Hygiene Data'!D19))),'Data Summary'!DT25="Yes"),OFFSET('Hygiene Data'!$D$10,0,10*ROW('Hygiene Data'!D19)),NA())</f>
        <v>#N/A</v>
      </c>
      <c r="BF25" s="111" t="e">
        <f ca="true">+IF(AND(ISNUMBER(OFFSET('Hygiene Data'!$E$6,0,10*ROW('Hygiene Data'!E19))),'Data Summary'!DU25="Yes"),OFFSET('Hygiene Data'!$E$6,0,10*ROW('Hygiene Data'!E19)),NA())</f>
        <v>#N/A</v>
      </c>
      <c r="BG25" s="111" t="e">
        <f ca="true">+IF(AND(ISNUMBER(OFFSET('Hygiene Data'!$E$8,0,10*ROW('Hygiene Data'!E19))),'Data Summary'!DV25="Yes"),OFFSET('Hygiene Data'!$E$8,0,10*ROW('Hygiene Data'!E19)),NA())</f>
        <v>#N/A</v>
      </c>
      <c r="BH25" s="111" t="e">
        <f ca="true">+IF(AND(ISNUMBER(OFFSET('Hygiene Data'!$E$10,0,10*ROW('Hygiene Data'!E19))),'Data Summary'!DW25="Yes"),OFFSET('Hygiene Data'!$E$10,0,10*ROW('Hygiene Data'!E19)),NA())</f>
        <v>#N/A</v>
      </c>
      <c r="BI25" s="111" t="e">
        <f ca="true">+IF(AND(ISNUMBER(OFFSET('Hygiene Data'!$F$6,0,10*ROW('Hygiene Data'!F19))),'Data Summary'!DX25="Yes"),OFFSET('Hygiene Data'!$F$6,0,10*ROW('Hygiene Data'!F19)),NA())</f>
        <v>#N/A</v>
      </c>
      <c r="BJ25" s="111" t="e">
        <f ca="true">+IF(AND(ISNUMBER(OFFSET('Hygiene Data'!$F$8,0,10*ROW('Hygiene Data'!F19))),'Data Summary'!DY25="Yes"),OFFSET('Hygiene Data'!$F$8,0,10*ROW('Hygiene Data'!F19)),NA())</f>
        <v>#N/A</v>
      </c>
      <c r="BK25" s="111" t="e">
        <f ca="true">+IF(AND(ISNUMBER(OFFSET('Hygiene Data'!$F$10,0,10*ROW('Hygiene Data'!F19))),'Data Summary'!DZ25="Yes"),OFFSET('Hygiene Data'!$F$10,0,10*ROW('Hygiene Data'!F19)),NA())</f>
        <v>#N/A</v>
      </c>
      <c r="BL25" s="111" t="e">
        <f ca="true">+IF(AND(ISNUMBER(OFFSET('Hygiene Data'!$G$6,0,10*ROW('Hygiene Data'!G19))),'Data Summary'!EA25="Yes"),OFFSET('Hygiene Data'!$G$6,0,10*ROW('Hygiene Data'!G19)),NA())</f>
        <v>#N/A</v>
      </c>
      <c r="BM25" s="111" t="e">
        <f ca="true">+IF(AND(ISNUMBER(OFFSET('Hygiene Data'!$G$8,0,10*ROW('Hygiene Data'!G19))),'Data Summary'!EB25="Yes"),OFFSET('Hygiene Data'!$G$8,0,10*ROW('Hygiene Data'!G19)),NA())</f>
        <v>#N/A</v>
      </c>
      <c r="BN25" s="111" t="e">
        <f ca="true">+IF(AND(ISNUMBER(OFFSET('Hygiene Data'!$G$10,0,10*ROW('Hygiene Data'!G19))),'Data Summary'!EC25="Yes"),OFFSET('Hygiene Data'!$G$10,0,10*ROW('Hygiene Data'!G19)),NA())</f>
        <v>#N/A</v>
      </c>
      <c r="BO25" s="111" t="e">
        <f ca="true">+IF(AND(ISNUMBER(OFFSET('Hygiene Data'!$H$6,0,10*ROW('Hygiene Data'!H19))),'Data Summary'!ED25="Yes"),OFFSET('Hygiene Data'!$H$6,0,10*ROW('Hygiene Data'!H19)),NA())</f>
        <v>#N/A</v>
      </c>
      <c r="BP25" s="111" t="e">
        <f ca="true">+IF(AND(ISNUMBER(OFFSET('Hygiene Data'!$H$8,0,10*ROW('Hygiene Data'!H19))),'Data Summary'!EE25="Yes"),OFFSET('Hygiene Data'!$H$8,0,10*ROW('Hygiene Data'!H19)),NA())</f>
        <v>#N/A</v>
      </c>
      <c r="BQ25" s="111" t="e">
        <f ca="true">+IF(AND(ISNUMBER(OFFSET('Hygiene Data'!$H$10,0,10*ROW('Hygiene Data'!H19))),'Data Summary'!EF25="Yes"),OFFSET('Hygiene Data'!$H$10,0,10*ROW('Hygiene Data'!H19)),NA())</f>
        <v>#N/A</v>
      </c>
    </row>
    <row r="26" x14ac:dyDescent="0.2">
      <c r="A26" s="59" t="str">
        <f ca="true">+IF(OFFSET('Water Data'!$B$1,0,10*ROW('Water Data'!B20))="",NA(),OFFSET('Water Data'!$B$1,0,10*ROW('Water Data'!B20)))</f>
        <v>EMIS16</v>
      </c>
      <c r="B26" s="59" t="str">
        <f ca="true">+IF(OFFSET('Water Data'!$A$3,0,10*ROW('Water Data'!A20))="",NA(),OFFSET('Water Data'!$A$3,0,10*ROW('Water Data'!A20)))</f>
        <v>EMIS</v>
      </c>
      <c r="C26" s="59">
        <f ca="true">+IF(OFFSET('Water Data'!$C$3,0,10*ROW('Water Data'!C20))="",NA(),OFFSET('Water Data'!$C$3,0,10*ROW('Water Data'!C20)))</f>
        <v>2016</v>
      </c>
      <c r="D26" s="60">
        <f ca="true">+IF(AND(ISNUMBER(OFFSET('Water Data'!$C$5,0,10*ROW('Water Data'!C20))),'Data Summary'!BS26="Yes"),100-OFFSET('Water Data'!$C$5,0,10*ROW('Water Data'!C20)),NA())</f>
        <v>33.531175867238247</v>
      </c>
      <c r="E26" s="60">
        <f ca="true">+IF(AND(ISNUMBER(OFFSET('Water Data'!$C$7,0,10*ROW('Water Data'!C20))),'Data Summary'!BT26="Yes"),OFFSET('Water Data'!$C$7,0,10*ROW('Water Data'!C20)),NA())</f>
        <v>19.701906740656973</v>
      </c>
      <c r="F26" s="60" t="e">
        <f ca="true">+IF(AND(ISNUMBER(OFFSET('Water Data'!$C$10,0,10*ROW('Water Data'!C20))),'Data Summary'!BU26="Yes"),OFFSET('Water Data'!$C$10,0,10*ROW('Water Data'!C20)),NA())</f>
        <v>#N/A</v>
      </c>
      <c r="G26" s="60" t="e">
        <f ca="true">+IF(AND(ISNUMBER(OFFSET('Water Data'!$D$5,0,10*ROW('Water Data'!D20))),'Data Summary'!BV26="Yes"),100-OFFSET('Water Data'!$D$5,0,10*ROW('Water Data'!D20)),NA())</f>
        <v>#N/A</v>
      </c>
      <c r="H26" s="60" t="e">
        <f ca="true">+IF(AND(ISNUMBER(OFFSET('Water Data'!$D$7,0,10*ROW('Water Data'!D20))),'Data Summary'!BW26="Yes"),OFFSET('Water Data'!$D$7,0,10*ROW('Water Data'!D20)),NA())</f>
        <v>#N/A</v>
      </c>
      <c r="I26" s="60" t="e">
        <f ca="true">+IF(AND(ISNUMBER(OFFSET('Water Data'!$D$10,0,10*ROW('Water Data'!D20))),'Data Summary'!BX26="Yes"),OFFSET('Water Data'!$D$10,0,10*ROW('Water Data'!D20)),NA())</f>
        <v>#N/A</v>
      </c>
      <c r="J26" s="60" t="e">
        <f ca="true">+IF(AND(ISNUMBER(OFFSET('Water Data'!$E$5,0,10*ROW('Water Data'!E20))),'Data Summary'!BY26="Yes"),100-OFFSET('Water Data'!$E$5,0,10*ROW('Water Data'!E20)),NA())</f>
        <v>#N/A</v>
      </c>
      <c r="K26" s="60" t="e">
        <f ca="true">+IF(AND(ISNUMBER(OFFSET('Water Data'!$E$7,0,10*ROW('Water Data'!E20))),'Data Summary'!BZ26="Yes"),OFFSET('Water Data'!$E$7,0,10*ROW('Water Data'!E20)),NA())</f>
        <v>#N/A</v>
      </c>
      <c r="L26" s="60" t="e">
        <f ca="true">+IF(AND(ISNUMBER(OFFSET('Water Data'!$E$10,0,10*ROW('Water Data'!E20))),'Data Summary'!CA26="Yes"),OFFSET('Water Data'!$E$10,0,10*ROW('Water Data'!E20)),NA())</f>
        <v>#N/A</v>
      </c>
      <c r="M26" s="60" t="e">
        <f ca="true">+IF(AND(ISNUMBER(OFFSET('Water Data'!$F$5,0,10*ROW('Water Data'!F20))),'Data Summary'!CB26="Yes"),100-OFFSET('Water Data'!$F$5,0,10*ROW('Water Data'!F20)),NA())</f>
        <v>#N/A</v>
      </c>
      <c r="N26" s="60" t="e">
        <f ca="true">+IF(AND(ISNUMBER(OFFSET('Water Data'!$F$7,0,10*ROW('Water Data'!F20))),'Data Summary'!CC26="Yes"),OFFSET('Water Data'!$F$7,0,10*ROW('Water Data'!F20)),NA())</f>
        <v>#N/A</v>
      </c>
      <c r="O26" s="60" t="e">
        <f ca="true">+IF(AND(ISNUMBER(OFFSET('Water Data'!$F$10,0,10*ROW('Water Data'!F20))),'Data Summary'!CD26="Yes"),OFFSET('Water Data'!$F$10,0,10*ROW('Water Data'!F20)),NA())</f>
        <v>#N/A</v>
      </c>
      <c r="P26" s="60">
        <f ca="true">+IF(AND(ISNUMBER(OFFSET('Water Data'!$G$5,0,10*ROW('Water Data'!G20))),'Data Summary'!CE26="Yes"),100-OFFSET('Water Data'!$G$5,0,10*ROW('Water Data'!G20)),NA())</f>
        <v>30.900000000000006</v>
      </c>
      <c r="Q26" s="60">
        <f ca="true">+IF(AND(ISNUMBER(OFFSET('Water Data'!$G$7,0,10*ROW('Water Data'!G20))),'Data Summary'!CF26="Yes"),OFFSET('Water Data'!$G$7,0,10*ROW('Water Data'!G20)),NA())</f>
        <v>16</v>
      </c>
      <c r="R26" s="60" t="e">
        <f ca="true">+IF(AND(ISNUMBER(OFFSET('Water Data'!$G$10,0,10*ROW('Water Data'!G20))),'Data Summary'!CG26="Yes"),OFFSET('Water Data'!$G$10,0,10*ROW('Water Data'!G20)),NA())</f>
        <v>#N/A</v>
      </c>
      <c r="S26" s="60">
        <f ca="true">+IF(AND(ISNUMBER(OFFSET('Water Data'!$H$5,0,10*ROW('Water Data'!H20))),'Data Summary'!CH26="Yes"),100-OFFSET('Water Data'!$H$5,0,10*ROW('Water Data'!H20)),NA())</f>
        <v>62.6</v>
      </c>
      <c r="T26" s="60">
        <f ca="true">+IF(AND(ISNUMBER(OFFSET('Water Data'!$H$7,0,10*ROW('Water Data'!H20))),'Data Summary'!CI26="Yes"),OFFSET('Water Data'!$H$7,0,10*ROW('Water Data'!H20)),NA())</f>
        <v>60.6</v>
      </c>
      <c r="U26" s="60" t="e">
        <f ca="true">+IF(AND(ISNUMBER(OFFSET('Water Data'!$H$10,0,10*ROW('Water Data'!H20))),'Data Summary'!CJ26="Yes"),OFFSET('Water Data'!$H$10,0,10*ROW('Water Data'!H20)),NA())</f>
        <v>#N/A</v>
      </c>
      <c r="V26" s="106">
        <f ca="true">+IF(AND(ISNUMBER(OFFSET('Sanitation Data'!$C$5,0,10*ROW('Sanitation Data'!C20))),'Data Summary'!CK26="Yes"),100-OFFSET('Sanitation Data'!$C$5,0,10*ROW('Sanitation Data'!C20)),NA())</f>
        <v>85.84110406859007</v>
      </c>
      <c r="W26" s="106">
        <f ca="true">+IF(AND(ISNUMBER(OFFSET('Sanitation Data'!$C$7,0,10*ROW('Sanitation Data'!C20))),'Data Summary'!CL26="Yes"),OFFSET('Sanitation Data'!$C$7,0,10*ROW('Sanitation Data'!C20)),NA())</f>
        <v>39.903137574625887</v>
      </c>
      <c r="X26" s="106" t="e">
        <f ca="true">+IF(AND(ISNUMBER(OFFSET('Sanitation Data'!$C$11,0,10*ROW('Sanitation Data'!C20))),'Data Summary'!CM26="Yes"),OFFSET('Sanitation Data'!$C$11,0,10*ROW('Sanitation Data'!C20)),NA())</f>
        <v>#N/A</v>
      </c>
      <c r="Y26" s="106" t="e">
        <f ca="true">+IF(AND(ISNUMBER(OFFSET('Sanitation Data'!$C$12,0,10*ROW('Sanitation Data'!C20))),'Data Summary'!CN26="Yes"),OFFSET('Sanitation Data'!$C$12,0,10*ROW('Sanitation Data'!C20)),NA())</f>
        <v>#N/A</v>
      </c>
      <c r="Z26" s="106" t="e">
        <f ca="true">+IF(AND(ISNUMBER(OFFSET('Sanitation Data'!$C$13,0,10*ROW('Sanitation Data'!C20))),'Data Summary'!CO26="Yes"),OFFSET('Sanitation Data'!$C$13,0,10*ROW('Sanitation Data'!C20)),NA())</f>
        <v>#N/A</v>
      </c>
      <c r="AA26" s="106" t="e">
        <f ca="true">+IF(AND(ISNUMBER(OFFSET('Sanitation Data'!$D$5,0,10*ROW('Sanitation Data'!D20))),'Data Summary'!CP26="Yes"),100-OFFSET('Sanitation Data'!$D$5,0,10*ROW('Sanitation Data'!D20)),NA())</f>
        <v>#N/A</v>
      </c>
      <c r="AB26" s="106" t="e">
        <f ca="true">+IF(AND(ISNUMBER(OFFSET('Sanitation Data'!$D$7,0,10*ROW('Sanitation Data'!D20))),'Data Summary'!CQ26="Yes"),OFFSET('Sanitation Data'!$D$7,0,10*ROW('Sanitation Data'!D20)),NA())</f>
        <v>#N/A</v>
      </c>
      <c r="AC26" s="106" t="e">
        <f ca="true">+IF(AND(ISNUMBER(OFFSET('Sanitation Data'!$D$11,0,10*ROW('Sanitation Data'!D20))),'Data Summary'!CR26="Yes"),OFFSET('Sanitation Data'!$D$11,0,10*ROW('Sanitation Data'!D20)),NA())</f>
        <v>#N/A</v>
      </c>
      <c r="AD26" s="106" t="e">
        <f ca="true">+IF(AND(ISNUMBER(OFFSET('Sanitation Data'!$D$12,0,10*ROW('Sanitation Data'!D20))),'Data Summary'!CS26="Yes"),OFFSET('Sanitation Data'!$D$12,0,10*ROW('Sanitation Data'!D20)),NA())</f>
        <v>#N/A</v>
      </c>
      <c r="AE26" s="106" t="e">
        <f ca="true">+IF(AND(ISNUMBER(OFFSET('Sanitation Data'!$D$13,0,10*ROW('Sanitation Data'!D20))),'Data Summary'!CT26="Yes"),OFFSET('Sanitation Data'!$D$13,0,10*ROW('Sanitation Data'!D20)),NA())</f>
        <v>#N/A</v>
      </c>
      <c r="AF26" s="106" t="e">
        <f ca="true">+IF(AND(ISNUMBER(OFFSET('Sanitation Data'!$E$5,0,10*ROW('Sanitation Data'!E20))),'Data Summary'!CU26="Yes"),100-OFFSET('Sanitation Data'!$E$5,0,10*ROW('Sanitation Data'!E20)),NA())</f>
        <v>#N/A</v>
      </c>
      <c r="AG26" s="106" t="e">
        <f ca="true">+IF(AND(ISNUMBER(OFFSET('Sanitation Data'!$E$7,0,10*ROW('Sanitation Data'!E20))),'Data Summary'!CV26="Yes"),OFFSET('Sanitation Data'!$E$7,0,10*ROW('Sanitation Data'!E20)),NA())</f>
        <v>#N/A</v>
      </c>
      <c r="AH26" s="106" t="e">
        <f ca="true">+IF(AND(ISNUMBER(OFFSET('Sanitation Data'!$E$11,0,10*ROW('Sanitation Data'!E20))),'Data Summary'!CW26="Yes"),OFFSET('Sanitation Data'!$E$11,0,10*ROW('Sanitation Data'!E20)),NA())</f>
        <v>#N/A</v>
      </c>
      <c r="AI26" s="106" t="e">
        <f ca="true">+IF(AND(ISNUMBER(OFFSET('Sanitation Data'!$E$12,0,10*ROW('Sanitation Data'!E20))),'Data Summary'!CX26="Yes"),OFFSET('Sanitation Data'!$E$12,0,10*ROW('Sanitation Data'!E20)),NA())</f>
        <v>#N/A</v>
      </c>
      <c r="AJ26" s="106" t="e">
        <f ca="true">+IF(AND(ISNUMBER(OFFSET('Sanitation Data'!$E$13,0,10*ROW('Sanitation Data'!E20))),'Data Summary'!CY26="Yes"),OFFSET('Sanitation Data'!$E$13,0,10*ROW('Sanitation Data'!E20)),NA())</f>
        <v>#N/A</v>
      </c>
      <c r="AK26" s="106" t="e">
        <f ca="true">+IF(AND(ISNUMBER(OFFSET('Sanitation Data'!$F$5,0,10*ROW('Sanitation Data'!F20))),'Data Summary'!CZ26="Yes"),100-OFFSET('Sanitation Data'!$F$5,0,10*ROW('Sanitation Data'!F20)),NA())</f>
        <v>#N/A</v>
      </c>
      <c r="AL26" s="106" t="e">
        <f ca="true">+IF(AND(ISNUMBER(OFFSET('Sanitation Data'!$F$7,0,10*ROW('Sanitation Data'!F20))),'Data Summary'!DA26="Yes"),OFFSET('Sanitation Data'!$F$7,0,10*ROW('Sanitation Data'!F20)),NA())</f>
        <v>#N/A</v>
      </c>
      <c r="AM26" s="106" t="e">
        <f ca="true">+IF(AND(ISNUMBER(OFFSET('Sanitation Data'!$F$11,0,10*ROW('Sanitation Data'!F20))),'Data Summary'!DB26="Yes"),OFFSET('Sanitation Data'!$F$11,0,10*ROW('Sanitation Data'!F20)),NA())</f>
        <v>#N/A</v>
      </c>
      <c r="AN26" s="106" t="e">
        <f ca="true">+IF(AND(ISNUMBER(OFFSET('Sanitation Data'!$F$12,0,10*ROW('Sanitation Data'!F20))),'Data Summary'!DC26="Yes"),OFFSET('Sanitation Data'!$F$12,0,10*ROW('Sanitation Data'!F20)),NA())</f>
        <v>#N/A</v>
      </c>
      <c r="AO26" s="106" t="e">
        <f ca="true">+IF(AND(ISNUMBER(OFFSET('Sanitation Data'!$F$13,0,10*ROW('Sanitation Data'!F20))),'Data Summary'!DD26="Yes"),OFFSET('Sanitation Data'!$F$13,0,10*ROW('Sanitation Data'!F20)),NA())</f>
        <v>#N/A</v>
      </c>
      <c r="AP26" s="106">
        <f ca="true">+IF(AND(ISNUMBER(OFFSET('Sanitation Data'!$G$5,0,10*ROW('Sanitation Data'!G20))),'Data Summary'!DE26="Yes"),100-OFFSET('Sanitation Data'!$G$5,0,10*ROW('Sanitation Data'!G20)),NA())</f>
        <v>85.7</v>
      </c>
      <c r="AQ26" s="106">
        <f ca="true">+IF(AND(ISNUMBER(OFFSET('Sanitation Data'!$G$7,0,10*ROW('Sanitation Data'!G20))),'Data Summary'!DF26="Yes"),OFFSET('Sanitation Data'!$G$7,0,10*ROW('Sanitation Data'!G20)),NA())</f>
        <v>38.6</v>
      </c>
      <c r="AR26" s="106" t="e">
        <f ca="true">+IF(AND(ISNUMBER(OFFSET('Sanitation Data'!$G$11,0,10*ROW('Sanitation Data'!G20))),'Data Summary'!DG26="Yes"),OFFSET('Sanitation Data'!$G$11,0,10*ROW('Sanitation Data'!G20)),NA())</f>
        <v>#N/A</v>
      </c>
      <c r="AS26" s="106" t="e">
        <f ca="true">+IF(AND(ISNUMBER(OFFSET('Sanitation Data'!$G$12,0,10*ROW('Sanitation Data'!G20))),'Data Summary'!DH26="Yes"),OFFSET('Sanitation Data'!$G$12,0,10*ROW('Sanitation Data'!G20)),NA())</f>
        <v>#N/A</v>
      </c>
      <c r="AT26" s="106" t="e">
        <f ca="true">+IF(AND(ISNUMBER(OFFSET('Sanitation Data'!$G$13,0,10*ROW('Sanitation Data'!G20))),'Data Summary'!DI26="Yes"),OFFSET('Sanitation Data'!$G$13,0,10*ROW('Sanitation Data'!G20)),NA())</f>
        <v>#N/A</v>
      </c>
      <c r="AU26" s="106">
        <f ca="true">+IF(AND(ISNUMBER(OFFSET('Sanitation Data'!$H$5,0,10*ROW('Sanitation Data'!H20))),'Data Summary'!DJ26="Yes"),100-OFFSET('Sanitation Data'!$H$5,0,10*ROW('Sanitation Data'!H20)),NA())</f>
        <v>87.4</v>
      </c>
      <c r="AV26" s="106">
        <f ca="true">+IF(AND(ISNUMBER(OFFSET('Sanitation Data'!$H$7,0,10*ROW('Sanitation Data'!H20))),'Data Summary'!DK26="Yes"),OFFSET('Sanitation Data'!$H$7,0,10*ROW('Sanitation Data'!H20)),NA())</f>
        <v>54.3</v>
      </c>
      <c r="AW26" s="106" t="e">
        <f ca="true">+IF(AND(ISNUMBER(OFFSET('Sanitation Data'!$H$11,0,10*ROW('Sanitation Data'!H20))),'Data Summary'!DL26="Yes"),OFFSET('Sanitation Data'!$H$11,0,10*ROW('Sanitation Data'!H20)),NA())</f>
        <v>#N/A</v>
      </c>
      <c r="AX26" s="106" t="e">
        <f ca="true">+IF(AND(ISNUMBER(OFFSET('Sanitation Data'!$H$12,0,10*ROW('Sanitation Data'!H20))),'Data Summary'!DM26="Yes"),OFFSET('Sanitation Data'!$H$12,0,10*ROW('Sanitation Data'!H20)),NA())</f>
        <v>#N/A</v>
      </c>
      <c r="AY26" s="106" t="e">
        <f ca="true">+IF(AND(ISNUMBER(OFFSET('Sanitation Data'!$H$13,0,10*ROW('Sanitation Data'!H20))),'Data Summary'!DN26="Yes"),OFFSET('Sanitation Data'!$H$13,0,10*ROW('Sanitation Data'!H20)),NA())</f>
        <v>#N/A</v>
      </c>
      <c r="AZ26" s="111">
        <f ca="true">+IF(AND(ISNUMBER(OFFSET('Hygiene Data'!$C$6,0,10*ROW('Hygiene Data'!C20))),'Data Summary'!DO26="Yes"),OFFSET('Hygiene Data'!$C$6,0,10*ROW('Hygiene Data'!C20)),NA())</f>
        <v>23.075059832206822</v>
      </c>
      <c r="BA26" s="111" t="e">
        <f ca="true">+IF(AND(ISNUMBER(OFFSET('Hygiene Data'!$C$8,0,10*ROW('Hygiene Data'!C20))),'Data Summary'!DP26="Yes"),OFFSET('Hygiene Data'!$C$8,0,10*ROW('Hygiene Data'!C20)),NA())</f>
        <v>#N/A</v>
      </c>
      <c r="BB26" s="111">
        <f ca="true">+IF(AND(ISNUMBER(OFFSET('Hygiene Data'!$C$10,0,10*ROW('Hygiene Data'!C20))),'Data Summary'!DQ26="Yes"),OFFSET('Hygiene Data'!$C$10,0,10*ROW('Hygiene Data'!C20)),NA())</f>
        <v>5.5328038292612378</v>
      </c>
      <c r="BC26" s="111" t="e">
        <f ca="true">+IF(AND(ISNUMBER(OFFSET('Hygiene Data'!$D$6,0,10*ROW('Hygiene Data'!D20))),'Data Summary'!DR26="Yes"),OFFSET('Hygiene Data'!$D$6,0,10*ROW('Hygiene Data'!D20)),NA())</f>
        <v>#N/A</v>
      </c>
      <c r="BD26" s="111" t="e">
        <f ca="true">+IF(AND(ISNUMBER(OFFSET('Hygiene Data'!$D$8,0,10*ROW('Hygiene Data'!D20))),'Data Summary'!DS26="Yes"),OFFSET('Hygiene Data'!$D$8,0,10*ROW('Hygiene Data'!D20)),NA())</f>
        <v>#N/A</v>
      </c>
      <c r="BE26" s="111" t="e">
        <f ca="true">+IF(AND(ISNUMBER(OFFSET('Hygiene Data'!$D$10,0,10*ROW('Hygiene Data'!D20))),'Data Summary'!DT26="Yes"),OFFSET('Hygiene Data'!$D$10,0,10*ROW('Hygiene Data'!D20)),NA())</f>
        <v>#N/A</v>
      </c>
      <c r="BF26" s="111" t="e">
        <f ca="true">+IF(AND(ISNUMBER(OFFSET('Hygiene Data'!$E$6,0,10*ROW('Hygiene Data'!E20))),'Data Summary'!DU26="Yes"),OFFSET('Hygiene Data'!$E$6,0,10*ROW('Hygiene Data'!E20)),NA())</f>
        <v>#N/A</v>
      </c>
      <c r="BG26" s="111" t="e">
        <f ca="true">+IF(AND(ISNUMBER(OFFSET('Hygiene Data'!$E$8,0,10*ROW('Hygiene Data'!E20))),'Data Summary'!DV26="Yes"),OFFSET('Hygiene Data'!$E$8,0,10*ROW('Hygiene Data'!E20)),NA())</f>
        <v>#N/A</v>
      </c>
      <c r="BH26" s="111" t="e">
        <f ca="true">+IF(AND(ISNUMBER(OFFSET('Hygiene Data'!$E$10,0,10*ROW('Hygiene Data'!E20))),'Data Summary'!DW26="Yes"),OFFSET('Hygiene Data'!$E$10,0,10*ROW('Hygiene Data'!E20)),NA())</f>
        <v>#N/A</v>
      </c>
      <c r="BI26" s="111" t="e">
        <f ca="true">+IF(AND(ISNUMBER(OFFSET('Hygiene Data'!$F$6,0,10*ROW('Hygiene Data'!F20))),'Data Summary'!DX26="Yes"),OFFSET('Hygiene Data'!$F$6,0,10*ROW('Hygiene Data'!F20)),NA())</f>
        <v>#N/A</v>
      </c>
      <c r="BJ26" s="111" t="e">
        <f ca="true">+IF(AND(ISNUMBER(OFFSET('Hygiene Data'!$F$8,0,10*ROW('Hygiene Data'!F20))),'Data Summary'!DY26="Yes"),OFFSET('Hygiene Data'!$F$8,0,10*ROW('Hygiene Data'!F20)),NA())</f>
        <v>#N/A</v>
      </c>
      <c r="BK26" s="111" t="e">
        <f ca="true">+IF(AND(ISNUMBER(OFFSET('Hygiene Data'!$F$10,0,10*ROW('Hygiene Data'!F20))),'Data Summary'!DZ26="Yes"),OFFSET('Hygiene Data'!$F$10,0,10*ROW('Hygiene Data'!F20)),NA())</f>
        <v>#N/A</v>
      </c>
      <c r="BL26" s="111">
        <f ca="true">+IF(AND(ISNUMBER(OFFSET('Hygiene Data'!$G$6,0,10*ROW('Hygiene Data'!G20))),'Data Summary'!EA26="Yes"),OFFSET('Hygiene Data'!$G$6,0,10*ROW('Hygiene Data'!G20)),NA())</f>
        <v>21</v>
      </c>
      <c r="BM26" s="111" t="e">
        <f ca="true">+IF(AND(ISNUMBER(OFFSET('Hygiene Data'!$G$8,0,10*ROW('Hygiene Data'!G20))),'Data Summary'!EB26="Yes"),OFFSET('Hygiene Data'!$G$8,0,10*ROW('Hygiene Data'!G20)),NA())</f>
        <v>#N/A</v>
      </c>
      <c r="BN26" s="111">
        <f ca="true">+IF(AND(ISNUMBER(OFFSET('Hygiene Data'!$G$10,0,10*ROW('Hygiene Data'!G20))),'Data Summary'!EC26="Yes"),OFFSET('Hygiene Data'!$G$10,0,10*ROW('Hygiene Data'!G20)),NA())</f>
        <v>5.4</v>
      </c>
      <c r="BO26" s="111">
        <f ca="true">+IF(AND(ISNUMBER(OFFSET('Hygiene Data'!$H$6,0,10*ROW('Hygiene Data'!H20))),'Data Summary'!ED26="Yes"),OFFSET('Hygiene Data'!$H$6,0,10*ROW('Hygiene Data'!H20)),NA())</f>
        <v>46</v>
      </c>
      <c r="BP26" s="111" t="e">
        <f ca="true">+IF(AND(ISNUMBER(OFFSET('Hygiene Data'!$H$8,0,10*ROW('Hygiene Data'!H20))),'Data Summary'!EE26="Yes"),OFFSET('Hygiene Data'!$H$8,0,10*ROW('Hygiene Data'!H20)),NA())</f>
        <v>#N/A</v>
      </c>
      <c r="BQ26" s="111">
        <f ca="true">+IF(AND(ISNUMBER(OFFSET('Hygiene Data'!$H$10,0,10*ROW('Hygiene Data'!H20))),'Data Summary'!EF26="Yes"),OFFSET('Hygiene Data'!$H$10,0,10*ROW('Hygiene Data'!H20)),NA())</f>
        <v>7</v>
      </c>
    </row>
    <row r="27" x14ac:dyDescent="0.2">
      <c r="A27" s="59" t="e">
        <f ca="true">+IF(OFFSET('Water Data'!$B$1,0,10*ROW('Water Data'!B21))="",NA(),OFFSET('Water Data'!$B$1,0,10*ROW('Water Data'!B21)))</f>
        <v>#N/A</v>
      </c>
      <c r="B27" s="59" t="e">
        <f ca="true">+IF(OFFSET('Water Data'!$A$3,0,10*ROW('Water Data'!A21))="",NA(),OFFSET('Water Data'!$A$3,0,10*ROW('Water Data'!A21)))</f>
        <v>#N/A</v>
      </c>
      <c r="C27" s="59" t="e">
        <f ca="true">+IF(OFFSET('Water Data'!$C$3,0,10*ROW('Water Data'!C21))="",NA(),OFFSET('Water Data'!$C$3,0,10*ROW('Water Data'!C21)))</f>
        <v>#N/A</v>
      </c>
      <c r="D27" s="60" t="e">
        <f ca="true">+IF(AND(ISNUMBER(OFFSET('Water Data'!$C$5,0,10*ROW('Water Data'!C21))),'Data Summary'!BS27="Yes"),100-OFFSET('Water Data'!$C$5,0,10*ROW('Water Data'!C21)),NA())</f>
        <v>#N/A</v>
      </c>
      <c r="E27" s="60" t="e">
        <f ca="true">+IF(AND(ISNUMBER(OFFSET('Water Data'!$C$7,0,10*ROW('Water Data'!C21))),'Data Summary'!BT27="Yes"),OFFSET('Water Data'!$C$7,0,10*ROW('Water Data'!C21)),NA())</f>
        <v>#N/A</v>
      </c>
      <c r="F27" s="60" t="e">
        <f ca="true">+IF(AND(ISNUMBER(OFFSET('Water Data'!$C$10,0,10*ROW('Water Data'!C21))),'Data Summary'!BU27="Yes"),OFFSET('Water Data'!$C$10,0,10*ROW('Water Data'!C21)),NA())</f>
        <v>#N/A</v>
      </c>
      <c r="G27" s="60" t="e">
        <f ca="true">+IF(AND(ISNUMBER(OFFSET('Water Data'!$D$5,0,10*ROW('Water Data'!D21))),'Data Summary'!BV27="Yes"),100-OFFSET('Water Data'!$D$5,0,10*ROW('Water Data'!D21)),NA())</f>
        <v>#N/A</v>
      </c>
      <c r="H27" s="60" t="e">
        <f ca="true">+IF(AND(ISNUMBER(OFFSET('Water Data'!$D$7,0,10*ROW('Water Data'!D21))),'Data Summary'!BW27="Yes"),OFFSET('Water Data'!$D$7,0,10*ROW('Water Data'!D21)),NA())</f>
        <v>#N/A</v>
      </c>
      <c r="I27" s="60" t="e">
        <f ca="true">+IF(AND(ISNUMBER(OFFSET('Water Data'!$D$10,0,10*ROW('Water Data'!D21))),'Data Summary'!BX27="Yes"),OFFSET('Water Data'!$D$10,0,10*ROW('Water Data'!D21)),NA())</f>
        <v>#N/A</v>
      </c>
      <c r="J27" s="60" t="e">
        <f ca="true">+IF(AND(ISNUMBER(OFFSET('Water Data'!$E$5,0,10*ROW('Water Data'!E21))),'Data Summary'!BY27="Yes"),100-OFFSET('Water Data'!$E$5,0,10*ROW('Water Data'!E21)),NA())</f>
        <v>#N/A</v>
      </c>
      <c r="K27" s="60" t="e">
        <f ca="true">+IF(AND(ISNUMBER(OFFSET('Water Data'!$E$7,0,10*ROW('Water Data'!E21))),'Data Summary'!BZ27="Yes"),OFFSET('Water Data'!$E$7,0,10*ROW('Water Data'!E21)),NA())</f>
        <v>#N/A</v>
      </c>
      <c r="L27" s="60" t="e">
        <f ca="true">+IF(AND(ISNUMBER(OFFSET('Water Data'!$E$10,0,10*ROW('Water Data'!E21))),'Data Summary'!CA27="Yes"),OFFSET('Water Data'!$E$10,0,10*ROW('Water Data'!E21)),NA())</f>
        <v>#N/A</v>
      </c>
      <c r="M27" s="60" t="e">
        <f ca="true">+IF(AND(ISNUMBER(OFFSET('Water Data'!$F$5,0,10*ROW('Water Data'!F21))),'Data Summary'!CB27="Yes"),100-OFFSET('Water Data'!$F$5,0,10*ROW('Water Data'!F21)),NA())</f>
        <v>#N/A</v>
      </c>
      <c r="N27" s="60" t="e">
        <f ca="true">+IF(AND(ISNUMBER(OFFSET('Water Data'!$F$7,0,10*ROW('Water Data'!F21))),'Data Summary'!CC27="Yes"),OFFSET('Water Data'!$F$7,0,10*ROW('Water Data'!F21)),NA())</f>
        <v>#N/A</v>
      </c>
      <c r="O27" s="60" t="e">
        <f ca="true">+IF(AND(ISNUMBER(OFFSET('Water Data'!$F$10,0,10*ROW('Water Data'!F21))),'Data Summary'!CD27="Yes"),OFFSET('Water Data'!$F$10,0,10*ROW('Water Data'!F21)),NA())</f>
        <v>#N/A</v>
      </c>
      <c r="P27" s="60" t="e">
        <f ca="true">+IF(AND(ISNUMBER(OFFSET('Water Data'!$G$5,0,10*ROW('Water Data'!G21))),'Data Summary'!CE27="Yes"),100-OFFSET('Water Data'!$G$5,0,10*ROW('Water Data'!G21)),NA())</f>
        <v>#N/A</v>
      </c>
      <c r="Q27" s="60" t="e">
        <f ca="true">+IF(AND(ISNUMBER(OFFSET('Water Data'!$G$7,0,10*ROW('Water Data'!G21))),'Data Summary'!CF27="Yes"),OFFSET('Water Data'!$G$7,0,10*ROW('Water Data'!G21)),NA())</f>
        <v>#N/A</v>
      </c>
      <c r="R27" s="60" t="e">
        <f ca="true">+IF(AND(ISNUMBER(OFFSET('Water Data'!$G$10,0,10*ROW('Water Data'!G21))),'Data Summary'!CG27="Yes"),OFFSET('Water Data'!$G$10,0,10*ROW('Water Data'!G21)),NA())</f>
        <v>#N/A</v>
      </c>
      <c r="S27" s="60" t="e">
        <f ca="true">+IF(AND(ISNUMBER(OFFSET('Water Data'!$H$5,0,10*ROW('Water Data'!H21))),'Data Summary'!CH27="Yes"),100-OFFSET('Water Data'!$H$5,0,10*ROW('Water Data'!H21)),NA())</f>
        <v>#N/A</v>
      </c>
      <c r="T27" s="60" t="e">
        <f ca="true">+IF(AND(ISNUMBER(OFFSET('Water Data'!$H$7,0,10*ROW('Water Data'!H21))),'Data Summary'!CI27="Yes"),OFFSET('Water Data'!$H$7,0,10*ROW('Water Data'!H21)),NA())</f>
        <v>#N/A</v>
      </c>
      <c r="U27" s="60" t="e">
        <f ca="true">+IF(AND(ISNUMBER(OFFSET('Water Data'!$H$10,0,10*ROW('Water Data'!H21))),'Data Summary'!CJ27="Yes"),OFFSET('Water Data'!$H$10,0,10*ROW('Water Data'!H21)),NA())</f>
        <v>#N/A</v>
      </c>
      <c r="V27" s="106" t="e">
        <f ca="true">+IF(AND(ISNUMBER(OFFSET('Sanitation Data'!$C$5,0,10*ROW('Sanitation Data'!C21))),'Data Summary'!CK27="Yes"),100-OFFSET('Sanitation Data'!$C$5,0,10*ROW('Sanitation Data'!C21)),NA())</f>
        <v>#N/A</v>
      </c>
      <c r="W27" s="106" t="e">
        <f ca="true">+IF(AND(ISNUMBER(OFFSET('Sanitation Data'!$C$7,0,10*ROW('Sanitation Data'!C21))),'Data Summary'!CL27="Yes"),OFFSET('Sanitation Data'!$C$7,0,10*ROW('Sanitation Data'!C21)),NA())</f>
        <v>#N/A</v>
      </c>
      <c r="X27" s="106" t="e">
        <f ca="true">+IF(AND(ISNUMBER(OFFSET('Sanitation Data'!$C$11,0,10*ROW('Sanitation Data'!C21))),'Data Summary'!CM27="Yes"),OFFSET('Sanitation Data'!$C$11,0,10*ROW('Sanitation Data'!C21)),NA())</f>
        <v>#N/A</v>
      </c>
      <c r="Y27" s="106" t="e">
        <f ca="true">+IF(AND(ISNUMBER(OFFSET('Sanitation Data'!$C$12,0,10*ROW('Sanitation Data'!C21))),'Data Summary'!CN27="Yes"),OFFSET('Sanitation Data'!$C$12,0,10*ROW('Sanitation Data'!C21)),NA())</f>
        <v>#N/A</v>
      </c>
      <c r="Z27" s="106" t="e">
        <f ca="true">+IF(AND(ISNUMBER(OFFSET('Sanitation Data'!$C$13,0,10*ROW('Sanitation Data'!C21))),'Data Summary'!CO27="Yes"),OFFSET('Sanitation Data'!$C$13,0,10*ROW('Sanitation Data'!C21)),NA())</f>
        <v>#N/A</v>
      </c>
      <c r="AA27" s="106" t="e">
        <f ca="true">+IF(AND(ISNUMBER(OFFSET('Sanitation Data'!$D$5,0,10*ROW('Sanitation Data'!D21))),'Data Summary'!CP27="Yes"),100-OFFSET('Sanitation Data'!$D$5,0,10*ROW('Sanitation Data'!D21)),NA())</f>
        <v>#N/A</v>
      </c>
      <c r="AB27" s="106" t="e">
        <f ca="true">+IF(AND(ISNUMBER(OFFSET('Sanitation Data'!$D$7,0,10*ROW('Sanitation Data'!D21))),'Data Summary'!CQ27="Yes"),OFFSET('Sanitation Data'!$D$7,0,10*ROW('Sanitation Data'!D21)),NA())</f>
        <v>#N/A</v>
      </c>
      <c r="AC27" s="106" t="e">
        <f ca="true">+IF(AND(ISNUMBER(OFFSET('Sanitation Data'!$D$11,0,10*ROW('Sanitation Data'!D21))),'Data Summary'!CR27="Yes"),OFFSET('Sanitation Data'!$D$11,0,10*ROW('Sanitation Data'!D21)),NA())</f>
        <v>#N/A</v>
      </c>
      <c r="AD27" s="106" t="e">
        <f ca="true">+IF(AND(ISNUMBER(OFFSET('Sanitation Data'!$D$12,0,10*ROW('Sanitation Data'!D21))),'Data Summary'!CS27="Yes"),OFFSET('Sanitation Data'!$D$12,0,10*ROW('Sanitation Data'!D21)),NA())</f>
        <v>#N/A</v>
      </c>
      <c r="AE27" s="106" t="e">
        <f ca="true">+IF(AND(ISNUMBER(OFFSET('Sanitation Data'!$D$13,0,10*ROW('Sanitation Data'!D21))),'Data Summary'!CT27="Yes"),OFFSET('Sanitation Data'!$D$13,0,10*ROW('Sanitation Data'!D21)),NA())</f>
        <v>#N/A</v>
      </c>
      <c r="AF27" s="106" t="e">
        <f ca="true">+IF(AND(ISNUMBER(OFFSET('Sanitation Data'!$E$5,0,10*ROW('Sanitation Data'!E21))),'Data Summary'!CU27="Yes"),100-OFFSET('Sanitation Data'!$E$5,0,10*ROW('Sanitation Data'!E21)),NA())</f>
        <v>#N/A</v>
      </c>
      <c r="AG27" s="106" t="e">
        <f ca="true">+IF(AND(ISNUMBER(OFFSET('Sanitation Data'!$E$7,0,10*ROW('Sanitation Data'!E21))),'Data Summary'!CV27="Yes"),OFFSET('Sanitation Data'!$E$7,0,10*ROW('Sanitation Data'!E21)),NA())</f>
        <v>#N/A</v>
      </c>
      <c r="AH27" s="106" t="e">
        <f ca="true">+IF(AND(ISNUMBER(OFFSET('Sanitation Data'!$E$11,0,10*ROW('Sanitation Data'!E21))),'Data Summary'!CW27="Yes"),OFFSET('Sanitation Data'!$E$11,0,10*ROW('Sanitation Data'!E21)),NA())</f>
        <v>#N/A</v>
      </c>
      <c r="AI27" s="106" t="e">
        <f ca="true">+IF(AND(ISNUMBER(OFFSET('Sanitation Data'!$E$12,0,10*ROW('Sanitation Data'!E21))),'Data Summary'!CX27="Yes"),OFFSET('Sanitation Data'!$E$12,0,10*ROW('Sanitation Data'!E21)),NA())</f>
        <v>#N/A</v>
      </c>
      <c r="AJ27" s="106" t="e">
        <f ca="true">+IF(AND(ISNUMBER(OFFSET('Sanitation Data'!$E$13,0,10*ROW('Sanitation Data'!E21))),'Data Summary'!CY27="Yes"),OFFSET('Sanitation Data'!$E$13,0,10*ROW('Sanitation Data'!E21)),NA())</f>
        <v>#N/A</v>
      </c>
      <c r="AK27" s="106" t="e">
        <f ca="true">+IF(AND(ISNUMBER(OFFSET('Sanitation Data'!$F$5,0,10*ROW('Sanitation Data'!F21))),'Data Summary'!CZ27="Yes"),100-OFFSET('Sanitation Data'!$F$5,0,10*ROW('Sanitation Data'!F21)),NA())</f>
        <v>#N/A</v>
      </c>
      <c r="AL27" s="106" t="e">
        <f ca="true">+IF(AND(ISNUMBER(OFFSET('Sanitation Data'!$F$7,0,10*ROW('Sanitation Data'!F21))),'Data Summary'!DA27="Yes"),OFFSET('Sanitation Data'!$F$7,0,10*ROW('Sanitation Data'!F21)),NA())</f>
        <v>#N/A</v>
      </c>
      <c r="AM27" s="106" t="e">
        <f ca="true">+IF(AND(ISNUMBER(OFFSET('Sanitation Data'!$F$11,0,10*ROW('Sanitation Data'!F21))),'Data Summary'!DB27="Yes"),OFFSET('Sanitation Data'!$F$11,0,10*ROW('Sanitation Data'!F21)),NA())</f>
        <v>#N/A</v>
      </c>
      <c r="AN27" s="106" t="e">
        <f ca="true">+IF(AND(ISNUMBER(OFFSET('Sanitation Data'!$F$12,0,10*ROW('Sanitation Data'!F21))),'Data Summary'!DC27="Yes"),OFFSET('Sanitation Data'!$F$12,0,10*ROW('Sanitation Data'!F21)),NA())</f>
        <v>#N/A</v>
      </c>
      <c r="AO27" s="106" t="e">
        <f ca="true">+IF(AND(ISNUMBER(OFFSET('Sanitation Data'!$F$13,0,10*ROW('Sanitation Data'!F21))),'Data Summary'!DD27="Yes"),OFFSET('Sanitation Data'!$F$13,0,10*ROW('Sanitation Data'!F21)),NA())</f>
        <v>#N/A</v>
      </c>
      <c r="AP27" s="106" t="e">
        <f ca="true">+IF(AND(ISNUMBER(OFFSET('Sanitation Data'!$G$5,0,10*ROW('Sanitation Data'!G21))),'Data Summary'!DE27="Yes"),100-OFFSET('Sanitation Data'!$G$5,0,10*ROW('Sanitation Data'!G21)),NA())</f>
        <v>#N/A</v>
      </c>
      <c r="AQ27" s="106" t="e">
        <f ca="true">+IF(AND(ISNUMBER(OFFSET('Sanitation Data'!$G$7,0,10*ROW('Sanitation Data'!G21))),'Data Summary'!DF27="Yes"),OFFSET('Sanitation Data'!$G$7,0,10*ROW('Sanitation Data'!G21)),NA())</f>
        <v>#N/A</v>
      </c>
      <c r="AR27" s="106" t="e">
        <f ca="true">+IF(AND(ISNUMBER(OFFSET('Sanitation Data'!$G$11,0,10*ROW('Sanitation Data'!G21))),'Data Summary'!DG27="Yes"),OFFSET('Sanitation Data'!$G$11,0,10*ROW('Sanitation Data'!G21)),NA())</f>
        <v>#N/A</v>
      </c>
      <c r="AS27" s="106" t="e">
        <f ca="true">+IF(AND(ISNUMBER(OFFSET('Sanitation Data'!$G$12,0,10*ROW('Sanitation Data'!G21))),'Data Summary'!DH27="Yes"),OFFSET('Sanitation Data'!$G$12,0,10*ROW('Sanitation Data'!G21)),NA())</f>
        <v>#N/A</v>
      </c>
      <c r="AT27" s="106" t="e">
        <f ca="true">+IF(AND(ISNUMBER(OFFSET('Sanitation Data'!$G$13,0,10*ROW('Sanitation Data'!G21))),'Data Summary'!DI27="Yes"),OFFSET('Sanitation Data'!$G$13,0,10*ROW('Sanitation Data'!G21)),NA())</f>
        <v>#N/A</v>
      </c>
      <c r="AU27" s="106" t="e">
        <f ca="true">+IF(AND(ISNUMBER(OFFSET('Sanitation Data'!$H$5,0,10*ROW('Sanitation Data'!H21))),'Data Summary'!DJ27="Yes"),100-OFFSET('Sanitation Data'!$H$5,0,10*ROW('Sanitation Data'!H21)),NA())</f>
        <v>#N/A</v>
      </c>
      <c r="AV27" s="106" t="e">
        <f ca="true">+IF(AND(ISNUMBER(OFFSET('Sanitation Data'!$H$7,0,10*ROW('Sanitation Data'!H21))),'Data Summary'!DK27="Yes"),OFFSET('Sanitation Data'!$H$7,0,10*ROW('Sanitation Data'!H21)),NA())</f>
        <v>#N/A</v>
      </c>
      <c r="AW27" s="106" t="e">
        <f ca="true">+IF(AND(ISNUMBER(OFFSET('Sanitation Data'!$H$11,0,10*ROW('Sanitation Data'!H21))),'Data Summary'!DL27="Yes"),OFFSET('Sanitation Data'!$H$11,0,10*ROW('Sanitation Data'!H21)),NA())</f>
        <v>#N/A</v>
      </c>
      <c r="AX27" s="106" t="e">
        <f ca="true">+IF(AND(ISNUMBER(OFFSET('Sanitation Data'!$H$12,0,10*ROW('Sanitation Data'!H21))),'Data Summary'!DM27="Yes"),OFFSET('Sanitation Data'!$H$12,0,10*ROW('Sanitation Data'!H21)),NA())</f>
        <v>#N/A</v>
      </c>
      <c r="AY27" s="106" t="e">
        <f ca="true">+IF(AND(ISNUMBER(OFFSET('Sanitation Data'!$H$13,0,10*ROW('Sanitation Data'!H21))),'Data Summary'!DN27="Yes"),OFFSET('Sanitation Data'!$H$13,0,10*ROW('Sanitation Data'!H21)),NA())</f>
        <v>#N/A</v>
      </c>
      <c r="AZ27" s="111" t="e">
        <f ca="true">+IF(AND(ISNUMBER(OFFSET('Hygiene Data'!$C$6,0,10*ROW('Hygiene Data'!C21))),'Data Summary'!DO27="Yes"),OFFSET('Hygiene Data'!$C$6,0,10*ROW('Hygiene Data'!C21)),NA())</f>
        <v>#N/A</v>
      </c>
      <c r="BA27" s="111" t="e">
        <f ca="true">+IF(AND(ISNUMBER(OFFSET('Hygiene Data'!$C$8,0,10*ROW('Hygiene Data'!C21))),'Data Summary'!DP27="Yes"),OFFSET('Hygiene Data'!$C$8,0,10*ROW('Hygiene Data'!C21)),NA())</f>
        <v>#N/A</v>
      </c>
      <c r="BB27" s="111" t="e">
        <f ca="true">+IF(AND(ISNUMBER(OFFSET('Hygiene Data'!$C$10,0,10*ROW('Hygiene Data'!C21))),'Data Summary'!DQ27="Yes"),OFFSET('Hygiene Data'!$C$10,0,10*ROW('Hygiene Data'!C21)),NA())</f>
        <v>#N/A</v>
      </c>
      <c r="BC27" s="111" t="e">
        <f ca="true">+IF(AND(ISNUMBER(OFFSET('Hygiene Data'!$D$6,0,10*ROW('Hygiene Data'!D21))),'Data Summary'!DR27="Yes"),OFFSET('Hygiene Data'!$D$6,0,10*ROW('Hygiene Data'!D21)),NA())</f>
        <v>#N/A</v>
      </c>
      <c r="BD27" s="111" t="e">
        <f ca="true">+IF(AND(ISNUMBER(OFFSET('Hygiene Data'!$D$8,0,10*ROW('Hygiene Data'!D21))),'Data Summary'!DS27="Yes"),OFFSET('Hygiene Data'!$D$8,0,10*ROW('Hygiene Data'!D21)),NA())</f>
        <v>#N/A</v>
      </c>
      <c r="BE27" s="111" t="e">
        <f ca="true">+IF(AND(ISNUMBER(OFFSET('Hygiene Data'!$D$10,0,10*ROW('Hygiene Data'!D21))),'Data Summary'!DT27="Yes"),OFFSET('Hygiene Data'!$D$10,0,10*ROW('Hygiene Data'!D21)),NA())</f>
        <v>#N/A</v>
      </c>
      <c r="BF27" s="111" t="e">
        <f ca="true">+IF(AND(ISNUMBER(OFFSET('Hygiene Data'!$E$6,0,10*ROW('Hygiene Data'!E21))),'Data Summary'!DU27="Yes"),OFFSET('Hygiene Data'!$E$6,0,10*ROW('Hygiene Data'!E21)),NA())</f>
        <v>#N/A</v>
      </c>
      <c r="BG27" s="111" t="e">
        <f ca="true">+IF(AND(ISNUMBER(OFFSET('Hygiene Data'!$E$8,0,10*ROW('Hygiene Data'!E21))),'Data Summary'!DV27="Yes"),OFFSET('Hygiene Data'!$E$8,0,10*ROW('Hygiene Data'!E21)),NA())</f>
        <v>#N/A</v>
      </c>
      <c r="BH27" s="111" t="e">
        <f ca="true">+IF(AND(ISNUMBER(OFFSET('Hygiene Data'!$E$10,0,10*ROW('Hygiene Data'!E21))),'Data Summary'!DW27="Yes"),OFFSET('Hygiene Data'!$E$10,0,10*ROW('Hygiene Data'!E21)),NA())</f>
        <v>#N/A</v>
      </c>
      <c r="BI27" s="111" t="e">
        <f ca="true">+IF(AND(ISNUMBER(OFFSET('Hygiene Data'!$F$6,0,10*ROW('Hygiene Data'!F21))),'Data Summary'!DX27="Yes"),OFFSET('Hygiene Data'!$F$6,0,10*ROW('Hygiene Data'!F21)),NA())</f>
        <v>#N/A</v>
      </c>
      <c r="BJ27" s="111" t="e">
        <f ca="true">+IF(AND(ISNUMBER(OFFSET('Hygiene Data'!$F$8,0,10*ROW('Hygiene Data'!F21))),'Data Summary'!DY27="Yes"),OFFSET('Hygiene Data'!$F$8,0,10*ROW('Hygiene Data'!F21)),NA())</f>
        <v>#N/A</v>
      </c>
      <c r="BK27" s="111" t="e">
        <f ca="true">+IF(AND(ISNUMBER(OFFSET('Hygiene Data'!$F$10,0,10*ROW('Hygiene Data'!F21))),'Data Summary'!DZ27="Yes"),OFFSET('Hygiene Data'!$F$10,0,10*ROW('Hygiene Data'!F21)),NA())</f>
        <v>#N/A</v>
      </c>
      <c r="BL27" s="111" t="e">
        <f ca="true">+IF(AND(ISNUMBER(OFFSET('Hygiene Data'!$G$6,0,10*ROW('Hygiene Data'!G21))),'Data Summary'!EA27="Yes"),OFFSET('Hygiene Data'!$G$6,0,10*ROW('Hygiene Data'!G21)),NA())</f>
        <v>#N/A</v>
      </c>
      <c r="BM27" s="111" t="e">
        <f ca="true">+IF(AND(ISNUMBER(OFFSET('Hygiene Data'!$G$8,0,10*ROW('Hygiene Data'!G21))),'Data Summary'!EB27="Yes"),OFFSET('Hygiene Data'!$G$8,0,10*ROW('Hygiene Data'!G21)),NA())</f>
        <v>#N/A</v>
      </c>
      <c r="BN27" s="111" t="e">
        <f ca="true">+IF(AND(ISNUMBER(OFFSET('Hygiene Data'!$G$10,0,10*ROW('Hygiene Data'!G21))),'Data Summary'!EC27="Yes"),OFFSET('Hygiene Data'!$G$10,0,10*ROW('Hygiene Data'!G21)),NA())</f>
        <v>#N/A</v>
      </c>
      <c r="BO27" s="111" t="e">
        <f ca="true">+IF(AND(ISNUMBER(OFFSET('Hygiene Data'!$H$6,0,10*ROW('Hygiene Data'!H21))),'Data Summary'!ED27="Yes"),OFFSET('Hygiene Data'!$H$6,0,10*ROW('Hygiene Data'!H21)),NA())</f>
        <v>#N/A</v>
      </c>
      <c r="BP27" s="111" t="e">
        <f ca="true">+IF(AND(ISNUMBER(OFFSET('Hygiene Data'!$H$8,0,10*ROW('Hygiene Data'!H21))),'Data Summary'!EE27="Yes"),OFFSET('Hygiene Data'!$H$8,0,10*ROW('Hygiene Data'!H21)),NA())</f>
        <v>#N/A</v>
      </c>
      <c r="BQ27" s="111" t="e">
        <f ca="true">+IF(AND(ISNUMBER(OFFSET('Hygiene Data'!$H$10,0,10*ROW('Hygiene Data'!H21))),'Data Summary'!EF27="Yes"),OFFSET('Hygiene Data'!$H$10,0,10*ROW('Hygiene Data'!H21)),NA())</f>
        <v>#N/A</v>
      </c>
    </row>
    <row r="28" x14ac:dyDescent="0.2">
      <c r="A28" s="59" t="e">
        <f ca="true">+IF(OFFSET('Water Data'!$B$1,0,10*ROW('Water Data'!B22))="",NA(),OFFSET('Water Data'!$B$1,0,10*ROW('Water Data'!B22)))</f>
        <v>#N/A</v>
      </c>
      <c r="B28" s="59" t="e">
        <f ca="true">+IF(OFFSET('Water Data'!$A$3,0,10*ROW('Water Data'!A22))="",NA(),OFFSET('Water Data'!$A$3,0,10*ROW('Water Data'!A22)))</f>
        <v>#N/A</v>
      </c>
      <c r="C28" s="59" t="e">
        <f ca="true">+IF(OFFSET('Water Data'!$C$3,0,10*ROW('Water Data'!C22))="",NA(),OFFSET('Water Data'!$C$3,0,10*ROW('Water Data'!C22)))</f>
        <v>#N/A</v>
      </c>
      <c r="D28" s="60" t="e">
        <f ca="true">+IF(AND(ISNUMBER(OFFSET('Water Data'!$C$5,0,10*ROW('Water Data'!C22))),'Data Summary'!BS28="Yes"),100-OFFSET('Water Data'!$C$5,0,10*ROW('Water Data'!C22)),NA())</f>
        <v>#N/A</v>
      </c>
      <c r="E28" s="60" t="e">
        <f ca="true">+IF(AND(ISNUMBER(OFFSET('Water Data'!$C$7,0,10*ROW('Water Data'!C22))),'Data Summary'!BT28="Yes"),OFFSET('Water Data'!$C$7,0,10*ROW('Water Data'!C22)),NA())</f>
        <v>#N/A</v>
      </c>
      <c r="F28" s="60" t="e">
        <f ca="true">+IF(AND(ISNUMBER(OFFSET('Water Data'!$C$10,0,10*ROW('Water Data'!C22))),'Data Summary'!BU28="Yes"),OFFSET('Water Data'!$C$10,0,10*ROW('Water Data'!C22)),NA())</f>
        <v>#N/A</v>
      </c>
      <c r="G28" s="60" t="e">
        <f ca="true">+IF(AND(ISNUMBER(OFFSET('Water Data'!$D$5,0,10*ROW('Water Data'!D22))),'Data Summary'!BV28="Yes"),100-OFFSET('Water Data'!$D$5,0,10*ROW('Water Data'!D22)),NA())</f>
        <v>#N/A</v>
      </c>
      <c r="H28" s="60" t="e">
        <f ca="true">+IF(AND(ISNUMBER(OFFSET('Water Data'!$D$7,0,10*ROW('Water Data'!D22))),'Data Summary'!BW28="Yes"),OFFSET('Water Data'!$D$7,0,10*ROW('Water Data'!D22)),NA())</f>
        <v>#N/A</v>
      </c>
      <c r="I28" s="60" t="e">
        <f ca="true">+IF(AND(ISNUMBER(OFFSET('Water Data'!$D$10,0,10*ROW('Water Data'!D22))),'Data Summary'!BX28="Yes"),OFFSET('Water Data'!$D$10,0,10*ROW('Water Data'!D22)),NA())</f>
        <v>#N/A</v>
      </c>
      <c r="J28" s="60" t="e">
        <f ca="true">+IF(AND(ISNUMBER(OFFSET('Water Data'!$E$5,0,10*ROW('Water Data'!E22))),'Data Summary'!BY28="Yes"),100-OFFSET('Water Data'!$E$5,0,10*ROW('Water Data'!E22)),NA())</f>
        <v>#N/A</v>
      </c>
      <c r="K28" s="60" t="e">
        <f ca="true">+IF(AND(ISNUMBER(OFFSET('Water Data'!$E$7,0,10*ROW('Water Data'!E22))),'Data Summary'!BZ28="Yes"),OFFSET('Water Data'!$E$7,0,10*ROW('Water Data'!E22)),NA())</f>
        <v>#N/A</v>
      </c>
      <c r="L28" s="60" t="e">
        <f ca="true">+IF(AND(ISNUMBER(OFFSET('Water Data'!$E$10,0,10*ROW('Water Data'!E22))),'Data Summary'!CA28="Yes"),OFFSET('Water Data'!$E$10,0,10*ROW('Water Data'!E22)),NA())</f>
        <v>#N/A</v>
      </c>
      <c r="M28" s="60" t="e">
        <f ca="true">+IF(AND(ISNUMBER(OFFSET('Water Data'!$F$5,0,10*ROW('Water Data'!F22))),'Data Summary'!CB28="Yes"),100-OFFSET('Water Data'!$F$5,0,10*ROW('Water Data'!F22)),NA())</f>
        <v>#N/A</v>
      </c>
      <c r="N28" s="60" t="e">
        <f ca="true">+IF(AND(ISNUMBER(OFFSET('Water Data'!$F$7,0,10*ROW('Water Data'!F22))),'Data Summary'!CC28="Yes"),OFFSET('Water Data'!$F$7,0,10*ROW('Water Data'!F22)),NA())</f>
        <v>#N/A</v>
      </c>
      <c r="O28" s="60" t="e">
        <f ca="true">+IF(AND(ISNUMBER(OFFSET('Water Data'!$F$10,0,10*ROW('Water Data'!F22))),'Data Summary'!CD28="Yes"),OFFSET('Water Data'!$F$10,0,10*ROW('Water Data'!F22)),NA())</f>
        <v>#N/A</v>
      </c>
      <c r="P28" s="60" t="e">
        <f ca="true">+IF(AND(ISNUMBER(OFFSET('Water Data'!$G$5,0,10*ROW('Water Data'!G22))),'Data Summary'!CE28="Yes"),100-OFFSET('Water Data'!$G$5,0,10*ROW('Water Data'!G22)),NA())</f>
        <v>#N/A</v>
      </c>
      <c r="Q28" s="60" t="e">
        <f ca="true">+IF(AND(ISNUMBER(OFFSET('Water Data'!$G$7,0,10*ROW('Water Data'!G22))),'Data Summary'!CF28="Yes"),OFFSET('Water Data'!$G$7,0,10*ROW('Water Data'!G22)),NA())</f>
        <v>#N/A</v>
      </c>
      <c r="R28" s="60" t="e">
        <f ca="true">+IF(AND(ISNUMBER(OFFSET('Water Data'!$G$10,0,10*ROW('Water Data'!G22))),'Data Summary'!CG28="Yes"),OFFSET('Water Data'!$G$10,0,10*ROW('Water Data'!G22)),NA())</f>
        <v>#N/A</v>
      </c>
      <c r="S28" s="60" t="e">
        <f ca="true">+IF(AND(ISNUMBER(OFFSET('Water Data'!$H$5,0,10*ROW('Water Data'!H22))),'Data Summary'!CH28="Yes"),100-OFFSET('Water Data'!$H$5,0,10*ROW('Water Data'!H22)),NA())</f>
        <v>#N/A</v>
      </c>
      <c r="T28" s="60" t="e">
        <f ca="true">+IF(AND(ISNUMBER(OFFSET('Water Data'!$H$7,0,10*ROW('Water Data'!H22))),'Data Summary'!CI28="Yes"),OFFSET('Water Data'!$H$7,0,10*ROW('Water Data'!H22)),NA())</f>
        <v>#N/A</v>
      </c>
      <c r="U28" s="60" t="e">
        <f ca="true">+IF(AND(ISNUMBER(OFFSET('Water Data'!$H$10,0,10*ROW('Water Data'!H22))),'Data Summary'!CJ28="Yes"),OFFSET('Water Data'!$H$10,0,10*ROW('Water Data'!H22)),NA())</f>
        <v>#N/A</v>
      </c>
      <c r="V28" s="106" t="e">
        <f ca="true">+IF(AND(ISNUMBER(OFFSET('Sanitation Data'!$C$5,0,10*ROW('Sanitation Data'!C22))),'Data Summary'!CK28="Yes"),100-OFFSET('Sanitation Data'!$C$5,0,10*ROW('Sanitation Data'!C22)),NA())</f>
        <v>#N/A</v>
      </c>
      <c r="W28" s="106" t="e">
        <f ca="true">+IF(AND(ISNUMBER(OFFSET('Sanitation Data'!$C$7,0,10*ROW('Sanitation Data'!C22))),'Data Summary'!CL28="Yes"),OFFSET('Sanitation Data'!$C$7,0,10*ROW('Sanitation Data'!C22)),NA())</f>
        <v>#N/A</v>
      </c>
      <c r="X28" s="106" t="e">
        <f ca="true">+IF(AND(ISNUMBER(OFFSET('Sanitation Data'!$C$11,0,10*ROW('Sanitation Data'!C22))),'Data Summary'!CM28="Yes"),OFFSET('Sanitation Data'!$C$11,0,10*ROW('Sanitation Data'!C22)),NA())</f>
        <v>#N/A</v>
      </c>
      <c r="Y28" s="106" t="e">
        <f ca="true">+IF(AND(ISNUMBER(OFFSET('Sanitation Data'!$C$12,0,10*ROW('Sanitation Data'!C22))),'Data Summary'!CN28="Yes"),OFFSET('Sanitation Data'!$C$12,0,10*ROW('Sanitation Data'!C22)),NA())</f>
        <v>#N/A</v>
      </c>
      <c r="Z28" s="106" t="e">
        <f ca="true">+IF(AND(ISNUMBER(OFFSET('Sanitation Data'!$C$13,0,10*ROW('Sanitation Data'!C22))),'Data Summary'!CO28="Yes"),OFFSET('Sanitation Data'!$C$13,0,10*ROW('Sanitation Data'!C22)),NA())</f>
        <v>#N/A</v>
      </c>
      <c r="AA28" s="106" t="e">
        <f ca="true">+IF(AND(ISNUMBER(OFFSET('Sanitation Data'!$D$5,0,10*ROW('Sanitation Data'!D22))),'Data Summary'!CP28="Yes"),100-OFFSET('Sanitation Data'!$D$5,0,10*ROW('Sanitation Data'!D22)),NA())</f>
        <v>#N/A</v>
      </c>
      <c r="AB28" s="106" t="e">
        <f ca="true">+IF(AND(ISNUMBER(OFFSET('Sanitation Data'!$D$7,0,10*ROW('Sanitation Data'!D22))),'Data Summary'!CQ28="Yes"),OFFSET('Sanitation Data'!$D$7,0,10*ROW('Sanitation Data'!D22)),NA())</f>
        <v>#N/A</v>
      </c>
      <c r="AC28" s="106" t="e">
        <f ca="true">+IF(AND(ISNUMBER(OFFSET('Sanitation Data'!$D$11,0,10*ROW('Sanitation Data'!D22))),'Data Summary'!CR28="Yes"),OFFSET('Sanitation Data'!$D$11,0,10*ROW('Sanitation Data'!D22)),NA())</f>
        <v>#N/A</v>
      </c>
      <c r="AD28" s="106" t="e">
        <f ca="true">+IF(AND(ISNUMBER(OFFSET('Sanitation Data'!$D$12,0,10*ROW('Sanitation Data'!D22))),'Data Summary'!CS28="Yes"),OFFSET('Sanitation Data'!$D$12,0,10*ROW('Sanitation Data'!D22)),NA())</f>
        <v>#N/A</v>
      </c>
      <c r="AE28" s="106" t="e">
        <f ca="true">+IF(AND(ISNUMBER(OFFSET('Sanitation Data'!$D$13,0,10*ROW('Sanitation Data'!D22))),'Data Summary'!CT28="Yes"),OFFSET('Sanitation Data'!$D$13,0,10*ROW('Sanitation Data'!D22)),NA())</f>
        <v>#N/A</v>
      </c>
      <c r="AF28" s="106" t="e">
        <f ca="true">+IF(AND(ISNUMBER(OFFSET('Sanitation Data'!$E$5,0,10*ROW('Sanitation Data'!E22))),'Data Summary'!CU28="Yes"),100-OFFSET('Sanitation Data'!$E$5,0,10*ROW('Sanitation Data'!E22)),NA())</f>
        <v>#N/A</v>
      </c>
      <c r="AG28" s="106" t="e">
        <f ca="true">+IF(AND(ISNUMBER(OFFSET('Sanitation Data'!$E$7,0,10*ROW('Sanitation Data'!E22))),'Data Summary'!CV28="Yes"),OFFSET('Sanitation Data'!$E$7,0,10*ROW('Sanitation Data'!E22)),NA())</f>
        <v>#N/A</v>
      </c>
      <c r="AH28" s="106" t="e">
        <f ca="true">+IF(AND(ISNUMBER(OFFSET('Sanitation Data'!$E$11,0,10*ROW('Sanitation Data'!E22))),'Data Summary'!CW28="Yes"),OFFSET('Sanitation Data'!$E$11,0,10*ROW('Sanitation Data'!E22)),NA())</f>
        <v>#N/A</v>
      </c>
      <c r="AI28" s="106" t="e">
        <f ca="true">+IF(AND(ISNUMBER(OFFSET('Sanitation Data'!$E$12,0,10*ROW('Sanitation Data'!E22))),'Data Summary'!CX28="Yes"),OFFSET('Sanitation Data'!$E$12,0,10*ROW('Sanitation Data'!E22)),NA())</f>
        <v>#N/A</v>
      </c>
      <c r="AJ28" s="106" t="e">
        <f ca="true">+IF(AND(ISNUMBER(OFFSET('Sanitation Data'!$E$13,0,10*ROW('Sanitation Data'!E22))),'Data Summary'!CY28="Yes"),OFFSET('Sanitation Data'!$E$13,0,10*ROW('Sanitation Data'!E22)),NA())</f>
        <v>#N/A</v>
      </c>
      <c r="AK28" s="106" t="e">
        <f ca="true">+IF(AND(ISNUMBER(OFFSET('Sanitation Data'!$F$5,0,10*ROW('Sanitation Data'!F22))),'Data Summary'!CZ28="Yes"),100-OFFSET('Sanitation Data'!$F$5,0,10*ROW('Sanitation Data'!F22)),NA())</f>
        <v>#N/A</v>
      </c>
      <c r="AL28" s="106" t="e">
        <f ca="true">+IF(AND(ISNUMBER(OFFSET('Sanitation Data'!$F$7,0,10*ROW('Sanitation Data'!F22))),'Data Summary'!DA28="Yes"),OFFSET('Sanitation Data'!$F$7,0,10*ROW('Sanitation Data'!F22)),NA())</f>
        <v>#N/A</v>
      </c>
      <c r="AM28" s="106" t="e">
        <f ca="true">+IF(AND(ISNUMBER(OFFSET('Sanitation Data'!$F$11,0,10*ROW('Sanitation Data'!F22))),'Data Summary'!DB28="Yes"),OFFSET('Sanitation Data'!$F$11,0,10*ROW('Sanitation Data'!F22)),NA())</f>
        <v>#N/A</v>
      </c>
      <c r="AN28" s="106" t="e">
        <f ca="true">+IF(AND(ISNUMBER(OFFSET('Sanitation Data'!$F$12,0,10*ROW('Sanitation Data'!F22))),'Data Summary'!DC28="Yes"),OFFSET('Sanitation Data'!$F$12,0,10*ROW('Sanitation Data'!F22)),NA())</f>
        <v>#N/A</v>
      </c>
      <c r="AO28" s="106" t="e">
        <f ca="true">+IF(AND(ISNUMBER(OFFSET('Sanitation Data'!$F$13,0,10*ROW('Sanitation Data'!F22))),'Data Summary'!DD28="Yes"),OFFSET('Sanitation Data'!$F$13,0,10*ROW('Sanitation Data'!F22)),NA())</f>
        <v>#N/A</v>
      </c>
      <c r="AP28" s="106" t="e">
        <f ca="true">+IF(AND(ISNUMBER(OFFSET('Sanitation Data'!$G$5,0,10*ROW('Sanitation Data'!G22))),'Data Summary'!DE28="Yes"),100-OFFSET('Sanitation Data'!$G$5,0,10*ROW('Sanitation Data'!G22)),NA())</f>
        <v>#N/A</v>
      </c>
      <c r="AQ28" s="106" t="e">
        <f ca="true">+IF(AND(ISNUMBER(OFFSET('Sanitation Data'!$G$7,0,10*ROW('Sanitation Data'!G22))),'Data Summary'!DF28="Yes"),OFFSET('Sanitation Data'!$G$7,0,10*ROW('Sanitation Data'!G22)),NA())</f>
        <v>#N/A</v>
      </c>
      <c r="AR28" s="106" t="e">
        <f ca="true">+IF(AND(ISNUMBER(OFFSET('Sanitation Data'!$G$11,0,10*ROW('Sanitation Data'!G22))),'Data Summary'!DG28="Yes"),OFFSET('Sanitation Data'!$G$11,0,10*ROW('Sanitation Data'!G22)),NA())</f>
        <v>#N/A</v>
      </c>
      <c r="AS28" s="106" t="e">
        <f ca="true">+IF(AND(ISNUMBER(OFFSET('Sanitation Data'!$G$12,0,10*ROW('Sanitation Data'!G22))),'Data Summary'!DH28="Yes"),OFFSET('Sanitation Data'!$G$12,0,10*ROW('Sanitation Data'!G22)),NA())</f>
        <v>#N/A</v>
      </c>
      <c r="AT28" s="106" t="e">
        <f ca="true">+IF(AND(ISNUMBER(OFFSET('Sanitation Data'!$G$13,0,10*ROW('Sanitation Data'!G22))),'Data Summary'!DI28="Yes"),OFFSET('Sanitation Data'!$G$13,0,10*ROW('Sanitation Data'!G22)),NA())</f>
        <v>#N/A</v>
      </c>
      <c r="AU28" s="106" t="e">
        <f ca="true">+IF(AND(ISNUMBER(OFFSET('Sanitation Data'!$H$5,0,10*ROW('Sanitation Data'!H22))),'Data Summary'!DJ28="Yes"),100-OFFSET('Sanitation Data'!$H$5,0,10*ROW('Sanitation Data'!H22)),NA())</f>
        <v>#N/A</v>
      </c>
      <c r="AV28" s="106" t="e">
        <f ca="true">+IF(AND(ISNUMBER(OFFSET('Sanitation Data'!$H$7,0,10*ROW('Sanitation Data'!H22))),'Data Summary'!DK28="Yes"),OFFSET('Sanitation Data'!$H$7,0,10*ROW('Sanitation Data'!H22)),NA())</f>
        <v>#N/A</v>
      </c>
      <c r="AW28" s="106" t="e">
        <f ca="true">+IF(AND(ISNUMBER(OFFSET('Sanitation Data'!$H$11,0,10*ROW('Sanitation Data'!H22))),'Data Summary'!DL28="Yes"),OFFSET('Sanitation Data'!$H$11,0,10*ROW('Sanitation Data'!H22)),NA())</f>
        <v>#N/A</v>
      </c>
      <c r="AX28" s="106" t="e">
        <f ca="true">+IF(AND(ISNUMBER(OFFSET('Sanitation Data'!$H$12,0,10*ROW('Sanitation Data'!H22))),'Data Summary'!DM28="Yes"),OFFSET('Sanitation Data'!$H$12,0,10*ROW('Sanitation Data'!H22)),NA())</f>
        <v>#N/A</v>
      </c>
      <c r="AY28" s="106" t="e">
        <f ca="true">+IF(AND(ISNUMBER(OFFSET('Sanitation Data'!$H$13,0,10*ROW('Sanitation Data'!H22))),'Data Summary'!DN28="Yes"),OFFSET('Sanitation Data'!$H$13,0,10*ROW('Sanitation Data'!H22)),NA())</f>
        <v>#N/A</v>
      </c>
      <c r="AZ28" s="111" t="e">
        <f ca="true">+IF(AND(ISNUMBER(OFFSET('Hygiene Data'!$C$6,0,10*ROW('Hygiene Data'!C22))),'Data Summary'!DO28="Yes"),OFFSET('Hygiene Data'!$C$6,0,10*ROW('Hygiene Data'!C22)),NA())</f>
        <v>#N/A</v>
      </c>
      <c r="BA28" s="111" t="e">
        <f ca="true">+IF(AND(ISNUMBER(OFFSET('Hygiene Data'!$C$8,0,10*ROW('Hygiene Data'!C22))),'Data Summary'!DP28="Yes"),OFFSET('Hygiene Data'!$C$8,0,10*ROW('Hygiene Data'!C22)),NA())</f>
        <v>#N/A</v>
      </c>
      <c r="BB28" s="111" t="e">
        <f ca="true">+IF(AND(ISNUMBER(OFFSET('Hygiene Data'!$C$10,0,10*ROW('Hygiene Data'!C22))),'Data Summary'!DQ28="Yes"),OFFSET('Hygiene Data'!$C$10,0,10*ROW('Hygiene Data'!C22)),NA())</f>
        <v>#N/A</v>
      </c>
      <c r="BC28" s="111" t="e">
        <f ca="true">+IF(AND(ISNUMBER(OFFSET('Hygiene Data'!$D$6,0,10*ROW('Hygiene Data'!D22))),'Data Summary'!DR28="Yes"),OFFSET('Hygiene Data'!$D$6,0,10*ROW('Hygiene Data'!D22)),NA())</f>
        <v>#N/A</v>
      </c>
      <c r="BD28" s="111" t="e">
        <f ca="true">+IF(AND(ISNUMBER(OFFSET('Hygiene Data'!$D$8,0,10*ROW('Hygiene Data'!D22))),'Data Summary'!DS28="Yes"),OFFSET('Hygiene Data'!$D$8,0,10*ROW('Hygiene Data'!D22)),NA())</f>
        <v>#N/A</v>
      </c>
      <c r="BE28" s="111" t="e">
        <f ca="true">+IF(AND(ISNUMBER(OFFSET('Hygiene Data'!$D$10,0,10*ROW('Hygiene Data'!D22))),'Data Summary'!DT28="Yes"),OFFSET('Hygiene Data'!$D$10,0,10*ROW('Hygiene Data'!D22)),NA())</f>
        <v>#N/A</v>
      </c>
      <c r="BF28" s="111" t="e">
        <f ca="true">+IF(AND(ISNUMBER(OFFSET('Hygiene Data'!$E$6,0,10*ROW('Hygiene Data'!E22))),'Data Summary'!DU28="Yes"),OFFSET('Hygiene Data'!$E$6,0,10*ROW('Hygiene Data'!E22)),NA())</f>
        <v>#N/A</v>
      </c>
      <c r="BG28" s="111" t="e">
        <f ca="true">+IF(AND(ISNUMBER(OFFSET('Hygiene Data'!$E$8,0,10*ROW('Hygiene Data'!E22))),'Data Summary'!DV28="Yes"),OFFSET('Hygiene Data'!$E$8,0,10*ROW('Hygiene Data'!E22)),NA())</f>
        <v>#N/A</v>
      </c>
      <c r="BH28" s="111" t="e">
        <f ca="true">+IF(AND(ISNUMBER(OFFSET('Hygiene Data'!$E$10,0,10*ROW('Hygiene Data'!E22))),'Data Summary'!DW28="Yes"),OFFSET('Hygiene Data'!$E$10,0,10*ROW('Hygiene Data'!E22)),NA())</f>
        <v>#N/A</v>
      </c>
      <c r="BI28" s="111" t="e">
        <f ca="true">+IF(AND(ISNUMBER(OFFSET('Hygiene Data'!$F$6,0,10*ROW('Hygiene Data'!F22))),'Data Summary'!DX28="Yes"),OFFSET('Hygiene Data'!$F$6,0,10*ROW('Hygiene Data'!F22)),NA())</f>
        <v>#N/A</v>
      </c>
      <c r="BJ28" s="111" t="e">
        <f ca="true">+IF(AND(ISNUMBER(OFFSET('Hygiene Data'!$F$8,0,10*ROW('Hygiene Data'!F22))),'Data Summary'!DY28="Yes"),OFFSET('Hygiene Data'!$F$8,0,10*ROW('Hygiene Data'!F22)),NA())</f>
        <v>#N/A</v>
      </c>
      <c r="BK28" s="111" t="e">
        <f ca="true">+IF(AND(ISNUMBER(OFFSET('Hygiene Data'!$F$10,0,10*ROW('Hygiene Data'!F22))),'Data Summary'!DZ28="Yes"),OFFSET('Hygiene Data'!$F$10,0,10*ROW('Hygiene Data'!F22)),NA())</f>
        <v>#N/A</v>
      </c>
      <c r="BL28" s="111" t="e">
        <f ca="true">+IF(AND(ISNUMBER(OFFSET('Hygiene Data'!$G$6,0,10*ROW('Hygiene Data'!G22))),'Data Summary'!EA28="Yes"),OFFSET('Hygiene Data'!$G$6,0,10*ROW('Hygiene Data'!G22)),NA())</f>
        <v>#N/A</v>
      </c>
      <c r="BM28" s="111" t="e">
        <f ca="true">+IF(AND(ISNUMBER(OFFSET('Hygiene Data'!$G$8,0,10*ROW('Hygiene Data'!G22))),'Data Summary'!EB28="Yes"),OFFSET('Hygiene Data'!$G$8,0,10*ROW('Hygiene Data'!G22)),NA())</f>
        <v>#N/A</v>
      </c>
      <c r="BN28" s="111" t="e">
        <f ca="true">+IF(AND(ISNUMBER(OFFSET('Hygiene Data'!$G$10,0,10*ROW('Hygiene Data'!G22))),'Data Summary'!EC28="Yes"),OFFSET('Hygiene Data'!$G$10,0,10*ROW('Hygiene Data'!G22)),NA())</f>
        <v>#N/A</v>
      </c>
      <c r="BO28" s="111" t="e">
        <f ca="true">+IF(AND(ISNUMBER(OFFSET('Hygiene Data'!$H$6,0,10*ROW('Hygiene Data'!H22))),'Data Summary'!ED28="Yes"),OFFSET('Hygiene Data'!$H$6,0,10*ROW('Hygiene Data'!H22)),NA())</f>
        <v>#N/A</v>
      </c>
      <c r="BP28" s="111" t="e">
        <f ca="true">+IF(AND(ISNUMBER(OFFSET('Hygiene Data'!$H$8,0,10*ROW('Hygiene Data'!H22))),'Data Summary'!EE28="Yes"),OFFSET('Hygiene Data'!$H$8,0,10*ROW('Hygiene Data'!H22)),NA())</f>
        <v>#N/A</v>
      </c>
      <c r="BQ28" s="111" t="e">
        <f ca="true">+IF(AND(ISNUMBER(OFFSET('Hygiene Data'!$H$10,0,10*ROW('Hygiene Data'!H22))),'Data Summary'!EF28="Yes"),OFFSET('Hygiene Data'!$H$10,0,10*ROW('Hygiene Data'!H22)),NA())</f>
        <v>#N/A</v>
      </c>
    </row>
    <row r="29" x14ac:dyDescent="0.2">
      <c r="A29" s="59" t="e">
        <f ca="true">+IF(OFFSET('Water Data'!$B$1,0,10*ROW('Water Data'!B23))="",NA(),OFFSET('Water Data'!$B$1,0,10*ROW('Water Data'!B23)))</f>
        <v>#N/A</v>
      </c>
      <c r="B29" s="59" t="e">
        <f ca="true">+IF(OFFSET('Water Data'!$A$3,0,10*ROW('Water Data'!A23))="",NA(),OFFSET('Water Data'!$A$3,0,10*ROW('Water Data'!A23)))</f>
        <v>#N/A</v>
      </c>
      <c r="C29" s="59" t="e">
        <f ca="true">+IF(OFFSET('Water Data'!$C$3,0,10*ROW('Water Data'!C23))="",NA(),OFFSET('Water Data'!$C$3,0,10*ROW('Water Data'!C23)))</f>
        <v>#N/A</v>
      </c>
      <c r="D29" s="60" t="e">
        <f ca="true">+IF(AND(ISNUMBER(OFFSET('Water Data'!$C$5,0,10*ROW('Water Data'!C23))),'Data Summary'!BS29="Yes"),100-OFFSET('Water Data'!$C$5,0,10*ROW('Water Data'!C23)),NA())</f>
        <v>#N/A</v>
      </c>
      <c r="E29" s="60" t="e">
        <f ca="true">+IF(AND(ISNUMBER(OFFSET('Water Data'!$C$7,0,10*ROW('Water Data'!C23))),'Data Summary'!BT29="Yes"),OFFSET('Water Data'!$C$7,0,10*ROW('Water Data'!C23)),NA())</f>
        <v>#N/A</v>
      </c>
      <c r="F29" s="60" t="e">
        <f ca="true">+IF(AND(ISNUMBER(OFFSET('Water Data'!$C$10,0,10*ROW('Water Data'!C23))),'Data Summary'!BU29="Yes"),OFFSET('Water Data'!$C$10,0,10*ROW('Water Data'!C23)),NA())</f>
        <v>#N/A</v>
      </c>
      <c r="G29" s="60" t="e">
        <f ca="true">+IF(AND(ISNUMBER(OFFSET('Water Data'!$D$5,0,10*ROW('Water Data'!D23))),'Data Summary'!BV29="Yes"),100-OFFSET('Water Data'!$D$5,0,10*ROW('Water Data'!D23)),NA())</f>
        <v>#N/A</v>
      </c>
      <c r="H29" s="60" t="e">
        <f ca="true">+IF(AND(ISNUMBER(OFFSET('Water Data'!$D$7,0,10*ROW('Water Data'!D23))),'Data Summary'!BW29="Yes"),OFFSET('Water Data'!$D$7,0,10*ROW('Water Data'!D23)),NA())</f>
        <v>#N/A</v>
      </c>
      <c r="I29" s="60" t="e">
        <f ca="true">+IF(AND(ISNUMBER(OFFSET('Water Data'!$D$10,0,10*ROW('Water Data'!D23))),'Data Summary'!BX29="Yes"),OFFSET('Water Data'!$D$10,0,10*ROW('Water Data'!D23)),NA())</f>
        <v>#N/A</v>
      </c>
      <c r="J29" s="60" t="e">
        <f ca="true">+IF(AND(ISNUMBER(OFFSET('Water Data'!$E$5,0,10*ROW('Water Data'!E23))),'Data Summary'!BY29="Yes"),100-OFFSET('Water Data'!$E$5,0,10*ROW('Water Data'!E23)),NA())</f>
        <v>#N/A</v>
      </c>
      <c r="K29" s="60" t="e">
        <f ca="true">+IF(AND(ISNUMBER(OFFSET('Water Data'!$E$7,0,10*ROW('Water Data'!E23))),'Data Summary'!BZ29="Yes"),OFFSET('Water Data'!$E$7,0,10*ROW('Water Data'!E23)),NA())</f>
        <v>#N/A</v>
      </c>
      <c r="L29" s="60" t="e">
        <f ca="true">+IF(AND(ISNUMBER(OFFSET('Water Data'!$E$10,0,10*ROW('Water Data'!E23))),'Data Summary'!CA29="Yes"),OFFSET('Water Data'!$E$10,0,10*ROW('Water Data'!E23)),NA())</f>
        <v>#N/A</v>
      </c>
      <c r="M29" s="60" t="e">
        <f ca="true">+IF(AND(ISNUMBER(OFFSET('Water Data'!$F$5,0,10*ROW('Water Data'!F23))),'Data Summary'!CB29="Yes"),100-OFFSET('Water Data'!$F$5,0,10*ROW('Water Data'!F23)),NA())</f>
        <v>#N/A</v>
      </c>
      <c r="N29" s="60" t="e">
        <f ca="true">+IF(AND(ISNUMBER(OFFSET('Water Data'!$F$7,0,10*ROW('Water Data'!F23))),'Data Summary'!CC29="Yes"),OFFSET('Water Data'!$F$7,0,10*ROW('Water Data'!F23)),NA())</f>
        <v>#N/A</v>
      </c>
      <c r="O29" s="60" t="e">
        <f ca="true">+IF(AND(ISNUMBER(OFFSET('Water Data'!$F$10,0,10*ROW('Water Data'!F23))),'Data Summary'!CD29="Yes"),OFFSET('Water Data'!$F$10,0,10*ROW('Water Data'!F23)),NA())</f>
        <v>#N/A</v>
      </c>
      <c r="P29" s="60" t="e">
        <f ca="true">+IF(AND(ISNUMBER(OFFSET('Water Data'!$G$5,0,10*ROW('Water Data'!G23))),'Data Summary'!CE29="Yes"),100-OFFSET('Water Data'!$G$5,0,10*ROW('Water Data'!G23)),NA())</f>
        <v>#N/A</v>
      </c>
      <c r="Q29" s="60" t="e">
        <f ca="true">+IF(AND(ISNUMBER(OFFSET('Water Data'!$G$7,0,10*ROW('Water Data'!G23))),'Data Summary'!CF29="Yes"),OFFSET('Water Data'!$G$7,0,10*ROW('Water Data'!G23)),NA())</f>
        <v>#N/A</v>
      </c>
      <c r="R29" s="60" t="e">
        <f ca="true">+IF(AND(ISNUMBER(OFFSET('Water Data'!$G$10,0,10*ROW('Water Data'!G23))),'Data Summary'!CG29="Yes"),OFFSET('Water Data'!$G$10,0,10*ROW('Water Data'!G23)),NA())</f>
        <v>#N/A</v>
      </c>
      <c r="S29" s="60" t="e">
        <f ca="true">+IF(AND(ISNUMBER(OFFSET('Water Data'!$H$5,0,10*ROW('Water Data'!H23))),'Data Summary'!CH29="Yes"),100-OFFSET('Water Data'!$H$5,0,10*ROW('Water Data'!H23)),NA())</f>
        <v>#N/A</v>
      </c>
      <c r="T29" s="60" t="e">
        <f ca="true">+IF(AND(ISNUMBER(OFFSET('Water Data'!$H$7,0,10*ROW('Water Data'!H23))),'Data Summary'!CI29="Yes"),OFFSET('Water Data'!$H$7,0,10*ROW('Water Data'!H23)),NA())</f>
        <v>#N/A</v>
      </c>
      <c r="U29" s="60" t="e">
        <f ca="true">+IF(AND(ISNUMBER(OFFSET('Water Data'!$H$10,0,10*ROW('Water Data'!H23))),'Data Summary'!CJ29="Yes"),OFFSET('Water Data'!$H$10,0,10*ROW('Water Data'!H23)),NA())</f>
        <v>#N/A</v>
      </c>
      <c r="V29" s="106" t="e">
        <f ca="true">+IF(AND(ISNUMBER(OFFSET('Sanitation Data'!$C$5,0,10*ROW('Sanitation Data'!C23))),'Data Summary'!CK29="Yes"),100-OFFSET('Sanitation Data'!$C$5,0,10*ROW('Sanitation Data'!C23)),NA())</f>
        <v>#N/A</v>
      </c>
      <c r="W29" s="106" t="e">
        <f ca="true">+IF(AND(ISNUMBER(OFFSET('Sanitation Data'!$C$7,0,10*ROW('Sanitation Data'!C23))),'Data Summary'!CL29="Yes"),OFFSET('Sanitation Data'!$C$7,0,10*ROW('Sanitation Data'!C23)),NA())</f>
        <v>#N/A</v>
      </c>
      <c r="X29" s="106" t="e">
        <f ca="true">+IF(AND(ISNUMBER(OFFSET('Sanitation Data'!$C$11,0,10*ROW('Sanitation Data'!C23))),'Data Summary'!CM29="Yes"),OFFSET('Sanitation Data'!$C$11,0,10*ROW('Sanitation Data'!C23)),NA())</f>
        <v>#N/A</v>
      </c>
      <c r="Y29" s="106" t="e">
        <f ca="true">+IF(AND(ISNUMBER(OFFSET('Sanitation Data'!$C$12,0,10*ROW('Sanitation Data'!C23))),'Data Summary'!CN29="Yes"),OFFSET('Sanitation Data'!$C$12,0,10*ROW('Sanitation Data'!C23)),NA())</f>
        <v>#N/A</v>
      </c>
      <c r="Z29" s="106" t="e">
        <f ca="true">+IF(AND(ISNUMBER(OFFSET('Sanitation Data'!$C$13,0,10*ROW('Sanitation Data'!C23))),'Data Summary'!CO29="Yes"),OFFSET('Sanitation Data'!$C$13,0,10*ROW('Sanitation Data'!C23)),NA())</f>
        <v>#N/A</v>
      </c>
      <c r="AA29" s="106" t="e">
        <f ca="true">+IF(AND(ISNUMBER(OFFSET('Sanitation Data'!$D$5,0,10*ROW('Sanitation Data'!D23))),'Data Summary'!CP29="Yes"),100-OFFSET('Sanitation Data'!$D$5,0,10*ROW('Sanitation Data'!D23)),NA())</f>
        <v>#N/A</v>
      </c>
      <c r="AB29" s="106" t="e">
        <f ca="true">+IF(AND(ISNUMBER(OFFSET('Sanitation Data'!$D$7,0,10*ROW('Sanitation Data'!D23))),'Data Summary'!CQ29="Yes"),OFFSET('Sanitation Data'!$D$7,0,10*ROW('Sanitation Data'!D23)),NA())</f>
        <v>#N/A</v>
      </c>
      <c r="AC29" s="106" t="e">
        <f ca="true">+IF(AND(ISNUMBER(OFFSET('Sanitation Data'!$D$11,0,10*ROW('Sanitation Data'!D23))),'Data Summary'!CR29="Yes"),OFFSET('Sanitation Data'!$D$11,0,10*ROW('Sanitation Data'!D23)),NA())</f>
        <v>#N/A</v>
      </c>
      <c r="AD29" s="106" t="e">
        <f ca="true">+IF(AND(ISNUMBER(OFFSET('Sanitation Data'!$D$12,0,10*ROW('Sanitation Data'!D23))),'Data Summary'!CS29="Yes"),OFFSET('Sanitation Data'!$D$12,0,10*ROW('Sanitation Data'!D23)),NA())</f>
        <v>#N/A</v>
      </c>
      <c r="AE29" s="106" t="e">
        <f ca="true">+IF(AND(ISNUMBER(OFFSET('Sanitation Data'!$D$13,0,10*ROW('Sanitation Data'!D23))),'Data Summary'!CT29="Yes"),OFFSET('Sanitation Data'!$D$13,0,10*ROW('Sanitation Data'!D23)),NA())</f>
        <v>#N/A</v>
      </c>
      <c r="AF29" s="106" t="e">
        <f ca="true">+IF(AND(ISNUMBER(OFFSET('Sanitation Data'!$E$5,0,10*ROW('Sanitation Data'!E23))),'Data Summary'!CU29="Yes"),100-OFFSET('Sanitation Data'!$E$5,0,10*ROW('Sanitation Data'!E23)),NA())</f>
        <v>#N/A</v>
      </c>
      <c r="AG29" s="106" t="e">
        <f ca="true">+IF(AND(ISNUMBER(OFFSET('Sanitation Data'!$E$7,0,10*ROW('Sanitation Data'!E23))),'Data Summary'!CV29="Yes"),OFFSET('Sanitation Data'!$E$7,0,10*ROW('Sanitation Data'!E23)),NA())</f>
        <v>#N/A</v>
      </c>
      <c r="AH29" s="106" t="e">
        <f ca="true">+IF(AND(ISNUMBER(OFFSET('Sanitation Data'!$E$11,0,10*ROW('Sanitation Data'!E23))),'Data Summary'!CW29="Yes"),OFFSET('Sanitation Data'!$E$11,0,10*ROW('Sanitation Data'!E23)),NA())</f>
        <v>#N/A</v>
      </c>
      <c r="AI29" s="106" t="e">
        <f ca="true">+IF(AND(ISNUMBER(OFFSET('Sanitation Data'!$E$12,0,10*ROW('Sanitation Data'!E23))),'Data Summary'!CX29="Yes"),OFFSET('Sanitation Data'!$E$12,0,10*ROW('Sanitation Data'!E23)),NA())</f>
        <v>#N/A</v>
      </c>
      <c r="AJ29" s="106" t="e">
        <f ca="true">+IF(AND(ISNUMBER(OFFSET('Sanitation Data'!$E$13,0,10*ROW('Sanitation Data'!E23))),'Data Summary'!CY29="Yes"),OFFSET('Sanitation Data'!$E$13,0,10*ROW('Sanitation Data'!E23)),NA())</f>
        <v>#N/A</v>
      </c>
      <c r="AK29" s="106" t="e">
        <f ca="true">+IF(AND(ISNUMBER(OFFSET('Sanitation Data'!$F$5,0,10*ROW('Sanitation Data'!F23))),'Data Summary'!CZ29="Yes"),100-OFFSET('Sanitation Data'!$F$5,0,10*ROW('Sanitation Data'!F23)),NA())</f>
        <v>#N/A</v>
      </c>
      <c r="AL29" s="106" t="e">
        <f ca="true">+IF(AND(ISNUMBER(OFFSET('Sanitation Data'!$F$7,0,10*ROW('Sanitation Data'!F23))),'Data Summary'!DA29="Yes"),OFFSET('Sanitation Data'!$F$7,0,10*ROW('Sanitation Data'!F23)),NA())</f>
        <v>#N/A</v>
      </c>
      <c r="AM29" s="106" t="e">
        <f ca="true">+IF(AND(ISNUMBER(OFFSET('Sanitation Data'!$F$11,0,10*ROW('Sanitation Data'!F23))),'Data Summary'!DB29="Yes"),OFFSET('Sanitation Data'!$F$11,0,10*ROW('Sanitation Data'!F23)),NA())</f>
        <v>#N/A</v>
      </c>
      <c r="AN29" s="106" t="e">
        <f ca="true">+IF(AND(ISNUMBER(OFFSET('Sanitation Data'!$F$12,0,10*ROW('Sanitation Data'!F23))),'Data Summary'!DC29="Yes"),OFFSET('Sanitation Data'!$F$12,0,10*ROW('Sanitation Data'!F23)),NA())</f>
        <v>#N/A</v>
      </c>
      <c r="AO29" s="106" t="e">
        <f ca="true">+IF(AND(ISNUMBER(OFFSET('Sanitation Data'!$F$13,0,10*ROW('Sanitation Data'!F23))),'Data Summary'!DD29="Yes"),OFFSET('Sanitation Data'!$F$13,0,10*ROW('Sanitation Data'!F23)),NA())</f>
        <v>#N/A</v>
      </c>
      <c r="AP29" s="106" t="e">
        <f ca="true">+IF(AND(ISNUMBER(OFFSET('Sanitation Data'!$G$5,0,10*ROW('Sanitation Data'!G23))),'Data Summary'!DE29="Yes"),100-OFFSET('Sanitation Data'!$G$5,0,10*ROW('Sanitation Data'!G23)),NA())</f>
        <v>#N/A</v>
      </c>
      <c r="AQ29" s="106" t="e">
        <f ca="true">+IF(AND(ISNUMBER(OFFSET('Sanitation Data'!$G$7,0,10*ROW('Sanitation Data'!G23))),'Data Summary'!DF29="Yes"),OFFSET('Sanitation Data'!$G$7,0,10*ROW('Sanitation Data'!G23)),NA())</f>
        <v>#N/A</v>
      </c>
      <c r="AR29" s="106" t="e">
        <f ca="true">+IF(AND(ISNUMBER(OFFSET('Sanitation Data'!$G$11,0,10*ROW('Sanitation Data'!G23))),'Data Summary'!DG29="Yes"),OFFSET('Sanitation Data'!$G$11,0,10*ROW('Sanitation Data'!G23)),NA())</f>
        <v>#N/A</v>
      </c>
      <c r="AS29" s="106" t="e">
        <f ca="true">+IF(AND(ISNUMBER(OFFSET('Sanitation Data'!$G$12,0,10*ROW('Sanitation Data'!G23))),'Data Summary'!DH29="Yes"),OFFSET('Sanitation Data'!$G$12,0,10*ROW('Sanitation Data'!G23)),NA())</f>
        <v>#N/A</v>
      </c>
      <c r="AT29" s="106" t="e">
        <f ca="true">+IF(AND(ISNUMBER(OFFSET('Sanitation Data'!$G$13,0,10*ROW('Sanitation Data'!G23))),'Data Summary'!DI29="Yes"),OFFSET('Sanitation Data'!$G$13,0,10*ROW('Sanitation Data'!G23)),NA())</f>
        <v>#N/A</v>
      </c>
      <c r="AU29" s="106" t="e">
        <f ca="true">+IF(AND(ISNUMBER(OFFSET('Sanitation Data'!$H$5,0,10*ROW('Sanitation Data'!H23))),'Data Summary'!DJ29="Yes"),100-OFFSET('Sanitation Data'!$H$5,0,10*ROW('Sanitation Data'!H23)),NA())</f>
        <v>#N/A</v>
      </c>
      <c r="AV29" s="106" t="e">
        <f ca="true">+IF(AND(ISNUMBER(OFFSET('Sanitation Data'!$H$7,0,10*ROW('Sanitation Data'!H23))),'Data Summary'!DK29="Yes"),OFFSET('Sanitation Data'!$H$7,0,10*ROW('Sanitation Data'!H23)),NA())</f>
        <v>#N/A</v>
      </c>
      <c r="AW29" s="106" t="e">
        <f ca="true">+IF(AND(ISNUMBER(OFFSET('Sanitation Data'!$H$11,0,10*ROW('Sanitation Data'!H23))),'Data Summary'!DL29="Yes"),OFFSET('Sanitation Data'!$H$11,0,10*ROW('Sanitation Data'!H23)),NA())</f>
        <v>#N/A</v>
      </c>
      <c r="AX29" s="106" t="e">
        <f ca="true">+IF(AND(ISNUMBER(OFFSET('Sanitation Data'!$H$12,0,10*ROW('Sanitation Data'!H23))),'Data Summary'!DM29="Yes"),OFFSET('Sanitation Data'!$H$12,0,10*ROW('Sanitation Data'!H23)),NA())</f>
        <v>#N/A</v>
      </c>
      <c r="AY29" s="106" t="e">
        <f ca="true">+IF(AND(ISNUMBER(OFFSET('Sanitation Data'!$H$13,0,10*ROW('Sanitation Data'!H23))),'Data Summary'!DN29="Yes"),OFFSET('Sanitation Data'!$H$13,0,10*ROW('Sanitation Data'!H23)),NA())</f>
        <v>#N/A</v>
      </c>
      <c r="AZ29" s="111" t="e">
        <f ca="true">+IF(AND(ISNUMBER(OFFSET('Hygiene Data'!$C$6,0,10*ROW('Hygiene Data'!C23))),'Data Summary'!DO29="Yes"),OFFSET('Hygiene Data'!$C$6,0,10*ROW('Hygiene Data'!C23)),NA())</f>
        <v>#N/A</v>
      </c>
      <c r="BA29" s="111" t="e">
        <f ca="true">+IF(AND(ISNUMBER(OFFSET('Hygiene Data'!$C$8,0,10*ROW('Hygiene Data'!C23))),'Data Summary'!DP29="Yes"),OFFSET('Hygiene Data'!$C$8,0,10*ROW('Hygiene Data'!C23)),NA())</f>
        <v>#N/A</v>
      </c>
      <c r="BB29" s="111" t="e">
        <f ca="true">+IF(AND(ISNUMBER(OFFSET('Hygiene Data'!$C$10,0,10*ROW('Hygiene Data'!C23))),'Data Summary'!DQ29="Yes"),OFFSET('Hygiene Data'!$C$10,0,10*ROW('Hygiene Data'!C23)),NA())</f>
        <v>#N/A</v>
      </c>
      <c r="BC29" s="111" t="e">
        <f ca="true">+IF(AND(ISNUMBER(OFFSET('Hygiene Data'!$D$6,0,10*ROW('Hygiene Data'!D23))),'Data Summary'!DR29="Yes"),OFFSET('Hygiene Data'!$D$6,0,10*ROW('Hygiene Data'!D23)),NA())</f>
        <v>#N/A</v>
      </c>
      <c r="BD29" s="111" t="e">
        <f ca="true">+IF(AND(ISNUMBER(OFFSET('Hygiene Data'!$D$8,0,10*ROW('Hygiene Data'!D23))),'Data Summary'!DS29="Yes"),OFFSET('Hygiene Data'!$D$8,0,10*ROW('Hygiene Data'!D23)),NA())</f>
        <v>#N/A</v>
      </c>
      <c r="BE29" s="111" t="e">
        <f ca="true">+IF(AND(ISNUMBER(OFFSET('Hygiene Data'!$D$10,0,10*ROW('Hygiene Data'!D23))),'Data Summary'!DT29="Yes"),OFFSET('Hygiene Data'!$D$10,0,10*ROW('Hygiene Data'!D23)),NA())</f>
        <v>#N/A</v>
      </c>
      <c r="BF29" s="111" t="e">
        <f ca="true">+IF(AND(ISNUMBER(OFFSET('Hygiene Data'!$E$6,0,10*ROW('Hygiene Data'!E23))),'Data Summary'!DU29="Yes"),OFFSET('Hygiene Data'!$E$6,0,10*ROW('Hygiene Data'!E23)),NA())</f>
        <v>#N/A</v>
      </c>
      <c r="BG29" s="111" t="e">
        <f ca="true">+IF(AND(ISNUMBER(OFFSET('Hygiene Data'!$E$8,0,10*ROW('Hygiene Data'!E23))),'Data Summary'!DV29="Yes"),OFFSET('Hygiene Data'!$E$8,0,10*ROW('Hygiene Data'!E23)),NA())</f>
        <v>#N/A</v>
      </c>
      <c r="BH29" s="111" t="e">
        <f ca="true">+IF(AND(ISNUMBER(OFFSET('Hygiene Data'!$E$10,0,10*ROW('Hygiene Data'!E23))),'Data Summary'!DW29="Yes"),OFFSET('Hygiene Data'!$E$10,0,10*ROW('Hygiene Data'!E23)),NA())</f>
        <v>#N/A</v>
      </c>
      <c r="BI29" s="111" t="e">
        <f ca="true">+IF(AND(ISNUMBER(OFFSET('Hygiene Data'!$F$6,0,10*ROW('Hygiene Data'!F23))),'Data Summary'!DX29="Yes"),OFFSET('Hygiene Data'!$F$6,0,10*ROW('Hygiene Data'!F23)),NA())</f>
        <v>#N/A</v>
      </c>
      <c r="BJ29" s="111" t="e">
        <f ca="true">+IF(AND(ISNUMBER(OFFSET('Hygiene Data'!$F$8,0,10*ROW('Hygiene Data'!F23))),'Data Summary'!DY29="Yes"),OFFSET('Hygiene Data'!$F$8,0,10*ROW('Hygiene Data'!F23)),NA())</f>
        <v>#N/A</v>
      </c>
      <c r="BK29" s="111" t="e">
        <f ca="true">+IF(AND(ISNUMBER(OFFSET('Hygiene Data'!$F$10,0,10*ROW('Hygiene Data'!F23))),'Data Summary'!DZ29="Yes"),OFFSET('Hygiene Data'!$F$10,0,10*ROW('Hygiene Data'!F23)),NA())</f>
        <v>#N/A</v>
      </c>
      <c r="BL29" s="111" t="e">
        <f ca="true">+IF(AND(ISNUMBER(OFFSET('Hygiene Data'!$G$6,0,10*ROW('Hygiene Data'!G23))),'Data Summary'!EA29="Yes"),OFFSET('Hygiene Data'!$G$6,0,10*ROW('Hygiene Data'!G23)),NA())</f>
        <v>#N/A</v>
      </c>
      <c r="BM29" s="111" t="e">
        <f ca="true">+IF(AND(ISNUMBER(OFFSET('Hygiene Data'!$G$8,0,10*ROW('Hygiene Data'!G23))),'Data Summary'!EB29="Yes"),OFFSET('Hygiene Data'!$G$8,0,10*ROW('Hygiene Data'!G23)),NA())</f>
        <v>#N/A</v>
      </c>
      <c r="BN29" s="111" t="e">
        <f ca="true">+IF(AND(ISNUMBER(OFFSET('Hygiene Data'!$G$10,0,10*ROW('Hygiene Data'!G23))),'Data Summary'!EC29="Yes"),OFFSET('Hygiene Data'!$G$10,0,10*ROW('Hygiene Data'!G23)),NA())</f>
        <v>#N/A</v>
      </c>
      <c r="BO29" s="111" t="e">
        <f ca="true">+IF(AND(ISNUMBER(OFFSET('Hygiene Data'!$H$6,0,10*ROW('Hygiene Data'!H23))),'Data Summary'!ED29="Yes"),OFFSET('Hygiene Data'!$H$6,0,10*ROW('Hygiene Data'!H23)),NA())</f>
        <v>#N/A</v>
      </c>
      <c r="BP29" s="111" t="e">
        <f ca="true">+IF(AND(ISNUMBER(OFFSET('Hygiene Data'!$H$8,0,10*ROW('Hygiene Data'!H23))),'Data Summary'!EE29="Yes"),OFFSET('Hygiene Data'!$H$8,0,10*ROW('Hygiene Data'!H23)),NA())</f>
        <v>#N/A</v>
      </c>
      <c r="BQ29" s="111" t="e">
        <f ca="true">+IF(AND(ISNUMBER(OFFSET('Hygiene Data'!$H$10,0,10*ROW('Hygiene Data'!H23))),'Data Summary'!EF29="Yes"),OFFSET('Hygiene Data'!$H$10,0,10*ROW('Hygiene Data'!H23)),NA())</f>
        <v>#N/A</v>
      </c>
    </row>
    <row r="30" x14ac:dyDescent="0.2">
      <c r="A30" s="59" t="e">
        <f ca="true">+IF(OFFSET('Water Data'!$B$1,0,10*ROW('Water Data'!B24))="",NA(),OFFSET('Water Data'!$B$1,0,10*ROW('Water Data'!B24)))</f>
        <v>#N/A</v>
      </c>
      <c r="B30" s="59" t="e">
        <f ca="true">+IF(OFFSET('Water Data'!$A$3,0,10*ROW('Water Data'!A24))="",NA(),OFFSET('Water Data'!$A$3,0,10*ROW('Water Data'!A24)))</f>
        <v>#N/A</v>
      </c>
      <c r="C30" s="59" t="e">
        <f ca="true">+IF(OFFSET('Water Data'!$C$3,0,10*ROW('Water Data'!C24))="",NA(),OFFSET('Water Data'!$C$3,0,10*ROW('Water Data'!C24)))</f>
        <v>#N/A</v>
      </c>
      <c r="D30" s="60" t="e">
        <f ca="true">+IF(AND(ISNUMBER(OFFSET('Water Data'!$C$5,0,10*ROW('Water Data'!C24))),'Data Summary'!BS30="Yes"),100-OFFSET('Water Data'!$C$5,0,10*ROW('Water Data'!C24)),NA())</f>
        <v>#N/A</v>
      </c>
      <c r="E30" s="60" t="e">
        <f ca="true">+IF(AND(ISNUMBER(OFFSET('Water Data'!$C$7,0,10*ROW('Water Data'!C24))),'Data Summary'!BT30="Yes"),OFFSET('Water Data'!$C$7,0,10*ROW('Water Data'!C24)),NA())</f>
        <v>#N/A</v>
      </c>
      <c r="F30" s="60" t="e">
        <f ca="true">+IF(AND(ISNUMBER(OFFSET('Water Data'!$C$10,0,10*ROW('Water Data'!C24))),'Data Summary'!BU30="Yes"),OFFSET('Water Data'!$C$10,0,10*ROW('Water Data'!C24)),NA())</f>
        <v>#N/A</v>
      </c>
      <c r="G30" s="60" t="e">
        <f ca="true">+IF(AND(ISNUMBER(OFFSET('Water Data'!$D$5,0,10*ROW('Water Data'!D24))),'Data Summary'!BV30="Yes"),100-OFFSET('Water Data'!$D$5,0,10*ROW('Water Data'!D24)),NA())</f>
        <v>#N/A</v>
      </c>
      <c r="H30" s="60" t="e">
        <f ca="true">+IF(AND(ISNUMBER(OFFSET('Water Data'!$D$7,0,10*ROW('Water Data'!D24))),'Data Summary'!BW30="Yes"),OFFSET('Water Data'!$D$7,0,10*ROW('Water Data'!D24)),NA())</f>
        <v>#N/A</v>
      </c>
      <c r="I30" s="60" t="e">
        <f ca="true">+IF(AND(ISNUMBER(OFFSET('Water Data'!$D$10,0,10*ROW('Water Data'!D24))),'Data Summary'!BX30="Yes"),OFFSET('Water Data'!$D$10,0,10*ROW('Water Data'!D24)),NA())</f>
        <v>#N/A</v>
      </c>
      <c r="J30" s="60" t="e">
        <f ca="true">+IF(AND(ISNUMBER(OFFSET('Water Data'!$E$5,0,10*ROW('Water Data'!E24))),'Data Summary'!BY30="Yes"),100-OFFSET('Water Data'!$E$5,0,10*ROW('Water Data'!E24)),NA())</f>
        <v>#N/A</v>
      </c>
      <c r="K30" s="60" t="e">
        <f ca="true">+IF(AND(ISNUMBER(OFFSET('Water Data'!$E$7,0,10*ROW('Water Data'!E24))),'Data Summary'!BZ30="Yes"),OFFSET('Water Data'!$E$7,0,10*ROW('Water Data'!E24)),NA())</f>
        <v>#N/A</v>
      </c>
      <c r="L30" s="60" t="e">
        <f ca="true">+IF(AND(ISNUMBER(OFFSET('Water Data'!$E$10,0,10*ROW('Water Data'!E24))),'Data Summary'!CA30="Yes"),OFFSET('Water Data'!$E$10,0,10*ROW('Water Data'!E24)),NA())</f>
        <v>#N/A</v>
      </c>
      <c r="M30" s="60" t="e">
        <f ca="true">+IF(AND(ISNUMBER(OFFSET('Water Data'!$F$5,0,10*ROW('Water Data'!F24))),'Data Summary'!CB30="Yes"),100-OFFSET('Water Data'!$F$5,0,10*ROW('Water Data'!F24)),NA())</f>
        <v>#N/A</v>
      </c>
      <c r="N30" s="60" t="e">
        <f ca="true">+IF(AND(ISNUMBER(OFFSET('Water Data'!$F$7,0,10*ROW('Water Data'!F24))),'Data Summary'!CC30="Yes"),OFFSET('Water Data'!$F$7,0,10*ROW('Water Data'!F24)),NA())</f>
        <v>#N/A</v>
      </c>
      <c r="O30" s="60" t="e">
        <f ca="true">+IF(AND(ISNUMBER(OFFSET('Water Data'!$F$10,0,10*ROW('Water Data'!F24))),'Data Summary'!CD30="Yes"),OFFSET('Water Data'!$F$10,0,10*ROW('Water Data'!F24)),NA())</f>
        <v>#N/A</v>
      </c>
      <c r="P30" s="60" t="e">
        <f ca="true">+IF(AND(ISNUMBER(OFFSET('Water Data'!$G$5,0,10*ROW('Water Data'!G24))),'Data Summary'!CE30="Yes"),100-OFFSET('Water Data'!$G$5,0,10*ROW('Water Data'!G24)),NA())</f>
        <v>#N/A</v>
      </c>
      <c r="Q30" s="60" t="e">
        <f ca="true">+IF(AND(ISNUMBER(OFFSET('Water Data'!$G$7,0,10*ROW('Water Data'!G24))),'Data Summary'!CF30="Yes"),OFFSET('Water Data'!$G$7,0,10*ROW('Water Data'!G24)),NA())</f>
        <v>#N/A</v>
      </c>
      <c r="R30" s="60" t="e">
        <f ca="true">+IF(AND(ISNUMBER(OFFSET('Water Data'!$G$10,0,10*ROW('Water Data'!G24))),'Data Summary'!CG30="Yes"),OFFSET('Water Data'!$G$10,0,10*ROW('Water Data'!G24)),NA())</f>
        <v>#N/A</v>
      </c>
      <c r="S30" s="60" t="e">
        <f ca="true">+IF(AND(ISNUMBER(OFFSET('Water Data'!$H$5,0,10*ROW('Water Data'!H24))),'Data Summary'!CH30="Yes"),100-OFFSET('Water Data'!$H$5,0,10*ROW('Water Data'!H24)),NA())</f>
        <v>#N/A</v>
      </c>
      <c r="T30" s="60" t="e">
        <f ca="true">+IF(AND(ISNUMBER(OFFSET('Water Data'!$H$7,0,10*ROW('Water Data'!H24))),'Data Summary'!CI30="Yes"),OFFSET('Water Data'!$H$7,0,10*ROW('Water Data'!H24)),NA())</f>
        <v>#N/A</v>
      </c>
      <c r="U30" s="60" t="e">
        <f ca="true">+IF(AND(ISNUMBER(OFFSET('Water Data'!$H$10,0,10*ROW('Water Data'!H24))),'Data Summary'!CJ30="Yes"),OFFSET('Water Data'!$H$10,0,10*ROW('Water Data'!H24)),NA())</f>
        <v>#N/A</v>
      </c>
      <c r="V30" s="106" t="e">
        <f ca="true">+IF(AND(ISNUMBER(OFFSET('Sanitation Data'!$C$5,0,10*ROW('Sanitation Data'!C24))),'Data Summary'!CK30="Yes"),100-OFFSET('Sanitation Data'!$C$5,0,10*ROW('Sanitation Data'!C24)),NA())</f>
        <v>#N/A</v>
      </c>
      <c r="W30" s="106" t="e">
        <f ca="true">+IF(AND(ISNUMBER(OFFSET('Sanitation Data'!$C$7,0,10*ROW('Sanitation Data'!C24))),'Data Summary'!CL30="Yes"),OFFSET('Sanitation Data'!$C$7,0,10*ROW('Sanitation Data'!C24)),NA())</f>
        <v>#N/A</v>
      </c>
      <c r="X30" s="106" t="e">
        <f ca="true">+IF(AND(ISNUMBER(OFFSET('Sanitation Data'!$C$11,0,10*ROW('Sanitation Data'!C24))),'Data Summary'!CM30="Yes"),OFFSET('Sanitation Data'!$C$11,0,10*ROW('Sanitation Data'!C24)),NA())</f>
        <v>#N/A</v>
      </c>
      <c r="Y30" s="106" t="e">
        <f ca="true">+IF(AND(ISNUMBER(OFFSET('Sanitation Data'!$C$12,0,10*ROW('Sanitation Data'!C24))),'Data Summary'!CN30="Yes"),OFFSET('Sanitation Data'!$C$12,0,10*ROW('Sanitation Data'!C24)),NA())</f>
        <v>#N/A</v>
      </c>
      <c r="Z30" s="106" t="e">
        <f ca="true">+IF(AND(ISNUMBER(OFFSET('Sanitation Data'!$C$13,0,10*ROW('Sanitation Data'!C24))),'Data Summary'!CO30="Yes"),OFFSET('Sanitation Data'!$C$13,0,10*ROW('Sanitation Data'!C24)),NA())</f>
        <v>#N/A</v>
      </c>
      <c r="AA30" s="106" t="e">
        <f ca="true">+IF(AND(ISNUMBER(OFFSET('Sanitation Data'!$D$5,0,10*ROW('Sanitation Data'!D24))),'Data Summary'!CP30="Yes"),100-OFFSET('Sanitation Data'!$D$5,0,10*ROW('Sanitation Data'!D24)),NA())</f>
        <v>#N/A</v>
      </c>
      <c r="AB30" s="106" t="e">
        <f ca="true">+IF(AND(ISNUMBER(OFFSET('Sanitation Data'!$D$7,0,10*ROW('Sanitation Data'!D24))),'Data Summary'!CQ30="Yes"),OFFSET('Sanitation Data'!$D$7,0,10*ROW('Sanitation Data'!D24)),NA())</f>
        <v>#N/A</v>
      </c>
      <c r="AC30" s="106" t="e">
        <f ca="true">+IF(AND(ISNUMBER(OFFSET('Sanitation Data'!$D$11,0,10*ROW('Sanitation Data'!D24))),'Data Summary'!CR30="Yes"),OFFSET('Sanitation Data'!$D$11,0,10*ROW('Sanitation Data'!D24)),NA())</f>
        <v>#N/A</v>
      </c>
      <c r="AD30" s="106" t="e">
        <f ca="true">+IF(AND(ISNUMBER(OFFSET('Sanitation Data'!$D$12,0,10*ROW('Sanitation Data'!D24))),'Data Summary'!CS30="Yes"),OFFSET('Sanitation Data'!$D$12,0,10*ROW('Sanitation Data'!D24)),NA())</f>
        <v>#N/A</v>
      </c>
      <c r="AE30" s="106" t="e">
        <f ca="true">+IF(AND(ISNUMBER(OFFSET('Sanitation Data'!$D$13,0,10*ROW('Sanitation Data'!D24))),'Data Summary'!CT30="Yes"),OFFSET('Sanitation Data'!$D$13,0,10*ROW('Sanitation Data'!D24)),NA())</f>
        <v>#N/A</v>
      </c>
      <c r="AF30" s="106" t="e">
        <f ca="true">+IF(AND(ISNUMBER(OFFSET('Sanitation Data'!$E$5,0,10*ROW('Sanitation Data'!E24))),'Data Summary'!CU30="Yes"),100-OFFSET('Sanitation Data'!$E$5,0,10*ROW('Sanitation Data'!E24)),NA())</f>
        <v>#N/A</v>
      </c>
      <c r="AG30" s="106" t="e">
        <f ca="true">+IF(AND(ISNUMBER(OFFSET('Sanitation Data'!$E$7,0,10*ROW('Sanitation Data'!E24))),'Data Summary'!CV30="Yes"),OFFSET('Sanitation Data'!$E$7,0,10*ROW('Sanitation Data'!E24)),NA())</f>
        <v>#N/A</v>
      </c>
      <c r="AH30" s="106" t="e">
        <f ca="true">+IF(AND(ISNUMBER(OFFSET('Sanitation Data'!$E$11,0,10*ROW('Sanitation Data'!E24))),'Data Summary'!CW30="Yes"),OFFSET('Sanitation Data'!$E$11,0,10*ROW('Sanitation Data'!E24)),NA())</f>
        <v>#N/A</v>
      </c>
      <c r="AI30" s="106" t="e">
        <f ca="true">+IF(AND(ISNUMBER(OFFSET('Sanitation Data'!$E$12,0,10*ROW('Sanitation Data'!E24))),'Data Summary'!CX30="Yes"),OFFSET('Sanitation Data'!$E$12,0,10*ROW('Sanitation Data'!E24)),NA())</f>
        <v>#N/A</v>
      </c>
      <c r="AJ30" s="106" t="e">
        <f ca="true">+IF(AND(ISNUMBER(OFFSET('Sanitation Data'!$E$13,0,10*ROW('Sanitation Data'!E24))),'Data Summary'!CY30="Yes"),OFFSET('Sanitation Data'!$E$13,0,10*ROW('Sanitation Data'!E24)),NA())</f>
        <v>#N/A</v>
      </c>
      <c r="AK30" s="106" t="e">
        <f ca="true">+IF(AND(ISNUMBER(OFFSET('Sanitation Data'!$F$5,0,10*ROW('Sanitation Data'!F24))),'Data Summary'!CZ30="Yes"),100-OFFSET('Sanitation Data'!$F$5,0,10*ROW('Sanitation Data'!F24)),NA())</f>
        <v>#N/A</v>
      </c>
      <c r="AL30" s="106" t="e">
        <f ca="true">+IF(AND(ISNUMBER(OFFSET('Sanitation Data'!$F$7,0,10*ROW('Sanitation Data'!F24))),'Data Summary'!DA30="Yes"),OFFSET('Sanitation Data'!$F$7,0,10*ROW('Sanitation Data'!F24)),NA())</f>
        <v>#N/A</v>
      </c>
      <c r="AM30" s="106" t="e">
        <f ca="true">+IF(AND(ISNUMBER(OFFSET('Sanitation Data'!$F$11,0,10*ROW('Sanitation Data'!F24))),'Data Summary'!DB30="Yes"),OFFSET('Sanitation Data'!$F$11,0,10*ROW('Sanitation Data'!F24)),NA())</f>
        <v>#N/A</v>
      </c>
      <c r="AN30" s="106" t="e">
        <f ca="true">+IF(AND(ISNUMBER(OFFSET('Sanitation Data'!$F$12,0,10*ROW('Sanitation Data'!F24))),'Data Summary'!DC30="Yes"),OFFSET('Sanitation Data'!$F$12,0,10*ROW('Sanitation Data'!F24)),NA())</f>
        <v>#N/A</v>
      </c>
      <c r="AO30" s="106" t="e">
        <f ca="true">+IF(AND(ISNUMBER(OFFSET('Sanitation Data'!$F$13,0,10*ROW('Sanitation Data'!F24))),'Data Summary'!DD30="Yes"),OFFSET('Sanitation Data'!$F$13,0,10*ROW('Sanitation Data'!F24)),NA())</f>
        <v>#N/A</v>
      </c>
      <c r="AP30" s="106" t="e">
        <f ca="true">+IF(AND(ISNUMBER(OFFSET('Sanitation Data'!$G$5,0,10*ROW('Sanitation Data'!G24))),'Data Summary'!DE30="Yes"),100-OFFSET('Sanitation Data'!$G$5,0,10*ROW('Sanitation Data'!G24)),NA())</f>
        <v>#N/A</v>
      </c>
      <c r="AQ30" s="106" t="e">
        <f ca="true">+IF(AND(ISNUMBER(OFFSET('Sanitation Data'!$G$7,0,10*ROW('Sanitation Data'!G24))),'Data Summary'!DF30="Yes"),OFFSET('Sanitation Data'!$G$7,0,10*ROW('Sanitation Data'!G24)),NA())</f>
        <v>#N/A</v>
      </c>
      <c r="AR30" s="106" t="e">
        <f ca="true">+IF(AND(ISNUMBER(OFFSET('Sanitation Data'!$G$11,0,10*ROW('Sanitation Data'!G24))),'Data Summary'!DG30="Yes"),OFFSET('Sanitation Data'!$G$11,0,10*ROW('Sanitation Data'!G24)),NA())</f>
        <v>#N/A</v>
      </c>
      <c r="AS30" s="106" t="e">
        <f ca="true">+IF(AND(ISNUMBER(OFFSET('Sanitation Data'!$G$12,0,10*ROW('Sanitation Data'!G24))),'Data Summary'!DH30="Yes"),OFFSET('Sanitation Data'!$G$12,0,10*ROW('Sanitation Data'!G24)),NA())</f>
        <v>#N/A</v>
      </c>
      <c r="AT30" s="106" t="e">
        <f ca="true">+IF(AND(ISNUMBER(OFFSET('Sanitation Data'!$G$13,0,10*ROW('Sanitation Data'!G24))),'Data Summary'!DI30="Yes"),OFFSET('Sanitation Data'!$G$13,0,10*ROW('Sanitation Data'!G24)),NA())</f>
        <v>#N/A</v>
      </c>
      <c r="AU30" s="106" t="e">
        <f ca="true">+IF(AND(ISNUMBER(OFFSET('Sanitation Data'!$H$5,0,10*ROW('Sanitation Data'!H24))),'Data Summary'!DJ30="Yes"),100-OFFSET('Sanitation Data'!$H$5,0,10*ROW('Sanitation Data'!H24)),NA())</f>
        <v>#N/A</v>
      </c>
      <c r="AV30" s="106" t="e">
        <f ca="true">+IF(AND(ISNUMBER(OFFSET('Sanitation Data'!$H$7,0,10*ROW('Sanitation Data'!H24))),'Data Summary'!DK30="Yes"),OFFSET('Sanitation Data'!$H$7,0,10*ROW('Sanitation Data'!H24)),NA())</f>
        <v>#N/A</v>
      </c>
      <c r="AW30" s="106" t="e">
        <f ca="true">+IF(AND(ISNUMBER(OFFSET('Sanitation Data'!$H$11,0,10*ROW('Sanitation Data'!H24))),'Data Summary'!DL30="Yes"),OFFSET('Sanitation Data'!$H$11,0,10*ROW('Sanitation Data'!H24)),NA())</f>
        <v>#N/A</v>
      </c>
      <c r="AX30" s="106" t="e">
        <f ca="true">+IF(AND(ISNUMBER(OFFSET('Sanitation Data'!$H$12,0,10*ROW('Sanitation Data'!H24))),'Data Summary'!DM30="Yes"),OFFSET('Sanitation Data'!$H$12,0,10*ROW('Sanitation Data'!H24)),NA())</f>
        <v>#N/A</v>
      </c>
      <c r="AY30" s="106" t="e">
        <f ca="true">+IF(AND(ISNUMBER(OFFSET('Sanitation Data'!$H$13,0,10*ROW('Sanitation Data'!H24))),'Data Summary'!DN30="Yes"),OFFSET('Sanitation Data'!$H$13,0,10*ROW('Sanitation Data'!H24)),NA())</f>
        <v>#N/A</v>
      </c>
      <c r="AZ30" s="111" t="e">
        <f ca="true">+IF(AND(ISNUMBER(OFFSET('Hygiene Data'!$C$6,0,10*ROW('Hygiene Data'!C24))),'Data Summary'!DO30="Yes"),OFFSET('Hygiene Data'!$C$6,0,10*ROW('Hygiene Data'!C24)),NA())</f>
        <v>#N/A</v>
      </c>
      <c r="BA30" s="111" t="e">
        <f ca="true">+IF(AND(ISNUMBER(OFFSET('Hygiene Data'!$C$8,0,10*ROW('Hygiene Data'!C24))),'Data Summary'!DP30="Yes"),OFFSET('Hygiene Data'!$C$8,0,10*ROW('Hygiene Data'!C24)),NA())</f>
        <v>#N/A</v>
      </c>
      <c r="BB30" s="111" t="e">
        <f ca="true">+IF(AND(ISNUMBER(OFFSET('Hygiene Data'!$C$10,0,10*ROW('Hygiene Data'!C24))),'Data Summary'!DQ30="Yes"),OFFSET('Hygiene Data'!$C$10,0,10*ROW('Hygiene Data'!C24)),NA())</f>
        <v>#N/A</v>
      </c>
      <c r="BC30" s="111" t="e">
        <f ca="true">+IF(AND(ISNUMBER(OFFSET('Hygiene Data'!$D$6,0,10*ROW('Hygiene Data'!D24))),'Data Summary'!DR30="Yes"),OFFSET('Hygiene Data'!$D$6,0,10*ROW('Hygiene Data'!D24)),NA())</f>
        <v>#N/A</v>
      </c>
      <c r="BD30" s="111" t="e">
        <f ca="true">+IF(AND(ISNUMBER(OFFSET('Hygiene Data'!$D$8,0,10*ROW('Hygiene Data'!D24))),'Data Summary'!DS30="Yes"),OFFSET('Hygiene Data'!$D$8,0,10*ROW('Hygiene Data'!D24)),NA())</f>
        <v>#N/A</v>
      </c>
      <c r="BE30" s="111" t="e">
        <f ca="true">+IF(AND(ISNUMBER(OFFSET('Hygiene Data'!$D$10,0,10*ROW('Hygiene Data'!D24))),'Data Summary'!DT30="Yes"),OFFSET('Hygiene Data'!$D$10,0,10*ROW('Hygiene Data'!D24)),NA())</f>
        <v>#N/A</v>
      </c>
      <c r="BF30" s="111" t="e">
        <f ca="true">+IF(AND(ISNUMBER(OFFSET('Hygiene Data'!$E$6,0,10*ROW('Hygiene Data'!E24))),'Data Summary'!DU30="Yes"),OFFSET('Hygiene Data'!$E$6,0,10*ROW('Hygiene Data'!E24)),NA())</f>
        <v>#N/A</v>
      </c>
      <c r="BG30" s="111" t="e">
        <f ca="true">+IF(AND(ISNUMBER(OFFSET('Hygiene Data'!$E$8,0,10*ROW('Hygiene Data'!E24))),'Data Summary'!DV30="Yes"),OFFSET('Hygiene Data'!$E$8,0,10*ROW('Hygiene Data'!E24)),NA())</f>
        <v>#N/A</v>
      </c>
      <c r="BH30" s="111" t="e">
        <f ca="true">+IF(AND(ISNUMBER(OFFSET('Hygiene Data'!$E$10,0,10*ROW('Hygiene Data'!E24))),'Data Summary'!DW30="Yes"),OFFSET('Hygiene Data'!$E$10,0,10*ROW('Hygiene Data'!E24)),NA())</f>
        <v>#N/A</v>
      </c>
      <c r="BI30" s="111" t="e">
        <f ca="true">+IF(AND(ISNUMBER(OFFSET('Hygiene Data'!$F$6,0,10*ROW('Hygiene Data'!F24))),'Data Summary'!DX30="Yes"),OFFSET('Hygiene Data'!$F$6,0,10*ROW('Hygiene Data'!F24)),NA())</f>
        <v>#N/A</v>
      </c>
      <c r="BJ30" s="111" t="e">
        <f ca="true">+IF(AND(ISNUMBER(OFFSET('Hygiene Data'!$F$8,0,10*ROW('Hygiene Data'!F24))),'Data Summary'!DY30="Yes"),OFFSET('Hygiene Data'!$F$8,0,10*ROW('Hygiene Data'!F24)),NA())</f>
        <v>#N/A</v>
      </c>
      <c r="BK30" s="111" t="e">
        <f ca="true">+IF(AND(ISNUMBER(OFFSET('Hygiene Data'!$F$10,0,10*ROW('Hygiene Data'!F24))),'Data Summary'!DZ30="Yes"),OFFSET('Hygiene Data'!$F$10,0,10*ROW('Hygiene Data'!F24)),NA())</f>
        <v>#N/A</v>
      </c>
      <c r="BL30" s="111" t="e">
        <f ca="true">+IF(AND(ISNUMBER(OFFSET('Hygiene Data'!$G$6,0,10*ROW('Hygiene Data'!G24))),'Data Summary'!EA30="Yes"),OFFSET('Hygiene Data'!$G$6,0,10*ROW('Hygiene Data'!G24)),NA())</f>
        <v>#N/A</v>
      </c>
      <c r="BM30" s="111" t="e">
        <f ca="true">+IF(AND(ISNUMBER(OFFSET('Hygiene Data'!$G$8,0,10*ROW('Hygiene Data'!G24))),'Data Summary'!EB30="Yes"),OFFSET('Hygiene Data'!$G$8,0,10*ROW('Hygiene Data'!G24)),NA())</f>
        <v>#N/A</v>
      </c>
      <c r="BN30" s="111" t="e">
        <f ca="true">+IF(AND(ISNUMBER(OFFSET('Hygiene Data'!$G$10,0,10*ROW('Hygiene Data'!G24))),'Data Summary'!EC30="Yes"),OFFSET('Hygiene Data'!$G$10,0,10*ROW('Hygiene Data'!G24)),NA())</f>
        <v>#N/A</v>
      </c>
      <c r="BO30" s="111" t="e">
        <f ca="true">+IF(AND(ISNUMBER(OFFSET('Hygiene Data'!$H$6,0,10*ROW('Hygiene Data'!H24))),'Data Summary'!ED30="Yes"),OFFSET('Hygiene Data'!$H$6,0,10*ROW('Hygiene Data'!H24)),NA())</f>
        <v>#N/A</v>
      </c>
      <c r="BP30" s="111" t="e">
        <f ca="true">+IF(AND(ISNUMBER(OFFSET('Hygiene Data'!$H$8,0,10*ROW('Hygiene Data'!H24))),'Data Summary'!EE30="Yes"),OFFSET('Hygiene Data'!$H$8,0,10*ROW('Hygiene Data'!H24)),NA())</f>
        <v>#N/A</v>
      </c>
      <c r="BQ30" s="111" t="e">
        <f ca="true">+IF(AND(ISNUMBER(OFFSET('Hygiene Data'!$H$10,0,10*ROW('Hygiene Data'!H24))),'Data Summary'!EF30="Yes"),OFFSET('Hygiene Data'!$H$10,0,10*ROW('Hygiene Data'!H24)),NA())</f>
        <v>#N/A</v>
      </c>
    </row>
    <row r="31" x14ac:dyDescent="0.2">
      <c r="A31" s="59" t="e">
        <f ca="true">+IF(OFFSET('Water Data'!$B$1,0,10*ROW('Water Data'!B25))="",NA(),OFFSET('Water Data'!$B$1,0,10*ROW('Water Data'!B25)))</f>
        <v>#N/A</v>
      </c>
      <c r="B31" s="59" t="e">
        <f ca="true">+IF(OFFSET('Water Data'!$A$3,0,10*ROW('Water Data'!A27))="",NA(),OFFSET('Water Data'!$A$3,0,10*ROW('Water Data'!A27)))</f>
        <v>#N/A</v>
      </c>
      <c r="C31" s="59" t="e">
        <f ca="true">+IF(OFFSET('Water Data'!$C$3,0,10*ROW('Water Data'!C27))="",NA(),OFFSET('Water Data'!$C$3,0,10*ROW('Water Data'!C27)))</f>
        <v>#N/A</v>
      </c>
      <c r="D31" s="60" t="e">
        <f ca="true">+IF(AND(ISNUMBER(OFFSET('Water Data'!$C$5,0,10*ROW('Water Data'!C25))),'Data Summary'!BS31="Yes"),100-OFFSET('Water Data'!$C$5,0,10*ROW('Water Data'!C25)),NA())</f>
        <v>#N/A</v>
      </c>
      <c r="E31" s="60" t="e">
        <f ca="true">+IF(AND(ISNUMBER(OFFSET('Water Data'!$C$7,0,10*ROW('Water Data'!C25))),'Data Summary'!BT31="Yes"),OFFSET('Water Data'!$C$7,0,10*ROW('Water Data'!C25)),NA())</f>
        <v>#N/A</v>
      </c>
      <c r="F31" s="60" t="e">
        <f ca="true">+IF(AND(ISNUMBER(OFFSET('Water Data'!$C$10,0,10*ROW('Water Data'!C25))),'Data Summary'!BU31="Yes"),OFFSET('Water Data'!$C$10,0,10*ROW('Water Data'!C25)),NA())</f>
        <v>#N/A</v>
      </c>
      <c r="G31" s="60" t="e">
        <f ca="true">+IF(AND(ISNUMBER(OFFSET('Water Data'!$D$5,0,10*ROW('Water Data'!D25))),'Data Summary'!BV31="Yes"),100-OFFSET('Water Data'!$D$5,0,10*ROW('Water Data'!D25)),NA())</f>
        <v>#N/A</v>
      </c>
      <c r="H31" s="60" t="e">
        <f ca="true">+IF(AND(ISNUMBER(OFFSET('Water Data'!$D$7,0,10*ROW('Water Data'!D25))),'Data Summary'!BW31="Yes"),OFFSET('Water Data'!$D$7,0,10*ROW('Water Data'!D25)),NA())</f>
        <v>#N/A</v>
      </c>
      <c r="I31" s="60" t="e">
        <f ca="true">+IF(AND(ISNUMBER(OFFSET('Water Data'!$D$10,0,10*ROW('Water Data'!D25))),'Data Summary'!BX31="Yes"),OFFSET('Water Data'!$D$10,0,10*ROW('Water Data'!D25)),NA())</f>
        <v>#N/A</v>
      </c>
      <c r="J31" s="60" t="e">
        <f ca="true">+IF(AND(ISNUMBER(OFFSET('Water Data'!$E$5,0,10*ROW('Water Data'!E25))),'Data Summary'!BY31="Yes"),100-OFFSET('Water Data'!$E$5,0,10*ROW('Water Data'!E25)),NA())</f>
        <v>#N/A</v>
      </c>
      <c r="K31" s="60" t="e">
        <f ca="true">+IF(AND(ISNUMBER(OFFSET('Water Data'!$E$7,0,10*ROW('Water Data'!E25))),'Data Summary'!BZ31="Yes"),OFFSET('Water Data'!$E$7,0,10*ROW('Water Data'!E25)),NA())</f>
        <v>#N/A</v>
      </c>
      <c r="L31" s="60" t="e">
        <f ca="true">+IF(AND(ISNUMBER(OFFSET('Water Data'!$E$10,0,10*ROW('Water Data'!E25))),'Data Summary'!CA31="Yes"),OFFSET('Water Data'!$E$10,0,10*ROW('Water Data'!E25)),NA())</f>
        <v>#N/A</v>
      </c>
      <c r="M31" s="60" t="e">
        <f ca="true">+IF(AND(ISNUMBER(OFFSET('Water Data'!$F$5,0,10*ROW('Water Data'!F25))),'Data Summary'!CB31="Yes"),100-OFFSET('Water Data'!$F$5,0,10*ROW('Water Data'!F25)),NA())</f>
        <v>#N/A</v>
      </c>
      <c r="N31" s="60" t="e">
        <f ca="true">+IF(AND(ISNUMBER(OFFSET('Water Data'!$F$7,0,10*ROW('Water Data'!F25))),'Data Summary'!CC31="Yes"),OFFSET('Water Data'!$F$7,0,10*ROW('Water Data'!F25)),NA())</f>
        <v>#N/A</v>
      </c>
      <c r="O31" s="60" t="e">
        <f ca="true">+IF(AND(ISNUMBER(OFFSET('Water Data'!$F$10,0,10*ROW('Water Data'!F25))),'Data Summary'!CD31="Yes"),OFFSET('Water Data'!$F$10,0,10*ROW('Water Data'!F25)),NA())</f>
        <v>#N/A</v>
      </c>
      <c r="P31" s="60" t="e">
        <f ca="true">+IF(AND(ISNUMBER(OFFSET('Water Data'!$G$5,0,10*ROW('Water Data'!G25))),'Data Summary'!CE31="Yes"),100-OFFSET('Water Data'!$G$5,0,10*ROW('Water Data'!G25)),NA())</f>
        <v>#N/A</v>
      </c>
      <c r="Q31" s="60" t="e">
        <f ca="true">+IF(AND(ISNUMBER(OFFSET('Water Data'!$G$7,0,10*ROW('Water Data'!G25))),'Data Summary'!CF31="Yes"),OFFSET('Water Data'!$G$7,0,10*ROW('Water Data'!G25)),NA())</f>
        <v>#N/A</v>
      </c>
      <c r="R31" s="60" t="e">
        <f ca="true">+IF(AND(ISNUMBER(OFFSET('Water Data'!$G$10,0,10*ROW('Water Data'!G25))),'Data Summary'!CG31="Yes"),OFFSET('Water Data'!$G$10,0,10*ROW('Water Data'!G25)),NA())</f>
        <v>#N/A</v>
      </c>
      <c r="S31" s="60" t="e">
        <f ca="true">+IF(AND(ISNUMBER(OFFSET('Water Data'!$H$5,0,10*ROW('Water Data'!H25))),'Data Summary'!CH31="Yes"),100-OFFSET('Water Data'!$H$5,0,10*ROW('Water Data'!H25)),NA())</f>
        <v>#N/A</v>
      </c>
      <c r="T31" s="60" t="e">
        <f ca="true">+IF(AND(ISNUMBER(OFFSET('Water Data'!$H$7,0,10*ROW('Water Data'!H25))),'Data Summary'!CI31="Yes"),OFFSET('Water Data'!$H$7,0,10*ROW('Water Data'!H25)),NA())</f>
        <v>#N/A</v>
      </c>
      <c r="U31" s="60" t="e">
        <f ca="true">+IF(AND(ISNUMBER(OFFSET('Water Data'!$H$10,0,10*ROW('Water Data'!H25))),'Data Summary'!CJ31="Yes"),OFFSET('Water Data'!$H$10,0,10*ROW('Water Data'!H25)),NA())</f>
        <v>#N/A</v>
      </c>
      <c r="V31" s="106" t="e">
        <f ca="true">+IF(AND(ISNUMBER(OFFSET('Sanitation Data'!$C$5,0,10*ROW('Sanitation Data'!C25))),'Data Summary'!CK31="Yes"),100-OFFSET('Sanitation Data'!$C$5,0,10*ROW('Sanitation Data'!C25)),NA())</f>
        <v>#N/A</v>
      </c>
      <c r="W31" s="106" t="e">
        <f ca="true">+IF(AND(ISNUMBER(OFFSET('Sanitation Data'!$C$7,0,10*ROW('Sanitation Data'!C25))),'Data Summary'!CL31="Yes"),OFFSET('Sanitation Data'!$C$7,0,10*ROW('Sanitation Data'!C25)),NA())</f>
        <v>#N/A</v>
      </c>
      <c r="X31" s="106" t="e">
        <f ca="true">+IF(AND(ISNUMBER(OFFSET('Sanitation Data'!$C$11,0,10*ROW('Sanitation Data'!C25))),'Data Summary'!CM31="Yes"),OFFSET('Sanitation Data'!$C$11,0,10*ROW('Sanitation Data'!C25)),NA())</f>
        <v>#N/A</v>
      </c>
      <c r="Y31" s="106" t="e">
        <f ca="true">+IF(AND(ISNUMBER(OFFSET('Sanitation Data'!$C$12,0,10*ROW('Sanitation Data'!C25))),'Data Summary'!CN31="Yes"),OFFSET('Sanitation Data'!$C$12,0,10*ROW('Sanitation Data'!C25)),NA())</f>
        <v>#N/A</v>
      </c>
      <c r="Z31" s="106" t="e">
        <f ca="true">+IF(AND(ISNUMBER(OFFSET('Sanitation Data'!$C$13,0,10*ROW('Sanitation Data'!C25))),'Data Summary'!CO31="Yes"),OFFSET('Sanitation Data'!$C$13,0,10*ROW('Sanitation Data'!C25)),NA())</f>
        <v>#N/A</v>
      </c>
      <c r="AA31" s="106" t="e">
        <f ca="true">+IF(AND(ISNUMBER(OFFSET('Sanitation Data'!$D$5,0,10*ROW('Sanitation Data'!D25))),'Data Summary'!CP31="Yes"),100-OFFSET('Sanitation Data'!$D$5,0,10*ROW('Sanitation Data'!D25)),NA())</f>
        <v>#N/A</v>
      </c>
      <c r="AB31" s="106" t="e">
        <f ca="true">+IF(AND(ISNUMBER(OFFSET('Sanitation Data'!$D$7,0,10*ROW('Sanitation Data'!D25))),'Data Summary'!CQ31="Yes"),OFFSET('Sanitation Data'!$D$7,0,10*ROW('Sanitation Data'!D25)),NA())</f>
        <v>#N/A</v>
      </c>
      <c r="AC31" s="106" t="e">
        <f ca="true">+IF(AND(ISNUMBER(OFFSET('Sanitation Data'!$D$11,0,10*ROW('Sanitation Data'!D25))),'Data Summary'!CR31="Yes"),OFFSET('Sanitation Data'!$D$11,0,10*ROW('Sanitation Data'!D25)),NA())</f>
        <v>#N/A</v>
      </c>
      <c r="AD31" s="106" t="e">
        <f ca="true">+IF(AND(ISNUMBER(OFFSET('Sanitation Data'!$D$12,0,10*ROW('Sanitation Data'!D25))),'Data Summary'!CS31="Yes"),OFFSET('Sanitation Data'!$D$12,0,10*ROW('Sanitation Data'!D25)),NA())</f>
        <v>#N/A</v>
      </c>
      <c r="AE31" s="106" t="e">
        <f ca="true">+IF(AND(ISNUMBER(OFFSET('Sanitation Data'!$D$13,0,10*ROW('Sanitation Data'!D25))),'Data Summary'!CT31="Yes"),OFFSET('Sanitation Data'!$D$13,0,10*ROW('Sanitation Data'!D25)),NA())</f>
        <v>#N/A</v>
      </c>
      <c r="AF31" s="106" t="e">
        <f ca="true">+IF(AND(ISNUMBER(OFFSET('Sanitation Data'!$E$5,0,10*ROW('Sanitation Data'!E25))),'Data Summary'!CU31="Yes"),100-OFFSET('Sanitation Data'!$E$5,0,10*ROW('Sanitation Data'!E25)),NA())</f>
        <v>#N/A</v>
      </c>
      <c r="AG31" s="106" t="e">
        <f ca="true">+IF(AND(ISNUMBER(OFFSET('Sanitation Data'!$E$7,0,10*ROW('Sanitation Data'!E25))),'Data Summary'!CV31="Yes"),OFFSET('Sanitation Data'!$E$7,0,10*ROW('Sanitation Data'!E25)),NA())</f>
        <v>#N/A</v>
      </c>
      <c r="AH31" s="106" t="e">
        <f ca="true">+IF(AND(ISNUMBER(OFFSET('Sanitation Data'!$E$11,0,10*ROW('Sanitation Data'!E25))),'Data Summary'!CW31="Yes"),OFFSET('Sanitation Data'!$E$11,0,10*ROW('Sanitation Data'!E25)),NA())</f>
        <v>#N/A</v>
      </c>
      <c r="AI31" s="106" t="e">
        <f ca="true">+IF(AND(ISNUMBER(OFFSET('Sanitation Data'!$E$12,0,10*ROW('Sanitation Data'!E25))),'Data Summary'!CX31="Yes"),OFFSET('Sanitation Data'!$E$12,0,10*ROW('Sanitation Data'!E25)),NA())</f>
        <v>#N/A</v>
      </c>
      <c r="AJ31" s="106" t="e">
        <f ca="true">+IF(AND(ISNUMBER(OFFSET('Sanitation Data'!$E$13,0,10*ROW('Sanitation Data'!E25))),'Data Summary'!CY31="Yes"),OFFSET('Sanitation Data'!$E$13,0,10*ROW('Sanitation Data'!E25)),NA())</f>
        <v>#N/A</v>
      </c>
      <c r="AK31" s="106" t="e">
        <f ca="true">+IF(AND(ISNUMBER(OFFSET('Sanitation Data'!$F$5,0,10*ROW('Sanitation Data'!F25))),'Data Summary'!CZ31="Yes"),100-OFFSET('Sanitation Data'!$F$5,0,10*ROW('Sanitation Data'!F25)),NA())</f>
        <v>#N/A</v>
      </c>
      <c r="AL31" s="106" t="e">
        <f ca="true">+IF(AND(ISNUMBER(OFFSET('Sanitation Data'!$F$7,0,10*ROW('Sanitation Data'!F25))),'Data Summary'!DA31="Yes"),OFFSET('Sanitation Data'!$F$7,0,10*ROW('Sanitation Data'!F25)),NA())</f>
        <v>#N/A</v>
      </c>
      <c r="AM31" s="106" t="e">
        <f ca="true">+IF(AND(ISNUMBER(OFFSET('Sanitation Data'!$F$11,0,10*ROW('Sanitation Data'!F25))),'Data Summary'!DB31="Yes"),OFFSET('Sanitation Data'!$F$11,0,10*ROW('Sanitation Data'!F25)),NA())</f>
        <v>#N/A</v>
      </c>
      <c r="AN31" s="106" t="e">
        <f ca="true">+IF(AND(ISNUMBER(OFFSET('Sanitation Data'!$F$12,0,10*ROW('Sanitation Data'!F25))),'Data Summary'!DC31="Yes"),OFFSET('Sanitation Data'!$F$12,0,10*ROW('Sanitation Data'!F25)),NA())</f>
        <v>#N/A</v>
      </c>
      <c r="AO31" s="106" t="e">
        <f ca="true">+IF(AND(ISNUMBER(OFFSET('Sanitation Data'!$F$13,0,10*ROW('Sanitation Data'!F25))),'Data Summary'!DD31="Yes"),OFFSET('Sanitation Data'!$F$13,0,10*ROW('Sanitation Data'!F25)),NA())</f>
        <v>#N/A</v>
      </c>
      <c r="AP31" s="106" t="e">
        <f ca="true">+IF(AND(ISNUMBER(OFFSET('Sanitation Data'!$G$5,0,10*ROW('Sanitation Data'!G25))),'Data Summary'!DE31="Yes"),100-OFFSET('Sanitation Data'!$G$5,0,10*ROW('Sanitation Data'!G25)),NA())</f>
        <v>#N/A</v>
      </c>
      <c r="AQ31" s="106" t="e">
        <f ca="true">+IF(AND(ISNUMBER(OFFSET('Sanitation Data'!$G$7,0,10*ROW('Sanitation Data'!G25))),'Data Summary'!DF31="Yes"),OFFSET('Sanitation Data'!$G$7,0,10*ROW('Sanitation Data'!G25)),NA())</f>
        <v>#N/A</v>
      </c>
      <c r="AR31" s="106" t="e">
        <f ca="true">+IF(AND(ISNUMBER(OFFSET('Sanitation Data'!$G$11,0,10*ROW('Sanitation Data'!G25))),'Data Summary'!DG31="Yes"),OFFSET('Sanitation Data'!$G$11,0,10*ROW('Sanitation Data'!G25)),NA())</f>
        <v>#N/A</v>
      </c>
      <c r="AS31" s="106" t="e">
        <f ca="true">+IF(AND(ISNUMBER(OFFSET('Sanitation Data'!$G$12,0,10*ROW('Sanitation Data'!G25))),'Data Summary'!DH31="Yes"),OFFSET('Sanitation Data'!$G$12,0,10*ROW('Sanitation Data'!G25)),NA())</f>
        <v>#N/A</v>
      </c>
      <c r="AT31" s="106" t="e">
        <f ca="true">+IF(AND(ISNUMBER(OFFSET('Sanitation Data'!$G$13,0,10*ROW('Sanitation Data'!G25))),'Data Summary'!DI31="Yes"),OFFSET('Sanitation Data'!$G$13,0,10*ROW('Sanitation Data'!G25)),NA())</f>
        <v>#N/A</v>
      </c>
      <c r="AU31" s="106" t="e">
        <f ca="true">+IF(AND(ISNUMBER(OFFSET('Sanitation Data'!$H$5,0,10*ROW('Sanitation Data'!H25))),'Data Summary'!DJ31="Yes"),100-OFFSET('Sanitation Data'!$H$5,0,10*ROW('Sanitation Data'!H25)),NA())</f>
        <v>#N/A</v>
      </c>
      <c r="AV31" s="106" t="e">
        <f ca="true">+IF(AND(ISNUMBER(OFFSET('Sanitation Data'!$H$7,0,10*ROW('Sanitation Data'!H25))),'Data Summary'!DK31="Yes"),OFFSET('Sanitation Data'!$H$7,0,10*ROW('Sanitation Data'!H25)),NA())</f>
        <v>#N/A</v>
      </c>
      <c r="AW31" s="106" t="e">
        <f ca="true">+IF(AND(ISNUMBER(OFFSET('Sanitation Data'!$H$11,0,10*ROW('Sanitation Data'!H25))),'Data Summary'!DL31="Yes"),OFFSET('Sanitation Data'!$H$11,0,10*ROW('Sanitation Data'!H25)),NA())</f>
        <v>#N/A</v>
      </c>
      <c r="AX31" s="106" t="e">
        <f ca="true">+IF(AND(ISNUMBER(OFFSET('Sanitation Data'!$H$12,0,10*ROW('Sanitation Data'!H25))),'Data Summary'!DM31="Yes"),OFFSET('Sanitation Data'!$H$12,0,10*ROW('Sanitation Data'!H25)),NA())</f>
        <v>#N/A</v>
      </c>
      <c r="AY31" s="106" t="e">
        <f ca="true">+IF(AND(ISNUMBER(OFFSET('Sanitation Data'!$H$13,0,10*ROW('Sanitation Data'!H25))),'Data Summary'!DN31="Yes"),OFFSET('Sanitation Data'!$H$13,0,10*ROW('Sanitation Data'!H25)),NA())</f>
        <v>#N/A</v>
      </c>
      <c r="AZ31" s="111" t="e">
        <f ca="true">+IF(AND(ISNUMBER(OFFSET('Hygiene Data'!$C$6,0,10*ROW('Hygiene Data'!C25))),'Data Summary'!DO31="Yes"),OFFSET('Hygiene Data'!$C$6,0,10*ROW('Hygiene Data'!C25)),NA())</f>
        <v>#N/A</v>
      </c>
      <c r="BA31" s="111" t="e">
        <f ca="true">+IF(AND(ISNUMBER(OFFSET('Hygiene Data'!$C$8,0,10*ROW('Hygiene Data'!C25))),'Data Summary'!DP31="Yes"),OFFSET('Hygiene Data'!$C$8,0,10*ROW('Hygiene Data'!C25)),NA())</f>
        <v>#N/A</v>
      </c>
      <c r="BB31" s="111" t="e">
        <f ca="true">+IF(AND(ISNUMBER(OFFSET('Hygiene Data'!$C$10,0,10*ROW('Hygiene Data'!C25))),'Data Summary'!DQ31="Yes"),OFFSET('Hygiene Data'!$C$10,0,10*ROW('Hygiene Data'!C25)),NA())</f>
        <v>#N/A</v>
      </c>
      <c r="BC31" s="111" t="e">
        <f ca="true">+IF(AND(ISNUMBER(OFFSET('Hygiene Data'!$D$6,0,10*ROW('Hygiene Data'!D25))),'Data Summary'!DR31="Yes"),OFFSET('Hygiene Data'!$D$6,0,10*ROW('Hygiene Data'!D25)),NA())</f>
        <v>#N/A</v>
      </c>
      <c r="BD31" s="111" t="e">
        <f ca="true">+IF(AND(ISNUMBER(OFFSET('Hygiene Data'!$D$8,0,10*ROW('Hygiene Data'!D25))),'Data Summary'!DS31="Yes"),OFFSET('Hygiene Data'!$D$8,0,10*ROW('Hygiene Data'!D25)),NA())</f>
        <v>#N/A</v>
      </c>
      <c r="BE31" s="111" t="e">
        <f ca="true">+IF(AND(ISNUMBER(OFFSET('Hygiene Data'!$D$10,0,10*ROW('Hygiene Data'!D25))),'Data Summary'!DT31="Yes"),OFFSET('Hygiene Data'!$D$10,0,10*ROW('Hygiene Data'!D25)),NA())</f>
        <v>#N/A</v>
      </c>
      <c r="BF31" s="111" t="e">
        <f ca="true">+IF(AND(ISNUMBER(OFFSET('Hygiene Data'!$E$6,0,10*ROW('Hygiene Data'!E25))),'Data Summary'!DU31="Yes"),OFFSET('Hygiene Data'!$E$6,0,10*ROW('Hygiene Data'!E25)),NA())</f>
        <v>#N/A</v>
      </c>
      <c r="BG31" s="111" t="e">
        <f ca="true">+IF(AND(ISNUMBER(OFFSET('Hygiene Data'!$E$8,0,10*ROW('Hygiene Data'!E25))),'Data Summary'!DV31="Yes"),OFFSET('Hygiene Data'!$E$8,0,10*ROW('Hygiene Data'!E25)),NA())</f>
        <v>#N/A</v>
      </c>
      <c r="BH31" s="111" t="e">
        <f ca="true">+IF(AND(ISNUMBER(OFFSET('Hygiene Data'!$E$10,0,10*ROW('Hygiene Data'!E25))),'Data Summary'!DW31="Yes"),OFFSET('Hygiene Data'!$E$10,0,10*ROW('Hygiene Data'!E25)),NA())</f>
        <v>#N/A</v>
      </c>
      <c r="BI31" s="111" t="e">
        <f ca="true">+IF(AND(ISNUMBER(OFFSET('Hygiene Data'!$F$6,0,10*ROW('Hygiene Data'!F25))),'Data Summary'!DX31="Yes"),OFFSET('Hygiene Data'!$F$6,0,10*ROW('Hygiene Data'!F25)),NA())</f>
        <v>#N/A</v>
      </c>
      <c r="BJ31" s="111" t="e">
        <f ca="true">+IF(AND(ISNUMBER(OFFSET('Hygiene Data'!$F$8,0,10*ROW('Hygiene Data'!F25))),'Data Summary'!DY31="Yes"),OFFSET('Hygiene Data'!$F$8,0,10*ROW('Hygiene Data'!F25)),NA())</f>
        <v>#N/A</v>
      </c>
      <c r="BK31" s="111" t="e">
        <f ca="true">+IF(AND(ISNUMBER(OFFSET('Hygiene Data'!$F$10,0,10*ROW('Hygiene Data'!F25))),'Data Summary'!DZ31="Yes"),OFFSET('Hygiene Data'!$F$10,0,10*ROW('Hygiene Data'!F25)),NA())</f>
        <v>#N/A</v>
      </c>
      <c r="BL31" s="111" t="e">
        <f ca="true">+IF(AND(ISNUMBER(OFFSET('Hygiene Data'!$G$6,0,10*ROW('Hygiene Data'!G25))),'Data Summary'!EA31="Yes"),OFFSET('Hygiene Data'!$G$6,0,10*ROW('Hygiene Data'!G25)),NA())</f>
        <v>#N/A</v>
      </c>
      <c r="BM31" s="111" t="e">
        <f ca="true">+IF(AND(ISNUMBER(OFFSET('Hygiene Data'!$G$8,0,10*ROW('Hygiene Data'!G25))),'Data Summary'!EB31="Yes"),OFFSET('Hygiene Data'!$G$8,0,10*ROW('Hygiene Data'!G25)),NA())</f>
        <v>#N/A</v>
      </c>
      <c r="BN31" s="111" t="e">
        <f ca="true">+IF(AND(ISNUMBER(OFFSET('Hygiene Data'!$G$10,0,10*ROW('Hygiene Data'!G25))),'Data Summary'!EC31="Yes"),OFFSET('Hygiene Data'!$G$10,0,10*ROW('Hygiene Data'!G25)),NA())</f>
        <v>#N/A</v>
      </c>
      <c r="BO31" s="111" t="e">
        <f ca="true">+IF(AND(ISNUMBER(OFFSET('Hygiene Data'!$H$6,0,10*ROW('Hygiene Data'!H25))),'Data Summary'!ED31="Yes"),OFFSET('Hygiene Data'!$H$6,0,10*ROW('Hygiene Data'!H25)),NA())</f>
        <v>#N/A</v>
      </c>
      <c r="BP31" s="111" t="e">
        <f ca="true">+IF(AND(ISNUMBER(OFFSET('Hygiene Data'!$H$8,0,10*ROW('Hygiene Data'!H25))),'Data Summary'!EE31="Yes"),OFFSET('Hygiene Data'!$H$8,0,10*ROW('Hygiene Data'!H25)),NA())</f>
        <v>#N/A</v>
      </c>
      <c r="BQ31" s="111" t="e">
        <f ca="true">+IF(AND(ISNUMBER(OFFSET('Hygiene Data'!$H$10,0,10*ROW('Hygiene Data'!H25))),'Data Summary'!EF31="Yes"),OFFSET('Hygiene Data'!$H$10,0,10*ROW('Hygiene Data'!H25)),NA())</f>
        <v>#N/A</v>
      </c>
    </row>
    <row r="32" x14ac:dyDescent="0.2">
      <c r="A32" s="59" t="e">
        <f ca="true">+IF(OFFSET('Water Data'!$B$1,0,10*ROW('Water Data'!B26))="",NA(),OFFSET('Water Data'!$B$1,0,10*ROW('Water Data'!B26)))</f>
        <v>#N/A</v>
      </c>
      <c r="B32" s="59" t="e">
        <f ca="true">+IF(OFFSET('Water Data'!$A$3,0,10*ROW('Water Data'!A29))="",NA(),OFFSET('Water Data'!$A$3,0,10*ROW('Water Data'!A29)))</f>
        <v>#N/A</v>
      </c>
      <c r="C32" s="59" t="e">
        <f ca="true">+IF(OFFSET('Water Data'!$C$3,0,10*ROW('Water Data'!C29))="",NA(),OFFSET('Water Data'!$C$3,0,10*ROW('Water Data'!C29)))</f>
        <v>#N/A</v>
      </c>
      <c r="D32" s="60" t="e">
        <f ca="true">+IF(AND(ISNUMBER(OFFSET('Water Data'!$C$5,0,10*ROW('Water Data'!C26))),'Data Summary'!BS32="Yes"),100-OFFSET('Water Data'!$C$5,0,10*ROW('Water Data'!C26)),NA())</f>
        <v>#N/A</v>
      </c>
      <c r="E32" s="60" t="e">
        <f ca="true">+IF(AND(ISNUMBER(OFFSET('Water Data'!$C$7,0,10*ROW('Water Data'!C26))),'Data Summary'!BT32="Yes"),OFFSET('Water Data'!$C$7,0,10*ROW('Water Data'!C26)),NA())</f>
        <v>#N/A</v>
      </c>
      <c r="F32" s="60" t="e">
        <f ca="true">+IF(AND(ISNUMBER(OFFSET('Water Data'!$C$10,0,10*ROW('Water Data'!C26))),'Data Summary'!BU32="Yes"),OFFSET('Water Data'!$C$10,0,10*ROW('Water Data'!C26)),NA())</f>
        <v>#N/A</v>
      </c>
      <c r="G32" s="60" t="e">
        <f ca="true">+IF(AND(ISNUMBER(OFFSET('Water Data'!$D$5,0,10*ROW('Water Data'!D26))),'Data Summary'!BV32="Yes"),100-OFFSET('Water Data'!$D$5,0,10*ROW('Water Data'!D26)),NA())</f>
        <v>#N/A</v>
      </c>
      <c r="H32" s="60" t="e">
        <f ca="true">+IF(AND(ISNUMBER(OFFSET('Water Data'!$D$7,0,10*ROW('Water Data'!D26))),'Data Summary'!BW32="Yes"),OFFSET('Water Data'!$D$7,0,10*ROW('Water Data'!D26)),NA())</f>
        <v>#N/A</v>
      </c>
      <c r="I32" s="60" t="e">
        <f ca="true">+IF(AND(ISNUMBER(OFFSET('Water Data'!$D$10,0,10*ROW('Water Data'!D26))),'Data Summary'!BX32="Yes"),OFFSET('Water Data'!$D$10,0,10*ROW('Water Data'!D26)),NA())</f>
        <v>#N/A</v>
      </c>
      <c r="J32" s="60" t="e">
        <f ca="true">+IF(AND(ISNUMBER(OFFSET('Water Data'!$E$5,0,10*ROW('Water Data'!E26))),'Data Summary'!BY32="Yes"),100-OFFSET('Water Data'!$E$5,0,10*ROW('Water Data'!E26)),NA())</f>
        <v>#N/A</v>
      </c>
      <c r="K32" s="60" t="e">
        <f ca="true">+IF(AND(ISNUMBER(OFFSET('Water Data'!$E$7,0,10*ROW('Water Data'!E26))),'Data Summary'!BZ32="Yes"),OFFSET('Water Data'!$E$7,0,10*ROW('Water Data'!E26)),NA())</f>
        <v>#N/A</v>
      </c>
      <c r="L32" s="60" t="e">
        <f ca="true">+IF(AND(ISNUMBER(OFFSET('Water Data'!$E$10,0,10*ROW('Water Data'!E26))),'Data Summary'!CA32="Yes"),OFFSET('Water Data'!$E$10,0,10*ROW('Water Data'!E26)),NA())</f>
        <v>#N/A</v>
      </c>
      <c r="M32" s="60" t="e">
        <f ca="true">+IF(AND(ISNUMBER(OFFSET('Water Data'!$F$5,0,10*ROW('Water Data'!F26))),'Data Summary'!CB32="Yes"),100-OFFSET('Water Data'!$F$5,0,10*ROW('Water Data'!F26)),NA())</f>
        <v>#N/A</v>
      </c>
      <c r="N32" s="60" t="e">
        <f ca="true">+IF(AND(ISNUMBER(OFFSET('Water Data'!$F$7,0,10*ROW('Water Data'!F26))),'Data Summary'!CC32="Yes"),OFFSET('Water Data'!$F$7,0,10*ROW('Water Data'!F26)),NA())</f>
        <v>#N/A</v>
      </c>
      <c r="O32" s="60" t="e">
        <f ca="true">+IF(AND(ISNUMBER(OFFSET('Water Data'!$F$10,0,10*ROW('Water Data'!F26))),'Data Summary'!CD32="Yes"),OFFSET('Water Data'!$F$10,0,10*ROW('Water Data'!F26)),NA())</f>
        <v>#N/A</v>
      </c>
      <c r="P32" s="60" t="e">
        <f ca="true">+IF(AND(ISNUMBER(OFFSET('Water Data'!$G$5,0,10*ROW('Water Data'!G26))),'Data Summary'!CE32="Yes"),100-OFFSET('Water Data'!$G$5,0,10*ROW('Water Data'!G26)),NA())</f>
        <v>#N/A</v>
      </c>
      <c r="Q32" s="60" t="e">
        <f ca="true">+IF(AND(ISNUMBER(OFFSET('Water Data'!$G$7,0,10*ROW('Water Data'!G26))),'Data Summary'!CF32="Yes"),OFFSET('Water Data'!$G$7,0,10*ROW('Water Data'!G26)),NA())</f>
        <v>#N/A</v>
      </c>
      <c r="R32" s="60" t="e">
        <f ca="true">+IF(AND(ISNUMBER(OFFSET('Water Data'!$G$10,0,10*ROW('Water Data'!G26))),'Data Summary'!CG32="Yes"),OFFSET('Water Data'!$G$10,0,10*ROW('Water Data'!G26)),NA())</f>
        <v>#N/A</v>
      </c>
      <c r="S32" s="60" t="e">
        <f ca="true">+IF(AND(ISNUMBER(OFFSET('Water Data'!$H$5,0,10*ROW('Water Data'!H26))),'Data Summary'!CH32="Yes"),100-OFFSET('Water Data'!$H$5,0,10*ROW('Water Data'!H26)),NA())</f>
        <v>#N/A</v>
      </c>
      <c r="T32" s="60" t="e">
        <f ca="true">+IF(AND(ISNUMBER(OFFSET('Water Data'!$H$7,0,10*ROW('Water Data'!H26))),'Data Summary'!CI32="Yes"),OFFSET('Water Data'!$H$7,0,10*ROW('Water Data'!H26)),NA())</f>
        <v>#N/A</v>
      </c>
      <c r="U32" s="60" t="e">
        <f ca="true">+IF(AND(ISNUMBER(OFFSET('Water Data'!$H$10,0,10*ROW('Water Data'!H26))),'Data Summary'!CJ32="Yes"),OFFSET('Water Data'!$H$10,0,10*ROW('Water Data'!H26)),NA())</f>
        <v>#N/A</v>
      </c>
      <c r="V32" s="106" t="e">
        <f ca="true">+IF(AND(ISNUMBER(OFFSET('Sanitation Data'!$C$5,0,10*ROW('Sanitation Data'!C26))),'Data Summary'!CK32="Yes"),100-OFFSET('Sanitation Data'!$C$5,0,10*ROW('Sanitation Data'!C26)),NA())</f>
        <v>#N/A</v>
      </c>
      <c r="W32" s="106" t="e">
        <f ca="true">+IF(AND(ISNUMBER(OFFSET('Sanitation Data'!$C$7,0,10*ROW('Sanitation Data'!C26))),'Data Summary'!CL32="Yes"),OFFSET('Sanitation Data'!$C$7,0,10*ROW('Sanitation Data'!C26)),NA())</f>
        <v>#N/A</v>
      </c>
      <c r="X32" s="106" t="e">
        <f ca="true">+IF(AND(ISNUMBER(OFFSET('Sanitation Data'!$C$11,0,10*ROW('Sanitation Data'!C26))),'Data Summary'!CM32="Yes"),OFFSET('Sanitation Data'!$C$11,0,10*ROW('Sanitation Data'!C26)),NA())</f>
        <v>#N/A</v>
      </c>
      <c r="Y32" s="106" t="e">
        <f ca="true">+IF(AND(ISNUMBER(OFFSET('Sanitation Data'!$C$12,0,10*ROW('Sanitation Data'!C26))),'Data Summary'!CN32="Yes"),OFFSET('Sanitation Data'!$C$12,0,10*ROW('Sanitation Data'!C26)),NA())</f>
        <v>#N/A</v>
      </c>
      <c r="Z32" s="106" t="e">
        <f ca="true">+IF(AND(ISNUMBER(OFFSET('Sanitation Data'!$C$13,0,10*ROW('Sanitation Data'!C26))),'Data Summary'!CO32="Yes"),OFFSET('Sanitation Data'!$C$13,0,10*ROW('Sanitation Data'!C26)),NA())</f>
        <v>#N/A</v>
      </c>
      <c r="AA32" s="106" t="e">
        <f ca="true">+IF(AND(ISNUMBER(OFFSET('Sanitation Data'!$D$5,0,10*ROW('Sanitation Data'!D26))),'Data Summary'!CP32="Yes"),100-OFFSET('Sanitation Data'!$D$5,0,10*ROW('Sanitation Data'!D26)),NA())</f>
        <v>#N/A</v>
      </c>
      <c r="AB32" s="106" t="e">
        <f ca="true">+IF(AND(ISNUMBER(OFFSET('Sanitation Data'!$D$7,0,10*ROW('Sanitation Data'!D26))),'Data Summary'!CQ32="Yes"),OFFSET('Sanitation Data'!$D$7,0,10*ROW('Sanitation Data'!D26)),NA())</f>
        <v>#N/A</v>
      </c>
      <c r="AC32" s="106" t="e">
        <f ca="true">+IF(AND(ISNUMBER(OFFSET('Sanitation Data'!$D$11,0,10*ROW('Sanitation Data'!D26))),'Data Summary'!CR32="Yes"),OFFSET('Sanitation Data'!$D$11,0,10*ROW('Sanitation Data'!D26)),NA())</f>
        <v>#N/A</v>
      </c>
      <c r="AD32" s="106" t="e">
        <f ca="true">+IF(AND(ISNUMBER(OFFSET('Sanitation Data'!$D$12,0,10*ROW('Sanitation Data'!D26))),'Data Summary'!CS32="Yes"),OFFSET('Sanitation Data'!$D$12,0,10*ROW('Sanitation Data'!D26)),NA())</f>
        <v>#N/A</v>
      </c>
      <c r="AE32" s="106" t="e">
        <f ca="true">+IF(AND(ISNUMBER(OFFSET('Sanitation Data'!$D$13,0,10*ROW('Sanitation Data'!D26))),'Data Summary'!CT32="Yes"),OFFSET('Sanitation Data'!$D$13,0,10*ROW('Sanitation Data'!D26)),NA())</f>
        <v>#N/A</v>
      </c>
      <c r="AF32" s="106" t="e">
        <f ca="true">+IF(AND(ISNUMBER(OFFSET('Sanitation Data'!$E$5,0,10*ROW('Sanitation Data'!E26))),'Data Summary'!CU32="Yes"),100-OFFSET('Sanitation Data'!$E$5,0,10*ROW('Sanitation Data'!E26)),NA())</f>
        <v>#N/A</v>
      </c>
      <c r="AG32" s="106" t="e">
        <f ca="true">+IF(AND(ISNUMBER(OFFSET('Sanitation Data'!$E$7,0,10*ROW('Sanitation Data'!E26))),'Data Summary'!CV32="Yes"),OFFSET('Sanitation Data'!$E$7,0,10*ROW('Sanitation Data'!E26)),NA())</f>
        <v>#N/A</v>
      </c>
      <c r="AH32" s="106" t="e">
        <f ca="true">+IF(AND(ISNUMBER(OFFSET('Sanitation Data'!$E$11,0,10*ROW('Sanitation Data'!E26))),'Data Summary'!CW32="Yes"),OFFSET('Sanitation Data'!$E$11,0,10*ROW('Sanitation Data'!E26)),NA())</f>
        <v>#N/A</v>
      </c>
      <c r="AI32" s="106" t="e">
        <f ca="true">+IF(AND(ISNUMBER(OFFSET('Sanitation Data'!$E$12,0,10*ROW('Sanitation Data'!E26))),'Data Summary'!CX32="Yes"),OFFSET('Sanitation Data'!$E$12,0,10*ROW('Sanitation Data'!E26)),NA())</f>
        <v>#N/A</v>
      </c>
      <c r="AJ32" s="106" t="e">
        <f ca="true">+IF(AND(ISNUMBER(OFFSET('Sanitation Data'!$E$13,0,10*ROW('Sanitation Data'!E26))),'Data Summary'!CY32="Yes"),OFFSET('Sanitation Data'!$E$13,0,10*ROW('Sanitation Data'!E26)),NA())</f>
        <v>#N/A</v>
      </c>
      <c r="AK32" s="106" t="e">
        <f ca="true">+IF(AND(ISNUMBER(OFFSET('Sanitation Data'!$F$5,0,10*ROW('Sanitation Data'!F26))),'Data Summary'!CZ32="Yes"),100-OFFSET('Sanitation Data'!$F$5,0,10*ROW('Sanitation Data'!F26)),NA())</f>
        <v>#N/A</v>
      </c>
      <c r="AL32" s="106" t="e">
        <f ca="true">+IF(AND(ISNUMBER(OFFSET('Sanitation Data'!$F$7,0,10*ROW('Sanitation Data'!F26))),'Data Summary'!DA32="Yes"),OFFSET('Sanitation Data'!$F$7,0,10*ROW('Sanitation Data'!F26)),NA())</f>
        <v>#N/A</v>
      </c>
      <c r="AM32" s="106" t="e">
        <f ca="true">+IF(AND(ISNUMBER(OFFSET('Sanitation Data'!$F$11,0,10*ROW('Sanitation Data'!F26))),'Data Summary'!DB32="Yes"),OFFSET('Sanitation Data'!$F$11,0,10*ROW('Sanitation Data'!F26)),NA())</f>
        <v>#N/A</v>
      </c>
      <c r="AN32" s="106" t="e">
        <f ca="true">+IF(AND(ISNUMBER(OFFSET('Sanitation Data'!$F$12,0,10*ROW('Sanitation Data'!F26))),'Data Summary'!DC32="Yes"),OFFSET('Sanitation Data'!$F$12,0,10*ROW('Sanitation Data'!F26)),NA())</f>
        <v>#N/A</v>
      </c>
      <c r="AO32" s="106" t="e">
        <f ca="true">+IF(AND(ISNUMBER(OFFSET('Sanitation Data'!$F$13,0,10*ROW('Sanitation Data'!F26))),'Data Summary'!DD32="Yes"),OFFSET('Sanitation Data'!$F$13,0,10*ROW('Sanitation Data'!F26)),NA())</f>
        <v>#N/A</v>
      </c>
      <c r="AP32" s="106" t="e">
        <f ca="true">+IF(AND(ISNUMBER(OFFSET('Sanitation Data'!$G$5,0,10*ROW('Sanitation Data'!G26))),'Data Summary'!DE32="Yes"),100-OFFSET('Sanitation Data'!$G$5,0,10*ROW('Sanitation Data'!G26)),NA())</f>
        <v>#N/A</v>
      </c>
      <c r="AQ32" s="106" t="e">
        <f ca="true">+IF(AND(ISNUMBER(OFFSET('Sanitation Data'!$G$7,0,10*ROW('Sanitation Data'!G26))),'Data Summary'!DF32="Yes"),OFFSET('Sanitation Data'!$G$7,0,10*ROW('Sanitation Data'!G26)),NA())</f>
        <v>#N/A</v>
      </c>
      <c r="AR32" s="106" t="e">
        <f ca="true">+IF(AND(ISNUMBER(OFFSET('Sanitation Data'!$G$11,0,10*ROW('Sanitation Data'!G26))),'Data Summary'!DG32="Yes"),OFFSET('Sanitation Data'!$G$11,0,10*ROW('Sanitation Data'!G26)),NA())</f>
        <v>#N/A</v>
      </c>
      <c r="AS32" s="106" t="e">
        <f ca="true">+IF(AND(ISNUMBER(OFFSET('Sanitation Data'!$G$12,0,10*ROW('Sanitation Data'!G26))),'Data Summary'!DH32="Yes"),OFFSET('Sanitation Data'!$G$12,0,10*ROW('Sanitation Data'!G26)),NA())</f>
        <v>#N/A</v>
      </c>
      <c r="AT32" s="106" t="e">
        <f ca="true">+IF(AND(ISNUMBER(OFFSET('Sanitation Data'!$G$13,0,10*ROW('Sanitation Data'!G26))),'Data Summary'!DI32="Yes"),OFFSET('Sanitation Data'!$G$13,0,10*ROW('Sanitation Data'!G26)),NA())</f>
        <v>#N/A</v>
      </c>
      <c r="AU32" s="106" t="e">
        <f ca="true">+IF(AND(ISNUMBER(OFFSET('Sanitation Data'!$H$5,0,10*ROW('Sanitation Data'!H26))),'Data Summary'!DJ32="Yes"),100-OFFSET('Sanitation Data'!$H$5,0,10*ROW('Sanitation Data'!H26)),NA())</f>
        <v>#N/A</v>
      </c>
      <c r="AV32" s="106" t="e">
        <f ca="true">+IF(AND(ISNUMBER(OFFSET('Sanitation Data'!$H$7,0,10*ROW('Sanitation Data'!H26))),'Data Summary'!DK32="Yes"),OFFSET('Sanitation Data'!$H$7,0,10*ROW('Sanitation Data'!H26)),NA())</f>
        <v>#N/A</v>
      </c>
      <c r="AW32" s="106" t="e">
        <f ca="true">+IF(AND(ISNUMBER(OFFSET('Sanitation Data'!$H$11,0,10*ROW('Sanitation Data'!H26))),'Data Summary'!DL32="Yes"),OFFSET('Sanitation Data'!$H$11,0,10*ROW('Sanitation Data'!H26)),NA())</f>
        <v>#N/A</v>
      </c>
      <c r="AX32" s="106" t="e">
        <f ca="true">+IF(AND(ISNUMBER(OFFSET('Sanitation Data'!$H$12,0,10*ROW('Sanitation Data'!H26))),'Data Summary'!DM32="Yes"),OFFSET('Sanitation Data'!$H$12,0,10*ROW('Sanitation Data'!H26)),NA())</f>
        <v>#N/A</v>
      </c>
      <c r="AY32" s="106" t="e">
        <f ca="true">+IF(AND(ISNUMBER(OFFSET('Sanitation Data'!$H$13,0,10*ROW('Sanitation Data'!H26))),'Data Summary'!DN32="Yes"),OFFSET('Sanitation Data'!$H$13,0,10*ROW('Sanitation Data'!H26)),NA())</f>
        <v>#N/A</v>
      </c>
      <c r="AZ32" s="111" t="e">
        <f ca="true">+IF(AND(ISNUMBER(OFFSET('Hygiene Data'!$C$6,0,10*ROW('Hygiene Data'!C26))),'Data Summary'!DO32="Yes"),OFFSET('Hygiene Data'!$C$6,0,10*ROW('Hygiene Data'!C26)),NA())</f>
        <v>#N/A</v>
      </c>
      <c r="BA32" s="111" t="e">
        <f ca="true">+IF(AND(ISNUMBER(OFFSET('Hygiene Data'!$C$8,0,10*ROW('Hygiene Data'!C26))),'Data Summary'!DP32="Yes"),OFFSET('Hygiene Data'!$C$8,0,10*ROW('Hygiene Data'!C26)),NA())</f>
        <v>#N/A</v>
      </c>
      <c r="BB32" s="111" t="e">
        <f ca="true">+IF(AND(ISNUMBER(OFFSET('Hygiene Data'!$C$10,0,10*ROW('Hygiene Data'!C26))),'Data Summary'!DQ32="Yes"),OFFSET('Hygiene Data'!$C$10,0,10*ROW('Hygiene Data'!C26)),NA())</f>
        <v>#N/A</v>
      </c>
      <c r="BC32" s="111" t="e">
        <f ca="true">+IF(AND(ISNUMBER(OFFSET('Hygiene Data'!$D$6,0,10*ROW('Hygiene Data'!D26))),'Data Summary'!DR32="Yes"),OFFSET('Hygiene Data'!$D$6,0,10*ROW('Hygiene Data'!D26)),NA())</f>
        <v>#N/A</v>
      </c>
      <c r="BD32" s="111" t="e">
        <f ca="true">+IF(AND(ISNUMBER(OFFSET('Hygiene Data'!$D$8,0,10*ROW('Hygiene Data'!D26))),'Data Summary'!DS32="Yes"),OFFSET('Hygiene Data'!$D$8,0,10*ROW('Hygiene Data'!D26)),NA())</f>
        <v>#N/A</v>
      </c>
      <c r="BE32" s="111" t="e">
        <f ca="true">+IF(AND(ISNUMBER(OFFSET('Hygiene Data'!$D$10,0,10*ROW('Hygiene Data'!D26))),'Data Summary'!DT32="Yes"),OFFSET('Hygiene Data'!$D$10,0,10*ROW('Hygiene Data'!D26)),NA())</f>
        <v>#N/A</v>
      </c>
      <c r="BF32" s="111" t="e">
        <f ca="true">+IF(AND(ISNUMBER(OFFSET('Hygiene Data'!$E$6,0,10*ROW('Hygiene Data'!E26))),'Data Summary'!DU32="Yes"),OFFSET('Hygiene Data'!$E$6,0,10*ROW('Hygiene Data'!E26)),NA())</f>
        <v>#N/A</v>
      </c>
      <c r="BG32" s="111" t="e">
        <f ca="true">+IF(AND(ISNUMBER(OFFSET('Hygiene Data'!$E$8,0,10*ROW('Hygiene Data'!E26))),'Data Summary'!DV32="Yes"),OFFSET('Hygiene Data'!$E$8,0,10*ROW('Hygiene Data'!E26)),NA())</f>
        <v>#N/A</v>
      </c>
      <c r="BH32" s="111" t="e">
        <f ca="true">+IF(AND(ISNUMBER(OFFSET('Hygiene Data'!$E$10,0,10*ROW('Hygiene Data'!E26))),'Data Summary'!DW32="Yes"),OFFSET('Hygiene Data'!$E$10,0,10*ROW('Hygiene Data'!E26)),NA())</f>
        <v>#N/A</v>
      </c>
      <c r="BI32" s="111" t="e">
        <f ca="true">+IF(AND(ISNUMBER(OFFSET('Hygiene Data'!$F$6,0,10*ROW('Hygiene Data'!F26))),'Data Summary'!DX32="Yes"),OFFSET('Hygiene Data'!$F$6,0,10*ROW('Hygiene Data'!F26)),NA())</f>
        <v>#N/A</v>
      </c>
      <c r="BJ32" s="111" t="e">
        <f ca="true">+IF(AND(ISNUMBER(OFFSET('Hygiene Data'!$F$8,0,10*ROW('Hygiene Data'!F26))),'Data Summary'!DY32="Yes"),OFFSET('Hygiene Data'!$F$8,0,10*ROW('Hygiene Data'!F26)),NA())</f>
        <v>#N/A</v>
      </c>
      <c r="BK32" s="111" t="e">
        <f ca="true">+IF(AND(ISNUMBER(OFFSET('Hygiene Data'!$F$10,0,10*ROW('Hygiene Data'!F26))),'Data Summary'!DZ32="Yes"),OFFSET('Hygiene Data'!$F$10,0,10*ROW('Hygiene Data'!F26)),NA())</f>
        <v>#N/A</v>
      </c>
      <c r="BL32" s="111" t="e">
        <f ca="true">+IF(AND(ISNUMBER(OFFSET('Hygiene Data'!$G$6,0,10*ROW('Hygiene Data'!G26))),'Data Summary'!EA32="Yes"),OFFSET('Hygiene Data'!$G$6,0,10*ROW('Hygiene Data'!G26)),NA())</f>
        <v>#N/A</v>
      </c>
      <c r="BM32" s="111" t="e">
        <f ca="true">+IF(AND(ISNUMBER(OFFSET('Hygiene Data'!$G$8,0,10*ROW('Hygiene Data'!G26))),'Data Summary'!EB32="Yes"),OFFSET('Hygiene Data'!$G$8,0,10*ROW('Hygiene Data'!G26)),NA())</f>
        <v>#N/A</v>
      </c>
      <c r="BN32" s="111" t="e">
        <f ca="true">+IF(AND(ISNUMBER(OFFSET('Hygiene Data'!$G$10,0,10*ROW('Hygiene Data'!G26))),'Data Summary'!EC32="Yes"),OFFSET('Hygiene Data'!$G$10,0,10*ROW('Hygiene Data'!G26)),NA())</f>
        <v>#N/A</v>
      </c>
      <c r="BO32" s="111" t="e">
        <f ca="true">+IF(AND(ISNUMBER(OFFSET('Hygiene Data'!$H$6,0,10*ROW('Hygiene Data'!H26))),'Data Summary'!ED32="Yes"),OFFSET('Hygiene Data'!$H$6,0,10*ROW('Hygiene Data'!H26)),NA())</f>
        <v>#N/A</v>
      </c>
      <c r="BP32" s="111" t="e">
        <f ca="true">+IF(AND(ISNUMBER(OFFSET('Hygiene Data'!$H$8,0,10*ROW('Hygiene Data'!H26))),'Data Summary'!EE32="Yes"),OFFSET('Hygiene Data'!$H$8,0,10*ROW('Hygiene Data'!H26)),NA())</f>
        <v>#N/A</v>
      </c>
      <c r="BQ32" s="111" t="e">
        <f ca="true">+IF(AND(ISNUMBER(OFFSET('Hygiene Data'!$H$10,0,10*ROW('Hygiene Data'!H26))),'Data Summary'!EF32="Yes"),OFFSET('Hygiene Data'!$H$10,0,10*ROW('Hygiene Data'!H26)),NA())</f>
        <v>#N/A</v>
      </c>
    </row>
    <row r="33" x14ac:dyDescent="0.2">
      <c r="A33" s="59" t="e">
        <f ca="true">+IF(OFFSET('Water Data'!$B$1,0,10*ROW('Water Data'!B27))="",NA(),OFFSET('Water Data'!$B$1,0,10*ROW('Water Data'!B27)))</f>
        <v>#N/A</v>
      </c>
      <c r="B33" s="59" t="e">
        <f ca="true">+IF(OFFSET('Water Data'!$A$3,0,10*ROW('Water Data'!A30))="",NA(),OFFSET('Water Data'!$A$3,0,10*ROW('Water Data'!A30)))</f>
        <v>#N/A</v>
      </c>
      <c r="C33" s="59" t="e">
        <f ca="true">+IF(OFFSET('Water Data'!$C$3,0,10*ROW('Water Data'!C30))="",NA(),OFFSET('Water Data'!$C$3,0,10*ROW('Water Data'!C30)))</f>
        <v>#N/A</v>
      </c>
      <c r="D33" s="60" t="e">
        <f ca="true">+IF(AND(ISNUMBER(OFFSET('Water Data'!$C$5,0,10*ROW('Water Data'!C27))),'Data Summary'!BS33="Yes"),100-OFFSET('Water Data'!$C$5,0,10*ROW('Water Data'!C27)),NA())</f>
        <v>#N/A</v>
      </c>
      <c r="E33" s="60" t="e">
        <f ca="true">+IF(AND(ISNUMBER(OFFSET('Water Data'!$C$7,0,10*ROW('Water Data'!C27))),'Data Summary'!BT33="Yes"),OFFSET('Water Data'!$C$7,0,10*ROW('Water Data'!C27)),NA())</f>
        <v>#N/A</v>
      </c>
      <c r="F33" s="60" t="e">
        <f ca="true">+IF(AND(ISNUMBER(OFFSET('Water Data'!$C$10,0,10*ROW('Water Data'!C27))),'Data Summary'!BU33="Yes"),OFFSET('Water Data'!$C$10,0,10*ROW('Water Data'!C27)),NA())</f>
        <v>#N/A</v>
      </c>
      <c r="G33" s="60" t="e">
        <f ca="true">+IF(AND(ISNUMBER(OFFSET('Water Data'!$D$5,0,10*ROW('Water Data'!D27))),'Data Summary'!BV33="Yes"),100-OFFSET('Water Data'!$D$5,0,10*ROW('Water Data'!D27)),NA())</f>
        <v>#N/A</v>
      </c>
      <c r="H33" s="60" t="e">
        <f ca="true">+IF(AND(ISNUMBER(OFFSET('Water Data'!$D$7,0,10*ROW('Water Data'!D27))),'Data Summary'!BW33="Yes"),OFFSET('Water Data'!$D$7,0,10*ROW('Water Data'!D27)),NA())</f>
        <v>#N/A</v>
      </c>
      <c r="I33" s="60" t="e">
        <f ca="true">+IF(AND(ISNUMBER(OFFSET('Water Data'!$D$10,0,10*ROW('Water Data'!D27))),'Data Summary'!BX33="Yes"),OFFSET('Water Data'!$D$10,0,10*ROW('Water Data'!D27)),NA())</f>
        <v>#N/A</v>
      </c>
      <c r="J33" s="60" t="e">
        <f ca="true">+IF(AND(ISNUMBER(OFFSET('Water Data'!$E$5,0,10*ROW('Water Data'!E27))),'Data Summary'!BY33="Yes"),100-OFFSET('Water Data'!$E$5,0,10*ROW('Water Data'!E27)),NA())</f>
        <v>#N/A</v>
      </c>
      <c r="K33" s="60" t="e">
        <f ca="true">+IF(AND(ISNUMBER(OFFSET('Water Data'!$E$7,0,10*ROW('Water Data'!E27))),'Data Summary'!BZ33="Yes"),OFFSET('Water Data'!$E$7,0,10*ROW('Water Data'!E27)),NA())</f>
        <v>#N/A</v>
      </c>
      <c r="L33" s="60" t="e">
        <f ca="true">+IF(AND(ISNUMBER(OFFSET('Water Data'!$E$10,0,10*ROW('Water Data'!E27))),'Data Summary'!CA33="Yes"),OFFSET('Water Data'!$E$10,0,10*ROW('Water Data'!E27)),NA())</f>
        <v>#N/A</v>
      </c>
      <c r="M33" s="60" t="e">
        <f ca="true">+IF(AND(ISNUMBER(OFFSET('Water Data'!$F$5,0,10*ROW('Water Data'!F27))),'Data Summary'!CB33="Yes"),100-OFFSET('Water Data'!$F$5,0,10*ROW('Water Data'!F27)),NA())</f>
        <v>#N/A</v>
      </c>
      <c r="N33" s="60" t="e">
        <f ca="true">+IF(AND(ISNUMBER(OFFSET('Water Data'!$F$7,0,10*ROW('Water Data'!F27))),'Data Summary'!CC33="Yes"),OFFSET('Water Data'!$F$7,0,10*ROW('Water Data'!F27)),NA())</f>
        <v>#N/A</v>
      </c>
      <c r="O33" s="60" t="e">
        <f ca="true">+IF(AND(ISNUMBER(OFFSET('Water Data'!$F$10,0,10*ROW('Water Data'!F27))),'Data Summary'!CD33="Yes"),OFFSET('Water Data'!$F$10,0,10*ROW('Water Data'!F27)),NA())</f>
        <v>#N/A</v>
      </c>
      <c r="P33" s="60" t="e">
        <f ca="true">+IF(AND(ISNUMBER(OFFSET('Water Data'!$G$5,0,10*ROW('Water Data'!G27))),'Data Summary'!CE33="Yes"),100-OFFSET('Water Data'!$G$5,0,10*ROW('Water Data'!G27)),NA())</f>
        <v>#N/A</v>
      </c>
      <c r="Q33" s="60" t="e">
        <f ca="true">+IF(AND(ISNUMBER(OFFSET('Water Data'!$G$7,0,10*ROW('Water Data'!G27))),'Data Summary'!CF33="Yes"),OFFSET('Water Data'!$G$7,0,10*ROW('Water Data'!G27)),NA())</f>
        <v>#N/A</v>
      </c>
      <c r="R33" s="60" t="e">
        <f ca="true">+IF(AND(ISNUMBER(OFFSET('Water Data'!$G$10,0,10*ROW('Water Data'!G27))),'Data Summary'!CG33="Yes"),OFFSET('Water Data'!$G$10,0,10*ROW('Water Data'!G27)),NA())</f>
        <v>#N/A</v>
      </c>
      <c r="S33" s="60" t="e">
        <f ca="true">+IF(AND(ISNUMBER(OFFSET('Water Data'!$H$5,0,10*ROW('Water Data'!H27))),'Data Summary'!CH33="Yes"),100-OFFSET('Water Data'!$H$5,0,10*ROW('Water Data'!H27)),NA())</f>
        <v>#N/A</v>
      </c>
      <c r="T33" s="60" t="e">
        <f ca="true">+IF(AND(ISNUMBER(OFFSET('Water Data'!$H$7,0,10*ROW('Water Data'!H27))),'Data Summary'!CI33="Yes"),OFFSET('Water Data'!$H$7,0,10*ROW('Water Data'!H27)),NA())</f>
        <v>#N/A</v>
      </c>
      <c r="U33" s="60" t="e">
        <f ca="true">+IF(AND(ISNUMBER(OFFSET('Water Data'!$H$10,0,10*ROW('Water Data'!H27))),'Data Summary'!CJ33="Yes"),OFFSET('Water Data'!$H$10,0,10*ROW('Water Data'!H27)),NA())</f>
        <v>#N/A</v>
      </c>
      <c r="V33" s="106" t="e">
        <f ca="true">+IF(AND(ISNUMBER(OFFSET('Sanitation Data'!$C$5,0,10*ROW('Sanitation Data'!C27))),'Data Summary'!CK33="Yes"),100-OFFSET('Sanitation Data'!$C$5,0,10*ROW('Sanitation Data'!C27)),NA())</f>
        <v>#N/A</v>
      </c>
      <c r="W33" s="106" t="e">
        <f ca="true">+IF(AND(ISNUMBER(OFFSET('Sanitation Data'!$C$7,0,10*ROW('Sanitation Data'!C27))),'Data Summary'!CL33="Yes"),OFFSET('Sanitation Data'!$C$7,0,10*ROW('Sanitation Data'!C27)),NA())</f>
        <v>#N/A</v>
      </c>
      <c r="X33" s="106" t="e">
        <f ca="true">+IF(AND(ISNUMBER(OFFSET('Sanitation Data'!$C$11,0,10*ROW('Sanitation Data'!C27))),'Data Summary'!CM33="Yes"),OFFSET('Sanitation Data'!$C$11,0,10*ROW('Sanitation Data'!C27)),NA())</f>
        <v>#N/A</v>
      </c>
      <c r="Y33" s="106" t="e">
        <f ca="true">+IF(AND(ISNUMBER(OFFSET('Sanitation Data'!$C$12,0,10*ROW('Sanitation Data'!C27))),'Data Summary'!CN33="Yes"),OFFSET('Sanitation Data'!$C$12,0,10*ROW('Sanitation Data'!C27)),NA())</f>
        <v>#N/A</v>
      </c>
      <c r="Z33" s="106" t="e">
        <f ca="true">+IF(AND(ISNUMBER(OFFSET('Sanitation Data'!$C$13,0,10*ROW('Sanitation Data'!C27))),'Data Summary'!CO33="Yes"),OFFSET('Sanitation Data'!$C$13,0,10*ROW('Sanitation Data'!C27)),NA())</f>
        <v>#N/A</v>
      </c>
      <c r="AA33" s="106" t="e">
        <f ca="true">+IF(AND(ISNUMBER(OFFSET('Sanitation Data'!$D$5,0,10*ROW('Sanitation Data'!D27))),'Data Summary'!CP33="Yes"),100-OFFSET('Sanitation Data'!$D$5,0,10*ROW('Sanitation Data'!D27)),NA())</f>
        <v>#N/A</v>
      </c>
      <c r="AB33" s="106" t="e">
        <f ca="true">+IF(AND(ISNUMBER(OFFSET('Sanitation Data'!$D$7,0,10*ROW('Sanitation Data'!D27))),'Data Summary'!CQ33="Yes"),OFFSET('Sanitation Data'!$D$7,0,10*ROW('Sanitation Data'!D27)),NA())</f>
        <v>#N/A</v>
      </c>
      <c r="AC33" s="106" t="e">
        <f ca="true">+IF(AND(ISNUMBER(OFFSET('Sanitation Data'!$D$11,0,10*ROW('Sanitation Data'!D27))),'Data Summary'!CR33="Yes"),OFFSET('Sanitation Data'!$D$11,0,10*ROW('Sanitation Data'!D27)),NA())</f>
        <v>#N/A</v>
      </c>
      <c r="AD33" s="106" t="e">
        <f ca="true">+IF(AND(ISNUMBER(OFFSET('Sanitation Data'!$D$12,0,10*ROW('Sanitation Data'!D27))),'Data Summary'!CS33="Yes"),OFFSET('Sanitation Data'!$D$12,0,10*ROW('Sanitation Data'!D27)),NA())</f>
        <v>#N/A</v>
      </c>
      <c r="AE33" s="106" t="e">
        <f ca="true">+IF(AND(ISNUMBER(OFFSET('Sanitation Data'!$D$13,0,10*ROW('Sanitation Data'!D27))),'Data Summary'!CT33="Yes"),OFFSET('Sanitation Data'!$D$13,0,10*ROW('Sanitation Data'!D27)),NA())</f>
        <v>#N/A</v>
      </c>
      <c r="AF33" s="106" t="e">
        <f ca="true">+IF(AND(ISNUMBER(OFFSET('Sanitation Data'!$E$5,0,10*ROW('Sanitation Data'!E27))),'Data Summary'!CU33="Yes"),100-OFFSET('Sanitation Data'!$E$5,0,10*ROW('Sanitation Data'!E27)),NA())</f>
        <v>#N/A</v>
      </c>
      <c r="AG33" s="106" t="e">
        <f ca="true">+IF(AND(ISNUMBER(OFFSET('Sanitation Data'!$E$7,0,10*ROW('Sanitation Data'!E27))),'Data Summary'!CV33="Yes"),OFFSET('Sanitation Data'!$E$7,0,10*ROW('Sanitation Data'!E27)),NA())</f>
        <v>#N/A</v>
      </c>
      <c r="AH33" s="106" t="e">
        <f ca="true">+IF(AND(ISNUMBER(OFFSET('Sanitation Data'!$E$11,0,10*ROW('Sanitation Data'!E27))),'Data Summary'!CW33="Yes"),OFFSET('Sanitation Data'!$E$11,0,10*ROW('Sanitation Data'!E27)),NA())</f>
        <v>#N/A</v>
      </c>
      <c r="AI33" s="106" t="e">
        <f ca="true">+IF(AND(ISNUMBER(OFFSET('Sanitation Data'!$E$12,0,10*ROW('Sanitation Data'!E27))),'Data Summary'!CX33="Yes"),OFFSET('Sanitation Data'!$E$12,0,10*ROW('Sanitation Data'!E27)),NA())</f>
        <v>#N/A</v>
      </c>
      <c r="AJ33" s="106" t="e">
        <f ca="true">+IF(AND(ISNUMBER(OFFSET('Sanitation Data'!$E$13,0,10*ROW('Sanitation Data'!E27))),'Data Summary'!CY33="Yes"),OFFSET('Sanitation Data'!$E$13,0,10*ROW('Sanitation Data'!E27)),NA())</f>
        <v>#N/A</v>
      </c>
      <c r="AK33" s="106" t="e">
        <f ca="true">+IF(AND(ISNUMBER(OFFSET('Sanitation Data'!$F$5,0,10*ROW('Sanitation Data'!F27))),'Data Summary'!CZ33="Yes"),100-OFFSET('Sanitation Data'!$F$5,0,10*ROW('Sanitation Data'!F27)),NA())</f>
        <v>#N/A</v>
      </c>
      <c r="AL33" s="106" t="e">
        <f ca="true">+IF(AND(ISNUMBER(OFFSET('Sanitation Data'!$F$7,0,10*ROW('Sanitation Data'!F27))),'Data Summary'!DA33="Yes"),OFFSET('Sanitation Data'!$F$7,0,10*ROW('Sanitation Data'!F27)),NA())</f>
        <v>#N/A</v>
      </c>
      <c r="AM33" s="106" t="e">
        <f ca="true">+IF(AND(ISNUMBER(OFFSET('Sanitation Data'!$F$11,0,10*ROW('Sanitation Data'!F27))),'Data Summary'!DB33="Yes"),OFFSET('Sanitation Data'!$F$11,0,10*ROW('Sanitation Data'!F27)),NA())</f>
        <v>#N/A</v>
      </c>
      <c r="AN33" s="106" t="e">
        <f ca="true">+IF(AND(ISNUMBER(OFFSET('Sanitation Data'!$F$12,0,10*ROW('Sanitation Data'!F27))),'Data Summary'!DC33="Yes"),OFFSET('Sanitation Data'!$F$12,0,10*ROW('Sanitation Data'!F27)),NA())</f>
        <v>#N/A</v>
      </c>
      <c r="AO33" s="106" t="e">
        <f ca="true">+IF(AND(ISNUMBER(OFFSET('Sanitation Data'!$F$13,0,10*ROW('Sanitation Data'!F27))),'Data Summary'!DD33="Yes"),OFFSET('Sanitation Data'!$F$13,0,10*ROW('Sanitation Data'!F27)),NA())</f>
        <v>#N/A</v>
      </c>
      <c r="AP33" s="106" t="e">
        <f ca="true">+IF(AND(ISNUMBER(OFFSET('Sanitation Data'!$G$5,0,10*ROW('Sanitation Data'!G27))),'Data Summary'!DE33="Yes"),100-OFFSET('Sanitation Data'!$G$5,0,10*ROW('Sanitation Data'!G27)),NA())</f>
        <v>#N/A</v>
      </c>
      <c r="AQ33" s="106" t="e">
        <f ca="true">+IF(AND(ISNUMBER(OFFSET('Sanitation Data'!$G$7,0,10*ROW('Sanitation Data'!G27))),'Data Summary'!DF33="Yes"),OFFSET('Sanitation Data'!$G$7,0,10*ROW('Sanitation Data'!G27)),NA())</f>
        <v>#N/A</v>
      </c>
      <c r="AR33" s="106" t="e">
        <f ca="true">+IF(AND(ISNUMBER(OFFSET('Sanitation Data'!$G$11,0,10*ROW('Sanitation Data'!G27))),'Data Summary'!DG33="Yes"),OFFSET('Sanitation Data'!$G$11,0,10*ROW('Sanitation Data'!G27)),NA())</f>
        <v>#N/A</v>
      </c>
      <c r="AS33" s="106" t="e">
        <f ca="true">+IF(AND(ISNUMBER(OFFSET('Sanitation Data'!$G$12,0,10*ROW('Sanitation Data'!G27))),'Data Summary'!DH33="Yes"),OFFSET('Sanitation Data'!$G$12,0,10*ROW('Sanitation Data'!G27)),NA())</f>
        <v>#N/A</v>
      </c>
      <c r="AT33" s="106" t="e">
        <f ca="true">+IF(AND(ISNUMBER(OFFSET('Sanitation Data'!$G$13,0,10*ROW('Sanitation Data'!G27))),'Data Summary'!DI33="Yes"),OFFSET('Sanitation Data'!$G$13,0,10*ROW('Sanitation Data'!G27)),NA())</f>
        <v>#N/A</v>
      </c>
      <c r="AU33" s="106" t="e">
        <f ca="true">+IF(AND(ISNUMBER(OFFSET('Sanitation Data'!$H$5,0,10*ROW('Sanitation Data'!H27))),'Data Summary'!DJ33="Yes"),100-OFFSET('Sanitation Data'!$H$5,0,10*ROW('Sanitation Data'!H27)),NA())</f>
        <v>#N/A</v>
      </c>
      <c r="AV33" s="106" t="e">
        <f ca="true">+IF(AND(ISNUMBER(OFFSET('Sanitation Data'!$H$7,0,10*ROW('Sanitation Data'!H27))),'Data Summary'!DK33="Yes"),OFFSET('Sanitation Data'!$H$7,0,10*ROW('Sanitation Data'!H27)),NA())</f>
        <v>#N/A</v>
      </c>
      <c r="AW33" s="106" t="e">
        <f ca="true">+IF(AND(ISNUMBER(OFFSET('Sanitation Data'!$H$11,0,10*ROW('Sanitation Data'!H27))),'Data Summary'!DL33="Yes"),OFFSET('Sanitation Data'!$H$11,0,10*ROW('Sanitation Data'!H27)),NA())</f>
        <v>#N/A</v>
      </c>
      <c r="AX33" s="106" t="e">
        <f ca="true">+IF(AND(ISNUMBER(OFFSET('Sanitation Data'!$H$12,0,10*ROW('Sanitation Data'!H27))),'Data Summary'!DM33="Yes"),OFFSET('Sanitation Data'!$H$12,0,10*ROW('Sanitation Data'!H27)),NA())</f>
        <v>#N/A</v>
      </c>
      <c r="AY33" s="106" t="e">
        <f ca="true">+IF(AND(ISNUMBER(OFFSET('Sanitation Data'!$H$13,0,10*ROW('Sanitation Data'!H27))),'Data Summary'!DN33="Yes"),OFFSET('Sanitation Data'!$H$13,0,10*ROW('Sanitation Data'!H27)),NA())</f>
        <v>#N/A</v>
      </c>
      <c r="AZ33" s="111" t="e">
        <f ca="true">+IF(AND(ISNUMBER(OFFSET('Hygiene Data'!$C$6,0,10*ROW('Hygiene Data'!C27))),'Data Summary'!DO33="Yes"),OFFSET('Hygiene Data'!$C$6,0,10*ROW('Hygiene Data'!C27)),NA())</f>
        <v>#N/A</v>
      </c>
      <c r="BA33" s="111" t="e">
        <f ca="true">+IF(AND(ISNUMBER(OFFSET('Hygiene Data'!$C$8,0,10*ROW('Hygiene Data'!C27))),'Data Summary'!DP33="Yes"),OFFSET('Hygiene Data'!$C$8,0,10*ROW('Hygiene Data'!C27)),NA())</f>
        <v>#N/A</v>
      </c>
      <c r="BB33" s="111" t="e">
        <f ca="true">+IF(AND(ISNUMBER(OFFSET('Hygiene Data'!$C$10,0,10*ROW('Hygiene Data'!C27))),'Data Summary'!DQ33="Yes"),OFFSET('Hygiene Data'!$C$10,0,10*ROW('Hygiene Data'!C27)),NA())</f>
        <v>#N/A</v>
      </c>
      <c r="BC33" s="111" t="e">
        <f ca="true">+IF(AND(ISNUMBER(OFFSET('Hygiene Data'!$D$6,0,10*ROW('Hygiene Data'!D27))),'Data Summary'!DR33="Yes"),OFFSET('Hygiene Data'!$D$6,0,10*ROW('Hygiene Data'!D27)),NA())</f>
        <v>#N/A</v>
      </c>
      <c r="BD33" s="111" t="e">
        <f ca="true">+IF(AND(ISNUMBER(OFFSET('Hygiene Data'!$D$8,0,10*ROW('Hygiene Data'!D27))),'Data Summary'!DS33="Yes"),OFFSET('Hygiene Data'!$D$8,0,10*ROW('Hygiene Data'!D27)),NA())</f>
        <v>#N/A</v>
      </c>
      <c r="BE33" s="111" t="e">
        <f ca="true">+IF(AND(ISNUMBER(OFFSET('Hygiene Data'!$D$10,0,10*ROW('Hygiene Data'!D27))),'Data Summary'!DT33="Yes"),OFFSET('Hygiene Data'!$D$10,0,10*ROW('Hygiene Data'!D27)),NA())</f>
        <v>#N/A</v>
      </c>
      <c r="BF33" s="111" t="e">
        <f ca="true">+IF(AND(ISNUMBER(OFFSET('Hygiene Data'!$E$6,0,10*ROW('Hygiene Data'!E27))),'Data Summary'!DU33="Yes"),OFFSET('Hygiene Data'!$E$6,0,10*ROW('Hygiene Data'!E27)),NA())</f>
        <v>#N/A</v>
      </c>
      <c r="BG33" s="111" t="e">
        <f ca="true">+IF(AND(ISNUMBER(OFFSET('Hygiene Data'!$E$8,0,10*ROW('Hygiene Data'!E27))),'Data Summary'!DV33="Yes"),OFFSET('Hygiene Data'!$E$8,0,10*ROW('Hygiene Data'!E27)),NA())</f>
        <v>#N/A</v>
      </c>
      <c r="BH33" s="111" t="e">
        <f ca="true">+IF(AND(ISNUMBER(OFFSET('Hygiene Data'!$E$10,0,10*ROW('Hygiene Data'!E27))),'Data Summary'!DW33="Yes"),OFFSET('Hygiene Data'!$E$10,0,10*ROW('Hygiene Data'!E27)),NA())</f>
        <v>#N/A</v>
      </c>
      <c r="BI33" s="111" t="e">
        <f ca="true">+IF(AND(ISNUMBER(OFFSET('Hygiene Data'!$F$6,0,10*ROW('Hygiene Data'!F27))),'Data Summary'!DX33="Yes"),OFFSET('Hygiene Data'!$F$6,0,10*ROW('Hygiene Data'!F27)),NA())</f>
        <v>#N/A</v>
      </c>
      <c r="BJ33" s="111" t="e">
        <f ca="true">+IF(AND(ISNUMBER(OFFSET('Hygiene Data'!$F$8,0,10*ROW('Hygiene Data'!F27))),'Data Summary'!DY33="Yes"),OFFSET('Hygiene Data'!$F$8,0,10*ROW('Hygiene Data'!F27)),NA())</f>
        <v>#N/A</v>
      </c>
      <c r="BK33" s="111" t="e">
        <f ca="true">+IF(AND(ISNUMBER(OFFSET('Hygiene Data'!$F$10,0,10*ROW('Hygiene Data'!F27))),'Data Summary'!DZ33="Yes"),OFFSET('Hygiene Data'!$F$10,0,10*ROW('Hygiene Data'!F27)),NA())</f>
        <v>#N/A</v>
      </c>
      <c r="BL33" s="111" t="e">
        <f ca="true">+IF(AND(ISNUMBER(OFFSET('Hygiene Data'!$G$6,0,10*ROW('Hygiene Data'!G27))),'Data Summary'!EA33="Yes"),OFFSET('Hygiene Data'!$G$6,0,10*ROW('Hygiene Data'!G27)),NA())</f>
        <v>#N/A</v>
      </c>
      <c r="BM33" s="111" t="e">
        <f ca="true">+IF(AND(ISNUMBER(OFFSET('Hygiene Data'!$G$8,0,10*ROW('Hygiene Data'!G27))),'Data Summary'!EB33="Yes"),OFFSET('Hygiene Data'!$G$8,0,10*ROW('Hygiene Data'!G27)),NA())</f>
        <v>#N/A</v>
      </c>
      <c r="BN33" s="111" t="e">
        <f ca="true">+IF(AND(ISNUMBER(OFFSET('Hygiene Data'!$G$10,0,10*ROW('Hygiene Data'!G27))),'Data Summary'!EC33="Yes"),OFFSET('Hygiene Data'!$G$10,0,10*ROW('Hygiene Data'!G27)),NA())</f>
        <v>#N/A</v>
      </c>
      <c r="BO33" s="111" t="e">
        <f ca="true">+IF(AND(ISNUMBER(OFFSET('Hygiene Data'!$H$6,0,10*ROW('Hygiene Data'!H27))),'Data Summary'!ED33="Yes"),OFFSET('Hygiene Data'!$H$6,0,10*ROW('Hygiene Data'!H27)),NA())</f>
        <v>#N/A</v>
      </c>
      <c r="BP33" s="111" t="e">
        <f ca="true">+IF(AND(ISNUMBER(OFFSET('Hygiene Data'!$H$8,0,10*ROW('Hygiene Data'!H27))),'Data Summary'!EE33="Yes"),OFFSET('Hygiene Data'!$H$8,0,10*ROW('Hygiene Data'!H27)),NA())</f>
        <v>#N/A</v>
      </c>
      <c r="BQ33" s="111" t="e">
        <f ca="true">+IF(AND(ISNUMBER(OFFSET('Hygiene Data'!$H$10,0,10*ROW('Hygiene Data'!H27))),'Data Summary'!EF33="Yes"),OFFSET('Hygiene Data'!$H$10,0,10*ROW('Hygiene Data'!H27)),NA())</f>
        <v>#N/A</v>
      </c>
    </row>
    <row r="34" x14ac:dyDescent="0.2">
      <c r="A34" s="59" t="e">
        <f ca="true">+IF(OFFSET('Water Data'!$B$1,0,10*ROW('Water Data'!B28))="",NA(),OFFSET('Water Data'!$B$1,0,10*ROW('Water Data'!B28)))</f>
        <v>#N/A</v>
      </c>
      <c r="B34" s="59" t="e">
        <f ca="true">+IF(OFFSET('Water Data'!$A$3,0,10*ROW('Water Data'!A31))="",NA(),OFFSET('Water Data'!$A$3,0,10*ROW('Water Data'!A31)))</f>
        <v>#N/A</v>
      </c>
      <c r="C34" s="59" t="e">
        <f ca="true">+IF(OFFSET('Water Data'!$C$3,0,10*ROW('Water Data'!C31))="",NA(),OFFSET('Water Data'!$C$3,0,10*ROW('Water Data'!C31)))</f>
        <v>#N/A</v>
      </c>
      <c r="D34" s="60" t="e">
        <f ca="true">+IF(AND(ISNUMBER(OFFSET('Water Data'!$C$5,0,10*ROW('Water Data'!C28))),'Data Summary'!BS34="Yes"),100-OFFSET('Water Data'!$C$5,0,10*ROW('Water Data'!C28)),NA())</f>
        <v>#N/A</v>
      </c>
      <c r="E34" s="60" t="e">
        <f ca="true">+IF(AND(ISNUMBER(OFFSET('Water Data'!$C$7,0,10*ROW('Water Data'!C28))),'Data Summary'!BT34="Yes"),OFFSET('Water Data'!$C$7,0,10*ROW('Water Data'!C28)),NA())</f>
        <v>#N/A</v>
      </c>
      <c r="F34" s="60" t="e">
        <f ca="true">+IF(AND(ISNUMBER(OFFSET('Water Data'!$C$10,0,10*ROW('Water Data'!C28))),'Data Summary'!BU34="Yes"),OFFSET('Water Data'!$C$10,0,10*ROW('Water Data'!C28)),NA())</f>
        <v>#N/A</v>
      </c>
      <c r="G34" s="60" t="e">
        <f ca="true">+IF(AND(ISNUMBER(OFFSET('Water Data'!$D$5,0,10*ROW('Water Data'!D28))),'Data Summary'!BV34="Yes"),100-OFFSET('Water Data'!$D$5,0,10*ROW('Water Data'!D28)),NA())</f>
        <v>#N/A</v>
      </c>
      <c r="H34" s="60" t="e">
        <f ca="true">+IF(AND(ISNUMBER(OFFSET('Water Data'!$D$7,0,10*ROW('Water Data'!D28))),'Data Summary'!BW34="Yes"),OFFSET('Water Data'!$D$7,0,10*ROW('Water Data'!D28)),NA())</f>
        <v>#N/A</v>
      </c>
      <c r="I34" s="60" t="e">
        <f ca="true">+IF(AND(ISNUMBER(OFFSET('Water Data'!$D$10,0,10*ROW('Water Data'!D28))),'Data Summary'!BX34="Yes"),OFFSET('Water Data'!$D$10,0,10*ROW('Water Data'!D28)),NA())</f>
        <v>#N/A</v>
      </c>
      <c r="J34" s="60" t="e">
        <f ca="true">+IF(AND(ISNUMBER(OFFSET('Water Data'!$E$5,0,10*ROW('Water Data'!E28))),'Data Summary'!BY34="Yes"),100-OFFSET('Water Data'!$E$5,0,10*ROW('Water Data'!E28)),NA())</f>
        <v>#N/A</v>
      </c>
      <c r="K34" s="60" t="e">
        <f ca="true">+IF(AND(ISNUMBER(OFFSET('Water Data'!$E$7,0,10*ROW('Water Data'!E28))),'Data Summary'!BZ34="Yes"),OFFSET('Water Data'!$E$7,0,10*ROW('Water Data'!E28)),NA())</f>
        <v>#N/A</v>
      </c>
      <c r="L34" s="60" t="e">
        <f ca="true">+IF(AND(ISNUMBER(OFFSET('Water Data'!$E$10,0,10*ROW('Water Data'!E28))),'Data Summary'!CA34="Yes"),OFFSET('Water Data'!$E$10,0,10*ROW('Water Data'!E28)),NA())</f>
        <v>#N/A</v>
      </c>
      <c r="M34" s="60" t="e">
        <f ca="true">+IF(AND(ISNUMBER(OFFSET('Water Data'!$F$5,0,10*ROW('Water Data'!F28))),'Data Summary'!CB34="Yes"),100-OFFSET('Water Data'!$F$5,0,10*ROW('Water Data'!F28)),NA())</f>
        <v>#N/A</v>
      </c>
      <c r="N34" s="60" t="e">
        <f ca="true">+IF(AND(ISNUMBER(OFFSET('Water Data'!$F$7,0,10*ROW('Water Data'!F28))),'Data Summary'!CC34="Yes"),OFFSET('Water Data'!$F$7,0,10*ROW('Water Data'!F28)),NA())</f>
        <v>#N/A</v>
      </c>
      <c r="O34" s="60" t="e">
        <f ca="true">+IF(AND(ISNUMBER(OFFSET('Water Data'!$F$10,0,10*ROW('Water Data'!F28))),'Data Summary'!CD34="Yes"),OFFSET('Water Data'!$F$10,0,10*ROW('Water Data'!F28)),NA())</f>
        <v>#N/A</v>
      </c>
      <c r="P34" s="60" t="e">
        <f ca="true">+IF(AND(ISNUMBER(OFFSET('Water Data'!$G$5,0,10*ROW('Water Data'!G28))),'Data Summary'!CE34="Yes"),100-OFFSET('Water Data'!$G$5,0,10*ROW('Water Data'!G28)),NA())</f>
        <v>#N/A</v>
      </c>
      <c r="Q34" s="60" t="e">
        <f ca="true">+IF(AND(ISNUMBER(OFFSET('Water Data'!$G$7,0,10*ROW('Water Data'!G28))),'Data Summary'!CF34="Yes"),OFFSET('Water Data'!$G$7,0,10*ROW('Water Data'!G28)),NA())</f>
        <v>#N/A</v>
      </c>
      <c r="R34" s="60" t="e">
        <f ca="true">+IF(AND(ISNUMBER(OFFSET('Water Data'!$G$10,0,10*ROW('Water Data'!G28))),'Data Summary'!CG34="Yes"),OFFSET('Water Data'!$G$10,0,10*ROW('Water Data'!G28)),NA())</f>
        <v>#N/A</v>
      </c>
      <c r="S34" s="60" t="e">
        <f ca="true">+IF(AND(ISNUMBER(OFFSET('Water Data'!$H$5,0,10*ROW('Water Data'!H28))),'Data Summary'!CH34="Yes"),100-OFFSET('Water Data'!$H$5,0,10*ROW('Water Data'!H28)),NA())</f>
        <v>#N/A</v>
      </c>
      <c r="T34" s="60" t="e">
        <f ca="true">+IF(AND(ISNUMBER(OFFSET('Water Data'!$H$7,0,10*ROW('Water Data'!H28))),'Data Summary'!CI34="Yes"),OFFSET('Water Data'!$H$7,0,10*ROW('Water Data'!H28)),NA())</f>
        <v>#N/A</v>
      </c>
      <c r="U34" s="60" t="e">
        <f ca="true">+IF(AND(ISNUMBER(OFFSET('Water Data'!$H$10,0,10*ROW('Water Data'!H28))),'Data Summary'!CJ34="Yes"),OFFSET('Water Data'!$H$10,0,10*ROW('Water Data'!H28)),NA())</f>
        <v>#N/A</v>
      </c>
      <c r="V34" s="106" t="e">
        <f ca="true">+IF(AND(ISNUMBER(OFFSET('Sanitation Data'!$C$5,0,10*ROW('Sanitation Data'!C28))),'Data Summary'!CK34="Yes"),100-OFFSET('Sanitation Data'!$C$5,0,10*ROW('Sanitation Data'!C28)),NA())</f>
        <v>#N/A</v>
      </c>
      <c r="W34" s="106" t="e">
        <f ca="true">+IF(AND(ISNUMBER(OFFSET('Sanitation Data'!$C$7,0,10*ROW('Sanitation Data'!C28))),'Data Summary'!CL34="Yes"),OFFSET('Sanitation Data'!$C$7,0,10*ROW('Sanitation Data'!C28)),NA())</f>
        <v>#N/A</v>
      </c>
      <c r="X34" s="106" t="e">
        <f ca="true">+IF(AND(ISNUMBER(OFFSET('Sanitation Data'!$C$11,0,10*ROW('Sanitation Data'!C28))),'Data Summary'!CM34="Yes"),OFFSET('Sanitation Data'!$C$11,0,10*ROW('Sanitation Data'!C28)),NA())</f>
        <v>#N/A</v>
      </c>
      <c r="Y34" s="106" t="e">
        <f ca="true">+IF(AND(ISNUMBER(OFFSET('Sanitation Data'!$C$12,0,10*ROW('Sanitation Data'!C28))),'Data Summary'!CN34="Yes"),OFFSET('Sanitation Data'!$C$12,0,10*ROW('Sanitation Data'!C28)),NA())</f>
        <v>#N/A</v>
      </c>
      <c r="Z34" s="106" t="e">
        <f ca="true">+IF(AND(ISNUMBER(OFFSET('Sanitation Data'!$C$13,0,10*ROW('Sanitation Data'!C28))),'Data Summary'!CO34="Yes"),OFFSET('Sanitation Data'!$C$13,0,10*ROW('Sanitation Data'!C28)),NA())</f>
        <v>#N/A</v>
      </c>
      <c r="AA34" s="106" t="e">
        <f ca="true">+IF(AND(ISNUMBER(OFFSET('Sanitation Data'!$D$5,0,10*ROW('Sanitation Data'!D28))),'Data Summary'!CP34="Yes"),100-OFFSET('Sanitation Data'!$D$5,0,10*ROW('Sanitation Data'!D28)),NA())</f>
        <v>#N/A</v>
      </c>
      <c r="AB34" s="106" t="e">
        <f ca="true">+IF(AND(ISNUMBER(OFFSET('Sanitation Data'!$D$7,0,10*ROW('Sanitation Data'!D28))),'Data Summary'!CQ34="Yes"),OFFSET('Sanitation Data'!$D$7,0,10*ROW('Sanitation Data'!D28)),NA())</f>
        <v>#N/A</v>
      </c>
      <c r="AC34" s="106" t="e">
        <f ca="true">+IF(AND(ISNUMBER(OFFSET('Sanitation Data'!$D$11,0,10*ROW('Sanitation Data'!D28))),'Data Summary'!CR34="Yes"),OFFSET('Sanitation Data'!$D$11,0,10*ROW('Sanitation Data'!D28)),NA())</f>
        <v>#N/A</v>
      </c>
      <c r="AD34" s="106" t="e">
        <f ca="true">+IF(AND(ISNUMBER(OFFSET('Sanitation Data'!$D$12,0,10*ROW('Sanitation Data'!D28))),'Data Summary'!CS34="Yes"),OFFSET('Sanitation Data'!$D$12,0,10*ROW('Sanitation Data'!D28)),NA())</f>
        <v>#N/A</v>
      </c>
      <c r="AE34" s="106" t="e">
        <f ca="true">+IF(AND(ISNUMBER(OFFSET('Sanitation Data'!$D$13,0,10*ROW('Sanitation Data'!D28))),'Data Summary'!CT34="Yes"),OFFSET('Sanitation Data'!$D$13,0,10*ROW('Sanitation Data'!D28)),NA())</f>
        <v>#N/A</v>
      </c>
      <c r="AF34" s="106" t="e">
        <f ca="true">+IF(AND(ISNUMBER(OFFSET('Sanitation Data'!$E$5,0,10*ROW('Sanitation Data'!E28))),'Data Summary'!CU34="Yes"),100-OFFSET('Sanitation Data'!$E$5,0,10*ROW('Sanitation Data'!E28)),NA())</f>
        <v>#N/A</v>
      </c>
      <c r="AG34" s="106" t="e">
        <f ca="true">+IF(AND(ISNUMBER(OFFSET('Sanitation Data'!$E$7,0,10*ROW('Sanitation Data'!E28))),'Data Summary'!CV34="Yes"),OFFSET('Sanitation Data'!$E$7,0,10*ROW('Sanitation Data'!E28)),NA())</f>
        <v>#N/A</v>
      </c>
      <c r="AH34" s="106" t="e">
        <f ca="true">+IF(AND(ISNUMBER(OFFSET('Sanitation Data'!$E$11,0,10*ROW('Sanitation Data'!E28))),'Data Summary'!CW34="Yes"),OFFSET('Sanitation Data'!$E$11,0,10*ROW('Sanitation Data'!E28)),NA())</f>
        <v>#N/A</v>
      </c>
      <c r="AI34" s="106" t="e">
        <f ca="true">+IF(AND(ISNUMBER(OFFSET('Sanitation Data'!$E$12,0,10*ROW('Sanitation Data'!E28))),'Data Summary'!CX34="Yes"),OFFSET('Sanitation Data'!$E$12,0,10*ROW('Sanitation Data'!E28)),NA())</f>
        <v>#N/A</v>
      </c>
      <c r="AJ34" s="106" t="e">
        <f ca="true">+IF(AND(ISNUMBER(OFFSET('Sanitation Data'!$E$13,0,10*ROW('Sanitation Data'!E28))),'Data Summary'!CY34="Yes"),OFFSET('Sanitation Data'!$E$13,0,10*ROW('Sanitation Data'!E28)),NA())</f>
        <v>#N/A</v>
      </c>
      <c r="AK34" s="106" t="e">
        <f ca="true">+IF(AND(ISNUMBER(OFFSET('Sanitation Data'!$F$5,0,10*ROW('Sanitation Data'!F28))),'Data Summary'!CZ34="Yes"),100-OFFSET('Sanitation Data'!$F$5,0,10*ROW('Sanitation Data'!F28)),NA())</f>
        <v>#N/A</v>
      </c>
      <c r="AL34" s="106" t="e">
        <f ca="true">+IF(AND(ISNUMBER(OFFSET('Sanitation Data'!$F$7,0,10*ROW('Sanitation Data'!F28))),'Data Summary'!DA34="Yes"),OFFSET('Sanitation Data'!$F$7,0,10*ROW('Sanitation Data'!F28)),NA())</f>
        <v>#N/A</v>
      </c>
      <c r="AM34" s="106" t="e">
        <f ca="true">+IF(AND(ISNUMBER(OFFSET('Sanitation Data'!$F$11,0,10*ROW('Sanitation Data'!F28))),'Data Summary'!DB34="Yes"),OFFSET('Sanitation Data'!$F$11,0,10*ROW('Sanitation Data'!F28)),NA())</f>
        <v>#N/A</v>
      </c>
      <c r="AN34" s="106" t="e">
        <f ca="true">+IF(AND(ISNUMBER(OFFSET('Sanitation Data'!$F$12,0,10*ROW('Sanitation Data'!F28))),'Data Summary'!DC34="Yes"),OFFSET('Sanitation Data'!$F$12,0,10*ROW('Sanitation Data'!F28)),NA())</f>
        <v>#N/A</v>
      </c>
      <c r="AO34" s="106" t="e">
        <f ca="true">+IF(AND(ISNUMBER(OFFSET('Sanitation Data'!$F$13,0,10*ROW('Sanitation Data'!F28))),'Data Summary'!DD34="Yes"),OFFSET('Sanitation Data'!$F$13,0,10*ROW('Sanitation Data'!F28)),NA())</f>
        <v>#N/A</v>
      </c>
      <c r="AP34" s="106" t="e">
        <f ca="true">+IF(AND(ISNUMBER(OFFSET('Sanitation Data'!$G$5,0,10*ROW('Sanitation Data'!G28))),'Data Summary'!DE34="Yes"),100-OFFSET('Sanitation Data'!$G$5,0,10*ROW('Sanitation Data'!G28)),NA())</f>
        <v>#N/A</v>
      </c>
      <c r="AQ34" s="106" t="e">
        <f ca="true">+IF(AND(ISNUMBER(OFFSET('Sanitation Data'!$G$7,0,10*ROW('Sanitation Data'!G28))),'Data Summary'!DF34="Yes"),OFFSET('Sanitation Data'!$G$7,0,10*ROW('Sanitation Data'!G28)),NA())</f>
        <v>#N/A</v>
      </c>
      <c r="AR34" s="106" t="e">
        <f ca="true">+IF(AND(ISNUMBER(OFFSET('Sanitation Data'!$G$11,0,10*ROW('Sanitation Data'!G28))),'Data Summary'!DG34="Yes"),OFFSET('Sanitation Data'!$G$11,0,10*ROW('Sanitation Data'!G28)),NA())</f>
        <v>#N/A</v>
      </c>
      <c r="AS34" s="106" t="e">
        <f ca="true">+IF(AND(ISNUMBER(OFFSET('Sanitation Data'!$G$12,0,10*ROW('Sanitation Data'!G28))),'Data Summary'!DH34="Yes"),OFFSET('Sanitation Data'!$G$12,0,10*ROW('Sanitation Data'!G28)),NA())</f>
        <v>#N/A</v>
      </c>
      <c r="AT34" s="106" t="e">
        <f ca="true">+IF(AND(ISNUMBER(OFFSET('Sanitation Data'!$G$13,0,10*ROW('Sanitation Data'!G28))),'Data Summary'!DI34="Yes"),OFFSET('Sanitation Data'!$G$13,0,10*ROW('Sanitation Data'!G28)),NA())</f>
        <v>#N/A</v>
      </c>
      <c r="AU34" s="106" t="e">
        <f ca="true">+IF(AND(ISNUMBER(OFFSET('Sanitation Data'!$H$5,0,10*ROW('Sanitation Data'!H28))),'Data Summary'!DJ34="Yes"),100-OFFSET('Sanitation Data'!$H$5,0,10*ROW('Sanitation Data'!H28)),NA())</f>
        <v>#N/A</v>
      </c>
      <c r="AV34" s="106" t="e">
        <f ca="true">+IF(AND(ISNUMBER(OFFSET('Sanitation Data'!$H$7,0,10*ROW('Sanitation Data'!H28))),'Data Summary'!DK34="Yes"),OFFSET('Sanitation Data'!$H$7,0,10*ROW('Sanitation Data'!H28)),NA())</f>
        <v>#N/A</v>
      </c>
      <c r="AW34" s="106" t="e">
        <f ca="true">+IF(AND(ISNUMBER(OFFSET('Sanitation Data'!$H$11,0,10*ROW('Sanitation Data'!H28))),'Data Summary'!DL34="Yes"),OFFSET('Sanitation Data'!$H$11,0,10*ROW('Sanitation Data'!H28)),NA())</f>
        <v>#N/A</v>
      </c>
      <c r="AX34" s="106" t="e">
        <f ca="true">+IF(AND(ISNUMBER(OFFSET('Sanitation Data'!$H$12,0,10*ROW('Sanitation Data'!H28))),'Data Summary'!DM34="Yes"),OFFSET('Sanitation Data'!$H$12,0,10*ROW('Sanitation Data'!H28)),NA())</f>
        <v>#N/A</v>
      </c>
      <c r="AY34" s="106" t="e">
        <f ca="true">+IF(AND(ISNUMBER(OFFSET('Sanitation Data'!$H$13,0,10*ROW('Sanitation Data'!H28))),'Data Summary'!DN34="Yes"),OFFSET('Sanitation Data'!$H$13,0,10*ROW('Sanitation Data'!H28)),NA())</f>
        <v>#N/A</v>
      </c>
      <c r="AZ34" s="111" t="e">
        <f ca="true">+IF(AND(ISNUMBER(OFFSET('Hygiene Data'!$C$6,0,10*ROW('Hygiene Data'!C28))),'Data Summary'!DO34="Yes"),OFFSET('Hygiene Data'!$C$6,0,10*ROW('Hygiene Data'!C28)),NA())</f>
        <v>#N/A</v>
      </c>
      <c r="BA34" s="111" t="e">
        <f ca="true">+IF(AND(ISNUMBER(OFFSET('Hygiene Data'!$C$8,0,10*ROW('Hygiene Data'!C28))),'Data Summary'!DP34="Yes"),OFFSET('Hygiene Data'!$C$8,0,10*ROW('Hygiene Data'!C28)),NA())</f>
        <v>#N/A</v>
      </c>
      <c r="BB34" s="111" t="e">
        <f ca="true">+IF(AND(ISNUMBER(OFFSET('Hygiene Data'!$C$10,0,10*ROW('Hygiene Data'!C28))),'Data Summary'!DQ34="Yes"),OFFSET('Hygiene Data'!$C$10,0,10*ROW('Hygiene Data'!C28)),NA())</f>
        <v>#N/A</v>
      </c>
      <c r="BC34" s="111" t="e">
        <f ca="true">+IF(AND(ISNUMBER(OFFSET('Hygiene Data'!$D$6,0,10*ROW('Hygiene Data'!D28))),'Data Summary'!DR34="Yes"),OFFSET('Hygiene Data'!$D$6,0,10*ROW('Hygiene Data'!D28)),NA())</f>
        <v>#N/A</v>
      </c>
      <c r="BD34" s="111" t="e">
        <f ca="true">+IF(AND(ISNUMBER(OFFSET('Hygiene Data'!$D$8,0,10*ROW('Hygiene Data'!D28))),'Data Summary'!DS34="Yes"),OFFSET('Hygiene Data'!$D$8,0,10*ROW('Hygiene Data'!D28)),NA())</f>
        <v>#N/A</v>
      </c>
      <c r="BE34" s="111" t="e">
        <f ca="true">+IF(AND(ISNUMBER(OFFSET('Hygiene Data'!$D$10,0,10*ROW('Hygiene Data'!D28))),'Data Summary'!DT34="Yes"),OFFSET('Hygiene Data'!$D$10,0,10*ROW('Hygiene Data'!D28)),NA())</f>
        <v>#N/A</v>
      </c>
      <c r="BF34" s="111" t="e">
        <f ca="true">+IF(AND(ISNUMBER(OFFSET('Hygiene Data'!$E$6,0,10*ROW('Hygiene Data'!E28))),'Data Summary'!DU34="Yes"),OFFSET('Hygiene Data'!$E$6,0,10*ROW('Hygiene Data'!E28)),NA())</f>
        <v>#N/A</v>
      </c>
      <c r="BG34" s="111" t="e">
        <f ca="true">+IF(AND(ISNUMBER(OFFSET('Hygiene Data'!$E$8,0,10*ROW('Hygiene Data'!E28))),'Data Summary'!DV34="Yes"),OFFSET('Hygiene Data'!$E$8,0,10*ROW('Hygiene Data'!E28)),NA())</f>
        <v>#N/A</v>
      </c>
      <c r="BH34" s="111" t="e">
        <f ca="true">+IF(AND(ISNUMBER(OFFSET('Hygiene Data'!$E$10,0,10*ROW('Hygiene Data'!E28))),'Data Summary'!DW34="Yes"),OFFSET('Hygiene Data'!$E$10,0,10*ROW('Hygiene Data'!E28)),NA())</f>
        <v>#N/A</v>
      </c>
      <c r="BI34" s="111" t="e">
        <f ca="true">+IF(AND(ISNUMBER(OFFSET('Hygiene Data'!$F$6,0,10*ROW('Hygiene Data'!F28))),'Data Summary'!DX34="Yes"),OFFSET('Hygiene Data'!$F$6,0,10*ROW('Hygiene Data'!F28)),NA())</f>
        <v>#N/A</v>
      </c>
      <c r="BJ34" s="111" t="e">
        <f ca="true">+IF(AND(ISNUMBER(OFFSET('Hygiene Data'!$F$8,0,10*ROW('Hygiene Data'!F28))),'Data Summary'!DY34="Yes"),OFFSET('Hygiene Data'!$F$8,0,10*ROW('Hygiene Data'!F28)),NA())</f>
        <v>#N/A</v>
      </c>
      <c r="BK34" s="111" t="e">
        <f ca="true">+IF(AND(ISNUMBER(OFFSET('Hygiene Data'!$F$10,0,10*ROW('Hygiene Data'!F28))),'Data Summary'!DZ34="Yes"),OFFSET('Hygiene Data'!$F$10,0,10*ROW('Hygiene Data'!F28)),NA())</f>
        <v>#N/A</v>
      </c>
      <c r="BL34" s="111" t="e">
        <f ca="true">+IF(AND(ISNUMBER(OFFSET('Hygiene Data'!$G$6,0,10*ROW('Hygiene Data'!G28))),'Data Summary'!EA34="Yes"),OFFSET('Hygiene Data'!$G$6,0,10*ROW('Hygiene Data'!G28)),NA())</f>
        <v>#N/A</v>
      </c>
      <c r="BM34" s="111" t="e">
        <f ca="true">+IF(AND(ISNUMBER(OFFSET('Hygiene Data'!$G$8,0,10*ROW('Hygiene Data'!G28))),'Data Summary'!EB34="Yes"),OFFSET('Hygiene Data'!$G$8,0,10*ROW('Hygiene Data'!G28)),NA())</f>
        <v>#N/A</v>
      </c>
      <c r="BN34" s="111" t="e">
        <f ca="true">+IF(AND(ISNUMBER(OFFSET('Hygiene Data'!$G$10,0,10*ROW('Hygiene Data'!G28))),'Data Summary'!EC34="Yes"),OFFSET('Hygiene Data'!$G$10,0,10*ROW('Hygiene Data'!G28)),NA())</f>
        <v>#N/A</v>
      </c>
      <c r="BO34" s="111" t="e">
        <f ca="true">+IF(AND(ISNUMBER(OFFSET('Hygiene Data'!$H$6,0,10*ROW('Hygiene Data'!H28))),'Data Summary'!ED34="Yes"),OFFSET('Hygiene Data'!$H$6,0,10*ROW('Hygiene Data'!H28)),NA())</f>
        <v>#N/A</v>
      </c>
      <c r="BP34" s="111" t="e">
        <f ca="true">+IF(AND(ISNUMBER(OFFSET('Hygiene Data'!$H$8,0,10*ROW('Hygiene Data'!H28))),'Data Summary'!EE34="Yes"),OFFSET('Hygiene Data'!$H$8,0,10*ROW('Hygiene Data'!H28)),NA())</f>
        <v>#N/A</v>
      </c>
      <c r="BQ34" s="111" t="e">
        <f ca="true">+IF(AND(ISNUMBER(OFFSET('Hygiene Data'!$H$10,0,10*ROW('Hygiene Data'!H28))),'Data Summary'!EF34="Yes"),OFFSET('Hygiene Data'!$H$10,0,10*ROW('Hygiene Data'!H28)),NA())</f>
        <v>#N/A</v>
      </c>
    </row>
    <row r="35" x14ac:dyDescent="0.2">
      <c r="A35" s="59" t="e">
        <f ca="true">+IF(OFFSET('Water Data'!$B$1,0,10*ROW('Water Data'!B29))="",NA(),OFFSET('Water Data'!$B$1,0,10*ROW('Water Data'!B29)))</f>
        <v>#N/A</v>
      </c>
      <c r="B35" s="59" t="e">
        <f ca="true">+IF(OFFSET('Water Data'!$A$3,0,10*ROW('Water Data'!A32))="",NA(),OFFSET('Water Data'!$A$3,0,10*ROW('Water Data'!A32)))</f>
        <v>#N/A</v>
      </c>
      <c r="C35" s="59" t="e">
        <f ca="true">+IF(OFFSET('Water Data'!$C$3,0,10*ROW('Water Data'!C32))="",NA(),OFFSET('Water Data'!$C$3,0,10*ROW('Water Data'!C32)))</f>
        <v>#N/A</v>
      </c>
      <c r="D35" s="60" t="e">
        <f ca="true">+IF(AND(ISNUMBER(OFFSET('Water Data'!$C$5,0,10*ROW('Water Data'!C29))),'Data Summary'!BS35="Yes"),100-OFFSET('Water Data'!$C$5,0,10*ROW('Water Data'!C29)),NA())</f>
        <v>#N/A</v>
      </c>
      <c r="E35" s="60" t="e">
        <f ca="true">+IF(AND(ISNUMBER(OFFSET('Water Data'!$C$7,0,10*ROW('Water Data'!C29))),'Data Summary'!BT35="Yes"),OFFSET('Water Data'!$C$7,0,10*ROW('Water Data'!C29)),NA())</f>
        <v>#N/A</v>
      </c>
      <c r="F35" s="60" t="e">
        <f ca="true">+IF(AND(ISNUMBER(OFFSET('Water Data'!$C$10,0,10*ROW('Water Data'!C29))),'Data Summary'!BU35="Yes"),OFFSET('Water Data'!$C$10,0,10*ROW('Water Data'!C29)),NA())</f>
        <v>#N/A</v>
      </c>
      <c r="G35" s="60" t="e">
        <f ca="true">+IF(AND(ISNUMBER(OFFSET('Water Data'!$D$5,0,10*ROW('Water Data'!D29))),'Data Summary'!BV35="Yes"),100-OFFSET('Water Data'!$D$5,0,10*ROW('Water Data'!D29)),NA())</f>
        <v>#N/A</v>
      </c>
      <c r="H35" s="60" t="e">
        <f ca="true">+IF(AND(ISNUMBER(OFFSET('Water Data'!$D$7,0,10*ROW('Water Data'!D29))),'Data Summary'!BW35="Yes"),OFFSET('Water Data'!$D$7,0,10*ROW('Water Data'!D29)),NA())</f>
        <v>#N/A</v>
      </c>
      <c r="I35" s="60" t="e">
        <f ca="true">+IF(AND(ISNUMBER(OFFSET('Water Data'!$D$10,0,10*ROW('Water Data'!D29))),'Data Summary'!BX35="Yes"),OFFSET('Water Data'!$D$10,0,10*ROW('Water Data'!D29)),NA())</f>
        <v>#N/A</v>
      </c>
      <c r="J35" s="60" t="e">
        <f ca="true">+IF(AND(ISNUMBER(OFFSET('Water Data'!$E$5,0,10*ROW('Water Data'!E29))),'Data Summary'!BY35="Yes"),100-OFFSET('Water Data'!$E$5,0,10*ROW('Water Data'!E29)),NA())</f>
        <v>#N/A</v>
      </c>
      <c r="K35" s="60" t="e">
        <f ca="true">+IF(AND(ISNUMBER(OFFSET('Water Data'!$E$7,0,10*ROW('Water Data'!E29))),'Data Summary'!BZ35="Yes"),OFFSET('Water Data'!$E$7,0,10*ROW('Water Data'!E29)),NA())</f>
        <v>#N/A</v>
      </c>
      <c r="L35" s="60" t="e">
        <f ca="true">+IF(AND(ISNUMBER(OFFSET('Water Data'!$E$10,0,10*ROW('Water Data'!E29))),'Data Summary'!CA35="Yes"),OFFSET('Water Data'!$E$10,0,10*ROW('Water Data'!E29)),NA())</f>
        <v>#N/A</v>
      </c>
      <c r="M35" s="60" t="e">
        <f ca="true">+IF(AND(ISNUMBER(OFFSET('Water Data'!$F$5,0,10*ROW('Water Data'!F29))),'Data Summary'!CB35="Yes"),100-OFFSET('Water Data'!$F$5,0,10*ROW('Water Data'!F29)),NA())</f>
        <v>#N/A</v>
      </c>
      <c r="N35" s="60" t="e">
        <f ca="true">+IF(AND(ISNUMBER(OFFSET('Water Data'!$F$7,0,10*ROW('Water Data'!F29))),'Data Summary'!CC35="Yes"),OFFSET('Water Data'!$F$7,0,10*ROW('Water Data'!F29)),NA())</f>
        <v>#N/A</v>
      </c>
      <c r="O35" s="60" t="e">
        <f ca="true">+IF(AND(ISNUMBER(OFFSET('Water Data'!$F$10,0,10*ROW('Water Data'!F29))),'Data Summary'!CD35="Yes"),OFFSET('Water Data'!$F$10,0,10*ROW('Water Data'!F29)),NA())</f>
        <v>#N/A</v>
      </c>
      <c r="P35" s="60" t="e">
        <f ca="true">+IF(AND(ISNUMBER(OFFSET('Water Data'!$G$5,0,10*ROW('Water Data'!G29))),'Data Summary'!CE35="Yes"),100-OFFSET('Water Data'!$G$5,0,10*ROW('Water Data'!G29)),NA())</f>
        <v>#N/A</v>
      </c>
      <c r="Q35" s="60" t="e">
        <f ca="true">+IF(AND(ISNUMBER(OFFSET('Water Data'!$G$7,0,10*ROW('Water Data'!G29))),'Data Summary'!CF35="Yes"),OFFSET('Water Data'!$G$7,0,10*ROW('Water Data'!G29)),NA())</f>
        <v>#N/A</v>
      </c>
      <c r="R35" s="60" t="e">
        <f ca="true">+IF(AND(ISNUMBER(OFFSET('Water Data'!$G$10,0,10*ROW('Water Data'!G29))),'Data Summary'!CG35="Yes"),OFFSET('Water Data'!$G$10,0,10*ROW('Water Data'!G29)),NA())</f>
        <v>#N/A</v>
      </c>
      <c r="S35" s="60" t="e">
        <f ca="true">+IF(AND(ISNUMBER(OFFSET('Water Data'!$H$5,0,10*ROW('Water Data'!H29))),'Data Summary'!CH35="Yes"),100-OFFSET('Water Data'!$H$5,0,10*ROW('Water Data'!H29)),NA())</f>
        <v>#N/A</v>
      </c>
      <c r="T35" s="60" t="e">
        <f ca="true">+IF(AND(ISNUMBER(OFFSET('Water Data'!$H$7,0,10*ROW('Water Data'!H29))),'Data Summary'!CI35="Yes"),OFFSET('Water Data'!$H$7,0,10*ROW('Water Data'!H29)),NA())</f>
        <v>#N/A</v>
      </c>
      <c r="U35" s="60" t="e">
        <f ca="true">+IF(AND(ISNUMBER(OFFSET('Water Data'!$H$10,0,10*ROW('Water Data'!H29))),'Data Summary'!CJ35="Yes"),OFFSET('Water Data'!$H$10,0,10*ROW('Water Data'!H29)),NA())</f>
        <v>#N/A</v>
      </c>
      <c r="V35" s="106" t="e">
        <f ca="true">+IF(AND(ISNUMBER(OFFSET('Sanitation Data'!$C$5,0,10*ROW('Sanitation Data'!C29))),'Data Summary'!CK35="Yes"),100-OFFSET('Sanitation Data'!$C$5,0,10*ROW('Sanitation Data'!C29)),NA())</f>
        <v>#N/A</v>
      </c>
      <c r="W35" s="106" t="e">
        <f ca="true">+IF(AND(ISNUMBER(OFFSET('Sanitation Data'!$C$7,0,10*ROW('Sanitation Data'!C29))),'Data Summary'!CL35="Yes"),OFFSET('Sanitation Data'!$C$7,0,10*ROW('Sanitation Data'!C29)),NA())</f>
        <v>#N/A</v>
      </c>
      <c r="X35" s="106" t="e">
        <f ca="true">+IF(AND(ISNUMBER(OFFSET('Sanitation Data'!$C$11,0,10*ROW('Sanitation Data'!C29))),'Data Summary'!CM35="Yes"),OFFSET('Sanitation Data'!$C$11,0,10*ROW('Sanitation Data'!C29)),NA())</f>
        <v>#N/A</v>
      </c>
      <c r="Y35" s="106" t="e">
        <f ca="true">+IF(AND(ISNUMBER(OFFSET('Sanitation Data'!$C$12,0,10*ROW('Sanitation Data'!C29))),'Data Summary'!CN35="Yes"),OFFSET('Sanitation Data'!$C$12,0,10*ROW('Sanitation Data'!C29)),NA())</f>
        <v>#N/A</v>
      </c>
      <c r="Z35" s="106" t="e">
        <f ca="true">+IF(AND(ISNUMBER(OFFSET('Sanitation Data'!$C$13,0,10*ROW('Sanitation Data'!C29))),'Data Summary'!CO35="Yes"),OFFSET('Sanitation Data'!$C$13,0,10*ROW('Sanitation Data'!C29)),NA())</f>
        <v>#N/A</v>
      </c>
      <c r="AA35" s="106" t="e">
        <f ca="true">+IF(AND(ISNUMBER(OFFSET('Sanitation Data'!$D$5,0,10*ROW('Sanitation Data'!D29))),'Data Summary'!CP35="Yes"),100-OFFSET('Sanitation Data'!$D$5,0,10*ROW('Sanitation Data'!D29)),NA())</f>
        <v>#N/A</v>
      </c>
      <c r="AB35" s="106" t="e">
        <f ca="true">+IF(AND(ISNUMBER(OFFSET('Sanitation Data'!$D$7,0,10*ROW('Sanitation Data'!D29))),'Data Summary'!CQ35="Yes"),OFFSET('Sanitation Data'!$D$7,0,10*ROW('Sanitation Data'!D29)),NA())</f>
        <v>#N/A</v>
      </c>
      <c r="AC35" s="106" t="e">
        <f ca="true">+IF(AND(ISNUMBER(OFFSET('Sanitation Data'!$D$11,0,10*ROW('Sanitation Data'!D29))),'Data Summary'!CR35="Yes"),OFFSET('Sanitation Data'!$D$11,0,10*ROW('Sanitation Data'!D29)),NA())</f>
        <v>#N/A</v>
      </c>
      <c r="AD35" s="106" t="e">
        <f ca="true">+IF(AND(ISNUMBER(OFFSET('Sanitation Data'!$D$12,0,10*ROW('Sanitation Data'!D29))),'Data Summary'!CS35="Yes"),OFFSET('Sanitation Data'!$D$12,0,10*ROW('Sanitation Data'!D29)),NA())</f>
        <v>#N/A</v>
      </c>
      <c r="AE35" s="106" t="e">
        <f ca="true">+IF(AND(ISNUMBER(OFFSET('Sanitation Data'!$D$13,0,10*ROW('Sanitation Data'!D29))),'Data Summary'!CT35="Yes"),OFFSET('Sanitation Data'!$D$13,0,10*ROW('Sanitation Data'!D29)),NA())</f>
        <v>#N/A</v>
      </c>
      <c r="AF35" s="106" t="e">
        <f ca="true">+IF(AND(ISNUMBER(OFFSET('Sanitation Data'!$E$5,0,10*ROW('Sanitation Data'!E29))),'Data Summary'!CU35="Yes"),100-OFFSET('Sanitation Data'!$E$5,0,10*ROW('Sanitation Data'!E29)),NA())</f>
        <v>#N/A</v>
      </c>
      <c r="AG35" s="106" t="e">
        <f ca="true">+IF(AND(ISNUMBER(OFFSET('Sanitation Data'!$E$7,0,10*ROW('Sanitation Data'!E29))),'Data Summary'!CV35="Yes"),OFFSET('Sanitation Data'!$E$7,0,10*ROW('Sanitation Data'!E29)),NA())</f>
        <v>#N/A</v>
      </c>
      <c r="AH35" s="106" t="e">
        <f ca="true">+IF(AND(ISNUMBER(OFFSET('Sanitation Data'!$E$11,0,10*ROW('Sanitation Data'!E29))),'Data Summary'!CW35="Yes"),OFFSET('Sanitation Data'!$E$11,0,10*ROW('Sanitation Data'!E29)),NA())</f>
        <v>#N/A</v>
      </c>
      <c r="AI35" s="106" t="e">
        <f ca="true">+IF(AND(ISNUMBER(OFFSET('Sanitation Data'!$E$12,0,10*ROW('Sanitation Data'!E29))),'Data Summary'!CX35="Yes"),OFFSET('Sanitation Data'!$E$12,0,10*ROW('Sanitation Data'!E29)),NA())</f>
        <v>#N/A</v>
      </c>
      <c r="AJ35" s="106" t="e">
        <f ca="true">+IF(AND(ISNUMBER(OFFSET('Sanitation Data'!$E$13,0,10*ROW('Sanitation Data'!E29))),'Data Summary'!CY35="Yes"),OFFSET('Sanitation Data'!$E$13,0,10*ROW('Sanitation Data'!E29)),NA())</f>
        <v>#N/A</v>
      </c>
      <c r="AK35" s="106" t="e">
        <f ca="true">+IF(AND(ISNUMBER(OFFSET('Sanitation Data'!$F$5,0,10*ROW('Sanitation Data'!F29))),'Data Summary'!CZ35="Yes"),100-OFFSET('Sanitation Data'!$F$5,0,10*ROW('Sanitation Data'!F29)),NA())</f>
        <v>#N/A</v>
      </c>
      <c r="AL35" s="106" t="e">
        <f ca="true">+IF(AND(ISNUMBER(OFFSET('Sanitation Data'!$F$7,0,10*ROW('Sanitation Data'!F29))),'Data Summary'!DA35="Yes"),OFFSET('Sanitation Data'!$F$7,0,10*ROW('Sanitation Data'!F29)),NA())</f>
        <v>#N/A</v>
      </c>
      <c r="AM35" s="106" t="e">
        <f ca="true">+IF(AND(ISNUMBER(OFFSET('Sanitation Data'!$F$11,0,10*ROW('Sanitation Data'!F29))),'Data Summary'!DB35="Yes"),OFFSET('Sanitation Data'!$F$11,0,10*ROW('Sanitation Data'!F29)),NA())</f>
        <v>#N/A</v>
      </c>
      <c r="AN35" s="106" t="e">
        <f ca="true">+IF(AND(ISNUMBER(OFFSET('Sanitation Data'!$F$12,0,10*ROW('Sanitation Data'!F29))),'Data Summary'!DC35="Yes"),OFFSET('Sanitation Data'!$F$12,0,10*ROW('Sanitation Data'!F29)),NA())</f>
        <v>#N/A</v>
      </c>
      <c r="AO35" s="106" t="e">
        <f ca="true">+IF(AND(ISNUMBER(OFFSET('Sanitation Data'!$F$13,0,10*ROW('Sanitation Data'!F29))),'Data Summary'!DD35="Yes"),OFFSET('Sanitation Data'!$F$13,0,10*ROW('Sanitation Data'!F29)),NA())</f>
        <v>#N/A</v>
      </c>
      <c r="AP35" s="106" t="e">
        <f ca="true">+IF(AND(ISNUMBER(OFFSET('Sanitation Data'!$G$5,0,10*ROW('Sanitation Data'!G29))),'Data Summary'!DE35="Yes"),100-OFFSET('Sanitation Data'!$G$5,0,10*ROW('Sanitation Data'!G29)),NA())</f>
        <v>#N/A</v>
      </c>
      <c r="AQ35" s="106" t="e">
        <f ca="true">+IF(AND(ISNUMBER(OFFSET('Sanitation Data'!$G$7,0,10*ROW('Sanitation Data'!G29))),'Data Summary'!DF35="Yes"),OFFSET('Sanitation Data'!$G$7,0,10*ROW('Sanitation Data'!G29)),NA())</f>
        <v>#N/A</v>
      </c>
      <c r="AR35" s="106" t="e">
        <f ca="true">+IF(AND(ISNUMBER(OFFSET('Sanitation Data'!$G$11,0,10*ROW('Sanitation Data'!G29))),'Data Summary'!DG35="Yes"),OFFSET('Sanitation Data'!$G$11,0,10*ROW('Sanitation Data'!G29)),NA())</f>
        <v>#N/A</v>
      </c>
      <c r="AS35" s="106" t="e">
        <f ca="true">+IF(AND(ISNUMBER(OFFSET('Sanitation Data'!$G$12,0,10*ROW('Sanitation Data'!G29))),'Data Summary'!DH35="Yes"),OFFSET('Sanitation Data'!$G$12,0,10*ROW('Sanitation Data'!G29)),NA())</f>
        <v>#N/A</v>
      </c>
      <c r="AT35" s="106" t="e">
        <f ca="true">+IF(AND(ISNUMBER(OFFSET('Sanitation Data'!$G$13,0,10*ROW('Sanitation Data'!G29))),'Data Summary'!DI35="Yes"),OFFSET('Sanitation Data'!$G$13,0,10*ROW('Sanitation Data'!G29)),NA())</f>
        <v>#N/A</v>
      </c>
      <c r="AU35" s="106" t="e">
        <f ca="true">+IF(AND(ISNUMBER(OFFSET('Sanitation Data'!$H$5,0,10*ROW('Sanitation Data'!H29))),'Data Summary'!DJ35="Yes"),100-OFFSET('Sanitation Data'!$H$5,0,10*ROW('Sanitation Data'!H29)),NA())</f>
        <v>#N/A</v>
      </c>
      <c r="AV35" s="106" t="e">
        <f ca="true">+IF(AND(ISNUMBER(OFFSET('Sanitation Data'!$H$7,0,10*ROW('Sanitation Data'!H29))),'Data Summary'!DK35="Yes"),OFFSET('Sanitation Data'!$H$7,0,10*ROW('Sanitation Data'!H29)),NA())</f>
        <v>#N/A</v>
      </c>
      <c r="AW35" s="106" t="e">
        <f ca="true">+IF(AND(ISNUMBER(OFFSET('Sanitation Data'!$H$11,0,10*ROW('Sanitation Data'!H29))),'Data Summary'!DL35="Yes"),OFFSET('Sanitation Data'!$H$11,0,10*ROW('Sanitation Data'!H29)),NA())</f>
        <v>#N/A</v>
      </c>
      <c r="AX35" s="106" t="e">
        <f ca="true">+IF(AND(ISNUMBER(OFFSET('Sanitation Data'!$H$12,0,10*ROW('Sanitation Data'!H29))),'Data Summary'!DM35="Yes"),OFFSET('Sanitation Data'!$H$12,0,10*ROW('Sanitation Data'!H29)),NA())</f>
        <v>#N/A</v>
      </c>
      <c r="AY35" s="106" t="e">
        <f ca="true">+IF(AND(ISNUMBER(OFFSET('Sanitation Data'!$H$13,0,10*ROW('Sanitation Data'!H29))),'Data Summary'!DN35="Yes"),OFFSET('Sanitation Data'!$H$13,0,10*ROW('Sanitation Data'!H29)),NA())</f>
        <v>#N/A</v>
      </c>
      <c r="AZ35" s="111" t="e">
        <f ca="true">+IF(AND(ISNUMBER(OFFSET('Hygiene Data'!$C$6,0,10*ROW('Hygiene Data'!C29))),'Data Summary'!DO35="Yes"),OFFSET('Hygiene Data'!$C$6,0,10*ROW('Hygiene Data'!C29)),NA())</f>
        <v>#N/A</v>
      </c>
      <c r="BA35" s="111" t="e">
        <f ca="true">+IF(AND(ISNUMBER(OFFSET('Hygiene Data'!$C$8,0,10*ROW('Hygiene Data'!C29))),'Data Summary'!DP35="Yes"),OFFSET('Hygiene Data'!$C$8,0,10*ROW('Hygiene Data'!C29)),NA())</f>
        <v>#N/A</v>
      </c>
      <c r="BB35" s="111" t="e">
        <f ca="true">+IF(AND(ISNUMBER(OFFSET('Hygiene Data'!$C$10,0,10*ROW('Hygiene Data'!C29))),'Data Summary'!DQ35="Yes"),OFFSET('Hygiene Data'!$C$10,0,10*ROW('Hygiene Data'!C29)),NA())</f>
        <v>#N/A</v>
      </c>
      <c r="BC35" s="111" t="e">
        <f ca="true">+IF(AND(ISNUMBER(OFFSET('Hygiene Data'!$D$6,0,10*ROW('Hygiene Data'!D29))),'Data Summary'!DR35="Yes"),OFFSET('Hygiene Data'!$D$6,0,10*ROW('Hygiene Data'!D29)),NA())</f>
        <v>#N/A</v>
      </c>
      <c r="BD35" s="111" t="e">
        <f ca="true">+IF(AND(ISNUMBER(OFFSET('Hygiene Data'!$D$8,0,10*ROW('Hygiene Data'!D29))),'Data Summary'!DS35="Yes"),OFFSET('Hygiene Data'!$D$8,0,10*ROW('Hygiene Data'!D29)),NA())</f>
        <v>#N/A</v>
      </c>
      <c r="BE35" s="111" t="e">
        <f ca="true">+IF(AND(ISNUMBER(OFFSET('Hygiene Data'!$D$10,0,10*ROW('Hygiene Data'!D29))),'Data Summary'!DT35="Yes"),OFFSET('Hygiene Data'!$D$10,0,10*ROW('Hygiene Data'!D29)),NA())</f>
        <v>#N/A</v>
      </c>
      <c r="BF35" s="111" t="e">
        <f ca="true">+IF(AND(ISNUMBER(OFFSET('Hygiene Data'!$E$6,0,10*ROW('Hygiene Data'!E29))),'Data Summary'!DU35="Yes"),OFFSET('Hygiene Data'!$E$6,0,10*ROW('Hygiene Data'!E29)),NA())</f>
        <v>#N/A</v>
      </c>
      <c r="BG35" s="111" t="e">
        <f ca="true">+IF(AND(ISNUMBER(OFFSET('Hygiene Data'!$E$8,0,10*ROW('Hygiene Data'!E29))),'Data Summary'!DV35="Yes"),OFFSET('Hygiene Data'!$E$8,0,10*ROW('Hygiene Data'!E29)),NA())</f>
        <v>#N/A</v>
      </c>
      <c r="BH35" s="111" t="e">
        <f ca="true">+IF(AND(ISNUMBER(OFFSET('Hygiene Data'!$E$10,0,10*ROW('Hygiene Data'!E29))),'Data Summary'!DW35="Yes"),OFFSET('Hygiene Data'!$E$10,0,10*ROW('Hygiene Data'!E29)),NA())</f>
        <v>#N/A</v>
      </c>
      <c r="BI35" s="111" t="e">
        <f ca="true">+IF(AND(ISNUMBER(OFFSET('Hygiene Data'!$F$6,0,10*ROW('Hygiene Data'!F29))),'Data Summary'!DX35="Yes"),OFFSET('Hygiene Data'!$F$6,0,10*ROW('Hygiene Data'!F29)),NA())</f>
        <v>#N/A</v>
      </c>
      <c r="BJ35" s="111" t="e">
        <f ca="true">+IF(AND(ISNUMBER(OFFSET('Hygiene Data'!$F$8,0,10*ROW('Hygiene Data'!F29))),'Data Summary'!DY35="Yes"),OFFSET('Hygiene Data'!$F$8,0,10*ROW('Hygiene Data'!F29)),NA())</f>
        <v>#N/A</v>
      </c>
      <c r="BK35" s="111" t="e">
        <f ca="true">+IF(AND(ISNUMBER(OFFSET('Hygiene Data'!$F$10,0,10*ROW('Hygiene Data'!F29))),'Data Summary'!DZ35="Yes"),OFFSET('Hygiene Data'!$F$10,0,10*ROW('Hygiene Data'!F29)),NA())</f>
        <v>#N/A</v>
      </c>
      <c r="BL35" s="111" t="e">
        <f ca="true">+IF(AND(ISNUMBER(OFFSET('Hygiene Data'!$G$6,0,10*ROW('Hygiene Data'!G29))),'Data Summary'!EA35="Yes"),OFFSET('Hygiene Data'!$G$6,0,10*ROW('Hygiene Data'!G29)),NA())</f>
        <v>#N/A</v>
      </c>
      <c r="BM35" s="111" t="e">
        <f ca="true">+IF(AND(ISNUMBER(OFFSET('Hygiene Data'!$G$8,0,10*ROW('Hygiene Data'!G29))),'Data Summary'!EB35="Yes"),OFFSET('Hygiene Data'!$G$8,0,10*ROW('Hygiene Data'!G29)),NA())</f>
        <v>#N/A</v>
      </c>
      <c r="BN35" s="111" t="e">
        <f ca="true">+IF(AND(ISNUMBER(OFFSET('Hygiene Data'!$G$10,0,10*ROW('Hygiene Data'!G29))),'Data Summary'!EC35="Yes"),OFFSET('Hygiene Data'!$G$10,0,10*ROW('Hygiene Data'!G29)),NA())</f>
        <v>#N/A</v>
      </c>
      <c r="BO35" s="111" t="e">
        <f ca="true">+IF(AND(ISNUMBER(OFFSET('Hygiene Data'!$H$6,0,10*ROW('Hygiene Data'!H29))),'Data Summary'!ED35="Yes"),OFFSET('Hygiene Data'!$H$6,0,10*ROW('Hygiene Data'!H29)),NA())</f>
        <v>#N/A</v>
      </c>
      <c r="BP35" s="111" t="e">
        <f ca="true">+IF(AND(ISNUMBER(OFFSET('Hygiene Data'!$H$8,0,10*ROW('Hygiene Data'!H29))),'Data Summary'!EE35="Yes"),OFFSET('Hygiene Data'!$H$8,0,10*ROW('Hygiene Data'!H29)),NA())</f>
        <v>#N/A</v>
      </c>
      <c r="BQ35" s="111" t="e">
        <f ca="true">+IF(AND(ISNUMBER(OFFSET('Hygiene Data'!$H$10,0,10*ROW('Hygiene Data'!H29))),'Data Summary'!EF35="Yes"),OFFSET('Hygiene Data'!$H$10,0,10*ROW('Hygiene Data'!H29)),NA())</f>
        <v>#N/A</v>
      </c>
    </row>
    <row r="36" x14ac:dyDescent="0.2">
      <c r="A36" s="59" t="e">
        <f ca="true">+IF(OFFSET('Water Data'!$B$1,0,10*ROW('Water Data'!B30))="",NA(),OFFSET('Water Data'!$B$1,0,10*ROW('Water Data'!B30)))</f>
        <v>#N/A</v>
      </c>
      <c r="B36" s="59" t="e">
        <f ca="true">+IF(OFFSET('Water Data'!$A$3,0,10*ROW('Water Data'!A33))="",NA(),OFFSET('Water Data'!$A$3,0,10*ROW('Water Data'!A33)))</f>
        <v>#N/A</v>
      </c>
      <c r="C36" s="59" t="e">
        <f ca="true">+IF(OFFSET('Water Data'!$C$3,0,10*ROW('Water Data'!C33))="",NA(),OFFSET('Water Data'!$C$3,0,10*ROW('Water Data'!C33)))</f>
        <v>#N/A</v>
      </c>
      <c r="D36" s="60" t="e">
        <f ca="true">+IF(AND(ISNUMBER(OFFSET('Water Data'!$C$5,0,10*ROW('Water Data'!C30))),'Data Summary'!BS36="Yes"),100-OFFSET('Water Data'!$C$5,0,10*ROW('Water Data'!C30)),NA())</f>
        <v>#N/A</v>
      </c>
      <c r="E36" s="60" t="e">
        <f ca="true">+IF(AND(ISNUMBER(OFFSET('Water Data'!$C$7,0,10*ROW('Water Data'!C30))),'Data Summary'!BT36="Yes"),OFFSET('Water Data'!$C$7,0,10*ROW('Water Data'!C30)),NA())</f>
        <v>#N/A</v>
      </c>
      <c r="F36" s="60" t="e">
        <f ca="true">+IF(AND(ISNUMBER(OFFSET('Water Data'!$C$10,0,10*ROW('Water Data'!C30))),'Data Summary'!BU36="Yes"),OFFSET('Water Data'!$C$10,0,10*ROW('Water Data'!C30)),NA())</f>
        <v>#N/A</v>
      </c>
      <c r="G36" s="60" t="e">
        <f ca="true">+IF(AND(ISNUMBER(OFFSET('Water Data'!$D$5,0,10*ROW('Water Data'!D30))),'Data Summary'!BV36="Yes"),100-OFFSET('Water Data'!$D$5,0,10*ROW('Water Data'!D30)),NA())</f>
        <v>#N/A</v>
      </c>
      <c r="H36" s="60" t="e">
        <f ca="true">+IF(AND(ISNUMBER(OFFSET('Water Data'!$D$7,0,10*ROW('Water Data'!D30))),'Data Summary'!BW36="Yes"),OFFSET('Water Data'!$D$7,0,10*ROW('Water Data'!D30)),NA())</f>
        <v>#N/A</v>
      </c>
      <c r="I36" s="60" t="e">
        <f ca="true">+IF(AND(ISNUMBER(OFFSET('Water Data'!$D$10,0,10*ROW('Water Data'!D30))),'Data Summary'!BX36="Yes"),OFFSET('Water Data'!$D$10,0,10*ROW('Water Data'!D30)),NA())</f>
        <v>#N/A</v>
      </c>
      <c r="J36" s="60" t="e">
        <f ca="true">+IF(AND(ISNUMBER(OFFSET('Water Data'!$E$5,0,10*ROW('Water Data'!E30))),'Data Summary'!BY36="Yes"),100-OFFSET('Water Data'!$E$5,0,10*ROW('Water Data'!E30)),NA())</f>
        <v>#N/A</v>
      </c>
      <c r="K36" s="60" t="e">
        <f ca="true">+IF(AND(ISNUMBER(OFFSET('Water Data'!$E$7,0,10*ROW('Water Data'!E30))),'Data Summary'!BZ36="Yes"),OFFSET('Water Data'!$E$7,0,10*ROW('Water Data'!E30)),NA())</f>
        <v>#N/A</v>
      </c>
      <c r="L36" s="60" t="e">
        <f ca="true">+IF(AND(ISNUMBER(OFFSET('Water Data'!$E$10,0,10*ROW('Water Data'!E30))),'Data Summary'!CA36="Yes"),OFFSET('Water Data'!$E$10,0,10*ROW('Water Data'!E30)),NA())</f>
        <v>#N/A</v>
      </c>
      <c r="M36" s="60" t="e">
        <f ca="true">+IF(AND(ISNUMBER(OFFSET('Water Data'!$F$5,0,10*ROW('Water Data'!F30))),'Data Summary'!CB36="Yes"),100-OFFSET('Water Data'!$F$5,0,10*ROW('Water Data'!F30)),NA())</f>
        <v>#N/A</v>
      </c>
      <c r="N36" s="60" t="e">
        <f ca="true">+IF(AND(ISNUMBER(OFFSET('Water Data'!$F$7,0,10*ROW('Water Data'!F30))),'Data Summary'!CC36="Yes"),OFFSET('Water Data'!$F$7,0,10*ROW('Water Data'!F30)),NA())</f>
        <v>#N/A</v>
      </c>
      <c r="O36" s="60" t="e">
        <f ca="true">+IF(AND(ISNUMBER(OFFSET('Water Data'!$F$10,0,10*ROW('Water Data'!F30))),'Data Summary'!CD36="Yes"),OFFSET('Water Data'!$F$10,0,10*ROW('Water Data'!F30)),NA())</f>
        <v>#N/A</v>
      </c>
      <c r="P36" s="60" t="e">
        <f ca="true">+IF(AND(ISNUMBER(OFFSET('Water Data'!$G$5,0,10*ROW('Water Data'!G30))),'Data Summary'!CE36="Yes"),100-OFFSET('Water Data'!$G$5,0,10*ROW('Water Data'!G30)),NA())</f>
        <v>#N/A</v>
      </c>
      <c r="Q36" s="60" t="e">
        <f ca="true">+IF(AND(ISNUMBER(OFFSET('Water Data'!$G$7,0,10*ROW('Water Data'!G30))),'Data Summary'!CF36="Yes"),OFFSET('Water Data'!$G$7,0,10*ROW('Water Data'!G30)),NA())</f>
        <v>#N/A</v>
      </c>
      <c r="R36" s="60" t="e">
        <f ca="true">+IF(AND(ISNUMBER(OFFSET('Water Data'!$G$10,0,10*ROW('Water Data'!G30))),'Data Summary'!CG36="Yes"),OFFSET('Water Data'!$G$10,0,10*ROW('Water Data'!G30)),NA())</f>
        <v>#N/A</v>
      </c>
      <c r="S36" s="60" t="e">
        <f ca="true">+IF(AND(ISNUMBER(OFFSET('Water Data'!$H$5,0,10*ROW('Water Data'!H30))),'Data Summary'!CH36="Yes"),100-OFFSET('Water Data'!$H$5,0,10*ROW('Water Data'!H30)),NA())</f>
        <v>#N/A</v>
      </c>
      <c r="T36" s="60" t="e">
        <f ca="true">+IF(AND(ISNUMBER(OFFSET('Water Data'!$H$7,0,10*ROW('Water Data'!H30))),'Data Summary'!CI36="Yes"),OFFSET('Water Data'!$H$7,0,10*ROW('Water Data'!H30)),NA())</f>
        <v>#N/A</v>
      </c>
      <c r="U36" s="60" t="e">
        <f ca="true">+IF(AND(ISNUMBER(OFFSET('Water Data'!$H$10,0,10*ROW('Water Data'!H30))),'Data Summary'!CJ36="Yes"),OFFSET('Water Data'!$H$10,0,10*ROW('Water Data'!H30)),NA())</f>
        <v>#N/A</v>
      </c>
      <c r="V36" s="106" t="e">
        <f ca="true">+IF(AND(ISNUMBER(OFFSET('Sanitation Data'!$C$5,0,10*ROW('Sanitation Data'!C30))),'Data Summary'!CK36="Yes"),100-OFFSET('Sanitation Data'!$C$5,0,10*ROW('Sanitation Data'!C30)),NA())</f>
        <v>#N/A</v>
      </c>
      <c r="W36" s="106" t="e">
        <f ca="true">+IF(AND(ISNUMBER(OFFSET('Sanitation Data'!$C$7,0,10*ROW('Sanitation Data'!C30))),'Data Summary'!CL36="Yes"),OFFSET('Sanitation Data'!$C$7,0,10*ROW('Sanitation Data'!C30)),NA())</f>
        <v>#N/A</v>
      </c>
      <c r="X36" s="106" t="e">
        <f ca="true">+IF(AND(ISNUMBER(OFFSET('Sanitation Data'!$C$11,0,10*ROW('Sanitation Data'!C30))),'Data Summary'!CM36="Yes"),OFFSET('Sanitation Data'!$C$11,0,10*ROW('Sanitation Data'!C30)),NA())</f>
        <v>#N/A</v>
      </c>
      <c r="Y36" s="106" t="e">
        <f ca="true">+IF(AND(ISNUMBER(OFFSET('Sanitation Data'!$C$12,0,10*ROW('Sanitation Data'!C30))),'Data Summary'!CN36="Yes"),OFFSET('Sanitation Data'!$C$12,0,10*ROW('Sanitation Data'!C30)),NA())</f>
        <v>#N/A</v>
      </c>
      <c r="Z36" s="106" t="e">
        <f ca="true">+IF(AND(ISNUMBER(OFFSET('Sanitation Data'!$C$13,0,10*ROW('Sanitation Data'!C30))),'Data Summary'!CO36="Yes"),OFFSET('Sanitation Data'!$C$13,0,10*ROW('Sanitation Data'!C30)),NA())</f>
        <v>#N/A</v>
      </c>
      <c r="AA36" s="106" t="e">
        <f ca="true">+IF(AND(ISNUMBER(OFFSET('Sanitation Data'!$D$5,0,10*ROW('Sanitation Data'!D30))),'Data Summary'!CP36="Yes"),100-OFFSET('Sanitation Data'!$D$5,0,10*ROW('Sanitation Data'!D30)),NA())</f>
        <v>#N/A</v>
      </c>
      <c r="AB36" s="106" t="e">
        <f ca="true">+IF(AND(ISNUMBER(OFFSET('Sanitation Data'!$D$7,0,10*ROW('Sanitation Data'!D30))),'Data Summary'!CQ36="Yes"),OFFSET('Sanitation Data'!$D$7,0,10*ROW('Sanitation Data'!D30)),NA())</f>
        <v>#N/A</v>
      </c>
      <c r="AC36" s="106" t="e">
        <f ca="true">+IF(AND(ISNUMBER(OFFSET('Sanitation Data'!$D$11,0,10*ROW('Sanitation Data'!D30))),'Data Summary'!CR36="Yes"),OFFSET('Sanitation Data'!$D$11,0,10*ROW('Sanitation Data'!D30)),NA())</f>
        <v>#N/A</v>
      </c>
      <c r="AD36" s="106" t="e">
        <f ca="true">+IF(AND(ISNUMBER(OFFSET('Sanitation Data'!$D$12,0,10*ROW('Sanitation Data'!D30))),'Data Summary'!CS36="Yes"),OFFSET('Sanitation Data'!$D$12,0,10*ROW('Sanitation Data'!D30)),NA())</f>
        <v>#N/A</v>
      </c>
      <c r="AE36" s="106" t="e">
        <f ca="true">+IF(AND(ISNUMBER(OFFSET('Sanitation Data'!$D$13,0,10*ROW('Sanitation Data'!D30))),'Data Summary'!CT36="Yes"),OFFSET('Sanitation Data'!$D$13,0,10*ROW('Sanitation Data'!D30)),NA())</f>
        <v>#N/A</v>
      </c>
      <c r="AF36" s="106" t="e">
        <f ca="true">+IF(AND(ISNUMBER(OFFSET('Sanitation Data'!$E$5,0,10*ROW('Sanitation Data'!E30))),'Data Summary'!CU36="Yes"),100-OFFSET('Sanitation Data'!$E$5,0,10*ROW('Sanitation Data'!E30)),NA())</f>
        <v>#N/A</v>
      </c>
      <c r="AG36" s="106" t="e">
        <f ca="true">+IF(AND(ISNUMBER(OFFSET('Sanitation Data'!$E$7,0,10*ROW('Sanitation Data'!E30))),'Data Summary'!CV36="Yes"),OFFSET('Sanitation Data'!$E$7,0,10*ROW('Sanitation Data'!E30)),NA())</f>
        <v>#N/A</v>
      </c>
      <c r="AH36" s="106" t="e">
        <f ca="true">+IF(AND(ISNUMBER(OFFSET('Sanitation Data'!$E$11,0,10*ROW('Sanitation Data'!E30))),'Data Summary'!CW36="Yes"),OFFSET('Sanitation Data'!$E$11,0,10*ROW('Sanitation Data'!E30)),NA())</f>
        <v>#N/A</v>
      </c>
      <c r="AI36" s="106" t="e">
        <f ca="true">+IF(AND(ISNUMBER(OFFSET('Sanitation Data'!$E$12,0,10*ROW('Sanitation Data'!E30))),'Data Summary'!CX36="Yes"),OFFSET('Sanitation Data'!$E$12,0,10*ROW('Sanitation Data'!E30)),NA())</f>
        <v>#N/A</v>
      </c>
      <c r="AJ36" s="106" t="e">
        <f ca="true">+IF(AND(ISNUMBER(OFFSET('Sanitation Data'!$E$13,0,10*ROW('Sanitation Data'!E30))),'Data Summary'!CY36="Yes"),OFFSET('Sanitation Data'!$E$13,0,10*ROW('Sanitation Data'!E30)),NA())</f>
        <v>#N/A</v>
      </c>
      <c r="AK36" s="106" t="e">
        <f ca="true">+IF(AND(ISNUMBER(OFFSET('Sanitation Data'!$F$5,0,10*ROW('Sanitation Data'!F30))),'Data Summary'!CZ36="Yes"),100-OFFSET('Sanitation Data'!$F$5,0,10*ROW('Sanitation Data'!F30)),NA())</f>
        <v>#N/A</v>
      </c>
      <c r="AL36" s="106" t="e">
        <f ca="true">+IF(AND(ISNUMBER(OFFSET('Sanitation Data'!$F$7,0,10*ROW('Sanitation Data'!F30))),'Data Summary'!DA36="Yes"),OFFSET('Sanitation Data'!$F$7,0,10*ROW('Sanitation Data'!F30)),NA())</f>
        <v>#N/A</v>
      </c>
      <c r="AM36" s="106" t="e">
        <f ca="true">+IF(AND(ISNUMBER(OFFSET('Sanitation Data'!$F$11,0,10*ROW('Sanitation Data'!F30))),'Data Summary'!DB36="Yes"),OFFSET('Sanitation Data'!$F$11,0,10*ROW('Sanitation Data'!F30)),NA())</f>
        <v>#N/A</v>
      </c>
      <c r="AN36" s="106" t="e">
        <f ca="true">+IF(AND(ISNUMBER(OFFSET('Sanitation Data'!$F$12,0,10*ROW('Sanitation Data'!F30))),'Data Summary'!DC36="Yes"),OFFSET('Sanitation Data'!$F$12,0,10*ROW('Sanitation Data'!F30)),NA())</f>
        <v>#N/A</v>
      </c>
      <c r="AO36" s="106" t="e">
        <f ca="true">+IF(AND(ISNUMBER(OFFSET('Sanitation Data'!$F$13,0,10*ROW('Sanitation Data'!F30))),'Data Summary'!DD36="Yes"),OFFSET('Sanitation Data'!$F$13,0,10*ROW('Sanitation Data'!F30)),NA())</f>
        <v>#N/A</v>
      </c>
      <c r="AP36" s="106" t="e">
        <f ca="true">+IF(AND(ISNUMBER(OFFSET('Sanitation Data'!$G$5,0,10*ROW('Sanitation Data'!G30))),'Data Summary'!DE36="Yes"),100-OFFSET('Sanitation Data'!$G$5,0,10*ROW('Sanitation Data'!G30)),NA())</f>
        <v>#N/A</v>
      </c>
      <c r="AQ36" s="106" t="e">
        <f ca="true">+IF(AND(ISNUMBER(OFFSET('Sanitation Data'!$G$7,0,10*ROW('Sanitation Data'!G30))),'Data Summary'!DF36="Yes"),OFFSET('Sanitation Data'!$G$7,0,10*ROW('Sanitation Data'!G30)),NA())</f>
        <v>#N/A</v>
      </c>
      <c r="AR36" s="106" t="e">
        <f ca="true">+IF(AND(ISNUMBER(OFFSET('Sanitation Data'!$G$11,0,10*ROW('Sanitation Data'!G30))),'Data Summary'!DG36="Yes"),OFFSET('Sanitation Data'!$G$11,0,10*ROW('Sanitation Data'!G30)),NA())</f>
        <v>#N/A</v>
      </c>
      <c r="AS36" s="106" t="e">
        <f ca="true">+IF(AND(ISNUMBER(OFFSET('Sanitation Data'!$G$12,0,10*ROW('Sanitation Data'!G30))),'Data Summary'!DH36="Yes"),OFFSET('Sanitation Data'!$G$12,0,10*ROW('Sanitation Data'!G30)),NA())</f>
        <v>#N/A</v>
      </c>
      <c r="AT36" s="106" t="e">
        <f ca="true">+IF(AND(ISNUMBER(OFFSET('Sanitation Data'!$G$13,0,10*ROW('Sanitation Data'!G30))),'Data Summary'!DI36="Yes"),OFFSET('Sanitation Data'!$G$13,0,10*ROW('Sanitation Data'!G30)),NA())</f>
        <v>#N/A</v>
      </c>
      <c r="AU36" s="106" t="e">
        <f ca="true">+IF(AND(ISNUMBER(OFFSET('Sanitation Data'!$H$5,0,10*ROW('Sanitation Data'!H30))),'Data Summary'!DJ36="Yes"),100-OFFSET('Sanitation Data'!$H$5,0,10*ROW('Sanitation Data'!H30)),NA())</f>
        <v>#N/A</v>
      </c>
      <c r="AV36" s="106" t="e">
        <f ca="true">+IF(AND(ISNUMBER(OFFSET('Sanitation Data'!$H$7,0,10*ROW('Sanitation Data'!H30))),'Data Summary'!DK36="Yes"),OFFSET('Sanitation Data'!$H$7,0,10*ROW('Sanitation Data'!H30)),NA())</f>
        <v>#N/A</v>
      </c>
      <c r="AW36" s="106" t="e">
        <f ca="true">+IF(AND(ISNUMBER(OFFSET('Sanitation Data'!$H$11,0,10*ROW('Sanitation Data'!H30))),'Data Summary'!DL36="Yes"),OFFSET('Sanitation Data'!$H$11,0,10*ROW('Sanitation Data'!H30)),NA())</f>
        <v>#N/A</v>
      </c>
      <c r="AX36" s="106" t="e">
        <f ca="true">+IF(AND(ISNUMBER(OFFSET('Sanitation Data'!$H$12,0,10*ROW('Sanitation Data'!H30))),'Data Summary'!DM36="Yes"),OFFSET('Sanitation Data'!$H$12,0,10*ROW('Sanitation Data'!H30)),NA())</f>
        <v>#N/A</v>
      </c>
      <c r="AY36" s="106" t="e">
        <f ca="true">+IF(AND(ISNUMBER(OFFSET('Sanitation Data'!$H$13,0,10*ROW('Sanitation Data'!H30))),'Data Summary'!DN36="Yes"),OFFSET('Sanitation Data'!$H$13,0,10*ROW('Sanitation Data'!H30)),NA())</f>
        <v>#N/A</v>
      </c>
      <c r="AZ36" s="111" t="e">
        <f ca="true">+IF(AND(ISNUMBER(OFFSET('Hygiene Data'!$C$6,0,10*ROW('Hygiene Data'!C30))),'Data Summary'!DO36="Yes"),OFFSET('Hygiene Data'!$C$6,0,10*ROW('Hygiene Data'!C30)),NA())</f>
        <v>#N/A</v>
      </c>
      <c r="BA36" s="111" t="e">
        <f ca="true">+IF(AND(ISNUMBER(OFFSET('Hygiene Data'!$C$8,0,10*ROW('Hygiene Data'!C30))),'Data Summary'!DP36="Yes"),OFFSET('Hygiene Data'!$C$8,0,10*ROW('Hygiene Data'!C30)),NA())</f>
        <v>#N/A</v>
      </c>
      <c r="BB36" s="111" t="e">
        <f ca="true">+IF(AND(ISNUMBER(OFFSET('Hygiene Data'!$C$10,0,10*ROW('Hygiene Data'!C30))),'Data Summary'!DQ36="Yes"),OFFSET('Hygiene Data'!$C$10,0,10*ROW('Hygiene Data'!C30)),NA())</f>
        <v>#N/A</v>
      </c>
      <c r="BC36" s="111" t="e">
        <f ca="true">+IF(AND(ISNUMBER(OFFSET('Hygiene Data'!$D$6,0,10*ROW('Hygiene Data'!D30))),'Data Summary'!DR36="Yes"),OFFSET('Hygiene Data'!$D$6,0,10*ROW('Hygiene Data'!D30)),NA())</f>
        <v>#N/A</v>
      </c>
      <c r="BD36" s="111" t="e">
        <f ca="true">+IF(AND(ISNUMBER(OFFSET('Hygiene Data'!$D$8,0,10*ROW('Hygiene Data'!D30))),'Data Summary'!DS36="Yes"),OFFSET('Hygiene Data'!$D$8,0,10*ROW('Hygiene Data'!D30)),NA())</f>
        <v>#N/A</v>
      </c>
      <c r="BE36" s="111" t="e">
        <f ca="true">+IF(AND(ISNUMBER(OFFSET('Hygiene Data'!$D$10,0,10*ROW('Hygiene Data'!D30))),'Data Summary'!DT36="Yes"),OFFSET('Hygiene Data'!$D$10,0,10*ROW('Hygiene Data'!D30)),NA())</f>
        <v>#N/A</v>
      </c>
      <c r="BF36" s="111" t="e">
        <f ca="true">+IF(AND(ISNUMBER(OFFSET('Hygiene Data'!$E$6,0,10*ROW('Hygiene Data'!E30))),'Data Summary'!DU36="Yes"),OFFSET('Hygiene Data'!$E$6,0,10*ROW('Hygiene Data'!E30)),NA())</f>
        <v>#N/A</v>
      </c>
      <c r="BG36" s="111" t="e">
        <f ca="true">+IF(AND(ISNUMBER(OFFSET('Hygiene Data'!$E$8,0,10*ROW('Hygiene Data'!E30))),'Data Summary'!DV36="Yes"),OFFSET('Hygiene Data'!$E$8,0,10*ROW('Hygiene Data'!E30)),NA())</f>
        <v>#N/A</v>
      </c>
      <c r="BH36" s="111" t="e">
        <f ca="true">+IF(AND(ISNUMBER(OFFSET('Hygiene Data'!$E$10,0,10*ROW('Hygiene Data'!E30))),'Data Summary'!DW36="Yes"),OFFSET('Hygiene Data'!$E$10,0,10*ROW('Hygiene Data'!E30)),NA())</f>
        <v>#N/A</v>
      </c>
      <c r="BI36" s="111" t="e">
        <f ca="true">+IF(AND(ISNUMBER(OFFSET('Hygiene Data'!$F$6,0,10*ROW('Hygiene Data'!F30))),'Data Summary'!DX36="Yes"),OFFSET('Hygiene Data'!$F$6,0,10*ROW('Hygiene Data'!F30)),NA())</f>
        <v>#N/A</v>
      </c>
      <c r="BJ36" s="111" t="e">
        <f ca="true">+IF(AND(ISNUMBER(OFFSET('Hygiene Data'!$F$8,0,10*ROW('Hygiene Data'!F30))),'Data Summary'!DY36="Yes"),OFFSET('Hygiene Data'!$F$8,0,10*ROW('Hygiene Data'!F30)),NA())</f>
        <v>#N/A</v>
      </c>
      <c r="BK36" s="111" t="e">
        <f ca="true">+IF(AND(ISNUMBER(OFFSET('Hygiene Data'!$F$10,0,10*ROW('Hygiene Data'!F30))),'Data Summary'!DZ36="Yes"),OFFSET('Hygiene Data'!$F$10,0,10*ROW('Hygiene Data'!F30)),NA())</f>
        <v>#N/A</v>
      </c>
      <c r="BL36" s="111" t="e">
        <f ca="true">+IF(AND(ISNUMBER(OFFSET('Hygiene Data'!$G$6,0,10*ROW('Hygiene Data'!G30))),'Data Summary'!EA36="Yes"),OFFSET('Hygiene Data'!$G$6,0,10*ROW('Hygiene Data'!G30)),NA())</f>
        <v>#N/A</v>
      </c>
      <c r="BM36" s="111" t="e">
        <f ca="true">+IF(AND(ISNUMBER(OFFSET('Hygiene Data'!$G$8,0,10*ROW('Hygiene Data'!G30))),'Data Summary'!EB36="Yes"),OFFSET('Hygiene Data'!$G$8,0,10*ROW('Hygiene Data'!G30)),NA())</f>
        <v>#N/A</v>
      </c>
      <c r="BN36" s="111" t="e">
        <f ca="true">+IF(AND(ISNUMBER(OFFSET('Hygiene Data'!$G$10,0,10*ROW('Hygiene Data'!G30))),'Data Summary'!EC36="Yes"),OFFSET('Hygiene Data'!$G$10,0,10*ROW('Hygiene Data'!G30)),NA())</f>
        <v>#N/A</v>
      </c>
      <c r="BO36" s="111" t="e">
        <f ca="true">+IF(AND(ISNUMBER(OFFSET('Hygiene Data'!$H$6,0,10*ROW('Hygiene Data'!H30))),'Data Summary'!ED36="Yes"),OFFSET('Hygiene Data'!$H$6,0,10*ROW('Hygiene Data'!H30)),NA())</f>
        <v>#N/A</v>
      </c>
      <c r="BP36" s="111" t="e">
        <f ca="true">+IF(AND(ISNUMBER(OFFSET('Hygiene Data'!$H$8,0,10*ROW('Hygiene Data'!H30))),'Data Summary'!EE36="Yes"),OFFSET('Hygiene Data'!$H$8,0,10*ROW('Hygiene Data'!H30)),NA())</f>
        <v>#N/A</v>
      </c>
      <c r="BQ36" s="111" t="e">
        <f ca="true">+IF(AND(ISNUMBER(OFFSET('Hygiene Data'!$H$10,0,10*ROW('Hygiene Data'!H30))),'Data Summary'!EF36="Yes"),OFFSET('Hygiene Data'!$H$10,0,10*ROW('Hygiene Data'!H30)),NA())</f>
        <v>#N/A</v>
      </c>
    </row>
    <row r="37" x14ac:dyDescent="0.2">
      <c r="A37" s="59" t="e">
        <f ca="true">+IF(OFFSET('Water Data'!$B$1,0,10*ROW('Water Data'!B31))="",NA(),OFFSET('Water Data'!$B$1,0,10*ROW('Water Data'!B31)))</f>
        <v>#N/A</v>
      </c>
      <c r="B37" s="59" t="e">
        <f ca="true">+IF(OFFSET('Water Data'!$A$3,0,10*ROW('Water Data'!A34))="",NA(),OFFSET('Water Data'!$A$3,0,10*ROW('Water Data'!A34)))</f>
        <v>#N/A</v>
      </c>
      <c r="C37" s="59" t="e">
        <f ca="true">+IF(OFFSET('Water Data'!$C$3,0,10*ROW('Water Data'!C34))="",NA(),OFFSET('Water Data'!$C$3,0,10*ROW('Water Data'!C34)))</f>
        <v>#N/A</v>
      </c>
      <c r="D37" s="60" t="e">
        <f ca="true">+IF(AND(ISNUMBER(OFFSET('Water Data'!$C$5,0,10*ROW('Water Data'!C31))),'Data Summary'!BS37="Yes"),100-OFFSET('Water Data'!$C$5,0,10*ROW('Water Data'!C31)),NA())</f>
        <v>#N/A</v>
      </c>
      <c r="E37" s="60" t="e">
        <f ca="true">+IF(AND(ISNUMBER(OFFSET('Water Data'!$C$7,0,10*ROW('Water Data'!C31))),'Data Summary'!BT37="Yes"),OFFSET('Water Data'!$C$7,0,10*ROW('Water Data'!C31)),NA())</f>
        <v>#N/A</v>
      </c>
      <c r="F37" s="60" t="e">
        <f ca="true">+IF(AND(ISNUMBER(OFFSET('Water Data'!$C$10,0,10*ROW('Water Data'!C31))),'Data Summary'!BU37="Yes"),OFFSET('Water Data'!$C$10,0,10*ROW('Water Data'!C31)),NA())</f>
        <v>#N/A</v>
      </c>
      <c r="G37" s="60" t="e">
        <f ca="true">+IF(AND(ISNUMBER(OFFSET('Water Data'!$D$5,0,10*ROW('Water Data'!D31))),'Data Summary'!BV37="Yes"),100-OFFSET('Water Data'!$D$5,0,10*ROW('Water Data'!D31)),NA())</f>
        <v>#N/A</v>
      </c>
      <c r="H37" s="60" t="e">
        <f ca="true">+IF(AND(ISNUMBER(OFFSET('Water Data'!$D$7,0,10*ROW('Water Data'!D31))),'Data Summary'!BW37="Yes"),OFFSET('Water Data'!$D$7,0,10*ROW('Water Data'!D31)),NA())</f>
        <v>#N/A</v>
      </c>
      <c r="I37" s="60" t="e">
        <f ca="true">+IF(AND(ISNUMBER(OFFSET('Water Data'!$D$10,0,10*ROW('Water Data'!D31))),'Data Summary'!BX37="Yes"),OFFSET('Water Data'!$D$10,0,10*ROW('Water Data'!D31)),NA())</f>
        <v>#N/A</v>
      </c>
      <c r="J37" s="60" t="e">
        <f ca="true">+IF(AND(ISNUMBER(OFFSET('Water Data'!$E$5,0,10*ROW('Water Data'!E31))),'Data Summary'!BY37="Yes"),100-OFFSET('Water Data'!$E$5,0,10*ROW('Water Data'!E31)),NA())</f>
        <v>#N/A</v>
      </c>
      <c r="K37" s="60" t="e">
        <f ca="true">+IF(AND(ISNUMBER(OFFSET('Water Data'!$E$7,0,10*ROW('Water Data'!E31))),'Data Summary'!BZ37="Yes"),OFFSET('Water Data'!$E$7,0,10*ROW('Water Data'!E31)),NA())</f>
        <v>#N/A</v>
      </c>
      <c r="L37" s="60" t="e">
        <f ca="true">+IF(AND(ISNUMBER(OFFSET('Water Data'!$E$10,0,10*ROW('Water Data'!E31))),'Data Summary'!CA37="Yes"),OFFSET('Water Data'!$E$10,0,10*ROW('Water Data'!E31)),NA())</f>
        <v>#N/A</v>
      </c>
      <c r="M37" s="60" t="e">
        <f ca="true">+IF(AND(ISNUMBER(OFFSET('Water Data'!$F$5,0,10*ROW('Water Data'!F31))),'Data Summary'!CB37="Yes"),100-OFFSET('Water Data'!$F$5,0,10*ROW('Water Data'!F31)),NA())</f>
        <v>#N/A</v>
      </c>
      <c r="N37" s="60" t="e">
        <f ca="true">+IF(AND(ISNUMBER(OFFSET('Water Data'!$F$7,0,10*ROW('Water Data'!F31))),'Data Summary'!CC37="Yes"),OFFSET('Water Data'!$F$7,0,10*ROW('Water Data'!F31)),NA())</f>
        <v>#N/A</v>
      </c>
      <c r="O37" s="60" t="e">
        <f ca="true">+IF(AND(ISNUMBER(OFFSET('Water Data'!$F$10,0,10*ROW('Water Data'!F31))),'Data Summary'!CD37="Yes"),OFFSET('Water Data'!$F$10,0,10*ROW('Water Data'!F31)),NA())</f>
        <v>#N/A</v>
      </c>
      <c r="P37" s="60" t="e">
        <f ca="true">+IF(AND(ISNUMBER(OFFSET('Water Data'!$G$5,0,10*ROW('Water Data'!G31))),'Data Summary'!CE37="Yes"),100-OFFSET('Water Data'!$G$5,0,10*ROW('Water Data'!G31)),NA())</f>
        <v>#N/A</v>
      </c>
      <c r="Q37" s="60" t="e">
        <f ca="true">+IF(AND(ISNUMBER(OFFSET('Water Data'!$G$7,0,10*ROW('Water Data'!G31))),'Data Summary'!CF37="Yes"),OFFSET('Water Data'!$G$7,0,10*ROW('Water Data'!G31)),NA())</f>
        <v>#N/A</v>
      </c>
      <c r="R37" s="60" t="e">
        <f ca="true">+IF(AND(ISNUMBER(OFFSET('Water Data'!$G$10,0,10*ROW('Water Data'!G31))),'Data Summary'!CG37="Yes"),OFFSET('Water Data'!$G$10,0,10*ROW('Water Data'!G31)),NA())</f>
        <v>#N/A</v>
      </c>
      <c r="S37" s="60" t="e">
        <f ca="true">+IF(AND(ISNUMBER(OFFSET('Water Data'!$H$5,0,10*ROW('Water Data'!H31))),'Data Summary'!CH37="Yes"),100-OFFSET('Water Data'!$H$5,0,10*ROW('Water Data'!H31)),NA())</f>
        <v>#N/A</v>
      </c>
      <c r="T37" s="60" t="e">
        <f ca="true">+IF(AND(ISNUMBER(OFFSET('Water Data'!$H$7,0,10*ROW('Water Data'!H31))),'Data Summary'!CI37="Yes"),OFFSET('Water Data'!$H$7,0,10*ROW('Water Data'!H31)),NA())</f>
        <v>#N/A</v>
      </c>
      <c r="U37" s="60" t="e">
        <f ca="true">+IF(AND(ISNUMBER(OFFSET('Water Data'!$H$10,0,10*ROW('Water Data'!H31))),'Data Summary'!CJ37="Yes"),OFFSET('Water Data'!$H$10,0,10*ROW('Water Data'!H31)),NA())</f>
        <v>#N/A</v>
      </c>
      <c r="V37" s="106" t="e">
        <f ca="true">+IF(AND(ISNUMBER(OFFSET('Sanitation Data'!$C$5,0,10*ROW('Sanitation Data'!C31))),'Data Summary'!CK37="Yes"),100-OFFSET('Sanitation Data'!$C$5,0,10*ROW('Sanitation Data'!C31)),NA())</f>
        <v>#N/A</v>
      </c>
      <c r="W37" s="106" t="e">
        <f ca="true">+IF(AND(ISNUMBER(OFFSET('Sanitation Data'!$C$7,0,10*ROW('Sanitation Data'!C31))),'Data Summary'!CL37="Yes"),OFFSET('Sanitation Data'!$C$7,0,10*ROW('Sanitation Data'!C31)),NA())</f>
        <v>#N/A</v>
      </c>
      <c r="X37" s="106" t="e">
        <f ca="true">+IF(AND(ISNUMBER(OFFSET('Sanitation Data'!$C$11,0,10*ROW('Sanitation Data'!C31))),'Data Summary'!CM37="Yes"),OFFSET('Sanitation Data'!$C$11,0,10*ROW('Sanitation Data'!C31)),NA())</f>
        <v>#N/A</v>
      </c>
      <c r="Y37" s="106" t="e">
        <f ca="true">+IF(AND(ISNUMBER(OFFSET('Sanitation Data'!$C$12,0,10*ROW('Sanitation Data'!C31))),'Data Summary'!CN37="Yes"),OFFSET('Sanitation Data'!$C$12,0,10*ROW('Sanitation Data'!C31)),NA())</f>
        <v>#N/A</v>
      </c>
      <c r="Z37" s="106" t="e">
        <f ca="true">+IF(AND(ISNUMBER(OFFSET('Sanitation Data'!$C$13,0,10*ROW('Sanitation Data'!C31))),'Data Summary'!CO37="Yes"),OFFSET('Sanitation Data'!$C$13,0,10*ROW('Sanitation Data'!C31)),NA())</f>
        <v>#N/A</v>
      </c>
      <c r="AA37" s="106" t="e">
        <f ca="true">+IF(AND(ISNUMBER(OFFSET('Sanitation Data'!$D$5,0,10*ROW('Sanitation Data'!D31))),'Data Summary'!CP37="Yes"),100-OFFSET('Sanitation Data'!$D$5,0,10*ROW('Sanitation Data'!D31)),NA())</f>
        <v>#N/A</v>
      </c>
      <c r="AB37" s="106" t="e">
        <f ca="true">+IF(AND(ISNUMBER(OFFSET('Sanitation Data'!$D$7,0,10*ROW('Sanitation Data'!D31))),'Data Summary'!CQ37="Yes"),OFFSET('Sanitation Data'!$D$7,0,10*ROW('Sanitation Data'!D31)),NA())</f>
        <v>#N/A</v>
      </c>
      <c r="AC37" s="106" t="e">
        <f ca="true">+IF(AND(ISNUMBER(OFFSET('Sanitation Data'!$D$11,0,10*ROW('Sanitation Data'!D31))),'Data Summary'!CR37="Yes"),OFFSET('Sanitation Data'!$D$11,0,10*ROW('Sanitation Data'!D31)),NA())</f>
        <v>#N/A</v>
      </c>
      <c r="AD37" s="106" t="e">
        <f ca="true">+IF(AND(ISNUMBER(OFFSET('Sanitation Data'!$D$12,0,10*ROW('Sanitation Data'!D31))),'Data Summary'!CS37="Yes"),OFFSET('Sanitation Data'!$D$12,0,10*ROW('Sanitation Data'!D31)),NA())</f>
        <v>#N/A</v>
      </c>
      <c r="AE37" s="106" t="e">
        <f ca="true">+IF(AND(ISNUMBER(OFFSET('Sanitation Data'!$D$13,0,10*ROW('Sanitation Data'!D31))),'Data Summary'!CT37="Yes"),OFFSET('Sanitation Data'!$D$13,0,10*ROW('Sanitation Data'!D31)),NA())</f>
        <v>#N/A</v>
      </c>
      <c r="AF37" s="106" t="e">
        <f ca="true">+IF(AND(ISNUMBER(OFFSET('Sanitation Data'!$E$5,0,10*ROW('Sanitation Data'!E31))),'Data Summary'!CU37="Yes"),100-OFFSET('Sanitation Data'!$E$5,0,10*ROW('Sanitation Data'!E31)),NA())</f>
        <v>#N/A</v>
      </c>
      <c r="AG37" s="106" t="e">
        <f ca="true">+IF(AND(ISNUMBER(OFFSET('Sanitation Data'!$E$7,0,10*ROW('Sanitation Data'!E31))),'Data Summary'!CV37="Yes"),OFFSET('Sanitation Data'!$E$7,0,10*ROW('Sanitation Data'!E31)),NA())</f>
        <v>#N/A</v>
      </c>
      <c r="AH37" s="106" t="e">
        <f ca="true">+IF(AND(ISNUMBER(OFFSET('Sanitation Data'!$E$11,0,10*ROW('Sanitation Data'!E31))),'Data Summary'!CW37="Yes"),OFFSET('Sanitation Data'!$E$11,0,10*ROW('Sanitation Data'!E31)),NA())</f>
        <v>#N/A</v>
      </c>
      <c r="AI37" s="106" t="e">
        <f ca="true">+IF(AND(ISNUMBER(OFFSET('Sanitation Data'!$E$12,0,10*ROW('Sanitation Data'!E31))),'Data Summary'!CX37="Yes"),OFFSET('Sanitation Data'!$E$12,0,10*ROW('Sanitation Data'!E31)),NA())</f>
        <v>#N/A</v>
      </c>
      <c r="AJ37" s="106" t="e">
        <f ca="true">+IF(AND(ISNUMBER(OFFSET('Sanitation Data'!$E$13,0,10*ROW('Sanitation Data'!E31))),'Data Summary'!CY37="Yes"),OFFSET('Sanitation Data'!$E$13,0,10*ROW('Sanitation Data'!E31)),NA())</f>
        <v>#N/A</v>
      </c>
      <c r="AK37" s="106" t="e">
        <f ca="true">+IF(AND(ISNUMBER(OFFSET('Sanitation Data'!$F$5,0,10*ROW('Sanitation Data'!F31))),'Data Summary'!CZ37="Yes"),100-OFFSET('Sanitation Data'!$F$5,0,10*ROW('Sanitation Data'!F31)),NA())</f>
        <v>#N/A</v>
      </c>
      <c r="AL37" s="106" t="e">
        <f ca="true">+IF(AND(ISNUMBER(OFFSET('Sanitation Data'!$F$7,0,10*ROW('Sanitation Data'!F31))),'Data Summary'!DA37="Yes"),OFFSET('Sanitation Data'!$F$7,0,10*ROW('Sanitation Data'!F31)),NA())</f>
        <v>#N/A</v>
      </c>
      <c r="AM37" s="106" t="e">
        <f ca="true">+IF(AND(ISNUMBER(OFFSET('Sanitation Data'!$F$11,0,10*ROW('Sanitation Data'!F31))),'Data Summary'!DB37="Yes"),OFFSET('Sanitation Data'!$F$11,0,10*ROW('Sanitation Data'!F31)),NA())</f>
        <v>#N/A</v>
      </c>
      <c r="AN37" s="106" t="e">
        <f ca="true">+IF(AND(ISNUMBER(OFFSET('Sanitation Data'!$F$12,0,10*ROW('Sanitation Data'!F31))),'Data Summary'!DC37="Yes"),OFFSET('Sanitation Data'!$F$12,0,10*ROW('Sanitation Data'!F31)),NA())</f>
        <v>#N/A</v>
      </c>
      <c r="AO37" s="106" t="e">
        <f ca="true">+IF(AND(ISNUMBER(OFFSET('Sanitation Data'!$F$13,0,10*ROW('Sanitation Data'!F31))),'Data Summary'!DD37="Yes"),OFFSET('Sanitation Data'!$F$13,0,10*ROW('Sanitation Data'!F31)),NA())</f>
        <v>#N/A</v>
      </c>
      <c r="AP37" s="106" t="e">
        <f ca="true">+IF(AND(ISNUMBER(OFFSET('Sanitation Data'!$G$5,0,10*ROW('Sanitation Data'!G31))),'Data Summary'!DE37="Yes"),100-OFFSET('Sanitation Data'!$G$5,0,10*ROW('Sanitation Data'!G31)),NA())</f>
        <v>#N/A</v>
      </c>
      <c r="AQ37" s="106" t="e">
        <f ca="true">+IF(AND(ISNUMBER(OFFSET('Sanitation Data'!$G$7,0,10*ROW('Sanitation Data'!G31))),'Data Summary'!DF37="Yes"),OFFSET('Sanitation Data'!$G$7,0,10*ROW('Sanitation Data'!G31)),NA())</f>
        <v>#N/A</v>
      </c>
      <c r="AR37" s="106" t="e">
        <f ca="true">+IF(AND(ISNUMBER(OFFSET('Sanitation Data'!$G$11,0,10*ROW('Sanitation Data'!G31))),'Data Summary'!DG37="Yes"),OFFSET('Sanitation Data'!$G$11,0,10*ROW('Sanitation Data'!G31)),NA())</f>
        <v>#N/A</v>
      </c>
      <c r="AS37" s="106" t="e">
        <f ca="true">+IF(AND(ISNUMBER(OFFSET('Sanitation Data'!$G$12,0,10*ROW('Sanitation Data'!G31))),'Data Summary'!DH37="Yes"),OFFSET('Sanitation Data'!$G$12,0,10*ROW('Sanitation Data'!G31)),NA())</f>
        <v>#N/A</v>
      </c>
      <c r="AT37" s="106" t="e">
        <f ca="true">+IF(AND(ISNUMBER(OFFSET('Sanitation Data'!$G$13,0,10*ROW('Sanitation Data'!G31))),'Data Summary'!DI37="Yes"),OFFSET('Sanitation Data'!$G$13,0,10*ROW('Sanitation Data'!G31)),NA())</f>
        <v>#N/A</v>
      </c>
      <c r="AU37" s="106" t="e">
        <f ca="true">+IF(AND(ISNUMBER(OFFSET('Sanitation Data'!$H$5,0,10*ROW('Sanitation Data'!H31))),'Data Summary'!DJ37="Yes"),100-OFFSET('Sanitation Data'!$H$5,0,10*ROW('Sanitation Data'!H31)),NA())</f>
        <v>#N/A</v>
      </c>
      <c r="AV37" s="106" t="e">
        <f ca="true">+IF(AND(ISNUMBER(OFFSET('Sanitation Data'!$H$7,0,10*ROW('Sanitation Data'!H31))),'Data Summary'!DK37="Yes"),OFFSET('Sanitation Data'!$H$7,0,10*ROW('Sanitation Data'!H31)),NA())</f>
        <v>#N/A</v>
      </c>
      <c r="AW37" s="106" t="e">
        <f ca="true">+IF(AND(ISNUMBER(OFFSET('Sanitation Data'!$H$11,0,10*ROW('Sanitation Data'!H31))),'Data Summary'!DL37="Yes"),OFFSET('Sanitation Data'!$H$11,0,10*ROW('Sanitation Data'!H31)),NA())</f>
        <v>#N/A</v>
      </c>
      <c r="AX37" s="106" t="e">
        <f ca="true">+IF(AND(ISNUMBER(OFFSET('Sanitation Data'!$H$12,0,10*ROW('Sanitation Data'!H31))),'Data Summary'!DM37="Yes"),OFFSET('Sanitation Data'!$H$12,0,10*ROW('Sanitation Data'!H31)),NA())</f>
        <v>#N/A</v>
      </c>
      <c r="AY37" s="106" t="e">
        <f ca="true">+IF(AND(ISNUMBER(OFFSET('Sanitation Data'!$H$13,0,10*ROW('Sanitation Data'!H31))),'Data Summary'!DN37="Yes"),OFFSET('Sanitation Data'!$H$13,0,10*ROW('Sanitation Data'!H31)),NA())</f>
        <v>#N/A</v>
      </c>
      <c r="AZ37" s="111" t="e">
        <f ca="true">+IF(AND(ISNUMBER(OFFSET('Hygiene Data'!$C$6,0,10*ROW('Hygiene Data'!C31))),'Data Summary'!DO37="Yes"),OFFSET('Hygiene Data'!$C$6,0,10*ROW('Hygiene Data'!C31)),NA())</f>
        <v>#N/A</v>
      </c>
      <c r="BA37" s="111" t="e">
        <f ca="true">+IF(AND(ISNUMBER(OFFSET('Hygiene Data'!$C$8,0,10*ROW('Hygiene Data'!C31))),'Data Summary'!DP37="Yes"),OFFSET('Hygiene Data'!$C$8,0,10*ROW('Hygiene Data'!C31)),NA())</f>
        <v>#N/A</v>
      </c>
      <c r="BB37" s="111" t="e">
        <f ca="true">+IF(AND(ISNUMBER(OFFSET('Hygiene Data'!$C$10,0,10*ROW('Hygiene Data'!C31))),'Data Summary'!DQ37="Yes"),OFFSET('Hygiene Data'!$C$10,0,10*ROW('Hygiene Data'!C31)),NA())</f>
        <v>#N/A</v>
      </c>
      <c r="BC37" s="111" t="e">
        <f ca="true">+IF(AND(ISNUMBER(OFFSET('Hygiene Data'!$D$6,0,10*ROW('Hygiene Data'!D31))),'Data Summary'!DR37="Yes"),OFFSET('Hygiene Data'!$D$6,0,10*ROW('Hygiene Data'!D31)),NA())</f>
        <v>#N/A</v>
      </c>
      <c r="BD37" s="111" t="e">
        <f ca="true">+IF(AND(ISNUMBER(OFFSET('Hygiene Data'!$D$8,0,10*ROW('Hygiene Data'!D31))),'Data Summary'!DS37="Yes"),OFFSET('Hygiene Data'!$D$8,0,10*ROW('Hygiene Data'!D31)),NA())</f>
        <v>#N/A</v>
      </c>
      <c r="BE37" s="111" t="e">
        <f ca="true">+IF(AND(ISNUMBER(OFFSET('Hygiene Data'!$D$10,0,10*ROW('Hygiene Data'!D31))),'Data Summary'!DT37="Yes"),OFFSET('Hygiene Data'!$D$10,0,10*ROW('Hygiene Data'!D31)),NA())</f>
        <v>#N/A</v>
      </c>
      <c r="BF37" s="111" t="e">
        <f ca="true">+IF(AND(ISNUMBER(OFFSET('Hygiene Data'!$E$6,0,10*ROW('Hygiene Data'!E31))),'Data Summary'!DU37="Yes"),OFFSET('Hygiene Data'!$E$6,0,10*ROW('Hygiene Data'!E31)),NA())</f>
        <v>#N/A</v>
      </c>
      <c r="BG37" s="111" t="e">
        <f ca="true">+IF(AND(ISNUMBER(OFFSET('Hygiene Data'!$E$8,0,10*ROW('Hygiene Data'!E31))),'Data Summary'!DV37="Yes"),OFFSET('Hygiene Data'!$E$8,0,10*ROW('Hygiene Data'!E31)),NA())</f>
        <v>#N/A</v>
      </c>
      <c r="BH37" s="111" t="e">
        <f ca="true">+IF(AND(ISNUMBER(OFFSET('Hygiene Data'!$E$10,0,10*ROW('Hygiene Data'!E31))),'Data Summary'!DW37="Yes"),OFFSET('Hygiene Data'!$E$10,0,10*ROW('Hygiene Data'!E31)),NA())</f>
        <v>#N/A</v>
      </c>
      <c r="BI37" s="111" t="e">
        <f ca="true">+IF(AND(ISNUMBER(OFFSET('Hygiene Data'!$F$6,0,10*ROW('Hygiene Data'!F31))),'Data Summary'!DX37="Yes"),OFFSET('Hygiene Data'!$F$6,0,10*ROW('Hygiene Data'!F31)),NA())</f>
        <v>#N/A</v>
      </c>
      <c r="BJ37" s="111" t="e">
        <f ca="true">+IF(AND(ISNUMBER(OFFSET('Hygiene Data'!$F$8,0,10*ROW('Hygiene Data'!F31))),'Data Summary'!DY37="Yes"),OFFSET('Hygiene Data'!$F$8,0,10*ROW('Hygiene Data'!F31)),NA())</f>
        <v>#N/A</v>
      </c>
      <c r="BK37" s="111" t="e">
        <f ca="true">+IF(AND(ISNUMBER(OFFSET('Hygiene Data'!$F$10,0,10*ROW('Hygiene Data'!F31))),'Data Summary'!DZ37="Yes"),OFFSET('Hygiene Data'!$F$10,0,10*ROW('Hygiene Data'!F31)),NA())</f>
        <v>#N/A</v>
      </c>
      <c r="BL37" s="111" t="e">
        <f ca="true">+IF(AND(ISNUMBER(OFFSET('Hygiene Data'!$G$6,0,10*ROW('Hygiene Data'!G31))),'Data Summary'!EA37="Yes"),OFFSET('Hygiene Data'!$G$6,0,10*ROW('Hygiene Data'!G31)),NA())</f>
        <v>#N/A</v>
      </c>
      <c r="BM37" s="111" t="e">
        <f ca="true">+IF(AND(ISNUMBER(OFFSET('Hygiene Data'!$G$8,0,10*ROW('Hygiene Data'!G31))),'Data Summary'!EB37="Yes"),OFFSET('Hygiene Data'!$G$8,0,10*ROW('Hygiene Data'!G31)),NA())</f>
        <v>#N/A</v>
      </c>
      <c r="BN37" s="111" t="e">
        <f ca="true">+IF(AND(ISNUMBER(OFFSET('Hygiene Data'!$G$10,0,10*ROW('Hygiene Data'!G31))),'Data Summary'!EC37="Yes"),OFFSET('Hygiene Data'!$G$10,0,10*ROW('Hygiene Data'!G31)),NA())</f>
        <v>#N/A</v>
      </c>
      <c r="BO37" s="111" t="e">
        <f ca="true">+IF(AND(ISNUMBER(OFFSET('Hygiene Data'!$H$6,0,10*ROW('Hygiene Data'!H31))),'Data Summary'!ED37="Yes"),OFFSET('Hygiene Data'!$H$6,0,10*ROW('Hygiene Data'!H31)),NA())</f>
        <v>#N/A</v>
      </c>
      <c r="BP37" s="111" t="e">
        <f ca="true">+IF(AND(ISNUMBER(OFFSET('Hygiene Data'!$H$8,0,10*ROW('Hygiene Data'!H31))),'Data Summary'!EE37="Yes"),OFFSET('Hygiene Data'!$H$8,0,10*ROW('Hygiene Data'!H31)),NA())</f>
        <v>#N/A</v>
      </c>
      <c r="BQ37" s="111" t="e">
        <f ca="true">+IF(AND(ISNUMBER(OFFSET('Hygiene Data'!$H$10,0,10*ROW('Hygiene Data'!H31))),'Data Summary'!EF37="Yes"),OFFSET('Hygiene Data'!$H$10,0,10*ROW('Hygiene Data'!H31)),NA())</f>
        <v>#N/A</v>
      </c>
    </row>
    <row r="38" x14ac:dyDescent="0.2">
      <c r="A38" s="59" t="e">
        <f ca="true">+IF(OFFSET('Water Data'!$B$1,0,10*ROW('Water Data'!B32))="",NA(),OFFSET('Water Data'!$B$1,0,10*ROW('Water Data'!B32)))</f>
        <v>#N/A</v>
      </c>
      <c r="B38" s="59" t="e">
        <f ca="true">+IF(OFFSET('Water Data'!$A$3,0,10*ROW('Water Data'!A35))="",NA(),OFFSET('Water Data'!$A$3,0,10*ROW('Water Data'!A35)))</f>
        <v>#N/A</v>
      </c>
      <c r="C38" s="59" t="e">
        <f ca="true">+IF(OFFSET('Water Data'!$C$3,0,10*ROW('Water Data'!C35))="",NA(),OFFSET('Water Data'!$C$3,0,10*ROW('Water Data'!C35)))</f>
        <v>#N/A</v>
      </c>
      <c r="D38" s="60" t="e">
        <f ca="true">+IF(AND(ISNUMBER(OFFSET('Water Data'!$C$5,0,10*ROW('Water Data'!C32))),'Data Summary'!BS38="Yes"),100-OFFSET('Water Data'!$C$5,0,10*ROW('Water Data'!C32)),NA())</f>
        <v>#N/A</v>
      </c>
      <c r="E38" s="60" t="e">
        <f ca="true">+IF(AND(ISNUMBER(OFFSET('Water Data'!$C$7,0,10*ROW('Water Data'!C32))),'Data Summary'!BT38="Yes"),OFFSET('Water Data'!$C$7,0,10*ROW('Water Data'!C32)),NA())</f>
        <v>#N/A</v>
      </c>
      <c r="F38" s="60" t="e">
        <f ca="true">+IF(AND(ISNUMBER(OFFSET('Water Data'!$C$10,0,10*ROW('Water Data'!C32))),'Data Summary'!BU38="Yes"),OFFSET('Water Data'!$C$10,0,10*ROW('Water Data'!C32)),NA())</f>
        <v>#N/A</v>
      </c>
      <c r="G38" s="60" t="e">
        <f ca="true">+IF(AND(ISNUMBER(OFFSET('Water Data'!$D$5,0,10*ROW('Water Data'!D32))),'Data Summary'!BV38="Yes"),100-OFFSET('Water Data'!$D$5,0,10*ROW('Water Data'!D32)),NA())</f>
        <v>#N/A</v>
      </c>
      <c r="H38" s="60" t="e">
        <f ca="true">+IF(AND(ISNUMBER(OFFSET('Water Data'!$D$7,0,10*ROW('Water Data'!D32))),'Data Summary'!BW38="Yes"),OFFSET('Water Data'!$D$7,0,10*ROW('Water Data'!D32)),NA())</f>
        <v>#N/A</v>
      </c>
      <c r="I38" s="60" t="e">
        <f ca="true">+IF(AND(ISNUMBER(OFFSET('Water Data'!$D$10,0,10*ROW('Water Data'!D32))),'Data Summary'!BX38="Yes"),OFFSET('Water Data'!$D$10,0,10*ROW('Water Data'!D32)),NA())</f>
        <v>#N/A</v>
      </c>
      <c r="J38" s="60" t="e">
        <f ca="true">+IF(AND(ISNUMBER(OFFSET('Water Data'!$E$5,0,10*ROW('Water Data'!E32))),'Data Summary'!BY38="Yes"),100-OFFSET('Water Data'!$E$5,0,10*ROW('Water Data'!E32)),NA())</f>
        <v>#N/A</v>
      </c>
      <c r="K38" s="60" t="e">
        <f ca="true">+IF(AND(ISNUMBER(OFFSET('Water Data'!$E$7,0,10*ROW('Water Data'!E32))),'Data Summary'!BZ38="Yes"),OFFSET('Water Data'!$E$7,0,10*ROW('Water Data'!E32)),NA())</f>
        <v>#N/A</v>
      </c>
      <c r="L38" s="60" t="e">
        <f ca="true">+IF(AND(ISNUMBER(OFFSET('Water Data'!$E$10,0,10*ROW('Water Data'!E32))),'Data Summary'!CA38="Yes"),OFFSET('Water Data'!$E$10,0,10*ROW('Water Data'!E32)),NA())</f>
        <v>#N/A</v>
      </c>
      <c r="M38" s="60" t="e">
        <f ca="true">+IF(AND(ISNUMBER(OFFSET('Water Data'!$F$5,0,10*ROW('Water Data'!F32))),'Data Summary'!CB38="Yes"),100-OFFSET('Water Data'!$F$5,0,10*ROW('Water Data'!F32)),NA())</f>
        <v>#N/A</v>
      </c>
      <c r="N38" s="60" t="e">
        <f ca="true">+IF(AND(ISNUMBER(OFFSET('Water Data'!$F$7,0,10*ROW('Water Data'!F32))),'Data Summary'!CC38="Yes"),OFFSET('Water Data'!$F$7,0,10*ROW('Water Data'!F32)),NA())</f>
        <v>#N/A</v>
      </c>
      <c r="O38" s="60" t="e">
        <f ca="true">+IF(AND(ISNUMBER(OFFSET('Water Data'!$F$10,0,10*ROW('Water Data'!F32))),'Data Summary'!CD38="Yes"),OFFSET('Water Data'!$F$10,0,10*ROW('Water Data'!F32)),NA())</f>
        <v>#N/A</v>
      </c>
      <c r="P38" s="60" t="e">
        <f ca="true">+IF(AND(ISNUMBER(OFFSET('Water Data'!$G$5,0,10*ROW('Water Data'!G32))),'Data Summary'!CE38="Yes"),100-OFFSET('Water Data'!$G$5,0,10*ROW('Water Data'!G32)),NA())</f>
        <v>#N/A</v>
      </c>
      <c r="Q38" s="60" t="e">
        <f ca="true">+IF(AND(ISNUMBER(OFFSET('Water Data'!$G$7,0,10*ROW('Water Data'!G32))),'Data Summary'!CF38="Yes"),OFFSET('Water Data'!$G$7,0,10*ROW('Water Data'!G32)),NA())</f>
        <v>#N/A</v>
      </c>
      <c r="R38" s="60" t="e">
        <f ca="true">+IF(AND(ISNUMBER(OFFSET('Water Data'!$G$10,0,10*ROW('Water Data'!G32))),'Data Summary'!CG38="Yes"),OFFSET('Water Data'!$G$10,0,10*ROW('Water Data'!G32)),NA())</f>
        <v>#N/A</v>
      </c>
      <c r="S38" s="60" t="e">
        <f ca="true">+IF(AND(ISNUMBER(OFFSET('Water Data'!$H$5,0,10*ROW('Water Data'!H32))),'Data Summary'!CH38="Yes"),100-OFFSET('Water Data'!$H$5,0,10*ROW('Water Data'!H32)),NA())</f>
        <v>#N/A</v>
      </c>
      <c r="T38" s="60" t="e">
        <f ca="true">+IF(AND(ISNUMBER(OFFSET('Water Data'!$H$7,0,10*ROW('Water Data'!H32))),'Data Summary'!CI38="Yes"),OFFSET('Water Data'!$H$7,0,10*ROW('Water Data'!H32)),NA())</f>
        <v>#N/A</v>
      </c>
      <c r="U38" s="60" t="e">
        <f ca="true">+IF(AND(ISNUMBER(OFFSET('Water Data'!$H$10,0,10*ROW('Water Data'!H32))),'Data Summary'!CJ38="Yes"),OFFSET('Water Data'!$H$10,0,10*ROW('Water Data'!H32)),NA())</f>
        <v>#N/A</v>
      </c>
      <c r="V38" s="106" t="e">
        <f ca="true">+IF(AND(ISNUMBER(OFFSET('Sanitation Data'!$C$5,0,10*ROW('Sanitation Data'!C32))),'Data Summary'!CK38="Yes"),100-OFFSET('Sanitation Data'!$C$5,0,10*ROW('Sanitation Data'!C32)),NA())</f>
        <v>#N/A</v>
      </c>
      <c r="W38" s="106" t="e">
        <f ca="true">+IF(AND(ISNUMBER(OFFSET('Sanitation Data'!$C$7,0,10*ROW('Sanitation Data'!C32))),'Data Summary'!CL38="Yes"),OFFSET('Sanitation Data'!$C$7,0,10*ROW('Sanitation Data'!C32)),NA())</f>
        <v>#N/A</v>
      </c>
      <c r="X38" s="106" t="e">
        <f ca="true">+IF(AND(ISNUMBER(OFFSET('Sanitation Data'!$C$11,0,10*ROW('Sanitation Data'!C32))),'Data Summary'!CM38="Yes"),OFFSET('Sanitation Data'!$C$11,0,10*ROW('Sanitation Data'!C32)),NA())</f>
        <v>#N/A</v>
      </c>
      <c r="Y38" s="106" t="e">
        <f ca="true">+IF(AND(ISNUMBER(OFFSET('Sanitation Data'!$C$12,0,10*ROW('Sanitation Data'!C32))),'Data Summary'!CN38="Yes"),OFFSET('Sanitation Data'!$C$12,0,10*ROW('Sanitation Data'!C32)),NA())</f>
        <v>#N/A</v>
      </c>
      <c r="Z38" s="106" t="e">
        <f ca="true">+IF(AND(ISNUMBER(OFFSET('Sanitation Data'!$C$13,0,10*ROW('Sanitation Data'!C32))),'Data Summary'!CO38="Yes"),OFFSET('Sanitation Data'!$C$13,0,10*ROW('Sanitation Data'!C32)),NA())</f>
        <v>#N/A</v>
      </c>
      <c r="AA38" s="106" t="e">
        <f ca="true">+IF(AND(ISNUMBER(OFFSET('Sanitation Data'!$D$5,0,10*ROW('Sanitation Data'!D32))),'Data Summary'!CP38="Yes"),100-OFFSET('Sanitation Data'!$D$5,0,10*ROW('Sanitation Data'!D32)),NA())</f>
        <v>#N/A</v>
      </c>
      <c r="AB38" s="106" t="e">
        <f ca="true">+IF(AND(ISNUMBER(OFFSET('Sanitation Data'!$D$7,0,10*ROW('Sanitation Data'!D32))),'Data Summary'!CQ38="Yes"),OFFSET('Sanitation Data'!$D$7,0,10*ROW('Sanitation Data'!D32)),NA())</f>
        <v>#N/A</v>
      </c>
      <c r="AC38" s="106" t="e">
        <f ca="true">+IF(AND(ISNUMBER(OFFSET('Sanitation Data'!$D$11,0,10*ROW('Sanitation Data'!D32))),'Data Summary'!CR38="Yes"),OFFSET('Sanitation Data'!$D$11,0,10*ROW('Sanitation Data'!D32)),NA())</f>
        <v>#N/A</v>
      </c>
      <c r="AD38" s="106" t="e">
        <f ca="true">+IF(AND(ISNUMBER(OFFSET('Sanitation Data'!$D$12,0,10*ROW('Sanitation Data'!D32))),'Data Summary'!CS38="Yes"),OFFSET('Sanitation Data'!$D$12,0,10*ROW('Sanitation Data'!D32)),NA())</f>
        <v>#N/A</v>
      </c>
      <c r="AE38" s="106" t="e">
        <f ca="true">+IF(AND(ISNUMBER(OFFSET('Sanitation Data'!$D$13,0,10*ROW('Sanitation Data'!D32))),'Data Summary'!CT38="Yes"),OFFSET('Sanitation Data'!$D$13,0,10*ROW('Sanitation Data'!D32)),NA())</f>
        <v>#N/A</v>
      </c>
      <c r="AF38" s="106" t="e">
        <f ca="true">+IF(AND(ISNUMBER(OFFSET('Sanitation Data'!$E$5,0,10*ROW('Sanitation Data'!E32))),'Data Summary'!CU38="Yes"),100-OFFSET('Sanitation Data'!$E$5,0,10*ROW('Sanitation Data'!E32)),NA())</f>
        <v>#N/A</v>
      </c>
      <c r="AG38" s="106" t="e">
        <f ca="true">+IF(AND(ISNUMBER(OFFSET('Sanitation Data'!$E$7,0,10*ROW('Sanitation Data'!E32))),'Data Summary'!CV38="Yes"),OFFSET('Sanitation Data'!$E$7,0,10*ROW('Sanitation Data'!E32)),NA())</f>
        <v>#N/A</v>
      </c>
      <c r="AH38" s="106" t="e">
        <f ca="true">+IF(AND(ISNUMBER(OFFSET('Sanitation Data'!$E$11,0,10*ROW('Sanitation Data'!E32))),'Data Summary'!CW38="Yes"),OFFSET('Sanitation Data'!$E$11,0,10*ROW('Sanitation Data'!E32)),NA())</f>
        <v>#N/A</v>
      </c>
      <c r="AI38" s="106" t="e">
        <f ca="true">+IF(AND(ISNUMBER(OFFSET('Sanitation Data'!$E$12,0,10*ROW('Sanitation Data'!E32))),'Data Summary'!CX38="Yes"),OFFSET('Sanitation Data'!$E$12,0,10*ROW('Sanitation Data'!E32)),NA())</f>
        <v>#N/A</v>
      </c>
      <c r="AJ38" s="106" t="e">
        <f ca="true">+IF(AND(ISNUMBER(OFFSET('Sanitation Data'!$E$13,0,10*ROW('Sanitation Data'!E32))),'Data Summary'!CY38="Yes"),OFFSET('Sanitation Data'!$E$13,0,10*ROW('Sanitation Data'!E32)),NA())</f>
        <v>#N/A</v>
      </c>
      <c r="AK38" s="106" t="e">
        <f ca="true">+IF(AND(ISNUMBER(OFFSET('Sanitation Data'!$F$5,0,10*ROW('Sanitation Data'!F32))),'Data Summary'!CZ38="Yes"),100-OFFSET('Sanitation Data'!$F$5,0,10*ROW('Sanitation Data'!F32)),NA())</f>
        <v>#N/A</v>
      </c>
      <c r="AL38" s="106" t="e">
        <f ca="true">+IF(AND(ISNUMBER(OFFSET('Sanitation Data'!$F$7,0,10*ROW('Sanitation Data'!F32))),'Data Summary'!DA38="Yes"),OFFSET('Sanitation Data'!$F$7,0,10*ROW('Sanitation Data'!F32)),NA())</f>
        <v>#N/A</v>
      </c>
      <c r="AM38" s="106" t="e">
        <f ca="true">+IF(AND(ISNUMBER(OFFSET('Sanitation Data'!$F$11,0,10*ROW('Sanitation Data'!F32))),'Data Summary'!DB38="Yes"),OFFSET('Sanitation Data'!$F$11,0,10*ROW('Sanitation Data'!F32)),NA())</f>
        <v>#N/A</v>
      </c>
      <c r="AN38" s="106" t="e">
        <f ca="true">+IF(AND(ISNUMBER(OFFSET('Sanitation Data'!$F$12,0,10*ROW('Sanitation Data'!F32))),'Data Summary'!DC38="Yes"),OFFSET('Sanitation Data'!$F$12,0,10*ROW('Sanitation Data'!F32)),NA())</f>
        <v>#N/A</v>
      </c>
      <c r="AO38" s="106" t="e">
        <f ca="true">+IF(AND(ISNUMBER(OFFSET('Sanitation Data'!$F$13,0,10*ROW('Sanitation Data'!F32))),'Data Summary'!DD38="Yes"),OFFSET('Sanitation Data'!$F$13,0,10*ROW('Sanitation Data'!F32)),NA())</f>
        <v>#N/A</v>
      </c>
      <c r="AP38" s="106" t="e">
        <f ca="true">+IF(AND(ISNUMBER(OFFSET('Sanitation Data'!$G$5,0,10*ROW('Sanitation Data'!G32))),'Data Summary'!DE38="Yes"),100-OFFSET('Sanitation Data'!$G$5,0,10*ROW('Sanitation Data'!G32)),NA())</f>
        <v>#N/A</v>
      </c>
      <c r="AQ38" s="106" t="e">
        <f ca="true">+IF(AND(ISNUMBER(OFFSET('Sanitation Data'!$G$7,0,10*ROW('Sanitation Data'!G32))),'Data Summary'!DF38="Yes"),OFFSET('Sanitation Data'!$G$7,0,10*ROW('Sanitation Data'!G32)),NA())</f>
        <v>#N/A</v>
      </c>
      <c r="AR38" s="106" t="e">
        <f ca="true">+IF(AND(ISNUMBER(OFFSET('Sanitation Data'!$G$11,0,10*ROW('Sanitation Data'!G32))),'Data Summary'!DG38="Yes"),OFFSET('Sanitation Data'!$G$11,0,10*ROW('Sanitation Data'!G32)),NA())</f>
        <v>#N/A</v>
      </c>
      <c r="AS38" s="106" t="e">
        <f ca="true">+IF(AND(ISNUMBER(OFFSET('Sanitation Data'!$G$12,0,10*ROW('Sanitation Data'!G32))),'Data Summary'!DH38="Yes"),OFFSET('Sanitation Data'!$G$12,0,10*ROW('Sanitation Data'!G32)),NA())</f>
        <v>#N/A</v>
      </c>
      <c r="AT38" s="106" t="e">
        <f ca="true">+IF(AND(ISNUMBER(OFFSET('Sanitation Data'!$G$13,0,10*ROW('Sanitation Data'!G32))),'Data Summary'!DI38="Yes"),OFFSET('Sanitation Data'!$G$13,0,10*ROW('Sanitation Data'!G32)),NA())</f>
        <v>#N/A</v>
      </c>
      <c r="AU38" s="106" t="e">
        <f ca="true">+IF(AND(ISNUMBER(OFFSET('Sanitation Data'!$H$5,0,10*ROW('Sanitation Data'!H32))),'Data Summary'!DJ38="Yes"),100-OFFSET('Sanitation Data'!$H$5,0,10*ROW('Sanitation Data'!H32)),NA())</f>
        <v>#N/A</v>
      </c>
      <c r="AV38" s="106" t="e">
        <f ca="true">+IF(AND(ISNUMBER(OFFSET('Sanitation Data'!$H$7,0,10*ROW('Sanitation Data'!H32))),'Data Summary'!DK38="Yes"),OFFSET('Sanitation Data'!$H$7,0,10*ROW('Sanitation Data'!H32)),NA())</f>
        <v>#N/A</v>
      </c>
      <c r="AW38" s="106" t="e">
        <f ca="true">+IF(AND(ISNUMBER(OFFSET('Sanitation Data'!$H$11,0,10*ROW('Sanitation Data'!H32))),'Data Summary'!DL38="Yes"),OFFSET('Sanitation Data'!$H$11,0,10*ROW('Sanitation Data'!H32)),NA())</f>
        <v>#N/A</v>
      </c>
      <c r="AX38" s="106" t="e">
        <f ca="true">+IF(AND(ISNUMBER(OFFSET('Sanitation Data'!$H$12,0,10*ROW('Sanitation Data'!H32))),'Data Summary'!DM38="Yes"),OFFSET('Sanitation Data'!$H$12,0,10*ROW('Sanitation Data'!H32)),NA())</f>
        <v>#N/A</v>
      </c>
      <c r="AY38" s="106" t="e">
        <f ca="true">+IF(AND(ISNUMBER(OFFSET('Sanitation Data'!$H$13,0,10*ROW('Sanitation Data'!H32))),'Data Summary'!DN38="Yes"),OFFSET('Sanitation Data'!$H$13,0,10*ROW('Sanitation Data'!H32)),NA())</f>
        <v>#N/A</v>
      </c>
      <c r="AZ38" s="111" t="e">
        <f ca="true">+IF(AND(ISNUMBER(OFFSET('Hygiene Data'!$C$6,0,10*ROW('Hygiene Data'!C32))),'Data Summary'!DO38="Yes"),OFFSET('Hygiene Data'!$C$6,0,10*ROW('Hygiene Data'!C32)),NA())</f>
        <v>#N/A</v>
      </c>
      <c r="BA38" s="111" t="e">
        <f ca="true">+IF(AND(ISNUMBER(OFFSET('Hygiene Data'!$C$8,0,10*ROW('Hygiene Data'!C32))),'Data Summary'!DP38="Yes"),OFFSET('Hygiene Data'!$C$8,0,10*ROW('Hygiene Data'!C32)),NA())</f>
        <v>#N/A</v>
      </c>
      <c r="BB38" s="111" t="e">
        <f ca="true">+IF(AND(ISNUMBER(OFFSET('Hygiene Data'!$C$10,0,10*ROW('Hygiene Data'!C32))),'Data Summary'!DQ38="Yes"),OFFSET('Hygiene Data'!$C$10,0,10*ROW('Hygiene Data'!C32)),NA())</f>
        <v>#N/A</v>
      </c>
      <c r="BC38" s="111" t="e">
        <f ca="true">+IF(AND(ISNUMBER(OFFSET('Hygiene Data'!$D$6,0,10*ROW('Hygiene Data'!D32))),'Data Summary'!DR38="Yes"),OFFSET('Hygiene Data'!$D$6,0,10*ROW('Hygiene Data'!D32)),NA())</f>
        <v>#N/A</v>
      </c>
      <c r="BD38" s="111" t="e">
        <f ca="true">+IF(AND(ISNUMBER(OFFSET('Hygiene Data'!$D$8,0,10*ROW('Hygiene Data'!D32))),'Data Summary'!DS38="Yes"),OFFSET('Hygiene Data'!$D$8,0,10*ROW('Hygiene Data'!D32)),NA())</f>
        <v>#N/A</v>
      </c>
      <c r="BE38" s="111" t="e">
        <f ca="true">+IF(AND(ISNUMBER(OFFSET('Hygiene Data'!$D$10,0,10*ROW('Hygiene Data'!D32))),'Data Summary'!DT38="Yes"),OFFSET('Hygiene Data'!$D$10,0,10*ROW('Hygiene Data'!D32)),NA())</f>
        <v>#N/A</v>
      </c>
      <c r="BF38" s="111" t="e">
        <f ca="true">+IF(AND(ISNUMBER(OFFSET('Hygiene Data'!$E$6,0,10*ROW('Hygiene Data'!E32))),'Data Summary'!DU38="Yes"),OFFSET('Hygiene Data'!$E$6,0,10*ROW('Hygiene Data'!E32)),NA())</f>
        <v>#N/A</v>
      </c>
      <c r="BG38" s="111" t="e">
        <f ca="true">+IF(AND(ISNUMBER(OFFSET('Hygiene Data'!$E$8,0,10*ROW('Hygiene Data'!E32))),'Data Summary'!DV38="Yes"),OFFSET('Hygiene Data'!$E$8,0,10*ROW('Hygiene Data'!E32)),NA())</f>
        <v>#N/A</v>
      </c>
      <c r="BH38" s="111" t="e">
        <f ca="true">+IF(AND(ISNUMBER(OFFSET('Hygiene Data'!$E$10,0,10*ROW('Hygiene Data'!E32))),'Data Summary'!DW38="Yes"),OFFSET('Hygiene Data'!$E$10,0,10*ROW('Hygiene Data'!E32)),NA())</f>
        <v>#N/A</v>
      </c>
      <c r="BI38" s="111" t="e">
        <f ca="true">+IF(AND(ISNUMBER(OFFSET('Hygiene Data'!$F$6,0,10*ROW('Hygiene Data'!F32))),'Data Summary'!DX38="Yes"),OFFSET('Hygiene Data'!$F$6,0,10*ROW('Hygiene Data'!F32)),NA())</f>
        <v>#N/A</v>
      </c>
      <c r="BJ38" s="111" t="e">
        <f ca="true">+IF(AND(ISNUMBER(OFFSET('Hygiene Data'!$F$8,0,10*ROW('Hygiene Data'!F32))),'Data Summary'!DY38="Yes"),OFFSET('Hygiene Data'!$F$8,0,10*ROW('Hygiene Data'!F32)),NA())</f>
        <v>#N/A</v>
      </c>
      <c r="BK38" s="111" t="e">
        <f ca="true">+IF(AND(ISNUMBER(OFFSET('Hygiene Data'!$F$10,0,10*ROW('Hygiene Data'!F32))),'Data Summary'!DZ38="Yes"),OFFSET('Hygiene Data'!$F$10,0,10*ROW('Hygiene Data'!F32)),NA())</f>
        <v>#N/A</v>
      </c>
      <c r="BL38" s="111" t="e">
        <f ca="true">+IF(AND(ISNUMBER(OFFSET('Hygiene Data'!$G$6,0,10*ROW('Hygiene Data'!G32))),'Data Summary'!EA38="Yes"),OFFSET('Hygiene Data'!$G$6,0,10*ROW('Hygiene Data'!G32)),NA())</f>
        <v>#N/A</v>
      </c>
      <c r="BM38" s="111" t="e">
        <f ca="true">+IF(AND(ISNUMBER(OFFSET('Hygiene Data'!$G$8,0,10*ROW('Hygiene Data'!G32))),'Data Summary'!EB38="Yes"),OFFSET('Hygiene Data'!$G$8,0,10*ROW('Hygiene Data'!G32)),NA())</f>
        <v>#N/A</v>
      </c>
      <c r="BN38" s="111" t="e">
        <f ca="true">+IF(AND(ISNUMBER(OFFSET('Hygiene Data'!$G$10,0,10*ROW('Hygiene Data'!G32))),'Data Summary'!EC38="Yes"),OFFSET('Hygiene Data'!$G$10,0,10*ROW('Hygiene Data'!G32)),NA())</f>
        <v>#N/A</v>
      </c>
      <c r="BO38" s="111" t="e">
        <f ca="true">+IF(AND(ISNUMBER(OFFSET('Hygiene Data'!$H$6,0,10*ROW('Hygiene Data'!H32))),'Data Summary'!ED38="Yes"),OFFSET('Hygiene Data'!$H$6,0,10*ROW('Hygiene Data'!H32)),NA())</f>
        <v>#N/A</v>
      </c>
      <c r="BP38" s="111" t="e">
        <f ca="true">+IF(AND(ISNUMBER(OFFSET('Hygiene Data'!$H$8,0,10*ROW('Hygiene Data'!H32))),'Data Summary'!EE38="Yes"),OFFSET('Hygiene Data'!$H$8,0,10*ROW('Hygiene Data'!H32)),NA())</f>
        <v>#N/A</v>
      </c>
      <c r="BQ38" s="111" t="e">
        <f ca="true">+IF(AND(ISNUMBER(OFFSET('Hygiene Data'!$H$10,0,10*ROW('Hygiene Data'!H32))),'Data Summary'!EF38="Yes"),OFFSET('Hygiene Data'!$H$10,0,10*ROW('Hygiene Data'!H32)),NA())</f>
        <v>#N/A</v>
      </c>
    </row>
    <row r="39" x14ac:dyDescent="0.2">
      <c r="A39" s="59" t="e">
        <f ca="true">+IF(OFFSET('Water Data'!$B$1,0,10*ROW('Water Data'!B33))="",NA(),OFFSET('Water Data'!$B$1,0,10*ROW('Water Data'!B33)))</f>
        <v>#N/A</v>
      </c>
      <c r="B39" s="59" t="e">
        <f ca="true">+IF(OFFSET('Water Data'!$A$3,0,10*ROW('Water Data'!A36))="",NA(),OFFSET('Water Data'!$A$3,0,10*ROW('Water Data'!A36)))</f>
        <v>#N/A</v>
      </c>
      <c r="C39" s="59" t="e">
        <f ca="true">+IF(OFFSET('Water Data'!$C$3,0,10*ROW('Water Data'!C36))="",NA(),OFFSET('Water Data'!$C$3,0,10*ROW('Water Data'!C36)))</f>
        <v>#N/A</v>
      </c>
      <c r="D39" s="60" t="e">
        <f ca="true">+IF(AND(ISNUMBER(OFFSET('Water Data'!$C$5,0,10*ROW('Water Data'!C33))),'Data Summary'!BS39="Yes"),100-OFFSET('Water Data'!$C$5,0,10*ROW('Water Data'!C33)),NA())</f>
        <v>#N/A</v>
      </c>
      <c r="E39" s="60" t="e">
        <f ca="true">+IF(AND(ISNUMBER(OFFSET('Water Data'!$C$7,0,10*ROW('Water Data'!C33))),'Data Summary'!BT39="Yes"),OFFSET('Water Data'!$C$7,0,10*ROW('Water Data'!C33)),NA())</f>
        <v>#N/A</v>
      </c>
      <c r="F39" s="60" t="e">
        <f ca="true">+IF(AND(ISNUMBER(OFFSET('Water Data'!$C$10,0,10*ROW('Water Data'!C33))),'Data Summary'!BU39="Yes"),OFFSET('Water Data'!$C$10,0,10*ROW('Water Data'!C33)),NA())</f>
        <v>#N/A</v>
      </c>
      <c r="G39" s="60" t="e">
        <f ca="true">+IF(AND(ISNUMBER(OFFSET('Water Data'!$D$5,0,10*ROW('Water Data'!D33))),'Data Summary'!BV39="Yes"),100-OFFSET('Water Data'!$D$5,0,10*ROW('Water Data'!D33)),NA())</f>
        <v>#N/A</v>
      </c>
      <c r="H39" s="60" t="e">
        <f ca="true">+IF(AND(ISNUMBER(OFFSET('Water Data'!$D$7,0,10*ROW('Water Data'!D33))),'Data Summary'!BW39="Yes"),OFFSET('Water Data'!$D$7,0,10*ROW('Water Data'!D33)),NA())</f>
        <v>#N/A</v>
      </c>
      <c r="I39" s="60" t="e">
        <f ca="true">+IF(AND(ISNUMBER(OFFSET('Water Data'!$D$10,0,10*ROW('Water Data'!D33))),'Data Summary'!BX39="Yes"),OFFSET('Water Data'!$D$10,0,10*ROW('Water Data'!D33)),NA())</f>
        <v>#N/A</v>
      </c>
      <c r="J39" s="60" t="e">
        <f ca="true">+IF(AND(ISNUMBER(OFFSET('Water Data'!$E$5,0,10*ROW('Water Data'!E33))),'Data Summary'!BY39="Yes"),100-OFFSET('Water Data'!$E$5,0,10*ROW('Water Data'!E33)),NA())</f>
        <v>#N/A</v>
      </c>
      <c r="K39" s="60" t="e">
        <f ca="true">+IF(AND(ISNUMBER(OFFSET('Water Data'!$E$7,0,10*ROW('Water Data'!E33))),'Data Summary'!BZ39="Yes"),OFFSET('Water Data'!$E$7,0,10*ROW('Water Data'!E33)),NA())</f>
        <v>#N/A</v>
      </c>
      <c r="L39" s="60" t="e">
        <f ca="true">+IF(AND(ISNUMBER(OFFSET('Water Data'!$E$10,0,10*ROW('Water Data'!E33))),'Data Summary'!CA39="Yes"),OFFSET('Water Data'!$E$10,0,10*ROW('Water Data'!E33)),NA())</f>
        <v>#N/A</v>
      </c>
      <c r="M39" s="60" t="e">
        <f ca="true">+IF(AND(ISNUMBER(OFFSET('Water Data'!$F$5,0,10*ROW('Water Data'!F33))),'Data Summary'!CB39="Yes"),100-OFFSET('Water Data'!$F$5,0,10*ROW('Water Data'!F33)),NA())</f>
        <v>#N/A</v>
      </c>
      <c r="N39" s="60" t="e">
        <f ca="true">+IF(AND(ISNUMBER(OFFSET('Water Data'!$F$7,0,10*ROW('Water Data'!F33))),'Data Summary'!CC39="Yes"),OFFSET('Water Data'!$F$7,0,10*ROW('Water Data'!F33)),NA())</f>
        <v>#N/A</v>
      </c>
      <c r="O39" s="60" t="e">
        <f ca="true">+IF(AND(ISNUMBER(OFFSET('Water Data'!$F$10,0,10*ROW('Water Data'!F33))),'Data Summary'!CD39="Yes"),OFFSET('Water Data'!$F$10,0,10*ROW('Water Data'!F33)),NA())</f>
        <v>#N/A</v>
      </c>
      <c r="P39" s="60" t="e">
        <f ca="true">+IF(AND(ISNUMBER(OFFSET('Water Data'!$G$5,0,10*ROW('Water Data'!G33))),'Data Summary'!CE39="Yes"),100-OFFSET('Water Data'!$G$5,0,10*ROW('Water Data'!G33)),NA())</f>
        <v>#N/A</v>
      </c>
      <c r="Q39" s="60" t="e">
        <f ca="true">+IF(AND(ISNUMBER(OFFSET('Water Data'!$G$7,0,10*ROW('Water Data'!G33))),'Data Summary'!CF39="Yes"),OFFSET('Water Data'!$G$7,0,10*ROW('Water Data'!G33)),NA())</f>
        <v>#N/A</v>
      </c>
      <c r="R39" s="60" t="e">
        <f ca="true">+IF(AND(ISNUMBER(OFFSET('Water Data'!$G$10,0,10*ROW('Water Data'!G33))),'Data Summary'!CG39="Yes"),OFFSET('Water Data'!$G$10,0,10*ROW('Water Data'!G33)),NA())</f>
        <v>#N/A</v>
      </c>
      <c r="S39" s="60" t="e">
        <f ca="true">+IF(AND(ISNUMBER(OFFSET('Water Data'!$H$5,0,10*ROW('Water Data'!H33))),'Data Summary'!CH39="Yes"),100-OFFSET('Water Data'!$H$5,0,10*ROW('Water Data'!H33)),NA())</f>
        <v>#N/A</v>
      </c>
      <c r="T39" s="60" t="e">
        <f ca="true">+IF(AND(ISNUMBER(OFFSET('Water Data'!$H$7,0,10*ROW('Water Data'!H33))),'Data Summary'!CI39="Yes"),OFFSET('Water Data'!$H$7,0,10*ROW('Water Data'!H33)),NA())</f>
        <v>#N/A</v>
      </c>
      <c r="U39" s="60" t="e">
        <f ca="true">+IF(AND(ISNUMBER(OFFSET('Water Data'!$H$10,0,10*ROW('Water Data'!H33))),'Data Summary'!CJ39="Yes"),OFFSET('Water Data'!$H$10,0,10*ROW('Water Data'!H33)),NA())</f>
        <v>#N/A</v>
      </c>
      <c r="V39" s="106" t="e">
        <f ca="true">+IF(AND(ISNUMBER(OFFSET('Sanitation Data'!$C$5,0,10*ROW('Sanitation Data'!C33))),'Data Summary'!CK39="Yes"),100-OFFSET('Sanitation Data'!$C$5,0,10*ROW('Sanitation Data'!C33)),NA())</f>
        <v>#N/A</v>
      </c>
      <c r="W39" s="106" t="e">
        <f ca="true">+IF(AND(ISNUMBER(OFFSET('Sanitation Data'!$C$7,0,10*ROW('Sanitation Data'!C33))),'Data Summary'!CL39="Yes"),OFFSET('Sanitation Data'!$C$7,0,10*ROW('Sanitation Data'!C33)),NA())</f>
        <v>#N/A</v>
      </c>
      <c r="X39" s="106" t="e">
        <f ca="true">+IF(AND(ISNUMBER(OFFSET('Sanitation Data'!$C$11,0,10*ROW('Sanitation Data'!C33))),'Data Summary'!CM39="Yes"),OFFSET('Sanitation Data'!$C$11,0,10*ROW('Sanitation Data'!C33)),NA())</f>
        <v>#N/A</v>
      </c>
      <c r="Y39" s="106" t="e">
        <f ca="true">+IF(AND(ISNUMBER(OFFSET('Sanitation Data'!$C$12,0,10*ROW('Sanitation Data'!C33))),'Data Summary'!CN39="Yes"),OFFSET('Sanitation Data'!$C$12,0,10*ROW('Sanitation Data'!C33)),NA())</f>
        <v>#N/A</v>
      </c>
      <c r="Z39" s="106" t="e">
        <f ca="true">+IF(AND(ISNUMBER(OFFSET('Sanitation Data'!$C$13,0,10*ROW('Sanitation Data'!C33))),'Data Summary'!CO39="Yes"),OFFSET('Sanitation Data'!$C$13,0,10*ROW('Sanitation Data'!C33)),NA())</f>
        <v>#N/A</v>
      </c>
      <c r="AA39" s="106" t="e">
        <f ca="true">+IF(AND(ISNUMBER(OFFSET('Sanitation Data'!$D$5,0,10*ROW('Sanitation Data'!D33))),'Data Summary'!CP39="Yes"),100-OFFSET('Sanitation Data'!$D$5,0,10*ROW('Sanitation Data'!D33)),NA())</f>
        <v>#N/A</v>
      </c>
      <c r="AB39" s="106" t="e">
        <f ca="true">+IF(AND(ISNUMBER(OFFSET('Sanitation Data'!$D$7,0,10*ROW('Sanitation Data'!D33))),'Data Summary'!CQ39="Yes"),OFFSET('Sanitation Data'!$D$7,0,10*ROW('Sanitation Data'!D33)),NA())</f>
        <v>#N/A</v>
      </c>
      <c r="AC39" s="106" t="e">
        <f ca="true">+IF(AND(ISNUMBER(OFFSET('Sanitation Data'!$D$11,0,10*ROW('Sanitation Data'!D33))),'Data Summary'!CR39="Yes"),OFFSET('Sanitation Data'!$D$11,0,10*ROW('Sanitation Data'!D33)),NA())</f>
        <v>#N/A</v>
      </c>
      <c r="AD39" s="106" t="e">
        <f ca="true">+IF(AND(ISNUMBER(OFFSET('Sanitation Data'!$D$12,0,10*ROW('Sanitation Data'!D33))),'Data Summary'!CS39="Yes"),OFFSET('Sanitation Data'!$D$12,0,10*ROW('Sanitation Data'!D33)),NA())</f>
        <v>#N/A</v>
      </c>
      <c r="AE39" s="106" t="e">
        <f ca="true">+IF(AND(ISNUMBER(OFFSET('Sanitation Data'!$D$13,0,10*ROW('Sanitation Data'!D33))),'Data Summary'!CT39="Yes"),OFFSET('Sanitation Data'!$D$13,0,10*ROW('Sanitation Data'!D33)),NA())</f>
        <v>#N/A</v>
      </c>
      <c r="AF39" s="106" t="e">
        <f ca="true">+IF(AND(ISNUMBER(OFFSET('Sanitation Data'!$E$5,0,10*ROW('Sanitation Data'!E33))),'Data Summary'!CU39="Yes"),100-OFFSET('Sanitation Data'!$E$5,0,10*ROW('Sanitation Data'!E33)),NA())</f>
        <v>#N/A</v>
      </c>
      <c r="AG39" s="106" t="e">
        <f ca="true">+IF(AND(ISNUMBER(OFFSET('Sanitation Data'!$E$7,0,10*ROW('Sanitation Data'!E33))),'Data Summary'!CV39="Yes"),OFFSET('Sanitation Data'!$E$7,0,10*ROW('Sanitation Data'!E33)),NA())</f>
        <v>#N/A</v>
      </c>
      <c r="AH39" s="106" t="e">
        <f ca="true">+IF(AND(ISNUMBER(OFFSET('Sanitation Data'!$E$11,0,10*ROW('Sanitation Data'!E33))),'Data Summary'!CW39="Yes"),OFFSET('Sanitation Data'!$E$11,0,10*ROW('Sanitation Data'!E33)),NA())</f>
        <v>#N/A</v>
      </c>
      <c r="AI39" s="106" t="e">
        <f ca="true">+IF(AND(ISNUMBER(OFFSET('Sanitation Data'!$E$12,0,10*ROW('Sanitation Data'!E33))),'Data Summary'!CX39="Yes"),OFFSET('Sanitation Data'!$E$12,0,10*ROW('Sanitation Data'!E33)),NA())</f>
        <v>#N/A</v>
      </c>
      <c r="AJ39" s="106" t="e">
        <f ca="true">+IF(AND(ISNUMBER(OFFSET('Sanitation Data'!$E$13,0,10*ROW('Sanitation Data'!E33))),'Data Summary'!CY39="Yes"),OFFSET('Sanitation Data'!$E$13,0,10*ROW('Sanitation Data'!E33)),NA())</f>
        <v>#N/A</v>
      </c>
      <c r="AK39" s="106" t="e">
        <f ca="true">+IF(AND(ISNUMBER(OFFSET('Sanitation Data'!$F$5,0,10*ROW('Sanitation Data'!F33))),'Data Summary'!CZ39="Yes"),100-OFFSET('Sanitation Data'!$F$5,0,10*ROW('Sanitation Data'!F33)),NA())</f>
        <v>#N/A</v>
      </c>
      <c r="AL39" s="106" t="e">
        <f ca="true">+IF(AND(ISNUMBER(OFFSET('Sanitation Data'!$F$7,0,10*ROW('Sanitation Data'!F33))),'Data Summary'!DA39="Yes"),OFFSET('Sanitation Data'!$F$7,0,10*ROW('Sanitation Data'!F33)),NA())</f>
        <v>#N/A</v>
      </c>
      <c r="AM39" s="106" t="e">
        <f ca="true">+IF(AND(ISNUMBER(OFFSET('Sanitation Data'!$F$11,0,10*ROW('Sanitation Data'!F33))),'Data Summary'!DB39="Yes"),OFFSET('Sanitation Data'!$F$11,0,10*ROW('Sanitation Data'!F33)),NA())</f>
        <v>#N/A</v>
      </c>
      <c r="AN39" s="106" t="e">
        <f ca="true">+IF(AND(ISNUMBER(OFFSET('Sanitation Data'!$F$12,0,10*ROW('Sanitation Data'!F33))),'Data Summary'!DC39="Yes"),OFFSET('Sanitation Data'!$F$12,0,10*ROW('Sanitation Data'!F33)),NA())</f>
        <v>#N/A</v>
      </c>
      <c r="AO39" s="106" t="e">
        <f ca="true">+IF(AND(ISNUMBER(OFFSET('Sanitation Data'!$F$13,0,10*ROW('Sanitation Data'!F33))),'Data Summary'!DD39="Yes"),OFFSET('Sanitation Data'!$F$13,0,10*ROW('Sanitation Data'!F33)),NA())</f>
        <v>#N/A</v>
      </c>
      <c r="AP39" s="106" t="e">
        <f ca="true">+IF(AND(ISNUMBER(OFFSET('Sanitation Data'!$G$5,0,10*ROW('Sanitation Data'!G33))),'Data Summary'!DE39="Yes"),100-OFFSET('Sanitation Data'!$G$5,0,10*ROW('Sanitation Data'!G33)),NA())</f>
        <v>#N/A</v>
      </c>
      <c r="AQ39" s="106" t="e">
        <f ca="true">+IF(AND(ISNUMBER(OFFSET('Sanitation Data'!$G$7,0,10*ROW('Sanitation Data'!G33))),'Data Summary'!DF39="Yes"),OFFSET('Sanitation Data'!$G$7,0,10*ROW('Sanitation Data'!G33)),NA())</f>
        <v>#N/A</v>
      </c>
      <c r="AR39" s="106" t="e">
        <f ca="true">+IF(AND(ISNUMBER(OFFSET('Sanitation Data'!$G$11,0,10*ROW('Sanitation Data'!G33))),'Data Summary'!DG39="Yes"),OFFSET('Sanitation Data'!$G$11,0,10*ROW('Sanitation Data'!G33)),NA())</f>
        <v>#N/A</v>
      </c>
      <c r="AS39" s="106" t="e">
        <f ca="true">+IF(AND(ISNUMBER(OFFSET('Sanitation Data'!$G$12,0,10*ROW('Sanitation Data'!G33))),'Data Summary'!DH39="Yes"),OFFSET('Sanitation Data'!$G$12,0,10*ROW('Sanitation Data'!G33)),NA())</f>
        <v>#N/A</v>
      </c>
      <c r="AT39" s="106" t="e">
        <f ca="true">+IF(AND(ISNUMBER(OFFSET('Sanitation Data'!$G$13,0,10*ROW('Sanitation Data'!G33))),'Data Summary'!DI39="Yes"),OFFSET('Sanitation Data'!$G$13,0,10*ROW('Sanitation Data'!G33)),NA())</f>
        <v>#N/A</v>
      </c>
      <c r="AU39" s="106" t="e">
        <f ca="true">+IF(AND(ISNUMBER(OFFSET('Sanitation Data'!$H$5,0,10*ROW('Sanitation Data'!H33))),'Data Summary'!DJ39="Yes"),100-OFFSET('Sanitation Data'!$H$5,0,10*ROW('Sanitation Data'!H33)),NA())</f>
        <v>#N/A</v>
      </c>
      <c r="AV39" s="106" t="e">
        <f ca="true">+IF(AND(ISNUMBER(OFFSET('Sanitation Data'!$H$7,0,10*ROW('Sanitation Data'!H33))),'Data Summary'!DK39="Yes"),OFFSET('Sanitation Data'!$H$7,0,10*ROW('Sanitation Data'!H33)),NA())</f>
        <v>#N/A</v>
      </c>
      <c r="AW39" s="106" t="e">
        <f ca="true">+IF(AND(ISNUMBER(OFFSET('Sanitation Data'!$H$11,0,10*ROW('Sanitation Data'!H33))),'Data Summary'!DL39="Yes"),OFFSET('Sanitation Data'!$H$11,0,10*ROW('Sanitation Data'!H33)),NA())</f>
        <v>#N/A</v>
      </c>
      <c r="AX39" s="106" t="e">
        <f ca="true">+IF(AND(ISNUMBER(OFFSET('Sanitation Data'!$H$12,0,10*ROW('Sanitation Data'!H33))),'Data Summary'!DM39="Yes"),OFFSET('Sanitation Data'!$H$12,0,10*ROW('Sanitation Data'!H33)),NA())</f>
        <v>#N/A</v>
      </c>
      <c r="AY39" s="106" t="e">
        <f ca="true">+IF(AND(ISNUMBER(OFFSET('Sanitation Data'!$H$13,0,10*ROW('Sanitation Data'!H33))),'Data Summary'!DN39="Yes"),OFFSET('Sanitation Data'!$H$13,0,10*ROW('Sanitation Data'!H33)),NA())</f>
        <v>#N/A</v>
      </c>
      <c r="AZ39" s="111" t="e">
        <f ca="true">+IF(AND(ISNUMBER(OFFSET('Hygiene Data'!$C$6,0,10*ROW('Hygiene Data'!C33))),'Data Summary'!DO39="Yes"),OFFSET('Hygiene Data'!$C$6,0,10*ROW('Hygiene Data'!C33)),NA())</f>
        <v>#N/A</v>
      </c>
      <c r="BA39" s="111" t="e">
        <f ca="true">+IF(AND(ISNUMBER(OFFSET('Hygiene Data'!$C$8,0,10*ROW('Hygiene Data'!C33))),'Data Summary'!DP39="Yes"),OFFSET('Hygiene Data'!$C$8,0,10*ROW('Hygiene Data'!C33)),NA())</f>
        <v>#N/A</v>
      </c>
      <c r="BB39" s="111" t="e">
        <f ca="true">+IF(AND(ISNUMBER(OFFSET('Hygiene Data'!$C$10,0,10*ROW('Hygiene Data'!C33))),'Data Summary'!DQ39="Yes"),OFFSET('Hygiene Data'!$C$10,0,10*ROW('Hygiene Data'!C33)),NA())</f>
        <v>#N/A</v>
      </c>
      <c r="BC39" s="111" t="e">
        <f ca="true">+IF(AND(ISNUMBER(OFFSET('Hygiene Data'!$D$6,0,10*ROW('Hygiene Data'!D33))),'Data Summary'!DR39="Yes"),OFFSET('Hygiene Data'!$D$6,0,10*ROW('Hygiene Data'!D33)),NA())</f>
        <v>#N/A</v>
      </c>
      <c r="BD39" s="111" t="e">
        <f ca="true">+IF(AND(ISNUMBER(OFFSET('Hygiene Data'!$D$8,0,10*ROW('Hygiene Data'!D33))),'Data Summary'!DS39="Yes"),OFFSET('Hygiene Data'!$D$8,0,10*ROW('Hygiene Data'!D33)),NA())</f>
        <v>#N/A</v>
      </c>
      <c r="BE39" s="111" t="e">
        <f ca="true">+IF(AND(ISNUMBER(OFFSET('Hygiene Data'!$D$10,0,10*ROW('Hygiene Data'!D33))),'Data Summary'!DT39="Yes"),OFFSET('Hygiene Data'!$D$10,0,10*ROW('Hygiene Data'!D33)),NA())</f>
        <v>#N/A</v>
      </c>
      <c r="BF39" s="111" t="e">
        <f ca="true">+IF(AND(ISNUMBER(OFFSET('Hygiene Data'!$E$6,0,10*ROW('Hygiene Data'!E33))),'Data Summary'!DU39="Yes"),OFFSET('Hygiene Data'!$E$6,0,10*ROW('Hygiene Data'!E33)),NA())</f>
        <v>#N/A</v>
      </c>
      <c r="BG39" s="111" t="e">
        <f ca="true">+IF(AND(ISNUMBER(OFFSET('Hygiene Data'!$E$8,0,10*ROW('Hygiene Data'!E33))),'Data Summary'!DV39="Yes"),OFFSET('Hygiene Data'!$E$8,0,10*ROW('Hygiene Data'!E33)),NA())</f>
        <v>#N/A</v>
      </c>
      <c r="BH39" s="111" t="e">
        <f ca="true">+IF(AND(ISNUMBER(OFFSET('Hygiene Data'!$E$10,0,10*ROW('Hygiene Data'!E33))),'Data Summary'!DW39="Yes"),OFFSET('Hygiene Data'!$E$10,0,10*ROW('Hygiene Data'!E33)),NA())</f>
        <v>#N/A</v>
      </c>
      <c r="BI39" s="111" t="e">
        <f ca="true">+IF(AND(ISNUMBER(OFFSET('Hygiene Data'!$F$6,0,10*ROW('Hygiene Data'!F33))),'Data Summary'!DX39="Yes"),OFFSET('Hygiene Data'!$F$6,0,10*ROW('Hygiene Data'!F33)),NA())</f>
        <v>#N/A</v>
      </c>
      <c r="BJ39" s="111" t="e">
        <f ca="true">+IF(AND(ISNUMBER(OFFSET('Hygiene Data'!$F$8,0,10*ROW('Hygiene Data'!F33))),'Data Summary'!DY39="Yes"),OFFSET('Hygiene Data'!$F$8,0,10*ROW('Hygiene Data'!F33)),NA())</f>
        <v>#N/A</v>
      </c>
      <c r="BK39" s="111" t="e">
        <f ca="true">+IF(AND(ISNUMBER(OFFSET('Hygiene Data'!$F$10,0,10*ROW('Hygiene Data'!F33))),'Data Summary'!DZ39="Yes"),OFFSET('Hygiene Data'!$F$10,0,10*ROW('Hygiene Data'!F33)),NA())</f>
        <v>#N/A</v>
      </c>
      <c r="BL39" s="111" t="e">
        <f ca="true">+IF(AND(ISNUMBER(OFFSET('Hygiene Data'!$G$6,0,10*ROW('Hygiene Data'!G33))),'Data Summary'!EA39="Yes"),OFFSET('Hygiene Data'!$G$6,0,10*ROW('Hygiene Data'!G33)),NA())</f>
        <v>#N/A</v>
      </c>
      <c r="BM39" s="111" t="e">
        <f ca="true">+IF(AND(ISNUMBER(OFFSET('Hygiene Data'!$G$8,0,10*ROW('Hygiene Data'!G33))),'Data Summary'!EB39="Yes"),OFFSET('Hygiene Data'!$G$8,0,10*ROW('Hygiene Data'!G33)),NA())</f>
        <v>#N/A</v>
      </c>
      <c r="BN39" s="111" t="e">
        <f ca="true">+IF(AND(ISNUMBER(OFFSET('Hygiene Data'!$G$10,0,10*ROW('Hygiene Data'!G33))),'Data Summary'!EC39="Yes"),OFFSET('Hygiene Data'!$G$10,0,10*ROW('Hygiene Data'!G33)),NA())</f>
        <v>#N/A</v>
      </c>
      <c r="BO39" s="111" t="e">
        <f ca="true">+IF(AND(ISNUMBER(OFFSET('Hygiene Data'!$H$6,0,10*ROW('Hygiene Data'!H33))),'Data Summary'!ED39="Yes"),OFFSET('Hygiene Data'!$H$6,0,10*ROW('Hygiene Data'!H33)),NA())</f>
        <v>#N/A</v>
      </c>
      <c r="BP39" s="111" t="e">
        <f ca="true">+IF(AND(ISNUMBER(OFFSET('Hygiene Data'!$H$8,0,10*ROW('Hygiene Data'!H33))),'Data Summary'!EE39="Yes"),OFFSET('Hygiene Data'!$H$8,0,10*ROW('Hygiene Data'!H33)),NA())</f>
        <v>#N/A</v>
      </c>
      <c r="BQ39" s="111" t="e">
        <f ca="true">+IF(AND(ISNUMBER(OFFSET('Hygiene Data'!$H$10,0,10*ROW('Hygiene Data'!H33))),'Data Summary'!EF39="Yes"),OFFSET('Hygiene Data'!$H$10,0,10*ROW('Hygiene Data'!H33)),NA())</f>
        <v>#N/A</v>
      </c>
    </row>
    <row r="40" x14ac:dyDescent="0.2">
      <c r="A40" s="59" t="e">
        <f ca="true">+IF(OFFSET('Water Data'!$B$1,0,10*ROW('Water Data'!B34))="",NA(),OFFSET('Water Data'!$B$1,0,10*ROW('Water Data'!B34)))</f>
        <v>#N/A</v>
      </c>
      <c r="B40" s="59" t="e">
        <f ca="true">+IF(OFFSET('Water Data'!$A$3,0,10*ROW('Water Data'!A37))="",NA(),OFFSET('Water Data'!$A$3,0,10*ROW('Water Data'!A37)))</f>
        <v>#N/A</v>
      </c>
      <c r="C40" s="59" t="e">
        <f ca="true">+IF(OFFSET('Water Data'!$C$3,0,10*ROW('Water Data'!C37))="",NA(),OFFSET('Water Data'!$C$3,0,10*ROW('Water Data'!C37)))</f>
        <v>#N/A</v>
      </c>
      <c r="D40" s="60" t="e">
        <f ca="true">+IF(AND(ISNUMBER(OFFSET('Water Data'!$C$5,0,10*ROW('Water Data'!C34))),'Data Summary'!BS40="Yes"),100-OFFSET('Water Data'!$C$5,0,10*ROW('Water Data'!C34)),NA())</f>
        <v>#N/A</v>
      </c>
      <c r="E40" s="60" t="e">
        <f ca="true">+IF(AND(ISNUMBER(OFFSET('Water Data'!$C$7,0,10*ROW('Water Data'!C34))),'Data Summary'!BT40="Yes"),OFFSET('Water Data'!$C$7,0,10*ROW('Water Data'!C34)),NA())</f>
        <v>#N/A</v>
      </c>
      <c r="F40" s="60" t="e">
        <f ca="true">+IF(AND(ISNUMBER(OFFSET('Water Data'!$C$10,0,10*ROW('Water Data'!C34))),'Data Summary'!BU40="Yes"),OFFSET('Water Data'!$C$10,0,10*ROW('Water Data'!C34)),NA())</f>
        <v>#N/A</v>
      </c>
      <c r="G40" s="60" t="e">
        <f ca="true">+IF(AND(ISNUMBER(OFFSET('Water Data'!$D$5,0,10*ROW('Water Data'!D34))),'Data Summary'!BV40="Yes"),100-OFFSET('Water Data'!$D$5,0,10*ROW('Water Data'!D34)),NA())</f>
        <v>#N/A</v>
      </c>
      <c r="H40" s="60" t="e">
        <f ca="true">+IF(AND(ISNUMBER(OFFSET('Water Data'!$D$7,0,10*ROW('Water Data'!D34))),'Data Summary'!BW40="Yes"),OFFSET('Water Data'!$D$7,0,10*ROW('Water Data'!D34)),NA())</f>
        <v>#N/A</v>
      </c>
      <c r="I40" s="60" t="e">
        <f ca="true">+IF(AND(ISNUMBER(OFFSET('Water Data'!$D$10,0,10*ROW('Water Data'!D34))),'Data Summary'!BX40="Yes"),OFFSET('Water Data'!$D$10,0,10*ROW('Water Data'!D34)),NA())</f>
        <v>#N/A</v>
      </c>
      <c r="J40" s="60" t="e">
        <f ca="true">+IF(AND(ISNUMBER(OFFSET('Water Data'!$E$5,0,10*ROW('Water Data'!E34))),'Data Summary'!BY40="Yes"),100-OFFSET('Water Data'!$E$5,0,10*ROW('Water Data'!E34)),NA())</f>
        <v>#N/A</v>
      </c>
      <c r="K40" s="60" t="e">
        <f ca="true">+IF(AND(ISNUMBER(OFFSET('Water Data'!$E$7,0,10*ROW('Water Data'!E34))),'Data Summary'!BZ40="Yes"),OFFSET('Water Data'!$E$7,0,10*ROW('Water Data'!E34)),NA())</f>
        <v>#N/A</v>
      </c>
      <c r="L40" s="60" t="e">
        <f ca="true">+IF(AND(ISNUMBER(OFFSET('Water Data'!$E$10,0,10*ROW('Water Data'!E34))),'Data Summary'!CA40="Yes"),OFFSET('Water Data'!$E$10,0,10*ROW('Water Data'!E34)),NA())</f>
        <v>#N/A</v>
      </c>
      <c r="M40" s="60" t="e">
        <f ca="true">+IF(AND(ISNUMBER(OFFSET('Water Data'!$F$5,0,10*ROW('Water Data'!F34))),'Data Summary'!CB40="Yes"),100-OFFSET('Water Data'!$F$5,0,10*ROW('Water Data'!F34)),NA())</f>
        <v>#N/A</v>
      </c>
      <c r="N40" s="60" t="e">
        <f ca="true">+IF(AND(ISNUMBER(OFFSET('Water Data'!$F$7,0,10*ROW('Water Data'!F34))),'Data Summary'!CC40="Yes"),OFFSET('Water Data'!$F$7,0,10*ROW('Water Data'!F34)),NA())</f>
        <v>#N/A</v>
      </c>
      <c r="O40" s="60" t="e">
        <f ca="true">+IF(AND(ISNUMBER(OFFSET('Water Data'!$F$10,0,10*ROW('Water Data'!F34))),'Data Summary'!CD40="Yes"),OFFSET('Water Data'!$F$10,0,10*ROW('Water Data'!F34)),NA())</f>
        <v>#N/A</v>
      </c>
      <c r="P40" s="60" t="e">
        <f ca="true">+IF(AND(ISNUMBER(OFFSET('Water Data'!$G$5,0,10*ROW('Water Data'!G34))),'Data Summary'!CE40="Yes"),100-OFFSET('Water Data'!$G$5,0,10*ROW('Water Data'!G34)),NA())</f>
        <v>#N/A</v>
      </c>
      <c r="Q40" s="60" t="e">
        <f ca="true">+IF(AND(ISNUMBER(OFFSET('Water Data'!$G$7,0,10*ROW('Water Data'!G34))),'Data Summary'!CF40="Yes"),OFFSET('Water Data'!$G$7,0,10*ROW('Water Data'!G34)),NA())</f>
        <v>#N/A</v>
      </c>
      <c r="R40" s="60" t="e">
        <f ca="true">+IF(AND(ISNUMBER(OFFSET('Water Data'!$G$10,0,10*ROW('Water Data'!G34))),'Data Summary'!CG40="Yes"),OFFSET('Water Data'!$G$10,0,10*ROW('Water Data'!G34)),NA())</f>
        <v>#N/A</v>
      </c>
      <c r="S40" s="60" t="e">
        <f ca="true">+IF(AND(ISNUMBER(OFFSET('Water Data'!$H$5,0,10*ROW('Water Data'!H34))),'Data Summary'!CH40="Yes"),100-OFFSET('Water Data'!$H$5,0,10*ROW('Water Data'!H34)),NA())</f>
        <v>#N/A</v>
      </c>
      <c r="T40" s="60" t="e">
        <f ca="true">+IF(AND(ISNUMBER(OFFSET('Water Data'!$H$7,0,10*ROW('Water Data'!H34))),'Data Summary'!CI40="Yes"),OFFSET('Water Data'!$H$7,0,10*ROW('Water Data'!H34)),NA())</f>
        <v>#N/A</v>
      </c>
      <c r="U40" s="60" t="e">
        <f ca="true">+IF(AND(ISNUMBER(OFFSET('Water Data'!$H$10,0,10*ROW('Water Data'!H34))),'Data Summary'!CJ40="Yes"),OFFSET('Water Data'!$H$10,0,10*ROW('Water Data'!H34)),NA())</f>
        <v>#N/A</v>
      </c>
      <c r="V40" s="106" t="e">
        <f ca="true">+IF(AND(ISNUMBER(OFFSET('Sanitation Data'!$C$5,0,10*ROW('Sanitation Data'!C34))),'Data Summary'!CK40="Yes"),100-OFFSET('Sanitation Data'!$C$5,0,10*ROW('Sanitation Data'!C34)),NA())</f>
        <v>#N/A</v>
      </c>
      <c r="W40" s="106" t="e">
        <f ca="true">+IF(AND(ISNUMBER(OFFSET('Sanitation Data'!$C$7,0,10*ROW('Sanitation Data'!C34))),'Data Summary'!CL40="Yes"),OFFSET('Sanitation Data'!$C$7,0,10*ROW('Sanitation Data'!C34)),NA())</f>
        <v>#N/A</v>
      </c>
      <c r="X40" s="106" t="e">
        <f ca="true">+IF(AND(ISNUMBER(OFFSET('Sanitation Data'!$C$11,0,10*ROW('Sanitation Data'!C34))),'Data Summary'!CM40="Yes"),OFFSET('Sanitation Data'!$C$11,0,10*ROW('Sanitation Data'!C34)),NA())</f>
        <v>#N/A</v>
      </c>
      <c r="Y40" s="106" t="e">
        <f ca="true">+IF(AND(ISNUMBER(OFFSET('Sanitation Data'!$C$12,0,10*ROW('Sanitation Data'!C34))),'Data Summary'!CN40="Yes"),OFFSET('Sanitation Data'!$C$12,0,10*ROW('Sanitation Data'!C34)),NA())</f>
        <v>#N/A</v>
      </c>
      <c r="Z40" s="106" t="e">
        <f ca="true">+IF(AND(ISNUMBER(OFFSET('Sanitation Data'!$C$13,0,10*ROW('Sanitation Data'!C34))),'Data Summary'!CO40="Yes"),OFFSET('Sanitation Data'!$C$13,0,10*ROW('Sanitation Data'!C34)),NA())</f>
        <v>#N/A</v>
      </c>
      <c r="AA40" s="106" t="e">
        <f ca="true">+IF(AND(ISNUMBER(OFFSET('Sanitation Data'!$D$5,0,10*ROW('Sanitation Data'!D34))),'Data Summary'!CP40="Yes"),100-OFFSET('Sanitation Data'!$D$5,0,10*ROW('Sanitation Data'!D34)),NA())</f>
        <v>#N/A</v>
      </c>
      <c r="AB40" s="106" t="e">
        <f ca="true">+IF(AND(ISNUMBER(OFFSET('Sanitation Data'!$D$7,0,10*ROW('Sanitation Data'!D34))),'Data Summary'!CQ40="Yes"),OFFSET('Sanitation Data'!$D$7,0,10*ROW('Sanitation Data'!D34)),NA())</f>
        <v>#N/A</v>
      </c>
      <c r="AC40" s="106" t="e">
        <f ca="true">+IF(AND(ISNUMBER(OFFSET('Sanitation Data'!$D$11,0,10*ROW('Sanitation Data'!D34))),'Data Summary'!CR40="Yes"),OFFSET('Sanitation Data'!$D$11,0,10*ROW('Sanitation Data'!D34)),NA())</f>
        <v>#N/A</v>
      </c>
      <c r="AD40" s="106" t="e">
        <f ca="true">+IF(AND(ISNUMBER(OFFSET('Sanitation Data'!$D$12,0,10*ROW('Sanitation Data'!D34))),'Data Summary'!CS40="Yes"),OFFSET('Sanitation Data'!$D$12,0,10*ROW('Sanitation Data'!D34)),NA())</f>
        <v>#N/A</v>
      </c>
      <c r="AE40" s="106" t="e">
        <f ca="true">+IF(AND(ISNUMBER(OFFSET('Sanitation Data'!$D$13,0,10*ROW('Sanitation Data'!D34))),'Data Summary'!CT40="Yes"),OFFSET('Sanitation Data'!$D$13,0,10*ROW('Sanitation Data'!D34)),NA())</f>
        <v>#N/A</v>
      </c>
      <c r="AF40" s="106" t="e">
        <f ca="true">+IF(AND(ISNUMBER(OFFSET('Sanitation Data'!$E$5,0,10*ROW('Sanitation Data'!E34))),'Data Summary'!CU40="Yes"),100-OFFSET('Sanitation Data'!$E$5,0,10*ROW('Sanitation Data'!E34)),NA())</f>
        <v>#N/A</v>
      </c>
      <c r="AG40" s="106" t="e">
        <f ca="true">+IF(AND(ISNUMBER(OFFSET('Sanitation Data'!$E$7,0,10*ROW('Sanitation Data'!E34))),'Data Summary'!CV40="Yes"),OFFSET('Sanitation Data'!$E$7,0,10*ROW('Sanitation Data'!E34)),NA())</f>
        <v>#N/A</v>
      </c>
      <c r="AH40" s="106" t="e">
        <f ca="true">+IF(AND(ISNUMBER(OFFSET('Sanitation Data'!$E$11,0,10*ROW('Sanitation Data'!E34))),'Data Summary'!CW40="Yes"),OFFSET('Sanitation Data'!$E$11,0,10*ROW('Sanitation Data'!E34)),NA())</f>
        <v>#N/A</v>
      </c>
      <c r="AI40" s="106" t="e">
        <f ca="true">+IF(AND(ISNUMBER(OFFSET('Sanitation Data'!$E$12,0,10*ROW('Sanitation Data'!E34))),'Data Summary'!CX40="Yes"),OFFSET('Sanitation Data'!$E$12,0,10*ROW('Sanitation Data'!E34)),NA())</f>
        <v>#N/A</v>
      </c>
      <c r="AJ40" s="106" t="e">
        <f ca="true">+IF(AND(ISNUMBER(OFFSET('Sanitation Data'!$E$13,0,10*ROW('Sanitation Data'!E34))),'Data Summary'!CY40="Yes"),OFFSET('Sanitation Data'!$E$13,0,10*ROW('Sanitation Data'!E34)),NA())</f>
        <v>#N/A</v>
      </c>
      <c r="AK40" s="106" t="e">
        <f ca="true">+IF(AND(ISNUMBER(OFFSET('Sanitation Data'!$F$5,0,10*ROW('Sanitation Data'!F34))),'Data Summary'!CZ40="Yes"),100-OFFSET('Sanitation Data'!$F$5,0,10*ROW('Sanitation Data'!F34)),NA())</f>
        <v>#N/A</v>
      </c>
      <c r="AL40" s="106" t="e">
        <f ca="true">+IF(AND(ISNUMBER(OFFSET('Sanitation Data'!$F$7,0,10*ROW('Sanitation Data'!F34))),'Data Summary'!DA40="Yes"),OFFSET('Sanitation Data'!$F$7,0,10*ROW('Sanitation Data'!F34)),NA())</f>
        <v>#N/A</v>
      </c>
      <c r="AM40" s="106" t="e">
        <f ca="true">+IF(AND(ISNUMBER(OFFSET('Sanitation Data'!$F$11,0,10*ROW('Sanitation Data'!F34))),'Data Summary'!DB40="Yes"),OFFSET('Sanitation Data'!$F$11,0,10*ROW('Sanitation Data'!F34)),NA())</f>
        <v>#N/A</v>
      </c>
      <c r="AN40" s="106" t="e">
        <f ca="true">+IF(AND(ISNUMBER(OFFSET('Sanitation Data'!$F$12,0,10*ROW('Sanitation Data'!F34))),'Data Summary'!DC40="Yes"),OFFSET('Sanitation Data'!$F$12,0,10*ROW('Sanitation Data'!F34)),NA())</f>
        <v>#N/A</v>
      </c>
      <c r="AO40" s="106" t="e">
        <f ca="true">+IF(AND(ISNUMBER(OFFSET('Sanitation Data'!$F$13,0,10*ROW('Sanitation Data'!F34))),'Data Summary'!DD40="Yes"),OFFSET('Sanitation Data'!$F$13,0,10*ROW('Sanitation Data'!F34)),NA())</f>
        <v>#N/A</v>
      </c>
      <c r="AP40" s="106" t="e">
        <f ca="true">+IF(AND(ISNUMBER(OFFSET('Sanitation Data'!$G$5,0,10*ROW('Sanitation Data'!G34))),'Data Summary'!DE40="Yes"),100-OFFSET('Sanitation Data'!$G$5,0,10*ROW('Sanitation Data'!G34)),NA())</f>
        <v>#N/A</v>
      </c>
      <c r="AQ40" s="106" t="e">
        <f ca="true">+IF(AND(ISNUMBER(OFFSET('Sanitation Data'!$G$7,0,10*ROW('Sanitation Data'!G34))),'Data Summary'!DF40="Yes"),OFFSET('Sanitation Data'!$G$7,0,10*ROW('Sanitation Data'!G34)),NA())</f>
        <v>#N/A</v>
      </c>
      <c r="AR40" s="106" t="e">
        <f ca="true">+IF(AND(ISNUMBER(OFFSET('Sanitation Data'!$G$11,0,10*ROW('Sanitation Data'!G34))),'Data Summary'!DG40="Yes"),OFFSET('Sanitation Data'!$G$11,0,10*ROW('Sanitation Data'!G34)),NA())</f>
        <v>#N/A</v>
      </c>
      <c r="AS40" s="106" t="e">
        <f ca="true">+IF(AND(ISNUMBER(OFFSET('Sanitation Data'!$G$12,0,10*ROW('Sanitation Data'!G34))),'Data Summary'!DH40="Yes"),OFFSET('Sanitation Data'!$G$12,0,10*ROW('Sanitation Data'!G34)),NA())</f>
        <v>#N/A</v>
      </c>
      <c r="AT40" s="106" t="e">
        <f ca="true">+IF(AND(ISNUMBER(OFFSET('Sanitation Data'!$G$13,0,10*ROW('Sanitation Data'!G34))),'Data Summary'!DI40="Yes"),OFFSET('Sanitation Data'!$G$13,0,10*ROW('Sanitation Data'!G34)),NA())</f>
        <v>#N/A</v>
      </c>
      <c r="AU40" s="106" t="e">
        <f ca="true">+IF(AND(ISNUMBER(OFFSET('Sanitation Data'!$H$5,0,10*ROW('Sanitation Data'!H34))),'Data Summary'!DJ40="Yes"),100-OFFSET('Sanitation Data'!$H$5,0,10*ROW('Sanitation Data'!H34)),NA())</f>
        <v>#N/A</v>
      </c>
      <c r="AV40" s="106" t="e">
        <f ca="true">+IF(AND(ISNUMBER(OFFSET('Sanitation Data'!$H$7,0,10*ROW('Sanitation Data'!H34))),'Data Summary'!DK40="Yes"),OFFSET('Sanitation Data'!$H$7,0,10*ROW('Sanitation Data'!H34)),NA())</f>
        <v>#N/A</v>
      </c>
      <c r="AW40" s="106" t="e">
        <f ca="true">+IF(AND(ISNUMBER(OFFSET('Sanitation Data'!$H$11,0,10*ROW('Sanitation Data'!H34))),'Data Summary'!DL40="Yes"),OFFSET('Sanitation Data'!$H$11,0,10*ROW('Sanitation Data'!H34)),NA())</f>
        <v>#N/A</v>
      </c>
      <c r="AX40" s="106" t="e">
        <f ca="true">+IF(AND(ISNUMBER(OFFSET('Sanitation Data'!$H$12,0,10*ROW('Sanitation Data'!H34))),'Data Summary'!DM40="Yes"),OFFSET('Sanitation Data'!$H$12,0,10*ROW('Sanitation Data'!H34)),NA())</f>
        <v>#N/A</v>
      </c>
      <c r="AY40" s="106" t="e">
        <f ca="true">+IF(AND(ISNUMBER(OFFSET('Sanitation Data'!$H$13,0,10*ROW('Sanitation Data'!H34))),'Data Summary'!DN40="Yes"),OFFSET('Sanitation Data'!$H$13,0,10*ROW('Sanitation Data'!H34)),NA())</f>
        <v>#N/A</v>
      </c>
      <c r="AZ40" s="111" t="e">
        <f ca="true">+IF(AND(ISNUMBER(OFFSET('Hygiene Data'!$C$6,0,10*ROW('Hygiene Data'!C34))),'Data Summary'!DO40="Yes"),OFFSET('Hygiene Data'!$C$6,0,10*ROW('Hygiene Data'!C34)),NA())</f>
        <v>#N/A</v>
      </c>
      <c r="BA40" s="111" t="e">
        <f ca="true">+IF(AND(ISNUMBER(OFFSET('Hygiene Data'!$C$8,0,10*ROW('Hygiene Data'!C34))),'Data Summary'!DP40="Yes"),OFFSET('Hygiene Data'!$C$8,0,10*ROW('Hygiene Data'!C34)),NA())</f>
        <v>#N/A</v>
      </c>
      <c r="BB40" s="111" t="e">
        <f ca="true">+IF(AND(ISNUMBER(OFFSET('Hygiene Data'!$C$10,0,10*ROW('Hygiene Data'!C34))),'Data Summary'!DQ40="Yes"),OFFSET('Hygiene Data'!$C$10,0,10*ROW('Hygiene Data'!C34)),NA())</f>
        <v>#N/A</v>
      </c>
      <c r="BC40" s="111" t="e">
        <f ca="true">+IF(AND(ISNUMBER(OFFSET('Hygiene Data'!$D$6,0,10*ROW('Hygiene Data'!D34))),'Data Summary'!DR40="Yes"),OFFSET('Hygiene Data'!$D$6,0,10*ROW('Hygiene Data'!D34)),NA())</f>
        <v>#N/A</v>
      </c>
      <c r="BD40" s="111" t="e">
        <f ca="true">+IF(AND(ISNUMBER(OFFSET('Hygiene Data'!$D$8,0,10*ROW('Hygiene Data'!D34))),'Data Summary'!DS40="Yes"),OFFSET('Hygiene Data'!$D$8,0,10*ROW('Hygiene Data'!D34)),NA())</f>
        <v>#N/A</v>
      </c>
      <c r="BE40" s="111" t="e">
        <f ca="true">+IF(AND(ISNUMBER(OFFSET('Hygiene Data'!$D$10,0,10*ROW('Hygiene Data'!D34))),'Data Summary'!DT40="Yes"),OFFSET('Hygiene Data'!$D$10,0,10*ROW('Hygiene Data'!D34)),NA())</f>
        <v>#N/A</v>
      </c>
      <c r="BF40" s="111" t="e">
        <f ca="true">+IF(AND(ISNUMBER(OFFSET('Hygiene Data'!$E$6,0,10*ROW('Hygiene Data'!E34))),'Data Summary'!DU40="Yes"),OFFSET('Hygiene Data'!$E$6,0,10*ROW('Hygiene Data'!E34)),NA())</f>
        <v>#N/A</v>
      </c>
      <c r="BG40" s="111" t="e">
        <f ca="true">+IF(AND(ISNUMBER(OFFSET('Hygiene Data'!$E$8,0,10*ROW('Hygiene Data'!E34))),'Data Summary'!DV40="Yes"),OFFSET('Hygiene Data'!$E$8,0,10*ROW('Hygiene Data'!E34)),NA())</f>
        <v>#N/A</v>
      </c>
      <c r="BH40" s="111" t="e">
        <f ca="true">+IF(AND(ISNUMBER(OFFSET('Hygiene Data'!$E$10,0,10*ROW('Hygiene Data'!E34))),'Data Summary'!DW40="Yes"),OFFSET('Hygiene Data'!$E$10,0,10*ROW('Hygiene Data'!E34)),NA())</f>
        <v>#N/A</v>
      </c>
      <c r="BI40" s="111" t="e">
        <f ca="true">+IF(AND(ISNUMBER(OFFSET('Hygiene Data'!$F$6,0,10*ROW('Hygiene Data'!F34))),'Data Summary'!DX40="Yes"),OFFSET('Hygiene Data'!$F$6,0,10*ROW('Hygiene Data'!F34)),NA())</f>
        <v>#N/A</v>
      </c>
      <c r="BJ40" s="111" t="e">
        <f ca="true">+IF(AND(ISNUMBER(OFFSET('Hygiene Data'!$F$8,0,10*ROW('Hygiene Data'!F34))),'Data Summary'!DY40="Yes"),OFFSET('Hygiene Data'!$F$8,0,10*ROW('Hygiene Data'!F34)),NA())</f>
        <v>#N/A</v>
      </c>
      <c r="BK40" s="111" t="e">
        <f ca="true">+IF(AND(ISNUMBER(OFFSET('Hygiene Data'!$F$10,0,10*ROW('Hygiene Data'!F34))),'Data Summary'!DZ40="Yes"),OFFSET('Hygiene Data'!$F$10,0,10*ROW('Hygiene Data'!F34)),NA())</f>
        <v>#N/A</v>
      </c>
      <c r="BL40" s="111" t="e">
        <f ca="true">+IF(AND(ISNUMBER(OFFSET('Hygiene Data'!$G$6,0,10*ROW('Hygiene Data'!G34))),'Data Summary'!EA40="Yes"),OFFSET('Hygiene Data'!$G$6,0,10*ROW('Hygiene Data'!G34)),NA())</f>
        <v>#N/A</v>
      </c>
      <c r="BM40" s="111" t="e">
        <f ca="true">+IF(AND(ISNUMBER(OFFSET('Hygiene Data'!$G$8,0,10*ROW('Hygiene Data'!G34))),'Data Summary'!EB40="Yes"),OFFSET('Hygiene Data'!$G$8,0,10*ROW('Hygiene Data'!G34)),NA())</f>
        <v>#N/A</v>
      </c>
      <c r="BN40" s="111" t="e">
        <f ca="true">+IF(AND(ISNUMBER(OFFSET('Hygiene Data'!$G$10,0,10*ROW('Hygiene Data'!G34))),'Data Summary'!EC40="Yes"),OFFSET('Hygiene Data'!$G$10,0,10*ROW('Hygiene Data'!G34)),NA())</f>
        <v>#N/A</v>
      </c>
      <c r="BO40" s="111" t="e">
        <f ca="true">+IF(AND(ISNUMBER(OFFSET('Hygiene Data'!$H$6,0,10*ROW('Hygiene Data'!H34))),'Data Summary'!ED40="Yes"),OFFSET('Hygiene Data'!$H$6,0,10*ROW('Hygiene Data'!H34)),NA())</f>
        <v>#N/A</v>
      </c>
      <c r="BP40" s="111" t="e">
        <f ca="true">+IF(AND(ISNUMBER(OFFSET('Hygiene Data'!$H$8,0,10*ROW('Hygiene Data'!H34))),'Data Summary'!EE40="Yes"),OFFSET('Hygiene Data'!$H$8,0,10*ROW('Hygiene Data'!H34)),NA())</f>
        <v>#N/A</v>
      </c>
      <c r="BQ40" s="111" t="e">
        <f ca="true">+IF(AND(ISNUMBER(OFFSET('Hygiene Data'!$H$10,0,10*ROW('Hygiene Data'!H34))),'Data Summary'!EF40="Yes"),OFFSET('Hygiene Data'!$H$10,0,10*ROW('Hygiene Data'!H34)),NA())</f>
        <v>#N/A</v>
      </c>
    </row>
    <row r="41" x14ac:dyDescent="0.2">
      <c r="A41" s="59" t="e">
        <f ca="true">+IF(OFFSET('Water Data'!$B$1,0,10*ROW('Water Data'!B35))="",NA(),OFFSET('Water Data'!$B$1,0,10*ROW('Water Data'!B35)))</f>
        <v>#N/A</v>
      </c>
      <c r="B41" s="59" t="e">
        <f ca="true">+IF(OFFSET('Water Data'!$A$3,0,10*ROW('Water Data'!A38))="",NA(),OFFSET('Water Data'!$A$3,0,10*ROW('Water Data'!A38)))</f>
        <v>#N/A</v>
      </c>
      <c r="C41" s="59" t="e">
        <f ca="true">+IF(OFFSET('Water Data'!$C$3,0,10*ROW('Water Data'!C38))="",NA(),OFFSET('Water Data'!$C$3,0,10*ROW('Water Data'!C38)))</f>
        <v>#N/A</v>
      </c>
      <c r="D41" s="60" t="e">
        <f ca="true">+IF(AND(ISNUMBER(OFFSET('Water Data'!$C$5,0,10*ROW('Water Data'!C35))),'Data Summary'!BS41="Yes"),100-OFFSET('Water Data'!$C$5,0,10*ROW('Water Data'!C35)),NA())</f>
        <v>#N/A</v>
      </c>
      <c r="E41" s="60" t="e">
        <f ca="true">+IF(AND(ISNUMBER(OFFSET('Water Data'!$C$7,0,10*ROW('Water Data'!C35))),'Data Summary'!BT41="Yes"),OFFSET('Water Data'!$C$7,0,10*ROW('Water Data'!C35)),NA())</f>
        <v>#N/A</v>
      </c>
      <c r="F41" s="60" t="e">
        <f ca="true">+IF(AND(ISNUMBER(OFFSET('Water Data'!$C$10,0,10*ROW('Water Data'!C35))),'Data Summary'!BU41="Yes"),OFFSET('Water Data'!$C$10,0,10*ROW('Water Data'!C35)),NA())</f>
        <v>#N/A</v>
      </c>
      <c r="G41" s="60" t="e">
        <f ca="true">+IF(AND(ISNUMBER(OFFSET('Water Data'!$D$5,0,10*ROW('Water Data'!D35))),'Data Summary'!BV41="Yes"),100-OFFSET('Water Data'!$D$5,0,10*ROW('Water Data'!D35)),NA())</f>
        <v>#N/A</v>
      </c>
      <c r="H41" s="60" t="e">
        <f ca="true">+IF(AND(ISNUMBER(OFFSET('Water Data'!$D$7,0,10*ROW('Water Data'!D35))),'Data Summary'!BW41="Yes"),OFFSET('Water Data'!$D$7,0,10*ROW('Water Data'!D35)),NA())</f>
        <v>#N/A</v>
      </c>
      <c r="I41" s="60" t="e">
        <f ca="true">+IF(AND(ISNUMBER(OFFSET('Water Data'!$D$10,0,10*ROW('Water Data'!D35))),'Data Summary'!BX41="Yes"),OFFSET('Water Data'!$D$10,0,10*ROW('Water Data'!D35)),NA())</f>
        <v>#N/A</v>
      </c>
      <c r="J41" s="60" t="e">
        <f ca="true">+IF(AND(ISNUMBER(OFFSET('Water Data'!$E$5,0,10*ROW('Water Data'!E35))),'Data Summary'!BY41="Yes"),100-OFFSET('Water Data'!$E$5,0,10*ROW('Water Data'!E35)),NA())</f>
        <v>#N/A</v>
      </c>
      <c r="K41" s="60" t="e">
        <f ca="true">+IF(AND(ISNUMBER(OFFSET('Water Data'!$E$7,0,10*ROW('Water Data'!E35))),'Data Summary'!BZ41="Yes"),OFFSET('Water Data'!$E$7,0,10*ROW('Water Data'!E35)),NA())</f>
        <v>#N/A</v>
      </c>
      <c r="L41" s="60" t="e">
        <f ca="true">+IF(AND(ISNUMBER(OFFSET('Water Data'!$E$10,0,10*ROW('Water Data'!E35))),'Data Summary'!CA41="Yes"),OFFSET('Water Data'!$E$10,0,10*ROW('Water Data'!E35)),NA())</f>
        <v>#N/A</v>
      </c>
      <c r="M41" s="60" t="e">
        <f ca="true">+IF(AND(ISNUMBER(OFFSET('Water Data'!$F$5,0,10*ROW('Water Data'!F35))),'Data Summary'!CB41="Yes"),100-OFFSET('Water Data'!$F$5,0,10*ROW('Water Data'!F35)),NA())</f>
        <v>#N/A</v>
      </c>
      <c r="N41" s="60" t="e">
        <f ca="true">+IF(AND(ISNUMBER(OFFSET('Water Data'!$F$7,0,10*ROW('Water Data'!F35))),'Data Summary'!CC41="Yes"),OFFSET('Water Data'!$F$7,0,10*ROW('Water Data'!F35)),NA())</f>
        <v>#N/A</v>
      </c>
      <c r="O41" s="60" t="e">
        <f ca="true">+IF(AND(ISNUMBER(OFFSET('Water Data'!$F$10,0,10*ROW('Water Data'!F35))),'Data Summary'!CD41="Yes"),OFFSET('Water Data'!$F$10,0,10*ROW('Water Data'!F35)),NA())</f>
        <v>#N/A</v>
      </c>
      <c r="P41" s="60" t="e">
        <f ca="true">+IF(AND(ISNUMBER(OFFSET('Water Data'!$G$5,0,10*ROW('Water Data'!G35))),'Data Summary'!CE41="Yes"),100-OFFSET('Water Data'!$G$5,0,10*ROW('Water Data'!G35)),NA())</f>
        <v>#N/A</v>
      </c>
      <c r="Q41" s="60" t="e">
        <f ca="true">+IF(AND(ISNUMBER(OFFSET('Water Data'!$G$7,0,10*ROW('Water Data'!G35))),'Data Summary'!CF41="Yes"),OFFSET('Water Data'!$G$7,0,10*ROW('Water Data'!G35)),NA())</f>
        <v>#N/A</v>
      </c>
      <c r="R41" s="60" t="e">
        <f ca="true">+IF(AND(ISNUMBER(OFFSET('Water Data'!$G$10,0,10*ROW('Water Data'!G35))),'Data Summary'!CG41="Yes"),OFFSET('Water Data'!$G$10,0,10*ROW('Water Data'!G35)),NA())</f>
        <v>#N/A</v>
      </c>
      <c r="S41" s="60" t="e">
        <f ca="true">+IF(AND(ISNUMBER(OFFSET('Water Data'!$H$5,0,10*ROW('Water Data'!H35))),'Data Summary'!CH41="Yes"),100-OFFSET('Water Data'!$H$5,0,10*ROW('Water Data'!H35)),NA())</f>
        <v>#N/A</v>
      </c>
      <c r="T41" s="60" t="e">
        <f ca="true">+IF(AND(ISNUMBER(OFFSET('Water Data'!$H$7,0,10*ROW('Water Data'!H35))),'Data Summary'!CI41="Yes"),OFFSET('Water Data'!$H$7,0,10*ROW('Water Data'!H35)),NA())</f>
        <v>#N/A</v>
      </c>
      <c r="U41" s="60" t="e">
        <f ca="true">+IF(AND(ISNUMBER(OFFSET('Water Data'!$H$10,0,10*ROW('Water Data'!H35))),'Data Summary'!CJ41="Yes"),OFFSET('Water Data'!$H$10,0,10*ROW('Water Data'!H35)),NA())</f>
        <v>#N/A</v>
      </c>
      <c r="V41" s="106" t="e">
        <f ca="true">+IF(AND(ISNUMBER(OFFSET('Sanitation Data'!$C$5,0,10*ROW('Sanitation Data'!C35))),'Data Summary'!CK41="Yes"),100-OFFSET('Sanitation Data'!$C$5,0,10*ROW('Sanitation Data'!C35)),NA())</f>
        <v>#N/A</v>
      </c>
      <c r="W41" s="106" t="e">
        <f ca="true">+IF(AND(ISNUMBER(OFFSET('Sanitation Data'!$C$7,0,10*ROW('Sanitation Data'!C35))),'Data Summary'!CL41="Yes"),OFFSET('Sanitation Data'!$C$7,0,10*ROW('Sanitation Data'!C35)),NA())</f>
        <v>#N/A</v>
      </c>
      <c r="X41" s="106" t="e">
        <f ca="true">+IF(AND(ISNUMBER(OFFSET('Sanitation Data'!$C$11,0,10*ROW('Sanitation Data'!C35))),'Data Summary'!CM41="Yes"),OFFSET('Sanitation Data'!$C$11,0,10*ROW('Sanitation Data'!C35)),NA())</f>
        <v>#N/A</v>
      </c>
      <c r="Y41" s="106" t="e">
        <f ca="true">+IF(AND(ISNUMBER(OFFSET('Sanitation Data'!$C$12,0,10*ROW('Sanitation Data'!C35))),'Data Summary'!CN41="Yes"),OFFSET('Sanitation Data'!$C$12,0,10*ROW('Sanitation Data'!C35)),NA())</f>
        <v>#N/A</v>
      </c>
      <c r="Z41" s="106" t="e">
        <f ca="true">+IF(AND(ISNUMBER(OFFSET('Sanitation Data'!$C$13,0,10*ROW('Sanitation Data'!C35))),'Data Summary'!CO41="Yes"),OFFSET('Sanitation Data'!$C$13,0,10*ROW('Sanitation Data'!C35)),NA())</f>
        <v>#N/A</v>
      </c>
      <c r="AA41" s="106" t="e">
        <f ca="true">+IF(AND(ISNUMBER(OFFSET('Sanitation Data'!$D$5,0,10*ROW('Sanitation Data'!D35))),'Data Summary'!CP41="Yes"),100-OFFSET('Sanitation Data'!$D$5,0,10*ROW('Sanitation Data'!D35)),NA())</f>
        <v>#N/A</v>
      </c>
      <c r="AB41" s="106" t="e">
        <f ca="true">+IF(AND(ISNUMBER(OFFSET('Sanitation Data'!$D$7,0,10*ROW('Sanitation Data'!D35))),'Data Summary'!CQ41="Yes"),OFFSET('Sanitation Data'!$D$7,0,10*ROW('Sanitation Data'!D35)),NA())</f>
        <v>#N/A</v>
      </c>
      <c r="AC41" s="106" t="e">
        <f ca="true">+IF(AND(ISNUMBER(OFFSET('Sanitation Data'!$D$11,0,10*ROW('Sanitation Data'!D35))),'Data Summary'!CR41="Yes"),OFFSET('Sanitation Data'!$D$11,0,10*ROW('Sanitation Data'!D35)),NA())</f>
        <v>#N/A</v>
      </c>
      <c r="AD41" s="106" t="e">
        <f ca="true">+IF(AND(ISNUMBER(OFFSET('Sanitation Data'!$D$12,0,10*ROW('Sanitation Data'!D35))),'Data Summary'!CS41="Yes"),OFFSET('Sanitation Data'!$D$12,0,10*ROW('Sanitation Data'!D35)),NA())</f>
        <v>#N/A</v>
      </c>
      <c r="AE41" s="106" t="e">
        <f ca="true">+IF(AND(ISNUMBER(OFFSET('Sanitation Data'!$D$13,0,10*ROW('Sanitation Data'!D35))),'Data Summary'!CT41="Yes"),OFFSET('Sanitation Data'!$D$13,0,10*ROW('Sanitation Data'!D35)),NA())</f>
        <v>#N/A</v>
      </c>
      <c r="AF41" s="106" t="e">
        <f ca="true">+IF(AND(ISNUMBER(OFFSET('Sanitation Data'!$E$5,0,10*ROW('Sanitation Data'!E35))),'Data Summary'!CU41="Yes"),100-OFFSET('Sanitation Data'!$E$5,0,10*ROW('Sanitation Data'!E35)),NA())</f>
        <v>#N/A</v>
      </c>
      <c r="AG41" s="106" t="e">
        <f ca="true">+IF(AND(ISNUMBER(OFFSET('Sanitation Data'!$E$7,0,10*ROW('Sanitation Data'!E35))),'Data Summary'!CV41="Yes"),OFFSET('Sanitation Data'!$E$7,0,10*ROW('Sanitation Data'!E35)),NA())</f>
        <v>#N/A</v>
      </c>
      <c r="AH41" s="106" t="e">
        <f ca="true">+IF(AND(ISNUMBER(OFFSET('Sanitation Data'!$E$11,0,10*ROW('Sanitation Data'!E35))),'Data Summary'!CW41="Yes"),OFFSET('Sanitation Data'!$E$11,0,10*ROW('Sanitation Data'!E35)),NA())</f>
        <v>#N/A</v>
      </c>
      <c r="AI41" s="106" t="e">
        <f ca="true">+IF(AND(ISNUMBER(OFFSET('Sanitation Data'!$E$12,0,10*ROW('Sanitation Data'!E35))),'Data Summary'!CX41="Yes"),OFFSET('Sanitation Data'!$E$12,0,10*ROW('Sanitation Data'!E35)),NA())</f>
        <v>#N/A</v>
      </c>
      <c r="AJ41" s="106" t="e">
        <f ca="true">+IF(AND(ISNUMBER(OFFSET('Sanitation Data'!$E$13,0,10*ROW('Sanitation Data'!E35))),'Data Summary'!CY41="Yes"),OFFSET('Sanitation Data'!$E$13,0,10*ROW('Sanitation Data'!E35)),NA())</f>
        <v>#N/A</v>
      </c>
      <c r="AK41" s="106" t="e">
        <f ca="true">+IF(AND(ISNUMBER(OFFSET('Sanitation Data'!$F$5,0,10*ROW('Sanitation Data'!F35))),'Data Summary'!CZ41="Yes"),100-OFFSET('Sanitation Data'!$F$5,0,10*ROW('Sanitation Data'!F35)),NA())</f>
        <v>#N/A</v>
      </c>
      <c r="AL41" s="106" t="e">
        <f ca="true">+IF(AND(ISNUMBER(OFFSET('Sanitation Data'!$F$7,0,10*ROW('Sanitation Data'!F35))),'Data Summary'!DA41="Yes"),OFFSET('Sanitation Data'!$F$7,0,10*ROW('Sanitation Data'!F35)),NA())</f>
        <v>#N/A</v>
      </c>
      <c r="AM41" s="106" t="e">
        <f ca="true">+IF(AND(ISNUMBER(OFFSET('Sanitation Data'!$F$11,0,10*ROW('Sanitation Data'!F35))),'Data Summary'!DB41="Yes"),OFFSET('Sanitation Data'!$F$11,0,10*ROW('Sanitation Data'!F35)),NA())</f>
        <v>#N/A</v>
      </c>
      <c r="AN41" s="106" t="e">
        <f ca="true">+IF(AND(ISNUMBER(OFFSET('Sanitation Data'!$F$12,0,10*ROW('Sanitation Data'!F35))),'Data Summary'!DC41="Yes"),OFFSET('Sanitation Data'!$F$12,0,10*ROW('Sanitation Data'!F35)),NA())</f>
        <v>#N/A</v>
      </c>
      <c r="AO41" s="106" t="e">
        <f ca="true">+IF(AND(ISNUMBER(OFFSET('Sanitation Data'!$F$13,0,10*ROW('Sanitation Data'!F35))),'Data Summary'!DD41="Yes"),OFFSET('Sanitation Data'!$F$13,0,10*ROW('Sanitation Data'!F35)),NA())</f>
        <v>#N/A</v>
      </c>
      <c r="AP41" s="106" t="e">
        <f ca="true">+IF(AND(ISNUMBER(OFFSET('Sanitation Data'!$G$5,0,10*ROW('Sanitation Data'!G35))),'Data Summary'!DE41="Yes"),100-OFFSET('Sanitation Data'!$G$5,0,10*ROW('Sanitation Data'!G35)),NA())</f>
        <v>#N/A</v>
      </c>
      <c r="AQ41" s="106" t="e">
        <f ca="true">+IF(AND(ISNUMBER(OFFSET('Sanitation Data'!$G$7,0,10*ROW('Sanitation Data'!G35))),'Data Summary'!DF41="Yes"),OFFSET('Sanitation Data'!$G$7,0,10*ROW('Sanitation Data'!G35)),NA())</f>
        <v>#N/A</v>
      </c>
      <c r="AR41" s="106" t="e">
        <f ca="true">+IF(AND(ISNUMBER(OFFSET('Sanitation Data'!$G$11,0,10*ROW('Sanitation Data'!G35))),'Data Summary'!DG41="Yes"),OFFSET('Sanitation Data'!$G$11,0,10*ROW('Sanitation Data'!G35)),NA())</f>
        <v>#N/A</v>
      </c>
      <c r="AS41" s="106" t="e">
        <f ca="true">+IF(AND(ISNUMBER(OFFSET('Sanitation Data'!$G$12,0,10*ROW('Sanitation Data'!G35))),'Data Summary'!DH41="Yes"),OFFSET('Sanitation Data'!$G$12,0,10*ROW('Sanitation Data'!G35)),NA())</f>
        <v>#N/A</v>
      </c>
      <c r="AT41" s="106" t="e">
        <f ca="true">+IF(AND(ISNUMBER(OFFSET('Sanitation Data'!$G$13,0,10*ROW('Sanitation Data'!G35))),'Data Summary'!DI41="Yes"),OFFSET('Sanitation Data'!$G$13,0,10*ROW('Sanitation Data'!G35)),NA())</f>
        <v>#N/A</v>
      </c>
      <c r="AU41" s="106" t="e">
        <f ca="true">+IF(AND(ISNUMBER(OFFSET('Sanitation Data'!$H$5,0,10*ROW('Sanitation Data'!H35))),'Data Summary'!DJ41="Yes"),100-OFFSET('Sanitation Data'!$H$5,0,10*ROW('Sanitation Data'!H35)),NA())</f>
        <v>#N/A</v>
      </c>
      <c r="AV41" s="106" t="e">
        <f ca="true">+IF(AND(ISNUMBER(OFFSET('Sanitation Data'!$H$7,0,10*ROW('Sanitation Data'!H35))),'Data Summary'!DK41="Yes"),OFFSET('Sanitation Data'!$H$7,0,10*ROW('Sanitation Data'!H35)),NA())</f>
        <v>#N/A</v>
      </c>
      <c r="AW41" s="106" t="e">
        <f ca="true">+IF(AND(ISNUMBER(OFFSET('Sanitation Data'!$H$11,0,10*ROW('Sanitation Data'!H35))),'Data Summary'!DL41="Yes"),OFFSET('Sanitation Data'!$H$11,0,10*ROW('Sanitation Data'!H35)),NA())</f>
        <v>#N/A</v>
      </c>
      <c r="AX41" s="106" t="e">
        <f ca="true">+IF(AND(ISNUMBER(OFFSET('Sanitation Data'!$H$12,0,10*ROW('Sanitation Data'!H35))),'Data Summary'!DM41="Yes"),OFFSET('Sanitation Data'!$H$12,0,10*ROW('Sanitation Data'!H35)),NA())</f>
        <v>#N/A</v>
      </c>
      <c r="AY41" s="106" t="e">
        <f ca="true">+IF(AND(ISNUMBER(OFFSET('Sanitation Data'!$H$13,0,10*ROW('Sanitation Data'!H35))),'Data Summary'!DN41="Yes"),OFFSET('Sanitation Data'!$H$13,0,10*ROW('Sanitation Data'!H35)),NA())</f>
        <v>#N/A</v>
      </c>
      <c r="AZ41" s="111" t="e">
        <f ca="true">+IF(AND(ISNUMBER(OFFSET('Hygiene Data'!$C$6,0,10*ROW('Hygiene Data'!C35))),'Data Summary'!DO41="Yes"),OFFSET('Hygiene Data'!$C$6,0,10*ROW('Hygiene Data'!C35)),NA())</f>
        <v>#N/A</v>
      </c>
      <c r="BA41" s="111" t="e">
        <f ca="true">+IF(AND(ISNUMBER(OFFSET('Hygiene Data'!$C$8,0,10*ROW('Hygiene Data'!C35))),'Data Summary'!DP41="Yes"),OFFSET('Hygiene Data'!$C$8,0,10*ROW('Hygiene Data'!C35)),NA())</f>
        <v>#N/A</v>
      </c>
      <c r="BB41" s="111" t="e">
        <f ca="true">+IF(AND(ISNUMBER(OFFSET('Hygiene Data'!$C$10,0,10*ROW('Hygiene Data'!C35))),'Data Summary'!DQ41="Yes"),OFFSET('Hygiene Data'!$C$10,0,10*ROW('Hygiene Data'!C35)),NA())</f>
        <v>#N/A</v>
      </c>
      <c r="BC41" s="111" t="e">
        <f ca="true">+IF(AND(ISNUMBER(OFFSET('Hygiene Data'!$D$6,0,10*ROW('Hygiene Data'!D35))),'Data Summary'!DR41="Yes"),OFFSET('Hygiene Data'!$D$6,0,10*ROW('Hygiene Data'!D35)),NA())</f>
        <v>#N/A</v>
      </c>
      <c r="BD41" s="111" t="e">
        <f ca="true">+IF(AND(ISNUMBER(OFFSET('Hygiene Data'!$D$8,0,10*ROW('Hygiene Data'!D35))),'Data Summary'!DS41="Yes"),OFFSET('Hygiene Data'!$D$8,0,10*ROW('Hygiene Data'!D35)),NA())</f>
        <v>#N/A</v>
      </c>
      <c r="BE41" s="111" t="e">
        <f ca="true">+IF(AND(ISNUMBER(OFFSET('Hygiene Data'!$D$10,0,10*ROW('Hygiene Data'!D35))),'Data Summary'!DT41="Yes"),OFFSET('Hygiene Data'!$D$10,0,10*ROW('Hygiene Data'!D35)),NA())</f>
        <v>#N/A</v>
      </c>
      <c r="BF41" s="111" t="e">
        <f ca="true">+IF(AND(ISNUMBER(OFFSET('Hygiene Data'!$E$6,0,10*ROW('Hygiene Data'!E35))),'Data Summary'!DU41="Yes"),OFFSET('Hygiene Data'!$E$6,0,10*ROW('Hygiene Data'!E35)),NA())</f>
        <v>#N/A</v>
      </c>
      <c r="BG41" s="111" t="e">
        <f ca="true">+IF(AND(ISNUMBER(OFFSET('Hygiene Data'!$E$8,0,10*ROW('Hygiene Data'!E35))),'Data Summary'!DV41="Yes"),OFFSET('Hygiene Data'!$E$8,0,10*ROW('Hygiene Data'!E35)),NA())</f>
        <v>#N/A</v>
      </c>
      <c r="BH41" s="111" t="e">
        <f ca="true">+IF(AND(ISNUMBER(OFFSET('Hygiene Data'!$E$10,0,10*ROW('Hygiene Data'!E35))),'Data Summary'!DW41="Yes"),OFFSET('Hygiene Data'!$E$10,0,10*ROW('Hygiene Data'!E35)),NA())</f>
        <v>#N/A</v>
      </c>
      <c r="BI41" s="111" t="e">
        <f ca="true">+IF(AND(ISNUMBER(OFFSET('Hygiene Data'!$F$6,0,10*ROW('Hygiene Data'!F35))),'Data Summary'!DX41="Yes"),OFFSET('Hygiene Data'!$F$6,0,10*ROW('Hygiene Data'!F35)),NA())</f>
        <v>#N/A</v>
      </c>
      <c r="BJ41" s="111" t="e">
        <f ca="true">+IF(AND(ISNUMBER(OFFSET('Hygiene Data'!$F$8,0,10*ROW('Hygiene Data'!F35))),'Data Summary'!DY41="Yes"),OFFSET('Hygiene Data'!$F$8,0,10*ROW('Hygiene Data'!F35)),NA())</f>
        <v>#N/A</v>
      </c>
      <c r="BK41" s="111" t="e">
        <f ca="true">+IF(AND(ISNUMBER(OFFSET('Hygiene Data'!$F$10,0,10*ROW('Hygiene Data'!F35))),'Data Summary'!DZ41="Yes"),OFFSET('Hygiene Data'!$F$10,0,10*ROW('Hygiene Data'!F35)),NA())</f>
        <v>#N/A</v>
      </c>
      <c r="BL41" s="111" t="e">
        <f ca="true">+IF(AND(ISNUMBER(OFFSET('Hygiene Data'!$G$6,0,10*ROW('Hygiene Data'!G35))),'Data Summary'!EA41="Yes"),OFFSET('Hygiene Data'!$G$6,0,10*ROW('Hygiene Data'!G35)),NA())</f>
        <v>#N/A</v>
      </c>
      <c r="BM41" s="111" t="e">
        <f ca="true">+IF(AND(ISNUMBER(OFFSET('Hygiene Data'!$G$8,0,10*ROW('Hygiene Data'!G35))),'Data Summary'!EB41="Yes"),OFFSET('Hygiene Data'!$G$8,0,10*ROW('Hygiene Data'!G35)),NA())</f>
        <v>#N/A</v>
      </c>
      <c r="BN41" s="111" t="e">
        <f ca="true">+IF(AND(ISNUMBER(OFFSET('Hygiene Data'!$G$10,0,10*ROW('Hygiene Data'!G35))),'Data Summary'!EC41="Yes"),OFFSET('Hygiene Data'!$G$10,0,10*ROW('Hygiene Data'!G35)),NA())</f>
        <v>#N/A</v>
      </c>
      <c r="BO41" s="111" t="e">
        <f ca="true">+IF(AND(ISNUMBER(OFFSET('Hygiene Data'!$H$6,0,10*ROW('Hygiene Data'!H35))),'Data Summary'!ED41="Yes"),OFFSET('Hygiene Data'!$H$6,0,10*ROW('Hygiene Data'!H35)),NA())</f>
        <v>#N/A</v>
      </c>
      <c r="BP41" s="111" t="e">
        <f ca="true">+IF(AND(ISNUMBER(OFFSET('Hygiene Data'!$H$8,0,10*ROW('Hygiene Data'!H35))),'Data Summary'!EE41="Yes"),OFFSET('Hygiene Data'!$H$8,0,10*ROW('Hygiene Data'!H35)),NA())</f>
        <v>#N/A</v>
      </c>
      <c r="BQ41" s="111" t="e">
        <f ca="true">+IF(AND(ISNUMBER(OFFSET('Hygiene Data'!$H$10,0,10*ROW('Hygiene Data'!H35))),'Data Summary'!EF41="Yes"),OFFSET('Hygiene Data'!$H$10,0,10*ROW('Hygiene Data'!H35)),NA())</f>
        <v>#N/A</v>
      </c>
    </row>
    <row r="42" x14ac:dyDescent="0.2">
      <c r="A42" s="59" t="e">
        <f ca="true">+IF(OFFSET('Water Data'!$B$1,0,10*ROW('Water Data'!B36))="",NA(),OFFSET('Water Data'!$B$1,0,10*ROW('Water Data'!B36)))</f>
        <v>#N/A</v>
      </c>
      <c r="B42" s="59" t="e">
        <f ca="true">+IF(OFFSET('Water Data'!$A$3,0,10*ROW('Water Data'!A39))="",NA(),OFFSET('Water Data'!$A$3,0,10*ROW('Water Data'!A39)))</f>
        <v>#N/A</v>
      </c>
      <c r="C42" s="59" t="e">
        <f ca="true">+IF(OFFSET('Water Data'!$C$3,0,10*ROW('Water Data'!C39))="",NA(),OFFSET('Water Data'!$C$3,0,10*ROW('Water Data'!C39)))</f>
        <v>#N/A</v>
      </c>
      <c r="D42" s="60" t="e">
        <f ca="true">+IF(AND(ISNUMBER(OFFSET('Water Data'!$C$5,0,10*ROW('Water Data'!C36))),'Data Summary'!BS42="Yes"),100-OFFSET('Water Data'!$C$5,0,10*ROW('Water Data'!C36)),NA())</f>
        <v>#N/A</v>
      </c>
      <c r="E42" s="60" t="e">
        <f ca="true">+IF(AND(ISNUMBER(OFFSET('Water Data'!$C$7,0,10*ROW('Water Data'!C36))),'Data Summary'!BT42="Yes"),OFFSET('Water Data'!$C$7,0,10*ROW('Water Data'!C36)),NA())</f>
        <v>#N/A</v>
      </c>
      <c r="F42" s="60" t="e">
        <f ca="true">+IF(AND(ISNUMBER(OFFSET('Water Data'!$C$10,0,10*ROW('Water Data'!C36))),'Data Summary'!BU42="Yes"),OFFSET('Water Data'!$C$10,0,10*ROW('Water Data'!C36)),NA())</f>
        <v>#N/A</v>
      </c>
      <c r="G42" s="60" t="e">
        <f ca="true">+IF(AND(ISNUMBER(OFFSET('Water Data'!$D$5,0,10*ROW('Water Data'!D36))),'Data Summary'!BV42="Yes"),100-OFFSET('Water Data'!$D$5,0,10*ROW('Water Data'!D36)),NA())</f>
        <v>#N/A</v>
      </c>
      <c r="H42" s="60" t="e">
        <f ca="true">+IF(AND(ISNUMBER(OFFSET('Water Data'!$D$7,0,10*ROW('Water Data'!D36))),'Data Summary'!BW42="Yes"),OFFSET('Water Data'!$D$7,0,10*ROW('Water Data'!D36)),NA())</f>
        <v>#N/A</v>
      </c>
      <c r="I42" s="60" t="e">
        <f ca="true">+IF(AND(ISNUMBER(OFFSET('Water Data'!$D$10,0,10*ROW('Water Data'!D36))),'Data Summary'!BX42="Yes"),OFFSET('Water Data'!$D$10,0,10*ROW('Water Data'!D36)),NA())</f>
        <v>#N/A</v>
      </c>
      <c r="J42" s="60" t="e">
        <f ca="true">+IF(AND(ISNUMBER(OFFSET('Water Data'!$E$5,0,10*ROW('Water Data'!E36))),'Data Summary'!BY42="Yes"),100-OFFSET('Water Data'!$E$5,0,10*ROW('Water Data'!E36)),NA())</f>
        <v>#N/A</v>
      </c>
      <c r="K42" s="60" t="e">
        <f ca="true">+IF(AND(ISNUMBER(OFFSET('Water Data'!$E$7,0,10*ROW('Water Data'!E36))),'Data Summary'!BZ42="Yes"),OFFSET('Water Data'!$E$7,0,10*ROW('Water Data'!E36)),NA())</f>
        <v>#N/A</v>
      </c>
      <c r="L42" s="60" t="e">
        <f ca="true">+IF(AND(ISNUMBER(OFFSET('Water Data'!$E$10,0,10*ROW('Water Data'!E36))),'Data Summary'!CA42="Yes"),OFFSET('Water Data'!$E$10,0,10*ROW('Water Data'!E36)),NA())</f>
        <v>#N/A</v>
      </c>
      <c r="M42" s="60" t="e">
        <f ca="true">+IF(AND(ISNUMBER(OFFSET('Water Data'!$F$5,0,10*ROW('Water Data'!F36))),'Data Summary'!CB42="Yes"),100-OFFSET('Water Data'!$F$5,0,10*ROW('Water Data'!F36)),NA())</f>
        <v>#N/A</v>
      </c>
      <c r="N42" s="60" t="e">
        <f ca="true">+IF(AND(ISNUMBER(OFFSET('Water Data'!$F$7,0,10*ROW('Water Data'!F36))),'Data Summary'!CC42="Yes"),OFFSET('Water Data'!$F$7,0,10*ROW('Water Data'!F36)),NA())</f>
        <v>#N/A</v>
      </c>
      <c r="O42" s="60" t="e">
        <f ca="true">+IF(AND(ISNUMBER(OFFSET('Water Data'!$F$10,0,10*ROW('Water Data'!F36))),'Data Summary'!CD42="Yes"),OFFSET('Water Data'!$F$10,0,10*ROW('Water Data'!F36)),NA())</f>
        <v>#N/A</v>
      </c>
      <c r="P42" s="60" t="e">
        <f ca="true">+IF(AND(ISNUMBER(OFFSET('Water Data'!$G$5,0,10*ROW('Water Data'!G36))),'Data Summary'!CE42="Yes"),100-OFFSET('Water Data'!$G$5,0,10*ROW('Water Data'!G36)),NA())</f>
        <v>#N/A</v>
      </c>
      <c r="Q42" s="60" t="e">
        <f ca="true">+IF(AND(ISNUMBER(OFFSET('Water Data'!$G$7,0,10*ROW('Water Data'!G36))),'Data Summary'!CF42="Yes"),OFFSET('Water Data'!$G$7,0,10*ROW('Water Data'!G36)),NA())</f>
        <v>#N/A</v>
      </c>
      <c r="R42" s="60" t="e">
        <f ca="true">+IF(AND(ISNUMBER(OFFSET('Water Data'!$G$10,0,10*ROW('Water Data'!G36))),'Data Summary'!CG42="Yes"),OFFSET('Water Data'!$G$10,0,10*ROW('Water Data'!G36)),NA())</f>
        <v>#N/A</v>
      </c>
      <c r="S42" s="60" t="e">
        <f ca="true">+IF(AND(ISNUMBER(OFFSET('Water Data'!$H$5,0,10*ROW('Water Data'!H36))),'Data Summary'!CH42="Yes"),100-OFFSET('Water Data'!$H$5,0,10*ROW('Water Data'!H36)),NA())</f>
        <v>#N/A</v>
      </c>
      <c r="T42" s="60" t="e">
        <f ca="true">+IF(AND(ISNUMBER(OFFSET('Water Data'!$H$7,0,10*ROW('Water Data'!H36))),'Data Summary'!CI42="Yes"),OFFSET('Water Data'!$H$7,0,10*ROW('Water Data'!H36)),NA())</f>
        <v>#N/A</v>
      </c>
      <c r="U42" s="60" t="e">
        <f ca="true">+IF(AND(ISNUMBER(OFFSET('Water Data'!$H$10,0,10*ROW('Water Data'!H36))),'Data Summary'!CJ42="Yes"),OFFSET('Water Data'!$H$10,0,10*ROW('Water Data'!H36)),NA())</f>
        <v>#N/A</v>
      </c>
      <c r="V42" s="106" t="e">
        <f ca="true">+IF(AND(ISNUMBER(OFFSET('Sanitation Data'!$C$5,0,10*ROW('Sanitation Data'!C36))),'Data Summary'!CK42="Yes"),100-OFFSET('Sanitation Data'!$C$5,0,10*ROW('Sanitation Data'!C36)),NA())</f>
        <v>#N/A</v>
      </c>
      <c r="W42" s="106" t="e">
        <f ca="true">+IF(AND(ISNUMBER(OFFSET('Sanitation Data'!$C$7,0,10*ROW('Sanitation Data'!C36))),'Data Summary'!CL42="Yes"),OFFSET('Sanitation Data'!$C$7,0,10*ROW('Sanitation Data'!C36)),NA())</f>
        <v>#N/A</v>
      </c>
      <c r="X42" s="106" t="e">
        <f ca="true">+IF(AND(ISNUMBER(OFFSET('Sanitation Data'!$C$11,0,10*ROW('Sanitation Data'!C36))),'Data Summary'!CM42="Yes"),OFFSET('Sanitation Data'!$C$11,0,10*ROW('Sanitation Data'!C36)),NA())</f>
        <v>#N/A</v>
      </c>
      <c r="Y42" s="106" t="e">
        <f ca="true">+IF(AND(ISNUMBER(OFFSET('Sanitation Data'!$C$12,0,10*ROW('Sanitation Data'!C36))),'Data Summary'!CN42="Yes"),OFFSET('Sanitation Data'!$C$12,0,10*ROW('Sanitation Data'!C36)),NA())</f>
        <v>#N/A</v>
      </c>
      <c r="Z42" s="106" t="e">
        <f ca="true">+IF(AND(ISNUMBER(OFFSET('Sanitation Data'!$C$13,0,10*ROW('Sanitation Data'!C36))),'Data Summary'!CO42="Yes"),OFFSET('Sanitation Data'!$C$13,0,10*ROW('Sanitation Data'!C36)),NA())</f>
        <v>#N/A</v>
      </c>
      <c r="AA42" s="106" t="e">
        <f ca="true">+IF(AND(ISNUMBER(OFFSET('Sanitation Data'!$D$5,0,10*ROW('Sanitation Data'!D36))),'Data Summary'!CP42="Yes"),100-OFFSET('Sanitation Data'!$D$5,0,10*ROW('Sanitation Data'!D36)),NA())</f>
        <v>#N/A</v>
      </c>
      <c r="AB42" s="106" t="e">
        <f ca="true">+IF(AND(ISNUMBER(OFFSET('Sanitation Data'!$D$7,0,10*ROW('Sanitation Data'!D36))),'Data Summary'!CQ42="Yes"),OFFSET('Sanitation Data'!$D$7,0,10*ROW('Sanitation Data'!D36)),NA())</f>
        <v>#N/A</v>
      </c>
      <c r="AC42" s="106" t="e">
        <f ca="true">+IF(AND(ISNUMBER(OFFSET('Sanitation Data'!$D$11,0,10*ROW('Sanitation Data'!D36))),'Data Summary'!CR42="Yes"),OFFSET('Sanitation Data'!$D$11,0,10*ROW('Sanitation Data'!D36)),NA())</f>
        <v>#N/A</v>
      </c>
      <c r="AD42" s="106" t="e">
        <f ca="true">+IF(AND(ISNUMBER(OFFSET('Sanitation Data'!$D$12,0,10*ROW('Sanitation Data'!D36))),'Data Summary'!CS42="Yes"),OFFSET('Sanitation Data'!$D$12,0,10*ROW('Sanitation Data'!D36)),NA())</f>
        <v>#N/A</v>
      </c>
      <c r="AE42" s="106" t="e">
        <f ca="true">+IF(AND(ISNUMBER(OFFSET('Sanitation Data'!$D$13,0,10*ROW('Sanitation Data'!D36))),'Data Summary'!CT42="Yes"),OFFSET('Sanitation Data'!$D$13,0,10*ROW('Sanitation Data'!D36)),NA())</f>
        <v>#N/A</v>
      </c>
      <c r="AF42" s="106" t="e">
        <f ca="true">+IF(AND(ISNUMBER(OFFSET('Sanitation Data'!$E$5,0,10*ROW('Sanitation Data'!E36))),'Data Summary'!CU42="Yes"),100-OFFSET('Sanitation Data'!$E$5,0,10*ROW('Sanitation Data'!E36)),NA())</f>
        <v>#N/A</v>
      </c>
      <c r="AG42" s="106" t="e">
        <f ca="true">+IF(AND(ISNUMBER(OFFSET('Sanitation Data'!$E$7,0,10*ROW('Sanitation Data'!E36))),'Data Summary'!CV42="Yes"),OFFSET('Sanitation Data'!$E$7,0,10*ROW('Sanitation Data'!E36)),NA())</f>
        <v>#N/A</v>
      </c>
      <c r="AH42" s="106" t="e">
        <f ca="true">+IF(AND(ISNUMBER(OFFSET('Sanitation Data'!$E$11,0,10*ROW('Sanitation Data'!E36))),'Data Summary'!CW42="Yes"),OFFSET('Sanitation Data'!$E$11,0,10*ROW('Sanitation Data'!E36)),NA())</f>
        <v>#N/A</v>
      </c>
      <c r="AI42" s="106" t="e">
        <f ca="true">+IF(AND(ISNUMBER(OFFSET('Sanitation Data'!$E$12,0,10*ROW('Sanitation Data'!E36))),'Data Summary'!CX42="Yes"),OFFSET('Sanitation Data'!$E$12,0,10*ROW('Sanitation Data'!E36)),NA())</f>
        <v>#N/A</v>
      </c>
      <c r="AJ42" s="106" t="e">
        <f ca="true">+IF(AND(ISNUMBER(OFFSET('Sanitation Data'!$E$13,0,10*ROW('Sanitation Data'!E36))),'Data Summary'!CY42="Yes"),OFFSET('Sanitation Data'!$E$13,0,10*ROW('Sanitation Data'!E36)),NA())</f>
        <v>#N/A</v>
      </c>
      <c r="AK42" s="106" t="e">
        <f ca="true">+IF(AND(ISNUMBER(OFFSET('Sanitation Data'!$F$5,0,10*ROW('Sanitation Data'!F36))),'Data Summary'!CZ42="Yes"),100-OFFSET('Sanitation Data'!$F$5,0,10*ROW('Sanitation Data'!F36)),NA())</f>
        <v>#N/A</v>
      </c>
      <c r="AL42" s="106" t="e">
        <f ca="true">+IF(AND(ISNUMBER(OFFSET('Sanitation Data'!$F$7,0,10*ROW('Sanitation Data'!F36))),'Data Summary'!DA42="Yes"),OFFSET('Sanitation Data'!$F$7,0,10*ROW('Sanitation Data'!F36)),NA())</f>
        <v>#N/A</v>
      </c>
      <c r="AM42" s="106" t="e">
        <f ca="true">+IF(AND(ISNUMBER(OFFSET('Sanitation Data'!$F$11,0,10*ROW('Sanitation Data'!F36))),'Data Summary'!DB42="Yes"),OFFSET('Sanitation Data'!$F$11,0,10*ROW('Sanitation Data'!F36)),NA())</f>
        <v>#N/A</v>
      </c>
      <c r="AN42" s="106" t="e">
        <f ca="true">+IF(AND(ISNUMBER(OFFSET('Sanitation Data'!$F$12,0,10*ROW('Sanitation Data'!F36))),'Data Summary'!DC42="Yes"),OFFSET('Sanitation Data'!$F$12,0,10*ROW('Sanitation Data'!F36)),NA())</f>
        <v>#N/A</v>
      </c>
      <c r="AO42" s="106" t="e">
        <f ca="true">+IF(AND(ISNUMBER(OFFSET('Sanitation Data'!$F$13,0,10*ROW('Sanitation Data'!F36))),'Data Summary'!DD42="Yes"),OFFSET('Sanitation Data'!$F$13,0,10*ROW('Sanitation Data'!F36)),NA())</f>
        <v>#N/A</v>
      </c>
      <c r="AP42" s="106" t="e">
        <f ca="true">+IF(AND(ISNUMBER(OFFSET('Sanitation Data'!$G$5,0,10*ROW('Sanitation Data'!G36))),'Data Summary'!DE42="Yes"),100-OFFSET('Sanitation Data'!$G$5,0,10*ROW('Sanitation Data'!G36)),NA())</f>
        <v>#N/A</v>
      </c>
      <c r="AQ42" s="106" t="e">
        <f ca="true">+IF(AND(ISNUMBER(OFFSET('Sanitation Data'!$G$7,0,10*ROW('Sanitation Data'!G36))),'Data Summary'!DF42="Yes"),OFFSET('Sanitation Data'!$G$7,0,10*ROW('Sanitation Data'!G36)),NA())</f>
        <v>#N/A</v>
      </c>
      <c r="AR42" s="106" t="e">
        <f ca="true">+IF(AND(ISNUMBER(OFFSET('Sanitation Data'!$G$11,0,10*ROW('Sanitation Data'!G36))),'Data Summary'!DG42="Yes"),OFFSET('Sanitation Data'!$G$11,0,10*ROW('Sanitation Data'!G36)),NA())</f>
        <v>#N/A</v>
      </c>
      <c r="AS42" s="106" t="e">
        <f ca="true">+IF(AND(ISNUMBER(OFFSET('Sanitation Data'!$G$12,0,10*ROW('Sanitation Data'!G36))),'Data Summary'!DH42="Yes"),OFFSET('Sanitation Data'!$G$12,0,10*ROW('Sanitation Data'!G36)),NA())</f>
        <v>#N/A</v>
      </c>
      <c r="AT42" s="106" t="e">
        <f ca="true">+IF(AND(ISNUMBER(OFFSET('Sanitation Data'!$G$13,0,10*ROW('Sanitation Data'!G36))),'Data Summary'!DI42="Yes"),OFFSET('Sanitation Data'!$G$13,0,10*ROW('Sanitation Data'!G36)),NA())</f>
        <v>#N/A</v>
      </c>
      <c r="AU42" s="106" t="e">
        <f ca="true">+IF(AND(ISNUMBER(OFFSET('Sanitation Data'!$H$5,0,10*ROW('Sanitation Data'!H36))),'Data Summary'!DJ42="Yes"),100-OFFSET('Sanitation Data'!$H$5,0,10*ROW('Sanitation Data'!H36)),NA())</f>
        <v>#N/A</v>
      </c>
      <c r="AV42" s="106" t="e">
        <f ca="true">+IF(AND(ISNUMBER(OFFSET('Sanitation Data'!$H$7,0,10*ROW('Sanitation Data'!H36))),'Data Summary'!DK42="Yes"),OFFSET('Sanitation Data'!$H$7,0,10*ROW('Sanitation Data'!H36)),NA())</f>
        <v>#N/A</v>
      </c>
      <c r="AW42" s="106" t="e">
        <f ca="true">+IF(AND(ISNUMBER(OFFSET('Sanitation Data'!$H$11,0,10*ROW('Sanitation Data'!H36))),'Data Summary'!DL42="Yes"),OFFSET('Sanitation Data'!$H$11,0,10*ROW('Sanitation Data'!H36)),NA())</f>
        <v>#N/A</v>
      </c>
      <c r="AX42" s="106" t="e">
        <f ca="true">+IF(AND(ISNUMBER(OFFSET('Sanitation Data'!$H$12,0,10*ROW('Sanitation Data'!H36))),'Data Summary'!DM42="Yes"),OFFSET('Sanitation Data'!$H$12,0,10*ROW('Sanitation Data'!H36)),NA())</f>
        <v>#N/A</v>
      </c>
      <c r="AY42" s="106" t="e">
        <f ca="true">+IF(AND(ISNUMBER(OFFSET('Sanitation Data'!$H$13,0,10*ROW('Sanitation Data'!H36))),'Data Summary'!DN42="Yes"),OFFSET('Sanitation Data'!$H$13,0,10*ROW('Sanitation Data'!H36)),NA())</f>
        <v>#N/A</v>
      </c>
      <c r="AZ42" s="111" t="e">
        <f ca="true">+IF(AND(ISNUMBER(OFFSET('Hygiene Data'!$C$6,0,10*ROW('Hygiene Data'!C36))),'Data Summary'!DO42="Yes"),OFFSET('Hygiene Data'!$C$6,0,10*ROW('Hygiene Data'!C36)),NA())</f>
        <v>#N/A</v>
      </c>
      <c r="BA42" s="111" t="e">
        <f ca="true">+IF(AND(ISNUMBER(OFFSET('Hygiene Data'!$C$8,0,10*ROW('Hygiene Data'!C36))),'Data Summary'!DP42="Yes"),OFFSET('Hygiene Data'!$C$8,0,10*ROW('Hygiene Data'!C36)),NA())</f>
        <v>#N/A</v>
      </c>
      <c r="BB42" s="111" t="e">
        <f ca="true">+IF(AND(ISNUMBER(OFFSET('Hygiene Data'!$C$10,0,10*ROW('Hygiene Data'!C36))),'Data Summary'!DQ42="Yes"),OFFSET('Hygiene Data'!$C$10,0,10*ROW('Hygiene Data'!C36)),NA())</f>
        <v>#N/A</v>
      </c>
      <c r="BC42" s="111" t="e">
        <f ca="true">+IF(AND(ISNUMBER(OFFSET('Hygiene Data'!$D$6,0,10*ROW('Hygiene Data'!D36))),'Data Summary'!DR42="Yes"),OFFSET('Hygiene Data'!$D$6,0,10*ROW('Hygiene Data'!D36)),NA())</f>
        <v>#N/A</v>
      </c>
      <c r="BD42" s="111" t="e">
        <f ca="true">+IF(AND(ISNUMBER(OFFSET('Hygiene Data'!$D$8,0,10*ROW('Hygiene Data'!D36))),'Data Summary'!DS42="Yes"),OFFSET('Hygiene Data'!$D$8,0,10*ROW('Hygiene Data'!D36)),NA())</f>
        <v>#N/A</v>
      </c>
      <c r="BE42" s="111" t="e">
        <f ca="true">+IF(AND(ISNUMBER(OFFSET('Hygiene Data'!$D$10,0,10*ROW('Hygiene Data'!D36))),'Data Summary'!DT42="Yes"),OFFSET('Hygiene Data'!$D$10,0,10*ROW('Hygiene Data'!D36)),NA())</f>
        <v>#N/A</v>
      </c>
      <c r="BF42" s="111" t="e">
        <f ca="true">+IF(AND(ISNUMBER(OFFSET('Hygiene Data'!$E$6,0,10*ROW('Hygiene Data'!E36))),'Data Summary'!DU42="Yes"),OFFSET('Hygiene Data'!$E$6,0,10*ROW('Hygiene Data'!E36)),NA())</f>
        <v>#N/A</v>
      </c>
      <c r="BG42" s="111" t="e">
        <f ca="true">+IF(AND(ISNUMBER(OFFSET('Hygiene Data'!$E$8,0,10*ROW('Hygiene Data'!E36))),'Data Summary'!DV42="Yes"),OFFSET('Hygiene Data'!$E$8,0,10*ROW('Hygiene Data'!E36)),NA())</f>
        <v>#N/A</v>
      </c>
      <c r="BH42" s="111" t="e">
        <f ca="true">+IF(AND(ISNUMBER(OFFSET('Hygiene Data'!$E$10,0,10*ROW('Hygiene Data'!E36))),'Data Summary'!DW42="Yes"),OFFSET('Hygiene Data'!$E$10,0,10*ROW('Hygiene Data'!E36)),NA())</f>
        <v>#N/A</v>
      </c>
      <c r="BI42" s="111" t="e">
        <f ca="true">+IF(AND(ISNUMBER(OFFSET('Hygiene Data'!$F$6,0,10*ROW('Hygiene Data'!F36))),'Data Summary'!DX42="Yes"),OFFSET('Hygiene Data'!$F$6,0,10*ROW('Hygiene Data'!F36)),NA())</f>
        <v>#N/A</v>
      </c>
      <c r="BJ42" s="111" t="e">
        <f ca="true">+IF(AND(ISNUMBER(OFFSET('Hygiene Data'!$F$8,0,10*ROW('Hygiene Data'!F36))),'Data Summary'!DY42="Yes"),OFFSET('Hygiene Data'!$F$8,0,10*ROW('Hygiene Data'!F36)),NA())</f>
        <v>#N/A</v>
      </c>
      <c r="BK42" s="111" t="e">
        <f ca="true">+IF(AND(ISNUMBER(OFFSET('Hygiene Data'!$F$10,0,10*ROW('Hygiene Data'!F36))),'Data Summary'!DZ42="Yes"),OFFSET('Hygiene Data'!$F$10,0,10*ROW('Hygiene Data'!F36)),NA())</f>
        <v>#N/A</v>
      </c>
      <c r="BL42" s="111" t="e">
        <f ca="true">+IF(AND(ISNUMBER(OFFSET('Hygiene Data'!$G$6,0,10*ROW('Hygiene Data'!G36))),'Data Summary'!EA42="Yes"),OFFSET('Hygiene Data'!$G$6,0,10*ROW('Hygiene Data'!G36)),NA())</f>
        <v>#N/A</v>
      </c>
      <c r="BM42" s="111" t="e">
        <f ca="true">+IF(AND(ISNUMBER(OFFSET('Hygiene Data'!$G$8,0,10*ROW('Hygiene Data'!G36))),'Data Summary'!EB42="Yes"),OFFSET('Hygiene Data'!$G$8,0,10*ROW('Hygiene Data'!G36)),NA())</f>
        <v>#N/A</v>
      </c>
      <c r="BN42" s="111" t="e">
        <f ca="true">+IF(AND(ISNUMBER(OFFSET('Hygiene Data'!$G$10,0,10*ROW('Hygiene Data'!G36))),'Data Summary'!EC42="Yes"),OFFSET('Hygiene Data'!$G$10,0,10*ROW('Hygiene Data'!G36)),NA())</f>
        <v>#N/A</v>
      </c>
      <c r="BO42" s="111" t="e">
        <f ca="true">+IF(AND(ISNUMBER(OFFSET('Hygiene Data'!$H$6,0,10*ROW('Hygiene Data'!H36))),'Data Summary'!ED42="Yes"),OFFSET('Hygiene Data'!$H$6,0,10*ROW('Hygiene Data'!H36)),NA())</f>
        <v>#N/A</v>
      </c>
      <c r="BP42" s="111" t="e">
        <f ca="true">+IF(AND(ISNUMBER(OFFSET('Hygiene Data'!$H$8,0,10*ROW('Hygiene Data'!H36))),'Data Summary'!EE42="Yes"),OFFSET('Hygiene Data'!$H$8,0,10*ROW('Hygiene Data'!H36)),NA())</f>
        <v>#N/A</v>
      </c>
      <c r="BQ42" s="111" t="e">
        <f ca="true">+IF(AND(ISNUMBER(OFFSET('Hygiene Data'!$H$10,0,10*ROW('Hygiene Data'!H36))),'Data Summary'!EF42="Yes"),OFFSET('Hygiene Data'!$H$10,0,10*ROW('Hygiene Data'!H36)),NA())</f>
        <v>#N/A</v>
      </c>
    </row>
    <row r="43" x14ac:dyDescent="0.2">
      <c r="A43" s="59" t="e">
        <f ca="true">+IF(OFFSET('Water Data'!$B$1,0,10*ROW('Water Data'!B37))="",NA(),OFFSET('Water Data'!$B$1,0,10*ROW('Water Data'!B37)))</f>
        <v>#N/A</v>
      </c>
      <c r="B43" s="59" t="e">
        <f ca="true">+IF(OFFSET('Water Data'!$A$3,0,10*ROW('Water Data'!A40))="",NA(),OFFSET('Water Data'!$A$3,0,10*ROW('Water Data'!A40)))</f>
        <v>#N/A</v>
      </c>
      <c r="C43" s="59" t="e">
        <f ca="true">+IF(OFFSET('Water Data'!$C$3,0,10*ROW('Water Data'!C40))="",NA(),OFFSET('Water Data'!$C$3,0,10*ROW('Water Data'!C40)))</f>
        <v>#N/A</v>
      </c>
      <c r="D43" s="60" t="e">
        <f ca="true">+IF(AND(ISNUMBER(OFFSET('Water Data'!$C$5,0,10*ROW('Water Data'!C37))),'Data Summary'!BS43="Yes"),100-OFFSET('Water Data'!$C$5,0,10*ROW('Water Data'!C37)),NA())</f>
        <v>#N/A</v>
      </c>
      <c r="E43" s="60" t="e">
        <f ca="true">+IF(AND(ISNUMBER(OFFSET('Water Data'!$C$7,0,10*ROW('Water Data'!C37))),'Data Summary'!BT43="Yes"),OFFSET('Water Data'!$C$7,0,10*ROW('Water Data'!C37)),NA())</f>
        <v>#N/A</v>
      </c>
      <c r="F43" s="60" t="e">
        <f ca="true">+IF(AND(ISNUMBER(OFFSET('Water Data'!$C$10,0,10*ROW('Water Data'!C37))),'Data Summary'!BU43="Yes"),OFFSET('Water Data'!$C$10,0,10*ROW('Water Data'!C37)),NA())</f>
        <v>#N/A</v>
      </c>
      <c r="G43" s="60" t="e">
        <f ca="true">+IF(AND(ISNUMBER(OFFSET('Water Data'!$D$5,0,10*ROW('Water Data'!D37))),'Data Summary'!BV43="Yes"),100-OFFSET('Water Data'!$D$5,0,10*ROW('Water Data'!D37)),NA())</f>
        <v>#N/A</v>
      </c>
      <c r="H43" s="60" t="e">
        <f ca="true">+IF(AND(ISNUMBER(OFFSET('Water Data'!$D$7,0,10*ROW('Water Data'!D37))),'Data Summary'!BW43="Yes"),OFFSET('Water Data'!$D$7,0,10*ROW('Water Data'!D37)),NA())</f>
        <v>#N/A</v>
      </c>
      <c r="I43" s="60" t="e">
        <f ca="true">+IF(AND(ISNUMBER(OFFSET('Water Data'!$D$10,0,10*ROW('Water Data'!D37))),'Data Summary'!BX43="Yes"),OFFSET('Water Data'!$D$10,0,10*ROW('Water Data'!D37)),NA())</f>
        <v>#N/A</v>
      </c>
      <c r="J43" s="60" t="e">
        <f ca="true">+IF(AND(ISNUMBER(OFFSET('Water Data'!$E$5,0,10*ROW('Water Data'!E37))),'Data Summary'!BY43="Yes"),100-OFFSET('Water Data'!$E$5,0,10*ROW('Water Data'!E37)),NA())</f>
        <v>#N/A</v>
      </c>
      <c r="K43" s="60" t="e">
        <f ca="true">+IF(AND(ISNUMBER(OFFSET('Water Data'!$E$7,0,10*ROW('Water Data'!E37))),'Data Summary'!BZ43="Yes"),OFFSET('Water Data'!$E$7,0,10*ROW('Water Data'!E37)),NA())</f>
        <v>#N/A</v>
      </c>
      <c r="L43" s="60" t="e">
        <f ca="true">+IF(AND(ISNUMBER(OFFSET('Water Data'!$E$10,0,10*ROW('Water Data'!E37))),'Data Summary'!CA43="Yes"),OFFSET('Water Data'!$E$10,0,10*ROW('Water Data'!E37)),NA())</f>
        <v>#N/A</v>
      </c>
      <c r="M43" s="60" t="e">
        <f ca="true">+IF(AND(ISNUMBER(OFFSET('Water Data'!$F$5,0,10*ROW('Water Data'!F37))),'Data Summary'!CB43="Yes"),100-OFFSET('Water Data'!$F$5,0,10*ROW('Water Data'!F37)),NA())</f>
        <v>#N/A</v>
      </c>
      <c r="N43" s="60" t="e">
        <f ca="true">+IF(AND(ISNUMBER(OFFSET('Water Data'!$F$7,0,10*ROW('Water Data'!F37))),'Data Summary'!CC43="Yes"),OFFSET('Water Data'!$F$7,0,10*ROW('Water Data'!F37)),NA())</f>
        <v>#N/A</v>
      </c>
      <c r="O43" s="60" t="e">
        <f ca="true">+IF(AND(ISNUMBER(OFFSET('Water Data'!$F$10,0,10*ROW('Water Data'!F37))),'Data Summary'!CD43="Yes"),OFFSET('Water Data'!$F$10,0,10*ROW('Water Data'!F37)),NA())</f>
        <v>#N/A</v>
      </c>
      <c r="P43" s="60" t="e">
        <f ca="true">+IF(AND(ISNUMBER(OFFSET('Water Data'!$G$5,0,10*ROW('Water Data'!G37))),'Data Summary'!CE43="Yes"),100-OFFSET('Water Data'!$G$5,0,10*ROW('Water Data'!G37)),NA())</f>
        <v>#N/A</v>
      </c>
      <c r="Q43" s="60" t="e">
        <f ca="true">+IF(AND(ISNUMBER(OFFSET('Water Data'!$G$7,0,10*ROW('Water Data'!G37))),'Data Summary'!CF43="Yes"),OFFSET('Water Data'!$G$7,0,10*ROW('Water Data'!G37)),NA())</f>
        <v>#N/A</v>
      </c>
      <c r="R43" s="60" t="e">
        <f ca="true">+IF(AND(ISNUMBER(OFFSET('Water Data'!$G$10,0,10*ROW('Water Data'!G37))),'Data Summary'!CG43="Yes"),OFFSET('Water Data'!$G$10,0,10*ROW('Water Data'!G37)),NA())</f>
        <v>#N/A</v>
      </c>
      <c r="S43" s="60" t="e">
        <f ca="true">+IF(AND(ISNUMBER(OFFSET('Water Data'!$H$5,0,10*ROW('Water Data'!H37))),'Data Summary'!CH43="Yes"),100-OFFSET('Water Data'!$H$5,0,10*ROW('Water Data'!H37)),NA())</f>
        <v>#N/A</v>
      </c>
      <c r="T43" s="60" t="e">
        <f ca="true">+IF(AND(ISNUMBER(OFFSET('Water Data'!$H$7,0,10*ROW('Water Data'!H37))),'Data Summary'!CI43="Yes"),OFFSET('Water Data'!$H$7,0,10*ROW('Water Data'!H37)),NA())</f>
        <v>#N/A</v>
      </c>
      <c r="U43" s="60" t="e">
        <f ca="true">+IF(AND(ISNUMBER(OFFSET('Water Data'!$H$10,0,10*ROW('Water Data'!H37))),'Data Summary'!CJ43="Yes"),OFFSET('Water Data'!$H$10,0,10*ROW('Water Data'!H37)),NA())</f>
        <v>#N/A</v>
      </c>
      <c r="V43" s="106" t="e">
        <f ca="true">+IF(AND(ISNUMBER(OFFSET('Sanitation Data'!$C$5,0,10*ROW('Sanitation Data'!C37))),'Data Summary'!CK43="Yes"),100-OFFSET('Sanitation Data'!$C$5,0,10*ROW('Sanitation Data'!C37)),NA())</f>
        <v>#N/A</v>
      </c>
      <c r="W43" s="106" t="e">
        <f ca="true">+IF(AND(ISNUMBER(OFFSET('Sanitation Data'!$C$7,0,10*ROW('Sanitation Data'!C37))),'Data Summary'!CL43="Yes"),OFFSET('Sanitation Data'!$C$7,0,10*ROW('Sanitation Data'!C37)),NA())</f>
        <v>#N/A</v>
      </c>
      <c r="X43" s="106" t="e">
        <f ca="true">+IF(AND(ISNUMBER(OFFSET('Sanitation Data'!$C$11,0,10*ROW('Sanitation Data'!C37))),'Data Summary'!CM43="Yes"),OFFSET('Sanitation Data'!$C$11,0,10*ROW('Sanitation Data'!C37)),NA())</f>
        <v>#N/A</v>
      </c>
      <c r="Y43" s="106" t="e">
        <f ca="true">+IF(AND(ISNUMBER(OFFSET('Sanitation Data'!$C$12,0,10*ROW('Sanitation Data'!C37))),'Data Summary'!CN43="Yes"),OFFSET('Sanitation Data'!$C$12,0,10*ROW('Sanitation Data'!C37)),NA())</f>
        <v>#N/A</v>
      </c>
      <c r="Z43" s="106" t="e">
        <f ca="true">+IF(AND(ISNUMBER(OFFSET('Sanitation Data'!$C$13,0,10*ROW('Sanitation Data'!C37))),'Data Summary'!CO43="Yes"),OFFSET('Sanitation Data'!$C$13,0,10*ROW('Sanitation Data'!C37)),NA())</f>
        <v>#N/A</v>
      </c>
      <c r="AA43" s="106" t="e">
        <f ca="true">+IF(AND(ISNUMBER(OFFSET('Sanitation Data'!$D$5,0,10*ROW('Sanitation Data'!D37))),'Data Summary'!CP43="Yes"),100-OFFSET('Sanitation Data'!$D$5,0,10*ROW('Sanitation Data'!D37)),NA())</f>
        <v>#N/A</v>
      </c>
      <c r="AB43" s="106" t="e">
        <f ca="true">+IF(AND(ISNUMBER(OFFSET('Sanitation Data'!$D$7,0,10*ROW('Sanitation Data'!D37))),'Data Summary'!CQ43="Yes"),OFFSET('Sanitation Data'!$D$7,0,10*ROW('Sanitation Data'!D37)),NA())</f>
        <v>#N/A</v>
      </c>
      <c r="AC43" s="106" t="e">
        <f ca="true">+IF(AND(ISNUMBER(OFFSET('Sanitation Data'!$D$11,0,10*ROW('Sanitation Data'!D37))),'Data Summary'!CR43="Yes"),OFFSET('Sanitation Data'!$D$11,0,10*ROW('Sanitation Data'!D37)),NA())</f>
        <v>#N/A</v>
      </c>
      <c r="AD43" s="106" t="e">
        <f ca="true">+IF(AND(ISNUMBER(OFFSET('Sanitation Data'!$D$12,0,10*ROW('Sanitation Data'!D37))),'Data Summary'!CS43="Yes"),OFFSET('Sanitation Data'!$D$12,0,10*ROW('Sanitation Data'!D37)),NA())</f>
        <v>#N/A</v>
      </c>
      <c r="AE43" s="106" t="e">
        <f ca="true">+IF(AND(ISNUMBER(OFFSET('Sanitation Data'!$D$13,0,10*ROW('Sanitation Data'!D37))),'Data Summary'!CT43="Yes"),OFFSET('Sanitation Data'!$D$13,0,10*ROW('Sanitation Data'!D37)),NA())</f>
        <v>#N/A</v>
      </c>
      <c r="AF43" s="106" t="e">
        <f ca="true">+IF(AND(ISNUMBER(OFFSET('Sanitation Data'!$E$5,0,10*ROW('Sanitation Data'!E37))),'Data Summary'!CU43="Yes"),100-OFFSET('Sanitation Data'!$E$5,0,10*ROW('Sanitation Data'!E37)),NA())</f>
        <v>#N/A</v>
      </c>
      <c r="AG43" s="106" t="e">
        <f ca="true">+IF(AND(ISNUMBER(OFFSET('Sanitation Data'!$E$7,0,10*ROW('Sanitation Data'!E37))),'Data Summary'!CV43="Yes"),OFFSET('Sanitation Data'!$E$7,0,10*ROW('Sanitation Data'!E37)),NA())</f>
        <v>#N/A</v>
      </c>
      <c r="AH43" s="106" t="e">
        <f ca="true">+IF(AND(ISNUMBER(OFFSET('Sanitation Data'!$E$11,0,10*ROW('Sanitation Data'!E37))),'Data Summary'!CW43="Yes"),OFFSET('Sanitation Data'!$E$11,0,10*ROW('Sanitation Data'!E37)),NA())</f>
        <v>#N/A</v>
      </c>
      <c r="AI43" s="106" t="e">
        <f ca="true">+IF(AND(ISNUMBER(OFFSET('Sanitation Data'!$E$12,0,10*ROW('Sanitation Data'!E37))),'Data Summary'!CX43="Yes"),OFFSET('Sanitation Data'!$E$12,0,10*ROW('Sanitation Data'!E37)),NA())</f>
        <v>#N/A</v>
      </c>
      <c r="AJ43" s="106" t="e">
        <f ca="true">+IF(AND(ISNUMBER(OFFSET('Sanitation Data'!$E$13,0,10*ROW('Sanitation Data'!E37))),'Data Summary'!CY43="Yes"),OFFSET('Sanitation Data'!$E$13,0,10*ROW('Sanitation Data'!E37)),NA())</f>
        <v>#N/A</v>
      </c>
      <c r="AK43" s="106" t="e">
        <f ca="true">+IF(AND(ISNUMBER(OFFSET('Sanitation Data'!$F$5,0,10*ROW('Sanitation Data'!F37))),'Data Summary'!CZ43="Yes"),100-OFFSET('Sanitation Data'!$F$5,0,10*ROW('Sanitation Data'!F37)),NA())</f>
        <v>#N/A</v>
      </c>
      <c r="AL43" s="106" t="e">
        <f ca="true">+IF(AND(ISNUMBER(OFFSET('Sanitation Data'!$F$7,0,10*ROW('Sanitation Data'!F37))),'Data Summary'!DA43="Yes"),OFFSET('Sanitation Data'!$F$7,0,10*ROW('Sanitation Data'!F37)),NA())</f>
        <v>#N/A</v>
      </c>
      <c r="AM43" s="106" t="e">
        <f ca="true">+IF(AND(ISNUMBER(OFFSET('Sanitation Data'!$F$11,0,10*ROW('Sanitation Data'!F37))),'Data Summary'!DB43="Yes"),OFFSET('Sanitation Data'!$F$11,0,10*ROW('Sanitation Data'!F37)),NA())</f>
        <v>#N/A</v>
      </c>
      <c r="AN43" s="106" t="e">
        <f ca="true">+IF(AND(ISNUMBER(OFFSET('Sanitation Data'!$F$12,0,10*ROW('Sanitation Data'!F37))),'Data Summary'!DC43="Yes"),OFFSET('Sanitation Data'!$F$12,0,10*ROW('Sanitation Data'!F37)),NA())</f>
        <v>#N/A</v>
      </c>
      <c r="AO43" s="106" t="e">
        <f ca="true">+IF(AND(ISNUMBER(OFFSET('Sanitation Data'!$F$13,0,10*ROW('Sanitation Data'!F37))),'Data Summary'!DD43="Yes"),OFFSET('Sanitation Data'!$F$13,0,10*ROW('Sanitation Data'!F37)),NA())</f>
        <v>#N/A</v>
      </c>
      <c r="AP43" s="106" t="e">
        <f ca="true">+IF(AND(ISNUMBER(OFFSET('Sanitation Data'!$G$5,0,10*ROW('Sanitation Data'!G37))),'Data Summary'!DE43="Yes"),100-OFFSET('Sanitation Data'!$G$5,0,10*ROW('Sanitation Data'!G37)),NA())</f>
        <v>#N/A</v>
      </c>
      <c r="AQ43" s="106" t="e">
        <f ca="true">+IF(AND(ISNUMBER(OFFSET('Sanitation Data'!$G$7,0,10*ROW('Sanitation Data'!G37))),'Data Summary'!DF43="Yes"),OFFSET('Sanitation Data'!$G$7,0,10*ROW('Sanitation Data'!G37)),NA())</f>
        <v>#N/A</v>
      </c>
      <c r="AR43" s="106" t="e">
        <f ca="true">+IF(AND(ISNUMBER(OFFSET('Sanitation Data'!$G$11,0,10*ROW('Sanitation Data'!G37))),'Data Summary'!DG43="Yes"),OFFSET('Sanitation Data'!$G$11,0,10*ROW('Sanitation Data'!G37)),NA())</f>
        <v>#N/A</v>
      </c>
      <c r="AS43" s="106" t="e">
        <f ca="true">+IF(AND(ISNUMBER(OFFSET('Sanitation Data'!$G$12,0,10*ROW('Sanitation Data'!G37))),'Data Summary'!DH43="Yes"),OFFSET('Sanitation Data'!$G$12,0,10*ROW('Sanitation Data'!G37)),NA())</f>
        <v>#N/A</v>
      </c>
      <c r="AT43" s="106" t="e">
        <f ca="true">+IF(AND(ISNUMBER(OFFSET('Sanitation Data'!$G$13,0,10*ROW('Sanitation Data'!G37))),'Data Summary'!DI43="Yes"),OFFSET('Sanitation Data'!$G$13,0,10*ROW('Sanitation Data'!G37)),NA())</f>
        <v>#N/A</v>
      </c>
      <c r="AU43" s="106" t="e">
        <f ca="true">+IF(AND(ISNUMBER(OFFSET('Sanitation Data'!$H$5,0,10*ROW('Sanitation Data'!H37))),'Data Summary'!DJ43="Yes"),100-OFFSET('Sanitation Data'!$H$5,0,10*ROW('Sanitation Data'!H37)),NA())</f>
        <v>#N/A</v>
      </c>
      <c r="AV43" s="106" t="e">
        <f ca="true">+IF(AND(ISNUMBER(OFFSET('Sanitation Data'!$H$7,0,10*ROW('Sanitation Data'!H37))),'Data Summary'!DK43="Yes"),OFFSET('Sanitation Data'!$H$7,0,10*ROW('Sanitation Data'!H37)),NA())</f>
        <v>#N/A</v>
      </c>
      <c r="AW43" s="106" t="e">
        <f ca="true">+IF(AND(ISNUMBER(OFFSET('Sanitation Data'!$H$11,0,10*ROW('Sanitation Data'!H37))),'Data Summary'!DL43="Yes"),OFFSET('Sanitation Data'!$H$11,0,10*ROW('Sanitation Data'!H37)),NA())</f>
        <v>#N/A</v>
      </c>
      <c r="AX43" s="106" t="e">
        <f ca="true">+IF(AND(ISNUMBER(OFFSET('Sanitation Data'!$H$12,0,10*ROW('Sanitation Data'!H37))),'Data Summary'!DM43="Yes"),OFFSET('Sanitation Data'!$H$12,0,10*ROW('Sanitation Data'!H37)),NA())</f>
        <v>#N/A</v>
      </c>
      <c r="AY43" s="106" t="e">
        <f ca="true">+IF(AND(ISNUMBER(OFFSET('Sanitation Data'!$H$13,0,10*ROW('Sanitation Data'!H37))),'Data Summary'!DN43="Yes"),OFFSET('Sanitation Data'!$H$13,0,10*ROW('Sanitation Data'!H37)),NA())</f>
        <v>#N/A</v>
      </c>
      <c r="AZ43" s="111" t="e">
        <f ca="true">+IF(AND(ISNUMBER(OFFSET('Hygiene Data'!$C$6,0,10*ROW('Hygiene Data'!C37))),'Data Summary'!DO43="Yes"),OFFSET('Hygiene Data'!$C$6,0,10*ROW('Hygiene Data'!C37)),NA())</f>
        <v>#N/A</v>
      </c>
      <c r="BA43" s="111" t="e">
        <f ca="true">+IF(AND(ISNUMBER(OFFSET('Hygiene Data'!$C$8,0,10*ROW('Hygiene Data'!C37))),'Data Summary'!DP43="Yes"),OFFSET('Hygiene Data'!$C$8,0,10*ROW('Hygiene Data'!C37)),NA())</f>
        <v>#N/A</v>
      </c>
      <c r="BB43" s="111" t="e">
        <f ca="true">+IF(AND(ISNUMBER(OFFSET('Hygiene Data'!$C$10,0,10*ROW('Hygiene Data'!C37))),'Data Summary'!DQ43="Yes"),OFFSET('Hygiene Data'!$C$10,0,10*ROW('Hygiene Data'!C37)),NA())</f>
        <v>#N/A</v>
      </c>
      <c r="BC43" s="111" t="e">
        <f ca="true">+IF(AND(ISNUMBER(OFFSET('Hygiene Data'!$D$6,0,10*ROW('Hygiene Data'!D37))),'Data Summary'!DR43="Yes"),OFFSET('Hygiene Data'!$D$6,0,10*ROW('Hygiene Data'!D37)),NA())</f>
        <v>#N/A</v>
      </c>
      <c r="BD43" s="111" t="e">
        <f ca="true">+IF(AND(ISNUMBER(OFFSET('Hygiene Data'!$D$8,0,10*ROW('Hygiene Data'!D37))),'Data Summary'!DS43="Yes"),OFFSET('Hygiene Data'!$D$8,0,10*ROW('Hygiene Data'!D37)),NA())</f>
        <v>#N/A</v>
      </c>
      <c r="BE43" s="111" t="e">
        <f ca="true">+IF(AND(ISNUMBER(OFFSET('Hygiene Data'!$D$10,0,10*ROW('Hygiene Data'!D37))),'Data Summary'!DT43="Yes"),OFFSET('Hygiene Data'!$D$10,0,10*ROW('Hygiene Data'!D37)),NA())</f>
        <v>#N/A</v>
      </c>
      <c r="BF43" s="111" t="e">
        <f ca="true">+IF(AND(ISNUMBER(OFFSET('Hygiene Data'!$E$6,0,10*ROW('Hygiene Data'!E37))),'Data Summary'!DU43="Yes"),OFFSET('Hygiene Data'!$E$6,0,10*ROW('Hygiene Data'!E37)),NA())</f>
        <v>#N/A</v>
      </c>
      <c r="BG43" s="111" t="e">
        <f ca="true">+IF(AND(ISNUMBER(OFFSET('Hygiene Data'!$E$8,0,10*ROW('Hygiene Data'!E37))),'Data Summary'!DV43="Yes"),OFFSET('Hygiene Data'!$E$8,0,10*ROW('Hygiene Data'!E37)),NA())</f>
        <v>#N/A</v>
      </c>
      <c r="BH43" s="111" t="e">
        <f ca="true">+IF(AND(ISNUMBER(OFFSET('Hygiene Data'!$E$10,0,10*ROW('Hygiene Data'!E37))),'Data Summary'!DW43="Yes"),OFFSET('Hygiene Data'!$E$10,0,10*ROW('Hygiene Data'!E37)),NA())</f>
        <v>#N/A</v>
      </c>
      <c r="BI43" s="111" t="e">
        <f ca="true">+IF(AND(ISNUMBER(OFFSET('Hygiene Data'!$F$6,0,10*ROW('Hygiene Data'!F37))),'Data Summary'!DX43="Yes"),OFFSET('Hygiene Data'!$F$6,0,10*ROW('Hygiene Data'!F37)),NA())</f>
        <v>#N/A</v>
      </c>
      <c r="BJ43" s="111" t="e">
        <f ca="true">+IF(AND(ISNUMBER(OFFSET('Hygiene Data'!$F$8,0,10*ROW('Hygiene Data'!F37))),'Data Summary'!DY43="Yes"),OFFSET('Hygiene Data'!$F$8,0,10*ROW('Hygiene Data'!F37)),NA())</f>
        <v>#N/A</v>
      </c>
      <c r="BK43" s="111" t="e">
        <f ca="true">+IF(AND(ISNUMBER(OFFSET('Hygiene Data'!$F$10,0,10*ROW('Hygiene Data'!F37))),'Data Summary'!DZ43="Yes"),OFFSET('Hygiene Data'!$F$10,0,10*ROW('Hygiene Data'!F37)),NA())</f>
        <v>#N/A</v>
      </c>
      <c r="BL43" s="111" t="e">
        <f ca="true">+IF(AND(ISNUMBER(OFFSET('Hygiene Data'!$G$6,0,10*ROW('Hygiene Data'!G37))),'Data Summary'!EA43="Yes"),OFFSET('Hygiene Data'!$G$6,0,10*ROW('Hygiene Data'!G37)),NA())</f>
        <v>#N/A</v>
      </c>
      <c r="BM43" s="111" t="e">
        <f ca="true">+IF(AND(ISNUMBER(OFFSET('Hygiene Data'!$G$8,0,10*ROW('Hygiene Data'!G37))),'Data Summary'!EB43="Yes"),OFFSET('Hygiene Data'!$G$8,0,10*ROW('Hygiene Data'!G37)),NA())</f>
        <v>#N/A</v>
      </c>
      <c r="BN43" s="111" t="e">
        <f ca="true">+IF(AND(ISNUMBER(OFFSET('Hygiene Data'!$G$10,0,10*ROW('Hygiene Data'!G37))),'Data Summary'!EC43="Yes"),OFFSET('Hygiene Data'!$G$10,0,10*ROW('Hygiene Data'!G37)),NA())</f>
        <v>#N/A</v>
      </c>
      <c r="BO43" s="111" t="e">
        <f ca="true">+IF(AND(ISNUMBER(OFFSET('Hygiene Data'!$H$6,0,10*ROW('Hygiene Data'!H37))),'Data Summary'!ED43="Yes"),OFFSET('Hygiene Data'!$H$6,0,10*ROW('Hygiene Data'!H37)),NA())</f>
        <v>#N/A</v>
      </c>
      <c r="BP43" s="111" t="e">
        <f ca="true">+IF(AND(ISNUMBER(OFFSET('Hygiene Data'!$H$8,0,10*ROW('Hygiene Data'!H37))),'Data Summary'!EE43="Yes"),OFFSET('Hygiene Data'!$H$8,0,10*ROW('Hygiene Data'!H37)),NA())</f>
        <v>#N/A</v>
      </c>
      <c r="BQ43" s="111" t="e">
        <f ca="true">+IF(AND(ISNUMBER(OFFSET('Hygiene Data'!$H$10,0,10*ROW('Hygiene Data'!H37))),'Data Summary'!EF43="Yes"),OFFSET('Hygiene Data'!$H$10,0,10*ROW('Hygiene Data'!H37)),NA())</f>
        <v>#N/A</v>
      </c>
    </row>
    <row r="44" x14ac:dyDescent="0.2">
      <c r="A44" s="59" t="e">
        <f ca="true">+IF(OFFSET('Water Data'!$B$1,0,10*ROW('Water Data'!B38))="",NA(),OFFSET('Water Data'!$B$1,0,10*ROW('Water Data'!B38)))</f>
        <v>#N/A</v>
      </c>
      <c r="B44" s="59" t="e">
        <f ca="true">+IF(OFFSET('Water Data'!$A$3,0,10*ROW('Water Data'!A41))="",NA(),OFFSET('Water Data'!$A$3,0,10*ROW('Water Data'!A41)))</f>
        <v>#N/A</v>
      </c>
      <c r="C44" s="59" t="e">
        <f ca="true">+IF(OFFSET('Water Data'!$C$3,0,10*ROW('Water Data'!C41))="",NA(),OFFSET('Water Data'!$C$3,0,10*ROW('Water Data'!C41)))</f>
        <v>#N/A</v>
      </c>
      <c r="D44" s="60" t="e">
        <f ca="true">+IF(AND(ISNUMBER(OFFSET('Water Data'!$C$5,0,10*ROW('Water Data'!C38))),'Data Summary'!BS44="Yes"),100-OFFSET('Water Data'!$C$5,0,10*ROW('Water Data'!C38)),NA())</f>
        <v>#N/A</v>
      </c>
      <c r="E44" s="60" t="e">
        <f ca="true">+IF(AND(ISNUMBER(OFFSET('Water Data'!$C$7,0,10*ROW('Water Data'!C38))),'Data Summary'!BT44="Yes"),OFFSET('Water Data'!$C$7,0,10*ROW('Water Data'!C38)),NA())</f>
        <v>#N/A</v>
      </c>
      <c r="F44" s="60" t="e">
        <f ca="true">+IF(AND(ISNUMBER(OFFSET('Water Data'!$C$10,0,10*ROW('Water Data'!C38))),'Data Summary'!BU44="Yes"),OFFSET('Water Data'!$C$10,0,10*ROW('Water Data'!C38)),NA())</f>
        <v>#N/A</v>
      </c>
      <c r="G44" s="60" t="e">
        <f ca="true">+IF(AND(ISNUMBER(OFFSET('Water Data'!$D$5,0,10*ROW('Water Data'!D38))),'Data Summary'!BV44="Yes"),100-OFFSET('Water Data'!$D$5,0,10*ROW('Water Data'!D38)),NA())</f>
        <v>#N/A</v>
      </c>
      <c r="H44" s="60" t="e">
        <f ca="true">+IF(AND(ISNUMBER(OFFSET('Water Data'!$D$7,0,10*ROW('Water Data'!D38))),'Data Summary'!BW44="Yes"),OFFSET('Water Data'!$D$7,0,10*ROW('Water Data'!D38)),NA())</f>
        <v>#N/A</v>
      </c>
      <c r="I44" s="60" t="e">
        <f ca="true">+IF(AND(ISNUMBER(OFFSET('Water Data'!$D$10,0,10*ROW('Water Data'!D38))),'Data Summary'!BX44="Yes"),OFFSET('Water Data'!$D$10,0,10*ROW('Water Data'!D38)),NA())</f>
        <v>#N/A</v>
      </c>
      <c r="J44" s="60" t="e">
        <f ca="true">+IF(AND(ISNUMBER(OFFSET('Water Data'!$E$5,0,10*ROW('Water Data'!E38))),'Data Summary'!BY44="Yes"),100-OFFSET('Water Data'!$E$5,0,10*ROW('Water Data'!E38)),NA())</f>
        <v>#N/A</v>
      </c>
      <c r="K44" s="60" t="e">
        <f ca="true">+IF(AND(ISNUMBER(OFFSET('Water Data'!$E$7,0,10*ROW('Water Data'!E38))),'Data Summary'!BZ44="Yes"),OFFSET('Water Data'!$E$7,0,10*ROW('Water Data'!E38)),NA())</f>
        <v>#N/A</v>
      </c>
      <c r="L44" s="60" t="e">
        <f ca="true">+IF(AND(ISNUMBER(OFFSET('Water Data'!$E$10,0,10*ROW('Water Data'!E38))),'Data Summary'!CA44="Yes"),OFFSET('Water Data'!$E$10,0,10*ROW('Water Data'!E38)),NA())</f>
        <v>#N/A</v>
      </c>
      <c r="M44" s="60" t="e">
        <f ca="true">+IF(AND(ISNUMBER(OFFSET('Water Data'!$F$5,0,10*ROW('Water Data'!F38))),'Data Summary'!CB44="Yes"),100-OFFSET('Water Data'!$F$5,0,10*ROW('Water Data'!F38)),NA())</f>
        <v>#N/A</v>
      </c>
      <c r="N44" s="60" t="e">
        <f ca="true">+IF(AND(ISNUMBER(OFFSET('Water Data'!$F$7,0,10*ROW('Water Data'!F38))),'Data Summary'!CC44="Yes"),OFFSET('Water Data'!$F$7,0,10*ROW('Water Data'!F38)),NA())</f>
        <v>#N/A</v>
      </c>
      <c r="O44" s="60" t="e">
        <f ca="true">+IF(AND(ISNUMBER(OFFSET('Water Data'!$F$10,0,10*ROW('Water Data'!F38))),'Data Summary'!CD44="Yes"),OFFSET('Water Data'!$F$10,0,10*ROW('Water Data'!F38)),NA())</f>
        <v>#N/A</v>
      </c>
      <c r="P44" s="60" t="e">
        <f ca="true">+IF(AND(ISNUMBER(OFFSET('Water Data'!$G$5,0,10*ROW('Water Data'!G38))),'Data Summary'!CE44="Yes"),100-OFFSET('Water Data'!$G$5,0,10*ROW('Water Data'!G38)),NA())</f>
        <v>#N/A</v>
      </c>
      <c r="Q44" s="60" t="e">
        <f ca="true">+IF(AND(ISNUMBER(OFFSET('Water Data'!$G$7,0,10*ROW('Water Data'!G38))),'Data Summary'!CF44="Yes"),OFFSET('Water Data'!$G$7,0,10*ROW('Water Data'!G38)),NA())</f>
        <v>#N/A</v>
      </c>
      <c r="R44" s="60" t="e">
        <f ca="true">+IF(AND(ISNUMBER(OFFSET('Water Data'!$G$10,0,10*ROW('Water Data'!G38))),'Data Summary'!CG44="Yes"),OFFSET('Water Data'!$G$10,0,10*ROW('Water Data'!G38)),NA())</f>
        <v>#N/A</v>
      </c>
      <c r="S44" s="60" t="e">
        <f ca="true">+IF(AND(ISNUMBER(OFFSET('Water Data'!$H$5,0,10*ROW('Water Data'!H38))),'Data Summary'!CH44="Yes"),100-OFFSET('Water Data'!$H$5,0,10*ROW('Water Data'!H38)),NA())</f>
        <v>#N/A</v>
      </c>
      <c r="T44" s="60" t="e">
        <f ca="true">+IF(AND(ISNUMBER(OFFSET('Water Data'!$H$7,0,10*ROW('Water Data'!H38))),'Data Summary'!CI44="Yes"),OFFSET('Water Data'!$H$7,0,10*ROW('Water Data'!H38)),NA())</f>
        <v>#N/A</v>
      </c>
      <c r="U44" s="60" t="e">
        <f ca="true">+IF(AND(ISNUMBER(OFFSET('Water Data'!$H$10,0,10*ROW('Water Data'!H38))),'Data Summary'!CJ44="Yes"),OFFSET('Water Data'!$H$10,0,10*ROW('Water Data'!H38)),NA())</f>
        <v>#N/A</v>
      </c>
      <c r="V44" s="106" t="e">
        <f ca="true">+IF(AND(ISNUMBER(OFFSET('Sanitation Data'!$C$5,0,10*ROW('Sanitation Data'!C38))),'Data Summary'!CK44="Yes"),100-OFFSET('Sanitation Data'!$C$5,0,10*ROW('Sanitation Data'!C38)),NA())</f>
        <v>#N/A</v>
      </c>
      <c r="W44" s="106" t="e">
        <f ca="true">+IF(AND(ISNUMBER(OFFSET('Sanitation Data'!$C$7,0,10*ROW('Sanitation Data'!C38))),'Data Summary'!CL44="Yes"),OFFSET('Sanitation Data'!$C$7,0,10*ROW('Sanitation Data'!C38)),NA())</f>
        <v>#N/A</v>
      </c>
      <c r="X44" s="106" t="e">
        <f ca="true">+IF(AND(ISNUMBER(OFFSET('Sanitation Data'!$C$11,0,10*ROW('Sanitation Data'!C38))),'Data Summary'!CM44="Yes"),OFFSET('Sanitation Data'!$C$11,0,10*ROW('Sanitation Data'!C38)),NA())</f>
        <v>#N/A</v>
      </c>
      <c r="Y44" s="106" t="e">
        <f ca="true">+IF(AND(ISNUMBER(OFFSET('Sanitation Data'!$C$12,0,10*ROW('Sanitation Data'!C38))),'Data Summary'!CN44="Yes"),OFFSET('Sanitation Data'!$C$12,0,10*ROW('Sanitation Data'!C38)),NA())</f>
        <v>#N/A</v>
      </c>
      <c r="Z44" s="106" t="e">
        <f ca="true">+IF(AND(ISNUMBER(OFFSET('Sanitation Data'!$C$13,0,10*ROW('Sanitation Data'!C38))),'Data Summary'!CO44="Yes"),OFFSET('Sanitation Data'!$C$13,0,10*ROW('Sanitation Data'!C38)),NA())</f>
        <v>#N/A</v>
      </c>
      <c r="AA44" s="106" t="e">
        <f ca="true">+IF(AND(ISNUMBER(OFFSET('Sanitation Data'!$D$5,0,10*ROW('Sanitation Data'!D38))),'Data Summary'!CP44="Yes"),100-OFFSET('Sanitation Data'!$D$5,0,10*ROW('Sanitation Data'!D38)),NA())</f>
        <v>#N/A</v>
      </c>
      <c r="AB44" s="106" t="e">
        <f ca="true">+IF(AND(ISNUMBER(OFFSET('Sanitation Data'!$D$7,0,10*ROW('Sanitation Data'!D38))),'Data Summary'!CQ44="Yes"),OFFSET('Sanitation Data'!$D$7,0,10*ROW('Sanitation Data'!D38)),NA())</f>
        <v>#N/A</v>
      </c>
      <c r="AC44" s="106" t="e">
        <f ca="true">+IF(AND(ISNUMBER(OFFSET('Sanitation Data'!$D$11,0,10*ROW('Sanitation Data'!D38))),'Data Summary'!CR44="Yes"),OFFSET('Sanitation Data'!$D$11,0,10*ROW('Sanitation Data'!D38)),NA())</f>
        <v>#N/A</v>
      </c>
      <c r="AD44" s="106" t="e">
        <f ca="true">+IF(AND(ISNUMBER(OFFSET('Sanitation Data'!$D$12,0,10*ROW('Sanitation Data'!D38))),'Data Summary'!CS44="Yes"),OFFSET('Sanitation Data'!$D$12,0,10*ROW('Sanitation Data'!D38)),NA())</f>
        <v>#N/A</v>
      </c>
      <c r="AE44" s="106" t="e">
        <f ca="true">+IF(AND(ISNUMBER(OFFSET('Sanitation Data'!$D$13,0,10*ROW('Sanitation Data'!D38))),'Data Summary'!CT44="Yes"),OFFSET('Sanitation Data'!$D$13,0,10*ROW('Sanitation Data'!D38)),NA())</f>
        <v>#N/A</v>
      </c>
      <c r="AF44" s="106" t="e">
        <f ca="true">+IF(AND(ISNUMBER(OFFSET('Sanitation Data'!$E$5,0,10*ROW('Sanitation Data'!E38))),'Data Summary'!CU44="Yes"),100-OFFSET('Sanitation Data'!$E$5,0,10*ROW('Sanitation Data'!E38)),NA())</f>
        <v>#N/A</v>
      </c>
      <c r="AG44" s="106" t="e">
        <f ca="true">+IF(AND(ISNUMBER(OFFSET('Sanitation Data'!$E$7,0,10*ROW('Sanitation Data'!E38))),'Data Summary'!CV44="Yes"),OFFSET('Sanitation Data'!$E$7,0,10*ROW('Sanitation Data'!E38)),NA())</f>
        <v>#N/A</v>
      </c>
      <c r="AH44" s="106" t="e">
        <f ca="true">+IF(AND(ISNUMBER(OFFSET('Sanitation Data'!$E$11,0,10*ROW('Sanitation Data'!E38))),'Data Summary'!CW44="Yes"),OFFSET('Sanitation Data'!$E$11,0,10*ROW('Sanitation Data'!E38)),NA())</f>
        <v>#N/A</v>
      </c>
      <c r="AI44" s="106" t="e">
        <f ca="true">+IF(AND(ISNUMBER(OFFSET('Sanitation Data'!$E$12,0,10*ROW('Sanitation Data'!E38))),'Data Summary'!CX44="Yes"),OFFSET('Sanitation Data'!$E$12,0,10*ROW('Sanitation Data'!E38)),NA())</f>
        <v>#N/A</v>
      </c>
      <c r="AJ44" s="106" t="e">
        <f ca="true">+IF(AND(ISNUMBER(OFFSET('Sanitation Data'!$E$13,0,10*ROW('Sanitation Data'!E38))),'Data Summary'!CY44="Yes"),OFFSET('Sanitation Data'!$E$13,0,10*ROW('Sanitation Data'!E38)),NA())</f>
        <v>#N/A</v>
      </c>
      <c r="AK44" s="106" t="e">
        <f ca="true">+IF(AND(ISNUMBER(OFFSET('Sanitation Data'!$F$5,0,10*ROW('Sanitation Data'!F38))),'Data Summary'!CZ44="Yes"),100-OFFSET('Sanitation Data'!$F$5,0,10*ROW('Sanitation Data'!F38)),NA())</f>
        <v>#N/A</v>
      </c>
      <c r="AL44" s="106" t="e">
        <f ca="true">+IF(AND(ISNUMBER(OFFSET('Sanitation Data'!$F$7,0,10*ROW('Sanitation Data'!F38))),'Data Summary'!DA44="Yes"),OFFSET('Sanitation Data'!$F$7,0,10*ROW('Sanitation Data'!F38)),NA())</f>
        <v>#N/A</v>
      </c>
      <c r="AM44" s="106" t="e">
        <f ca="true">+IF(AND(ISNUMBER(OFFSET('Sanitation Data'!$F$11,0,10*ROW('Sanitation Data'!F38))),'Data Summary'!DB44="Yes"),OFFSET('Sanitation Data'!$F$11,0,10*ROW('Sanitation Data'!F38)),NA())</f>
        <v>#N/A</v>
      </c>
      <c r="AN44" s="106" t="e">
        <f ca="true">+IF(AND(ISNUMBER(OFFSET('Sanitation Data'!$F$12,0,10*ROW('Sanitation Data'!F38))),'Data Summary'!DC44="Yes"),OFFSET('Sanitation Data'!$F$12,0,10*ROW('Sanitation Data'!F38)),NA())</f>
        <v>#N/A</v>
      </c>
      <c r="AO44" s="106" t="e">
        <f ca="true">+IF(AND(ISNUMBER(OFFSET('Sanitation Data'!$F$13,0,10*ROW('Sanitation Data'!F38))),'Data Summary'!DD44="Yes"),OFFSET('Sanitation Data'!$F$13,0,10*ROW('Sanitation Data'!F38)),NA())</f>
        <v>#N/A</v>
      </c>
      <c r="AP44" s="106" t="e">
        <f ca="true">+IF(AND(ISNUMBER(OFFSET('Sanitation Data'!$G$5,0,10*ROW('Sanitation Data'!G38))),'Data Summary'!DE44="Yes"),100-OFFSET('Sanitation Data'!$G$5,0,10*ROW('Sanitation Data'!G38)),NA())</f>
        <v>#N/A</v>
      </c>
      <c r="AQ44" s="106" t="e">
        <f ca="true">+IF(AND(ISNUMBER(OFFSET('Sanitation Data'!$G$7,0,10*ROW('Sanitation Data'!G38))),'Data Summary'!DF44="Yes"),OFFSET('Sanitation Data'!$G$7,0,10*ROW('Sanitation Data'!G38)),NA())</f>
        <v>#N/A</v>
      </c>
      <c r="AR44" s="106" t="e">
        <f ca="true">+IF(AND(ISNUMBER(OFFSET('Sanitation Data'!$G$11,0,10*ROW('Sanitation Data'!G38))),'Data Summary'!DG44="Yes"),OFFSET('Sanitation Data'!$G$11,0,10*ROW('Sanitation Data'!G38)),NA())</f>
        <v>#N/A</v>
      </c>
      <c r="AS44" s="106" t="e">
        <f ca="true">+IF(AND(ISNUMBER(OFFSET('Sanitation Data'!$G$12,0,10*ROW('Sanitation Data'!G38))),'Data Summary'!DH44="Yes"),OFFSET('Sanitation Data'!$G$12,0,10*ROW('Sanitation Data'!G38)),NA())</f>
        <v>#N/A</v>
      </c>
      <c r="AT44" s="106" t="e">
        <f ca="true">+IF(AND(ISNUMBER(OFFSET('Sanitation Data'!$G$13,0,10*ROW('Sanitation Data'!G38))),'Data Summary'!DI44="Yes"),OFFSET('Sanitation Data'!$G$13,0,10*ROW('Sanitation Data'!G38)),NA())</f>
        <v>#N/A</v>
      </c>
      <c r="AU44" s="106" t="e">
        <f ca="true">+IF(AND(ISNUMBER(OFFSET('Sanitation Data'!$H$5,0,10*ROW('Sanitation Data'!H38))),'Data Summary'!DJ44="Yes"),100-OFFSET('Sanitation Data'!$H$5,0,10*ROW('Sanitation Data'!H38)),NA())</f>
        <v>#N/A</v>
      </c>
      <c r="AV44" s="106" t="e">
        <f ca="true">+IF(AND(ISNUMBER(OFFSET('Sanitation Data'!$H$7,0,10*ROW('Sanitation Data'!H38))),'Data Summary'!DK44="Yes"),OFFSET('Sanitation Data'!$H$7,0,10*ROW('Sanitation Data'!H38)),NA())</f>
        <v>#N/A</v>
      </c>
      <c r="AW44" s="106" t="e">
        <f ca="true">+IF(AND(ISNUMBER(OFFSET('Sanitation Data'!$H$11,0,10*ROW('Sanitation Data'!H38))),'Data Summary'!DL44="Yes"),OFFSET('Sanitation Data'!$H$11,0,10*ROW('Sanitation Data'!H38)),NA())</f>
        <v>#N/A</v>
      </c>
      <c r="AX44" s="106" t="e">
        <f ca="true">+IF(AND(ISNUMBER(OFFSET('Sanitation Data'!$H$12,0,10*ROW('Sanitation Data'!H38))),'Data Summary'!DM44="Yes"),OFFSET('Sanitation Data'!$H$12,0,10*ROW('Sanitation Data'!H38)),NA())</f>
        <v>#N/A</v>
      </c>
      <c r="AY44" s="106" t="e">
        <f ca="true">+IF(AND(ISNUMBER(OFFSET('Sanitation Data'!$H$13,0,10*ROW('Sanitation Data'!H38))),'Data Summary'!DN44="Yes"),OFFSET('Sanitation Data'!$H$13,0,10*ROW('Sanitation Data'!H38)),NA())</f>
        <v>#N/A</v>
      </c>
      <c r="AZ44" s="111" t="e">
        <f ca="true">+IF(AND(ISNUMBER(OFFSET('Hygiene Data'!$C$6,0,10*ROW('Hygiene Data'!C38))),'Data Summary'!DO44="Yes"),OFFSET('Hygiene Data'!$C$6,0,10*ROW('Hygiene Data'!C38)),NA())</f>
        <v>#N/A</v>
      </c>
      <c r="BA44" s="111" t="e">
        <f ca="true">+IF(AND(ISNUMBER(OFFSET('Hygiene Data'!$C$8,0,10*ROW('Hygiene Data'!C38))),'Data Summary'!DP44="Yes"),OFFSET('Hygiene Data'!$C$8,0,10*ROW('Hygiene Data'!C38)),NA())</f>
        <v>#N/A</v>
      </c>
      <c r="BB44" s="111" t="e">
        <f ca="true">+IF(AND(ISNUMBER(OFFSET('Hygiene Data'!$C$10,0,10*ROW('Hygiene Data'!C38))),'Data Summary'!DQ44="Yes"),OFFSET('Hygiene Data'!$C$10,0,10*ROW('Hygiene Data'!C38)),NA())</f>
        <v>#N/A</v>
      </c>
      <c r="BC44" s="111" t="e">
        <f ca="true">+IF(AND(ISNUMBER(OFFSET('Hygiene Data'!$D$6,0,10*ROW('Hygiene Data'!D38))),'Data Summary'!DR44="Yes"),OFFSET('Hygiene Data'!$D$6,0,10*ROW('Hygiene Data'!D38)),NA())</f>
        <v>#N/A</v>
      </c>
      <c r="BD44" s="111" t="e">
        <f ca="true">+IF(AND(ISNUMBER(OFFSET('Hygiene Data'!$D$8,0,10*ROW('Hygiene Data'!D38))),'Data Summary'!DS44="Yes"),OFFSET('Hygiene Data'!$D$8,0,10*ROW('Hygiene Data'!D38)),NA())</f>
        <v>#N/A</v>
      </c>
      <c r="BE44" s="111" t="e">
        <f ca="true">+IF(AND(ISNUMBER(OFFSET('Hygiene Data'!$D$10,0,10*ROW('Hygiene Data'!D38))),'Data Summary'!DT44="Yes"),OFFSET('Hygiene Data'!$D$10,0,10*ROW('Hygiene Data'!D38)),NA())</f>
        <v>#N/A</v>
      </c>
      <c r="BF44" s="111" t="e">
        <f ca="true">+IF(AND(ISNUMBER(OFFSET('Hygiene Data'!$E$6,0,10*ROW('Hygiene Data'!E38))),'Data Summary'!DU44="Yes"),OFFSET('Hygiene Data'!$E$6,0,10*ROW('Hygiene Data'!E38)),NA())</f>
        <v>#N/A</v>
      </c>
      <c r="BG44" s="111" t="e">
        <f ca="true">+IF(AND(ISNUMBER(OFFSET('Hygiene Data'!$E$8,0,10*ROW('Hygiene Data'!E38))),'Data Summary'!DV44="Yes"),OFFSET('Hygiene Data'!$E$8,0,10*ROW('Hygiene Data'!E38)),NA())</f>
        <v>#N/A</v>
      </c>
      <c r="BH44" s="111" t="e">
        <f ca="true">+IF(AND(ISNUMBER(OFFSET('Hygiene Data'!$E$10,0,10*ROW('Hygiene Data'!E38))),'Data Summary'!DW44="Yes"),OFFSET('Hygiene Data'!$E$10,0,10*ROW('Hygiene Data'!E38)),NA())</f>
        <v>#N/A</v>
      </c>
      <c r="BI44" s="111" t="e">
        <f ca="true">+IF(AND(ISNUMBER(OFFSET('Hygiene Data'!$F$6,0,10*ROW('Hygiene Data'!F38))),'Data Summary'!DX44="Yes"),OFFSET('Hygiene Data'!$F$6,0,10*ROW('Hygiene Data'!F38)),NA())</f>
        <v>#N/A</v>
      </c>
      <c r="BJ44" s="111" t="e">
        <f ca="true">+IF(AND(ISNUMBER(OFFSET('Hygiene Data'!$F$8,0,10*ROW('Hygiene Data'!F38))),'Data Summary'!DY44="Yes"),OFFSET('Hygiene Data'!$F$8,0,10*ROW('Hygiene Data'!F38)),NA())</f>
        <v>#N/A</v>
      </c>
      <c r="BK44" s="111" t="e">
        <f ca="true">+IF(AND(ISNUMBER(OFFSET('Hygiene Data'!$F$10,0,10*ROW('Hygiene Data'!F38))),'Data Summary'!DZ44="Yes"),OFFSET('Hygiene Data'!$F$10,0,10*ROW('Hygiene Data'!F38)),NA())</f>
        <v>#N/A</v>
      </c>
      <c r="BL44" s="111" t="e">
        <f ca="true">+IF(AND(ISNUMBER(OFFSET('Hygiene Data'!$G$6,0,10*ROW('Hygiene Data'!G38))),'Data Summary'!EA44="Yes"),OFFSET('Hygiene Data'!$G$6,0,10*ROW('Hygiene Data'!G38)),NA())</f>
        <v>#N/A</v>
      </c>
      <c r="BM44" s="111" t="e">
        <f ca="true">+IF(AND(ISNUMBER(OFFSET('Hygiene Data'!$G$8,0,10*ROW('Hygiene Data'!G38))),'Data Summary'!EB44="Yes"),OFFSET('Hygiene Data'!$G$8,0,10*ROW('Hygiene Data'!G38)),NA())</f>
        <v>#N/A</v>
      </c>
      <c r="BN44" s="111" t="e">
        <f ca="true">+IF(AND(ISNUMBER(OFFSET('Hygiene Data'!$G$10,0,10*ROW('Hygiene Data'!G38))),'Data Summary'!EC44="Yes"),OFFSET('Hygiene Data'!$G$10,0,10*ROW('Hygiene Data'!G38)),NA())</f>
        <v>#N/A</v>
      </c>
      <c r="BO44" s="111" t="e">
        <f ca="true">+IF(AND(ISNUMBER(OFFSET('Hygiene Data'!$H$6,0,10*ROW('Hygiene Data'!H38))),'Data Summary'!ED44="Yes"),OFFSET('Hygiene Data'!$H$6,0,10*ROW('Hygiene Data'!H38)),NA())</f>
        <v>#N/A</v>
      </c>
      <c r="BP44" s="111" t="e">
        <f ca="true">+IF(AND(ISNUMBER(OFFSET('Hygiene Data'!$H$8,0,10*ROW('Hygiene Data'!H38))),'Data Summary'!EE44="Yes"),OFFSET('Hygiene Data'!$H$8,0,10*ROW('Hygiene Data'!H38)),NA())</f>
        <v>#N/A</v>
      </c>
      <c r="BQ44" s="111" t="e">
        <f ca="true">+IF(AND(ISNUMBER(OFFSET('Hygiene Data'!$H$10,0,10*ROW('Hygiene Data'!H38))),'Data Summary'!EF44="Yes"),OFFSET('Hygiene Data'!$H$10,0,10*ROW('Hygiene Data'!H38)),NA())</f>
        <v>#N/A</v>
      </c>
    </row>
    <row r="45" x14ac:dyDescent="0.2">
      <c r="A45" s="59" t="e">
        <f ca="true">+IF(OFFSET('Water Data'!$B$1,0,10*ROW('Water Data'!B39))="",NA(),OFFSET('Water Data'!$B$1,0,10*ROW('Water Data'!B39)))</f>
        <v>#N/A</v>
      </c>
      <c r="B45" s="59" t="e">
        <f ca="true">+IF(OFFSET('Water Data'!$A$3,0,10*ROW('Water Data'!A42))="",NA(),OFFSET('Water Data'!$A$3,0,10*ROW('Water Data'!A42)))</f>
        <v>#N/A</v>
      </c>
      <c r="C45" s="59" t="e">
        <f ca="true">+IF(OFFSET('Water Data'!$C$3,0,10*ROW('Water Data'!C42))="",NA(),OFFSET('Water Data'!$C$3,0,10*ROW('Water Data'!C42)))</f>
        <v>#N/A</v>
      </c>
      <c r="D45" s="60" t="e">
        <f ca="true">+IF(AND(ISNUMBER(OFFSET('Water Data'!$C$5,0,10*ROW('Water Data'!C39))),'Data Summary'!BS45="Yes"),100-OFFSET('Water Data'!$C$5,0,10*ROW('Water Data'!C39)),NA())</f>
        <v>#N/A</v>
      </c>
      <c r="E45" s="60" t="e">
        <f ca="true">+IF(AND(ISNUMBER(OFFSET('Water Data'!$C$7,0,10*ROW('Water Data'!C39))),'Data Summary'!BT45="Yes"),OFFSET('Water Data'!$C$7,0,10*ROW('Water Data'!C39)),NA())</f>
        <v>#N/A</v>
      </c>
      <c r="F45" s="60" t="e">
        <f ca="true">+IF(AND(ISNUMBER(OFFSET('Water Data'!$C$10,0,10*ROW('Water Data'!C39))),'Data Summary'!BU45="Yes"),OFFSET('Water Data'!$C$10,0,10*ROW('Water Data'!C39)),NA())</f>
        <v>#N/A</v>
      </c>
      <c r="G45" s="60" t="e">
        <f ca="true">+IF(AND(ISNUMBER(OFFSET('Water Data'!$D$5,0,10*ROW('Water Data'!D39))),'Data Summary'!BV45="Yes"),100-OFFSET('Water Data'!$D$5,0,10*ROW('Water Data'!D39)),NA())</f>
        <v>#N/A</v>
      </c>
      <c r="H45" s="60" t="e">
        <f ca="true">+IF(AND(ISNUMBER(OFFSET('Water Data'!$D$7,0,10*ROW('Water Data'!D39))),'Data Summary'!BW45="Yes"),OFFSET('Water Data'!$D$7,0,10*ROW('Water Data'!D39)),NA())</f>
        <v>#N/A</v>
      </c>
      <c r="I45" s="60" t="e">
        <f ca="true">+IF(AND(ISNUMBER(OFFSET('Water Data'!$D$10,0,10*ROW('Water Data'!D39))),'Data Summary'!BX45="Yes"),OFFSET('Water Data'!$D$10,0,10*ROW('Water Data'!D39)),NA())</f>
        <v>#N/A</v>
      </c>
      <c r="J45" s="60" t="e">
        <f ca="true">+IF(AND(ISNUMBER(OFFSET('Water Data'!$E$5,0,10*ROW('Water Data'!E39))),'Data Summary'!BY45="Yes"),100-OFFSET('Water Data'!$E$5,0,10*ROW('Water Data'!E39)),NA())</f>
        <v>#N/A</v>
      </c>
      <c r="K45" s="60" t="e">
        <f ca="true">+IF(AND(ISNUMBER(OFFSET('Water Data'!$E$7,0,10*ROW('Water Data'!E39))),'Data Summary'!BZ45="Yes"),OFFSET('Water Data'!$E$7,0,10*ROW('Water Data'!E39)),NA())</f>
        <v>#N/A</v>
      </c>
      <c r="L45" s="60" t="e">
        <f ca="true">+IF(AND(ISNUMBER(OFFSET('Water Data'!$E$10,0,10*ROW('Water Data'!E39))),'Data Summary'!CA45="Yes"),OFFSET('Water Data'!$E$10,0,10*ROW('Water Data'!E39)),NA())</f>
        <v>#N/A</v>
      </c>
      <c r="M45" s="60" t="e">
        <f ca="true">+IF(AND(ISNUMBER(OFFSET('Water Data'!$F$5,0,10*ROW('Water Data'!F39))),'Data Summary'!CB45="Yes"),100-OFFSET('Water Data'!$F$5,0,10*ROW('Water Data'!F39)),NA())</f>
        <v>#N/A</v>
      </c>
      <c r="N45" s="60" t="e">
        <f ca="true">+IF(AND(ISNUMBER(OFFSET('Water Data'!$F$7,0,10*ROW('Water Data'!F39))),'Data Summary'!CC45="Yes"),OFFSET('Water Data'!$F$7,0,10*ROW('Water Data'!F39)),NA())</f>
        <v>#N/A</v>
      </c>
      <c r="O45" s="60" t="e">
        <f ca="true">+IF(AND(ISNUMBER(OFFSET('Water Data'!$F$10,0,10*ROW('Water Data'!F39))),'Data Summary'!CD45="Yes"),OFFSET('Water Data'!$F$10,0,10*ROW('Water Data'!F39)),NA())</f>
        <v>#N/A</v>
      </c>
      <c r="P45" s="60" t="e">
        <f ca="true">+IF(AND(ISNUMBER(OFFSET('Water Data'!$G$5,0,10*ROW('Water Data'!G39))),'Data Summary'!CE45="Yes"),100-OFFSET('Water Data'!$G$5,0,10*ROW('Water Data'!G39)),NA())</f>
        <v>#N/A</v>
      </c>
      <c r="Q45" s="60" t="e">
        <f ca="true">+IF(AND(ISNUMBER(OFFSET('Water Data'!$G$7,0,10*ROW('Water Data'!G39))),'Data Summary'!CF45="Yes"),OFFSET('Water Data'!$G$7,0,10*ROW('Water Data'!G39)),NA())</f>
        <v>#N/A</v>
      </c>
      <c r="R45" s="60" t="e">
        <f ca="true">+IF(AND(ISNUMBER(OFFSET('Water Data'!$G$10,0,10*ROW('Water Data'!G39))),'Data Summary'!CG45="Yes"),OFFSET('Water Data'!$G$10,0,10*ROW('Water Data'!G39)),NA())</f>
        <v>#N/A</v>
      </c>
      <c r="S45" s="60" t="e">
        <f ca="true">+IF(AND(ISNUMBER(OFFSET('Water Data'!$H$5,0,10*ROW('Water Data'!H39))),'Data Summary'!CH45="Yes"),100-OFFSET('Water Data'!$H$5,0,10*ROW('Water Data'!H39)),NA())</f>
        <v>#N/A</v>
      </c>
      <c r="T45" s="60" t="e">
        <f ca="true">+IF(AND(ISNUMBER(OFFSET('Water Data'!$H$7,0,10*ROW('Water Data'!H39))),'Data Summary'!CI45="Yes"),OFFSET('Water Data'!$H$7,0,10*ROW('Water Data'!H39)),NA())</f>
        <v>#N/A</v>
      </c>
      <c r="U45" s="60" t="e">
        <f ca="true">+IF(AND(ISNUMBER(OFFSET('Water Data'!$H$10,0,10*ROW('Water Data'!H39))),'Data Summary'!CJ45="Yes"),OFFSET('Water Data'!$H$10,0,10*ROW('Water Data'!H39)),NA())</f>
        <v>#N/A</v>
      </c>
      <c r="V45" s="106" t="e">
        <f ca="true">+IF(AND(ISNUMBER(OFFSET('Sanitation Data'!$C$5,0,10*ROW('Sanitation Data'!C39))),'Data Summary'!CK45="Yes"),100-OFFSET('Sanitation Data'!$C$5,0,10*ROW('Sanitation Data'!C39)),NA())</f>
        <v>#N/A</v>
      </c>
      <c r="W45" s="106" t="e">
        <f ca="true">+IF(AND(ISNUMBER(OFFSET('Sanitation Data'!$C$7,0,10*ROW('Sanitation Data'!C39))),'Data Summary'!CL45="Yes"),OFFSET('Sanitation Data'!$C$7,0,10*ROW('Sanitation Data'!C39)),NA())</f>
        <v>#N/A</v>
      </c>
      <c r="X45" s="106" t="e">
        <f ca="true">+IF(AND(ISNUMBER(OFFSET('Sanitation Data'!$C$11,0,10*ROW('Sanitation Data'!C39))),'Data Summary'!CM45="Yes"),OFFSET('Sanitation Data'!$C$11,0,10*ROW('Sanitation Data'!C39)),NA())</f>
        <v>#N/A</v>
      </c>
      <c r="Y45" s="106" t="e">
        <f ca="true">+IF(AND(ISNUMBER(OFFSET('Sanitation Data'!$C$12,0,10*ROW('Sanitation Data'!C39))),'Data Summary'!CN45="Yes"),OFFSET('Sanitation Data'!$C$12,0,10*ROW('Sanitation Data'!C39)),NA())</f>
        <v>#N/A</v>
      </c>
      <c r="Z45" s="106" t="e">
        <f ca="true">+IF(AND(ISNUMBER(OFFSET('Sanitation Data'!$C$13,0,10*ROW('Sanitation Data'!C39))),'Data Summary'!CO45="Yes"),OFFSET('Sanitation Data'!$C$13,0,10*ROW('Sanitation Data'!C39)),NA())</f>
        <v>#N/A</v>
      </c>
      <c r="AA45" s="106" t="e">
        <f ca="true">+IF(AND(ISNUMBER(OFFSET('Sanitation Data'!$D$5,0,10*ROW('Sanitation Data'!D39))),'Data Summary'!CP45="Yes"),100-OFFSET('Sanitation Data'!$D$5,0,10*ROW('Sanitation Data'!D39)),NA())</f>
        <v>#N/A</v>
      </c>
      <c r="AB45" s="106" t="e">
        <f ca="true">+IF(AND(ISNUMBER(OFFSET('Sanitation Data'!$D$7,0,10*ROW('Sanitation Data'!D39))),'Data Summary'!CQ45="Yes"),OFFSET('Sanitation Data'!$D$7,0,10*ROW('Sanitation Data'!D39)),NA())</f>
        <v>#N/A</v>
      </c>
      <c r="AC45" s="106" t="e">
        <f ca="true">+IF(AND(ISNUMBER(OFFSET('Sanitation Data'!$D$11,0,10*ROW('Sanitation Data'!D39))),'Data Summary'!CR45="Yes"),OFFSET('Sanitation Data'!$D$11,0,10*ROW('Sanitation Data'!D39)),NA())</f>
        <v>#N/A</v>
      </c>
      <c r="AD45" s="106" t="e">
        <f ca="true">+IF(AND(ISNUMBER(OFFSET('Sanitation Data'!$D$12,0,10*ROW('Sanitation Data'!D39))),'Data Summary'!CS45="Yes"),OFFSET('Sanitation Data'!$D$12,0,10*ROW('Sanitation Data'!D39)),NA())</f>
        <v>#N/A</v>
      </c>
      <c r="AE45" s="106" t="e">
        <f ca="true">+IF(AND(ISNUMBER(OFFSET('Sanitation Data'!$D$13,0,10*ROW('Sanitation Data'!D39))),'Data Summary'!CT45="Yes"),OFFSET('Sanitation Data'!$D$13,0,10*ROW('Sanitation Data'!D39)),NA())</f>
        <v>#N/A</v>
      </c>
      <c r="AF45" s="106" t="e">
        <f ca="true">+IF(AND(ISNUMBER(OFFSET('Sanitation Data'!$E$5,0,10*ROW('Sanitation Data'!E39))),'Data Summary'!CU45="Yes"),100-OFFSET('Sanitation Data'!$E$5,0,10*ROW('Sanitation Data'!E39)),NA())</f>
        <v>#N/A</v>
      </c>
      <c r="AG45" s="106" t="e">
        <f ca="true">+IF(AND(ISNUMBER(OFFSET('Sanitation Data'!$E$7,0,10*ROW('Sanitation Data'!E39))),'Data Summary'!CV45="Yes"),OFFSET('Sanitation Data'!$E$7,0,10*ROW('Sanitation Data'!E39)),NA())</f>
        <v>#N/A</v>
      </c>
      <c r="AH45" s="106" t="e">
        <f ca="true">+IF(AND(ISNUMBER(OFFSET('Sanitation Data'!$E$11,0,10*ROW('Sanitation Data'!E39))),'Data Summary'!CW45="Yes"),OFFSET('Sanitation Data'!$E$11,0,10*ROW('Sanitation Data'!E39)),NA())</f>
        <v>#N/A</v>
      </c>
      <c r="AI45" s="106" t="e">
        <f ca="true">+IF(AND(ISNUMBER(OFFSET('Sanitation Data'!$E$12,0,10*ROW('Sanitation Data'!E39))),'Data Summary'!CX45="Yes"),OFFSET('Sanitation Data'!$E$12,0,10*ROW('Sanitation Data'!E39)),NA())</f>
        <v>#N/A</v>
      </c>
      <c r="AJ45" s="106" t="e">
        <f ca="true">+IF(AND(ISNUMBER(OFFSET('Sanitation Data'!$E$13,0,10*ROW('Sanitation Data'!E39))),'Data Summary'!CY45="Yes"),OFFSET('Sanitation Data'!$E$13,0,10*ROW('Sanitation Data'!E39)),NA())</f>
        <v>#N/A</v>
      </c>
      <c r="AK45" s="106" t="e">
        <f ca="true">+IF(AND(ISNUMBER(OFFSET('Sanitation Data'!$F$5,0,10*ROW('Sanitation Data'!F39))),'Data Summary'!CZ45="Yes"),100-OFFSET('Sanitation Data'!$F$5,0,10*ROW('Sanitation Data'!F39)),NA())</f>
        <v>#N/A</v>
      </c>
      <c r="AL45" s="106" t="e">
        <f ca="true">+IF(AND(ISNUMBER(OFFSET('Sanitation Data'!$F$7,0,10*ROW('Sanitation Data'!F39))),'Data Summary'!DA45="Yes"),OFFSET('Sanitation Data'!$F$7,0,10*ROW('Sanitation Data'!F39)),NA())</f>
        <v>#N/A</v>
      </c>
      <c r="AM45" s="106" t="e">
        <f ca="true">+IF(AND(ISNUMBER(OFFSET('Sanitation Data'!$F$11,0,10*ROW('Sanitation Data'!F39))),'Data Summary'!DB45="Yes"),OFFSET('Sanitation Data'!$F$11,0,10*ROW('Sanitation Data'!F39)),NA())</f>
        <v>#N/A</v>
      </c>
      <c r="AN45" s="106" t="e">
        <f ca="true">+IF(AND(ISNUMBER(OFFSET('Sanitation Data'!$F$12,0,10*ROW('Sanitation Data'!F39))),'Data Summary'!DC45="Yes"),OFFSET('Sanitation Data'!$F$12,0,10*ROW('Sanitation Data'!F39)),NA())</f>
        <v>#N/A</v>
      </c>
      <c r="AO45" s="106" t="e">
        <f ca="true">+IF(AND(ISNUMBER(OFFSET('Sanitation Data'!$F$13,0,10*ROW('Sanitation Data'!F39))),'Data Summary'!DD45="Yes"),OFFSET('Sanitation Data'!$F$13,0,10*ROW('Sanitation Data'!F39)),NA())</f>
        <v>#N/A</v>
      </c>
      <c r="AP45" s="106" t="e">
        <f ca="true">+IF(AND(ISNUMBER(OFFSET('Sanitation Data'!$G$5,0,10*ROW('Sanitation Data'!G39))),'Data Summary'!DE45="Yes"),100-OFFSET('Sanitation Data'!$G$5,0,10*ROW('Sanitation Data'!G39)),NA())</f>
        <v>#N/A</v>
      </c>
      <c r="AQ45" s="106" t="e">
        <f ca="true">+IF(AND(ISNUMBER(OFFSET('Sanitation Data'!$G$7,0,10*ROW('Sanitation Data'!G39))),'Data Summary'!DF45="Yes"),OFFSET('Sanitation Data'!$G$7,0,10*ROW('Sanitation Data'!G39)),NA())</f>
        <v>#N/A</v>
      </c>
      <c r="AR45" s="106" t="e">
        <f ca="true">+IF(AND(ISNUMBER(OFFSET('Sanitation Data'!$G$11,0,10*ROW('Sanitation Data'!G39))),'Data Summary'!DG45="Yes"),OFFSET('Sanitation Data'!$G$11,0,10*ROW('Sanitation Data'!G39)),NA())</f>
        <v>#N/A</v>
      </c>
      <c r="AS45" s="106" t="e">
        <f ca="true">+IF(AND(ISNUMBER(OFFSET('Sanitation Data'!$G$12,0,10*ROW('Sanitation Data'!G39))),'Data Summary'!DH45="Yes"),OFFSET('Sanitation Data'!$G$12,0,10*ROW('Sanitation Data'!G39)),NA())</f>
        <v>#N/A</v>
      </c>
      <c r="AT45" s="106" t="e">
        <f ca="true">+IF(AND(ISNUMBER(OFFSET('Sanitation Data'!$G$13,0,10*ROW('Sanitation Data'!G39))),'Data Summary'!DI45="Yes"),OFFSET('Sanitation Data'!$G$13,0,10*ROW('Sanitation Data'!G39)),NA())</f>
        <v>#N/A</v>
      </c>
      <c r="AU45" s="106" t="e">
        <f ca="true">+IF(AND(ISNUMBER(OFFSET('Sanitation Data'!$H$5,0,10*ROW('Sanitation Data'!H39))),'Data Summary'!DJ45="Yes"),100-OFFSET('Sanitation Data'!$H$5,0,10*ROW('Sanitation Data'!H39)),NA())</f>
        <v>#N/A</v>
      </c>
      <c r="AV45" s="106" t="e">
        <f ca="true">+IF(AND(ISNUMBER(OFFSET('Sanitation Data'!$H$7,0,10*ROW('Sanitation Data'!H39))),'Data Summary'!DK45="Yes"),OFFSET('Sanitation Data'!$H$7,0,10*ROW('Sanitation Data'!H39)),NA())</f>
        <v>#N/A</v>
      </c>
      <c r="AW45" s="106" t="e">
        <f ca="true">+IF(AND(ISNUMBER(OFFSET('Sanitation Data'!$H$11,0,10*ROW('Sanitation Data'!H39))),'Data Summary'!DL45="Yes"),OFFSET('Sanitation Data'!$H$11,0,10*ROW('Sanitation Data'!H39)),NA())</f>
        <v>#N/A</v>
      </c>
      <c r="AX45" s="106" t="e">
        <f ca="true">+IF(AND(ISNUMBER(OFFSET('Sanitation Data'!$H$12,0,10*ROW('Sanitation Data'!H39))),'Data Summary'!DM45="Yes"),OFFSET('Sanitation Data'!$H$12,0,10*ROW('Sanitation Data'!H39)),NA())</f>
        <v>#N/A</v>
      </c>
      <c r="AY45" s="106" t="e">
        <f ca="true">+IF(AND(ISNUMBER(OFFSET('Sanitation Data'!$H$13,0,10*ROW('Sanitation Data'!H39))),'Data Summary'!DN45="Yes"),OFFSET('Sanitation Data'!$H$13,0,10*ROW('Sanitation Data'!H39)),NA())</f>
        <v>#N/A</v>
      </c>
      <c r="AZ45" s="111" t="e">
        <f ca="true">+IF(AND(ISNUMBER(OFFSET('Hygiene Data'!$C$6,0,10*ROW('Hygiene Data'!C39))),'Data Summary'!DO45="Yes"),OFFSET('Hygiene Data'!$C$6,0,10*ROW('Hygiene Data'!C39)),NA())</f>
        <v>#N/A</v>
      </c>
      <c r="BA45" s="111" t="e">
        <f ca="true">+IF(AND(ISNUMBER(OFFSET('Hygiene Data'!$C$8,0,10*ROW('Hygiene Data'!C39))),'Data Summary'!DP45="Yes"),OFFSET('Hygiene Data'!$C$8,0,10*ROW('Hygiene Data'!C39)),NA())</f>
        <v>#N/A</v>
      </c>
      <c r="BB45" s="111" t="e">
        <f ca="true">+IF(AND(ISNUMBER(OFFSET('Hygiene Data'!$C$10,0,10*ROW('Hygiene Data'!C39))),'Data Summary'!DQ45="Yes"),OFFSET('Hygiene Data'!$C$10,0,10*ROW('Hygiene Data'!C39)),NA())</f>
        <v>#N/A</v>
      </c>
      <c r="BC45" s="111" t="e">
        <f ca="true">+IF(AND(ISNUMBER(OFFSET('Hygiene Data'!$D$6,0,10*ROW('Hygiene Data'!D39))),'Data Summary'!DR45="Yes"),OFFSET('Hygiene Data'!$D$6,0,10*ROW('Hygiene Data'!D39)),NA())</f>
        <v>#N/A</v>
      </c>
      <c r="BD45" s="111" t="e">
        <f ca="true">+IF(AND(ISNUMBER(OFFSET('Hygiene Data'!$D$8,0,10*ROW('Hygiene Data'!D39))),'Data Summary'!DS45="Yes"),OFFSET('Hygiene Data'!$D$8,0,10*ROW('Hygiene Data'!D39)),NA())</f>
        <v>#N/A</v>
      </c>
      <c r="BE45" s="111" t="e">
        <f ca="true">+IF(AND(ISNUMBER(OFFSET('Hygiene Data'!$D$10,0,10*ROW('Hygiene Data'!D39))),'Data Summary'!DT45="Yes"),OFFSET('Hygiene Data'!$D$10,0,10*ROW('Hygiene Data'!D39)),NA())</f>
        <v>#N/A</v>
      </c>
      <c r="BF45" s="111" t="e">
        <f ca="true">+IF(AND(ISNUMBER(OFFSET('Hygiene Data'!$E$6,0,10*ROW('Hygiene Data'!E39))),'Data Summary'!DU45="Yes"),OFFSET('Hygiene Data'!$E$6,0,10*ROW('Hygiene Data'!E39)),NA())</f>
        <v>#N/A</v>
      </c>
      <c r="BG45" s="111" t="e">
        <f ca="true">+IF(AND(ISNUMBER(OFFSET('Hygiene Data'!$E$8,0,10*ROW('Hygiene Data'!E39))),'Data Summary'!DV45="Yes"),OFFSET('Hygiene Data'!$E$8,0,10*ROW('Hygiene Data'!E39)),NA())</f>
        <v>#N/A</v>
      </c>
      <c r="BH45" s="111" t="e">
        <f ca="true">+IF(AND(ISNUMBER(OFFSET('Hygiene Data'!$E$10,0,10*ROW('Hygiene Data'!E39))),'Data Summary'!DW45="Yes"),OFFSET('Hygiene Data'!$E$10,0,10*ROW('Hygiene Data'!E39)),NA())</f>
        <v>#N/A</v>
      </c>
      <c r="BI45" s="111" t="e">
        <f ca="true">+IF(AND(ISNUMBER(OFFSET('Hygiene Data'!$F$6,0,10*ROW('Hygiene Data'!F39))),'Data Summary'!DX45="Yes"),OFFSET('Hygiene Data'!$F$6,0,10*ROW('Hygiene Data'!F39)),NA())</f>
        <v>#N/A</v>
      </c>
      <c r="BJ45" s="111" t="e">
        <f ca="true">+IF(AND(ISNUMBER(OFFSET('Hygiene Data'!$F$8,0,10*ROW('Hygiene Data'!F39))),'Data Summary'!DY45="Yes"),OFFSET('Hygiene Data'!$F$8,0,10*ROW('Hygiene Data'!F39)),NA())</f>
        <v>#N/A</v>
      </c>
      <c r="BK45" s="111" t="e">
        <f ca="true">+IF(AND(ISNUMBER(OFFSET('Hygiene Data'!$F$10,0,10*ROW('Hygiene Data'!F39))),'Data Summary'!DZ45="Yes"),OFFSET('Hygiene Data'!$F$10,0,10*ROW('Hygiene Data'!F39)),NA())</f>
        <v>#N/A</v>
      </c>
      <c r="BL45" s="111" t="e">
        <f ca="true">+IF(AND(ISNUMBER(OFFSET('Hygiene Data'!$G$6,0,10*ROW('Hygiene Data'!G39))),'Data Summary'!EA45="Yes"),OFFSET('Hygiene Data'!$G$6,0,10*ROW('Hygiene Data'!G39)),NA())</f>
        <v>#N/A</v>
      </c>
      <c r="BM45" s="111" t="e">
        <f ca="true">+IF(AND(ISNUMBER(OFFSET('Hygiene Data'!$G$8,0,10*ROW('Hygiene Data'!G39))),'Data Summary'!EB45="Yes"),OFFSET('Hygiene Data'!$G$8,0,10*ROW('Hygiene Data'!G39)),NA())</f>
        <v>#N/A</v>
      </c>
      <c r="BN45" s="111" t="e">
        <f ca="true">+IF(AND(ISNUMBER(OFFSET('Hygiene Data'!$G$10,0,10*ROW('Hygiene Data'!G39))),'Data Summary'!EC45="Yes"),OFFSET('Hygiene Data'!$G$10,0,10*ROW('Hygiene Data'!G39)),NA())</f>
        <v>#N/A</v>
      </c>
      <c r="BO45" s="111" t="e">
        <f ca="true">+IF(AND(ISNUMBER(OFFSET('Hygiene Data'!$H$6,0,10*ROW('Hygiene Data'!H39))),'Data Summary'!ED45="Yes"),OFFSET('Hygiene Data'!$H$6,0,10*ROW('Hygiene Data'!H39)),NA())</f>
        <v>#N/A</v>
      </c>
      <c r="BP45" s="111" t="e">
        <f ca="true">+IF(AND(ISNUMBER(OFFSET('Hygiene Data'!$H$8,0,10*ROW('Hygiene Data'!H39))),'Data Summary'!EE45="Yes"),OFFSET('Hygiene Data'!$H$8,0,10*ROW('Hygiene Data'!H39)),NA())</f>
        <v>#N/A</v>
      </c>
      <c r="BQ45" s="111" t="e">
        <f ca="true">+IF(AND(ISNUMBER(OFFSET('Hygiene Data'!$H$10,0,10*ROW('Hygiene Data'!H39))),'Data Summary'!EF45="Yes"),OFFSET('Hygiene Data'!$H$10,0,10*ROW('Hygiene Data'!H39)),NA())</f>
        <v>#N/A</v>
      </c>
    </row>
    <row r="46" x14ac:dyDescent="0.2">
      <c r="A46" s="59" t="e">
        <f ca="true">+IF(OFFSET('Water Data'!$B$1,0,10*ROW('Water Data'!B40))="",NA(),OFFSET('Water Data'!$B$1,0,10*ROW('Water Data'!B40)))</f>
        <v>#N/A</v>
      </c>
      <c r="B46" s="59" t="e">
        <f ca="true">+IF(OFFSET('Water Data'!$A$3,0,10*ROW('Water Data'!A43))="",NA(),OFFSET('Water Data'!$A$3,0,10*ROW('Water Data'!A43)))</f>
        <v>#N/A</v>
      </c>
      <c r="C46" s="59" t="e">
        <f ca="true">+IF(OFFSET('Water Data'!$C$3,0,10*ROW('Water Data'!C43))="",NA(),OFFSET('Water Data'!$C$3,0,10*ROW('Water Data'!C43)))</f>
        <v>#N/A</v>
      </c>
      <c r="D46" s="60" t="e">
        <f ca="true">+IF(AND(ISNUMBER(OFFSET('Water Data'!$C$5,0,10*ROW('Water Data'!C40))),'Data Summary'!BS46="Yes"),100-OFFSET('Water Data'!$C$5,0,10*ROW('Water Data'!C40)),NA())</f>
        <v>#N/A</v>
      </c>
      <c r="E46" s="60" t="e">
        <f ca="true">+IF(AND(ISNUMBER(OFFSET('Water Data'!$C$7,0,10*ROW('Water Data'!C40))),'Data Summary'!BT46="Yes"),OFFSET('Water Data'!$C$7,0,10*ROW('Water Data'!C40)),NA())</f>
        <v>#N/A</v>
      </c>
      <c r="F46" s="60" t="e">
        <f ca="true">+IF(AND(ISNUMBER(OFFSET('Water Data'!$C$10,0,10*ROW('Water Data'!C40))),'Data Summary'!BU46="Yes"),OFFSET('Water Data'!$C$10,0,10*ROW('Water Data'!C40)),NA())</f>
        <v>#N/A</v>
      </c>
      <c r="G46" s="60" t="e">
        <f ca="true">+IF(AND(ISNUMBER(OFFSET('Water Data'!$D$5,0,10*ROW('Water Data'!D40))),'Data Summary'!BV46="Yes"),100-OFFSET('Water Data'!$D$5,0,10*ROW('Water Data'!D40)),NA())</f>
        <v>#N/A</v>
      </c>
      <c r="H46" s="60" t="e">
        <f ca="true">+IF(AND(ISNUMBER(OFFSET('Water Data'!$D$7,0,10*ROW('Water Data'!D40))),'Data Summary'!BW46="Yes"),OFFSET('Water Data'!$D$7,0,10*ROW('Water Data'!D40)),NA())</f>
        <v>#N/A</v>
      </c>
      <c r="I46" s="60" t="e">
        <f ca="true">+IF(AND(ISNUMBER(OFFSET('Water Data'!$D$10,0,10*ROW('Water Data'!D40))),'Data Summary'!BX46="Yes"),OFFSET('Water Data'!$D$10,0,10*ROW('Water Data'!D40)),NA())</f>
        <v>#N/A</v>
      </c>
      <c r="J46" s="60" t="e">
        <f ca="true">+IF(AND(ISNUMBER(OFFSET('Water Data'!$E$5,0,10*ROW('Water Data'!E40))),'Data Summary'!BY46="Yes"),100-OFFSET('Water Data'!$E$5,0,10*ROW('Water Data'!E40)),NA())</f>
        <v>#N/A</v>
      </c>
      <c r="K46" s="60" t="e">
        <f ca="true">+IF(AND(ISNUMBER(OFFSET('Water Data'!$E$7,0,10*ROW('Water Data'!E40))),'Data Summary'!BZ46="Yes"),OFFSET('Water Data'!$E$7,0,10*ROW('Water Data'!E40)),NA())</f>
        <v>#N/A</v>
      </c>
      <c r="L46" s="60" t="e">
        <f ca="true">+IF(AND(ISNUMBER(OFFSET('Water Data'!$E$10,0,10*ROW('Water Data'!E40))),'Data Summary'!CA46="Yes"),OFFSET('Water Data'!$E$10,0,10*ROW('Water Data'!E40)),NA())</f>
        <v>#N/A</v>
      </c>
      <c r="M46" s="60" t="e">
        <f ca="true">+IF(AND(ISNUMBER(OFFSET('Water Data'!$F$5,0,10*ROW('Water Data'!F40))),'Data Summary'!CB46="Yes"),100-OFFSET('Water Data'!$F$5,0,10*ROW('Water Data'!F40)),NA())</f>
        <v>#N/A</v>
      </c>
      <c r="N46" s="60" t="e">
        <f ca="true">+IF(AND(ISNUMBER(OFFSET('Water Data'!$F$7,0,10*ROW('Water Data'!F40))),'Data Summary'!CC46="Yes"),OFFSET('Water Data'!$F$7,0,10*ROW('Water Data'!F40)),NA())</f>
        <v>#N/A</v>
      </c>
      <c r="O46" s="60" t="e">
        <f ca="true">+IF(AND(ISNUMBER(OFFSET('Water Data'!$F$10,0,10*ROW('Water Data'!F40))),'Data Summary'!CD46="Yes"),OFFSET('Water Data'!$F$10,0,10*ROW('Water Data'!F40)),NA())</f>
        <v>#N/A</v>
      </c>
      <c r="P46" s="60" t="e">
        <f ca="true">+IF(AND(ISNUMBER(OFFSET('Water Data'!$G$5,0,10*ROW('Water Data'!G40))),'Data Summary'!CE46="Yes"),100-OFFSET('Water Data'!$G$5,0,10*ROW('Water Data'!G40)),NA())</f>
        <v>#N/A</v>
      </c>
      <c r="Q46" s="60" t="e">
        <f ca="true">+IF(AND(ISNUMBER(OFFSET('Water Data'!$G$7,0,10*ROW('Water Data'!G40))),'Data Summary'!CF46="Yes"),OFFSET('Water Data'!$G$7,0,10*ROW('Water Data'!G40)),NA())</f>
        <v>#N/A</v>
      </c>
      <c r="R46" s="60" t="e">
        <f ca="true">+IF(AND(ISNUMBER(OFFSET('Water Data'!$G$10,0,10*ROW('Water Data'!G40))),'Data Summary'!CG46="Yes"),OFFSET('Water Data'!$G$10,0,10*ROW('Water Data'!G40)),NA())</f>
        <v>#N/A</v>
      </c>
      <c r="S46" s="60" t="e">
        <f ca="true">+IF(AND(ISNUMBER(OFFSET('Water Data'!$H$5,0,10*ROW('Water Data'!H40))),'Data Summary'!CH46="Yes"),100-OFFSET('Water Data'!$H$5,0,10*ROW('Water Data'!H40)),NA())</f>
        <v>#N/A</v>
      </c>
      <c r="T46" s="60" t="e">
        <f ca="true">+IF(AND(ISNUMBER(OFFSET('Water Data'!$H$7,0,10*ROW('Water Data'!H40))),'Data Summary'!CI46="Yes"),OFFSET('Water Data'!$H$7,0,10*ROW('Water Data'!H40)),NA())</f>
        <v>#N/A</v>
      </c>
      <c r="U46" s="60" t="e">
        <f ca="true">+IF(AND(ISNUMBER(OFFSET('Water Data'!$H$10,0,10*ROW('Water Data'!H40))),'Data Summary'!CJ46="Yes"),OFFSET('Water Data'!$H$10,0,10*ROW('Water Data'!H40)),NA())</f>
        <v>#N/A</v>
      </c>
      <c r="V46" s="106" t="e">
        <f ca="true">+IF(AND(ISNUMBER(OFFSET('Sanitation Data'!$C$5,0,10*ROW('Sanitation Data'!C40))),'Data Summary'!CK46="Yes"),100-OFFSET('Sanitation Data'!$C$5,0,10*ROW('Sanitation Data'!C40)),NA())</f>
        <v>#N/A</v>
      </c>
      <c r="W46" s="106" t="e">
        <f ca="true">+IF(AND(ISNUMBER(OFFSET('Sanitation Data'!$C$7,0,10*ROW('Sanitation Data'!C40))),'Data Summary'!CL46="Yes"),OFFSET('Sanitation Data'!$C$7,0,10*ROW('Sanitation Data'!C40)),NA())</f>
        <v>#N/A</v>
      </c>
      <c r="X46" s="106" t="e">
        <f ca="true">+IF(AND(ISNUMBER(OFFSET('Sanitation Data'!$C$11,0,10*ROW('Sanitation Data'!C40))),'Data Summary'!CM46="Yes"),OFFSET('Sanitation Data'!$C$11,0,10*ROW('Sanitation Data'!C40)),NA())</f>
        <v>#N/A</v>
      </c>
      <c r="Y46" s="106" t="e">
        <f ca="true">+IF(AND(ISNUMBER(OFFSET('Sanitation Data'!$C$12,0,10*ROW('Sanitation Data'!C40))),'Data Summary'!CN46="Yes"),OFFSET('Sanitation Data'!$C$12,0,10*ROW('Sanitation Data'!C40)),NA())</f>
        <v>#N/A</v>
      </c>
      <c r="Z46" s="106" t="e">
        <f ca="true">+IF(AND(ISNUMBER(OFFSET('Sanitation Data'!$C$13,0,10*ROW('Sanitation Data'!C40))),'Data Summary'!CO46="Yes"),OFFSET('Sanitation Data'!$C$13,0,10*ROW('Sanitation Data'!C40)),NA())</f>
        <v>#N/A</v>
      </c>
      <c r="AA46" s="106" t="e">
        <f ca="true">+IF(AND(ISNUMBER(OFFSET('Sanitation Data'!$D$5,0,10*ROW('Sanitation Data'!D40))),'Data Summary'!CP46="Yes"),100-OFFSET('Sanitation Data'!$D$5,0,10*ROW('Sanitation Data'!D40)),NA())</f>
        <v>#N/A</v>
      </c>
      <c r="AB46" s="106" t="e">
        <f ca="true">+IF(AND(ISNUMBER(OFFSET('Sanitation Data'!$D$7,0,10*ROW('Sanitation Data'!D40))),'Data Summary'!CQ46="Yes"),OFFSET('Sanitation Data'!$D$7,0,10*ROW('Sanitation Data'!D40)),NA())</f>
        <v>#N/A</v>
      </c>
      <c r="AC46" s="106" t="e">
        <f ca="true">+IF(AND(ISNUMBER(OFFSET('Sanitation Data'!$D$11,0,10*ROW('Sanitation Data'!D40))),'Data Summary'!CR46="Yes"),OFFSET('Sanitation Data'!$D$11,0,10*ROW('Sanitation Data'!D40)),NA())</f>
        <v>#N/A</v>
      </c>
      <c r="AD46" s="106" t="e">
        <f ca="true">+IF(AND(ISNUMBER(OFFSET('Sanitation Data'!$D$12,0,10*ROW('Sanitation Data'!D40))),'Data Summary'!CS46="Yes"),OFFSET('Sanitation Data'!$D$12,0,10*ROW('Sanitation Data'!D40)),NA())</f>
        <v>#N/A</v>
      </c>
      <c r="AE46" s="106" t="e">
        <f ca="true">+IF(AND(ISNUMBER(OFFSET('Sanitation Data'!$D$13,0,10*ROW('Sanitation Data'!D40))),'Data Summary'!CT46="Yes"),OFFSET('Sanitation Data'!$D$13,0,10*ROW('Sanitation Data'!D40)),NA())</f>
        <v>#N/A</v>
      </c>
      <c r="AF46" s="106" t="e">
        <f ca="true">+IF(AND(ISNUMBER(OFFSET('Sanitation Data'!$E$5,0,10*ROW('Sanitation Data'!E40))),'Data Summary'!CU46="Yes"),100-OFFSET('Sanitation Data'!$E$5,0,10*ROW('Sanitation Data'!E40)),NA())</f>
        <v>#N/A</v>
      </c>
      <c r="AG46" s="106" t="e">
        <f ca="true">+IF(AND(ISNUMBER(OFFSET('Sanitation Data'!$E$7,0,10*ROW('Sanitation Data'!E40))),'Data Summary'!CV46="Yes"),OFFSET('Sanitation Data'!$E$7,0,10*ROW('Sanitation Data'!E40)),NA())</f>
        <v>#N/A</v>
      </c>
      <c r="AH46" s="106" t="e">
        <f ca="true">+IF(AND(ISNUMBER(OFFSET('Sanitation Data'!$E$11,0,10*ROW('Sanitation Data'!E40))),'Data Summary'!CW46="Yes"),OFFSET('Sanitation Data'!$E$11,0,10*ROW('Sanitation Data'!E40)),NA())</f>
        <v>#N/A</v>
      </c>
      <c r="AI46" s="106" t="e">
        <f ca="true">+IF(AND(ISNUMBER(OFFSET('Sanitation Data'!$E$12,0,10*ROW('Sanitation Data'!E40))),'Data Summary'!CX46="Yes"),OFFSET('Sanitation Data'!$E$12,0,10*ROW('Sanitation Data'!E40)),NA())</f>
        <v>#N/A</v>
      </c>
      <c r="AJ46" s="106" t="e">
        <f ca="true">+IF(AND(ISNUMBER(OFFSET('Sanitation Data'!$E$13,0,10*ROW('Sanitation Data'!E40))),'Data Summary'!CY46="Yes"),OFFSET('Sanitation Data'!$E$13,0,10*ROW('Sanitation Data'!E40)),NA())</f>
        <v>#N/A</v>
      </c>
      <c r="AK46" s="106" t="e">
        <f ca="true">+IF(AND(ISNUMBER(OFFSET('Sanitation Data'!$F$5,0,10*ROW('Sanitation Data'!F40))),'Data Summary'!CZ46="Yes"),100-OFFSET('Sanitation Data'!$F$5,0,10*ROW('Sanitation Data'!F40)),NA())</f>
        <v>#N/A</v>
      </c>
      <c r="AL46" s="106" t="e">
        <f ca="true">+IF(AND(ISNUMBER(OFFSET('Sanitation Data'!$F$7,0,10*ROW('Sanitation Data'!F40))),'Data Summary'!DA46="Yes"),OFFSET('Sanitation Data'!$F$7,0,10*ROW('Sanitation Data'!F40)),NA())</f>
        <v>#N/A</v>
      </c>
      <c r="AM46" s="106" t="e">
        <f ca="true">+IF(AND(ISNUMBER(OFFSET('Sanitation Data'!$F$11,0,10*ROW('Sanitation Data'!F40))),'Data Summary'!DB46="Yes"),OFFSET('Sanitation Data'!$F$11,0,10*ROW('Sanitation Data'!F40)),NA())</f>
        <v>#N/A</v>
      </c>
      <c r="AN46" s="106" t="e">
        <f ca="true">+IF(AND(ISNUMBER(OFFSET('Sanitation Data'!$F$12,0,10*ROW('Sanitation Data'!F40))),'Data Summary'!DC46="Yes"),OFFSET('Sanitation Data'!$F$12,0,10*ROW('Sanitation Data'!F40)),NA())</f>
        <v>#N/A</v>
      </c>
      <c r="AO46" s="106" t="e">
        <f ca="true">+IF(AND(ISNUMBER(OFFSET('Sanitation Data'!$F$13,0,10*ROW('Sanitation Data'!F40))),'Data Summary'!DD46="Yes"),OFFSET('Sanitation Data'!$F$13,0,10*ROW('Sanitation Data'!F40)),NA())</f>
        <v>#N/A</v>
      </c>
      <c r="AP46" s="106" t="e">
        <f ca="true">+IF(AND(ISNUMBER(OFFSET('Sanitation Data'!$G$5,0,10*ROW('Sanitation Data'!G40))),'Data Summary'!DE46="Yes"),100-OFFSET('Sanitation Data'!$G$5,0,10*ROW('Sanitation Data'!G40)),NA())</f>
        <v>#N/A</v>
      </c>
      <c r="AQ46" s="106" t="e">
        <f ca="true">+IF(AND(ISNUMBER(OFFSET('Sanitation Data'!$G$7,0,10*ROW('Sanitation Data'!G40))),'Data Summary'!DF46="Yes"),OFFSET('Sanitation Data'!$G$7,0,10*ROW('Sanitation Data'!G40)),NA())</f>
        <v>#N/A</v>
      </c>
      <c r="AR46" s="106" t="e">
        <f ca="true">+IF(AND(ISNUMBER(OFFSET('Sanitation Data'!$G$11,0,10*ROW('Sanitation Data'!G40))),'Data Summary'!DG46="Yes"),OFFSET('Sanitation Data'!$G$11,0,10*ROW('Sanitation Data'!G40)),NA())</f>
        <v>#N/A</v>
      </c>
      <c r="AS46" s="106" t="e">
        <f ca="true">+IF(AND(ISNUMBER(OFFSET('Sanitation Data'!$G$12,0,10*ROW('Sanitation Data'!G40))),'Data Summary'!DH46="Yes"),OFFSET('Sanitation Data'!$G$12,0,10*ROW('Sanitation Data'!G40)),NA())</f>
        <v>#N/A</v>
      </c>
      <c r="AT46" s="106" t="e">
        <f ca="true">+IF(AND(ISNUMBER(OFFSET('Sanitation Data'!$G$13,0,10*ROW('Sanitation Data'!G40))),'Data Summary'!DI46="Yes"),OFFSET('Sanitation Data'!$G$13,0,10*ROW('Sanitation Data'!G40)),NA())</f>
        <v>#N/A</v>
      </c>
      <c r="AU46" s="106" t="e">
        <f ca="true">+IF(AND(ISNUMBER(OFFSET('Sanitation Data'!$H$5,0,10*ROW('Sanitation Data'!H40))),'Data Summary'!DJ46="Yes"),100-OFFSET('Sanitation Data'!$H$5,0,10*ROW('Sanitation Data'!H40)),NA())</f>
        <v>#N/A</v>
      </c>
      <c r="AV46" s="106" t="e">
        <f ca="true">+IF(AND(ISNUMBER(OFFSET('Sanitation Data'!$H$7,0,10*ROW('Sanitation Data'!H40))),'Data Summary'!DK46="Yes"),OFFSET('Sanitation Data'!$H$7,0,10*ROW('Sanitation Data'!H40)),NA())</f>
        <v>#N/A</v>
      </c>
      <c r="AW46" s="106" t="e">
        <f ca="true">+IF(AND(ISNUMBER(OFFSET('Sanitation Data'!$H$11,0,10*ROW('Sanitation Data'!H40))),'Data Summary'!DL46="Yes"),OFFSET('Sanitation Data'!$H$11,0,10*ROW('Sanitation Data'!H40)),NA())</f>
        <v>#N/A</v>
      </c>
      <c r="AX46" s="106" t="e">
        <f ca="true">+IF(AND(ISNUMBER(OFFSET('Sanitation Data'!$H$12,0,10*ROW('Sanitation Data'!H40))),'Data Summary'!DM46="Yes"),OFFSET('Sanitation Data'!$H$12,0,10*ROW('Sanitation Data'!H40)),NA())</f>
        <v>#N/A</v>
      </c>
      <c r="AY46" s="106" t="e">
        <f ca="true">+IF(AND(ISNUMBER(OFFSET('Sanitation Data'!$H$13,0,10*ROW('Sanitation Data'!H40))),'Data Summary'!DN46="Yes"),OFFSET('Sanitation Data'!$H$13,0,10*ROW('Sanitation Data'!H40)),NA())</f>
        <v>#N/A</v>
      </c>
      <c r="AZ46" s="111" t="e">
        <f ca="true">+IF(AND(ISNUMBER(OFFSET('Hygiene Data'!$C$6,0,10*ROW('Hygiene Data'!C40))),'Data Summary'!DO46="Yes"),OFFSET('Hygiene Data'!$C$6,0,10*ROW('Hygiene Data'!C40)),NA())</f>
        <v>#N/A</v>
      </c>
      <c r="BA46" s="111" t="e">
        <f ca="true">+IF(AND(ISNUMBER(OFFSET('Hygiene Data'!$C$8,0,10*ROW('Hygiene Data'!C40))),'Data Summary'!DP46="Yes"),OFFSET('Hygiene Data'!$C$8,0,10*ROW('Hygiene Data'!C40)),NA())</f>
        <v>#N/A</v>
      </c>
      <c r="BB46" s="111" t="e">
        <f ca="true">+IF(AND(ISNUMBER(OFFSET('Hygiene Data'!$C$10,0,10*ROW('Hygiene Data'!C40))),'Data Summary'!DQ46="Yes"),OFFSET('Hygiene Data'!$C$10,0,10*ROW('Hygiene Data'!C40)),NA())</f>
        <v>#N/A</v>
      </c>
      <c r="BC46" s="111" t="e">
        <f ca="true">+IF(AND(ISNUMBER(OFFSET('Hygiene Data'!$D$6,0,10*ROW('Hygiene Data'!D40))),'Data Summary'!DR46="Yes"),OFFSET('Hygiene Data'!$D$6,0,10*ROW('Hygiene Data'!D40)),NA())</f>
        <v>#N/A</v>
      </c>
      <c r="BD46" s="111" t="e">
        <f ca="true">+IF(AND(ISNUMBER(OFFSET('Hygiene Data'!$D$8,0,10*ROW('Hygiene Data'!D40))),'Data Summary'!DS46="Yes"),OFFSET('Hygiene Data'!$D$8,0,10*ROW('Hygiene Data'!D40)),NA())</f>
        <v>#N/A</v>
      </c>
      <c r="BE46" s="111" t="e">
        <f ca="true">+IF(AND(ISNUMBER(OFFSET('Hygiene Data'!$D$10,0,10*ROW('Hygiene Data'!D40))),'Data Summary'!DT46="Yes"),OFFSET('Hygiene Data'!$D$10,0,10*ROW('Hygiene Data'!D40)),NA())</f>
        <v>#N/A</v>
      </c>
      <c r="BF46" s="111" t="e">
        <f ca="true">+IF(AND(ISNUMBER(OFFSET('Hygiene Data'!$E$6,0,10*ROW('Hygiene Data'!E40))),'Data Summary'!DU46="Yes"),OFFSET('Hygiene Data'!$E$6,0,10*ROW('Hygiene Data'!E40)),NA())</f>
        <v>#N/A</v>
      </c>
      <c r="BG46" s="111" t="e">
        <f ca="true">+IF(AND(ISNUMBER(OFFSET('Hygiene Data'!$E$8,0,10*ROW('Hygiene Data'!E40))),'Data Summary'!DV46="Yes"),OFFSET('Hygiene Data'!$E$8,0,10*ROW('Hygiene Data'!E40)),NA())</f>
        <v>#N/A</v>
      </c>
      <c r="BH46" s="111" t="e">
        <f ca="true">+IF(AND(ISNUMBER(OFFSET('Hygiene Data'!$E$10,0,10*ROW('Hygiene Data'!E40))),'Data Summary'!DW46="Yes"),OFFSET('Hygiene Data'!$E$10,0,10*ROW('Hygiene Data'!E40)),NA())</f>
        <v>#N/A</v>
      </c>
      <c r="BI46" s="111" t="e">
        <f ca="true">+IF(AND(ISNUMBER(OFFSET('Hygiene Data'!$F$6,0,10*ROW('Hygiene Data'!F40))),'Data Summary'!DX46="Yes"),OFFSET('Hygiene Data'!$F$6,0,10*ROW('Hygiene Data'!F40)),NA())</f>
        <v>#N/A</v>
      </c>
      <c r="BJ46" s="111" t="e">
        <f ca="true">+IF(AND(ISNUMBER(OFFSET('Hygiene Data'!$F$8,0,10*ROW('Hygiene Data'!F40))),'Data Summary'!DY46="Yes"),OFFSET('Hygiene Data'!$F$8,0,10*ROW('Hygiene Data'!F40)),NA())</f>
        <v>#N/A</v>
      </c>
      <c r="BK46" s="111" t="e">
        <f ca="true">+IF(AND(ISNUMBER(OFFSET('Hygiene Data'!$F$10,0,10*ROW('Hygiene Data'!F40))),'Data Summary'!DZ46="Yes"),OFFSET('Hygiene Data'!$F$10,0,10*ROW('Hygiene Data'!F40)),NA())</f>
        <v>#N/A</v>
      </c>
      <c r="BL46" s="111" t="e">
        <f ca="true">+IF(AND(ISNUMBER(OFFSET('Hygiene Data'!$G$6,0,10*ROW('Hygiene Data'!G40))),'Data Summary'!EA46="Yes"),OFFSET('Hygiene Data'!$G$6,0,10*ROW('Hygiene Data'!G40)),NA())</f>
        <v>#N/A</v>
      </c>
      <c r="BM46" s="111" t="e">
        <f ca="true">+IF(AND(ISNUMBER(OFFSET('Hygiene Data'!$G$8,0,10*ROW('Hygiene Data'!G40))),'Data Summary'!EB46="Yes"),OFFSET('Hygiene Data'!$G$8,0,10*ROW('Hygiene Data'!G40)),NA())</f>
        <v>#N/A</v>
      </c>
      <c r="BN46" s="111" t="e">
        <f ca="true">+IF(AND(ISNUMBER(OFFSET('Hygiene Data'!$G$10,0,10*ROW('Hygiene Data'!G40))),'Data Summary'!EC46="Yes"),OFFSET('Hygiene Data'!$G$10,0,10*ROW('Hygiene Data'!G40)),NA())</f>
        <v>#N/A</v>
      </c>
      <c r="BO46" s="111" t="e">
        <f ca="true">+IF(AND(ISNUMBER(OFFSET('Hygiene Data'!$H$6,0,10*ROW('Hygiene Data'!H40))),'Data Summary'!ED46="Yes"),OFFSET('Hygiene Data'!$H$6,0,10*ROW('Hygiene Data'!H40)),NA())</f>
        <v>#N/A</v>
      </c>
      <c r="BP46" s="111" t="e">
        <f ca="true">+IF(AND(ISNUMBER(OFFSET('Hygiene Data'!$H$8,0,10*ROW('Hygiene Data'!H40))),'Data Summary'!EE46="Yes"),OFFSET('Hygiene Data'!$H$8,0,10*ROW('Hygiene Data'!H40)),NA())</f>
        <v>#N/A</v>
      </c>
      <c r="BQ46" s="111" t="e">
        <f ca="true">+IF(AND(ISNUMBER(OFFSET('Hygiene Data'!$H$10,0,10*ROW('Hygiene Data'!H40))),'Data Summary'!EF46="Yes"),OFFSET('Hygiene Data'!$H$10,0,10*ROW('Hygiene Data'!H40)),NA())</f>
        <v>#N/A</v>
      </c>
    </row>
    <row r="47" x14ac:dyDescent="0.2">
      <c r="A47" s="59" t="e">
        <f ca="true">+IF(OFFSET('Water Data'!$B$1,0,10*ROW('Water Data'!B41))="",NA(),OFFSET('Water Data'!$B$1,0,10*ROW('Water Data'!B41)))</f>
        <v>#N/A</v>
      </c>
      <c r="B47" s="59" t="e">
        <f ca="true">+IF(OFFSET('Water Data'!$A$3,0,10*ROW('Water Data'!A44))="",NA(),OFFSET('Water Data'!$A$3,0,10*ROW('Water Data'!A44)))</f>
        <v>#N/A</v>
      </c>
      <c r="C47" s="59" t="e">
        <f ca="true">+IF(OFFSET('Water Data'!$C$3,0,10*ROW('Water Data'!C44))="",NA(),OFFSET('Water Data'!$C$3,0,10*ROW('Water Data'!C44)))</f>
        <v>#N/A</v>
      </c>
      <c r="D47" s="60" t="e">
        <f ca="true">+IF(AND(ISNUMBER(OFFSET('Water Data'!$C$5,0,10*ROW('Water Data'!C41))),'Data Summary'!BS47="Yes"),100-OFFSET('Water Data'!$C$5,0,10*ROW('Water Data'!C41)),NA())</f>
        <v>#N/A</v>
      </c>
      <c r="E47" s="60" t="e">
        <f ca="true">+IF(AND(ISNUMBER(OFFSET('Water Data'!$C$7,0,10*ROW('Water Data'!C41))),'Data Summary'!BT47="Yes"),OFFSET('Water Data'!$C$7,0,10*ROW('Water Data'!C41)),NA())</f>
        <v>#N/A</v>
      </c>
      <c r="F47" s="60" t="e">
        <f ca="true">+IF(AND(ISNUMBER(OFFSET('Water Data'!$C$10,0,10*ROW('Water Data'!C41))),'Data Summary'!BU47="Yes"),OFFSET('Water Data'!$C$10,0,10*ROW('Water Data'!C41)),NA())</f>
        <v>#N/A</v>
      </c>
      <c r="G47" s="60" t="e">
        <f ca="true">+IF(AND(ISNUMBER(OFFSET('Water Data'!$D$5,0,10*ROW('Water Data'!D41))),'Data Summary'!BV47="Yes"),100-OFFSET('Water Data'!$D$5,0,10*ROW('Water Data'!D41)),NA())</f>
        <v>#N/A</v>
      </c>
      <c r="H47" s="60" t="e">
        <f ca="true">+IF(AND(ISNUMBER(OFFSET('Water Data'!$D$7,0,10*ROW('Water Data'!D41))),'Data Summary'!BW47="Yes"),OFFSET('Water Data'!$D$7,0,10*ROW('Water Data'!D41)),NA())</f>
        <v>#N/A</v>
      </c>
      <c r="I47" s="60" t="e">
        <f ca="true">+IF(AND(ISNUMBER(OFFSET('Water Data'!$D$10,0,10*ROW('Water Data'!D41))),'Data Summary'!BX47="Yes"),OFFSET('Water Data'!$D$10,0,10*ROW('Water Data'!D41)),NA())</f>
        <v>#N/A</v>
      </c>
      <c r="J47" s="60" t="e">
        <f ca="true">+IF(AND(ISNUMBER(OFFSET('Water Data'!$E$5,0,10*ROW('Water Data'!E41))),'Data Summary'!BY47="Yes"),100-OFFSET('Water Data'!$E$5,0,10*ROW('Water Data'!E41)),NA())</f>
        <v>#N/A</v>
      </c>
      <c r="K47" s="60" t="e">
        <f ca="true">+IF(AND(ISNUMBER(OFFSET('Water Data'!$E$7,0,10*ROW('Water Data'!E41))),'Data Summary'!BZ47="Yes"),OFFSET('Water Data'!$E$7,0,10*ROW('Water Data'!E41)),NA())</f>
        <v>#N/A</v>
      </c>
      <c r="L47" s="60" t="e">
        <f ca="true">+IF(AND(ISNUMBER(OFFSET('Water Data'!$E$10,0,10*ROW('Water Data'!E41))),'Data Summary'!CA47="Yes"),OFFSET('Water Data'!$E$10,0,10*ROW('Water Data'!E41)),NA())</f>
        <v>#N/A</v>
      </c>
      <c r="M47" s="60" t="e">
        <f ca="true">+IF(AND(ISNUMBER(OFFSET('Water Data'!$F$5,0,10*ROW('Water Data'!F41))),'Data Summary'!CB47="Yes"),100-OFFSET('Water Data'!$F$5,0,10*ROW('Water Data'!F41)),NA())</f>
        <v>#N/A</v>
      </c>
      <c r="N47" s="60" t="e">
        <f ca="true">+IF(AND(ISNUMBER(OFFSET('Water Data'!$F$7,0,10*ROW('Water Data'!F41))),'Data Summary'!CC47="Yes"),OFFSET('Water Data'!$F$7,0,10*ROW('Water Data'!F41)),NA())</f>
        <v>#N/A</v>
      </c>
      <c r="O47" s="60" t="e">
        <f ca="true">+IF(AND(ISNUMBER(OFFSET('Water Data'!$F$10,0,10*ROW('Water Data'!F41))),'Data Summary'!CD47="Yes"),OFFSET('Water Data'!$F$10,0,10*ROW('Water Data'!F41)),NA())</f>
        <v>#N/A</v>
      </c>
      <c r="P47" s="60" t="e">
        <f ca="true">+IF(AND(ISNUMBER(OFFSET('Water Data'!$G$5,0,10*ROW('Water Data'!G41))),'Data Summary'!CE47="Yes"),100-OFFSET('Water Data'!$G$5,0,10*ROW('Water Data'!G41)),NA())</f>
        <v>#N/A</v>
      </c>
      <c r="Q47" s="60" t="e">
        <f ca="true">+IF(AND(ISNUMBER(OFFSET('Water Data'!$G$7,0,10*ROW('Water Data'!G41))),'Data Summary'!CF47="Yes"),OFFSET('Water Data'!$G$7,0,10*ROW('Water Data'!G41)),NA())</f>
        <v>#N/A</v>
      </c>
      <c r="R47" s="60" t="e">
        <f ca="true">+IF(AND(ISNUMBER(OFFSET('Water Data'!$G$10,0,10*ROW('Water Data'!G41))),'Data Summary'!CG47="Yes"),OFFSET('Water Data'!$G$10,0,10*ROW('Water Data'!G41)),NA())</f>
        <v>#N/A</v>
      </c>
      <c r="S47" s="60" t="e">
        <f ca="true">+IF(AND(ISNUMBER(OFFSET('Water Data'!$H$5,0,10*ROW('Water Data'!H41))),'Data Summary'!CH47="Yes"),100-OFFSET('Water Data'!$H$5,0,10*ROW('Water Data'!H41)),NA())</f>
        <v>#N/A</v>
      </c>
      <c r="T47" s="60" t="e">
        <f ca="true">+IF(AND(ISNUMBER(OFFSET('Water Data'!$H$7,0,10*ROW('Water Data'!H41))),'Data Summary'!CI47="Yes"),OFFSET('Water Data'!$H$7,0,10*ROW('Water Data'!H41)),NA())</f>
        <v>#N/A</v>
      </c>
      <c r="U47" s="60" t="e">
        <f ca="true">+IF(AND(ISNUMBER(OFFSET('Water Data'!$H$10,0,10*ROW('Water Data'!H41))),'Data Summary'!CJ47="Yes"),OFFSET('Water Data'!$H$10,0,10*ROW('Water Data'!H41)),NA())</f>
        <v>#N/A</v>
      </c>
      <c r="V47" s="106" t="e">
        <f ca="true">+IF(AND(ISNUMBER(OFFSET('Sanitation Data'!$C$5,0,10*ROW('Sanitation Data'!C41))),'Data Summary'!CK47="Yes"),100-OFFSET('Sanitation Data'!$C$5,0,10*ROW('Sanitation Data'!C41)),NA())</f>
        <v>#N/A</v>
      </c>
      <c r="W47" s="106" t="e">
        <f ca="true">+IF(AND(ISNUMBER(OFFSET('Sanitation Data'!$C$7,0,10*ROW('Sanitation Data'!C41))),'Data Summary'!CL47="Yes"),OFFSET('Sanitation Data'!$C$7,0,10*ROW('Sanitation Data'!C41)),NA())</f>
        <v>#N/A</v>
      </c>
      <c r="X47" s="106" t="e">
        <f ca="true">+IF(AND(ISNUMBER(OFFSET('Sanitation Data'!$C$11,0,10*ROW('Sanitation Data'!C41))),'Data Summary'!CM47="Yes"),OFFSET('Sanitation Data'!$C$11,0,10*ROW('Sanitation Data'!C41)),NA())</f>
        <v>#N/A</v>
      </c>
      <c r="Y47" s="106" t="e">
        <f ca="true">+IF(AND(ISNUMBER(OFFSET('Sanitation Data'!$C$12,0,10*ROW('Sanitation Data'!C41))),'Data Summary'!CN47="Yes"),OFFSET('Sanitation Data'!$C$12,0,10*ROW('Sanitation Data'!C41)),NA())</f>
        <v>#N/A</v>
      </c>
      <c r="Z47" s="106" t="e">
        <f ca="true">+IF(AND(ISNUMBER(OFFSET('Sanitation Data'!$C$13,0,10*ROW('Sanitation Data'!C41))),'Data Summary'!CO47="Yes"),OFFSET('Sanitation Data'!$C$13,0,10*ROW('Sanitation Data'!C41)),NA())</f>
        <v>#N/A</v>
      </c>
      <c r="AA47" s="106" t="e">
        <f ca="true">+IF(AND(ISNUMBER(OFFSET('Sanitation Data'!$D$5,0,10*ROW('Sanitation Data'!D41))),'Data Summary'!CP47="Yes"),100-OFFSET('Sanitation Data'!$D$5,0,10*ROW('Sanitation Data'!D41)),NA())</f>
        <v>#N/A</v>
      </c>
      <c r="AB47" s="106" t="e">
        <f ca="true">+IF(AND(ISNUMBER(OFFSET('Sanitation Data'!$D$7,0,10*ROW('Sanitation Data'!D41))),'Data Summary'!CQ47="Yes"),OFFSET('Sanitation Data'!$D$7,0,10*ROW('Sanitation Data'!D41)),NA())</f>
        <v>#N/A</v>
      </c>
      <c r="AC47" s="106" t="e">
        <f ca="true">+IF(AND(ISNUMBER(OFFSET('Sanitation Data'!$D$11,0,10*ROW('Sanitation Data'!D41))),'Data Summary'!CR47="Yes"),OFFSET('Sanitation Data'!$D$11,0,10*ROW('Sanitation Data'!D41)),NA())</f>
        <v>#N/A</v>
      </c>
      <c r="AD47" s="106" t="e">
        <f ca="true">+IF(AND(ISNUMBER(OFFSET('Sanitation Data'!$D$12,0,10*ROW('Sanitation Data'!D41))),'Data Summary'!CS47="Yes"),OFFSET('Sanitation Data'!$D$12,0,10*ROW('Sanitation Data'!D41)),NA())</f>
        <v>#N/A</v>
      </c>
      <c r="AE47" s="106" t="e">
        <f ca="true">+IF(AND(ISNUMBER(OFFSET('Sanitation Data'!$D$13,0,10*ROW('Sanitation Data'!D41))),'Data Summary'!CT47="Yes"),OFFSET('Sanitation Data'!$D$13,0,10*ROW('Sanitation Data'!D41)),NA())</f>
        <v>#N/A</v>
      </c>
      <c r="AF47" s="106" t="e">
        <f ca="true">+IF(AND(ISNUMBER(OFFSET('Sanitation Data'!$E$5,0,10*ROW('Sanitation Data'!E41))),'Data Summary'!CU47="Yes"),100-OFFSET('Sanitation Data'!$E$5,0,10*ROW('Sanitation Data'!E41)),NA())</f>
        <v>#N/A</v>
      </c>
      <c r="AG47" s="106" t="e">
        <f ca="true">+IF(AND(ISNUMBER(OFFSET('Sanitation Data'!$E$7,0,10*ROW('Sanitation Data'!E41))),'Data Summary'!CV47="Yes"),OFFSET('Sanitation Data'!$E$7,0,10*ROW('Sanitation Data'!E41)),NA())</f>
        <v>#N/A</v>
      </c>
      <c r="AH47" s="106" t="e">
        <f ca="true">+IF(AND(ISNUMBER(OFFSET('Sanitation Data'!$E$11,0,10*ROW('Sanitation Data'!E41))),'Data Summary'!CW47="Yes"),OFFSET('Sanitation Data'!$E$11,0,10*ROW('Sanitation Data'!E41)),NA())</f>
        <v>#N/A</v>
      </c>
      <c r="AI47" s="106" t="e">
        <f ca="true">+IF(AND(ISNUMBER(OFFSET('Sanitation Data'!$E$12,0,10*ROW('Sanitation Data'!E41))),'Data Summary'!CX47="Yes"),OFFSET('Sanitation Data'!$E$12,0,10*ROW('Sanitation Data'!E41)),NA())</f>
        <v>#N/A</v>
      </c>
      <c r="AJ47" s="106" t="e">
        <f ca="true">+IF(AND(ISNUMBER(OFFSET('Sanitation Data'!$E$13,0,10*ROW('Sanitation Data'!E41))),'Data Summary'!CY47="Yes"),OFFSET('Sanitation Data'!$E$13,0,10*ROW('Sanitation Data'!E41)),NA())</f>
        <v>#N/A</v>
      </c>
      <c r="AK47" s="106" t="e">
        <f ca="true">+IF(AND(ISNUMBER(OFFSET('Sanitation Data'!$F$5,0,10*ROW('Sanitation Data'!F41))),'Data Summary'!CZ47="Yes"),100-OFFSET('Sanitation Data'!$F$5,0,10*ROW('Sanitation Data'!F41)),NA())</f>
        <v>#N/A</v>
      </c>
      <c r="AL47" s="106" t="e">
        <f ca="true">+IF(AND(ISNUMBER(OFFSET('Sanitation Data'!$F$7,0,10*ROW('Sanitation Data'!F41))),'Data Summary'!DA47="Yes"),OFFSET('Sanitation Data'!$F$7,0,10*ROW('Sanitation Data'!F41)),NA())</f>
        <v>#N/A</v>
      </c>
      <c r="AM47" s="106" t="e">
        <f ca="true">+IF(AND(ISNUMBER(OFFSET('Sanitation Data'!$F$11,0,10*ROW('Sanitation Data'!F41))),'Data Summary'!DB47="Yes"),OFFSET('Sanitation Data'!$F$11,0,10*ROW('Sanitation Data'!F41)),NA())</f>
        <v>#N/A</v>
      </c>
      <c r="AN47" s="106" t="e">
        <f ca="true">+IF(AND(ISNUMBER(OFFSET('Sanitation Data'!$F$12,0,10*ROW('Sanitation Data'!F41))),'Data Summary'!DC47="Yes"),OFFSET('Sanitation Data'!$F$12,0,10*ROW('Sanitation Data'!F41)),NA())</f>
        <v>#N/A</v>
      </c>
      <c r="AO47" s="106" t="e">
        <f ca="true">+IF(AND(ISNUMBER(OFFSET('Sanitation Data'!$F$13,0,10*ROW('Sanitation Data'!F41))),'Data Summary'!DD47="Yes"),OFFSET('Sanitation Data'!$F$13,0,10*ROW('Sanitation Data'!F41)),NA())</f>
        <v>#N/A</v>
      </c>
      <c r="AP47" s="106" t="e">
        <f ca="true">+IF(AND(ISNUMBER(OFFSET('Sanitation Data'!$G$5,0,10*ROW('Sanitation Data'!G41))),'Data Summary'!DE47="Yes"),100-OFFSET('Sanitation Data'!$G$5,0,10*ROW('Sanitation Data'!G41)),NA())</f>
        <v>#N/A</v>
      </c>
      <c r="AQ47" s="106" t="e">
        <f ca="true">+IF(AND(ISNUMBER(OFFSET('Sanitation Data'!$G$7,0,10*ROW('Sanitation Data'!G41))),'Data Summary'!DF47="Yes"),OFFSET('Sanitation Data'!$G$7,0,10*ROW('Sanitation Data'!G41)),NA())</f>
        <v>#N/A</v>
      </c>
      <c r="AR47" s="106" t="e">
        <f ca="true">+IF(AND(ISNUMBER(OFFSET('Sanitation Data'!$G$11,0,10*ROW('Sanitation Data'!G41))),'Data Summary'!DG47="Yes"),OFFSET('Sanitation Data'!$G$11,0,10*ROW('Sanitation Data'!G41)),NA())</f>
        <v>#N/A</v>
      </c>
      <c r="AS47" s="106" t="e">
        <f ca="true">+IF(AND(ISNUMBER(OFFSET('Sanitation Data'!$G$12,0,10*ROW('Sanitation Data'!G41))),'Data Summary'!DH47="Yes"),OFFSET('Sanitation Data'!$G$12,0,10*ROW('Sanitation Data'!G41)),NA())</f>
        <v>#N/A</v>
      </c>
      <c r="AT47" s="106" t="e">
        <f ca="true">+IF(AND(ISNUMBER(OFFSET('Sanitation Data'!$G$13,0,10*ROW('Sanitation Data'!G41))),'Data Summary'!DI47="Yes"),OFFSET('Sanitation Data'!$G$13,0,10*ROW('Sanitation Data'!G41)),NA())</f>
        <v>#N/A</v>
      </c>
      <c r="AU47" s="106" t="e">
        <f ca="true">+IF(AND(ISNUMBER(OFFSET('Sanitation Data'!$H$5,0,10*ROW('Sanitation Data'!H41))),'Data Summary'!DJ47="Yes"),100-OFFSET('Sanitation Data'!$H$5,0,10*ROW('Sanitation Data'!H41)),NA())</f>
        <v>#N/A</v>
      </c>
      <c r="AV47" s="106" t="e">
        <f ca="true">+IF(AND(ISNUMBER(OFFSET('Sanitation Data'!$H$7,0,10*ROW('Sanitation Data'!H41))),'Data Summary'!DK47="Yes"),OFFSET('Sanitation Data'!$H$7,0,10*ROW('Sanitation Data'!H41)),NA())</f>
        <v>#N/A</v>
      </c>
      <c r="AW47" s="106" t="e">
        <f ca="true">+IF(AND(ISNUMBER(OFFSET('Sanitation Data'!$H$11,0,10*ROW('Sanitation Data'!H41))),'Data Summary'!DL47="Yes"),OFFSET('Sanitation Data'!$H$11,0,10*ROW('Sanitation Data'!H41)),NA())</f>
        <v>#N/A</v>
      </c>
      <c r="AX47" s="106" t="e">
        <f ca="true">+IF(AND(ISNUMBER(OFFSET('Sanitation Data'!$H$12,0,10*ROW('Sanitation Data'!H41))),'Data Summary'!DM47="Yes"),OFFSET('Sanitation Data'!$H$12,0,10*ROW('Sanitation Data'!H41)),NA())</f>
        <v>#N/A</v>
      </c>
      <c r="AY47" s="106" t="e">
        <f ca="true">+IF(AND(ISNUMBER(OFFSET('Sanitation Data'!$H$13,0,10*ROW('Sanitation Data'!H41))),'Data Summary'!DN47="Yes"),OFFSET('Sanitation Data'!$H$13,0,10*ROW('Sanitation Data'!H41)),NA())</f>
        <v>#N/A</v>
      </c>
      <c r="AZ47" s="111" t="e">
        <f ca="true">+IF(AND(ISNUMBER(OFFSET('Hygiene Data'!$C$6,0,10*ROW('Hygiene Data'!C41))),'Data Summary'!DO47="Yes"),OFFSET('Hygiene Data'!$C$6,0,10*ROW('Hygiene Data'!C41)),NA())</f>
        <v>#N/A</v>
      </c>
      <c r="BA47" s="111" t="e">
        <f ca="true">+IF(AND(ISNUMBER(OFFSET('Hygiene Data'!$C$8,0,10*ROW('Hygiene Data'!C41))),'Data Summary'!DP47="Yes"),OFFSET('Hygiene Data'!$C$8,0,10*ROW('Hygiene Data'!C41)),NA())</f>
        <v>#N/A</v>
      </c>
      <c r="BB47" s="111" t="e">
        <f ca="true">+IF(AND(ISNUMBER(OFFSET('Hygiene Data'!$C$10,0,10*ROW('Hygiene Data'!C41))),'Data Summary'!DQ47="Yes"),OFFSET('Hygiene Data'!$C$10,0,10*ROW('Hygiene Data'!C41)),NA())</f>
        <v>#N/A</v>
      </c>
      <c r="BC47" s="111" t="e">
        <f ca="true">+IF(AND(ISNUMBER(OFFSET('Hygiene Data'!$D$6,0,10*ROW('Hygiene Data'!D41))),'Data Summary'!DR47="Yes"),OFFSET('Hygiene Data'!$D$6,0,10*ROW('Hygiene Data'!D41)),NA())</f>
        <v>#N/A</v>
      </c>
      <c r="BD47" s="111" t="e">
        <f ca="true">+IF(AND(ISNUMBER(OFFSET('Hygiene Data'!$D$8,0,10*ROW('Hygiene Data'!D41))),'Data Summary'!DS47="Yes"),OFFSET('Hygiene Data'!$D$8,0,10*ROW('Hygiene Data'!D41)),NA())</f>
        <v>#N/A</v>
      </c>
      <c r="BE47" s="111" t="e">
        <f ca="true">+IF(AND(ISNUMBER(OFFSET('Hygiene Data'!$D$10,0,10*ROW('Hygiene Data'!D41))),'Data Summary'!DT47="Yes"),OFFSET('Hygiene Data'!$D$10,0,10*ROW('Hygiene Data'!D41)),NA())</f>
        <v>#N/A</v>
      </c>
      <c r="BF47" s="111" t="e">
        <f ca="true">+IF(AND(ISNUMBER(OFFSET('Hygiene Data'!$E$6,0,10*ROW('Hygiene Data'!E41))),'Data Summary'!DU47="Yes"),OFFSET('Hygiene Data'!$E$6,0,10*ROW('Hygiene Data'!E41)),NA())</f>
        <v>#N/A</v>
      </c>
      <c r="BG47" s="111" t="e">
        <f ca="true">+IF(AND(ISNUMBER(OFFSET('Hygiene Data'!$E$8,0,10*ROW('Hygiene Data'!E41))),'Data Summary'!DV47="Yes"),OFFSET('Hygiene Data'!$E$8,0,10*ROW('Hygiene Data'!E41)),NA())</f>
        <v>#N/A</v>
      </c>
      <c r="BH47" s="111" t="e">
        <f ca="true">+IF(AND(ISNUMBER(OFFSET('Hygiene Data'!$E$10,0,10*ROW('Hygiene Data'!E41))),'Data Summary'!DW47="Yes"),OFFSET('Hygiene Data'!$E$10,0,10*ROW('Hygiene Data'!E41)),NA())</f>
        <v>#N/A</v>
      </c>
      <c r="BI47" s="111" t="e">
        <f ca="true">+IF(AND(ISNUMBER(OFFSET('Hygiene Data'!$F$6,0,10*ROW('Hygiene Data'!F41))),'Data Summary'!DX47="Yes"),OFFSET('Hygiene Data'!$F$6,0,10*ROW('Hygiene Data'!F41)),NA())</f>
        <v>#N/A</v>
      </c>
      <c r="BJ47" s="111" t="e">
        <f ca="true">+IF(AND(ISNUMBER(OFFSET('Hygiene Data'!$F$8,0,10*ROW('Hygiene Data'!F41))),'Data Summary'!DY47="Yes"),OFFSET('Hygiene Data'!$F$8,0,10*ROW('Hygiene Data'!F41)),NA())</f>
        <v>#N/A</v>
      </c>
      <c r="BK47" s="111" t="e">
        <f ca="true">+IF(AND(ISNUMBER(OFFSET('Hygiene Data'!$F$10,0,10*ROW('Hygiene Data'!F41))),'Data Summary'!DZ47="Yes"),OFFSET('Hygiene Data'!$F$10,0,10*ROW('Hygiene Data'!F41)),NA())</f>
        <v>#N/A</v>
      </c>
      <c r="BL47" s="111" t="e">
        <f ca="true">+IF(AND(ISNUMBER(OFFSET('Hygiene Data'!$G$6,0,10*ROW('Hygiene Data'!G41))),'Data Summary'!EA47="Yes"),OFFSET('Hygiene Data'!$G$6,0,10*ROW('Hygiene Data'!G41)),NA())</f>
        <v>#N/A</v>
      </c>
      <c r="BM47" s="111" t="e">
        <f ca="true">+IF(AND(ISNUMBER(OFFSET('Hygiene Data'!$G$8,0,10*ROW('Hygiene Data'!G41))),'Data Summary'!EB47="Yes"),OFFSET('Hygiene Data'!$G$8,0,10*ROW('Hygiene Data'!G41)),NA())</f>
        <v>#N/A</v>
      </c>
      <c r="BN47" s="111" t="e">
        <f ca="true">+IF(AND(ISNUMBER(OFFSET('Hygiene Data'!$G$10,0,10*ROW('Hygiene Data'!G41))),'Data Summary'!EC47="Yes"),OFFSET('Hygiene Data'!$G$10,0,10*ROW('Hygiene Data'!G41)),NA())</f>
        <v>#N/A</v>
      </c>
      <c r="BO47" s="111" t="e">
        <f ca="true">+IF(AND(ISNUMBER(OFFSET('Hygiene Data'!$H$6,0,10*ROW('Hygiene Data'!H41))),'Data Summary'!ED47="Yes"),OFFSET('Hygiene Data'!$H$6,0,10*ROW('Hygiene Data'!H41)),NA())</f>
        <v>#N/A</v>
      </c>
      <c r="BP47" s="111" t="e">
        <f ca="true">+IF(AND(ISNUMBER(OFFSET('Hygiene Data'!$H$8,0,10*ROW('Hygiene Data'!H41))),'Data Summary'!EE47="Yes"),OFFSET('Hygiene Data'!$H$8,0,10*ROW('Hygiene Data'!H41)),NA())</f>
        <v>#N/A</v>
      </c>
      <c r="BQ47" s="111" t="e">
        <f ca="true">+IF(AND(ISNUMBER(OFFSET('Hygiene Data'!$H$10,0,10*ROW('Hygiene Data'!H41))),'Data Summary'!EF47="Yes"),OFFSET('Hygiene Data'!$H$10,0,10*ROW('Hygiene Data'!H41)),NA())</f>
        <v>#N/A</v>
      </c>
    </row>
    <row r="48" x14ac:dyDescent="0.2">
      <c r="A48" s="59" t="e">
        <f ca="true">+IF(OFFSET('Water Data'!$B$1,0,10*ROW('Water Data'!B42))="",NA(),OFFSET('Water Data'!$B$1,0,10*ROW('Water Data'!B42)))</f>
        <v>#N/A</v>
      </c>
      <c r="B48" s="59" t="e">
        <f ca="true">+IF(OFFSET('Water Data'!$A$3,0,10*ROW('Water Data'!A45))="",NA(),OFFSET('Water Data'!$A$3,0,10*ROW('Water Data'!A45)))</f>
        <v>#N/A</v>
      </c>
      <c r="C48" s="59" t="e">
        <f ca="true">+IF(OFFSET('Water Data'!$C$3,0,10*ROW('Water Data'!C45))="",NA(),OFFSET('Water Data'!$C$3,0,10*ROW('Water Data'!C45)))</f>
        <v>#N/A</v>
      </c>
      <c r="D48" s="60" t="e">
        <f ca="true">+IF(AND(ISNUMBER(OFFSET('Water Data'!$C$5,0,10*ROW('Water Data'!C42))),'Data Summary'!BS48="Yes"),100-OFFSET('Water Data'!$C$5,0,10*ROW('Water Data'!C42)),NA())</f>
        <v>#N/A</v>
      </c>
      <c r="E48" s="60" t="e">
        <f ca="true">+IF(AND(ISNUMBER(OFFSET('Water Data'!$C$7,0,10*ROW('Water Data'!C42))),'Data Summary'!BT48="Yes"),OFFSET('Water Data'!$C$7,0,10*ROW('Water Data'!C42)),NA())</f>
        <v>#N/A</v>
      </c>
      <c r="F48" s="60" t="e">
        <f ca="true">+IF(AND(ISNUMBER(OFFSET('Water Data'!$C$10,0,10*ROW('Water Data'!C42))),'Data Summary'!BU48="Yes"),OFFSET('Water Data'!$C$10,0,10*ROW('Water Data'!C42)),NA())</f>
        <v>#N/A</v>
      </c>
      <c r="G48" s="60" t="e">
        <f ca="true">+IF(AND(ISNUMBER(OFFSET('Water Data'!$D$5,0,10*ROW('Water Data'!D42))),'Data Summary'!BV48="Yes"),100-OFFSET('Water Data'!$D$5,0,10*ROW('Water Data'!D42)),NA())</f>
        <v>#N/A</v>
      </c>
      <c r="H48" s="60" t="e">
        <f ca="true">+IF(AND(ISNUMBER(OFFSET('Water Data'!$D$7,0,10*ROW('Water Data'!D42))),'Data Summary'!BW48="Yes"),OFFSET('Water Data'!$D$7,0,10*ROW('Water Data'!D42)),NA())</f>
        <v>#N/A</v>
      </c>
      <c r="I48" s="60" t="e">
        <f ca="true">+IF(AND(ISNUMBER(OFFSET('Water Data'!$D$10,0,10*ROW('Water Data'!D42))),'Data Summary'!BX48="Yes"),OFFSET('Water Data'!$D$10,0,10*ROW('Water Data'!D42)),NA())</f>
        <v>#N/A</v>
      </c>
      <c r="J48" s="60" t="e">
        <f ca="true">+IF(AND(ISNUMBER(OFFSET('Water Data'!$E$5,0,10*ROW('Water Data'!E42))),'Data Summary'!BY48="Yes"),100-OFFSET('Water Data'!$E$5,0,10*ROW('Water Data'!E42)),NA())</f>
        <v>#N/A</v>
      </c>
      <c r="K48" s="60" t="e">
        <f ca="true">+IF(AND(ISNUMBER(OFFSET('Water Data'!$E$7,0,10*ROW('Water Data'!E42))),'Data Summary'!BZ48="Yes"),OFFSET('Water Data'!$E$7,0,10*ROW('Water Data'!E42)),NA())</f>
        <v>#N/A</v>
      </c>
      <c r="L48" s="60" t="e">
        <f ca="true">+IF(AND(ISNUMBER(OFFSET('Water Data'!$E$10,0,10*ROW('Water Data'!E42))),'Data Summary'!CA48="Yes"),OFFSET('Water Data'!$E$10,0,10*ROW('Water Data'!E42)),NA())</f>
        <v>#N/A</v>
      </c>
      <c r="M48" s="60" t="e">
        <f ca="true">+IF(AND(ISNUMBER(OFFSET('Water Data'!$F$5,0,10*ROW('Water Data'!F42))),'Data Summary'!CB48="Yes"),100-OFFSET('Water Data'!$F$5,0,10*ROW('Water Data'!F42)),NA())</f>
        <v>#N/A</v>
      </c>
      <c r="N48" s="60" t="e">
        <f ca="true">+IF(AND(ISNUMBER(OFFSET('Water Data'!$F$7,0,10*ROW('Water Data'!F42))),'Data Summary'!CC48="Yes"),OFFSET('Water Data'!$F$7,0,10*ROW('Water Data'!F42)),NA())</f>
        <v>#N/A</v>
      </c>
      <c r="O48" s="60" t="e">
        <f ca="true">+IF(AND(ISNUMBER(OFFSET('Water Data'!$F$10,0,10*ROW('Water Data'!F42))),'Data Summary'!CD48="Yes"),OFFSET('Water Data'!$F$10,0,10*ROW('Water Data'!F42)),NA())</f>
        <v>#N/A</v>
      </c>
      <c r="P48" s="60" t="e">
        <f ca="true">+IF(AND(ISNUMBER(OFFSET('Water Data'!$G$5,0,10*ROW('Water Data'!G42))),'Data Summary'!CE48="Yes"),100-OFFSET('Water Data'!$G$5,0,10*ROW('Water Data'!G42)),NA())</f>
        <v>#N/A</v>
      </c>
      <c r="Q48" s="60" t="e">
        <f ca="true">+IF(AND(ISNUMBER(OFFSET('Water Data'!$G$7,0,10*ROW('Water Data'!G42))),'Data Summary'!CF48="Yes"),OFFSET('Water Data'!$G$7,0,10*ROW('Water Data'!G42)),NA())</f>
        <v>#N/A</v>
      </c>
      <c r="R48" s="60" t="e">
        <f ca="true">+IF(AND(ISNUMBER(OFFSET('Water Data'!$G$10,0,10*ROW('Water Data'!G42))),'Data Summary'!CG48="Yes"),OFFSET('Water Data'!$G$10,0,10*ROW('Water Data'!G42)),NA())</f>
        <v>#N/A</v>
      </c>
      <c r="S48" s="60" t="e">
        <f ca="true">+IF(AND(ISNUMBER(OFFSET('Water Data'!$H$5,0,10*ROW('Water Data'!H42))),'Data Summary'!CH48="Yes"),100-OFFSET('Water Data'!$H$5,0,10*ROW('Water Data'!H42)),NA())</f>
        <v>#N/A</v>
      </c>
      <c r="T48" s="60" t="e">
        <f ca="true">+IF(AND(ISNUMBER(OFFSET('Water Data'!$H$7,0,10*ROW('Water Data'!H42))),'Data Summary'!CI48="Yes"),OFFSET('Water Data'!$H$7,0,10*ROW('Water Data'!H42)),NA())</f>
        <v>#N/A</v>
      </c>
      <c r="U48" s="60" t="e">
        <f ca="true">+IF(AND(ISNUMBER(OFFSET('Water Data'!$H$10,0,10*ROW('Water Data'!H42))),'Data Summary'!CJ48="Yes"),OFFSET('Water Data'!$H$10,0,10*ROW('Water Data'!H42)),NA())</f>
        <v>#N/A</v>
      </c>
      <c r="V48" s="106" t="e">
        <f ca="true">+IF(AND(ISNUMBER(OFFSET('Sanitation Data'!$C$5,0,10*ROW('Sanitation Data'!C42))),'Data Summary'!CK48="Yes"),100-OFFSET('Sanitation Data'!$C$5,0,10*ROW('Sanitation Data'!C42)),NA())</f>
        <v>#N/A</v>
      </c>
      <c r="W48" s="106" t="e">
        <f ca="true">+IF(AND(ISNUMBER(OFFSET('Sanitation Data'!$C$7,0,10*ROW('Sanitation Data'!C42))),'Data Summary'!CL48="Yes"),OFFSET('Sanitation Data'!$C$7,0,10*ROW('Sanitation Data'!C42)),NA())</f>
        <v>#N/A</v>
      </c>
      <c r="X48" s="106" t="e">
        <f ca="true">+IF(AND(ISNUMBER(OFFSET('Sanitation Data'!$C$11,0,10*ROW('Sanitation Data'!C42))),'Data Summary'!CM48="Yes"),OFFSET('Sanitation Data'!$C$11,0,10*ROW('Sanitation Data'!C42)),NA())</f>
        <v>#N/A</v>
      </c>
      <c r="Y48" s="106" t="e">
        <f ca="true">+IF(AND(ISNUMBER(OFFSET('Sanitation Data'!$C$12,0,10*ROW('Sanitation Data'!C42))),'Data Summary'!CN48="Yes"),OFFSET('Sanitation Data'!$C$12,0,10*ROW('Sanitation Data'!C42)),NA())</f>
        <v>#N/A</v>
      </c>
      <c r="Z48" s="106" t="e">
        <f ca="true">+IF(AND(ISNUMBER(OFFSET('Sanitation Data'!$C$13,0,10*ROW('Sanitation Data'!C42))),'Data Summary'!CO48="Yes"),OFFSET('Sanitation Data'!$C$13,0,10*ROW('Sanitation Data'!C42)),NA())</f>
        <v>#N/A</v>
      </c>
      <c r="AA48" s="106" t="e">
        <f ca="true">+IF(AND(ISNUMBER(OFFSET('Sanitation Data'!$D$5,0,10*ROW('Sanitation Data'!D42))),'Data Summary'!CP48="Yes"),100-OFFSET('Sanitation Data'!$D$5,0,10*ROW('Sanitation Data'!D42)),NA())</f>
        <v>#N/A</v>
      </c>
      <c r="AB48" s="106" t="e">
        <f ca="true">+IF(AND(ISNUMBER(OFFSET('Sanitation Data'!$D$7,0,10*ROW('Sanitation Data'!D42))),'Data Summary'!CQ48="Yes"),OFFSET('Sanitation Data'!$D$7,0,10*ROW('Sanitation Data'!D42)),NA())</f>
        <v>#N/A</v>
      </c>
      <c r="AC48" s="106" t="e">
        <f ca="true">+IF(AND(ISNUMBER(OFFSET('Sanitation Data'!$D$11,0,10*ROW('Sanitation Data'!D42))),'Data Summary'!CR48="Yes"),OFFSET('Sanitation Data'!$D$11,0,10*ROW('Sanitation Data'!D42)),NA())</f>
        <v>#N/A</v>
      </c>
      <c r="AD48" s="106" t="e">
        <f ca="true">+IF(AND(ISNUMBER(OFFSET('Sanitation Data'!$D$12,0,10*ROW('Sanitation Data'!D42))),'Data Summary'!CS48="Yes"),OFFSET('Sanitation Data'!$D$12,0,10*ROW('Sanitation Data'!D42)),NA())</f>
        <v>#N/A</v>
      </c>
      <c r="AE48" s="106" t="e">
        <f ca="true">+IF(AND(ISNUMBER(OFFSET('Sanitation Data'!$D$13,0,10*ROW('Sanitation Data'!D42))),'Data Summary'!CT48="Yes"),OFFSET('Sanitation Data'!$D$13,0,10*ROW('Sanitation Data'!D42)),NA())</f>
        <v>#N/A</v>
      </c>
      <c r="AF48" s="106" t="e">
        <f ca="true">+IF(AND(ISNUMBER(OFFSET('Sanitation Data'!$E$5,0,10*ROW('Sanitation Data'!E42))),'Data Summary'!CU48="Yes"),100-OFFSET('Sanitation Data'!$E$5,0,10*ROW('Sanitation Data'!E42)),NA())</f>
        <v>#N/A</v>
      </c>
      <c r="AG48" s="106" t="e">
        <f ca="true">+IF(AND(ISNUMBER(OFFSET('Sanitation Data'!$E$7,0,10*ROW('Sanitation Data'!E42))),'Data Summary'!CV48="Yes"),OFFSET('Sanitation Data'!$E$7,0,10*ROW('Sanitation Data'!E42)),NA())</f>
        <v>#N/A</v>
      </c>
      <c r="AH48" s="106" t="e">
        <f ca="true">+IF(AND(ISNUMBER(OFFSET('Sanitation Data'!$E$11,0,10*ROW('Sanitation Data'!E42))),'Data Summary'!CW48="Yes"),OFFSET('Sanitation Data'!$E$11,0,10*ROW('Sanitation Data'!E42)),NA())</f>
        <v>#N/A</v>
      </c>
      <c r="AI48" s="106" t="e">
        <f ca="true">+IF(AND(ISNUMBER(OFFSET('Sanitation Data'!$E$12,0,10*ROW('Sanitation Data'!E42))),'Data Summary'!CX48="Yes"),OFFSET('Sanitation Data'!$E$12,0,10*ROW('Sanitation Data'!E42)),NA())</f>
        <v>#N/A</v>
      </c>
      <c r="AJ48" s="106" t="e">
        <f ca="true">+IF(AND(ISNUMBER(OFFSET('Sanitation Data'!$E$13,0,10*ROW('Sanitation Data'!E42))),'Data Summary'!CY48="Yes"),OFFSET('Sanitation Data'!$E$13,0,10*ROW('Sanitation Data'!E42)),NA())</f>
        <v>#N/A</v>
      </c>
      <c r="AK48" s="106" t="e">
        <f ca="true">+IF(AND(ISNUMBER(OFFSET('Sanitation Data'!$F$5,0,10*ROW('Sanitation Data'!F42))),'Data Summary'!CZ48="Yes"),100-OFFSET('Sanitation Data'!$F$5,0,10*ROW('Sanitation Data'!F42)),NA())</f>
        <v>#N/A</v>
      </c>
      <c r="AL48" s="106" t="e">
        <f ca="true">+IF(AND(ISNUMBER(OFFSET('Sanitation Data'!$F$7,0,10*ROW('Sanitation Data'!F42))),'Data Summary'!DA48="Yes"),OFFSET('Sanitation Data'!$F$7,0,10*ROW('Sanitation Data'!F42)),NA())</f>
        <v>#N/A</v>
      </c>
      <c r="AM48" s="106" t="e">
        <f ca="true">+IF(AND(ISNUMBER(OFFSET('Sanitation Data'!$F$11,0,10*ROW('Sanitation Data'!F42))),'Data Summary'!DB48="Yes"),OFFSET('Sanitation Data'!$F$11,0,10*ROW('Sanitation Data'!F42)),NA())</f>
        <v>#N/A</v>
      </c>
      <c r="AN48" s="106" t="e">
        <f ca="true">+IF(AND(ISNUMBER(OFFSET('Sanitation Data'!$F$12,0,10*ROW('Sanitation Data'!F42))),'Data Summary'!DC48="Yes"),OFFSET('Sanitation Data'!$F$12,0,10*ROW('Sanitation Data'!F42)),NA())</f>
        <v>#N/A</v>
      </c>
      <c r="AO48" s="106" t="e">
        <f ca="true">+IF(AND(ISNUMBER(OFFSET('Sanitation Data'!$F$13,0,10*ROW('Sanitation Data'!F42))),'Data Summary'!DD48="Yes"),OFFSET('Sanitation Data'!$F$13,0,10*ROW('Sanitation Data'!F42)),NA())</f>
        <v>#N/A</v>
      </c>
      <c r="AP48" s="106" t="e">
        <f ca="true">+IF(AND(ISNUMBER(OFFSET('Sanitation Data'!$G$5,0,10*ROW('Sanitation Data'!G42))),'Data Summary'!DE48="Yes"),100-OFFSET('Sanitation Data'!$G$5,0,10*ROW('Sanitation Data'!G42)),NA())</f>
        <v>#N/A</v>
      </c>
      <c r="AQ48" s="106" t="e">
        <f ca="true">+IF(AND(ISNUMBER(OFFSET('Sanitation Data'!$G$7,0,10*ROW('Sanitation Data'!G42))),'Data Summary'!DF48="Yes"),OFFSET('Sanitation Data'!$G$7,0,10*ROW('Sanitation Data'!G42)),NA())</f>
        <v>#N/A</v>
      </c>
      <c r="AR48" s="106" t="e">
        <f ca="true">+IF(AND(ISNUMBER(OFFSET('Sanitation Data'!$G$11,0,10*ROW('Sanitation Data'!G42))),'Data Summary'!DG48="Yes"),OFFSET('Sanitation Data'!$G$11,0,10*ROW('Sanitation Data'!G42)),NA())</f>
        <v>#N/A</v>
      </c>
      <c r="AS48" s="106" t="e">
        <f ca="true">+IF(AND(ISNUMBER(OFFSET('Sanitation Data'!$G$12,0,10*ROW('Sanitation Data'!G42))),'Data Summary'!DH48="Yes"),OFFSET('Sanitation Data'!$G$12,0,10*ROW('Sanitation Data'!G42)),NA())</f>
        <v>#N/A</v>
      </c>
      <c r="AT48" s="106" t="e">
        <f ca="true">+IF(AND(ISNUMBER(OFFSET('Sanitation Data'!$G$13,0,10*ROW('Sanitation Data'!G42))),'Data Summary'!DI48="Yes"),OFFSET('Sanitation Data'!$G$13,0,10*ROW('Sanitation Data'!G42)),NA())</f>
        <v>#N/A</v>
      </c>
      <c r="AU48" s="106" t="e">
        <f ca="true">+IF(AND(ISNUMBER(OFFSET('Sanitation Data'!$H$5,0,10*ROW('Sanitation Data'!H42))),'Data Summary'!DJ48="Yes"),100-OFFSET('Sanitation Data'!$H$5,0,10*ROW('Sanitation Data'!H42)),NA())</f>
        <v>#N/A</v>
      </c>
      <c r="AV48" s="106" t="e">
        <f ca="true">+IF(AND(ISNUMBER(OFFSET('Sanitation Data'!$H$7,0,10*ROW('Sanitation Data'!H42))),'Data Summary'!DK48="Yes"),OFFSET('Sanitation Data'!$H$7,0,10*ROW('Sanitation Data'!H42)),NA())</f>
        <v>#N/A</v>
      </c>
      <c r="AW48" s="106" t="e">
        <f ca="true">+IF(AND(ISNUMBER(OFFSET('Sanitation Data'!$H$11,0,10*ROW('Sanitation Data'!H42))),'Data Summary'!DL48="Yes"),OFFSET('Sanitation Data'!$H$11,0,10*ROW('Sanitation Data'!H42)),NA())</f>
        <v>#N/A</v>
      </c>
      <c r="AX48" s="106" t="e">
        <f ca="true">+IF(AND(ISNUMBER(OFFSET('Sanitation Data'!$H$12,0,10*ROW('Sanitation Data'!H42))),'Data Summary'!DM48="Yes"),OFFSET('Sanitation Data'!$H$12,0,10*ROW('Sanitation Data'!H42)),NA())</f>
        <v>#N/A</v>
      </c>
      <c r="AY48" s="106" t="e">
        <f ca="true">+IF(AND(ISNUMBER(OFFSET('Sanitation Data'!$H$13,0,10*ROW('Sanitation Data'!H42))),'Data Summary'!DN48="Yes"),OFFSET('Sanitation Data'!$H$13,0,10*ROW('Sanitation Data'!H42)),NA())</f>
        <v>#N/A</v>
      </c>
      <c r="AZ48" s="111" t="e">
        <f ca="true">+IF(AND(ISNUMBER(OFFSET('Hygiene Data'!$C$6,0,10*ROW('Hygiene Data'!C42))),'Data Summary'!DO48="Yes"),OFFSET('Hygiene Data'!$C$6,0,10*ROW('Hygiene Data'!C42)),NA())</f>
        <v>#N/A</v>
      </c>
      <c r="BA48" s="111" t="e">
        <f ca="true">+IF(AND(ISNUMBER(OFFSET('Hygiene Data'!$C$8,0,10*ROW('Hygiene Data'!C42))),'Data Summary'!DP48="Yes"),OFFSET('Hygiene Data'!$C$8,0,10*ROW('Hygiene Data'!C42)),NA())</f>
        <v>#N/A</v>
      </c>
      <c r="BB48" s="111" t="e">
        <f ca="true">+IF(AND(ISNUMBER(OFFSET('Hygiene Data'!$C$10,0,10*ROW('Hygiene Data'!C42))),'Data Summary'!DQ48="Yes"),OFFSET('Hygiene Data'!$C$10,0,10*ROW('Hygiene Data'!C42)),NA())</f>
        <v>#N/A</v>
      </c>
      <c r="BC48" s="111" t="e">
        <f ca="true">+IF(AND(ISNUMBER(OFFSET('Hygiene Data'!$D$6,0,10*ROW('Hygiene Data'!D42))),'Data Summary'!DR48="Yes"),OFFSET('Hygiene Data'!$D$6,0,10*ROW('Hygiene Data'!D42)),NA())</f>
        <v>#N/A</v>
      </c>
      <c r="BD48" s="111" t="e">
        <f ca="true">+IF(AND(ISNUMBER(OFFSET('Hygiene Data'!$D$8,0,10*ROW('Hygiene Data'!D42))),'Data Summary'!DS48="Yes"),OFFSET('Hygiene Data'!$D$8,0,10*ROW('Hygiene Data'!D42)),NA())</f>
        <v>#N/A</v>
      </c>
      <c r="BE48" s="111" t="e">
        <f ca="true">+IF(AND(ISNUMBER(OFFSET('Hygiene Data'!$D$10,0,10*ROW('Hygiene Data'!D42))),'Data Summary'!DT48="Yes"),OFFSET('Hygiene Data'!$D$10,0,10*ROW('Hygiene Data'!D42)),NA())</f>
        <v>#N/A</v>
      </c>
      <c r="BF48" s="111" t="e">
        <f ca="true">+IF(AND(ISNUMBER(OFFSET('Hygiene Data'!$E$6,0,10*ROW('Hygiene Data'!E42))),'Data Summary'!DU48="Yes"),OFFSET('Hygiene Data'!$E$6,0,10*ROW('Hygiene Data'!E42)),NA())</f>
        <v>#N/A</v>
      </c>
      <c r="BG48" s="111" t="e">
        <f ca="true">+IF(AND(ISNUMBER(OFFSET('Hygiene Data'!$E$8,0,10*ROW('Hygiene Data'!E42))),'Data Summary'!DV48="Yes"),OFFSET('Hygiene Data'!$E$8,0,10*ROW('Hygiene Data'!E42)),NA())</f>
        <v>#N/A</v>
      </c>
      <c r="BH48" s="111" t="e">
        <f ca="true">+IF(AND(ISNUMBER(OFFSET('Hygiene Data'!$E$10,0,10*ROW('Hygiene Data'!E42))),'Data Summary'!DW48="Yes"),OFFSET('Hygiene Data'!$E$10,0,10*ROW('Hygiene Data'!E42)),NA())</f>
        <v>#N/A</v>
      </c>
      <c r="BI48" s="111" t="e">
        <f ca="true">+IF(AND(ISNUMBER(OFFSET('Hygiene Data'!$F$6,0,10*ROW('Hygiene Data'!F42))),'Data Summary'!DX48="Yes"),OFFSET('Hygiene Data'!$F$6,0,10*ROW('Hygiene Data'!F42)),NA())</f>
        <v>#N/A</v>
      </c>
      <c r="BJ48" s="111" t="e">
        <f ca="true">+IF(AND(ISNUMBER(OFFSET('Hygiene Data'!$F$8,0,10*ROW('Hygiene Data'!F42))),'Data Summary'!DY48="Yes"),OFFSET('Hygiene Data'!$F$8,0,10*ROW('Hygiene Data'!F42)),NA())</f>
        <v>#N/A</v>
      </c>
      <c r="BK48" s="111" t="e">
        <f ca="true">+IF(AND(ISNUMBER(OFFSET('Hygiene Data'!$F$10,0,10*ROW('Hygiene Data'!F42))),'Data Summary'!DZ48="Yes"),OFFSET('Hygiene Data'!$F$10,0,10*ROW('Hygiene Data'!F42)),NA())</f>
        <v>#N/A</v>
      </c>
      <c r="BL48" s="111" t="e">
        <f ca="true">+IF(AND(ISNUMBER(OFFSET('Hygiene Data'!$G$6,0,10*ROW('Hygiene Data'!G42))),'Data Summary'!EA48="Yes"),OFFSET('Hygiene Data'!$G$6,0,10*ROW('Hygiene Data'!G42)),NA())</f>
        <v>#N/A</v>
      </c>
      <c r="BM48" s="111" t="e">
        <f ca="true">+IF(AND(ISNUMBER(OFFSET('Hygiene Data'!$G$8,0,10*ROW('Hygiene Data'!G42))),'Data Summary'!EB48="Yes"),OFFSET('Hygiene Data'!$G$8,0,10*ROW('Hygiene Data'!G42)),NA())</f>
        <v>#N/A</v>
      </c>
      <c r="BN48" s="111" t="e">
        <f ca="true">+IF(AND(ISNUMBER(OFFSET('Hygiene Data'!$G$10,0,10*ROW('Hygiene Data'!G42))),'Data Summary'!EC48="Yes"),OFFSET('Hygiene Data'!$G$10,0,10*ROW('Hygiene Data'!G42)),NA())</f>
        <v>#N/A</v>
      </c>
      <c r="BO48" s="111" t="e">
        <f ca="true">+IF(AND(ISNUMBER(OFFSET('Hygiene Data'!$H$6,0,10*ROW('Hygiene Data'!H42))),'Data Summary'!ED48="Yes"),OFFSET('Hygiene Data'!$H$6,0,10*ROW('Hygiene Data'!H42)),NA())</f>
        <v>#N/A</v>
      </c>
      <c r="BP48" s="111" t="e">
        <f ca="true">+IF(AND(ISNUMBER(OFFSET('Hygiene Data'!$H$8,0,10*ROW('Hygiene Data'!H42))),'Data Summary'!EE48="Yes"),OFFSET('Hygiene Data'!$H$8,0,10*ROW('Hygiene Data'!H42)),NA())</f>
        <v>#N/A</v>
      </c>
      <c r="BQ48" s="111" t="e">
        <f ca="true">+IF(AND(ISNUMBER(OFFSET('Hygiene Data'!$H$10,0,10*ROW('Hygiene Data'!H42))),'Data Summary'!EF48="Yes"),OFFSET('Hygiene Data'!$H$10,0,10*ROW('Hygiene Data'!H42)),NA())</f>
        <v>#N/A</v>
      </c>
    </row>
    <row r="49" x14ac:dyDescent="0.2">
      <c r="A49" s="59" t="e">
        <f ca="true">+IF(OFFSET('Water Data'!$B$1,0,10*ROW('Water Data'!B43))="",NA(),OFFSET('Water Data'!$B$1,0,10*ROW('Water Data'!B43)))</f>
        <v>#N/A</v>
      </c>
      <c r="B49" s="59" t="e">
        <f ca="true">+IF(OFFSET('Water Data'!$A$3,0,10*ROW('Water Data'!A46))="",NA(),OFFSET('Water Data'!$A$3,0,10*ROW('Water Data'!A46)))</f>
        <v>#N/A</v>
      </c>
      <c r="C49" s="59" t="e">
        <f ca="true">+IF(OFFSET('Water Data'!$C$3,0,10*ROW('Water Data'!C46))="",NA(),OFFSET('Water Data'!$C$3,0,10*ROW('Water Data'!C46)))</f>
        <v>#N/A</v>
      </c>
      <c r="D49" s="60" t="e">
        <f ca="true">+IF(AND(ISNUMBER(OFFSET('Water Data'!$C$5,0,10*ROW('Water Data'!C43))),'Data Summary'!BS49="Yes"),100-OFFSET('Water Data'!$C$5,0,10*ROW('Water Data'!C43)),NA())</f>
        <v>#N/A</v>
      </c>
      <c r="E49" s="60" t="e">
        <f ca="true">+IF(AND(ISNUMBER(OFFSET('Water Data'!$C$7,0,10*ROW('Water Data'!C43))),'Data Summary'!BT49="Yes"),OFFSET('Water Data'!$C$7,0,10*ROW('Water Data'!C43)),NA())</f>
        <v>#N/A</v>
      </c>
      <c r="F49" s="60" t="e">
        <f ca="true">+IF(AND(ISNUMBER(OFFSET('Water Data'!$C$10,0,10*ROW('Water Data'!C43))),'Data Summary'!BU49="Yes"),OFFSET('Water Data'!$C$10,0,10*ROW('Water Data'!C43)),NA())</f>
        <v>#N/A</v>
      </c>
      <c r="G49" s="60" t="e">
        <f ca="true">+IF(AND(ISNUMBER(OFFSET('Water Data'!$D$5,0,10*ROW('Water Data'!D43))),'Data Summary'!BV49="Yes"),100-OFFSET('Water Data'!$D$5,0,10*ROW('Water Data'!D43)),NA())</f>
        <v>#N/A</v>
      </c>
      <c r="H49" s="60" t="e">
        <f ca="true">+IF(AND(ISNUMBER(OFFSET('Water Data'!$D$7,0,10*ROW('Water Data'!D43))),'Data Summary'!BW49="Yes"),OFFSET('Water Data'!$D$7,0,10*ROW('Water Data'!D43)),NA())</f>
        <v>#N/A</v>
      </c>
      <c r="I49" s="60" t="e">
        <f ca="true">+IF(AND(ISNUMBER(OFFSET('Water Data'!$D$10,0,10*ROW('Water Data'!D43))),'Data Summary'!BX49="Yes"),OFFSET('Water Data'!$D$10,0,10*ROW('Water Data'!D43)),NA())</f>
        <v>#N/A</v>
      </c>
      <c r="J49" s="60" t="e">
        <f ca="true">+IF(AND(ISNUMBER(OFFSET('Water Data'!$E$5,0,10*ROW('Water Data'!E43))),'Data Summary'!BY49="Yes"),100-OFFSET('Water Data'!$E$5,0,10*ROW('Water Data'!E43)),NA())</f>
        <v>#N/A</v>
      </c>
      <c r="K49" s="60" t="e">
        <f ca="true">+IF(AND(ISNUMBER(OFFSET('Water Data'!$E$7,0,10*ROW('Water Data'!E43))),'Data Summary'!BZ49="Yes"),OFFSET('Water Data'!$E$7,0,10*ROW('Water Data'!E43)),NA())</f>
        <v>#N/A</v>
      </c>
      <c r="L49" s="60" t="e">
        <f ca="true">+IF(AND(ISNUMBER(OFFSET('Water Data'!$E$10,0,10*ROW('Water Data'!E43))),'Data Summary'!CA49="Yes"),OFFSET('Water Data'!$E$10,0,10*ROW('Water Data'!E43)),NA())</f>
        <v>#N/A</v>
      </c>
      <c r="M49" s="60" t="e">
        <f ca="true">+IF(AND(ISNUMBER(OFFSET('Water Data'!$F$5,0,10*ROW('Water Data'!F43))),'Data Summary'!CB49="Yes"),100-OFFSET('Water Data'!$F$5,0,10*ROW('Water Data'!F43)),NA())</f>
        <v>#N/A</v>
      </c>
      <c r="N49" s="60" t="e">
        <f ca="true">+IF(AND(ISNUMBER(OFFSET('Water Data'!$F$7,0,10*ROW('Water Data'!F43))),'Data Summary'!CC49="Yes"),OFFSET('Water Data'!$F$7,0,10*ROW('Water Data'!F43)),NA())</f>
        <v>#N/A</v>
      </c>
      <c r="O49" s="60" t="e">
        <f ca="true">+IF(AND(ISNUMBER(OFFSET('Water Data'!$F$10,0,10*ROW('Water Data'!F43))),'Data Summary'!CD49="Yes"),OFFSET('Water Data'!$F$10,0,10*ROW('Water Data'!F43)),NA())</f>
        <v>#N/A</v>
      </c>
      <c r="P49" s="60" t="e">
        <f ca="true">+IF(AND(ISNUMBER(OFFSET('Water Data'!$G$5,0,10*ROW('Water Data'!G43))),'Data Summary'!CE49="Yes"),100-OFFSET('Water Data'!$G$5,0,10*ROW('Water Data'!G43)),NA())</f>
        <v>#N/A</v>
      </c>
      <c r="Q49" s="60" t="e">
        <f ca="true">+IF(AND(ISNUMBER(OFFSET('Water Data'!$G$7,0,10*ROW('Water Data'!G43))),'Data Summary'!CF49="Yes"),OFFSET('Water Data'!$G$7,0,10*ROW('Water Data'!G43)),NA())</f>
        <v>#N/A</v>
      </c>
      <c r="R49" s="60" t="e">
        <f ca="true">+IF(AND(ISNUMBER(OFFSET('Water Data'!$G$10,0,10*ROW('Water Data'!G43))),'Data Summary'!CG49="Yes"),OFFSET('Water Data'!$G$10,0,10*ROW('Water Data'!G43)),NA())</f>
        <v>#N/A</v>
      </c>
      <c r="S49" s="60" t="e">
        <f ca="true">+IF(AND(ISNUMBER(OFFSET('Water Data'!$H$5,0,10*ROW('Water Data'!H43))),'Data Summary'!CH49="Yes"),100-OFFSET('Water Data'!$H$5,0,10*ROW('Water Data'!H43)),NA())</f>
        <v>#N/A</v>
      </c>
      <c r="T49" s="60" t="e">
        <f ca="true">+IF(AND(ISNUMBER(OFFSET('Water Data'!$H$7,0,10*ROW('Water Data'!H43))),'Data Summary'!CI49="Yes"),OFFSET('Water Data'!$H$7,0,10*ROW('Water Data'!H43)),NA())</f>
        <v>#N/A</v>
      </c>
      <c r="U49" s="60" t="e">
        <f ca="true">+IF(AND(ISNUMBER(OFFSET('Water Data'!$H$10,0,10*ROW('Water Data'!H43))),'Data Summary'!CJ49="Yes"),OFFSET('Water Data'!$H$10,0,10*ROW('Water Data'!H43)),NA())</f>
        <v>#N/A</v>
      </c>
      <c r="V49" s="106" t="e">
        <f ca="true">+IF(AND(ISNUMBER(OFFSET('Sanitation Data'!$C$5,0,10*ROW('Sanitation Data'!C43))),'Data Summary'!CK49="Yes"),100-OFFSET('Sanitation Data'!$C$5,0,10*ROW('Sanitation Data'!C43)),NA())</f>
        <v>#N/A</v>
      </c>
      <c r="W49" s="106" t="e">
        <f ca="true">+IF(AND(ISNUMBER(OFFSET('Sanitation Data'!$C$7,0,10*ROW('Sanitation Data'!C43))),'Data Summary'!CL49="Yes"),OFFSET('Sanitation Data'!$C$7,0,10*ROW('Sanitation Data'!C43)),NA())</f>
        <v>#N/A</v>
      </c>
      <c r="X49" s="106" t="e">
        <f ca="true">+IF(AND(ISNUMBER(OFFSET('Sanitation Data'!$C$11,0,10*ROW('Sanitation Data'!C43))),'Data Summary'!CM49="Yes"),OFFSET('Sanitation Data'!$C$11,0,10*ROW('Sanitation Data'!C43)),NA())</f>
        <v>#N/A</v>
      </c>
      <c r="Y49" s="106" t="e">
        <f ca="true">+IF(AND(ISNUMBER(OFFSET('Sanitation Data'!$C$12,0,10*ROW('Sanitation Data'!C43))),'Data Summary'!CN49="Yes"),OFFSET('Sanitation Data'!$C$12,0,10*ROW('Sanitation Data'!C43)),NA())</f>
        <v>#N/A</v>
      </c>
      <c r="Z49" s="106" t="e">
        <f ca="true">+IF(AND(ISNUMBER(OFFSET('Sanitation Data'!$C$13,0,10*ROW('Sanitation Data'!C43))),'Data Summary'!CO49="Yes"),OFFSET('Sanitation Data'!$C$13,0,10*ROW('Sanitation Data'!C43)),NA())</f>
        <v>#N/A</v>
      </c>
      <c r="AA49" s="106" t="e">
        <f ca="true">+IF(AND(ISNUMBER(OFFSET('Sanitation Data'!$D$5,0,10*ROW('Sanitation Data'!D43))),'Data Summary'!CP49="Yes"),100-OFFSET('Sanitation Data'!$D$5,0,10*ROW('Sanitation Data'!D43)),NA())</f>
        <v>#N/A</v>
      </c>
      <c r="AB49" s="106" t="e">
        <f ca="true">+IF(AND(ISNUMBER(OFFSET('Sanitation Data'!$D$7,0,10*ROW('Sanitation Data'!D43))),'Data Summary'!CQ49="Yes"),OFFSET('Sanitation Data'!$D$7,0,10*ROW('Sanitation Data'!D43)),NA())</f>
        <v>#N/A</v>
      </c>
      <c r="AC49" s="106" t="e">
        <f ca="true">+IF(AND(ISNUMBER(OFFSET('Sanitation Data'!$D$11,0,10*ROW('Sanitation Data'!D43))),'Data Summary'!CR49="Yes"),OFFSET('Sanitation Data'!$D$11,0,10*ROW('Sanitation Data'!D43)),NA())</f>
        <v>#N/A</v>
      </c>
      <c r="AD49" s="106" t="e">
        <f ca="true">+IF(AND(ISNUMBER(OFFSET('Sanitation Data'!$D$12,0,10*ROW('Sanitation Data'!D43))),'Data Summary'!CS49="Yes"),OFFSET('Sanitation Data'!$D$12,0,10*ROW('Sanitation Data'!D43)),NA())</f>
        <v>#N/A</v>
      </c>
      <c r="AE49" s="106" t="e">
        <f ca="true">+IF(AND(ISNUMBER(OFFSET('Sanitation Data'!$D$13,0,10*ROW('Sanitation Data'!D43))),'Data Summary'!CT49="Yes"),OFFSET('Sanitation Data'!$D$13,0,10*ROW('Sanitation Data'!D43)),NA())</f>
        <v>#N/A</v>
      </c>
      <c r="AF49" s="106" t="e">
        <f ca="true">+IF(AND(ISNUMBER(OFFSET('Sanitation Data'!$E$5,0,10*ROW('Sanitation Data'!E43))),'Data Summary'!CU49="Yes"),100-OFFSET('Sanitation Data'!$E$5,0,10*ROW('Sanitation Data'!E43)),NA())</f>
        <v>#N/A</v>
      </c>
      <c r="AG49" s="106" t="e">
        <f ca="true">+IF(AND(ISNUMBER(OFFSET('Sanitation Data'!$E$7,0,10*ROW('Sanitation Data'!E43))),'Data Summary'!CV49="Yes"),OFFSET('Sanitation Data'!$E$7,0,10*ROW('Sanitation Data'!E43)),NA())</f>
        <v>#N/A</v>
      </c>
      <c r="AH49" s="106" t="e">
        <f ca="true">+IF(AND(ISNUMBER(OFFSET('Sanitation Data'!$E$11,0,10*ROW('Sanitation Data'!E43))),'Data Summary'!CW49="Yes"),OFFSET('Sanitation Data'!$E$11,0,10*ROW('Sanitation Data'!E43)),NA())</f>
        <v>#N/A</v>
      </c>
      <c r="AI49" s="106" t="e">
        <f ca="true">+IF(AND(ISNUMBER(OFFSET('Sanitation Data'!$E$12,0,10*ROW('Sanitation Data'!E43))),'Data Summary'!CX49="Yes"),OFFSET('Sanitation Data'!$E$12,0,10*ROW('Sanitation Data'!E43)),NA())</f>
        <v>#N/A</v>
      </c>
      <c r="AJ49" s="106" t="e">
        <f ca="true">+IF(AND(ISNUMBER(OFFSET('Sanitation Data'!$E$13,0,10*ROW('Sanitation Data'!E43))),'Data Summary'!CY49="Yes"),OFFSET('Sanitation Data'!$E$13,0,10*ROW('Sanitation Data'!E43)),NA())</f>
        <v>#N/A</v>
      </c>
      <c r="AK49" s="106" t="e">
        <f ca="true">+IF(AND(ISNUMBER(OFFSET('Sanitation Data'!$F$5,0,10*ROW('Sanitation Data'!F43))),'Data Summary'!CZ49="Yes"),100-OFFSET('Sanitation Data'!$F$5,0,10*ROW('Sanitation Data'!F43)),NA())</f>
        <v>#N/A</v>
      </c>
      <c r="AL49" s="106" t="e">
        <f ca="true">+IF(AND(ISNUMBER(OFFSET('Sanitation Data'!$F$7,0,10*ROW('Sanitation Data'!F43))),'Data Summary'!DA49="Yes"),OFFSET('Sanitation Data'!$F$7,0,10*ROW('Sanitation Data'!F43)),NA())</f>
        <v>#N/A</v>
      </c>
      <c r="AM49" s="106" t="e">
        <f ca="true">+IF(AND(ISNUMBER(OFFSET('Sanitation Data'!$F$11,0,10*ROW('Sanitation Data'!F43))),'Data Summary'!DB49="Yes"),OFFSET('Sanitation Data'!$F$11,0,10*ROW('Sanitation Data'!F43)),NA())</f>
        <v>#N/A</v>
      </c>
      <c r="AN49" s="106" t="e">
        <f ca="true">+IF(AND(ISNUMBER(OFFSET('Sanitation Data'!$F$12,0,10*ROW('Sanitation Data'!F43))),'Data Summary'!DC49="Yes"),OFFSET('Sanitation Data'!$F$12,0,10*ROW('Sanitation Data'!F43)),NA())</f>
        <v>#N/A</v>
      </c>
      <c r="AO49" s="106" t="e">
        <f ca="true">+IF(AND(ISNUMBER(OFFSET('Sanitation Data'!$F$13,0,10*ROW('Sanitation Data'!F43))),'Data Summary'!DD49="Yes"),OFFSET('Sanitation Data'!$F$13,0,10*ROW('Sanitation Data'!F43)),NA())</f>
        <v>#N/A</v>
      </c>
      <c r="AP49" s="106" t="e">
        <f ca="true">+IF(AND(ISNUMBER(OFFSET('Sanitation Data'!$G$5,0,10*ROW('Sanitation Data'!G43))),'Data Summary'!DE49="Yes"),100-OFFSET('Sanitation Data'!$G$5,0,10*ROW('Sanitation Data'!G43)),NA())</f>
        <v>#N/A</v>
      </c>
      <c r="AQ49" s="106" t="e">
        <f ca="true">+IF(AND(ISNUMBER(OFFSET('Sanitation Data'!$G$7,0,10*ROW('Sanitation Data'!G43))),'Data Summary'!DF49="Yes"),OFFSET('Sanitation Data'!$G$7,0,10*ROW('Sanitation Data'!G43)),NA())</f>
        <v>#N/A</v>
      </c>
      <c r="AR49" s="106" t="e">
        <f ca="true">+IF(AND(ISNUMBER(OFFSET('Sanitation Data'!$G$11,0,10*ROW('Sanitation Data'!G43))),'Data Summary'!DG49="Yes"),OFFSET('Sanitation Data'!$G$11,0,10*ROW('Sanitation Data'!G43)),NA())</f>
        <v>#N/A</v>
      </c>
      <c r="AS49" s="106" t="e">
        <f ca="true">+IF(AND(ISNUMBER(OFFSET('Sanitation Data'!$G$12,0,10*ROW('Sanitation Data'!G43))),'Data Summary'!DH49="Yes"),OFFSET('Sanitation Data'!$G$12,0,10*ROW('Sanitation Data'!G43)),NA())</f>
        <v>#N/A</v>
      </c>
      <c r="AT49" s="106" t="e">
        <f ca="true">+IF(AND(ISNUMBER(OFFSET('Sanitation Data'!$G$13,0,10*ROW('Sanitation Data'!G43))),'Data Summary'!DI49="Yes"),OFFSET('Sanitation Data'!$G$13,0,10*ROW('Sanitation Data'!G43)),NA())</f>
        <v>#N/A</v>
      </c>
      <c r="AU49" s="106" t="e">
        <f ca="true">+IF(AND(ISNUMBER(OFFSET('Sanitation Data'!$H$5,0,10*ROW('Sanitation Data'!H43))),'Data Summary'!DJ49="Yes"),100-OFFSET('Sanitation Data'!$H$5,0,10*ROW('Sanitation Data'!H43)),NA())</f>
        <v>#N/A</v>
      </c>
      <c r="AV49" s="106" t="e">
        <f ca="true">+IF(AND(ISNUMBER(OFFSET('Sanitation Data'!$H$7,0,10*ROW('Sanitation Data'!H43))),'Data Summary'!DK49="Yes"),OFFSET('Sanitation Data'!$H$7,0,10*ROW('Sanitation Data'!H43)),NA())</f>
        <v>#N/A</v>
      </c>
      <c r="AW49" s="106" t="e">
        <f ca="true">+IF(AND(ISNUMBER(OFFSET('Sanitation Data'!$H$11,0,10*ROW('Sanitation Data'!H43))),'Data Summary'!DL49="Yes"),OFFSET('Sanitation Data'!$H$11,0,10*ROW('Sanitation Data'!H43)),NA())</f>
        <v>#N/A</v>
      </c>
      <c r="AX49" s="106" t="e">
        <f ca="true">+IF(AND(ISNUMBER(OFFSET('Sanitation Data'!$H$12,0,10*ROW('Sanitation Data'!H43))),'Data Summary'!DM49="Yes"),OFFSET('Sanitation Data'!$H$12,0,10*ROW('Sanitation Data'!H43)),NA())</f>
        <v>#N/A</v>
      </c>
      <c r="AY49" s="106" t="e">
        <f ca="true">+IF(AND(ISNUMBER(OFFSET('Sanitation Data'!$H$13,0,10*ROW('Sanitation Data'!H43))),'Data Summary'!DN49="Yes"),OFFSET('Sanitation Data'!$H$13,0,10*ROW('Sanitation Data'!H43)),NA())</f>
        <v>#N/A</v>
      </c>
      <c r="AZ49" s="111" t="e">
        <f ca="true">+IF(AND(ISNUMBER(OFFSET('Hygiene Data'!$C$6,0,10*ROW('Hygiene Data'!C43))),'Data Summary'!DO49="Yes"),OFFSET('Hygiene Data'!$C$6,0,10*ROW('Hygiene Data'!C43)),NA())</f>
        <v>#N/A</v>
      </c>
      <c r="BA49" s="111" t="e">
        <f ca="true">+IF(AND(ISNUMBER(OFFSET('Hygiene Data'!$C$8,0,10*ROW('Hygiene Data'!C43))),'Data Summary'!DP49="Yes"),OFFSET('Hygiene Data'!$C$8,0,10*ROW('Hygiene Data'!C43)),NA())</f>
        <v>#N/A</v>
      </c>
      <c r="BB49" s="111" t="e">
        <f ca="true">+IF(AND(ISNUMBER(OFFSET('Hygiene Data'!$C$10,0,10*ROW('Hygiene Data'!C43))),'Data Summary'!DQ49="Yes"),OFFSET('Hygiene Data'!$C$10,0,10*ROW('Hygiene Data'!C43)),NA())</f>
        <v>#N/A</v>
      </c>
      <c r="BC49" s="111" t="e">
        <f ca="true">+IF(AND(ISNUMBER(OFFSET('Hygiene Data'!$D$6,0,10*ROW('Hygiene Data'!D43))),'Data Summary'!DR49="Yes"),OFFSET('Hygiene Data'!$D$6,0,10*ROW('Hygiene Data'!D43)),NA())</f>
        <v>#N/A</v>
      </c>
      <c r="BD49" s="111" t="e">
        <f ca="true">+IF(AND(ISNUMBER(OFFSET('Hygiene Data'!$D$8,0,10*ROW('Hygiene Data'!D43))),'Data Summary'!DS49="Yes"),OFFSET('Hygiene Data'!$D$8,0,10*ROW('Hygiene Data'!D43)),NA())</f>
        <v>#N/A</v>
      </c>
      <c r="BE49" s="111" t="e">
        <f ca="true">+IF(AND(ISNUMBER(OFFSET('Hygiene Data'!$D$10,0,10*ROW('Hygiene Data'!D43))),'Data Summary'!DT49="Yes"),OFFSET('Hygiene Data'!$D$10,0,10*ROW('Hygiene Data'!D43)),NA())</f>
        <v>#N/A</v>
      </c>
      <c r="BF49" s="111" t="e">
        <f ca="true">+IF(AND(ISNUMBER(OFFSET('Hygiene Data'!$E$6,0,10*ROW('Hygiene Data'!E43))),'Data Summary'!DU49="Yes"),OFFSET('Hygiene Data'!$E$6,0,10*ROW('Hygiene Data'!E43)),NA())</f>
        <v>#N/A</v>
      </c>
      <c r="BG49" s="111" t="e">
        <f ca="true">+IF(AND(ISNUMBER(OFFSET('Hygiene Data'!$E$8,0,10*ROW('Hygiene Data'!E43))),'Data Summary'!DV49="Yes"),OFFSET('Hygiene Data'!$E$8,0,10*ROW('Hygiene Data'!E43)),NA())</f>
        <v>#N/A</v>
      </c>
      <c r="BH49" s="111" t="e">
        <f ca="true">+IF(AND(ISNUMBER(OFFSET('Hygiene Data'!$E$10,0,10*ROW('Hygiene Data'!E43))),'Data Summary'!DW49="Yes"),OFFSET('Hygiene Data'!$E$10,0,10*ROW('Hygiene Data'!E43)),NA())</f>
        <v>#N/A</v>
      </c>
      <c r="BI49" s="111" t="e">
        <f ca="true">+IF(AND(ISNUMBER(OFFSET('Hygiene Data'!$F$6,0,10*ROW('Hygiene Data'!F43))),'Data Summary'!DX49="Yes"),OFFSET('Hygiene Data'!$F$6,0,10*ROW('Hygiene Data'!F43)),NA())</f>
        <v>#N/A</v>
      </c>
      <c r="BJ49" s="111" t="e">
        <f ca="true">+IF(AND(ISNUMBER(OFFSET('Hygiene Data'!$F$8,0,10*ROW('Hygiene Data'!F43))),'Data Summary'!DY49="Yes"),OFFSET('Hygiene Data'!$F$8,0,10*ROW('Hygiene Data'!F43)),NA())</f>
        <v>#N/A</v>
      </c>
      <c r="BK49" s="111" t="e">
        <f ca="true">+IF(AND(ISNUMBER(OFFSET('Hygiene Data'!$F$10,0,10*ROW('Hygiene Data'!F43))),'Data Summary'!DZ49="Yes"),OFFSET('Hygiene Data'!$F$10,0,10*ROW('Hygiene Data'!F43)),NA())</f>
        <v>#N/A</v>
      </c>
      <c r="BL49" s="111" t="e">
        <f ca="true">+IF(AND(ISNUMBER(OFFSET('Hygiene Data'!$G$6,0,10*ROW('Hygiene Data'!G43))),'Data Summary'!EA49="Yes"),OFFSET('Hygiene Data'!$G$6,0,10*ROW('Hygiene Data'!G43)),NA())</f>
        <v>#N/A</v>
      </c>
      <c r="BM49" s="111" t="e">
        <f ca="true">+IF(AND(ISNUMBER(OFFSET('Hygiene Data'!$G$8,0,10*ROW('Hygiene Data'!G43))),'Data Summary'!EB49="Yes"),OFFSET('Hygiene Data'!$G$8,0,10*ROW('Hygiene Data'!G43)),NA())</f>
        <v>#N/A</v>
      </c>
      <c r="BN49" s="111" t="e">
        <f ca="true">+IF(AND(ISNUMBER(OFFSET('Hygiene Data'!$G$10,0,10*ROW('Hygiene Data'!G43))),'Data Summary'!EC49="Yes"),OFFSET('Hygiene Data'!$G$10,0,10*ROW('Hygiene Data'!G43)),NA())</f>
        <v>#N/A</v>
      </c>
      <c r="BO49" s="111" t="e">
        <f ca="true">+IF(AND(ISNUMBER(OFFSET('Hygiene Data'!$H$6,0,10*ROW('Hygiene Data'!H43))),'Data Summary'!ED49="Yes"),OFFSET('Hygiene Data'!$H$6,0,10*ROW('Hygiene Data'!H43)),NA())</f>
        <v>#N/A</v>
      </c>
      <c r="BP49" s="111" t="e">
        <f ca="true">+IF(AND(ISNUMBER(OFFSET('Hygiene Data'!$H$8,0,10*ROW('Hygiene Data'!H43))),'Data Summary'!EE49="Yes"),OFFSET('Hygiene Data'!$H$8,0,10*ROW('Hygiene Data'!H43)),NA())</f>
        <v>#N/A</v>
      </c>
      <c r="BQ49" s="111" t="e">
        <f ca="true">+IF(AND(ISNUMBER(OFFSET('Hygiene Data'!$H$10,0,10*ROW('Hygiene Data'!H43))),'Data Summary'!EF49="Yes"),OFFSET('Hygiene Data'!$H$10,0,10*ROW('Hygiene Data'!H43)),NA())</f>
        <v>#N/A</v>
      </c>
    </row>
    <row r="50" x14ac:dyDescent="0.2">
      <c r="A50" s="59" t="e">
        <f ca="true">+IF(OFFSET('Water Data'!$B$1,0,10*ROW('Water Data'!B44))="",NA(),OFFSET('Water Data'!$B$1,0,10*ROW('Water Data'!B44)))</f>
        <v>#N/A</v>
      </c>
      <c r="B50" s="59" t="e">
        <f ca="true">+IF(OFFSET('Water Data'!$A$3,0,10*ROW('Water Data'!A47))="",NA(),OFFSET('Water Data'!$A$3,0,10*ROW('Water Data'!A47)))</f>
        <v>#N/A</v>
      </c>
      <c r="C50" s="59" t="e">
        <f ca="true">+IF(OFFSET('Water Data'!$C$3,0,10*ROW('Water Data'!C47))="",NA(),OFFSET('Water Data'!$C$3,0,10*ROW('Water Data'!C47)))</f>
        <v>#N/A</v>
      </c>
      <c r="D50" s="60" t="e">
        <f ca="true">+IF(AND(ISNUMBER(OFFSET('Water Data'!$C$5,0,10*ROW('Water Data'!C44))),'Data Summary'!BS50="Yes"),100-OFFSET('Water Data'!$C$5,0,10*ROW('Water Data'!C44)),NA())</f>
        <v>#N/A</v>
      </c>
      <c r="E50" s="60" t="e">
        <f ca="true">+IF(AND(ISNUMBER(OFFSET('Water Data'!$C$7,0,10*ROW('Water Data'!C44))),'Data Summary'!BT50="Yes"),OFFSET('Water Data'!$C$7,0,10*ROW('Water Data'!C44)),NA())</f>
        <v>#N/A</v>
      </c>
      <c r="F50" s="60" t="e">
        <f ca="true">+IF(AND(ISNUMBER(OFFSET('Water Data'!$C$10,0,10*ROW('Water Data'!C44))),'Data Summary'!BU50="Yes"),OFFSET('Water Data'!$C$10,0,10*ROW('Water Data'!C44)),NA())</f>
        <v>#N/A</v>
      </c>
      <c r="G50" s="60" t="e">
        <f ca="true">+IF(AND(ISNUMBER(OFFSET('Water Data'!$D$5,0,10*ROW('Water Data'!D44))),'Data Summary'!BV50="Yes"),100-OFFSET('Water Data'!$D$5,0,10*ROW('Water Data'!D44)),NA())</f>
        <v>#N/A</v>
      </c>
      <c r="H50" s="60" t="e">
        <f ca="true">+IF(AND(ISNUMBER(OFFSET('Water Data'!$D$7,0,10*ROW('Water Data'!D44))),'Data Summary'!BW50="Yes"),OFFSET('Water Data'!$D$7,0,10*ROW('Water Data'!D44)),NA())</f>
        <v>#N/A</v>
      </c>
      <c r="I50" s="60" t="e">
        <f ca="true">+IF(AND(ISNUMBER(OFFSET('Water Data'!$D$10,0,10*ROW('Water Data'!D44))),'Data Summary'!BX50="Yes"),OFFSET('Water Data'!$D$10,0,10*ROW('Water Data'!D44)),NA())</f>
        <v>#N/A</v>
      </c>
      <c r="J50" s="60" t="e">
        <f ca="true">+IF(AND(ISNUMBER(OFFSET('Water Data'!$E$5,0,10*ROW('Water Data'!E44))),'Data Summary'!BY50="Yes"),100-OFFSET('Water Data'!$E$5,0,10*ROW('Water Data'!E44)),NA())</f>
        <v>#N/A</v>
      </c>
      <c r="K50" s="60" t="e">
        <f ca="true">+IF(AND(ISNUMBER(OFFSET('Water Data'!$E$7,0,10*ROW('Water Data'!E44))),'Data Summary'!BZ50="Yes"),OFFSET('Water Data'!$E$7,0,10*ROW('Water Data'!E44)),NA())</f>
        <v>#N/A</v>
      </c>
      <c r="L50" s="60" t="e">
        <f ca="true">+IF(AND(ISNUMBER(OFFSET('Water Data'!$E$10,0,10*ROW('Water Data'!E44))),'Data Summary'!CA50="Yes"),OFFSET('Water Data'!$E$10,0,10*ROW('Water Data'!E44)),NA())</f>
        <v>#N/A</v>
      </c>
      <c r="M50" s="60" t="e">
        <f ca="true">+IF(AND(ISNUMBER(OFFSET('Water Data'!$F$5,0,10*ROW('Water Data'!F44))),'Data Summary'!CB50="Yes"),100-OFFSET('Water Data'!$F$5,0,10*ROW('Water Data'!F44)),NA())</f>
        <v>#N/A</v>
      </c>
      <c r="N50" s="60" t="e">
        <f ca="true">+IF(AND(ISNUMBER(OFFSET('Water Data'!$F$7,0,10*ROW('Water Data'!F44))),'Data Summary'!CC50="Yes"),OFFSET('Water Data'!$F$7,0,10*ROW('Water Data'!F44)),NA())</f>
        <v>#N/A</v>
      </c>
      <c r="O50" s="60" t="e">
        <f ca="true">+IF(AND(ISNUMBER(OFFSET('Water Data'!$F$10,0,10*ROW('Water Data'!F44))),'Data Summary'!CD50="Yes"),OFFSET('Water Data'!$F$10,0,10*ROW('Water Data'!F44)),NA())</f>
        <v>#N/A</v>
      </c>
      <c r="P50" s="60" t="e">
        <f ca="true">+IF(AND(ISNUMBER(OFFSET('Water Data'!$G$5,0,10*ROW('Water Data'!G44))),'Data Summary'!CE50="Yes"),100-OFFSET('Water Data'!$G$5,0,10*ROW('Water Data'!G44)),NA())</f>
        <v>#N/A</v>
      </c>
      <c r="Q50" s="60" t="e">
        <f ca="true">+IF(AND(ISNUMBER(OFFSET('Water Data'!$G$7,0,10*ROW('Water Data'!G44))),'Data Summary'!CF50="Yes"),OFFSET('Water Data'!$G$7,0,10*ROW('Water Data'!G44)),NA())</f>
        <v>#N/A</v>
      </c>
      <c r="R50" s="60" t="e">
        <f ca="true">+IF(AND(ISNUMBER(OFFSET('Water Data'!$G$10,0,10*ROW('Water Data'!G44))),'Data Summary'!CG50="Yes"),OFFSET('Water Data'!$G$10,0,10*ROW('Water Data'!G44)),NA())</f>
        <v>#N/A</v>
      </c>
      <c r="S50" s="60" t="e">
        <f ca="true">+IF(AND(ISNUMBER(OFFSET('Water Data'!$H$5,0,10*ROW('Water Data'!H44))),'Data Summary'!CH50="Yes"),100-OFFSET('Water Data'!$H$5,0,10*ROW('Water Data'!H44)),NA())</f>
        <v>#N/A</v>
      </c>
      <c r="T50" s="60" t="e">
        <f ca="true">+IF(AND(ISNUMBER(OFFSET('Water Data'!$H$7,0,10*ROW('Water Data'!H44))),'Data Summary'!CI50="Yes"),OFFSET('Water Data'!$H$7,0,10*ROW('Water Data'!H44)),NA())</f>
        <v>#N/A</v>
      </c>
      <c r="U50" s="60" t="e">
        <f ca="true">+IF(AND(ISNUMBER(OFFSET('Water Data'!$H$10,0,10*ROW('Water Data'!H44))),'Data Summary'!CJ50="Yes"),OFFSET('Water Data'!$H$10,0,10*ROW('Water Data'!H44)),NA())</f>
        <v>#N/A</v>
      </c>
      <c r="V50" s="106" t="e">
        <f ca="true">+IF(AND(ISNUMBER(OFFSET('Sanitation Data'!$C$5,0,10*ROW('Sanitation Data'!C44))),'Data Summary'!CK50="Yes"),100-OFFSET('Sanitation Data'!$C$5,0,10*ROW('Sanitation Data'!C44)),NA())</f>
        <v>#N/A</v>
      </c>
      <c r="W50" s="106" t="e">
        <f ca="true">+IF(AND(ISNUMBER(OFFSET('Sanitation Data'!$C$7,0,10*ROW('Sanitation Data'!C44))),'Data Summary'!CL50="Yes"),OFFSET('Sanitation Data'!$C$7,0,10*ROW('Sanitation Data'!C44)),NA())</f>
        <v>#N/A</v>
      </c>
      <c r="X50" s="106" t="e">
        <f ca="true">+IF(AND(ISNUMBER(OFFSET('Sanitation Data'!$C$11,0,10*ROW('Sanitation Data'!C44))),'Data Summary'!CM50="Yes"),OFFSET('Sanitation Data'!$C$11,0,10*ROW('Sanitation Data'!C44)),NA())</f>
        <v>#N/A</v>
      </c>
      <c r="Y50" s="106" t="e">
        <f ca="true">+IF(AND(ISNUMBER(OFFSET('Sanitation Data'!$C$12,0,10*ROW('Sanitation Data'!C44))),'Data Summary'!CN50="Yes"),OFFSET('Sanitation Data'!$C$12,0,10*ROW('Sanitation Data'!C44)),NA())</f>
        <v>#N/A</v>
      </c>
      <c r="Z50" s="106" t="e">
        <f ca="true">+IF(AND(ISNUMBER(OFFSET('Sanitation Data'!$C$13,0,10*ROW('Sanitation Data'!C44))),'Data Summary'!CO50="Yes"),OFFSET('Sanitation Data'!$C$13,0,10*ROW('Sanitation Data'!C44)),NA())</f>
        <v>#N/A</v>
      </c>
      <c r="AA50" s="106" t="e">
        <f ca="true">+IF(AND(ISNUMBER(OFFSET('Sanitation Data'!$D$5,0,10*ROW('Sanitation Data'!D44))),'Data Summary'!CP50="Yes"),100-OFFSET('Sanitation Data'!$D$5,0,10*ROW('Sanitation Data'!D44)),NA())</f>
        <v>#N/A</v>
      </c>
      <c r="AB50" s="106" t="e">
        <f ca="true">+IF(AND(ISNUMBER(OFFSET('Sanitation Data'!$D$7,0,10*ROW('Sanitation Data'!D44))),'Data Summary'!CQ50="Yes"),OFFSET('Sanitation Data'!$D$7,0,10*ROW('Sanitation Data'!D44)),NA())</f>
        <v>#N/A</v>
      </c>
      <c r="AC50" s="106" t="e">
        <f ca="true">+IF(AND(ISNUMBER(OFFSET('Sanitation Data'!$D$11,0,10*ROW('Sanitation Data'!D44))),'Data Summary'!CR50="Yes"),OFFSET('Sanitation Data'!$D$11,0,10*ROW('Sanitation Data'!D44)),NA())</f>
        <v>#N/A</v>
      </c>
      <c r="AD50" s="106" t="e">
        <f ca="true">+IF(AND(ISNUMBER(OFFSET('Sanitation Data'!$D$12,0,10*ROW('Sanitation Data'!D44))),'Data Summary'!CS50="Yes"),OFFSET('Sanitation Data'!$D$12,0,10*ROW('Sanitation Data'!D44)),NA())</f>
        <v>#N/A</v>
      </c>
      <c r="AE50" s="106" t="e">
        <f ca="true">+IF(AND(ISNUMBER(OFFSET('Sanitation Data'!$D$13,0,10*ROW('Sanitation Data'!D44))),'Data Summary'!CT50="Yes"),OFFSET('Sanitation Data'!$D$13,0,10*ROW('Sanitation Data'!D44)),NA())</f>
        <v>#N/A</v>
      </c>
      <c r="AF50" s="106" t="e">
        <f ca="true">+IF(AND(ISNUMBER(OFFSET('Sanitation Data'!$E$5,0,10*ROW('Sanitation Data'!E44))),'Data Summary'!CU50="Yes"),100-OFFSET('Sanitation Data'!$E$5,0,10*ROW('Sanitation Data'!E44)),NA())</f>
        <v>#N/A</v>
      </c>
      <c r="AG50" s="106" t="e">
        <f ca="true">+IF(AND(ISNUMBER(OFFSET('Sanitation Data'!$E$7,0,10*ROW('Sanitation Data'!E44))),'Data Summary'!CV50="Yes"),OFFSET('Sanitation Data'!$E$7,0,10*ROW('Sanitation Data'!E44)),NA())</f>
        <v>#N/A</v>
      </c>
      <c r="AH50" s="106" t="e">
        <f ca="true">+IF(AND(ISNUMBER(OFFSET('Sanitation Data'!$E$11,0,10*ROW('Sanitation Data'!E44))),'Data Summary'!CW50="Yes"),OFFSET('Sanitation Data'!$E$11,0,10*ROW('Sanitation Data'!E44)),NA())</f>
        <v>#N/A</v>
      </c>
      <c r="AI50" s="106" t="e">
        <f ca="true">+IF(AND(ISNUMBER(OFFSET('Sanitation Data'!$E$12,0,10*ROW('Sanitation Data'!E44))),'Data Summary'!CX50="Yes"),OFFSET('Sanitation Data'!$E$12,0,10*ROW('Sanitation Data'!E44)),NA())</f>
        <v>#N/A</v>
      </c>
      <c r="AJ50" s="106" t="e">
        <f ca="true">+IF(AND(ISNUMBER(OFFSET('Sanitation Data'!$E$13,0,10*ROW('Sanitation Data'!E44))),'Data Summary'!CY50="Yes"),OFFSET('Sanitation Data'!$E$13,0,10*ROW('Sanitation Data'!E44)),NA())</f>
        <v>#N/A</v>
      </c>
      <c r="AK50" s="106" t="e">
        <f ca="true">+IF(AND(ISNUMBER(OFFSET('Sanitation Data'!$F$5,0,10*ROW('Sanitation Data'!F44))),'Data Summary'!CZ50="Yes"),100-OFFSET('Sanitation Data'!$F$5,0,10*ROW('Sanitation Data'!F44)),NA())</f>
        <v>#N/A</v>
      </c>
      <c r="AL50" s="106" t="e">
        <f ca="true">+IF(AND(ISNUMBER(OFFSET('Sanitation Data'!$F$7,0,10*ROW('Sanitation Data'!F44))),'Data Summary'!DA50="Yes"),OFFSET('Sanitation Data'!$F$7,0,10*ROW('Sanitation Data'!F44)),NA())</f>
        <v>#N/A</v>
      </c>
      <c r="AM50" s="106" t="e">
        <f ca="true">+IF(AND(ISNUMBER(OFFSET('Sanitation Data'!$F$11,0,10*ROW('Sanitation Data'!F44))),'Data Summary'!DB50="Yes"),OFFSET('Sanitation Data'!$F$11,0,10*ROW('Sanitation Data'!F44)),NA())</f>
        <v>#N/A</v>
      </c>
      <c r="AN50" s="106" t="e">
        <f ca="true">+IF(AND(ISNUMBER(OFFSET('Sanitation Data'!$F$12,0,10*ROW('Sanitation Data'!F44))),'Data Summary'!DC50="Yes"),OFFSET('Sanitation Data'!$F$12,0,10*ROW('Sanitation Data'!F44)),NA())</f>
        <v>#N/A</v>
      </c>
      <c r="AO50" s="106" t="e">
        <f ca="true">+IF(AND(ISNUMBER(OFFSET('Sanitation Data'!$F$13,0,10*ROW('Sanitation Data'!F44))),'Data Summary'!DD50="Yes"),OFFSET('Sanitation Data'!$F$13,0,10*ROW('Sanitation Data'!F44)),NA())</f>
        <v>#N/A</v>
      </c>
      <c r="AP50" s="106" t="e">
        <f ca="true">+IF(AND(ISNUMBER(OFFSET('Sanitation Data'!$G$5,0,10*ROW('Sanitation Data'!G44))),'Data Summary'!DE50="Yes"),100-OFFSET('Sanitation Data'!$G$5,0,10*ROW('Sanitation Data'!G44)),NA())</f>
        <v>#N/A</v>
      </c>
      <c r="AQ50" s="106" t="e">
        <f ca="true">+IF(AND(ISNUMBER(OFFSET('Sanitation Data'!$G$7,0,10*ROW('Sanitation Data'!G44))),'Data Summary'!DF50="Yes"),OFFSET('Sanitation Data'!$G$7,0,10*ROW('Sanitation Data'!G44)),NA())</f>
        <v>#N/A</v>
      </c>
      <c r="AR50" s="106" t="e">
        <f ca="true">+IF(AND(ISNUMBER(OFFSET('Sanitation Data'!$G$11,0,10*ROW('Sanitation Data'!G44))),'Data Summary'!DG50="Yes"),OFFSET('Sanitation Data'!$G$11,0,10*ROW('Sanitation Data'!G44)),NA())</f>
        <v>#N/A</v>
      </c>
      <c r="AS50" s="106" t="e">
        <f ca="true">+IF(AND(ISNUMBER(OFFSET('Sanitation Data'!$G$12,0,10*ROW('Sanitation Data'!G44))),'Data Summary'!DH50="Yes"),OFFSET('Sanitation Data'!$G$12,0,10*ROW('Sanitation Data'!G44)),NA())</f>
        <v>#N/A</v>
      </c>
      <c r="AT50" s="106" t="e">
        <f ca="true">+IF(AND(ISNUMBER(OFFSET('Sanitation Data'!$G$13,0,10*ROW('Sanitation Data'!G44))),'Data Summary'!DI50="Yes"),OFFSET('Sanitation Data'!$G$13,0,10*ROW('Sanitation Data'!G44)),NA())</f>
        <v>#N/A</v>
      </c>
      <c r="AU50" s="106" t="e">
        <f ca="true">+IF(AND(ISNUMBER(OFFSET('Sanitation Data'!$H$5,0,10*ROW('Sanitation Data'!H44))),'Data Summary'!DJ50="Yes"),100-OFFSET('Sanitation Data'!$H$5,0,10*ROW('Sanitation Data'!H44)),NA())</f>
        <v>#N/A</v>
      </c>
      <c r="AV50" s="106" t="e">
        <f ca="true">+IF(AND(ISNUMBER(OFFSET('Sanitation Data'!$H$7,0,10*ROW('Sanitation Data'!H44))),'Data Summary'!DK50="Yes"),OFFSET('Sanitation Data'!$H$7,0,10*ROW('Sanitation Data'!H44)),NA())</f>
        <v>#N/A</v>
      </c>
      <c r="AW50" s="106" t="e">
        <f ca="true">+IF(AND(ISNUMBER(OFFSET('Sanitation Data'!$H$11,0,10*ROW('Sanitation Data'!H44))),'Data Summary'!DL50="Yes"),OFFSET('Sanitation Data'!$H$11,0,10*ROW('Sanitation Data'!H44)),NA())</f>
        <v>#N/A</v>
      </c>
      <c r="AX50" s="106" t="e">
        <f ca="true">+IF(AND(ISNUMBER(OFFSET('Sanitation Data'!$H$12,0,10*ROW('Sanitation Data'!H44))),'Data Summary'!DM50="Yes"),OFFSET('Sanitation Data'!$H$12,0,10*ROW('Sanitation Data'!H44)),NA())</f>
        <v>#N/A</v>
      </c>
      <c r="AY50" s="106" t="e">
        <f ca="true">+IF(AND(ISNUMBER(OFFSET('Sanitation Data'!$H$13,0,10*ROW('Sanitation Data'!H44))),'Data Summary'!DN50="Yes"),OFFSET('Sanitation Data'!$H$13,0,10*ROW('Sanitation Data'!H44)),NA())</f>
        <v>#N/A</v>
      </c>
      <c r="AZ50" s="111" t="e">
        <f ca="true">+IF(AND(ISNUMBER(OFFSET('Hygiene Data'!$C$6,0,10*ROW('Hygiene Data'!C44))),'Data Summary'!DO50="Yes"),OFFSET('Hygiene Data'!$C$6,0,10*ROW('Hygiene Data'!C44)),NA())</f>
        <v>#N/A</v>
      </c>
      <c r="BA50" s="111" t="e">
        <f ca="true">+IF(AND(ISNUMBER(OFFSET('Hygiene Data'!$C$8,0,10*ROW('Hygiene Data'!C44))),'Data Summary'!DP50="Yes"),OFFSET('Hygiene Data'!$C$8,0,10*ROW('Hygiene Data'!C44)),NA())</f>
        <v>#N/A</v>
      </c>
      <c r="BB50" s="111" t="e">
        <f ca="true">+IF(AND(ISNUMBER(OFFSET('Hygiene Data'!$C$10,0,10*ROW('Hygiene Data'!C44))),'Data Summary'!DQ50="Yes"),OFFSET('Hygiene Data'!$C$10,0,10*ROW('Hygiene Data'!C44)),NA())</f>
        <v>#N/A</v>
      </c>
      <c r="BC50" s="111" t="e">
        <f ca="true">+IF(AND(ISNUMBER(OFFSET('Hygiene Data'!$D$6,0,10*ROW('Hygiene Data'!D44))),'Data Summary'!DR50="Yes"),OFFSET('Hygiene Data'!$D$6,0,10*ROW('Hygiene Data'!D44)),NA())</f>
        <v>#N/A</v>
      </c>
      <c r="BD50" s="111" t="e">
        <f ca="true">+IF(AND(ISNUMBER(OFFSET('Hygiene Data'!$D$8,0,10*ROW('Hygiene Data'!D44))),'Data Summary'!DS50="Yes"),OFFSET('Hygiene Data'!$D$8,0,10*ROW('Hygiene Data'!D44)),NA())</f>
        <v>#N/A</v>
      </c>
      <c r="BE50" s="111" t="e">
        <f ca="true">+IF(AND(ISNUMBER(OFFSET('Hygiene Data'!$D$10,0,10*ROW('Hygiene Data'!D44))),'Data Summary'!DT50="Yes"),OFFSET('Hygiene Data'!$D$10,0,10*ROW('Hygiene Data'!D44)),NA())</f>
        <v>#N/A</v>
      </c>
      <c r="BF50" s="111" t="e">
        <f ca="true">+IF(AND(ISNUMBER(OFFSET('Hygiene Data'!$E$6,0,10*ROW('Hygiene Data'!E44))),'Data Summary'!DU50="Yes"),OFFSET('Hygiene Data'!$E$6,0,10*ROW('Hygiene Data'!E44)),NA())</f>
        <v>#N/A</v>
      </c>
      <c r="BG50" s="111" t="e">
        <f ca="true">+IF(AND(ISNUMBER(OFFSET('Hygiene Data'!$E$8,0,10*ROW('Hygiene Data'!E44))),'Data Summary'!DV50="Yes"),OFFSET('Hygiene Data'!$E$8,0,10*ROW('Hygiene Data'!E44)),NA())</f>
        <v>#N/A</v>
      </c>
      <c r="BH50" s="111" t="e">
        <f ca="true">+IF(AND(ISNUMBER(OFFSET('Hygiene Data'!$E$10,0,10*ROW('Hygiene Data'!E44))),'Data Summary'!DW50="Yes"),OFFSET('Hygiene Data'!$E$10,0,10*ROW('Hygiene Data'!E44)),NA())</f>
        <v>#N/A</v>
      </c>
      <c r="BI50" s="111" t="e">
        <f ca="true">+IF(AND(ISNUMBER(OFFSET('Hygiene Data'!$F$6,0,10*ROW('Hygiene Data'!F44))),'Data Summary'!DX50="Yes"),OFFSET('Hygiene Data'!$F$6,0,10*ROW('Hygiene Data'!F44)),NA())</f>
        <v>#N/A</v>
      </c>
      <c r="BJ50" s="111" t="e">
        <f ca="true">+IF(AND(ISNUMBER(OFFSET('Hygiene Data'!$F$8,0,10*ROW('Hygiene Data'!F44))),'Data Summary'!DY50="Yes"),OFFSET('Hygiene Data'!$F$8,0,10*ROW('Hygiene Data'!F44)),NA())</f>
        <v>#N/A</v>
      </c>
      <c r="BK50" s="111" t="e">
        <f ca="true">+IF(AND(ISNUMBER(OFFSET('Hygiene Data'!$F$10,0,10*ROW('Hygiene Data'!F44))),'Data Summary'!DZ50="Yes"),OFFSET('Hygiene Data'!$F$10,0,10*ROW('Hygiene Data'!F44)),NA())</f>
        <v>#N/A</v>
      </c>
      <c r="BL50" s="111" t="e">
        <f ca="true">+IF(AND(ISNUMBER(OFFSET('Hygiene Data'!$G$6,0,10*ROW('Hygiene Data'!G44))),'Data Summary'!EA50="Yes"),OFFSET('Hygiene Data'!$G$6,0,10*ROW('Hygiene Data'!G44)),NA())</f>
        <v>#N/A</v>
      </c>
      <c r="BM50" s="111" t="e">
        <f ca="true">+IF(AND(ISNUMBER(OFFSET('Hygiene Data'!$G$8,0,10*ROW('Hygiene Data'!G44))),'Data Summary'!EB50="Yes"),OFFSET('Hygiene Data'!$G$8,0,10*ROW('Hygiene Data'!G44)),NA())</f>
        <v>#N/A</v>
      </c>
      <c r="BN50" s="111" t="e">
        <f ca="true">+IF(AND(ISNUMBER(OFFSET('Hygiene Data'!$G$10,0,10*ROW('Hygiene Data'!G44))),'Data Summary'!EC50="Yes"),OFFSET('Hygiene Data'!$G$10,0,10*ROW('Hygiene Data'!G44)),NA())</f>
        <v>#N/A</v>
      </c>
      <c r="BO50" s="111" t="e">
        <f ca="true">+IF(AND(ISNUMBER(OFFSET('Hygiene Data'!$H$6,0,10*ROW('Hygiene Data'!H44))),'Data Summary'!ED50="Yes"),OFFSET('Hygiene Data'!$H$6,0,10*ROW('Hygiene Data'!H44)),NA())</f>
        <v>#N/A</v>
      </c>
      <c r="BP50" s="111" t="e">
        <f ca="true">+IF(AND(ISNUMBER(OFFSET('Hygiene Data'!$H$8,0,10*ROW('Hygiene Data'!H44))),'Data Summary'!EE50="Yes"),OFFSET('Hygiene Data'!$H$8,0,10*ROW('Hygiene Data'!H44)),NA())</f>
        <v>#N/A</v>
      </c>
      <c r="BQ50" s="111" t="e">
        <f ca="true">+IF(AND(ISNUMBER(OFFSET('Hygiene Data'!$H$10,0,10*ROW('Hygiene Data'!H44))),'Data Summary'!EF50="Yes"),OFFSET('Hygiene Data'!$H$10,0,10*ROW('Hygiene Data'!H44)),NA())</f>
        <v>#N/A</v>
      </c>
    </row>
    <row r="51" x14ac:dyDescent="0.2">
      <c r="A51" s="59" t="e">
        <f ca="true">+IF(OFFSET('Water Data'!$B$1,0,10*ROW('Water Data'!B45))="",NA(),OFFSET('Water Data'!$B$1,0,10*ROW('Water Data'!B45)))</f>
        <v>#N/A</v>
      </c>
      <c r="B51" s="59" t="e">
        <f ca="true">+IF(OFFSET('Water Data'!$A$3,0,10*ROW('Water Data'!A48))="",NA(),OFFSET('Water Data'!$A$3,0,10*ROW('Water Data'!A48)))</f>
        <v>#N/A</v>
      </c>
      <c r="C51" s="59" t="e">
        <f ca="true">+IF(OFFSET('Water Data'!$C$3,0,10*ROW('Water Data'!C48))="",NA(),OFFSET('Water Data'!$C$3,0,10*ROW('Water Data'!C48)))</f>
        <v>#N/A</v>
      </c>
      <c r="D51" s="60" t="e">
        <f ca="true">+IF(AND(ISNUMBER(OFFSET('Water Data'!$C$5,0,10*ROW('Water Data'!C45))),'Data Summary'!BS51="Yes"),100-OFFSET('Water Data'!$C$5,0,10*ROW('Water Data'!C45)),NA())</f>
        <v>#N/A</v>
      </c>
      <c r="E51" s="60" t="e">
        <f ca="true">+IF(AND(ISNUMBER(OFFSET('Water Data'!$C$7,0,10*ROW('Water Data'!C45))),'Data Summary'!BT51="Yes"),OFFSET('Water Data'!$C$7,0,10*ROW('Water Data'!C45)),NA())</f>
        <v>#N/A</v>
      </c>
      <c r="F51" s="60" t="e">
        <f ca="true">+IF(AND(ISNUMBER(OFFSET('Water Data'!$C$10,0,10*ROW('Water Data'!C45))),'Data Summary'!BU51="Yes"),OFFSET('Water Data'!$C$10,0,10*ROW('Water Data'!C45)),NA())</f>
        <v>#N/A</v>
      </c>
      <c r="G51" s="60" t="e">
        <f ca="true">+IF(AND(ISNUMBER(OFFSET('Water Data'!$D$5,0,10*ROW('Water Data'!D45))),'Data Summary'!BV51="Yes"),100-OFFSET('Water Data'!$D$5,0,10*ROW('Water Data'!D45)),NA())</f>
        <v>#N/A</v>
      </c>
      <c r="H51" s="60" t="e">
        <f ca="true">+IF(AND(ISNUMBER(OFFSET('Water Data'!$D$7,0,10*ROW('Water Data'!D45))),'Data Summary'!BW51="Yes"),OFFSET('Water Data'!$D$7,0,10*ROW('Water Data'!D45)),NA())</f>
        <v>#N/A</v>
      </c>
      <c r="I51" s="60" t="e">
        <f ca="true">+IF(AND(ISNUMBER(OFFSET('Water Data'!$D$10,0,10*ROW('Water Data'!D45))),'Data Summary'!BX51="Yes"),OFFSET('Water Data'!$D$10,0,10*ROW('Water Data'!D45)),NA())</f>
        <v>#N/A</v>
      </c>
      <c r="J51" s="60" t="e">
        <f ca="true">+IF(AND(ISNUMBER(OFFSET('Water Data'!$E$5,0,10*ROW('Water Data'!E45))),'Data Summary'!BY51="Yes"),100-OFFSET('Water Data'!$E$5,0,10*ROW('Water Data'!E45)),NA())</f>
        <v>#N/A</v>
      </c>
      <c r="K51" s="60" t="e">
        <f ca="true">+IF(AND(ISNUMBER(OFFSET('Water Data'!$E$7,0,10*ROW('Water Data'!E45))),'Data Summary'!BZ51="Yes"),OFFSET('Water Data'!$E$7,0,10*ROW('Water Data'!E45)),NA())</f>
        <v>#N/A</v>
      </c>
      <c r="L51" s="60" t="e">
        <f ca="true">+IF(AND(ISNUMBER(OFFSET('Water Data'!$E$10,0,10*ROW('Water Data'!E45))),'Data Summary'!CA51="Yes"),OFFSET('Water Data'!$E$10,0,10*ROW('Water Data'!E45)),NA())</f>
        <v>#N/A</v>
      </c>
      <c r="M51" s="60" t="e">
        <f ca="true">+IF(AND(ISNUMBER(OFFSET('Water Data'!$F$5,0,10*ROW('Water Data'!F45))),'Data Summary'!CB51="Yes"),100-OFFSET('Water Data'!$F$5,0,10*ROW('Water Data'!F45)),NA())</f>
        <v>#N/A</v>
      </c>
      <c r="N51" s="60" t="e">
        <f ca="true">+IF(AND(ISNUMBER(OFFSET('Water Data'!$F$7,0,10*ROW('Water Data'!F45))),'Data Summary'!CC51="Yes"),OFFSET('Water Data'!$F$7,0,10*ROW('Water Data'!F45)),NA())</f>
        <v>#N/A</v>
      </c>
      <c r="O51" s="60" t="e">
        <f ca="true">+IF(AND(ISNUMBER(OFFSET('Water Data'!$F$10,0,10*ROW('Water Data'!F45))),'Data Summary'!CD51="Yes"),OFFSET('Water Data'!$F$10,0,10*ROW('Water Data'!F45)),NA())</f>
        <v>#N/A</v>
      </c>
      <c r="P51" s="60" t="e">
        <f ca="true">+IF(AND(ISNUMBER(OFFSET('Water Data'!$G$5,0,10*ROW('Water Data'!G45))),'Data Summary'!CE51="Yes"),100-OFFSET('Water Data'!$G$5,0,10*ROW('Water Data'!G45)),NA())</f>
        <v>#N/A</v>
      </c>
      <c r="Q51" s="60" t="e">
        <f ca="true">+IF(AND(ISNUMBER(OFFSET('Water Data'!$G$7,0,10*ROW('Water Data'!G45))),'Data Summary'!CF51="Yes"),OFFSET('Water Data'!$G$7,0,10*ROW('Water Data'!G45)),NA())</f>
        <v>#N/A</v>
      </c>
      <c r="R51" s="60" t="e">
        <f ca="true">+IF(AND(ISNUMBER(OFFSET('Water Data'!$G$10,0,10*ROW('Water Data'!G45))),'Data Summary'!CG51="Yes"),OFFSET('Water Data'!$G$10,0,10*ROW('Water Data'!G45)),NA())</f>
        <v>#N/A</v>
      </c>
      <c r="S51" s="60" t="e">
        <f ca="true">+IF(AND(ISNUMBER(OFFSET('Water Data'!$H$5,0,10*ROW('Water Data'!H45))),'Data Summary'!CH51="Yes"),100-OFFSET('Water Data'!$H$5,0,10*ROW('Water Data'!H45)),NA())</f>
        <v>#N/A</v>
      </c>
      <c r="T51" s="60" t="e">
        <f ca="true">+IF(AND(ISNUMBER(OFFSET('Water Data'!$H$7,0,10*ROW('Water Data'!H45))),'Data Summary'!CI51="Yes"),OFFSET('Water Data'!$H$7,0,10*ROW('Water Data'!H45)),NA())</f>
        <v>#N/A</v>
      </c>
      <c r="U51" s="60" t="e">
        <f ca="true">+IF(AND(ISNUMBER(OFFSET('Water Data'!$H$10,0,10*ROW('Water Data'!H45))),'Data Summary'!CJ51="Yes"),OFFSET('Water Data'!$H$10,0,10*ROW('Water Data'!H45)),NA())</f>
        <v>#N/A</v>
      </c>
      <c r="V51" s="106" t="e">
        <f ca="true">+IF(AND(ISNUMBER(OFFSET('Sanitation Data'!$C$5,0,10*ROW('Sanitation Data'!C45))),'Data Summary'!CK51="Yes"),100-OFFSET('Sanitation Data'!$C$5,0,10*ROW('Sanitation Data'!C45)),NA())</f>
        <v>#N/A</v>
      </c>
      <c r="W51" s="106" t="e">
        <f ca="true">+IF(AND(ISNUMBER(OFFSET('Sanitation Data'!$C$7,0,10*ROW('Sanitation Data'!C45))),'Data Summary'!CL51="Yes"),OFFSET('Sanitation Data'!$C$7,0,10*ROW('Sanitation Data'!C45)),NA())</f>
        <v>#N/A</v>
      </c>
      <c r="X51" s="106" t="e">
        <f ca="true">+IF(AND(ISNUMBER(OFFSET('Sanitation Data'!$C$11,0,10*ROW('Sanitation Data'!C45))),'Data Summary'!CM51="Yes"),OFFSET('Sanitation Data'!$C$11,0,10*ROW('Sanitation Data'!C45)),NA())</f>
        <v>#N/A</v>
      </c>
      <c r="Y51" s="106" t="e">
        <f ca="true">+IF(AND(ISNUMBER(OFFSET('Sanitation Data'!$C$12,0,10*ROW('Sanitation Data'!C45))),'Data Summary'!CN51="Yes"),OFFSET('Sanitation Data'!$C$12,0,10*ROW('Sanitation Data'!C45)),NA())</f>
        <v>#N/A</v>
      </c>
      <c r="Z51" s="106" t="e">
        <f ca="true">+IF(AND(ISNUMBER(OFFSET('Sanitation Data'!$C$13,0,10*ROW('Sanitation Data'!C45))),'Data Summary'!CO51="Yes"),OFFSET('Sanitation Data'!$C$13,0,10*ROW('Sanitation Data'!C45)),NA())</f>
        <v>#N/A</v>
      </c>
      <c r="AA51" s="106" t="e">
        <f ca="true">+IF(AND(ISNUMBER(OFFSET('Sanitation Data'!$D$5,0,10*ROW('Sanitation Data'!D45))),'Data Summary'!CP51="Yes"),100-OFFSET('Sanitation Data'!$D$5,0,10*ROW('Sanitation Data'!D45)),NA())</f>
        <v>#N/A</v>
      </c>
      <c r="AB51" s="106" t="e">
        <f ca="true">+IF(AND(ISNUMBER(OFFSET('Sanitation Data'!$D$7,0,10*ROW('Sanitation Data'!D45))),'Data Summary'!CQ51="Yes"),OFFSET('Sanitation Data'!$D$7,0,10*ROW('Sanitation Data'!D45)),NA())</f>
        <v>#N/A</v>
      </c>
      <c r="AC51" s="106" t="e">
        <f ca="true">+IF(AND(ISNUMBER(OFFSET('Sanitation Data'!$D$11,0,10*ROW('Sanitation Data'!D45))),'Data Summary'!CR51="Yes"),OFFSET('Sanitation Data'!$D$11,0,10*ROW('Sanitation Data'!D45)),NA())</f>
        <v>#N/A</v>
      </c>
      <c r="AD51" s="106" t="e">
        <f ca="true">+IF(AND(ISNUMBER(OFFSET('Sanitation Data'!$D$12,0,10*ROW('Sanitation Data'!D45))),'Data Summary'!CS51="Yes"),OFFSET('Sanitation Data'!$D$12,0,10*ROW('Sanitation Data'!D45)),NA())</f>
        <v>#N/A</v>
      </c>
      <c r="AE51" s="106" t="e">
        <f ca="true">+IF(AND(ISNUMBER(OFFSET('Sanitation Data'!$D$13,0,10*ROW('Sanitation Data'!D45))),'Data Summary'!CT51="Yes"),OFFSET('Sanitation Data'!$D$13,0,10*ROW('Sanitation Data'!D45)),NA())</f>
        <v>#N/A</v>
      </c>
      <c r="AF51" s="106" t="e">
        <f ca="true">+IF(AND(ISNUMBER(OFFSET('Sanitation Data'!$E$5,0,10*ROW('Sanitation Data'!E45))),'Data Summary'!CU51="Yes"),100-OFFSET('Sanitation Data'!$E$5,0,10*ROW('Sanitation Data'!E45)),NA())</f>
        <v>#N/A</v>
      </c>
      <c r="AG51" s="106" t="e">
        <f ca="true">+IF(AND(ISNUMBER(OFFSET('Sanitation Data'!$E$7,0,10*ROW('Sanitation Data'!E45))),'Data Summary'!CV51="Yes"),OFFSET('Sanitation Data'!$E$7,0,10*ROW('Sanitation Data'!E45)),NA())</f>
        <v>#N/A</v>
      </c>
      <c r="AH51" s="106" t="e">
        <f ca="true">+IF(AND(ISNUMBER(OFFSET('Sanitation Data'!$E$11,0,10*ROW('Sanitation Data'!E45))),'Data Summary'!CW51="Yes"),OFFSET('Sanitation Data'!$E$11,0,10*ROW('Sanitation Data'!E45)),NA())</f>
        <v>#N/A</v>
      </c>
      <c r="AI51" s="106" t="e">
        <f ca="true">+IF(AND(ISNUMBER(OFFSET('Sanitation Data'!$E$12,0,10*ROW('Sanitation Data'!E45))),'Data Summary'!CX51="Yes"),OFFSET('Sanitation Data'!$E$12,0,10*ROW('Sanitation Data'!E45)),NA())</f>
        <v>#N/A</v>
      </c>
      <c r="AJ51" s="106" t="e">
        <f ca="true">+IF(AND(ISNUMBER(OFFSET('Sanitation Data'!$E$13,0,10*ROW('Sanitation Data'!E45))),'Data Summary'!CY51="Yes"),OFFSET('Sanitation Data'!$E$13,0,10*ROW('Sanitation Data'!E45)),NA())</f>
        <v>#N/A</v>
      </c>
      <c r="AK51" s="106" t="e">
        <f ca="true">+IF(AND(ISNUMBER(OFFSET('Sanitation Data'!$F$5,0,10*ROW('Sanitation Data'!F45))),'Data Summary'!CZ51="Yes"),100-OFFSET('Sanitation Data'!$F$5,0,10*ROW('Sanitation Data'!F45)),NA())</f>
        <v>#N/A</v>
      </c>
      <c r="AL51" s="106" t="e">
        <f ca="true">+IF(AND(ISNUMBER(OFFSET('Sanitation Data'!$F$7,0,10*ROW('Sanitation Data'!F45))),'Data Summary'!DA51="Yes"),OFFSET('Sanitation Data'!$F$7,0,10*ROW('Sanitation Data'!F45)),NA())</f>
        <v>#N/A</v>
      </c>
      <c r="AM51" s="106" t="e">
        <f ca="true">+IF(AND(ISNUMBER(OFFSET('Sanitation Data'!$F$11,0,10*ROW('Sanitation Data'!F45))),'Data Summary'!DB51="Yes"),OFFSET('Sanitation Data'!$F$11,0,10*ROW('Sanitation Data'!F45)),NA())</f>
        <v>#N/A</v>
      </c>
      <c r="AN51" s="106" t="e">
        <f ca="true">+IF(AND(ISNUMBER(OFFSET('Sanitation Data'!$F$12,0,10*ROW('Sanitation Data'!F45))),'Data Summary'!DC51="Yes"),OFFSET('Sanitation Data'!$F$12,0,10*ROW('Sanitation Data'!F45)),NA())</f>
        <v>#N/A</v>
      </c>
      <c r="AO51" s="106" t="e">
        <f ca="true">+IF(AND(ISNUMBER(OFFSET('Sanitation Data'!$F$13,0,10*ROW('Sanitation Data'!F45))),'Data Summary'!DD51="Yes"),OFFSET('Sanitation Data'!$F$13,0,10*ROW('Sanitation Data'!F45)),NA())</f>
        <v>#N/A</v>
      </c>
      <c r="AP51" s="106" t="e">
        <f ca="true">+IF(AND(ISNUMBER(OFFSET('Sanitation Data'!$G$5,0,10*ROW('Sanitation Data'!G45))),'Data Summary'!DE51="Yes"),100-OFFSET('Sanitation Data'!$G$5,0,10*ROW('Sanitation Data'!G45)),NA())</f>
        <v>#N/A</v>
      </c>
      <c r="AQ51" s="106" t="e">
        <f ca="true">+IF(AND(ISNUMBER(OFFSET('Sanitation Data'!$G$7,0,10*ROW('Sanitation Data'!G45))),'Data Summary'!DF51="Yes"),OFFSET('Sanitation Data'!$G$7,0,10*ROW('Sanitation Data'!G45)),NA())</f>
        <v>#N/A</v>
      </c>
      <c r="AR51" s="106" t="e">
        <f ca="true">+IF(AND(ISNUMBER(OFFSET('Sanitation Data'!$G$11,0,10*ROW('Sanitation Data'!G45))),'Data Summary'!DG51="Yes"),OFFSET('Sanitation Data'!$G$11,0,10*ROW('Sanitation Data'!G45)),NA())</f>
        <v>#N/A</v>
      </c>
      <c r="AS51" s="106" t="e">
        <f ca="true">+IF(AND(ISNUMBER(OFFSET('Sanitation Data'!$G$12,0,10*ROW('Sanitation Data'!G45))),'Data Summary'!DH51="Yes"),OFFSET('Sanitation Data'!$G$12,0,10*ROW('Sanitation Data'!G45)),NA())</f>
        <v>#N/A</v>
      </c>
      <c r="AT51" s="106" t="e">
        <f ca="true">+IF(AND(ISNUMBER(OFFSET('Sanitation Data'!$G$13,0,10*ROW('Sanitation Data'!G45))),'Data Summary'!DI51="Yes"),OFFSET('Sanitation Data'!$G$13,0,10*ROW('Sanitation Data'!G45)),NA())</f>
        <v>#N/A</v>
      </c>
      <c r="AU51" s="106" t="e">
        <f ca="true">+IF(AND(ISNUMBER(OFFSET('Sanitation Data'!$H$5,0,10*ROW('Sanitation Data'!H45))),'Data Summary'!DJ51="Yes"),100-OFFSET('Sanitation Data'!$H$5,0,10*ROW('Sanitation Data'!H45)),NA())</f>
        <v>#N/A</v>
      </c>
      <c r="AV51" s="106" t="e">
        <f ca="true">+IF(AND(ISNUMBER(OFFSET('Sanitation Data'!$H$7,0,10*ROW('Sanitation Data'!H45))),'Data Summary'!DK51="Yes"),OFFSET('Sanitation Data'!$H$7,0,10*ROW('Sanitation Data'!H45)),NA())</f>
        <v>#N/A</v>
      </c>
      <c r="AW51" s="106" t="e">
        <f ca="true">+IF(AND(ISNUMBER(OFFSET('Sanitation Data'!$H$11,0,10*ROW('Sanitation Data'!H45))),'Data Summary'!DL51="Yes"),OFFSET('Sanitation Data'!$H$11,0,10*ROW('Sanitation Data'!H45)),NA())</f>
        <v>#N/A</v>
      </c>
      <c r="AX51" s="106" t="e">
        <f ca="true">+IF(AND(ISNUMBER(OFFSET('Sanitation Data'!$H$12,0,10*ROW('Sanitation Data'!H45))),'Data Summary'!DM51="Yes"),OFFSET('Sanitation Data'!$H$12,0,10*ROW('Sanitation Data'!H45)),NA())</f>
        <v>#N/A</v>
      </c>
      <c r="AY51" s="106" t="e">
        <f ca="true">+IF(AND(ISNUMBER(OFFSET('Sanitation Data'!$H$13,0,10*ROW('Sanitation Data'!H45))),'Data Summary'!DN51="Yes"),OFFSET('Sanitation Data'!$H$13,0,10*ROW('Sanitation Data'!H45)),NA())</f>
        <v>#N/A</v>
      </c>
      <c r="AZ51" s="111" t="e">
        <f ca="true">+IF(AND(ISNUMBER(OFFSET('Hygiene Data'!$C$6,0,10*ROW('Hygiene Data'!C45))),'Data Summary'!DO51="Yes"),OFFSET('Hygiene Data'!$C$6,0,10*ROW('Hygiene Data'!C45)),NA())</f>
        <v>#N/A</v>
      </c>
      <c r="BA51" s="111" t="e">
        <f ca="true">+IF(AND(ISNUMBER(OFFSET('Hygiene Data'!$C$8,0,10*ROW('Hygiene Data'!C45))),'Data Summary'!DP51="Yes"),OFFSET('Hygiene Data'!$C$8,0,10*ROW('Hygiene Data'!C45)),NA())</f>
        <v>#N/A</v>
      </c>
      <c r="BB51" s="111" t="e">
        <f ca="true">+IF(AND(ISNUMBER(OFFSET('Hygiene Data'!$C$10,0,10*ROW('Hygiene Data'!C45))),'Data Summary'!DQ51="Yes"),OFFSET('Hygiene Data'!$C$10,0,10*ROW('Hygiene Data'!C45)),NA())</f>
        <v>#N/A</v>
      </c>
      <c r="BC51" s="111" t="e">
        <f ca="true">+IF(AND(ISNUMBER(OFFSET('Hygiene Data'!$D$6,0,10*ROW('Hygiene Data'!D45))),'Data Summary'!DR51="Yes"),OFFSET('Hygiene Data'!$D$6,0,10*ROW('Hygiene Data'!D45)),NA())</f>
        <v>#N/A</v>
      </c>
      <c r="BD51" s="111" t="e">
        <f ca="true">+IF(AND(ISNUMBER(OFFSET('Hygiene Data'!$D$8,0,10*ROW('Hygiene Data'!D45))),'Data Summary'!DS51="Yes"),OFFSET('Hygiene Data'!$D$8,0,10*ROW('Hygiene Data'!D45)),NA())</f>
        <v>#N/A</v>
      </c>
      <c r="BE51" s="111" t="e">
        <f ca="true">+IF(AND(ISNUMBER(OFFSET('Hygiene Data'!$D$10,0,10*ROW('Hygiene Data'!D45))),'Data Summary'!DT51="Yes"),OFFSET('Hygiene Data'!$D$10,0,10*ROW('Hygiene Data'!D45)),NA())</f>
        <v>#N/A</v>
      </c>
      <c r="BF51" s="111" t="e">
        <f ca="true">+IF(AND(ISNUMBER(OFFSET('Hygiene Data'!$E$6,0,10*ROW('Hygiene Data'!E45))),'Data Summary'!DU51="Yes"),OFFSET('Hygiene Data'!$E$6,0,10*ROW('Hygiene Data'!E45)),NA())</f>
        <v>#N/A</v>
      </c>
      <c r="BG51" s="111" t="e">
        <f ca="true">+IF(AND(ISNUMBER(OFFSET('Hygiene Data'!$E$8,0,10*ROW('Hygiene Data'!E45))),'Data Summary'!DV51="Yes"),OFFSET('Hygiene Data'!$E$8,0,10*ROW('Hygiene Data'!E45)),NA())</f>
        <v>#N/A</v>
      </c>
      <c r="BH51" s="111" t="e">
        <f ca="true">+IF(AND(ISNUMBER(OFFSET('Hygiene Data'!$E$10,0,10*ROW('Hygiene Data'!E45))),'Data Summary'!DW51="Yes"),OFFSET('Hygiene Data'!$E$10,0,10*ROW('Hygiene Data'!E45)),NA())</f>
        <v>#N/A</v>
      </c>
      <c r="BI51" s="111" t="e">
        <f ca="true">+IF(AND(ISNUMBER(OFFSET('Hygiene Data'!$F$6,0,10*ROW('Hygiene Data'!F45))),'Data Summary'!DX51="Yes"),OFFSET('Hygiene Data'!$F$6,0,10*ROW('Hygiene Data'!F45)),NA())</f>
        <v>#N/A</v>
      </c>
      <c r="BJ51" s="111" t="e">
        <f ca="true">+IF(AND(ISNUMBER(OFFSET('Hygiene Data'!$F$8,0,10*ROW('Hygiene Data'!F45))),'Data Summary'!DY51="Yes"),OFFSET('Hygiene Data'!$F$8,0,10*ROW('Hygiene Data'!F45)),NA())</f>
        <v>#N/A</v>
      </c>
      <c r="BK51" s="111" t="e">
        <f ca="true">+IF(AND(ISNUMBER(OFFSET('Hygiene Data'!$F$10,0,10*ROW('Hygiene Data'!F45))),'Data Summary'!DZ51="Yes"),OFFSET('Hygiene Data'!$F$10,0,10*ROW('Hygiene Data'!F45)),NA())</f>
        <v>#N/A</v>
      </c>
      <c r="BL51" s="111" t="e">
        <f ca="true">+IF(AND(ISNUMBER(OFFSET('Hygiene Data'!$G$6,0,10*ROW('Hygiene Data'!G45))),'Data Summary'!EA51="Yes"),OFFSET('Hygiene Data'!$G$6,0,10*ROW('Hygiene Data'!G45)),NA())</f>
        <v>#N/A</v>
      </c>
      <c r="BM51" s="111" t="e">
        <f ca="true">+IF(AND(ISNUMBER(OFFSET('Hygiene Data'!$G$8,0,10*ROW('Hygiene Data'!G45))),'Data Summary'!EB51="Yes"),OFFSET('Hygiene Data'!$G$8,0,10*ROW('Hygiene Data'!G45)),NA())</f>
        <v>#N/A</v>
      </c>
      <c r="BN51" s="111" t="e">
        <f ca="true">+IF(AND(ISNUMBER(OFFSET('Hygiene Data'!$G$10,0,10*ROW('Hygiene Data'!G45))),'Data Summary'!EC51="Yes"),OFFSET('Hygiene Data'!$G$10,0,10*ROW('Hygiene Data'!G45)),NA())</f>
        <v>#N/A</v>
      </c>
      <c r="BO51" s="111" t="e">
        <f ca="true">+IF(AND(ISNUMBER(OFFSET('Hygiene Data'!$H$6,0,10*ROW('Hygiene Data'!H45))),'Data Summary'!ED51="Yes"),OFFSET('Hygiene Data'!$H$6,0,10*ROW('Hygiene Data'!H45)),NA())</f>
        <v>#N/A</v>
      </c>
      <c r="BP51" s="111" t="e">
        <f ca="true">+IF(AND(ISNUMBER(OFFSET('Hygiene Data'!$H$8,0,10*ROW('Hygiene Data'!H45))),'Data Summary'!EE51="Yes"),OFFSET('Hygiene Data'!$H$8,0,10*ROW('Hygiene Data'!H45)),NA())</f>
        <v>#N/A</v>
      </c>
      <c r="BQ51" s="111" t="e">
        <f ca="true">+IF(AND(ISNUMBER(OFFSET('Hygiene Data'!$H$10,0,10*ROW('Hygiene Data'!H45))),'Data Summary'!EF51="Yes"),OFFSET('Hygiene Data'!$H$10,0,10*ROW('Hygiene Data'!H45)),NA())</f>
        <v>#N/A</v>
      </c>
    </row>
    <row r="52" x14ac:dyDescent="0.2">
      <c r="A52" s="59" t="e">
        <f ca="true">+IF(OFFSET('Water Data'!$B$1,0,10*ROW('Water Data'!B46))="",NA(),OFFSET('Water Data'!$B$1,0,10*ROW('Water Data'!B46)))</f>
        <v>#N/A</v>
      </c>
      <c r="B52" s="59" t="e">
        <f ca="true">+IF(OFFSET('Water Data'!$A$3,0,10*ROW('Water Data'!A49))="",NA(),OFFSET('Water Data'!$A$3,0,10*ROW('Water Data'!A49)))</f>
        <v>#N/A</v>
      </c>
      <c r="C52" s="59" t="e">
        <f ca="true">+IF(OFFSET('Water Data'!$C$3,0,10*ROW('Water Data'!C49))="",NA(),OFFSET('Water Data'!$C$3,0,10*ROW('Water Data'!C49)))</f>
        <v>#N/A</v>
      </c>
      <c r="D52" s="60" t="e">
        <f ca="true">+IF(AND(ISNUMBER(OFFSET('Water Data'!$C$5,0,10*ROW('Water Data'!C46))),'Data Summary'!BS52="Yes"),100-OFFSET('Water Data'!$C$5,0,10*ROW('Water Data'!C46)),NA())</f>
        <v>#N/A</v>
      </c>
      <c r="E52" s="60" t="e">
        <f ca="true">+IF(AND(ISNUMBER(OFFSET('Water Data'!$C$7,0,10*ROW('Water Data'!C46))),'Data Summary'!BT52="Yes"),OFFSET('Water Data'!$C$7,0,10*ROW('Water Data'!C46)),NA())</f>
        <v>#N/A</v>
      </c>
      <c r="F52" s="60" t="e">
        <f ca="true">+IF(AND(ISNUMBER(OFFSET('Water Data'!$C$10,0,10*ROW('Water Data'!C46))),'Data Summary'!BU52="Yes"),OFFSET('Water Data'!$C$10,0,10*ROW('Water Data'!C46)),NA())</f>
        <v>#N/A</v>
      </c>
      <c r="G52" s="60" t="e">
        <f ca="true">+IF(AND(ISNUMBER(OFFSET('Water Data'!$D$5,0,10*ROW('Water Data'!D46))),'Data Summary'!BV52="Yes"),100-OFFSET('Water Data'!$D$5,0,10*ROW('Water Data'!D46)),NA())</f>
        <v>#N/A</v>
      </c>
      <c r="H52" s="60" t="e">
        <f ca="true">+IF(AND(ISNUMBER(OFFSET('Water Data'!$D$7,0,10*ROW('Water Data'!D46))),'Data Summary'!BW52="Yes"),OFFSET('Water Data'!$D$7,0,10*ROW('Water Data'!D46)),NA())</f>
        <v>#N/A</v>
      </c>
      <c r="I52" s="60" t="e">
        <f ca="true">+IF(AND(ISNUMBER(OFFSET('Water Data'!$D$10,0,10*ROW('Water Data'!D46))),'Data Summary'!BX52="Yes"),OFFSET('Water Data'!$D$10,0,10*ROW('Water Data'!D46)),NA())</f>
        <v>#N/A</v>
      </c>
      <c r="J52" s="60" t="e">
        <f ca="true">+IF(AND(ISNUMBER(OFFSET('Water Data'!$E$5,0,10*ROW('Water Data'!E46))),'Data Summary'!BY52="Yes"),100-OFFSET('Water Data'!$E$5,0,10*ROW('Water Data'!E46)),NA())</f>
        <v>#N/A</v>
      </c>
      <c r="K52" s="60" t="e">
        <f ca="true">+IF(AND(ISNUMBER(OFFSET('Water Data'!$E$7,0,10*ROW('Water Data'!E46))),'Data Summary'!BZ52="Yes"),OFFSET('Water Data'!$E$7,0,10*ROW('Water Data'!E46)),NA())</f>
        <v>#N/A</v>
      </c>
      <c r="L52" s="60" t="e">
        <f ca="true">+IF(AND(ISNUMBER(OFFSET('Water Data'!$E$10,0,10*ROW('Water Data'!E46))),'Data Summary'!CA52="Yes"),OFFSET('Water Data'!$E$10,0,10*ROW('Water Data'!E46)),NA())</f>
        <v>#N/A</v>
      </c>
      <c r="M52" s="60" t="e">
        <f ca="true">+IF(AND(ISNUMBER(OFFSET('Water Data'!$F$5,0,10*ROW('Water Data'!F46))),'Data Summary'!CB52="Yes"),100-OFFSET('Water Data'!$F$5,0,10*ROW('Water Data'!F46)),NA())</f>
        <v>#N/A</v>
      </c>
      <c r="N52" s="60" t="e">
        <f ca="true">+IF(AND(ISNUMBER(OFFSET('Water Data'!$F$7,0,10*ROW('Water Data'!F46))),'Data Summary'!CC52="Yes"),OFFSET('Water Data'!$F$7,0,10*ROW('Water Data'!F46)),NA())</f>
        <v>#N/A</v>
      </c>
      <c r="O52" s="60" t="e">
        <f ca="true">+IF(AND(ISNUMBER(OFFSET('Water Data'!$F$10,0,10*ROW('Water Data'!F46))),'Data Summary'!CD52="Yes"),OFFSET('Water Data'!$F$10,0,10*ROW('Water Data'!F46)),NA())</f>
        <v>#N/A</v>
      </c>
      <c r="P52" s="60" t="e">
        <f ca="true">+IF(AND(ISNUMBER(OFFSET('Water Data'!$G$5,0,10*ROW('Water Data'!G46))),'Data Summary'!CE52="Yes"),100-OFFSET('Water Data'!$G$5,0,10*ROW('Water Data'!G46)),NA())</f>
        <v>#N/A</v>
      </c>
      <c r="Q52" s="60" t="e">
        <f ca="true">+IF(AND(ISNUMBER(OFFSET('Water Data'!$G$7,0,10*ROW('Water Data'!G46))),'Data Summary'!CF52="Yes"),OFFSET('Water Data'!$G$7,0,10*ROW('Water Data'!G46)),NA())</f>
        <v>#N/A</v>
      </c>
      <c r="R52" s="60" t="e">
        <f ca="true">+IF(AND(ISNUMBER(OFFSET('Water Data'!$G$10,0,10*ROW('Water Data'!G46))),'Data Summary'!CG52="Yes"),OFFSET('Water Data'!$G$10,0,10*ROW('Water Data'!G46)),NA())</f>
        <v>#N/A</v>
      </c>
      <c r="S52" s="60" t="e">
        <f ca="true">+IF(AND(ISNUMBER(OFFSET('Water Data'!$H$5,0,10*ROW('Water Data'!H46))),'Data Summary'!CH52="Yes"),100-OFFSET('Water Data'!$H$5,0,10*ROW('Water Data'!H46)),NA())</f>
        <v>#N/A</v>
      </c>
      <c r="T52" s="60" t="e">
        <f ca="true">+IF(AND(ISNUMBER(OFFSET('Water Data'!$H$7,0,10*ROW('Water Data'!H46))),'Data Summary'!CI52="Yes"),OFFSET('Water Data'!$H$7,0,10*ROW('Water Data'!H46)),NA())</f>
        <v>#N/A</v>
      </c>
      <c r="U52" s="60" t="e">
        <f ca="true">+IF(AND(ISNUMBER(OFFSET('Water Data'!$H$10,0,10*ROW('Water Data'!H46))),'Data Summary'!CJ52="Yes"),OFFSET('Water Data'!$H$10,0,10*ROW('Water Data'!H46)),NA())</f>
        <v>#N/A</v>
      </c>
      <c r="V52" s="106" t="e">
        <f ca="true">+IF(AND(ISNUMBER(OFFSET('Sanitation Data'!$C$5,0,10*ROW('Sanitation Data'!C46))),'Data Summary'!CK52="Yes"),100-OFFSET('Sanitation Data'!$C$5,0,10*ROW('Sanitation Data'!C46)),NA())</f>
        <v>#N/A</v>
      </c>
      <c r="W52" s="106" t="e">
        <f ca="true">+IF(AND(ISNUMBER(OFFSET('Sanitation Data'!$C$7,0,10*ROW('Sanitation Data'!C46))),'Data Summary'!CL52="Yes"),OFFSET('Sanitation Data'!$C$7,0,10*ROW('Sanitation Data'!C46)),NA())</f>
        <v>#N/A</v>
      </c>
      <c r="X52" s="106" t="e">
        <f ca="true">+IF(AND(ISNUMBER(OFFSET('Sanitation Data'!$C$11,0,10*ROW('Sanitation Data'!C46))),'Data Summary'!CM52="Yes"),OFFSET('Sanitation Data'!$C$11,0,10*ROW('Sanitation Data'!C46)),NA())</f>
        <v>#N/A</v>
      </c>
      <c r="Y52" s="106" t="e">
        <f ca="true">+IF(AND(ISNUMBER(OFFSET('Sanitation Data'!$C$12,0,10*ROW('Sanitation Data'!C46))),'Data Summary'!CN52="Yes"),OFFSET('Sanitation Data'!$C$12,0,10*ROW('Sanitation Data'!C46)),NA())</f>
        <v>#N/A</v>
      </c>
      <c r="Z52" s="106" t="e">
        <f ca="true">+IF(AND(ISNUMBER(OFFSET('Sanitation Data'!$C$13,0,10*ROW('Sanitation Data'!C46))),'Data Summary'!CO52="Yes"),OFFSET('Sanitation Data'!$C$13,0,10*ROW('Sanitation Data'!C46)),NA())</f>
        <v>#N/A</v>
      </c>
      <c r="AA52" s="106" t="e">
        <f ca="true">+IF(AND(ISNUMBER(OFFSET('Sanitation Data'!$D$5,0,10*ROW('Sanitation Data'!D46))),'Data Summary'!CP52="Yes"),100-OFFSET('Sanitation Data'!$D$5,0,10*ROW('Sanitation Data'!D46)),NA())</f>
        <v>#N/A</v>
      </c>
      <c r="AB52" s="106" t="e">
        <f ca="true">+IF(AND(ISNUMBER(OFFSET('Sanitation Data'!$D$7,0,10*ROW('Sanitation Data'!D46))),'Data Summary'!CQ52="Yes"),OFFSET('Sanitation Data'!$D$7,0,10*ROW('Sanitation Data'!D46)),NA())</f>
        <v>#N/A</v>
      </c>
      <c r="AC52" s="106" t="e">
        <f ca="true">+IF(AND(ISNUMBER(OFFSET('Sanitation Data'!$D$11,0,10*ROW('Sanitation Data'!D46))),'Data Summary'!CR52="Yes"),OFFSET('Sanitation Data'!$D$11,0,10*ROW('Sanitation Data'!D46)),NA())</f>
        <v>#N/A</v>
      </c>
      <c r="AD52" s="106" t="e">
        <f ca="true">+IF(AND(ISNUMBER(OFFSET('Sanitation Data'!$D$12,0,10*ROW('Sanitation Data'!D46))),'Data Summary'!CS52="Yes"),OFFSET('Sanitation Data'!$D$12,0,10*ROW('Sanitation Data'!D46)),NA())</f>
        <v>#N/A</v>
      </c>
      <c r="AE52" s="106" t="e">
        <f ca="true">+IF(AND(ISNUMBER(OFFSET('Sanitation Data'!$D$13,0,10*ROW('Sanitation Data'!D46))),'Data Summary'!CT52="Yes"),OFFSET('Sanitation Data'!$D$13,0,10*ROW('Sanitation Data'!D46)),NA())</f>
        <v>#N/A</v>
      </c>
      <c r="AF52" s="106" t="e">
        <f ca="true">+IF(AND(ISNUMBER(OFFSET('Sanitation Data'!$E$5,0,10*ROW('Sanitation Data'!E46))),'Data Summary'!CU52="Yes"),100-OFFSET('Sanitation Data'!$E$5,0,10*ROW('Sanitation Data'!E46)),NA())</f>
        <v>#N/A</v>
      </c>
      <c r="AG52" s="106" t="e">
        <f ca="true">+IF(AND(ISNUMBER(OFFSET('Sanitation Data'!$E$7,0,10*ROW('Sanitation Data'!E46))),'Data Summary'!CV52="Yes"),OFFSET('Sanitation Data'!$E$7,0,10*ROW('Sanitation Data'!E46)),NA())</f>
        <v>#N/A</v>
      </c>
      <c r="AH52" s="106" t="e">
        <f ca="true">+IF(AND(ISNUMBER(OFFSET('Sanitation Data'!$E$11,0,10*ROW('Sanitation Data'!E46))),'Data Summary'!CW52="Yes"),OFFSET('Sanitation Data'!$E$11,0,10*ROW('Sanitation Data'!E46)),NA())</f>
        <v>#N/A</v>
      </c>
      <c r="AI52" s="106" t="e">
        <f ca="true">+IF(AND(ISNUMBER(OFFSET('Sanitation Data'!$E$12,0,10*ROW('Sanitation Data'!E46))),'Data Summary'!CX52="Yes"),OFFSET('Sanitation Data'!$E$12,0,10*ROW('Sanitation Data'!E46)),NA())</f>
        <v>#N/A</v>
      </c>
      <c r="AJ52" s="106" t="e">
        <f ca="true">+IF(AND(ISNUMBER(OFFSET('Sanitation Data'!$E$13,0,10*ROW('Sanitation Data'!E46))),'Data Summary'!CY52="Yes"),OFFSET('Sanitation Data'!$E$13,0,10*ROW('Sanitation Data'!E46)),NA())</f>
        <v>#N/A</v>
      </c>
      <c r="AK52" s="106" t="e">
        <f ca="true">+IF(AND(ISNUMBER(OFFSET('Sanitation Data'!$F$5,0,10*ROW('Sanitation Data'!F46))),'Data Summary'!CZ52="Yes"),100-OFFSET('Sanitation Data'!$F$5,0,10*ROW('Sanitation Data'!F46)),NA())</f>
        <v>#N/A</v>
      </c>
      <c r="AL52" s="106" t="e">
        <f ca="true">+IF(AND(ISNUMBER(OFFSET('Sanitation Data'!$F$7,0,10*ROW('Sanitation Data'!F46))),'Data Summary'!DA52="Yes"),OFFSET('Sanitation Data'!$F$7,0,10*ROW('Sanitation Data'!F46)),NA())</f>
        <v>#N/A</v>
      </c>
      <c r="AM52" s="106" t="e">
        <f ca="true">+IF(AND(ISNUMBER(OFFSET('Sanitation Data'!$F$11,0,10*ROW('Sanitation Data'!F46))),'Data Summary'!DB52="Yes"),OFFSET('Sanitation Data'!$F$11,0,10*ROW('Sanitation Data'!F46)),NA())</f>
        <v>#N/A</v>
      </c>
      <c r="AN52" s="106" t="e">
        <f ca="true">+IF(AND(ISNUMBER(OFFSET('Sanitation Data'!$F$12,0,10*ROW('Sanitation Data'!F46))),'Data Summary'!DC52="Yes"),OFFSET('Sanitation Data'!$F$12,0,10*ROW('Sanitation Data'!F46)),NA())</f>
        <v>#N/A</v>
      </c>
      <c r="AO52" s="106" t="e">
        <f ca="true">+IF(AND(ISNUMBER(OFFSET('Sanitation Data'!$F$13,0,10*ROW('Sanitation Data'!F46))),'Data Summary'!DD52="Yes"),OFFSET('Sanitation Data'!$F$13,0,10*ROW('Sanitation Data'!F46)),NA())</f>
        <v>#N/A</v>
      </c>
      <c r="AP52" s="106" t="e">
        <f ca="true">+IF(AND(ISNUMBER(OFFSET('Sanitation Data'!$G$5,0,10*ROW('Sanitation Data'!G46))),'Data Summary'!DE52="Yes"),100-OFFSET('Sanitation Data'!$G$5,0,10*ROW('Sanitation Data'!G46)),NA())</f>
        <v>#N/A</v>
      </c>
      <c r="AQ52" s="106" t="e">
        <f ca="true">+IF(AND(ISNUMBER(OFFSET('Sanitation Data'!$G$7,0,10*ROW('Sanitation Data'!G46))),'Data Summary'!DF52="Yes"),OFFSET('Sanitation Data'!$G$7,0,10*ROW('Sanitation Data'!G46)),NA())</f>
        <v>#N/A</v>
      </c>
      <c r="AR52" s="106" t="e">
        <f ca="true">+IF(AND(ISNUMBER(OFFSET('Sanitation Data'!$G$11,0,10*ROW('Sanitation Data'!G46))),'Data Summary'!DG52="Yes"),OFFSET('Sanitation Data'!$G$11,0,10*ROW('Sanitation Data'!G46)),NA())</f>
        <v>#N/A</v>
      </c>
      <c r="AS52" s="106" t="e">
        <f ca="true">+IF(AND(ISNUMBER(OFFSET('Sanitation Data'!$G$12,0,10*ROW('Sanitation Data'!G46))),'Data Summary'!DH52="Yes"),OFFSET('Sanitation Data'!$G$12,0,10*ROW('Sanitation Data'!G46)),NA())</f>
        <v>#N/A</v>
      </c>
      <c r="AT52" s="106" t="e">
        <f ca="true">+IF(AND(ISNUMBER(OFFSET('Sanitation Data'!$G$13,0,10*ROW('Sanitation Data'!G46))),'Data Summary'!DI52="Yes"),OFFSET('Sanitation Data'!$G$13,0,10*ROW('Sanitation Data'!G46)),NA())</f>
        <v>#N/A</v>
      </c>
      <c r="AU52" s="106" t="e">
        <f ca="true">+IF(AND(ISNUMBER(OFFSET('Sanitation Data'!$H$5,0,10*ROW('Sanitation Data'!H46))),'Data Summary'!DJ52="Yes"),100-OFFSET('Sanitation Data'!$H$5,0,10*ROW('Sanitation Data'!H46)),NA())</f>
        <v>#N/A</v>
      </c>
      <c r="AV52" s="106" t="e">
        <f ca="true">+IF(AND(ISNUMBER(OFFSET('Sanitation Data'!$H$7,0,10*ROW('Sanitation Data'!H46))),'Data Summary'!DK52="Yes"),OFFSET('Sanitation Data'!$H$7,0,10*ROW('Sanitation Data'!H46)),NA())</f>
        <v>#N/A</v>
      </c>
      <c r="AW52" s="106" t="e">
        <f ca="true">+IF(AND(ISNUMBER(OFFSET('Sanitation Data'!$H$11,0,10*ROW('Sanitation Data'!H46))),'Data Summary'!DL52="Yes"),OFFSET('Sanitation Data'!$H$11,0,10*ROW('Sanitation Data'!H46)),NA())</f>
        <v>#N/A</v>
      </c>
      <c r="AX52" s="106" t="e">
        <f ca="true">+IF(AND(ISNUMBER(OFFSET('Sanitation Data'!$H$12,0,10*ROW('Sanitation Data'!H46))),'Data Summary'!DM52="Yes"),OFFSET('Sanitation Data'!$H$12,0,10*ROW('Sanitation Data'!H46)),NA())</f>
        <v>#N/A</v>
      </c>
      <c r="AY52" s="106" t="e">
        <f ca="true">+IF(AND(ISNUMBER(OFFSET('Sanitation Data'!$H$13,0,10*ROW('Sanitation Data'!H46))),'Data Summary'!DN52="Yes"),OFFSET('Sanitation Data'!$H$13,0,10*ROW('Sanitation Data'!H46)),NA())</f>
        <v>#N/A</v>
      </c>
      <c r="AZ52" s="111" t="e">
        <f ca="true">+IF(AND(ISNUMBER(OFFSET('Hygiene Data'!$C$6,0,10*ROW('Hygiene Data'!C46))),'Data Summary'!DO52="Yes"),OFFSET('Hygiene Data'!$C$6,0,10*ROW('Hygiene Data'!C46)),NA())</f>
        <v>#N/A</v>
      </c>
      <c r="BA52" s="111" t="e">
        <f ca="true">+IF(AND(ISNUMBER(OFFSET('Hygiene Data'!$C$8,0,10*ROW('Hygiene Data'!C46))),'Data Summary'!DP52="Yes"),OFFSET('Hygiene Data'!$C$8,0,10*ROW('Hygiene Data'!C46)),NA())</f>
        <v>#N/A</v>
      </c>
      <c r="BB52" s="111" t="e">
        <f ca="true">+IF(AND(ISNUMBER(OFFSET('Hygiene Data'!$C$10,0,10*ROW('Hygiene Data'!C46))),'Data Summary'!DQ52="Yes"),OFFSET('Hygiene Data'!$C$10,0,10*ROW('Hygiene Data'!C46)),NA())</f>
        <v>#N/A</v>
      </c>
      <c r="BC52" s="111" t="e">
        <f ca="true">+IF(AND(ISNUMBER(OFFSET('Hygiene Data'!$D$6,0,10*ROW('Hygiene Data'!D46))),'Data Summary'!DR52="Yes"),OFFSET('Hygiene Data'!$D$6,0,10*ROW('Hygiene Data'!D46)),NA())</f>
        <v>#N/A</v>
      </c>
      <c r="BD52" s="111" t="e">
        <f ca="true">+IF(AND(ISNUMBER(OFFSET('Hygiene Data'!$D$8,0,10*ROW('Hygiene Data'!D46))),'Data Summary'!DS52="Yes"),OFFSET('Hygiene Data'!$D$8,0,10*ROW('Hygiene Data'!D46)),NA())</f>
        <v>#N/A</v>
      </c>
      <c r="BE52" s="111" t="e">
        <f ca="true">+IF(AND(ISNUMBER(OFFSET('Hygiene Data'!$D$10,0,10*ROW('Hygiene Data'!D46))),'Data Summary'!DT52="Yes"),OFFSET('Hygiene Data'!$D$10,0,10*ROW('Hygiene Data'!D46)),NA())</f>
        <v>#N/A</v>
      </c>
      <c r="BF52" s="111" t="e">
        <f ca="true">+IF(AND(ISNUMBER(OFFSET('Hygiene Data'!$E$6,0,10*ROW('Hygiene Data'!E46))),'Data Summary'!DU52="Yes"),OFFSET('Hygiene Data'!$E$6,0,10*ROW('Hygiene Data'!E46)),NA())</f>
        <v>#N/A</v>
      </c>
      <c r="BG52" s="111" t="e">
        <f ca="true">+IF(AND(ISNUMBER(OFFSET('Hygiene Data'!$E$8,0,10*ROW('Hygiene Data'!E46))),'Data Summary'!DV52="Yes"),OFFSET('Hygiene Data'!$E$8,0,10*ROW('Hygiene Data'!E46)),NA())</f>
        <v>#N/A</v>
      </c>
      <c r="BH52" s="111" t="e">
        <f ca="true">+IF(AND(ISNUMBER(OFFSET('Hygiene Data'!$E$10,0,10*ROW('Hygiene Data'!E46))),'Data Summary'!DW52="Yes"),OFFSET('Hygiene Data'!$E$10,0,10*ROW('Hygiene Data'!E46)),NA())</f>
        <v>#N/A</v>
      </c>
      <c r="BI52" s="111" t="e">
        <f ca="true">+IF(AND(ISNUMBER(OFFSET('Hygiene Data'!$F$6,0,10*ROW('Hygiene Data'!F46))),'Data Summary'!DX52="Yes"),OFFSET('Hygiene Data'!$F$6,0,10*ROW('Hygiene Data'!F46)),NA())</f>
        <v>#N/A</v>
      </c>
      <c r="BJ52" s="111" t="e">
        <f ca="true">+IF(AND(ISNUMBER(OFFSET('Hygiene Data'!$F$8,0,10*ROW('Hygiene Data'!F46))),'Data Summary'!DY52="Yes"),OFFSET('Hygiene Data'!$F$8,0,10*ROW('Hygiene Data'!F46)),NA())</f>
        <v>#N/A</v>
      </c>
      <c r="BK52" s="111" t="e">
        <f ca="true">+IF(AND(ISNUMBER(OFFSET('Hygiene Data'!$F$10,0,10*ROW('Hygiene Data'!F46))),'Data Summary'!DZ52="Yes"),OFFSET('Hygiene Data'!$F$10,0,10*ROW('Hygiene Data'!F46)),NA())</f>
        <v>#N/A</v>
      </c>
      <c r="BL52" s="111" t="e">
        <f ca="true">+IF(AND(ISNUMBER(OFFSET('Hygiene Data'!$G$6,0,10*ROW('Hygiene Data'!G46))),'Data Summary'!EA52="Yes"),OFFSET('Hygiene Data'!$G$6,0,10*ROW('Hygiene Data'!G46)),NA())</f>
        <v>#N/A</v>
      </c>
      <c r="BM52" s="111" t="e">
        <f ca="true">+IF(AND(ISNUMBER(OFFSET('Hygiene Data'!$G$8,0,10*ROW('Hygiene Data'!G46))),'Data Summary'!EB52="Yes"),OFFSET('Hygiene Data'!$G$8,0,10*ROW('Hygiene Data'!G46)),NA())</f>
        <v>#N/A</v>
      </c>
      <c r="BN52" s="111" t="e">
        <f ca="true">+IF(AND(ISNUMBER(OFFSET('Hygiene Data'!$G$10,0,10*ROW('Hygiene Data'!G46))),'Data Summary'!EC52="Yes"),OFFSET('Hygiene Data'!$G$10,0,10*ROW('Hygiene Data'!G46)),NA())</f>
        <v>#N/A</v>
      </c>
      <c r="BO52" s="111" t="e">
        <f ca="true">+IF(AND(ISNUMBER(OFFSET('Hygiene Data'!$H$6,0,10*ROW('Hygiene Data'!H46))),'Data Summary'!ED52="Yes"),OFFSET('Hygiene Data'!$H$6,0,10*ROW('Hygiene Data'!H46)),NA())</f>
        <v>#N/A</v>
      </c>
      <c r="BP52" s="111" t="e">
        <f ca="true">+IF(AND(ISNUMBER(OFFSET('Hygiene Data'!$H$8,0,10*ROW('Hygiene Data'!H46))),'Data Summary'!EE52="Yes"),OFFSET('Hygiene Data'!$H$8,0,10*ROW('Hygiene Data'!H46)),NA())</f>
        <v>#N/A</v>
      </c>
      <c r="BQ52" s="111" t="e">
        <f ca="true">+IF(AND(ISNUMBER(OFFSET('Hygiene Data'!$H$10,0,10*ROW('Hygiene Data'!H46))),'Data Summary'!EF52="Yes"),OFFSET('Hygiene Data'!$H$10,0,10*ROW('Hygiene Data'!H46)),NA())</f>
        <v>#N/A</v>
      </c>
    </row>
    <row r="53" x14ac:dyDescent="0.2">
      <c r="A53" s="59" t="e">
        <f ca="true">+IF(OFFSET('Water Data'!$B$1,0,10*ROW('Water Data'!B47))="",NA(),OFFSET('Water Data'!$B$1,0,10*ROW('Water Data'!B47)))</f>
        <v>#N/A</v>
      </c>
      <c r="B53" s="59" t="e">
        <f ca="true">+IF(OFFSET('Water Data'!$A$3,0,10*ROW('Water Data'!A50))="",NA(),OFFSET('Water Data'!$A$3,0,10*ROW('Water Data'!A50)))</f>
        <v>#N/A</v>
      </c>
      <c r="C53" s="59" t="e">
        <f ca="true">+IF(OFFSET('Water Data'!$C$3,0,10*ROW('Water Data'!C50))="",NA(),OFFSET('Water Data'!$C$3,0,10*ROW('Water Data'!C50)))</f>
        <v>#N/A</v>
      </c>
      <c r="D53" s="60" t="e">
        <f ca="true">+IF(AND(ISNUMBER(OFFSET('Water Data'!$C$5,0,10*ROW('Water Data'!C47))),'Data Summary'!BS53="Yes"),100-OFFSET('Water Data'!$C$5,0,10*ROW('Water Data'!C47)),NA())</f>
        <v>#N/A</v>
      </c>
      <c r="E53" s="60" t="e">
        <f ca="true">+IF(AND(ISNUMBER(OFFSET('Water Data'!$C$7,0,10*ROW('Water Data'!C47))),'Data Summary'!BT53="Yes"),OFFSET('Water Data'!$C$7,0,10*ROW('Water Data'!C47)),NA())</f>
        <v>#N/A</v>
      </c>
      <c r="F53" s="60" t="e">
        <f ca="true">+IF(AND(ISNUMBER(OFFSET('Water Data'!$C$10,0,10*ROW('Water Data'!C47))),'Data Summary'!BU53="Yes"),OFFSET('Water Data'!$C$10,0,10*ROW('Water Data'!C47)),NA())</f>
        <v>#N/A</v>
      </c>
      <c r="G53" s="60" t="e">
        <f ca="true">+IF(AND(ISNUMBER(OFFSET('Water Data'!$D$5,0,10*ROW('Water Data'!D47))),'Data Summary'!BV53="Yes"),100-OFFSET('Water Data'!$D$5,0,10*ROW('Water Data'!D47)),NA())</f>
        <v>#N/A</v>
      </c>
      <c r="H53" s="60" t="e">
        <f ca="true">+IF(AND(ISNUMBER(OFFSET('Water Data'!$D$7,0,10*ROW('Water Data'!D47))),'Data Summary'!BW53="Yes"),OFFSET('Water Data'!$D$7,0,10*ROW('Water Data'!D47)),NA())</f>
        <v>#N/A</v>
      </c>
      <c r="I53" s="60" t="e">
        <f ca="true">+IF(AND(ISNUMBER(OFFSET('Water Data'!$D$10,0,10*ROW('Water Data'!D47))),'Data Summary'!BX53="Yes"),OFFSET('Water Data'!$D$10,0,10*ROW('Water Data'!D47)),NA())</f>
        <v>#N/A</v>
      </c>
      <c r="J53" s="60" t="e">
        <f ca="true">+IF(AND(ISNUMBER(OFFSET('Water Data'!$E$5,0,10*ROW('Water Data'!E47))),'Data Summary'!BY53="Yes"),100-OFFSET('Water Data'!$E$5,0,10*ROW('Water Data'!E47)),NA())</f>
        <v>#N/A</v>
      </c>
      <c r="K53" s="60" t="e">
        <f ca="true">+IF(AND(ISNUMBER(OFFSET('Water Data'!$E$7,0,10*ROW('Water Data'!E47))),'Data Summary'!BZ53="Yes"),OFFSET('Water Data'!$E$7,0,10*ROW('Water Data'!E47)),NA())</f>
        <v>#N/A</v>
      </c>
      <c r="L53" s="60" t="e">
        <f ca="true">+IF(AND(ISNUMBER(OFFSET('Water Data'!$E$10,0,10*ROW('Water Data'!E47))),'Data Summary'!CA53="Yes"),OFFSET('Water Data'!$E$10,0,10*ROW('Water Data'!E47)),NA())</f>
        <v>#N/A</v>
      </c>
      <c r="M53" s="60" t="e">
        <f ca="true">+IF(AND(ISNUMBER(OFFSET('Water Data'!$F$5,0,10*ROW('Water Data'!F47))),'Data Summary'!CB53="Yes"),100-OFFSET('Water Data'!$F$5,0,10*ROW('Water Data'!F47)),NA())</f>
        <v>#N/A</v>
      </c>
      <c r="N53" s="60" t="e">
        <f ca="true">+IF(AND(ISNUMBER(OFFSET('Water Data'!$F$7,0,10*ROW('Water Data'!F47))),'Data Summary'!CC53="Yes"),OFFSET('Water Data'!$F$7,0,10*ROW('Water Data'!F47)),NA())</f>
        <v>#N/A</v>
      </c>
      <c r="O53" s="60" t="e">
        <f ca="true">+IF(AND(ISNUMBER(OFFSET('Water Data'!$F$10,0,10*ROW('Water Data'!F47))),'Data Summary'!CD53="Yes"),OFFSET('Water Data'!$F$10,0,10*ROW('Water Data'!F47)),NA())</f>
        <v>#N/A</v>
      </c>
      <c r="P53" s="60" t="e">
        <f ca="true">+IF(AND(ISNUMBER(OFFSET('Water Data'!$G$5,0,10*ROW('Water Data'!G47))),'Data Summary'!CE53="Yes"),100-OFFSET('Water Data'!$G$5,0,10*ROW('Water Data'!G47)),NA())</f>
        <v>#N/A</v>
      </c>
      <c r="Q53" s="60" t="e">
        <f ca="true">+IF(AND(ISNUMBER(OFFSET('Water Data'!$G$7,0,10*ROW('Water Data'!G47))),'Data Summary'!CF53="Yes"),OFFSET('Water Data'!$G$7,0,10*ROW('Water Data'!G47)),NA())</f>
        <v>#N/A</v>
      </c>
      <c r="R53" s="60" t="e">
        <f ca="true">+IF(AND(ISNUMBER(OFFSET('Water Data'!$G$10,0,10*ROW('Water Data'!G47))),'Data Summary'!CG53="Yes"),OFFSET('Water Data'!$G$10,0,10*ROW('Water Data'!G47)),NA())</f>
        <v>#N/A</v>
      </c>
      <c r="S53" s="60" t="e">
        <f ca="true">+IF(AND(ISNUMBER(OFFSET('Water Data'!$H$5,0,10*ROW('Water Data'!H47))),'Data Summary'!CH53="Yes"),100-OFFSET('Water Data'!$H$5,0,10*ROW('Water Data'!H47)),NA())</f>
        <v>#N/A</v>
      </c>
      <c r="T53" s="60" t="e">
        <f ca="true">+IF(AND(ISNUMBER(OFFSET('Water Data'!$H$7,0,10*ROW('Water Data'!H47))),'Data Summary'!CI53="Yes"),OFFSET('Water Data'!$H$7,0,10*ROW('Water Data'!H47)),NA())</f>
        <v>#N/A</v>
      </c>
      <c r="U53" s="60" t="e">
        <f ca="true">+IF(AND(ISNUMBER(OFFSET('Water Data'!$H$10,0,10*ROW('Water Data'!H47))),'Data Summary'!CJ53="Yes"),OFFSET('Water Data'!$H$10,0,10*ROW('Water Data'!H47)),NA())</f>
        <v>#N/A</v>
      </c>
      <c r="V53" s="106" t="e">
        <f ca="true">+IF(AND(ISNUMBER(OFFSET('Sanitation Data'!$C$5,0,10*ROW('Sanitation Data'!C47))),'Data Summary'!CK53="Yes"),100-OFFSET('Sanitation Data'!$C$5,0,10*ROW('Sanitation Data'!C47)),NA())</f>
        <v>#N/A</v>
      </c>
      <c r="W53" s="106" t="e">
        <f ca="true">+IF(AND(ISNUMBER(OFFSET('Sanitation Data'!$C$7,0,10*ROW('Sanitation Data'!C47))),'Data Summary'!CL53="Yes"),OFFSET('Sanitation Data'!$C$7,0,10*ROW('Sanitation Data'!C47)),NA())</f>
        <v>#N/A</v>
      </c>
      <c r="X53" s="106" t="e">
        <f ca="true">+IF(AND(ISNUMBER(OFFSET('Sanitation Data'!$C$11,0,10*ROW('Sanitation Data'!C47))),'Data Summary'!CM53="Yes"),OFFSET('Sanitation Data'!$C$11,0,10*ROW('Sanitation Data'!C47)),NA())</f>
        <v>#N/A</v>
      </c>
      <c r="Y53" s="106" t="e">
        <f ca="true">+IF(AND(ISNUMBER(OFFSET('Sanitation Data'!$C$12,0,10*ROW('Sanitation Data'!C47))),'Data Summary'!CN53="Yes"),OFFSET('Sanitation Data'!$C$12,0,10*ROW('Sanitation Data'!C47)),NA())</f>
        <v>#N/A</v>
      </c>
      <c r="Z53" s="106" t="e">
        <f ca="true">+IF(AND(ISNUMBER(OFFSET('Sanitation Data'!$C$13,0,10*ROW('Sanitation Data'!C47))),'Data Summary'!CO53="Yes"),OFFSET('Sanitation Data'!$C$13,0,10*ROW('Sanitation Data'!C47)),NA())</f>
        <v>#N/A</v>
      </c>
      <c r="AA53" s="106" t="e">
        <f ca="true">+IF(AND(ISNUMBER(OFFSET('Sanitation Data'!$D$5,0,10*ROW('Sanitation Data'!D47))),'Data Summary'!CP53="Yes"),100-OFFSET('Sanitation Data'!$D$5,0,10*ROW('Sanitation Data'!D47)),NA())</f>
        <v>#N/A</v>
      </c>
      <c r="AB53" s="106" t="e">
        <f ca="true">+IF(AND(ISNUMBER(OFFSET('Sanitation Data'!$D$7,0,10*ROW('Sanitation Data'!D47))),'Data Summary'!CQ53="Yes"),OFFSET('Sanitation Data'!$D$7,0,10*ROW('Sanitation Data'!D47)),NA())</f>
        <v>#N/A</v>
      </c>
      <c r="AC53" s="106" t="e">
        <f ca="true">+IF(AND(ISNUMBER(OFFSET('Sanitation Data'!$D$11,0,10*ROW('Sanitation Data'!D47))),'Data Summary'!CR53="Yes"),OFFSET('Sanitation Data'!$D$11,0,10*ROW('Sanitation Data'!D47)),NA())</f>
        <v>#N/A</v>
      </c>
      <c r="AD53" s="106" t="e">
        <f ca="true">+IF(AND(ISNUMBER(OFFSET('Sanitation Data'!$D$12,0,10*ROW('Sanitation Data'!D47))),'Data Summary'!CS53="Yes"),OFFSET('Sanitation Data'!$D$12,0,10*ROW('Sanitation Data'!D47)),NA())</f>
        <v>#N/A</v>
      </c>
      <c r="AE53" s="106" t="e">
        <f ca="true">+IF(AND(ISNUMBER(OFFSET('Sanitation Data'!$D$13,0,10*ROW('Sanitation Data'!D47))),'Data Summary'!CT53="Yes"),OFFSET('Sanitation Data'!$D$13,0,10*ROW('Sanitation Data'!D47)),NA())</f>
        <v>#N/A</v>
      </c>
      <c r="AF53" s="106" t="e">
        <f ca="true">+IF(AND(ISNUMBER(OFFSET('Sanitation Data'!$E$5,0,10*ROW('Sanitation Data'!E47))),'Data Summary'!CU53="Yes"),100-OFFSET('Sanitation Data'!$E$5,0,10*ROW('Sanitation Data'!E47)),NA())</f>
        <v>#N/A</v>
      </c>
      <c r="AG53" s="106" t="e">
        <f ca="true">+IF(AND(ISNUMBER(OFFSET('Sanitation Data'!$E$7,0,10*ROW('Sanitation Data'!E47))),'Data Summary'!CV53="Yes"),OFFSET('Sanitation Data'!$E$7,0,10*ROW('Sanitation Data'!E47)),NA())</f>
        <v>#N/A</v>
      </c>
      <c r="AH53" s="106" t="e">
        <f ca="true">+IF(AND(ISNUMBER(OFFSET('Sanitation Data'!$E$11,0,10*ROW('Sanitation Data'!E47))),'Data Summary'!CW53="Yes"),OFFSET('Sanitation Data'!$E$11,0,10*ROW('Sanitation Data'!E47)),NA())</f>
        <v>#N/A</v>
      </c>
      <c r="AI53" s="106" t="e">
        <f ca="true">+IF(AND(ISNUMBER(OFFSET('Sanitation Data'!$E$12,0,10*ROW('Sanitation Data'!E47))),'Data Summary'!CX53="Yes"),OFFSET('Sanitation Data'!$E$12,0,10*ROW('Sanitation Data'!E47)),NA())</f>
        <v>#N/A</v>
      </c>
      <c r="AJ53" s="106" t="e">
        <f ca="true">+IF(AND(ISNUMBER(OFFSET('Sanitation Data'!$E$13,0,10*ROW('Sanitation Data'!E47))),'Data Summary'!CY53="Yes"),OFFSET('Sanitation Data'!$E$13,0,10*ROW('Sanitation Data'!E47)),NA())</f>
        <v>#N/A</v>
      </c>
      <c r="AK53" s="106" t="e">
        <f ca="true">+IF(AND(ISNUMBER(OFFSET('Sanitation Data'!$F$5,0,10*ROW('Sanitation Data'!F47))),'Data Summary'!CZ53="Yes"),100-OFFSET('Sanitation Data'!$F$5,0,10*ROW('Sanitation Data'!F47)),NA())</f>
        <v>#N/A</v>
      </c>
      <c r="AL53" s="106" t="e">
        <f ca="true">+IF(AND(ISNUMBER(OFFSET('Sanitation Data'!$F$7,0,10*ROW('Sanitation Data'!F47))),'Data Summary'!DA53="Yes"),OFFSET('Sanitation Data'!$F$7,0,10*ROW('Sanitation Data'!F47)),NA())</f>
        <v>#N/A</v>
      </c>
      <c r="AM53" s="106" t="e">
        <f ca="true">+IF(AND(ISNUMBER(OFFSET('Sanitation Data'!$F$11,0,10*ROW('Sanitation Data'!F47))),'Data Summary'!DB53="Yes"),OFFSET('Sanitation Data'!$F$11,0,10*ROW('Sanitation Data'!F47)),NA())</f>
        <v>#N/A</v>
      </c>
      <c r="AN53" s="106" t="e">
        <f ca="true">+IF(AND(ISNUMBER(OFFSET('Sanitation Data'!$F$12,0,10*ROW('Sanitation Data'!F47))),'Data Summary'!DC53="Yes"),OFFSET('Sanitation Data'!$F$12,0,10*ROW('Sanitation Data'!F47)),NA())</f>
        <v>#N/A</v>
      </c>
      <c r="AO53" s="106" t="e">
        <f ca="true">+IF(AND(ISNUMBER(OFFSET('Sanitation Data'!$F$13,0,10*ROW('Sanitation Data'!F47))),'Data Summary'!DD53="Yes"),OFFSET('Sanitation Data'!$F$13,0,10*ROW('Sanitation Data'!F47)),NA())</f>
        <v>#N/A</v>
      </c>
      <c r="AP53" s="106" t="e">
        <f ca="true">+IF(AND(ISNUMBER(OFFSET('Sanitation Data'!$G$5,0,10*ROW('Sanitation Data'!G47))),'Data Summary'!DE53="Yes"),100-OFFSET('Sanitation Data'!$G$5,0,10*ROW('Sanitation Data'!G47)),NA())</f>
        <v>#N/A</v>
      </c>
      <c r="AQ53" s="106" t="e">
        <f ca="true">+IF(AND(ISNUMBER(OFFSET('Sanitation Data'!$G$7,0,10*ROW('Sanitation Data'!G47))),'Data Summary'!DF53="Yes"),OFFSET('Sanitation Data'!$G$7,0,10*ROW('Sanitation Data'!G47)),NA())</f>
        <v>#N/A</v>
      </c>
      <c r="AR53" s="106" t="e">
        <f ca="true">+IF(AND(ISNUMBER(OFFSET('Sanitation Data'!$G$11,0,10*ROW('Sanitation Data'!G47))),'Data Summary'!DG53="Yes"),OFFSET('Sanitation Data'!$G$11,0,10*ROW('Sanitation Data'!G47)),NA())</f>
        <v>#N/A</v>
      </c>
      <c r="AS53" s="106" t="e">
        <f ca="true">+IF(AND(ISNUMBER(OFFSET('Sanitation Data'!$G$12,0,10*ROW('Sanitation Data'!G47))),'Data Summary'!DH53="Yes"),OFFSET('Sanitation Data'!$G$12,0,10*ROW('Sanitation Data'!G47)),NA())</f>
        <v>#N/A</v>
      </c>
      <c r="AT53" s="106" t="e">
        <f ca="true">+IF(AND(ISNUMBER(OFFSET('Sanitation Data'!$G$13,0,10*ROW('Sanitation Data'!G47))),'Data Summary'!DI53="Yes"),OFFSET('Sanitation Data'!$G$13,0,10*ROW('Sanitation Data'!G47)),NA())</f>
        <v>#N/A</v>
      </c>
      <c r="AU53" s="106" t="e">
        <f ca="true">+IF(AND(ISNUMBER(OFFSET('Sanitation Data'!$H$5,0,10*ROW('Sanitation Data'!H47))),'Data Summary'!DJ53="Yes"),100-OFFSET('Sanitation Data'!$H$5,0,10*ROW('Sanitation Data'!H47)),NA())</f>
        <v>#N/A</v>
      </c>
      <c r="AV53" s="106" t="e">
        <f ca="true">+IF(AND(ISNUMBER(OFFSET('Sanitation Data'!$H$7,0,10*ROW('Sanitation Data'!H47))),'Data Summary'!DK53="Yes"),OFFSET('Sanitation Data'!$H$7,0,10*ROW('Sanitation Data'!H47)),NA())</f>
        <v>#N/A</v>
      </c>
      <c r="AW53" s="106" t="e">
        <f ca="true">+IF(AND(ISNUMBER(OFFSET('Sanitation Data'!$H$11,0,10*ROW('Sanitation Data'!H47))),'Data Summary'!DL53="Yes"),OFFSET('Sanitation Data'!$H$11,0,10*ROW('Sanitation Data'!H47)),NA())</f>
        <v>#N/A</v>
      </c>
      <c r="AX53" s="106" t="e">
        <f ca="true">+IF(AND(ISNUMBER(OFFSET('Sanitation Data'!$H$12,0,10*ROW('Sanitation Data'!H47))),'Data Summary'!DM53="Yes"),OFFSET('Sanitation Data'!$H$12,0,10*ROW('Sanitation Data'!H47)),NA())</f>
        <v>#N/A</v>
      </c>
      <c r="AY53" s="106" t="e">
        <f ca="true">+IF(AND(ISNUMBER(OFFSET('Sanitation Data'!$H$13,0,10*ROW('Sanitation Data'!H47))),'Data Summary'!DN53="Yes"),OFFSET('Sanitation Data'!$H$13,0,10*ROW('Sanitation Data'!H47)),NA())</f>
        <v>#N/A</v>
      </c>
      <c r="AZ53" s="111" t="e">
        <f ca="true">+IF(AND(ISNUMBER(OFFSET('Hygiene Data'!$C$6,0,10*ROW('Hygiene Data'!C47))),'Data Summary'!DO53="Yes"),OFFSET('Hygiene Data'!$C$6,0,10*ROW('Hygiene Data'!C47)),NA())</f>
        <v>#N/A</v>
      </c>
      <c r="BA53" s="111" t="e">
        <f ca="true">+IF(AND(ISNUMBER(OFFSET('Hygiene Data'!$C$8,0,10*ROW('Hygiene Data'!C47))),'Data Summary'!DP53="Yes"),OFFSET('Hygiene Data'!$C$8,0,10*ROW('Hygiene Data'!C47)),NA())</f>
        <v>#N/A</v>
      </c>
      <c r="BB53" s="111" t="e">
        <f ca="true">+IF(AND(ISNUMBER(OFFSET('Hygiene Data'!$C$10,0,10*ROW('Hygiene Data'!C47))),'Data Summary'!DQ53="Yes"),OFFSET('Hygiene Data'!$C$10,0,10*ROW('Hygiene Data'!C47)),NA())</f>
        <v>#N/A</v>
      </c>
      <c r="BC53" s="111" t="e">
        <f ca="true">+IF(AND(ISNUMBER(OFFSET('Hygiene Data'!$D$6,0,10*ROW('Hygiene Data'!D47))),'Data Summary'!DR53="Yes"),OFFSET('Hygiene Data'!$D$6,0,10*ROW('Hygiene Data'!D47)),NA())</f>
        <v>#N/A</v>
      </c>
      <c r="BD53" s="111" t="e">
        <f ca="true">+IF(AND(ISNUMBER(OFFSET('Hygiene Data'!$D$8,0,10*ROW('Hygiene Data'!D47))),'Data Summary'!DS53="Yes"),OFFSET('Hygiene Data'!$D$8,0,10*ROW('Hygiene Data'!D47)),NA())</f>
        <v>#N/A</v>
      </c>
      <c r="BE53" s="111" t="e">
        <f ca="true">+IF(AND(ISNUMBER(OFFSET('Hygiene Data'!$D$10,0,10*ROW('Hygiene Data'!D47))),'Data Summary'!DT53="Yes"),OFFSET('Hygiene Data'!$D$10,0,10*ROW('Hygiene Data'!D47)),NA())</f>
        <v>#N/A</v>
      </c>
      <c r="BF53" s="111" t="e">
        <f ca="true">+IF(AND(ISNUMBER(OFFSET('Hygiene Data'!$E$6,0,10*ROW('Hygiene Data'!E47))),'Data Summary'!DU53="Yes"),OFFSET('Hygiene Data'!$E$6,0,10*ROW('Hygiene Data'!E47)),NA())</f>
        <v>#N/A</v>
      </c>
      <c r="BG53" s="111" t="e">
        <f ca="true">+IF(AND(ISNUMBER(OFFSET('Hygiene Data'!$E$8,0,10*ROW('Hygiene Data'!E47))),'Data Summary'!DV53="Yes"),OFFSET('Hygiene Data'!$E$8,0,10*ROW('Hygiene Data'!E47)),NA())</f>
        <v>#N/A</v>
      </c>
      <c r="BH53" s="111" t="e">
        <f ca="true">+IF(AND(ISNUMBER(OFFSET('Hygiene Data'!$E$10,0,10*ROW('Hygiene Data'!E47))),'Data Summary'!DW53="Yes"),OFFSET('Hygiene Data'!$E$10,0,10*ROW('Hygiene Data'!E47)),NA())</f>
        <v>#N/A</v>
      </c>
      <c r="BI53" s="111" t="e">
        <f ca="true">+IF(AND(ISNUMBER(OFFSET('Hygiene Data'!$F$6,0,10*ROW('Hygiene Data'!F47))),'Data Summary'!DX53="Yes"),OFFSET('Hygiene Data'!$F$6,0,10*ROW('Hygiene Data'!F47)),NA())</f>
        <v>#N/A</v>
      </c>
      <c r="BJ53" s="111" t="e">
        <f ca="true">+IF(AND(ISNUMBER(OFFSET('Hygiene Data'!$F$8,0,10*ROW('Hygiene Data'!F47))),'Data Summary'!DY53="Yes"),OFFSET('Hygiene Data'!$F$8,0,10*ROW('Hygiene Data'!F47)),NA())</f>
        <v>#N/A</v>
      </c>
      <c r="BK53" s="111" t="e">
        <f ca="true">+IF(AND(ISNUMBER(OFFSET('Hygiene Data'!$F$10,0,10*ROW('Hygiene Data'!F47))),'Data Summary'!DZ53="Yes"),OFFSET('Hygiene Data'!$F$10,0,10*ROW('Hygiene Data'!F47)),NA())</f>
        <v>#N/A</v>
      </c>
      <c r="BL53" s="111" t="e">
        <f ca="true">+IF(AND(ISNUMBER(OFFSET('Hygiene Data'!$G$6,0,10*ROW('Hygiene Data'!G47))),'Data Summary'!EA53="Yes"),OFFSET('Hygiene Data'!$G$6,0,10*ROW('Hygiene Data'!G47)),NA())</f>
        <v>#N/A</v>
      </c>
      <c r="BM53" s="111" t="e">
        <f ca="true">+IF(AND(ISNUMBER(OFFSET('Hygiene Data'!$G$8,0,10*ROW('Hygiene Data'!G47))),'Data Summary'!EB53="Yes"),OFFSET('Hygiene Data'!$G$8,0,10*ROW('Hygiene Data'!G47)),NA())</f>
        <v>#N/A</v>
      </c>
      <c r="BN53" s="111" t="e">
        <f ca="true">+IF(AND(ISNUMBER(OFFSET('Hygiene Data'!$G$10,0,10*ROW('Hygiene Data'!G47))),'Data Summary'!EC53="Yes"),OFFSET('Hygiene Data'!$G$10,0,10*ROW('Hygiene Data'!G47)),NA())</f>
        <v>#N/A</v>
      </c>
      <c r="BO53" s="111" t="e">
        <f ca="true">+IF(AND(ISNUMBER(OFFSET('Hygiene Data'!$H$6,0,10*ROW('Hygiene Data'!H47))),'Data Summary'!ED53="Yes"),OFFSET('Hygiene Data'!$H$6,0,10*ROW('Hygiene Data'!H47)),NA())</f>
        <v>#N/A</v>
      </c>
      <c r="BP53" s="111" t="e">
        <f ca="true">+IF(AND(ISNUMBER(OFFSET('Hygiene Data'!$H$8,0,10*ROW('Hygiene Data'!H47))),'Data Summary'!EE53="Yes"),OFFSET('Hygiene Data'!$H$8,0,10*ROW('Hygiene Data'!H47)),NA())</f>
        <v>#N/A</v>
      </c>
      <c r="BQ53" s="111" t="e">
        <f ca="true">+IF(AND(ISNUMBER(OFFSET('Hygiene Data'!$H$10,0,10*ROW('Hygiene Data'!H47))),'Data Summary'!EF53="Yes"),OFFSET('Hygiene Data'!$H$10,0,10*ROW('Hygiene Data'!H47)),NA())</f>
        <v>#N/A</v>
      </c>
    </row>
    <row r="54" x14ac:dyDescent="0.2">
      <c r="A54" s="59" t="e">
        <f ca="true">+IF(OFFSET('Water Data'!$B$1,0,10*ROW('Water Data'!B48))="",NA(),OFFSET('Water Data'!$B$1,0,10*ROW('Water Data'!B48)))</f>
        <v>#N/A</v>
      </c>
      <c r="B54" s="59" t="e">
        <f ca="true">+IF(OFFSET('Water Data'!$A$3,0,10*ROW('Water Data'!A51))="",NA(),OFFSET('Water Data'!$A$3,0,10*ROW('Water Data'!A51)))</f>
        <v>#N/A</v>
      </c>
      <c r="C54" s="59" t="e">
        <f ca="true">+IF(OFFSET('Water Data'!$C$3,0,10*ROW('Water Data'!C51))="",NA(),OFFSET('Water Data'!$C$3,0,10*ROW('Water Data'!C51)))</f>
        <v>#N/A</v>
      </c>
      <c r="D54" s="60" t="e">
        <f ca="true">+IF(AND(ISNUMBER(OFFSET('Water Data'!$C$5,0,10*ROW('Water Data'!C48))),'Data Summary'!BS54="Yes"),100-OFFSET('Water Data'!$C$5,0,10*ROW('Water Data'!C48)),NA())</f>
        <v>#N/A</v>
      </c>
      <c r="E54" s="60" t="e">
        <f ca="true">+IF(AND(ISNUMBER(OFFSET('Water Data'!$C$7,0,10*ROW('Water Data'!C48))),'Data Summary'!BT54="Yes"),OFFSET('Water Data'!$C$7,0,10*ROW('Water Data'!C48)),NA())</f>
        <v>#N/A</v>
      </c>
      <c r="F54" s="60" t="e">
        <f ca="true">+IF(AND(ISNUMBER(OFFSET('Water Data'!$C$10,0,10*ROW('Water Data'!C48))),'Data Summary'!BU54="Yes"),OFFSET('Water Data'!$C$10,0,10*ROW('Water Data'!C48)),NA())</f>
        <v>#N/A</v>
      </c>
      <c r="G54" s="60" t="e">
        <f ca="true">+IF(AND(ISNUMBER(OFFSET('Water Data'!$D$5,0,10*ROW('Water Data'!D48))),'Data Summary'!BV54="Yes"),100-OFFSET('Water Data'!$D$5,0,10*ROW('Water Data'!D48)),NA())</f>
        <v>#N/A</v>
      </c>
      <c r="H54" s="60" t="e">
        <f ca="true">+IF(AND(ISNUMBER(OFFSET('Water Data'!$D$7,0,10*ROW('Water Data'!D48))),'Data Summary'!BW54="Yes"),OFFSET('Water Data'!$D$7,0,10*ROW('Water Data'!D48)),NA())</f>
        <v>#N/A</v>
      </c>
      <c r="I54" s="60" t="e">
        <f ca="true">+IF(AND(ISNUMBER(OFFSET('Water Data'!$D$10,0,10*ROW('Water Data'!D48))),'Data Summary'!BX54="Yes"),OFFSET('Water Data'!$D$10,0,10*ROW('Water Data'!D48)),NA())</f>
        <v>#N/A</v>
      </c>
      <c r="J54" s="60" t="e">
        <f ca="true">+IF(AND(ISNUMBER(OFFSET('Water Data'!$E$5,0,10*ROW('Water Data'!E48))),'Data Summary'!BY54="Yes"),100-OFFSET('Water Data'!$E$5,0,10*ROW('Water Data'!E48)),NA())</f>
        <v>#N/A</v>
      </c>
      <c r="K54" s="60" t="e">
        <f ca="true">+IF(AND(ISNUMBER(OFFSET('Water Data'!$E$7,0,10*ROW('Water Data'!E48))),'Data Summary'!BZ54="Yes"),OFFSET('Water Data'!$E$7,0,10*ROW('Water Data'!E48)),NA())</f>
        <v>#N/A</v>
      </c>
      <c r="L54" s="60" t="e">
        <f ca="true">+IF(AND(ISNUMBER(OFFSET('Water Data'!$E$10,0,10*ROW('Water Data'!E48))),'Data Summary'!CA54="Yes"),OFFSET('Water Data'!$E$10,0,10*ROW('Water Data'!E48)),NA())</f>
        <v>#N/A</v>
      </c>
      <c r="M54" s="60" t="e">
        <f ca="true">+IF(AND(ISNUMBER(OFFSET('Water Data'!$F$5,0,10*ROW('Water Data'!F48))),'Data Summary'!CB54="Yes"),100-OFFSET('Water Data'!$F$5,0,10*ROW('Water Data'!F48)),NA())</f>
        <v>#N/A</v>
      </c>
      <c r="N54" s="60" t="e">
        <f ca="true">+IF(AND(ISNUMBER(OFFSET('Water Data'!$F$7,0,10*ROW('Water Data'!F48))),'Data Summary'!CC54="Yes"),OFFSET('Water Data'!$F$7,0,10*ROW('Water Data'!F48)),NA())</f>
        <v>#N/A</v>
      </c>
      <c r="O54" s="60" t="e">
        <f ca="true">+IF(AND(ISNUMBER(OFFSET('Water Data'!$F$10,0,10*ROW('Water Data'!F48))),'Data Summary'!CD54="Yes"),OFFSET('Water Data'!$F$10,0,10*ROW('Water Data'!F48)),NA())</f>
        <v>#N/A</v>
      </c>
      <c r="P54" s="60" t="e">
        <f ca="true">+IF(AND(ISNUMBER(OFFSET('Water Data'!$G$5,0,10*ROW('Water Data'!G48))),'Data Summary'!CE54="Yes"),100-OFFSET('Water Data'!$G$5,0,10*ROW('Water Data'!G48)),NA())</f>
        <v>#N/A</v>
      </c>
      <c r="Q54" s="60" t="e">
        <f ca="true">+IF(AND(ISNUMBER(OFFSET('Water Data'!$G$7,0,10*ROW('Water Data'!G48))),'Data Summary'!CF54="Yes"),OFFSET('Water Data'!$G$7,0,10*ROW('Water Data'!G48)),NA())</f>
        <v>#N/A</v>
      </c>
      <c r="R54" s="60" t="e">
        <f ca="true">+IF(AND(ISNUMBER(OFFSET('Water Data'!$G$10,0,10*ROW('Water Data'!G48))),'Data Summary'!CG54="Yes"),OFFSET('Water Data'!$G$10,0,10*ROW('Water Data'!G48)),NA())</f>
        <v>#N/A</v>
      </c>
      <c r="S54" s="60" t="e">
        <f ca="true">+IF(AND(ISNUMBER(OFFSET('Water Data'!$H$5,0,10*ROW('Water Data'!H48))),'Data Summary'!CH54="Yes"),100-OFFSET('Water Data'!$H$5,0,10*ROW('Water Data'!H48)),NA())</f>
        <v>#N/A</v>
      </c>
      <c r="T54" s="60" t="e">
        <f ca="true">+IF(AND(ISNUMBER(OFFSET('Water Data'!$H$7,0,10*ROW('Water Data'!H48))),'Data Summary'!CI54="Yes"),OFFSET('Water Data'!$H$7,0,10*ROW('Water Data'!H48)),NA())</f>
        <v>#N/A</v>
      </c>
      <c r="U54" s="60" t="e">
        <f ca="true">+IF(AND(ISNUMBER(OFFSET('Water Data'!$H$10,0,10*ROW('Water Data'!H48))),'Data Summary'!CJ54="Yes"),OFFSET('Water Data'!$H$10,0,10*ROW('Water Data'!H48)),NA())</f>
        <v>#N/A</v>
      </c>
      <c r="V54" s="106" t="e">
        <f ca="true">+IF(AND(ISNUMBER(OFFSET('Sanitation Data'!$C$5,0,10*ROW('Sanitation Data'!C48))),'Data Summary'!CK54="Yes"),100-OFFSET('Sanitation Data'!$C$5,0,10*ROW('Sanitation Data'!C48)),NA())</f>
        <v>#N/A</v>
      </c>
      <c r="W54" s="106" t="e">
        <f ca="true">+IF(AND(ISNUMBER(OFFSET('Sanitation Data'!$C$7,0,10*ROW('Sanitation Data'!C48))),'Data Summary'!CL54="Yes"),OFFSET('Sanitation Data'!$C$7,0,10*ROW('Sanitation Data'!C48)),NA())</f>
        <v>#N/A</v>
      </c>
      <c r="X54" s="106" t="e">
        <f ca="true">+IF(AND(ISNUMBER(OFFSET('Sanitation Data'!$C$11,0,10*ROW('Sanitation Data'!C48))),'Data Summary'!CM54="Yes"),OFFSET('Sanitation Data'!$C$11,0,10*ROW('Sanitation Data'!C48)),NA())</f>
        <v>#N/A</v>
      </c>
      <c r="Y54" s="106" t="e">
        <f ca="true">+IF(AND(ISNUMBER(OFFSET('Sanitation Data'!$C$12,0,10*ROW('Sanitation Data'!C48))),'Data Summary'!CN54="Yes"),OFFSET('Sanitation Data'!$C$12,0,10*ROW('Sanitation Data'!C48)),NA())</f>
        <v>#N/A</v>
      </c>
      <c r="Z54" s="106" t="e">
        <f ca="true">+IF(AND(ISNUMBER(OFFSET('Sanitation Data'!$C$13,0,10*ROW('Sanitation Data'!C48))),'Data Summary'!CO54="Yes"),OFFSET('Sanitation Data'!$C$13,0,10*ROW('Sanitation Data'!C48)),NA())</f>
        <v>#N/A</v>
      </c>
      <c r="AA54" s="106" t="e">
        <f ca="true">+IF(AND(ISNUMBER(OFFSET('Sanitation Data'!$D$5,0,10*ROW('Sanitation Data'!D48))),'Data Summary'!CP54="Yes"),100-OFFSET('Sanitation Data'!$D$5,0,10*ROW('Sanitation Data'!D48)),NA())</f>
        <v>#N/A</v>
      </c>
      <c r="AB54" s="106" t="e">
        <f ca="true">+IF(AND(ISNUMBER(OFFSET('Sanitation Data'!$D$7,0,10*ROW('Sanitation Data'!D48))),'Data Summary'!CQ54="Yes"),OFFSET('Sanitation Data'!$D$7,0,10*ROW('Sanitation Data'!D48)),NA())</f>
        <v>#N/A</v>
      </c>
      <c r="AC54" s="106" t="e">
        <f ca="true">+IF(AND(ISNUMBER(OFFSET('Sanitation Data'!$D$11,0,10*ROW('Sanitation Data'!D48))),'Data Summary'!CR54="Yes"),OFFSET('Sanitation Data'!$D$11,0,10*ROW('Sanitation Data'!D48)),NA())</f>
        <v>#N/A</v>
      </c>
      <c r="AD54" s="106" t="e">
        <f ca="true">+IF(AND(ISNUMBER(OFFSET('Sanitation Data'!$D$12,0,10*ROW('Sanitation Data'!D48))),'Data Summary'!CS54="Yes"),OFFSET('Sanitation Data'!$D$12,0,10*ROW('Sanitation Data'!D48)),NA())</f>
        <v>#N/A</v>
      </c>
      <c r="AE54" s="106" t="e">
        <f ca="true">+IF(AND(ISNUMBER(OFFSET('Sanitation Data'!$D$13,0,10*ROW('Sanitation Data'!D48))),'Data Summary'!CT54="Yes"),OFFSET('Sanitation Data'!$D$13,0,10*ROW('Sanitation Data'!D48)),NA())</f>
        <v>#N/A</v>
      </c>
      <c r="AF54" s="106" t="e">
        <f ca="true">+IF(AND(ISNUMBER(OFFSET('Sanitation Data'!$E$5,0,10*ROW('Sanitation Data'!E48))),'Data Summary'!CU54="Yes"),100-OFFSET('Sanitation Data'!$E$5,0,10*ROW('Sanitation Data'!E48)),NA())</f>
        <v>#N/A</v>
      </c>
      <c r="AG54" s="106" t="e">
        <f ca="true">+IF(AND(ISNUMBER(OFFSET('Sanitation Data'!$E$7,0,10*ROW('Sanitation Data'!E48))),'Data Summary'!CV54="Yes"),OFFSET('Sanitation Data'!$E$7,0,10*ROW('Sanitation Data'!E48)),NA())</f>
        <v>#N/A</v>
      </c>
      <c r="AH54" s="106" t="e">
        <f ca="true">+IF(AND(ISNUMBER(OFFSET('Sanitation Data'!$E$11,0,10*ROW('Sanitation Data'!E48))),'Data Summary'!CW54="Yes"),OFFSET('Sanitation Data'!$E$11,0,10*ROW('Sanitation Data'!E48)),NA())</f>
        <v>#N/A</v>
      </c>
      <c r="AI54" s="106" t="e">
        <f ca="true">+IF(AND(ISNUMBER(OFFSET('Sanitation Data'!$E$12,0,10*ROW('Sanitation Data'!E48))),'Data Summary'!CX54="Yes"),OFFSET('Sanitation Data'!$E$12,0,10*ROW('Sanitation Data'!E48)),NA())</f>
        <v>#N/A</v>
      </c>
      <c r="AJ54" s="106" t="e">
        <f ca="true">+IF(AND(ISNUMBER(OFFSET('Sanitation Data'!$E$13,0,10*ROW('Sanitation Data'!E48))),'Data Summary'!CY54="Yes"),OFFSET('Sanitation Data'!$E$13,0,10*ROW('Sanitation Data'!E48)),NA())</f>
        <v>#N/A</v>
      </c>
      <c r="AK54" s="106" t="e">
        <f ca="true">+IF(AND(ISNUMBER(OFFSET('Sanitation Data'!$F$5,0,10*ROW('Sanitation Data'!F48))),'Data Summary'!CZ54="Yes"),100-OFFSET('Sanitation Data'!$F$5,0,10*ROW('Sanitation Data'!F48)),NA())</f>
        <v>#N/A</v>
      </c>
      <c r="AL54" s="106" t="e">
        <f ca="true">+IF(AND(ISNUMBER(OFFSET('Sanitation Data'!$F$7,0,10*ROW('Sanitation Data'!F48))),'Data Summary'!DA54="Yes"),OFFSET('Sanitation Data'!$F$7,0,10*ROW('Sanitation Data'!F48)),NA())</f>
        <v>#N/A</v>
      </c>
      <c r="AM54" s="106" t="e">
        <f ca="true">+IF(AND(ISNUMBER(OFFSET('Sanitation Data'!$F$11,0,10*ROW('Sanitation Data'!F48))),'Data Summary'!DB54="Yes"),OFFSET('Sanitation Data'!$F$11,0,10*ROW('Sanitation Data'!F48)),NA())</f>
        <v>#N/A</v>
      </c>
      <c r="AN54" s="106" t="e">
        <f ca="true">+IF(AND(ISNUMBER(OFFSET('Sanitation Data'!$F$12,0,10*ROW('Sanitation Data'!F48))),'Data Summary'!DC54="Yes"),OFFSET('Sanitation Data'!$F$12,0,10*ROW('Sanitation Data'!F48)),NA())</f>
        <v>#N/A</v>
      </c>
      <c r="AO54" s="106" t="e">
        <f ca="true">+IF(AND(ISNUMBER(OFFSET('Sanitation Data'!$F$13,0,10*ROW('Sanitation Data'!F48))),'Data Summary'!DD54="Yes"),OFFSET('Sanitation Data'!$F$13,0,10*ROW('Sanitation Data'!F48)),NA())</f>
        <v>#N/A</v>
      </c>
      <c r="AP54" s="106" t="e">
        <f ca="true">+IF(AND(ISNUMBER(OFFSET('Sanitation Data'!$G$5,0,10*ROW('Sanitation Data'!G48))),'Data Summary'!DE54="Yes"),100-OFFSET('Sanitation Data'!$G$5,0,10*ROW('Sanitation Data'!G48)),NA())</f>
        <v>#N/A</v>
      </c>
      <c r="AQ54" s="106" t="e">
        <f ca="true">+IF(AND(ISNUMBER(OFFSET('Sanitation Data'!$G$7,0,10*ROW('Sanitation Data'!G48))),'Data Summary'!DF54="Yes"),OFFSET('Sanitation Data'!$G$7,0,10*ROW('Sanitation Data'!G48)),NA())</f>
        <v>#N/A</v>
      </c>
      <c r="AR54" s="106" t="e">
        <f ca="true">+IF(AND(ISNUMBER(OFFSET('Sanitation Data'!$G$11,0,10*ROW('Sanitation Data'!G48))),'Data Summary'!DG54="Yes"),OFFSET('Sanitation Data'!$G$11,0,10*ROW('Sanitation Data'!G48)),NA())</f>
        <v>#N/A</v>
      </c>
      <c r="AS54" s="106" t="e">
        <f ca="true">+IF(AND(ISNUMBER(OFFSET('Sanitation Data'!$G$12,0,10*ROW('Sanitation Data'!G48))),'Data Summary'!DH54="Yes"),OFFSET('Sanitation Data'!$G$12,0,10*ROW('Sanitation Data'!G48)),NA())</f>
        <v>#N/A</v>
      </c>
      <c r="AT54" s="106" t="e">
        <f ca="true">+IF(AND(ISNUMBER(OFFSET('Sanitation Data'!$G$13,0,10*ROW('Sanitation Data'!G48))),'Data Summary'!DI54="Yes"),OFFSET('Sanitation Data'!$G$13,0,10*ROW('Sanitation Data'!G48)),NA())</f>
        <v>#N/A</v>
      </c>
      <c r="AU54" s="106" t="e">
        <f ca="true">+IF(AND(ISNUMBER(OFFSET('Sanitation Data'!$H$5,0,10*ROW('Sanitation Data'!H48))),'Data Summary'!DJ54="Yes"),100-OFFSET('Sanitation Data'!$H$5,0,10*ROW('Sanitation Data'!H48)),NA())</f>
        <v>#N/A</v>
      </c>
      <c r="AV54" s="106" t="e">
        <f ca="true">+IF(AND(ISNUMBER(OFFSET('Sanitation Data'!$H$7,0,10*ROW('Sanitation Data'!H48))),'Data Summary'!DK54="Yes"),OFFSET('Sanitation Data'!$H$7,0,10*ROW('Sanitation Data'!H48)),NA())</f>
        <v>#N/A</v>
      </c>
      <c r="AW54" s="106" t="e">
        <f ca="true">+IF(AND(ISNUMBER(OFFSET('Sanitation Data'!$H$11,0,10*ROW('Sanitation Data'!H48))),'Data Summary'!DL54="Yes"),OFFSET('Sanitation Data'!$H$11,0,10*ROW('Sanitation Data'!H48)),NA())</f>
        <v>#N/A</v>
      </c>
      <c r="AX54" s="106" t="e">
        <f ca="true">+IF(AND(ISNUMBER(OFFSET('Sanitation Data'!$H$12,0,10*ROW('Sanitation Data'!H48))),'Data Summary'!DM54="Yes"),OFFSET('Sanitation Data'!$H$12,0,10*ROW('Sanitation Data'!H48)),NA())</f>
        <v>#N/A</v>
      </c>
      <c r="AY54" s="106" t="e">
        <f ca="true">+IF(AND(ISNUMBER(OFFSET('Sanitation Data'!$H$13,0,10*ROW('Sanitation Data'!H48))),'Data Summary'!DN54="Yes"),OFFSET('Sanitation Data'!$H$13,0,10*ROW('Sanitation Data'!H48)),NA())</f>
        <v>#N/A</v>
      </c>
      <c r="AZ54" s="111" t="e">
        <f ca="true">+IF(AND(ISNUMBER(OFFSET('Hygiene Data'!$C$6,0,10*ROW('Hygiene Data'!C48))),'Data Summary'!DO54="Yes"),OFFSET('Hygiene Data'!$C$6,0,10*ROW('Hygiene Data'!C48)),NA())</f>
        <v>#N/A</v>
      </c>
      <c r="BA54" s="111" t="e">
        <f ca="true">+IF(AND(ISNUMBER(OFFSET('Hygiene Data'!$C$8,0,10*ROW('Hygiene Data'!C48))),'Data Summary'!DP54="Yes"),OFFSET('Hygiene Data'!$C$8,0,10*ROW('Hygiene Data'!C48)),NA())</f>
        <v>#N/A</v>
      </c>
      <c r="BB54" s="111" t="e">
        <f ca="true">+IF(AND(ISNUMBER(OFFSET('Hygiene Data'!$C$10,0,10*ROW('Hygiene Data'!C48))),'Data Summary'!DQ54="Yes"),OFFSET('Hygiene Data'!$C$10,0,10*ROW('Hygiene Data'!C48)),NA())</f>
        <v>#N/A</v>
      </c>
      <c r="BC54" s="111" t="e">
        <f ca="true">+IF(AND(ISNUMBER(OFFSET('Hygiene Data'!$D$6,0,10*ROW('Hygiene Data'!D48))),'Data Summary'!DR54="Yes"),OFFSET('Hygiene Data'!$D$6,0,10*ROW('Hygiene Data'!D48)),NA())</f>
        <v>#N/A</v>
      </c>
      <c r="BD54" s="111" t="e">
        <f ca="true">+IF(AND(ISNUMBER(OFFSET('Hygiene Data'!$D$8,0,10*ROW('Hygiene Data'!D48))),'Data Summary'!DS54="Yes"),OFFSET('Hygiene Data'!$D$8,0,10*ROW('Hygiene Data'!D48)),NA())</f>
        <v>#N/A</v>
      </c>
      <c r="BE54" s="111" t="e">
        <f ca="true">+IF(AND(ISNUMBER(OFFSET('Hygiene Data'!$D$10,0,10*ROW('Hygiene Data'!D48))),'Data Summary'!DT54="Yes"),OFFSET('Hygiene Data'!$D$10,0,10*ROW('Hygiene Data'!D48)),NA())</f>
        <v>#N/A</v>
      </c>
      <c r="BF54" s="111" t="e">
        <f ca="true">+IF(AND(ISNUMBER(OFFSET('Hygiene Data'!$E$6,0,10*ROW('Hygiene Data'!E48))),'Data Summary'!DU54="Yes"),OFFSET('Hygiene Data'!$E$6,0,10*ROW('Hygiene Data'!E48)),NA())</f>
        <v>#N/A</v>
      </c>
      <c r="BG54" s="111" t="e">
        <f ca="true">+IF(AND(ISNUMBER(OFFSET('Hygiene Data'!$E$8,0,10*ROW('Hygiene Data'!E48))),'Data Summary'!DV54="Yes"),OFFSET('Hygiene Data'!$E$8,0,10*ROW('Hygiene Data'!E48)),NA())</f>
        <v>#N/A</v>
      </c>
      <c r="BH54" s="111" t="e">
        <f ca="true">+IF(AND(ISNUMBER(OFFSET('Hygiene Data'!$E$10,0,10*ROW('Hygiene Data'!E48))),'Data Summary'!DW54="Yes"),OFFSET('Hygiene Data'!$E$10,0,10*ROW('Hygiene Data'!E48)),NA())</f>
        <v>#N/A</v>
      </c>
      <c r="BI54" s="111" t="e">
        <f ca="true">+IF(AND(ISNUMBER(OFFSET('Hygiene Data'!$F$6,0,10*ROW('Hygiene Data'!F48))),'Data Summary'!DX54="Yes"),OFFSET('Hygiene Data'!$F$6,0,10*ROW('Hygiene Data'!F48)),NA())</f>
        <v>#N/A</v>
      </c>
      <c r="BJ54" s="111" t="e">
        <f ca="true">+IF(AND(ISNUMBER(OFFSET('Hygiene Data'!$F$8,0,10*ROW('Hygiene Data'!F48))),'Data Summary'!DY54="Yes"),OFFSET('Hygiene Data'!$F$8,0,10*ROW('Hygiene Data'!F48)),NA())</f>
        <v>#N/A</v>
      </c>
      <c r="BK54" s="111" t="e">
        <f ca="true">+IF(AND(ISNUMBER(OFFSET('Hygiene Data'!$F$10,0,10*ROW('Hygiene Data'!F48))),'Data Summary'!DZ54="Yes"),OFFSET('Hygiene Data'!$F$10,0,10*ROW('Hygiene Data'!F48)),NA())</f>
        <v>#N/A</v>
      </c>
      <c r="BL54" s="111" t="e">
        <f ca="true">+IF(AND(ISNUMBER(OFFSET('Hygiene Data'!$G$6,0,10*ROW('Hygiene Data'!G48))),'Data Summary'!EA54="Yes"),OFFSET('Hygiene Data'!$G$6,0,10*ROW('Hygiene Data'!G48)),NA())</f>
        <v>#N/A</v>
      </c>
      <c r="BM54" s="111" t="e">
        <f ca="true">+IF(AND(ISNUMBER(OFFSET('Hygiene Data'!$G$8,0,10*ROW('Hygiene Data'!G48))),'Data Summary'!EB54="Yes"),OFFSET('Hygiene Data'!$G$8,0,10*ROW('Hygiene Data'!G48)),NA())</f>
        <v>#N/A</v>
      </c>
      <c r="BN54" s="111" t="e">
        <f ca="true">+IF(AND(ISNUMBER(OFFSET('Hygiene Data'!$G$10,0,10*ROW('Hygiene Data'!G48))),'Data Summary'!EC54="Yes"),OFFSET('Hygiene Data'!$G$10,0,10*ROW('Hygiene Data'!G48)),NA())</f>
        <v>#N/A</v>
      </c>
      <c r="BO54" s="111" t="e">
        <f ca="true">+IF(AND(ISNUMBER(OFFSET('Hygiene Data'!$H$6,0,10*ROW('Hygiene Data'!H48))),'Data Summary'!ED54="Yes"),OFFSET('Hygiene Data'!$H$6,0,10*ROW('Hygiene Data'!H48)),NA())</f>
        <v>#N/A</v>
      </c>
      <c r="BP54" s="111" t="e">
        <f ca="true">+IF(AND(ISNUMBER(OFFSET('Hygiene Data'!$H$8,0,10*ROW('Hygiene Data'!H48))),'Data Summary'!EE54="Yes"),OFFSET('Hygiene Data'!$H$8,0,10*ROW('Hygiene Data'!H48)),NA())</f>
        <v>#N/A</v>
      </c>
      <c r="BQ54" s="111" t="e">
        <f ca="true">+IF(AND(ISNUMBER(OFFSET('Hygiene Data'!$H$10,0,10*ROW('Hygiene Data'!H48))),'Data Summary'!EF54="Yes"),OFFSET('Hygiene Data'!$H$10,0,10*ROW('Hygiene Data'!H48)),NA())</f>
        <v>#N/A</v>
      </c>
    </row>
    <row r="55" x14ac:dyDescent="0.2">
      <c r="A55" s="59" t="e">
        <f ca="true">+IF(OFFSET('Water Data'!$B$1,0,10*ROW('Water Data'!B49))="",NA(),OFFSET('Water Data'!$B$1,0,10*ROW('Water Data'!B49)))</f>
        <v>#N/A</v>
      </c>
      <c r="B55" s="59" t="e">
        <f ca="true">+IF(OFFSET('Water Data'!$A$3,0,10*ROW('Water Data'!A52))="",NA(),OFFSET('Water Data'!$A$3,0,10*ROW('Water Data'!A52)))</f>
        <v>#N/A</v>
      </c>
      <c r="C55" s="59" t="e">
        <f ca="true">+IF(OFFSET('Water Data'!$C$3,0,10*ROW('Water Data'!C52))="",NA(),OFFSET('Water Data'!$C$3,0,10*ROW('Water Data'!C52)))</f>
        <v>#N/A</v>
      </c>
      <c r="D55" s="60" t="e">
        <f ca="true">+IF(AND(ISNUMBER(OFFSET('Water Data'!$C$5,0,10*ROW('Water Data'!C49))),'Data Summary'!BS55="Yes"),100-OFFSET('Water Data'!$C$5,0,10*ROW('Water Data'!C49)),NA())</f>
        <v>#N/A</v>
      </c>
      <c r="E55" s="60" t="e">
        <f ca="true">+IF(AND(ISNUMBER(OFFSET('Water Data'!$C$7,0,10*ROW('Water Data'!C49))),'Data Summary'!BT55="Yes"),OFFSET('Water Data'!$C$7,0,10*ROW('Water Data'!C49)),NA())</f>
        <v>#N/A</v>
      </c>
      <c r="F55" s="60" t="e">
        <f ca="true">+IF(AND(ISNUMBER(OFFSET('Water Data'!$C$10,0,10*ROW('Water Data'!C49))),'Data Summary'!BU55="Yes"),OFFSET('Water Data'!$C$10,0,10*ROW('Water Data'!C49)),NA())</f>
        <v>#N/A</v>
      </c>
      <c r="G55" s="60" t="e">
        <f ca="true">+IF(AND(ISNUMBER(OFFSET('Water Data'!$D$5,0,10*ROW('Water Data'!D49))),'Data Summary'!BV55="Yes"),100-OFFSET('Water Data'!$D$5,0,10*ROW('Water Data'!D49)),NA())</f>
        <v>#N/A</v>
      </c>
      <c r="H55" s="60" t="e">
        <f ca="true">+IF(AND(ISNUMBER(OFFSET('Water Data'!$D$7,0,10*ROW('Water Data'!D49))),'Data Summary'!BW55="Yes"),OFFSET('Water Data'!$D$7,0,10*ROW('Water Data'!D49)),NA())</f>
        <v>#N/A</v>
      </c>
      <c r="I55" s="60" t="e">
        <f ca="true">+IF(AND(ISNUMBER(OFFSET('Water Data'!$D$10,0,10*ROW('Water Data'!D49))),'Data Summary'!BX55="Yes"),OFFSET('Water Data'!$D$10,0,10*ROW('Water Data'!D49)),NA())</f>
        <v>#N/A</v>
      </c>
      <c r="J55" s="60" t="e">
        <f ca="true">+IF(AND(ISNUMBER(OFFSET('Water Data'!$E$5,0,10*ROW('Water Data'!E49))),'Data Summary'!BY55="Yes"),100-OFFSET('Water Data'!$E$5,0,10*ROW('Water Data'!E49)),NA())</f>
        <v>#N/A</v>
      </c>
      <c r="K55" s="60" t="e">
        <f ca="true">+IF(AND(ISNUMBER(OFFSET('Water Data'!$E$7,0,10*ROW('Water Data'!E49))),'Data Summary'!BZ55="Yes"),OFFSET('Water Data'!$E$7,0,10*ROW('Water Data'!E49)),NA())</f>
        <v>#N/A</v>
      </c>
      <c r="L55" s="60" t="e">
        <f ca="true">+IF(AND(ISNUMBER(OFFSET('Water Data'!$E$10,0,10*ROW('Water Data'!E49))),'Data Summary'!CA55="Yes"),OFFSET('Water Data'!$E$10,0,10*ROW('Water Data'!E49)),NA())</f>
        <v>#N/A</v>
      </c>
      <c r="M55" s="60" t="e">
        <f ca="true">+IF(AND(ISNUMBER(OFFSET('Water Data'!$F$5,0,10*ROW('Water Data'!F49))),'Data Summary'!CB55="Yes"),100-OFFSET('Water Data'!$F$5,0,10*ROW('Water Data'!F49)),NA())</f>
        <v>#N/A</v>
      </c>
      <c r="N55" s="60" t="e">
        <f ca="true">+IF(AND(ISNUMBER(OFFSET('Water Data'!$F$7,0,10*ROW('Water Data'!F49))),'Data Summary'!CC55="Yes"),OFFSET('Water Data'!$F$7,0,10*ROW('Water Data'!F49)),NA())</f>
        <v>#N/A</v>
      </c>
      <c r="O55" s="60" t="e">
        <f ca="true">+IF(AND(ISNUMBER(OFFSET('Water Data'!$F$10,0,10*ROW('Water Data'!F49))),'Data Summary'!CD55="Yes"),OFFSET('Water Data'!$F$10,0,10*ROW('Water Data'!F49)),NA())</f>
        <v>#N/A</v>
      </c>
      <c r="P55" s="60" t="e">
        <f ca="true">+IF(AND(ISNUMBER(OFFSET('Water Data'!$G$5,0,10*ROW('Water Data'!G49))),'Data Summary'!CE55="Yes"),100-OFFSET('Water Data'!$G$5,0,10*ROW('Water Data'!G49)),NA())</f>
        <v>#N/A</v>
      </c>
      <c r="Q55" s="60" t="e">
        <f ca="true">+IF(AND(ISNUMBER(OFFSET('Water Data'!$G$7,0,10*ROW('Water Data'!G49))),'Data Summary'!CF55="Yes"),OFFSET('Water Data'!$G$7,0,10*ROW('Water Data'!G49)),NA())</f>
        <v>#N/A</v>
      </c>
      <c r="R55" s="60" t="e">
        <f ca="true">+IF(AND(ISNUMBER(OFFSET('Water Data'!$G$10,0,10*ROW('Water Data'!G49))),'Data Summary'!CG55="Yes"),OFFSET('Water Data'!$G$10,0,10*ROW('Water Data'!G49)),NA())</f>
        <v>#N/A</v>
      </c>
      <c r="S55" s="60" t="e">
        <f ca="true">+IF(AND(ISNUMBER(OFFSET('Water Data'!$H$5,0,10*ROW('Water Data'!H49))),'Data Summary'!CH55="Yes"),100-OFFSET('Water Data'!$H$5,0,10*ROW('Water Data'!H49)),NA())</f>
        <v>#N/A</v>
      </c>
      <c r="T55" s="60" t="e">
        <f ca="true">+IF(AND(ISNUMBER(OFFSET('Water Data'!$H$7,0,10*ROW('Water Data'!H49))),'Data Summary'!CI55="Yes"),OFFSET('Water Data'!$H$7,0,10*ROW('Water Data'!H49)),NA())</f>
        <v>#N/A</v>
      </c>
      <c r="U55" s="60" t="e">
        <f ca="true">+IF(AND(ISNUMBER(OFFSET('Water Data'!$H$10,0,10*ROW('Water Data'!H49))),'Data Summary'!CJ55="Yes"),OFFSET('Water Data'!$H$10,0,10*ROW('Water Data'!H49)),NA())</f>
        <v>#N/A</v>
      </c>
      <c r="V55" s="106" t="e">
        <f ca="true">+IF(AND(ISNUMBER(OFFSET('Sanitation Data'!$C$5,0,10*ROW('Sanitation Data'!C49))),'Data Summary'!CK55="Yes"),100-OFFSET('Sanitation Data'!$C$5,0,10*ROW('Sanitation Data'!C49)),NA())</f>
        <v>#N/A</v>
      </c>
      <c r="W55" s="106" t="e">
        <f ca="true">+IF(AND(ISNUMBER(OFFSET('Sanitation Data'!$C$7,0,10*ROW('Sanitation Data'!C49))),'Data Summary'!CL55="Yes"),OFFSET('Sanitation Data'!$C$7,0,10*ROW('Sanitation Data'!C49)),NA())</f>
        <v>#N/A</v>
      </c>
      <c r="X55" s="106" t="e">
        <f ca="true">+IF(AND(ISNUMBER(OFFSET('Sanitation Data'!$C$11,0,10*ROW('Sanitation Data'!C49))),'Data Summary'!CM55="Yes"),OFFSET('Sanitation Data'!$C$11,0,10*ROW('Sanitation Data'!C49)),NA())</f>
        <v>#N/A</v>
      </c>
      <c r="Y55" s="106" t="e">
        <f ca="true">+IF(AND(ISNUMBER(OFFSET('Sanitation Data'!$C$12,0,10*ROW('Sanitation Data'!C49))),'Data Summary'!CN55="Yes"),OFFSET('Sanitation Data'!$C$12,0,10*ROW('Sanitation Data'!C49)),NA())</f>
        <v>#N/A</v>
      </c>
      <c r="Z55" s="106" t="e">
        <f ca="true">+IF(AND(ISNUMBER(OFFSET('Sanitation Data'!$C$13,0,10*ROW('Sanitation Data'!C49))),'Data Summary'!CO55="Yes"),OFFSET('Sanitation Data'!$C$13,0,10*ROW('Sanitation Data'!C49)),NA())</f>
        <v>#N/A</v>
      </c>
      <c r="AA55" s="106" t="e">
        <f ca="true">+IF(AND(ISNUMBER(OFFSET('Sanitation Data'!$D$5,0,10*ROW('Sanitation Data'!D49))),'Data Summary'!CP55="Yes"),100-OFFSET('Sanitation Data'!$D$5,0,10*ROW('Sanitation Data'!D49)),NA())</f>
        <v>#N/A</v>
      </c>
      <c r="AB55" s="106" t="e">
        <f ca="true">+IF(AND(ISNUMBER(OFFSET('Sanitation Data'!$D$7,0,10*ROW('Sanitation Data'!D49))),'Data Summary'!CQ55="Yes"),OFFSET('Sanitation Data'!$D$7,0,10*ROW('Sanitation Data'!D49)),NA())</f>
        <v>#N/A</v>
      </c>
      <c r="AC55" s="106" t="e">
        <f ca="true">+IF(AND(ISNUMBER(OFFSET('Sanitation Data'!$D$11,0,10*ROW('Sanitation Data'!D49))),'Data Summary'!CR55="Yes"),OFFSET('Sanitation Data'!$D$11,0,10*ROW('Sanitation Data'!D49)),NA())</f>
        <v>#N/A</v>
      </c>
      <c r="AD55" s="106" t="e">
        <f ca="true">+IF(AND(ISNUMBER(OFFSET('Sanitation Data'!$D$12,0,10*ROW('Sanitation Data'!D49))),'Data Summary'!CS55="Yes"),OFFSET('Sanitation Data'!$D$12,0,10*ROW('Sanitation Data'!D49)),NA())</f>
        <v>#N/A</v>
      </c>
      <c r="AE55" s="106" t="e">
        <f ca="true">+IF(AND(ISNUMBER(OFFSET('Sanitation Data'!$D$13,0,10*ROW('Sanitation Data'!D49))),'Data Summary'!CT55="Yes"),OFFSET('Sanitation Data'!$D$13,0,10*ROW('Sanitation Data'!D49)),NA())</f>
        <v>#N/A</v>
      </c>
      <c r="AF55" s="106" t="e">
        <f ca="true">+IF(AND(ISNUMBER(OFFSET('Sanitation Data'!$E$5,0,10*ROW('Sanitation Data'!E49))),'Data Summary'!CU55="Yes"),100-OFFSET('Sanitation Data'!$E$5,0,10*ROW('Sanitation Data'!E49)),NA())</f>
        <v>#N/A</v>
      </c>
      <c r="AG55" s="106" t="e">
        <f ca="true">+IF(AND(ISNUMBER(OFFSET('Sanitation Data'!$E$7,0,10*ROW('Sanitation Data'!E49))),'Data Summary'!CV55="Yes"),OFFSET('Sanitation Data'!$E$7,0,10*ROW('Sanitation Data'!E49)),NA())</f>
        <v>#N/A</v>
      </c>
      <c r="AH55" s="106" t="e">
        <f ca="true">+IF(AND(ISNUMBER(OFFSET('Sanitation Data'!$E$11,0,10*ROW('Sanitation Data'!E49))),'Data Summary'!CW55="Yes"),OFFSET('Sanitation Data'!$E$11,0,10*ROW('Sanitation Data'!E49)),NA())</f>
        <v>#N/A</v>
      </c>
      <c r="AI55" s="106" t="e">
        <f ca="true">+IF(AND(ISNUMBER(OFFSET('Sanitation Data'!$E$12,0,10*ROW('Sanitation Data'!E49))),'Data Summary'!CX55="Yes"),OFFSET('Sanitation Data'!$E$12,0,10*ROW('Sanitation Data'!E49)),NA())</f>
        <v>#N/A</v>
      </c>
      <c r="AJ55" s="106" t="e">
        <f ca="true">+IF(AND(ISNUMBER(OFFSET('Sanitation Data'!$E$13,0,10*ROW('Sanitation Data'!E49))),'Data Summary'!CY55="Yes"),OFFSET('Sanitation Data'!$E$13,0,10*ROW('Sanitation Data'!E49)),NA())</f>
        <v>#N/A</v>
      </c>
      <c r="AK55" s="106" t="e">
        <f ca="true">+IF(AND(ISNUMBER(OFFSET('Sanitation Data'!$F$5,0,10*ROW('Sanitation Data'!F49))),'Data Summary'!CZ55="Yes"),100-OFFSET('Sanitation Data'!$F$5,0,10*ROW('Sanitation Data'!F49)),NA())</f>
        <v>#N/A</v>
      </c>
      <c r="AL55" s="106" t="e">
        <f ca="true">+IF(AND(ISNUMBER(OFFSET('Sanitation Data'!$F$7,0,10*ROW('Sanitation Data'!F49))),'Data Summary'!DA55="Yes"),OFFSET('Sanitation Data'!$F$7,0,10*ROW('Sanitation Data'!F49)),NA())</f>
        <v>#N/A</v>
      </c>
      <c r="AM55" s="106" t="e">
        <f ca="true">+IF(AND(ISNUMBER(OFFSET('Sanitation Data'!$F$11,0,10*ROW('Sanitation Data'!F49))),'Data Summary'!DB55="Yes"),OFFSET('Sanitation Data'!$F$11,0,10*ROW('Sanitation Data'!F49)),NA())</f>
        <v>#N/A</v>
      </c>
      <c r="AN55" s="106" t="e">
        <f ca="true">+IF(AND(ISNUMBER(OFFSET('Sanitation Data'!$F$12,0,10*ROW('Sanitation Data'!F49))),'Data Summary'!DC55="Yes"),OFFSET('Sanitation Data'!$F$12,0,10*ROW('Sanitation Data'!F49)),NA())</f>
        <v>#N/A</v>
      </c>
      <c r="AO55" s="106" t="e">
        <f ca="true">+IF(AND(ISNUMBER(OFFSET('Sanitation Data'!$F$13,0,10*ROW('Sanitation Data'!F49))),'Data Summary'!DD55="Yes"),OFFSET('Sanitation Data'!$F$13,0,10*ROW('Sanitation Data'!F49)),NA())</f>
        <v>#N/A</v>
      </c>
      <c r="AP55" s="106" t="e">
        <f ca="true">+IF(AND(ISNUMBER(OFFSET('Sanitation Data'!$G$5,0,10*ROW('Sanitation Data'!G49))),'Data Summary'!DE55="Yes"),100-OFFSET('Sanitation Data'!$G$5,0,10*ROW('Sanitation Data'!G49)),NA())</f>
        <v>#N/A</v>
      </c>
      <c r="AQ55" s="106" t="e">
        <f ca="true">+IF(AND(ISNUMBER(OFFSET('Sanitation Data'!$G$7,0,10*ROW('Sanitation Data'!G49))),'Data Summary'!DF55="Yes"),OFFSET('Sanitation Data'!$G$7,0,10*ROW('Sanitation Data'!G49)),NA())</f>
        <v>#N/A</v>
      </c>
      <c r="AR55" s="106" t="e">
        <f ca="true">+IF(AND(ISNUMBER(OFFSET('Sanitation Data'!$G$11,0,10*ROW('Sanitation Data'!G49))),'Data Summary'!DG55="Yes"),OFFSET('Sanitation Data'!$G$11,0,10*ROW('Sanitation Data'!G49)),NA())</f>
        <v>#N/A</v>
      </c>
      <c r="AS55" s="106" t="e">
        <f ca="true">+IF(AND(ISNUMBER(OFFSET('Sanitation Data'!$G$12,0,10*ROW('Sanitation Data'!G49))),'Data Summary'!DH55="Yes"),OFFSET('Sanitation Data'!$G$12,0,10*ROW('Sanitation Data'!G49)),NA())</f>
        <v>#N/A</v>
      </c>
      <c r="AT55" s="106" t="e">
        <f ca="true">+IF(AND(ISNUMBER(OFFSET('Sanitation Data'!$G$13,0,10*ROW('Sanitation Data'!G49))),'Data Summary'!DI55="Yes"),OFFSET('Sanitation Data'!$G$13,0,10*ROW('Sanitation Data'!G49)),NA())</f>
        <v>#N/A</v>
      </c>
      <c r="AU55" s="106" t="e">
        <f ca="true">+IF(AND(ISNUMBER(OFFSET('Sanitation Data'!$H$5,0,10*ROW('Sanitation Data'!H49))),'Data Summary'!DJ55="Yes"),100-OFFSET('Sanitation Data'!$H$5,0,10*ROW('Sanitation Data'!H49)),NA())</f>
        <v>#N/A</v>
      </c>
      <c r="AV55" s="106" t="e">
        <f ca="true">+IF(AND(ISNUMBER(OFFSET('Sanitation Data'!$H$7,0,10*ROW('Sanitation Data'!H49))),'Data Summary'!DK55="Yes"),OFFSET('Sanitation Data'!$H$7,0,10*ROW('Sanitation Data'!H49)),NA())</f>
        <v>#N/A</v>
      </c>
      <c r="AW55" s="106" t="e">
        <f ca="true">+IF(AND(ISNUMBER(OFFSET('Sanitation Data'!$H$11,0,10*ROW('Sanitation Data'!H49))),'Data Summary'!DL55="Yes"),OFFSET('Sanitation Data'!$H$11,0,10*ROW('Sanitation Data'!H49)),NA())</f>
        <v>#N/A</v>
      </c>
      <c r="AX55" s="106" t="e">
        <f ca="true">+IF(AND(ISNUMBER(OFFSET('Sanitation Data'!$H$12,0,10*ROW('Sanitation Data'!H49))),'Data Summary'!DM55="Yes"),OFFSET('Sanitation Data'!$H$12,0,10*ROW('Sanitation Data'!H49)),NA())</f>
        <v>#N/A</v>
      </c>
      <c r="AY55" s="106" t="e">
        <f ca="true">+IF(AND(ISNUMBER(OFFSET('Sanitation Data'!$H$13,0,10*ROW('Sanitation Data'!H49))),'Data Summary'!DN55="Yes"),OFFSET('Sanitation Data'!$H$13,0,10*ROW('Sanitation Data'!H49)),NA())</f>
        <v>#N/A</v>
      </c>
      <c r="AZ55" s="111" t="e">
        <f ca="true">+IF(AND(ISNUMBER(OFFSET('Hygiene Data'!$C$6,0,10*ROW('Hygiene Data'!C49))),'Data Summary'!DO55="Yes"),OFFSET('Hygiene Data'!$C$6,0,10*ROW('Hygiene Data'!C49)),NA())</f>
        <v>#N/A</v>
      </c>
      <c r="BA55" s="111" t="e">
        <f ca="true">+IF(AND(ISNUMBER(OFFSET('Hygiene Data'!$C$8,0,10*ROW('Hygiene Data'!C49))),'Data Summary'!DP55="Yes"),OFFSET('Hygiene Data'!$C$8,0,10*ROW('Hygiene Data'!C49)),NA())</f>
        <v>#N/A</v>
      </c>
      <c r="BB55" s="111" t="e">
        <f ca="true">+IF(AND(ISNUMBER(OFFSET('Hygiene Data'!$C$10,0,10*ROW('Hygiene Data'!C49))),'Data Summary'!DQ55="Yes"),OFFSET('Hygiene Data'!$C$10,0,10*ROW('Hygiene Data'!C49)),NA())</f>
        <v>#N/A</v>
      </c>
      <c r="BC55" s="111" t="e">
        <f ca="true">+IF(AND(ISNUMBER(OFFSET('Hygiene Data'!$D$6,0,10*ROW('Hygiene Data'!D49))),'Data Summary'!DR55="Yes"),OFFSET('Hygiene Data'!$D$6,0,10*ROW('Hygiene Data'!D49)),NA())</f>
        <v>#N/A</v>
      </c>
      <c r="BD55" s="111" t="e">
        <f ca="true">+IF(AND(ISNUMBER(OFFSET('Hygiene Data'!$D$8,0,10*ROW('Hygiene Data'!D49))),'Data Summary'!DS55="Yes"),OFFSET('Hygiene Data'!$D$8,0,10*ROW('Hygiene Data'!D49)),NA())</f>
        <v>#N/A</v>
      </c>
      <c r="BE55" s="111" t="e">
        <f ca="true">+IF(AND(ISNUMBER(OFFSET('Hygiene Data'!$D$10,0,10*ROW('Hygiene Data'!D49))),'Data Summary'!DT55="Yes"),OFFSET('Hygiene Data'!$D$10,0,10*ROW('Hygiene Data'!D49)),NA())</f>
        <v>#N/A</v>
      </c>
      <c r="BF55" s="111" t="e">
        <f ca="true">+IF(AND(ISNUMBER(OFFSET('Hygiene Data'!$E$6,0,10*ROW('Hygiene Data'!E49))),'Data Summary'!DU55="Yes"),OFFSET('Hygiene Data'!$E$6,0,10*ROW('Hygiene Data'!E49)),NA())</f>
        <v>#N/A</v>
      </c>
      <c r="BG55" s="111" t="e">
        <f ca="true">+IF(AND(ISNUMBER(OFFSET('Hygiene Data'!$E$8,0,10*ROW('Hygiene Data'!E49))),'Data Summary'!DV55="Yes"),OFFSET('Hygiene Data'!$E$8,0,10*ROW('Hygiene Data'!E49)),NA())</f>
        <v>#N/A</v>
      </c>
      <c r="BH55" s="111" t="e">
        <f ca="true">+IF(AND(ISNUMBER(OFFSET('Hygiene Data'!$E$10,0,10*ROW('Hygiene Data'!E49))),'Data Summary'!DW55="Yes"),OFFSET('Hygiene Data'!$E$10,0,10*ROW('Hygiene Data'!E49)),NA())</f>
        <v>#N/A</v>
      </c>
      <c r="BI55" s="111" t="e">
        <f ca="true">+IF(AND(ISNUMBER(OFFSET('Hygiene Data'!$F$6,0,10*ROW('Hygiene Data'!F49))),'Data Summary'!DX55="Yes"),OFFSET('Hygiene Data'!$F$6,0,10*ROW('Hygiene Data'!F49)),NA())</f>
        <v>#N/A</v>
      </c>
      <c r="BJ55" s="111" t="e">
        <f ca="true">+IF(AND(ISNUMBER(OFFSET('Hygiene Data'!$F$8,0,10*ROW('Hygiene Data'!F49))),'Data Summary'!DY55="Yes"),OFFSET('Hygiene Data'!$F$8,0,10*ROW('Hygiene Data'!F49)),NA())</f>
        <v>#N/A</v>
      </c>
      <c r="BK55" s="111" t="e">
        <f ca="true">+IF(AND(ISNUMBER(OFFSET('Hygiene Data'!$F$10,0,10*ROW('Hygiene Data'!F49))),'Data Summary'!DZ55="Yes"),OFFSET('Hygiene Data'!$F$10,0,10*ROW('Hygiene Data'!F49)),NA())</f>
        <v>#N/A</v>
      </c>
      <c r="BL55" s="111" t="e">
        <f ca="true">+IF(AND(ISNUMBER(OFFSET('Hygiene Data'!$G$6,0,10*ROW('Hygiene Data'!G49))),'Data Summary'!EA55="Yes"),OFFSET('Hygiene Data'!$G$6,0,10*ROW('Hygiene Data'!G49)),NA())</f>
        <v>#N/A</v>
      </c>
      <c r="BM55" s="111" t="e">
        <f ca="true">+IF(AND(ISNUMBER(OFFSET('Hygiene Data'!$G$8,0,10*ROW('Hygiene Data'!G49))),'Data Summary'!EB55="Yes"),OFFSET('Hygiene Data'!$G$8,0,10*ROW('Hygiene Data'!G49)),NA())</f>
        <v>#N/A</v>
      </c>
      <c r="BN55" s="111" t="e">
        <f ca="true">+IF(AND(ISNUMBER(OFFSET('Hygiene Data'!$G$10,0,10*ROW('Hygiene Data'!G49))),'Data Summary'!EC55="Yes"),OFFSET('Hygiene Data'!$G$10,0,10*ROW('Hygiene Data'!G49)),NA())</f>
        <v>#N/A</v>
      </c>
      <c r="BO55" s="111" t="e">
        <f ca="true">+IF(AND(ISNUMBER(OFFSET('Hygiene Data'!$H$6,0,10*ROW('Hygiene Data'!H49))),'Data Summary'!ED55="Yes"),OFFSET('Hygiene Data'!$H$6,0,10*ROW('Hygiene Data'!H49)),NA())</f>
        <v>#N/A</v>
      </c>
      <c r="BP55" s="111" t="e">
        <f ca="true">+IF(AND(ISNUMBER(OFFSET('Hygiene Data'!$H$8,0,10*ROW('Hygiene Data'!H49))),'Data Summary'!EE55="Yes"),OFFSET('Hygiene Data'!$H$8,0,10*ROW('Hygiene Data'!H49)),NA())</f>
        <v>#N/A</v>
      </c>
      <c r="BQ55" s="111" t="e">
        <f ca="true">+IF(AND(ISNUMBER(OFFSET('Hygiene Data'!$H$10,0,10*ROW('Hygiene Data'!H49))),'Data Summary'!EF55="Yes"),OFFSET('Hygiene Data'!$H$10,0,10*ROW('Hygiene Data'!H49)),NA())</f>
        <v>#N/A</v>
      </c>
    </row>
    <row r="56" x14ac:dyDescent="0.2">
      <c r="A56" s="59" t="e">
        <f ca="true">+IF(OFFSET('Water Data'!$B$1,0,10*ROW('Water Data'!B50))="",NA(),OFFSET('Water Data'!$B$1,0,10*ROW('Water Data'!B50)))</f>
        <v>#N/A</v>
      </c>
      <c r="B56" s="59" t="e">
        <f ca="true">+IF(OFFSET('Water Data'!$A$3,0,10*ROW('Water Data'!A53))="",NA(),OFFSET('Water Data'!$A$3,0,10*ROW('Water Data'!A53)))</f>
        <v>#N/A</v>
      </c>
      <c r="C56" s="59" t="e">
        <f ca="true">+IF(OFFSET('Water Data'!$C$3,0,10*ROW('Water Data'!C53))="",NA(),OFFSET('Water Data'!$C$3,0,10*ROW('Water Data'!C53)))</f>
        <v>#N/A</v>
      </c>
      <c r="D56" s="60" t="e">
        <f ca="true">+IF(AND(ISNUMBER(OFFSET('Water Data'!$C$5,0,10*ROW('Water Data'!C50))),'Data Summary'!BS56="Yes"),100-OFFSET('Water Data'!$C$5,0,10*ROW('Water Data'!C50)),NA())</f>
        <v>#N/A</v>
      </c>
      <c r="E56" s="60" t="e">
        <f ca="true">+IF(AND(ISNUMBER(OFFSET('Water Data'!$C$7,0,10*ROW('Water Data'!C50))),'Data Summary'!BT56="Yes"),OFFSET('Water Data'!$C$7,0,10*ROW('Water Data'!C50)),NA())</f>
        <v>#N/A</v>
      </c>
      <c r="F56" s="60" t="e">
        <f ca="true">+IF(AND(ISNUMBER(OFFSET('Water Data'!$C$10,0,10*ROW('Water Data'!C50))),'Data Summary'!BU56="Yes"),OFFSET('Water Data'!$C$10,0,10*ROW('Water Data'!C50)),NA())</f>
        <v>#N/A</v>
      </c>
      <c r="G56" s="60" t="e">
        <f ca="true">+IF(AND(ISNUMBER(OFFSET('Water Data'!$D$5,0,10*ROW('Water Data'!D50))),'Data Summary'!BV56="Yes"),100-OFFSET('Water Data'!$D$5,0,10*ROW('Water Data'!D50)),NA())</f>
        <v>#N/A</v>
      </c>
      <c r="H56" s="60" t="e">
        <f ca="true">+IF(AND(ISNUMBER(OFFSET('Water Data'!$D$7,0,10*ROW('Water Data'!D50))),'Data Summary'!BW56="Yes"),OFFSET('Water Data'!$D$7,0,10*ROW('Water Data'!D50)),NA())</f>
        <v>#N/A</v>
      </c>
      <c r="I56" s="60" t="e">
        <f ca="true">+IF(AND(ISNUMBER(OFFSET('Water Data'!$D$10,0,10*ROW('Water Data'!D50))),'Data Summary'!BX56="Yes"),OFFSET('Water Data'!$D$10,0,10*ROW('Water Data'!D50)),NA())</f>
        <v>#N/A</v>
      </c>
      <c r="J56" s="60" t="e">
        <f ca="true">+IF(AND(ISNUMBER(OFFSET('Water Data'!$E$5,0,10*ROW('Water Data'!E50))),'Data Summary'!BY56="Yes"),100-OFFSET('Water Data'!$E$5,0,10*ROW('Water Data'!E50)),NA())</f>
        <v>#N/A</v>
      </c>
      <c r="K56" s="60" t="e">
        <f ca="true">+IF(AND(ISNUMBER(OFFSET('Water Data'!$E$7,0,10*ROW('Water Data'!E50))),'Data Summary'!BZ56="Yes"),OFFSET('Water Data'!$E$7,0,10*ROW('Water Data'!E50)),NA())</f>
        <v>#N/A</v>
      </c>
      <c r="L56" s="60" t="e">
        <f ca="true">+IF(AND(ISNUMBER(OFFSET('Water Data'!$E$10,0,10*ROW('Water Data'!E50))),'Data Summary'!CA56="Yes"),OFFSET('Water Data'!$E$10,0,10*ROW('Water Data'!E50)),NA())</f>
        <v>#N/A</v>
      </c>
      <c r="M56" s="60" t="e">
        <f ca="true">+IF(AND(ISNUMBER(OFFSET('Water Data'!$F$5,0,10*ROW('Water Data'!F50))),'Data Summary'!CB56="Yes"),100-OFFSET('Water Data'!$F$5,0,10*ROW('Water Data'!F50)),NA())</f>
        <v>#N/A</v>
      </c>
      <c r="N56" s="60" t="e">
        <f ca="true">+IF(AND(ISNUMBER(OFFSET('Water Data'!$F$7,0,10*ROW('Water Data'!F50))),'Data Summary'!CC56="Yes"),OFFSET('Water Data'!$F$7,0,10*ROW('Water Data'!F50)),NA())</f>
        <v>#N/A</v>
      </c>
      <c r="O56" s="60" t="e">
        <f ca="true">+IF(AND(ISNUMBER(OFFSET('Water Data'!$F$10,0,10*ROW('Water Data'!F50))),'Data Summary'!CD56="Yes"),OFFSET('Water Data'!$F$10,0,10*ROW('Water Data'!F50)),NA())</f>
        <v>#N/A</v>
      </c>
      <c r="P56" s="60" t="e">
        <f ca="true">+IF(AND(ISNUMBER(OFFSET('Water Data'!$G$5,0,10*ROW('Water Data'!G50))),'Data Summary'!CE56="Yes"),100-OFFSET('Water Data'!$G$5,0,10*ROW('Water Data'!G50)),NA())</f>
        <v>#N/A</v>
      </c>
      <c r="Q56" s="60" t="e">
        <f ca="true">+IF(AND(ISNUMBER(OFFSET('Water Data'!$G$7,0,10*ROW('Water Data'!G50))),'Data Summary'!CF56="Yes"),OFFSET('Water Data'!$G$7,0,10*ROW('Water Data'!G50)),NA())</f>
        <v>#N/A</v>
      </c>
      <c r="R56" s="60" t="e">
        <f ca="true">+IF(AND(ISNUMBER(OFFSET('Water Data'!$G$10,0,10*ROW('Water Data'!G50))),'Data Summary'!CG56="Yes"),OFFSET('Water Data'!$G$10,0,10*ROW('Water Data'!G50)),NA())</f>
        <v>#N/A</v>
      </c>
      <c r="S56" s="60" t="e">
        <f ca="true">+IF(AND(ISNUMBER(OFFSET('Water Data'!$H$5,0,10*ROW('Water Data'!H50))),'Data Summary'!CH56="Yes"),100-OFFSET('Water Data'!$H$5,0,10*ROW('Water Data'!H50)),NA())</f>
        <v>#N/A</v>
      </c>
      <c r="T56" s="60" t="e">
        <f ca="true">+IF(AND(ISNUMBER(OFFSET('Water Data'!$H$7,0,10*ROW('Water Data'!H50))),'Data Summary'!CI56="Yes"),OFFSET('Water Data'!$H$7,0,10*ROW('Water Data'!H50)),NA())</f>
        <v>#N/A</v>
      </c>
      <c r="U56" s="60" t="e">
        <f ca="true">+IF(AND(ISNUMBER(OFFSET('Water Data'!$H$10,0,10*ROW('Water Data'!H50))),'Data Summary'!CJ56="Yes"),OFFSET('Water Data'!$H$10,0,10*ROW('Water Data'!H50)),NA())</f>
        <v>#N/A</v>
      </c>
      <c r="V56" s="106" t="e">
        <f ca="true">+IF(AND(ISNUMBER(OFFSET('Sanitation Data'!$C$5,0,10*ROW('Sanitation Data'!C50))),'Data Summary'!CK56="Yes"),100-OFFSET('Sanitation Data'!$C$5,0,10*ROW('Sanitation Data'!C50)),NA())</f>
        <v>#N/A</v>
      </c>
      <c r="W56" s="106" t="e">
        <f ca="true">+IF(AND(ISNUMBER(OFFSET('Sanitation Data'!$C$7,0,10*ROW('Sanitation Data'!C50))),'Data Summary'!CL56="Yes"),OFFSET('Sanitation Data'!$C$7,0,10*ROW('Sanitation Data'!C50)),NA())</f>
        <v>#N/A</v>
      </c>
      <c r="X56" s="106" t="e">
        <f ca="true">+IF(AND(ISNUMBER(OFFSET('Sanitation Data'!$C$11,0,10*ROW('Sanitation Data'!C50))),'Data Summary'!CM56="Yes"),OFFSET('Sanitation Data'!$C$11,0,10*ROW('Sanitation Data'!C50)),NA())</f>
        <v>#N/A</v>
      </c>
      <c r="Y56" s="106" t="e">
        <f ca="true">+IF(AND(ISNUMBER(OFFSET('Sanitation Data'!$C$12,0,10*ROW('Sanitation Data'!C50))),'Data Summary'!CN56="Yes"),OFFSET('Sanitation Data'!$C$12,0,10*ROW('Sanitation Data'!C50)),NA())</f>
        <v>#N/A</v>
      </c>
      <c r="Z56" s="106" t="e">
        <f ca="true">+IF(AND(ISNUMBER(OFFSET('Sanitation Data'!$C$13,0,10*ROW('Sanitation Data'!C50))),'Data Summary'!CO56="Yes"),OFFSET('Sanitation Data'!$C$13,0,10*ROW('Sanitation Data'!C50)),NA())</f>
        <v>#N/A</v>
      </c>
      <c r="AA56" s="106" t="e">
        <f ca="true">+IF(AND(ISNUMBER(OFFSET('Sanitation Data'!$D$5,0,10*ROW('Sanitation Data'!D50))),'Data Summary'!CP56="Yes"),100-OFFSET('Sanitation Data'!$D$5,0,10*ROW('Sanitation Data'!D50)),NA())</f>
        <v>#N/A</v>
      </c>
      <c r="AB56" s="106" t="e">
        <f ca="true">+IF(AND(ISNUMBER(OFFSET('Sanitation Data'!$D$7,0,10*ROW('Sanitation Data'!D50))),'Data Summary'!CQ56="Yes"),OFFSET('Sanitation Data'!$D$7,0,10*ROW('Sanitation Data'!D50)),NA())</f>
        <v>#N/A</v>
      </c>
      <c r="AC56" s="106" t="e">
        <f ca="true">+IF(AND(ISNUMBER(OFFSET('Sanitation Data'!$D$11,0,10*ROW('Sanitation Data'!D50))),'Data Summary'!CR56="Yes"),OFFSET('Sanitation Data'!$D$11,0,10*ROW('Sanitation Data'!D50)),NA())</f>
        <v>#N/A</v>
      </c>
      <c r="AD56" s="106" t="e">
        <f ca="true">+IF(AND(ISNUMBER(OFFSET('Sanitation Data'!$D$12,0,10*ROW('Sanitation Data'!D50))),'Data Summary'!CS56="Yes"),OFFSET('Sanitation Data'!$D$12,0,10*ROW('Sanitation Data'!D50)),NA())</f>
        <v>#N/A</v>
      </c>
      <c r="AE56" s="106" t="e">
        <f ca="true">+IF(AND(ISNUMBER(OFFSET('Sanitation Data'!$D$13,0,10*ROW('Sanitation Data'!D50))),'Data Summary'!CT56="Yes"),OFFSET('Sanitation Data'!$D$13,0,10*ROW('Sanitation Data'!D50)),NA())</f>
        <v>#N/A</v>
      </c>
      <c r="AF56" s="106" t="e">
        <f ca="true">+IF(AND(ISNUMBER(OFFSET('Sanitation Data'!$E$5,0,10*ROW('Sanitation Data'!E50))),'Data Summary'!CU56="Yes"),100-OFFSET('Sanitation Data'!$E$5,0,10*ROW('Sanitation Data'!E50)),NA())</f>
        <v>#N/A</v>
      </c>
      <c r="AG56" s="106" t="e">
        <f ca="true">+IF(AND(ISNUMBER(OFFSET('Sanitation Data'!$E$7,0,10*ROW('Sanitation Data'!E50))),'Data Summary'!CV56="Yes"),OFFSET('Sanitation Data'!$E$7,0,10*ROW('Sanitation Data'!E50)),NA())</f>
        <v>#N/A</v>
      </c>
      <c r="AH56" s="106" t="e">
        <f ca="true">+IF(AND(ISNUMBER(OFFSET('Sanitation Data'!$E$11,0,10*ROW('Sanitation Data'!E50))),'Data Summary'!CW56="Yes"),OFFSET('Sanitation Data'!$E$11,0,10*ROW('Sanitation Data'!E50)),NA())</f>
        <v>#N/A</v>
      </c>
      <c r="AI56" s="106" t="e">
        <f ca="true">+IF(AND(ISNUMBER(OFFSET('Sanitation Data'!$E$12,0,10*ROW('Sanitation Data'!E50))),'Data Summary'!CX56="Yes"),OFFSET('Sanitation Data'!$E$12,0,10*ROW('Sanitation Data'!E50)),NA())</f>
        <v>#N/A</v>
      </c>
      <c r="AJ56" s="106" t="e">
        <f ca="true">+IF(AND(ISNUMBER(OFFSET('Sanitation Data'!$E$13,0,10*ROW('Sanitation Data'!E50))),'Data Summary'!CY56="Yes"),OFFSET('Sanitation Data'!$E$13,0,10*ROW('Sanitation Data'!E50)),NA())</f>
        <v>#N/A</v>
      </c>
      <c r="AK56" s="106" t="e">
        <f ca="true">+IF(AND(ISNUMBER(OFFSET('Sanitation Data'!$F$5,0,10*ROW('Sanitation Data'!F50))),'Data Summary'!CZ56="Yes"),100-OFFSET('Sanitation Data'!$F$5,0,10*ROW('Sanitation Data'!F50)),NA())</f>
        <v>#N/A</v>
      </c>
      <c r="AL56" s="106" t="e">
        <f ca="true">+IF(AND(ISNUMBER(OFFSET('Sanitation Data'!$F$7,0,10*ROW('Sanitation Data'!F50))),'Data Summary'!DA56="Yes"),OFFSET('Sanitation Data'!$F$7,0,10*ROW('Sanitation Data'!F50)),NA())</f>
        <v>#N/A</v>
      </c>
      <c r="AM56" s="106" t="e">
        <f ca="true">+IF(AND(ISNUMBER(OFFSET('Sanitation Data'!$F$11,0,10*ROW('Sanitation Data'!F50))),'Data Summary'!DB56="Yes"),OFFSET('Sanitation Data'!$F$11,0,10*ROW('Sanitation Data'!F50)),NA())</f>
        <v>#N/A</v>
      </c>
      <c r="AN56" s="106" t="e">
        <f ca="true">+IF(AND(ISNUMBER(OFFSET('Sanitation Data'!$F$12,0,10*ROW('Sanitation Data'!F50))),'Data Summary'!DC56="Yes"),OFFSET('Sanitation Data'!$F$12,0,10*ROW('Sanitation Data'!F50)),NA())</f>
        <v>#N/A</v>
      </c>
      <c r="AO56" s="106" t="e">
        <f ca="true">+IF(AND(ISNUMBER(OFFSET('Sanitation Data'!$F$13,0,10*ROW('Sanitation Data'!F50))),'Data Summary'!DD56="Yes"),OFFSET('Sanitation Data'!$F$13,0,10*ROW('Sanitation Data'!F50)),NA())</f>
        <v>#N/A</v>
      </c>
      <c r="AP56" s="106" t="e">
        <f ca="true">+IF(AND(ISNUMBER(OFFSET('Sanitation Data'!$G$5,0,10*ROW('Sanitation Data'!G50))),'Data Summary'!DE56="Yes"),100-OFFSET('Sanitation Data'!$G$5,0,10*ROW('Sanitation Data'!G50)),NA())</f>
        <v>#N/A</v>
      </c>
      <c r="AQ56" s="106" t="e">
        <f ca="true">+IF(AND(ISNUMBER(OFFSET('Sanitation Data'!$G$7,0,10*ROW('Sanitation Data'!G50))),'Data Summary'!DF56="Yes"),OFFSET('Sanitation Data'!$G$7,0,10*ROW('Sanitation Data'!G50)),NA())</f>
        <v>#N/A</v>
      </c>
      <c r="AR56" s="106" t="e">
        <f ca="true">+IF(AND(ISNUMBER(OFFSET('Sanitation Data'!$G$11,0,10*ROW('Sanitation Data'!G50))),'Data Summary'!DG56="Yes"),OFFSET('Sanitation Data'!$G$11,0,10*ROW('Sanitation Data'!G50)),NA())</f>
        <v>#N/A</v>
      </c>
      <c r="AS56" s="106" t="e">
        <f ca="true">+IF(AND(ISNUMBER(OFFSET('Sanitation Data'!$G$12,0,10*ROW('Sanitation Data'!G50))),'Data Summary'!DH56="Yes"),OFFSET('Sanitation Data'!$G$12,0,10*ROW('Sanitation Data'!G50)),NA())</f>
        <v>#N/A</v>
      </c>
      <c r="AT56" s="106" t="e">
        <f ca="true">+IF(AND(ISNUMBER(OFFSET('Sanitation Data'!$G$13,0,10*ROW('Sanitation Data'!G50))),'Data Summary'!DI56="Yes"),OFFSET('Sanitation Data'!$G$13,0,10*ROW('Sanitation Data'!G50)),NA())</f>
        <v>#N/A</v>
      </c>
      <c r="AU56" s="106" t="e">
        <f ca="true">+IF(AND(ISNUMBER(OFFSET('Sanitation Data'!$H$5,0,10*ROW('Sanitation Data'!H50))),'Data Summary'!DJ56="Yes"),100-OFFSET('Sanitation Data'!$H$5,0,10*ROW('Sanitation Data'!H50)),NA())</f>
        <v>#N/A</v>
      </c>
      <c r="AV56" s="106" t="e">
        <f ca="true">+IF(AND(ISNUMBER(OFFSET('Sanitation Data'!$H$7,0,10*ROW('Sanitation Data'!H50))),'Data Summary'!DK56="Yes"),OFFSET('Sanitation Data'!$H$7,0,10*ROW('Sanitation Data'!H50)),NA())</f>
        <v>#N/A</v>
      </c>
      <c r="AW56" s="106" t="e">
        <f ca="true">+IF(AND(ISNUMBER(OFFSET('Sanitation Data'!$H$11,0,10*ROW('Sanitation Data'!H50))),'Data Summary'!DL56="Yes"),OFFSET('Sanitation Data'!$H$11,0,10*ROW('Sanitation Data'!H50)),NA())</f>
        <v>#N/A</v>
      </c>
      <c r="AX56" s="106" t="e">
        <f ca="true">+IF(AND(ISNUMBER(OFFSET('Sanitation Data'!$H$12,0,10*ROW('Sanitation Data'!H50))),'Data Summary'!DM56="Yes"),OFFSET('Sanitation Data'!$H$12,0,10*ROW('Sanitation Data'!H50)),NA())</f>
        <v>#N/A</v>
      </c>
      <c r="AY56" s="106" t="e">
        <f ca="true">+IF(AND(ISNUMBER(OFFSET('Sanitation Data'!$H$13,0,10*ROW('Sanitation Data'!H50))),'Data Summary'!DN56="Yes"),OFFSET('Sanitation Data'!$H$13,0,10*ROW('Sanitation Data'!H50)),NA())</f>
        <v>#N/A</v>
      </c>
      <c r="AZ56" s="111" t="e">
        <f ca="true">+IF(AND(ISNUMBER(OFFSET('Hygiene Data'!$C$6,0,10*ROW('Hygiene Data'!C50))),'Data Summary'!DO56="Yes"),OFFSET('Hygiene Data'!$C$6,0,10*ROW('Hygiene Data'!C50)),NA())</f>
        <v>#N/A</v>
      </c>
      <c r="BA56" s="111" t="e">
        <f ca="true">+IF(AND(ISNUMBER(OFFSET('Hygiene Data'!$C$8,0,10*ROW('Hygiene Data'!C50))),'Data Summary'!DP56="Yes"),OFFSET('Hygiene Data'!$C$8,0,10*ROW('Hygiene Data'!C50)),NA())</f>
        <v>#N/A</v>
      </c>
      <c r="BB56" s="111" t="e">
        <f ca="true">+IF(AND(ISNUMBER(OFFSET('Hygiene Data'!$C$10,0,10*ROW('Hygiene Data'!C50))),'Data Summary'!DQ56="Yes"),OFFSET('Hygiene Data'!$C$10,0,10*ROW('Hygiene Data'!C50)),NA())</f>
        <v>#N/A</v>
      </c>
      <c r="BC56" s="111" t="e">
        <f ca="true">+IF(AND(ISNUMBER(OFFSET('Hygiene Data'!$D$6,0,10*ROW('Hygiene Data'!D50))),'Data Summary'!DR56="Yes"),OFFSET('Hygiene Data'!$D$6,0,10*ROW('Hygiene Data'!D50)),NA())</f>
        <v>#N/A</v>
      </c>
      <c r="BD56" s="111" t="e">
        <f ca="true">+IF(AND(ISNUMBER(OFFSET('Hygiene Data'!$D$8,0,10*ROW('Hygiene Data'!D50))),'Data Summary'!DS56="Yes"),OFFSET('Hygiene Data'!$D$8,0,10*ROW('Hygiene Data'!D50)),NA())</f>
        <v>#N/A</v>
      </c>
      <c r="BE56" s="111" t="e">
        <f ca="true">+IF(AND(ISNUMBER(OFFSET('Hygiene Data'!$D$10,0,10*ROW('Hygiene Data'!D50))),'Data Summary'!DT56="Yes"),OFFSET('Hygiene Data'!$D$10,0,10*ROW('Hygiene Data'!D50)),NA())</f>
        <v>#N/A</v>
      </c>
      <c r="BF56" s="111" t="e">
        <f ca="true">+IF(AND(ISNUMBER(OFFSET('Hygiene Data'!$E$6,0,10*ROW('Hygiene Data'!E50))),'Data Summary'!DU56="Yes"),OFFSET('Hygiene Data'!$E$6,0,10*ROW('Hygiene Data'!E50)),NA())</f>
        <v>#N/A</v>
      </c>
      <c r="BG56" s="111" t="e">
        <f ca="true">+IF(AND(ISNUMBER(OFFSET('Hygiene Data'!$E$8,0,10*ROW('Hygiene Data'!E50))),'Data Summary'!DV56="Yes"),OFFSET('Hygiene Data'!$E$8,0,10*ROW('Hygiene Data'!E50)),NA())</f>
        <v>#N/A</v>
      </c>
      <c r="BH56" s="111" t="e">
        <f ca="true">+IF(AND(ISNUMBER(OFFSET('Hygiene Data'!$E$10,0,10*ROW('Hygiene Data'!E50))),'Data Summary'!DW56="Yes"),OFFSET('Hygiene Data'!$E$10,0,10*ROW('Hygiene Data'!E50)),NA())</f>
        <v>#N/A</v>
      </c>
      <c r="BI56" s="111" t="e">
        <f ca="true">+IF(AND(ISNUMBER(OFFSET('Hygiene Data'!$F$6,0,10*ROW('Hygiene Data'!F50))),'Data Summary'!DX56="Yes"),OFFSET('Hygiene Data'!$F$6,0,10*ROW('Hygiene Data'!F50)),NA())</f>
        <v>#N/A</v>
      </c>
      <c r="BJ56" s="111" t="e">
        <f ca="true">+IF(AND(ISNUMBER(OFFSET('Hygiene Data'!$F$8,0,10*ROW('Hygiene Data'!F50))),'Data Summary'!DY56="Yes"),OFFSET('Hygiene Data'!$F$8,0,10*ROW('Hygiene Data'!F50)),NA())</f>
        <v>#N/A</v>
      </c>
      <c r="BK56" s="111" t="e">
        <f ca="true">+IF(AND(ISNUMBER(OFFSET('Hygiene Data'!$F$10,0,10*ROW('Hygiene Data'!F50))),'Data Summary'!DZ56="Yes"),OFFSET('Hygiene Data'!$F$10,0,10*ROW('Hygiene Data'!F50)),NA())</f>
        <v>#N/A</v>
      </c>
      <c r="BL56" s="111" t="e">
        <f ca="true">+IF(AND(ISNUMBER(OFFSET('Hygiene Data'!$G$6,0,10*ROW('Hygiene Data'!G50))),'Data Summary'!EA56="Yes"),OFFSET('Hygiene Data'!$G$6,0,10*ROW('Hygiene Data'!G50)),NA())</f>
        <v>#N/A</v>
      </c>
      <c r="BM56" s="111" t="e">
        <f ca="true">+IF(AND(ISNUMBER(OFFSET('Hygiene Data'!$G$8,0,10*ROW('Hygiene Data'!G50))),'Data Summary'!EB56="Yes"),OFFSET('Hygiene Data'!$G$8,0,10*ROW('Hygiene Data'!G50)),NA())</f>
        <v>#N/A</v>
      </c>
      <c r="BN56" s="111" t="e">
        <f ca="true">+IF(AND(ISNUMBER(OFFSET('Hygiene Data'!$G$10,0,10*ROW('Hygiene Data'!G50))),'Data Summary'!EC56="Yes"),OFFSET('Hygiene Data'!$G$10,0,10*ROW('Hygiene Data'!G50)),NA())</f>
        <v>#N/A</v>
      </c>
      <c r="BO56" s="111" t="e">
        <f ca="true">+IF(AND(ISNUMBER(OFFSET('Hygiene Data'!$H$6,0,10*ROW('Hygiene Data'!H50))),'Data Summary'!ED56="Yes"),OFFSET('Hygiene Data'!$H$6,0,10*ROW('Hygiene Data'!H50)),NA())</f>
        <v>#N/A</v>
      </c>
      <c r="BP56" s="111" t="e">
        <f ca="true">+IF(AND(ISNUMBER(OFFSET('Hygiene Data'!$H$8,0,10*ROW('Hygiene Data'!H50))),'Data Summary'!EE56="Yes"),OFFSET('Hygiene Data'!$H$8,0,10*ROW('Hygiene Data'!H50)),NA())</f>
        <v>#N/A</v>
      </c>
      <c r="BQ56" s="111" t="e">
        <f ca="true">+IF(AND(ISNUMBER(OFFSET('Hygiene Data'!$H$10,0,10*ROW('Hygiene Data'!H50))),'Data Summary'!EF56="Yes"),OFFSET('Hygiene Data'!$H$10,0,10*ROW('Hygiene Data'!H50)),NA())</f>
        <v>#N/A</v>
      </c>
    </row>
    <row r="57" x14ac:dyDescent="0.2">
      <c r="A57" s="59" t="e">
        <f ca="true">+IF(OFFSET('Water Data'!$B$1,0,10*ROW('Water Data'!B51))="",NA(),OFFSET('Water Data'!$B$1,0,10*ROW('Water Data'!B51)))</f>
        <v>#N/A</v>
      </c>
      <c r="B57" s="59" t="e">
        <f ca="true">+IF(OFFSET('Water Data'!$A$3,0,10*ROW('Water Data'!A54))="",NA(),OFFSET('Water Data'!$A$3,0,10*ROW('Water Data'!A54)))</f>
        <v>#N/A</v>
      </c>
      <c r="C57" s="59" t="e">
        <f ca="true">+IF(OFFSET('Water Data'!$C$3,0,10*ROW('Water Data'!C54))="",NA(),OFFSET('Water Data'!$C$3,0,10*ROW('Water Data'!C54)))</f>
        <v>#N/A</v>
      </c>
      <c r="D57" s="60" t="e">
        <f ca="true">+IF(AND(ISNUMBER(OFFSET('Water Data'!$C$5,0,10*ROW('Water Data'!C51))),'Data Summary'!BS57="Yes"),100-OFFSET('Water Data'!$C$5,0,10*ROW('Water Data'!C51)),NA())</f>
        <v>#N/A</v>
      </c>
      <c r="E57" s="60" t="e">
        <f ca="true">+IF(AND(ISNUMBER(OFFSET('Water Data'!$C$7,0,10*ROW('Water Data'!C51))),'Data Summary'!BT57="Yes"),OFFSET('Water Data'!$C$7,0,10*ROW('Water Data'!C51)),NA())</f>
        <v>#N/A</v>
      </c>
      <c r="F57" s="60" t="e">
        <f ca="true">+IF(AND(ISNUMBER(OFFSET('Water Data'!$C$10,0,10*ROW('Water Data'!C51))),'Data Summary'!BU57="Yes"),OFFSET('Water Data'!$C$10,0,10*ROW('Water Data'!C51)),NA())</f>
        <v>#N/A</v>
      </c>
      <c r="G57" s="60" t="e">
        <f ca="true">+IF(AND(ISNUMBER(OFFSET('Water Data'!$D$5,0,10*ROW('Water Data'!D51))),'Data Summary'!BV57="Yes"),100-OFFSET('Water Data'!$D$5,0,10*ROW('Water Data'!D51)),NA())</f>
        <v>#N/A</v>
      </c>
      <c r="H57" s="60" t="e">
        <f ca="true">+IF(AND(ISNUMBER(OFFSET('Water Data'!$D$7,0,10*ROW('Water Data'!D51))),'Data Summary'!BW57="Yes"),OFFSET('Water Data'!$D$7,0,10*ROW('Water Data'!D51)),NA())</f>
        <v>#N/A</v>
      </c>
      <c r="I57" s="60" t="e">
        <f ca="true">+IF(AND(ISNUMBER(OFFSET('Water Data'!$D$10,0,10*ROW('Water Data'!D51))),'Data Summary'!BX57="Yes"),OFFSET('Water Data'!$D$10,0,10*ROW('Water Data'!D51)),NA())</f>
        <v>#N/A</v>
      </c>
      <c r="J57" s="60" t="e">
        <f ca="true">+IF(AND(ISNUMBER(OFFSET('Water Data'!$E$5,0,10*ROW('Water Data'!E51))),'Data Summary'!BY57="Yes"),100-OFFSET('Water Data'!$E$5,0,10*ROW('Water Data'!E51)),NA())</f>
        <v>#N/A</v>
      </c>
      <c r="K57" s="60" t="e">
        <f ca="true">+IF(AND(ISNUMBER(OFFSET('Water Data'!$E$7,0,10*ROW('Water Data'!E51))),'Data Summary'!BZ57="Yes"),OFFSET('Water Data'!$E$7,0,10*ROW('Water Data'!E51)),NA())</f>
        <v>#N/A</v>
      </c>
      <c r="L57" s="60" t="e">
        <f ca="true">+IF(AND(ISNUMBER(OFFSET('Water Data'!$E$10,0,10*ROW('Water Data'!E51))),'Data Summary'!CA57="Yes"),OFFSET('Water Data'!$E$10,0,10*ROW('Water Data'!E51)),NA())</f>
        <v>#N/A</v>
      </c>
      <c r="M57" s="60" t="e">
        <f ca="true">+IF(AND(ISNUMBER(OFFSET('Water Data'!$F$5,0,10*ROW('Water Data'!F51))),'Data Summary'!CB57="Yes"),100-OFFSET('Water Data'!$F$5,0,10*ROW('Water Data'!F51)),NA())</f>
        <v>#N/A</v>
      </c>
      <c r="N57" s="60" t="e">
        <f ca="true">+IF(AND(ISNUMBER(OFFSET('Water Data'!$F$7,0,10*ROW('Water Data'!F51))),'Data Summary'!CC57="Yes"),OFFSET('Water Data'!$F$7,0,10*ROW('Water Data'!F51)),NA())</f>
        <v>#N/A</v>
      </c>
      <c r="O57" s="60" t="e">
        <f ca="true">+IF(AND(ISNUMBER(OFFSET('Water Data'!$F$10,0,10*ROW('Water Data'!F51))),'Data Summary'!CD57="Yes"),OFFSET('Water Data'!$F$10,0,10*ROW('Water Data'!F51)),NA())</f>
        <v>#N/A</v>
      </c>
      <c r="P57" s="60" t="e">
        <f ca="true">+IF(AND(ISNUMBER(OFFSET('Water Data'!$G$5,0,10*ROW('Water Data'!G51))),'Data Summary'!CE57="Yes"),100-OFFSET('Water Data'!$G$5,0,10*ROW('Water Data'!G51)),NA())</f>
        <v>#N/A</v>
      </c>
      <c r="Q57" s="60" t="e">
        <f ca="true">+IF(AND(ISNUMBER(OFFSET('Water Data'!$G$7,0,10*ROW('Water Data'!G51))),'Data Summary'!CF57="Yes"),OFFSET('Water Data'!$G$7,0,10*ROW('Water Data'!G51)),NA())</f>
        <v>#N/A</v>
      </c>
      <c r="R57" s="60" t="e">
        <f ca="true">+IF(AND(ISNUMBER(OFFSET('Water Data'!$G$10,0,10*ROW('Water Data'!G51))),'Data Summary'!CG57="Yes"),OFFSET('Water Data'!$G$10,0,10*ROW('Water Data'!G51)),NA())</f>
        <v>#N/A</v>
      </c>
      <c r="S57" s="60" t="e">
        <f ca="true">+IF(AND(ISNUMBER(OFFSET('Water Data'!$H$5,0,10*ROW('Water Data'!H51))),'Data Summary'!CH57="Yes"),100-OFFSET('Water Data'!$H$5,0,10*ROW('Water Data'!H51)),NA())</f>
        <v>#N/A</v>
      </c>
      <c r="T57" s="60" t="e">
        <f ca="true">+IF(AND(ISNUMBER(OFFSET('Water Data'!$H$7,0,10*ROW('Water Data'!H51))),'Data Summary'!CI57="Yes"),OFFSET('Water Data'!$H$7,0,10*ROW('Water Data'!H51)),NA())</f>
        <v>#N/A</v>
      </c>
      <c r="U57" s="60" t="e">
        <f ca="true">+IF(AND(ISNUMBER(OFFSET('Water Data'!$H$10,0,10*ROW('Water Data'!H51))),'Data Summary'!CJ57="Yes"),OFFSET('Water Data'!$H$10,0,10*ROW('Water Data'!H51)),NA())</f>
        <v>#N/A</v>
      </c>
      <c r="V57" s="106" t="e">
        <f ca="true">+IF(AND(ISNUMBER(OFFSET('Sanitation Data'!$C$5,0,10*ROW('Sanitation Data'!C51))),'Data Summary'!CK57="Yes"),100-OFFSET('Sanitation Data'!$C$5,0,10*ROW('Sanitation Data'!C51)),NA())</f>
        <v>#N/A</v>
      </c>
      <c r="W57" s="106" t="e">
        <f ca="true">+IF(AND(ISNUMBER(OFFSET('Sanitation Data'!$C$7,0,10*ROW('Sanitation Data'!C51))),'Data Summary'!CL57="Yes"),OFFSET('Sanitation Data'!$C$7,0,10*ROW('Sanitation Data'!C51)),NA())</f>
        <v>#N/A</v>
      </c>
      <c r="X57" s="106" t="e">
        <f ca="true">+IF(AND(ISNUMBER(OFFSET('Sanitation Data'!$C$11,0,10*ROW('Sanitation Data'!C51))),'Data Summary'!CM57="Yes"),OFFSET('Sanitation Data'!$C$11,0,10*ROW('Sanitation Data'!C51)),NA())</f>
        <v>#N/A</v>
      </c>
      <c r="Y57" s="106" t="e">
        <f ca="true">+IF(AND(ISNUMBER(OFFSET('Sanitation Data'!$C$12,0,10*ROW('Sanitation Data'!C51))),'Data Summary'!CN57="Yes"),OFFSET('Sanitation Data'!$C$12,0,10*ROW('Sanitation Data'!C51)),NA())</f>
        <v>#N/A</v>
      </c>
      <c r="Z57" s="106" t="e">
        <f ca="true">+IF(AND(ISNUMBER(OFFSET('Sanitation Data'!$C$13,0,10*ROW('Sanitation Data'!C51))),'Data Summary'!CO57="Yes"),OFFSET('Sanitation Data'!$C$13,0,10*ROW('Sanitation Data'!C51)),NA())</f>
        <v>#N/A</v>
      </c>
      <c r="AA57" s="106" t="e">
        <f ca="true">+IF(AND(ISNUMBER(OFFSET('Sanitation Data'!$D$5,0,10*ROW('Sanitation Data'!D51))),'Data Summary'!CP57="Yes"),100-OFFSET('Sanitation Data'!$D$5,0,10*ROW('Sanitation Data'!D51)),NA())</f>
        <v>#N/A</v>
      </c>
      <c r="AB57" s="106" t="e">
        <f ca="true">+IF(AND(ISNUMBER(OFFSET('Sanitation Data'!$D$7,0,10*ROW('Sanitation Data'!D51))),'Data Summary'!CQ57="Yes"),OFFSET('Sanitation Data'!$D$7,0,10*ROW('Sanitation Data'!D51)),NA())</f>
        <v>#N/A</v>
      </c>
      <c r="AC57" s="106" t="e">
        <f ca="true">+IF(AND(ISNUMBER(OFFSET('Sanitation Data'!$D$11,0,10*ROW('Sanitation Data'!D51))),'Data Summary'!CR57="Yes"),OFFSET('Sanitation Data'!$D$11,0,10*ROW('Sanitation Data'!D51)),NA())</f>
        <v>#N/A</v>
      </c>
      <c r="AD57" s="106" t="e">
        <f ca="true">+IF(AND(ISNUMBER(OFFSET('Sanitation Data'!$D$12,0,10*ROW('Sanitation Data'!D51))),'Data Summary'!CS57="Yes"),OFFSET('Sanitation Data'!$D$12,0,10*ROW('Sanitation Data'!D51)),NA())</f>
        <v>#N/A</v>
      </c>
      <c r="AE57" s="106" t="e">
        <f ca="true">+IF(AND(ISNUMBER(OFFSET('Sanitation Data'!$D$13,0,10*ROW('Sanitation Data'!D51))),'Data Summary'!CT57="Yes"),OFFSET('Sanitation Data'!$D$13,0,10*ROW('Sanitation Data'!D51)),NA())</f>
        <v>#N/A</v>
      </c>
      <c r="AF57" s="106" t="e">
        <f ca="true">+IF(AND(ISNUMBER(OFFSET('Sanitation Data'!$E$5,0,10*ROW('Sanitation Data'!E51))),'Data Summary'!CU57="Yes"),100-OFFSET('Sanitation Data'!$E$5,0,10*ROW('Sanitation Data'!E51)),NA())</f>
        <v>#N/A</v>
      </c>
      <c r="AG57" s="106" t="e">
        <f ca="true">+IF(AND(ISNUMBER(OFFSET('Sanitation Data'!$E$7,0,10*ROW('Sanitation Data'!E51))),'Data Summary'!CV57="Yes"),OFFSET('Sanitation Data'!$E$7,0,10*ROW('Sanitation Data'!E51)),NA())</f>
        <v>#N/A</v>
      </c>
      <c r="AH57" s="106" t="e">
        <f ca="true">+IF(AND(ISNUMBER(OFFSET('Sanitation Data'!$E$11,0,10*ROW('Sanitation Data'!E51))),'Data Summary'!CW57="Yes"),OFFSET('Sanitation Data'!$E$11,0,10*ROW('Sanitation Data'!E51)),NA())</f>
        <v>#N/A</v>
      </c>
      <c r="AI57" s="106" t="e">
        <f ca="true">+IF(AND(ISNUMBER(OFFSET('Sanitation Data'!$E$12,0,10*ROW('Sanitation Data'!E51))),'Data Summary'!CX57="Yes"),OFFSET('Sanitation Data'!$E$12,0,10*ROW('Sanitation Data'!E51)),NA())</f>
        <v>#N/A</v>
      </c>
      <c r="AJ57" s="106" t="e">
        <f ca="true">+IF(AND(ISNUMBER(OFFSET('Sanitation Data'!$E$13,0,10*ROW('Sanitation Data'!E51))),'Data Summary'!CY57="Yes"),OFFSET('Sanitation Data'!$E$13,0,10*ROW('Sanitation Data'!E51)),NA())</f>
        <v>#N/A</v>
      </c>
      <c r="AK57" s="106" t="e">
        <f ca="true">+IF(AND(ISNUMBER(OFFSET('Sanitation Data'!$F$5,0,10*ROW('Sanitation Data'!F51))),'Data Summary'!CZ57="Yes"),100-OFFSET('Sanitation Data'!$F$5,0,10*ROW('Sanitation Data'!F51)),NA())</f>
        <v>#N/A</v>
      </c>
      <c r="AL57" s="106" t="e">
        <f ca="true">+IF(AND(ISNUMBER(OFFSET('Sanitation Data'!$F$7,0,10*ROW('Sanitation Data'!F51))),'Data Summary'!DA57="Yes"),OFFSET('Sanitation Data'!$F$7,0,10*ROW('Sanitation Data'!F51)),NA())</f>
        <v>#N/A</v>
      </c>
      <c r="AM57" s="106" t="e">
        <f ca="true">+IF(AND(ISNUMBER(OFFSET('Sanitation Data'!$F$11,0,10*ROW('Sanitation Data'!F51))),'Data Summary'!DB57="Yes"),OFFSET('Sanitation Data'!$F$11,0,10*ROW('Sanitation Data'!F51)),NA())</f>
        <v>#N/A</v>
      </c>
      <c r="AN57" s="106" t="e">
        <f ca="true">+IF(AND(ISNUMBER(OFFSET('Sanitation Data'!$F$12,0,10*ROW('Sanitation Data'!F51))),'Data Summary'!DC57="Yes"),OFFSET('Sanitation Data'!$F$12,0,10*ROW('Sanitation Data'!F51)),NA())</f>
        <v>#N/A</v>
      </c>
      <c r="AO57" s="106" t="e">
        <f ca="true">+IF(AND(ISNUMBER(OFFSET('Sanitation Data'!$F$13,0,10*ROW('Sanitation Data'!F51))),'Data Summary'!DD57="Yes"),OFFSET('Sanitation Data'!$F$13,0,10*ROW('Sanitation Data'!F51)),NA())</f>
        <v>#N/A</v>
      </c>
      <c r="AP57" s="106" t="e">
        <f ca="true">+IF(AND(ISNUMBER(OFFSET('Sanitation Data'!$G$5,0,10*ROW('Sanitation Data'!G51))),'Data Summary'!DE57="Yes"),100-OFFSET('Sanitation Data'!$G$5,0,10*ROW('Sanitation Data'!G51)),NA())</f>
        <v>#N/A</v>
      </c>
      <c r="AQ57" s="106" t="e">
        <f ca="true">+IF(AND(ISNUMBER(OFFSET('Sanitation Data'!$G$7,0,10*ROW('Sanitation Data'!G51))),'Data Summary'!DF57="Yes"),OFFSET('Sanitation Data'!$G$7,0,10*ROW('Sanitation Data'!G51)),NA())</f>
        <v>#N/A</v>
      </c>
      <c r="AR57" s="106" t="e">
        <f ca="true">+IF(AND(ISNUMBER(OFFSET('Sanitation Data'!$G$11,0,10*ROW('Sanitation Data'!G51))),'Data Summary'!DG57="Yes"),OFFSET('Sanitation Data'!$G$11,0,10*ROW('Sanitation Data'!G51)),NA())</f>
        <v>#N/A</v>
      </c>
      <c r="AS57" s="106" t="e">
        <f ca="true">+IF(AND(ISNUMBER(OFFSET('Sanitation Data'!$G$12,0,10*ROW('Sanitation Data'!G51))),'Data Summary'!DH57="Yes"),OFFSET('Sanitation Data'!$G$12,0,10*ROW('Sanitation Data'!G51)),NA())</f>
        <v>#N/A</v>
      </c>
      <c r="AT57" s="106" t="e">
        <f ca="true">+IF(AND(ISNUMBER(OFFSET('Sanitation Data'!$G$13,0,10*ROW('Sanitation Data'!G51))),'Data Summary'!DI57="Yes"),OFFSET('Sanitation Data'!$G$13,0,10*ROW('Sanitation Data'!G51)),NA())</f>
        <v>#N/A</v>
      </c>
      <c r="AU57" s="106" t="e">
        <f ca="true">+IF(AND(ISNUMBER(OFFSET('Sanitation Data'!$H$5,0,10*ROW('Sanitation Data'!H51))),'Data Summary'!DJ57="Yes"),100-OFFSET('Sanitation Data'!$H$5,0,10*ROW('Sanitation Data'!H51)),NA())</f>
        <v>#N/A</v>
      </c>
      <c r="AV57" s="106" t="e">
        <f ca="true">+IF(AND(ISNUMBER(OFFSET('Sanitation Data'!$H$7,0,10*ROW('Sanitation Data'!H51))),'Data Summary'!DK57="Yes"),OFFSET('Sanitation Data'!$H$7,0,10*ROW('Sanitation Data'!H51)),NA())</f>
        <v>#N/A</v>
      </c>
      <c r="AW57" s="106" t="e">
        <f ca="true">+IF(AND(ISNUMBER(OFFSET('Sanitation Data'!$H$11,0,10*ROW('Sanitation Data'!H51))),'Data Summary'!DL57="Yes"),OFFSET('Sanitation Data'!$H$11,0,10*ROW('Sanitation Data'!H51)),NA())</f>
        <v>#N/A</v>
      </c>
      <c r="AX57" s="106" t="e">
        <f ca="true">+IF(AND(ISNUMBER(OFFSET('Sanitation Data'!$H$12,0,10*ROW('Sanitation Data'!H51))),'Data Summary'!DM57="Yes"),OFFSET('Sanitation Data'!$H$12,0,10*ROW('Sanitation Data'!H51)),NA())</f>
        <v>#N/A</v>
      </c>
      <c r="AY57" s="106" t="e">
        <f ca="true">+IF(AND(ISNUMBER(OFFSET('Sanitation Data'!$H$13,0,10*ROW('Sanitation Data'!H51))),'Data Summary'!DN57="Yes"),OFFSET('Sanitation Data'!$H$13,0,10*ROW('Sanitation Data'!H51)),NA())</f>
        <v>#N/A</v>
      </c>
      <c r="AZ57" s="111" t="e">
        <f ca="true">+IF(AND(ISNUMBER(OFFSET('Hygiene Data'!$C$6,0,10*ROW('Hygiene Data'!C51))),'Data Summary'!DO57="Yes"),OFFSET('Hygiene Data'!$C$6,0,10*ROW('Hygiene Data'!C51)),NA())</f>
        <v>#N/A</v>
      </c>
      <c r="BA57" s="111" t="e">
        <f ca="true">+IF(AND(ISNUMBER(OFFSET('Hygiene Data'!$C$8,0,10*ROW('Hygiene Data'!C51))),'Data Summary'!DP57="Yes"),OFFSET('Hygiene Data'!$C$8,0,10*ROW('Hygiene Data'!C51)),NA())</f>
        <v>#N/A</v>
      </c>
      <c r="BB57" s="111" t="e">
        <f ca="true">+IF(AND(ISNUMBER(OFFSET('Hygiene Data'!$C$10,0,10*ROW('Hygiene Data'!C51))),'Data Summary'!DQ57="Yes"),OFFSET('Hygiene Data'!$C$10,0,10*ROW('Hygiene Data'!C51)),NA())</f>
        <v>#N/A</v>
      </c>
      <c r="BC57" s="111" t="e">
        <f ca="true">+IF(AND(ISNUMBER(OFFSET('Hygiene Data'!$D$6,0,10*ROW('Hygiene Data'!D51))),'Data Summary'!DR57="Yes"),OFFSET('Hygiene Data'!$D$6,0,10*ROW('Hygiene Data'!D51)),NA())</f>
        <v>#N/A</v>
      </c>
      <c r="BD57" s="111" t="e">
        <f ca="true">+IF(AND(ISNUMBER(OFFSET('Hygiene Data'!$D$8,0,10*ROW('Hygiene Data'!D51))),'Data Summary'!DS57="Yes"),OFFSET('Hygiene Data'!$D$8,0,10*ROW('Hygiene Data'!D51)),NA())</f>
        <v>#N/A</v>
      </c>
      <c r="BE57" s="111" t="e">
        <f ca="true">+IF(AND(ISNUMBER(OFFSET('Hygiene Data'!$D$10,0,10*ROW('Hygiene Data'!D51))),'Data Summary'!DT57="Yes"),OFFSET('Hygiene Data'!$D$10,0,10*ROW('Hygiene Data'!D51)),NA())</f>
        <v>#N/A</v>
      </c>
      <c r="BF57" s="111" t="e">
        <f ca="true">+IF(AND(ISNUMBER(OFFSET('Hygiene Data'!$E$6,0,10*ROW('Hygiene Data'!E51))),'Data Summary'!DU57="Yes"),OFFSET('Hygiene Data'!$E$6,0,10*ROW('Hygiene Data'!E51)),NA())</f>
        <v>#N/A</v>
      </c>
      <c r="BG57" s="111" t="e">
        <f ca="true">+IF(AND(ISNUMBER(OFFSET('Hygiene Data'!$E$8,0,10*ROW('Hygiene Data'!E51))),'Data Summary'!DV57="Yes"),OFFSET('Hygiene Data'!$E$8,0,10*ROW('Hygiene Data'!E51)),NA())</f>
        <v>#N/A</v>
      </c>
      <c r="BH57" s="111" t="e">
        <f ca="true">+IF(AND(ISNUMBER(OFFSET('Hygiene Data'!$E$10,0,10*ROW('Hygiene Data'!E51))),'Data Summary'!DW57="Yes"),OFFSET('Hygiene Data'!$E$10,0,10*ROW('Hygiene Data'!E51)),NA())</f>
        <v>#N/A</v>
      </c>
      <c r="BI57" s="111" t="e">
        <f ca="true">+IF(AND(ISNUMBER(OFFSET('Hygiene Data'!$F$6,0,10*ROW('Hygiene Data'!F51))),'Data Summary'!DX57="Yes"),OFFSET('Hygiene Data'!$F$6,0,10*ROW('Hygiene Data'!F51)),NA())</f>
        <v>#N/A</v>
      </c>
      <c r="BJ57" s="111" t="e">
        <f ca="true">+IF(AND(ISNUMBER(OFFSET('Hygiene Data'!$F$8,0,10*ROW('Hygiene Data'!F51))),'Data Summary'!DY57="Yes"),OFFSET('Hygiene Data'!$F$8,0,10*ROW('Hygiene Data'!F51)),NA())</f>
        <v>#N/A</v>
      </c>
      <c r="BK57" s="111" t="e">
        <f ca="true">+IF(AND(ISNUMBER(OFFSET('Hygiene Data'!$F$10,0,10*ROW('Hygiene Data'!F51))),'Data Summary'!DZ57="Yes"),OFFSET('Hygiene Data'!$F$10,0,10*ROW('Hygiene Data'!F51)),NA())</f>
        <v>#N/A</v>
      </c>
      <c r="BL57" s="111" t="e">
        <f ca="true">+IF(AND(ISNUMBER(OFFSET('Hygiene Data'!$G$6,0,10*ROW('Hygiene Data'!G51))),'Data Summary'!EA57="Yes"),OFFSET('Hygiene Data'!$G$6,0,10*ROW('Hygiene Data'!G51)),NA())</f>
        <v>#N/A</v>
      </c>
      <c r="BM57" s="111" t="e">
        <f ca="true">+IF(AND(ISNUMBER(OFFSET('Hygiene Data'!$G$8,0,10*ROW('Hygiene Data'!G51))),'Data Summary'!EB57="Yes"),OFFSET('Hygiene Data'!$G$8,0,10*ROW('Hygiene Data'!G51)),NA())</f>
        <v>#N/A</v>
      </c>
      <c r="BN57" s="111" t="e">
        <f ca="true">+IF(AND(ISNUMBER(OFFSET('Hygiene Data'!$G$10,0,10*ROW('Hygiene Data'!G51))),'Data Summary'!EC57="Yes"),OFFSET('Hygiene Data'!$G$10,0,10*ROW('Hygiene Data'!G51)),NA())</f>
        <v>#N/A</v>
      </c>
      <c r="BO57" s="111" t="e">
        <f ca="true">+IF(AND(ISNUMBER(OFFSET('Hygiene Data'!$H$6,0,10*ROW('Hygiene Data'!H51))),'Data Summary'!ED57="Yes"),OFFSET('Hygiene Data'!$H$6,0,10*ROW('Hygiene Data'!H51)),NA())</f>
        <v>#N/A</v>
      </c>
      <c r="BP57" s="111" t="e">
        <f ca="true">+IF(AND(ISNUMBER(OFFSET('Hygiene Data'!$H$8,0,10*ROW('Hygiene Data'!H51))),'Data Summary'!EE57="Yes"),OFFSET('Hygiene Data'!$H$8,0,10*ROW('Hygiene Data'!H51)),NA())</f>
        <v>#N/A</v>
      </c>
      <c r="BQ57" s="111" t="e">
        <f ca="true">+IF(AND(ISNUMBER(OFFSET('Hygiene Data'!$H$10,0,10*ROW('Hygiene Data'!H51))),'Data Summary'!EF57="Yes"),OFFSET('Hygiene Data'!$H$10,0,10*ROW('Hygiene Data'!H51)),NA())</f>
        <v>#N/A</v>
      </c>
    </row>
    <row r="58" x14ac:dyDescent="0.2">
      <c r="A58" s="59" t="e">
        <f ca="true">+IF(OFFSET('Water Data'!$B$1,0,10*ROW('Water Data'!B52))="",NA(),OFFSET('Water Data'!$B$1,0,10*ROW('Water Data'!B52)))</f>
        <v>#N/A</v>
      </c>
      <c r="B58" s="59" t="e">
        <f ca="true">+IF(OFFSET('Water Data'!$A$3,0,10*ROW('Water Data'!A55))="",NA(),OFFSET('Water Data'!$A$3,0,10*ROW('Water Data'!A55)))</f>
        <v>#N/A</v>
      </c>
      <c r="C58" s="59" t="e">
        <f ca="true">+IF(OFFSET('Water Data'!$C$3,0,10*ROW('Water Data'!C55))="",NA(),OFFSET('Water Data'!$C$3,0,10*ROW('Water Data'!C55)))</f>
        <v>#N/A</v>
      </c>
      <c r="D58" s="60" t="e">
        <f ca="true">+IF(AND(ISNUMBER(OFFSET('Water Data'!$C$5,0,10*ROW('Water Data'!C52))),'Data Summary'!BS58="Yes"),100-OFFSET('Water Data'!$C$5,0,10*ROW('Water Data'!C52)),NA())</f>
        <v>#N/A</v>
      </c>
      <c r="E58" s="60" t="e">
        <f ca="true">+IF(AND(ISNUMBER(OFFSET('Water Data'!$C$7,0,10*ROW('Water Data'!C52))),'Data Summary'!BT58="Yes"),OFFSET('Water Data'!$C$7,0,10*ROW('Water Data'!C52)),NA())</f>
        <v>#N/A</v>
      </c>
      <c r="F58" s="60" t="e">
        <f ca="true">+IF(AND(ISNUMBER(OFFSET('Water Data'!$C$10,0,10*ROW('Water Data'!C52))),'Data Summary'!BU58="Yes"),OFFSET('Water Data'!$C$10,0,10*ROW('Water Data'!C52)),NA())</f>
        <v>#N/A</v>
      </c>
      <c r="G58" s="60" t="e">
        <f ca="true">+IF(AND(ISNUMBER(OFFSET('Water Data'!$D$5,0,10*ROW('Water Data'!D52))),'Data Summary'!BV58="Yes"),100-OFFSET('Water Data'!$D$5,0,10*ROW('Water Data'!D52)),NA())</f>
        <v>#N/A</v>
      </c>
      <c r="H58" s="60" t="e">
        <f ca="true">+IF(AND(ISNUMBER(OFFSET('Water Data'!$D$7,0,10*ROW('Water Data'!D52))),'Data Summary'!BW58="Yes"),OFFSET('Water Data'!$D$7,0,10*ROW('Water Data'!D52)),NA())</f>
        <v>#N/A</v>
      </c>
      <c r="I58" s="60" t="e">
        <f ca="true">+IF(AND(ISNUMBER(OFFSET('Water Data'!$D$10,0,10*ROW('Water Data'!D52))),'Data Summary'!BX58="Yes"),OFFSET('Water Data'!$D$10,0,10*ROW('Water Data'!D52)),NA())</f>
        <v>#N/A</v>
      </c>
      <c r="J58" s="60" t="e">
        <f ca="true">+IF(AND(ISNUMBER(OFFSET('Water Data'!$E$5,0,10*ROW('Water Data'!E52))),'Data Summary'!BY58="Yes"),100-OFFSET('Water Data'!$E$5,0,10*ROW('Water Data'!E52)),NA())</f>
        <v>#N/A</v>
      </c>
      <c r="K58" s="60" t="e">
        <f ca="true">+IF(AND(ISNUMBER(OFFSET('Water Data'!$E$7,0,10*ROW('Water Data'!E52))),'Data Summary'!BZ58="Yes"),OFFSET('Water Data'!$E$7,0,10*ROW('Water Data'!E52)),NA())</f>
        <v>#N/A</v>
      </c>
      <c r="L58" s="60" t="e">
        <f ca="true">+IF(AND(ISNUMBER(OFFSET('Water Data'!$E$10,0,10*ROW('Water Data'!E52))),'Data Summary'!CA58="Yes"),OFFSET('Water Data'!$E$10,0,10*ROW('Water Data'!E52)),NA())</f>
        <v>#N/A</v>
      </c>
      <c r="M58" s="60" t="e">
        <f ca="true">+IF(AND(ISNUMBER(OFFSET('Water Data'!$F$5,0,10*ROW('Water Data'!F52))),'Data Summary'!CB58="Yes"),100-OFFSET('Water Data'!$F$5,0,10*ROW('Water Data'!F52)),NA())</f>
        <v>#N/A</v>
      </c>
      <c r="N58" s="60" t="e">
        <f ca="true">+IF(AND(ISNUMBER(OFFSET('Water Data'!$F$7,0,10*ROW('Water Data'!F52))),'Data Summary'!CC58="Yes"),OFFSET('Water Data'!$F$7,0,10*ROW('Water Data'!F52)),NA())</f>
        <v>#N/A</v>
      </c>
      <c r="O58" s="60" t="e">
        <f ca="true">+IF(AND(ISNUMBER(OFFSET('Water Data'!$F$10,0,10*ROW('Water Data'!F52))),'Data Summary'!CD58="Yes"),OFFSET('Water Data'!$F$10,0,10*ROW('Water Data'!F52)),NA())</f>
        <v>#N/A</v>
      </c>
      <c r="P58" s="60" t="e">
        <f ca="true">+IF(AND(ISNUMBER(OFFSET('Water Data'!$G$5,0,10*ROW('Water Data'!G52))),'Data Summary'!CE58="Yes"),100-OFFSET('Water Data'!$G$5,0,10*ROW('Water Data'!G52)),NA())</f>
        <v>#N/A</v>
      </c>
      <c r="Q58" s="60" t="e">
        <f ca="true">+IF(AND(ISNUMBER(OFFSET('Water Data'!$G$7,0,10*ROW('Water Data'!G52))),'Data Summary'!CF58="Yes"),OFFSET('Water Data'!$G$7,0,10*ROW('Water Data'!G52)),NA())</f>
        <v>#N/A</v>
      </c>
      <c r="R58" s="60" t="e">
        <f ca="true">+IF(AND(ISNUMBER(OFFSET('Water Data'!$G$10,0,10*ROW('Water Data'!G52))),'Data Summary'!CG58="Yes"),OFFSET('Water Data'!$G$10,0,10*ROW('Water Data'!G52)),NA())</f>
        <v>#N/A</v>
      </c>
      <c r="S58" s="60" t="e">
        <f ca="true">+IF(AND(ISNUMBER(OFFSET('Water Data'!$H$5,0,10*ROW('Water Data'!H52))),'Data Summary'!CH58="Yes"),100-OFFSET('Water Data'!$H$5,0,10*ROW('Water Data'!H52)),NA())</f>
        <v>#N/A</v>
      </c>
      <c r="T58" s="60" t="e">
        <f ca="true">+IF(AND(ISNUMBER(OFFSET('Water Data'!$H$7,0,10*ROW('Water Data'!H52))),'Data Summary'!CI58="Yes"),OFFSET('Water Data'!$H$7,0,10*ROW('Water Data'!H52)),NA())</f>
        <v>#N/A</v>
      </c>
      <c r="U58" s="60" t="e">
        <f ca="true">+IF(AND(ISNUMBER(OFFSET('Water Data'!$H$10,0,10*ROW('Water Data'!H52))),'Data Summary'!CJ58="Yes"),OFFSET('Water Data'!$H$10,0,10*ROW('Water Data'!H52)),NA())</f>
        <v>#N/A</v>
      </c>
      <c r="V58" s="106" t="e">
        <f ca="true">+IF(AND(ISNUMBER(OFFSET('Sanitation Data'!$C$5,0,10*ROW('Sanitation Data'!C52))),'Data Summary'!CK58="Yes"),100-OFFSET('Sanitation Data'!$C$5,0,10*ROW('Sanitation Data'!C52)),NA())</f>
        <v>#N/A</v>
      </c>
      <c r="W58" s="106" t="e">
        <f ca="true">+IF(AND(ISNUMBER(OFFSET('Sanitation Data'!$C$7,0,10*ROW('Sanitation Data'!C52))),'Data Summary'!CL58="Yes"),OFFSET('Sanitation Data'!$C$7,0,10*ROW('Sanitation Data'!C52)),NA())</f>
        <v>#N/A</v>
      </c>
      <c r="X58" s="106" t="e">
        <f ca="true">+IF(AND(ISNUMBER(OFFSET('Sanitation Data'!$C$11,0,10*ROW('Sanitation Data'!C52))),'Data Summary'!CM58="Yes"),OFFSET('Sanitation Data'!$C$11,0,10*ROW('Sanitation Data'!C52)),NA())</f>
        <v>#N/A</v>
      </c>
      <c r="Y58" s="106" t="e">
        <f ca="true">+IF(AND(ISNUMBER(OFFSET('Sanitation Data'!$C$12,0,10*ROW('Sanitation Data'!C52))),'Data Summary'!CN58="Yes"),OFFSET('Sanitation Data'!$C$12,0,10*ROW('Sanitation Data'!C52)),NA())</f>
        <v>#N/A</v>
      </c>
      <c r="Z58" s="106" t="e">
        <f ca="true">+IF(AND(ISNUMBER(OFFSET('Sanitation Data'!$C$13,0,10*ROW('Sanitation Data'!C52))),'Data Summary'!CO58="Yes"),OFFSET('Sanitation Data'!$C$13,0,10*ROW('Sanitation Data'!C52)),NA())</f>
        <v>#N/A</v>
      </c>
      <c r="AA58" s="106" t="e">
        <f ca="true">+IF(AND(ISNUMBER(OFFSET('Sanitation Data'!$D$5,0,10*ROW('Sanitation Data'!D52))),'Data Summary'!CP58="Yes"),100-OFFSET('Sanitation Data'!$D$5,0,10*ROW('Sanitation Data'!D52)),NA())</f>
        <v>#N/A</v>
      </c>
      <c r="AB58" s="106" t="e">
        <f ca="true">+IF(AND(ISNUMBER(OFFSET('Sanitation Data'!$D$7,0,10*ROW('Sanitation Data'!D52))),'Data Summary'!CQ58="Yes"),OFFSET('Sanitation Data'!$D$7,0,10*ROW('Sanitation Data'!D52)),NA())</f>
        <v>#N/A</v>
      </c>
      <c r="AC58" s="106" t="e">
        <f ca="true">+IF(AND(ISNUMBER(OFFSET('Sanitation Data'!$D$11,0,10*ROW('Sanitation Data'!D52))),'Data Summary'!CR58="Yes"),OFFSET('Sanitation Data'!$D$11,0,10*ROW('Sanitation Data'!D52)),NA())</f>
        <v>#N/A</v>
      </c>
      <c r="AD58" s="106" t="e">
        <f ca="true">+IF(AND(ISNUMBER(OFFSET('Sanitation Data'!$D$12,0,10*ROW('Sanitation Data'!D52))),'Data Summary'!CS58="Yes"),OFFSET('Sanitation Data'!$D$12,0,10*ROW('Sanitation Data'!D52)),NA())</f>
        <v>#N/A</v>
      </c>
      <c r="AE58" s="106" t="e">
        <f ca="true">+IF(AND(ISNUMBER(OFFSET('Sanitation Data'!$D$13,0,10*ROW('Sanitation Data'!D52))),'Data Summary'!CT58="Yes"),OFFSET('Sanitation Data'!$D$13,0,10*ROW('Sanitation Data'!D52)),NA())</f>
        <v>#N/A</v>
      </c>
      <c r="AF58" s="106" t="e">
        <f ca="true">+IF(AND(ISNUMBER(OFFSET('Sanitation Data'!$E$5,0,10*ROW('Sanitation Data'!E52))),'Data Summary'!CU58="Yes"),100-OFFSET('Sanitation Data'!$E$5,0,10*ROW('Sanitation Data'!E52)),NA())</f>
        <v>#N/A</v>
      </c>
      <c r="AG58" s="106" t="e">
        <f ca="true">+IF(AND(ISNUMBER(OFFSET('Sanitation Data'!$E$7,0,10*ROW('Sanitation Data'!E52))),'Data Summary'!CV58="Yes"),OFFSET('Sanitation Data'!$E$7,0,10*ROW('Sanitation Data'!E52)),NA())</f>
        <v>#N/A</v>
      </c>
      <c r="AH58" s="106" t="e">
        <f ca="true">+IF(AND(ISNUMBER(OFFSET('Sanitation Data'!$E$11,0,10*ROW('Sanitation Data'!E52))),'Data Summary'!CW58="Yes"),OFFSET('Sanitation Data'!$E$11,0,10*ROW('Sanitation Data'!E52)),NA())</f>
        <v>#N/A</v>
      </c>
      <c r="AI58" s="106" t="e">
        <f ca="true">+IF(AND(ISNUMBER(OFFSET('Sanitation Data'!$E$12,0,10*ROW('Sanitation Data'!E52))),'Data Summary'!CX58="Yes"),OFFSET('Sanitation Data'!$E$12,0,10*ROW('Sanitation Data'!E52)),NA())</f>
        <v>#N/A</v>
      </c>
      <c r="AJ58" s="106" t="e">
        <f ca="true">+IF(AND(ISNUMBER(OFFSET('Sanitation Data'!$E$13,0,10*ROW('Sanitation Data'!E52))),'Data Summary'!CY58="Yes"),OFFSET('Sanitation Data'!$E$13,0,10*ROW('Sanitation Data'!E52)),NA())</f>
        <v>#N/A</v>
      </c>
      <c r="AK58" s="106" t="e">
        <f ca="true">+IF(AND(ISNUMBER(OFFSET('Sanitation Data'!$F$5,0,10*ROW('Sanitation Data'!F52))),'Data Summary'!CZ58="Yes"),100-OFFSET('Sanitation Data'!$F$5,0,10*ROW('Sanitation Data'!F52)),NA())</f>
        <v>#N/A</v>
      </c>
      <c r="AL58" s="106" t="e">
        <f ca="true">+IF(AND(ISNUMBER(OFFSET('Sanitation Data'!$F$7,0,10*ROW('Sanitation Data'!F52))),'Data Summary'!DA58="Yes"),OFFSET('Sanitation Data'!$F$7,0,10*ROW('Sanitation Data'!F52)),NA())</f>
        <v>#N/A</v>
      </c>
      <c r="AM58" s="106" t="e">
        <f ca="true">+IF(AND(ISNUMBER(OFFSET('Sanitation Data'!$F$11,0,10*ROW('Sanitation Data'!F52))),'Data Summary'!DB58="Yes"),OFFSET('Sanitation Data'!$F$11,0,10*ROW('Sanitation Data'!F52)),NA())</f>
        <v>#N/A</v>
      </c>
      <c r="AN58" s="106" t="e">
        <f ca="true">+IF(AND(ISNUMBER(OFFSET('Sanitation Data'!$F$12,0,10*ROW('Sanitation Data'!F52))),'Data Summary'!DC58="Yes"),OFFSET('Sanitation Data'!$F$12,0,10*ROW('Sanitation Data'!F52)),NA())</f>
        <v>#N/A</v>
      </c>
      <c r="AO58" s="106" t="e">
        <f ca="true">+IF(AND(ISNUMBER(OFFSET('Sanitation Data'!$F$13,0,10*ROW('Sanitation Data'!F52))),'Data Summary'!DD58="Yes"),OFFSET('Sanitation Data'!$F$13,0,10*ROW('Sanitation Data'!F52)),NA())</f>
        <v>#N/A</v>
      </c>
      <c r="AP58" s="106" t="e">
        <f ca="true">+IF(AND(ISNUMBER(OFFSET('Sanitation Data'!$G$5,0,10*ROW('Sanitation Data'!G52))),'Data Summary'!DE58="Yes"),100-OFFSET('Sanitation Data'!$G$5,0,10*ROW('Sanitation Data'!G52)),NA())</f>
        <v>#N/A</v>
      </c>
      <c r="AQ58" s="106" t="e">
        <f ca="true">+IF(AND(ISNUMBER(OFFSET('Sanitation Data'!$G$7,0,10*ROW('Sanitation Data'!G52))),'Data Summary'!DF58="Yes"),OFFSET('Sanitation Data'!$G$7,0,10*ROW('Sanitation Data'!G52)),NA())</f>
        <v>#N/A</v>
      </c>
      <c r="AR58" s="106" t="e">
        <f ca="true">+IF(AND(ISNUMBER(OFFSET('Sanitation Data'!$G$11,0,10*ROW('Sanitation Data'!G52))),'Data Summary'!DG58="Yes"),OFFSET('Sanitation Data'!$G$11,0,10*ROW('Sanitation Data'!G52)),NA())</f>
        <v>#N/A</v>
      </c>
      <c r="AS58" s="106" t="e">
        <f ca="true">+IF(AND(ISNUMBER(OFFSET('Sanitation Data'!$G$12,0,10*ROW('Sanitation Data'!G52))),'Data Summary'!DH58="Yes"),OFFSET('Sanitation Data'!$G$12,0,10*ROW('Sanitation Data'!G52)),NA())</f>
        <v>#N/A</v>
      </c>
      <c r="AT58" s="106" t="e">
        <f ca="true">+IF(AND(ISNUMBER(OFFSET('Sanitation Data'!$G$13,0,10*ROW('Sanitation Data'!G52))),'Data Summary'!DI58="Yes"),OFFSET('Sanitation Data'!$G$13,0,10*ROW('Sanitation Data'!G52)),NA())</f>
        <v>#N/A</v>
      </c>
      <c r="AU58" s="106" t="e">
        <f ca="true">+IF(AND(ISNUMBER(OFFSET('Sanitation Data'!$H$5,0,10*ROW('Sanitation Data'!H52))),'Data Summary'!DJ58="Yes"),100-OFFSET('Sanitation Data'!$H$5,0,10*ROW('Sanitation Data'!H52)),NA())</f>
        <v>#N/A</v>
      </c>
      <c r="AV58" s="106" t="e">
        <f ca="true">+IF(AND(ISNUMBER(OFFSET('Sanitation Data'!$H$7,0,10*ROW('Sanitation Data'!H52))),'Data Summary'!DK58="Yes"),OFFSET('Sanitation Data'!$H$7,0,10*ROW('Sanitation Data'!H52)),NA())</f>
        <v>#N/A</v>
      </c>
      <c r="AW58" s="106" t="e">
        <f ca="true">+IF(AND(ISNUMBER(OFFSET('Sanitation Data'!$H$11,0,10*ROW('Sanitation Data'!H52))),'Data Summary'!DL58="Yes"),OFFSET('Sanitation Data'!$H$11,0,10*ROW('Sanitation Data'!H52)),NA())</f>
        <v>#N/A</v>
      </c>
      <c r="AX58" s="106" t="e">
        <f ca="true">+IF(AND(ISNUMBER(OFFSET('Sanitation Data'!$H$12,0,10*ROW('Sanitation Data'!H52))),'Data Summary'!DM58="Yes"),OFFSET('Sanitation Data'!$H$12,0,10*ROW('Sanitation Data'!H52)),NA())</f>
        <v>#N/A</v>
      </c>
      <c r="AY58" s="106" t="e">
        <f ca="true">+IF(AND(ISNUMBER(OFFSET('Sanitation Data'!$H$13,0,10*ROW('Sanitation Data'!H52))),'Data Summary'!DN58="Yes"),OFFSET('Sanitation Data'!$H$13,0,10*ROW('Sanitation Data'!H52)),NA())</f>
        <v>#N/A</v>
      </c>
      <c r="AZ58" s="111" t="e">
        <f ca="true">+IF(AND(ISNUMBER(OFFSET('Hygiene Data'!$C$6,0,10*ROW('Hygiene Data'!C52))),'Data Summary'!DO58="Yes"),OFFSET('Hygiene Data'!$C$6,0,10*ROW('Hygiene Data'!C52)),NA())</f>
        <v>#N/A</v>
      </c>
      <c r="BA58" s="111" t="e">
        <f ca="true">+IF(AND(ISNUMBER(OFFSET('Hygiene Data'!$C$8,0,10*ROW('Hygiene Data'!C52))),'Data Summary'!DP58="Yes"),OFFSET('Hygiene Data'!$C$8,0,10*ROW('Hygiene Data'!C52)),NA())</f>
        <v>#N/A</v>
      </c>
      <c r="BB58" s="111" t="e">
        <f ca="true">+IF(AND(ISNUMBER(OFFSET('Hygiene Data'!$C$10,0,10*ROW('Hygiene Data'!C52))),'Data Summary'!DQ58="Yes"),OFFSET('Hygiene Data'!$C$10,0,10*ROW('Hygiene Data'!C52)),NA())</f>
        <v>#N/A</v>
      </c>
      <c r="BC58" s="111" t="e">
        <f ca="true">+IF(AND(ISNUMBER(OFFSET('Hygiene Data'!$D$6,0,10*ROW('Hygiene Data'!D52))),'Data Summary'!DR58="Yes"),OFFSET('Hygiene Data'!$D$6,0,10*ROW('Hygiene Data'!D52)),NA())</f>
        <v>#N/A</v>
      </c>
      <c r="BD58" s="111" t="e">
        <f ca="true">+IF(AND(ISNUMBER(OFFSET('Hygiene Data'!$D$8,0,10*ROW('Hygiene Data'!D52))),'Data Summary'!DS58="Yes"),OFFSET('Hygiene Data'!$D$8,0,10*ROW('Hygiene Data'!D52)),NA())</f>
        <v>#N/A</v>
      </c>
      <c r="BE58" s="111" t="e">
        <f ca="true">+IF(AND(ISNUMBER(OFFSET('Hygiene Data'!$D$10,0,10*ROW('Hygiene Data'!D52))),'Data Summary'!DT58="Yes"),OFFSET('Hygiene Data'!$D$10,0,10*ROW('Hygiene Data'!D52)),NA())</f>
        <v>#N/A</v>
      </c>
      <c r="BF58" s="111" t="e">
        <f ca="true">+IF(AND(ISNUMBER(OFFSET('Hygiene Data'!$E$6,0,10*ROW('Hygiene Data'!E52))),'Data Summary'!DU58="Yes"),OFFSET('Hygiene Data'!$E$6,0,10*ROW('Hygiene Data'!E52)),NA())</f>
        <v>#N/A</v>
      </c>
      <c r="BG58" s="111" t="e">
        <f ca="true">+IF(AND(ISNUMBER(OFFSET('Hygiene Data'!$E$8,0,10*ROW('Hygiene Data'!E52))),'Data Summary'!DV58="Yes"),OFFSET('Hygiene Data'!$E$8,0,10*ROW('Hygiene Data'!E52)),NA())</f>
        <v>#N/A</v>
      </c>
      <c r="BH58" s="111" t="e">
        <f ca="true">+IF(AND(ISNUMBER(OFFSET('Hygiene Data'!$E$10,0,10*ROW('Hygiene Data'!E52))),'Data Summary'!DW58="Yes"),OFFSET('Hygiene Data'!$E$10,0,10*ROW('Hygiene Data'!E52)),NA())</f>
        <v>#N/A</v>
      </c>
      <c r="BI58" s="111" t="e">
        <f ca="true">+IF(AND(ISNUMBER(OFFSET('Hygiene Data'!$F$6,0,10*ROW('Hygiene Data'!F52))),'Data Summary'!DX58="Yes"),OFFSET('Hygiene Data'!$F$6,0,10*ROW('Hygiene Data'!F52)),NA())</f>
        <v>#N/A</v>
      </c>
      <c r="BJ58" s="111" t="e">
        <f ca="true">+IF(AND(ISNUMBER(OFFSET('Hygiene Data'!$F$8,0,10*ROW('Hygiene Data'!F52))),'Data Summary'!DY58="Yes"),OFFSET('Hygiene Data'!$F$8,0,10*ROW('Hygiene Data'!F52)),NA())</f>
        <v>#N/A</v>
      </c>
      <c r="BK58" s="111" t="e">
        <f ca="true">+IF(AND(ISNUMBER(OFFSET('Hygiene Data'!$F$10,0,10*ROW('Hygiene Data'!F52))),'Data Summary'!DZ58="Yes"),OFFSET('Hygiene Data'!$F$10,0,10*ROW('Hygiene Data'!F52)),NA())</f>
        <v>#N/A</v>
      </c>
      <c r="BL58" s="111" t="e">
        <f ca="true">+IF(AND(ISNUMBER(OFFSET('Hygiene Data'!$G$6,0,10*ROW('Hygiene Data'!G52))),'Data Summary'!EA58="Yes"),OFFSET('Hygiene Data'!$G$6,0,10*ROW('Hygiene Data'!G52)),NA())</f>
        <v>#N/A</v>
      </c>
      <c r="BM58" s="111" t="e">
        <f ca="true">+IF(AND(ISNUMBER(OFFSET('Hygiene Data'!$G$8,0,10*ROW('Hygiene Data'!G52))),'Data Summary'!EB58="Yes"),OFFSET('Hygiene Data'!$G$8,0,10*ROW('Hygiene Data'!G52)),NA())</f>
        <v>#N/A</v>
      </c>
      <c r="BN58" s="111" t="e">
        <f ca="true">+IF(AND(ISNUMBER(OFFSET('Hygiene Data'!$G$10,0,10*ROW('Hygiene Data'!G52))),'Data Summary'!EC58="Yes"),OFFSET('Hygiene Data'!$G$10,0,10*ROW('Hygiene Data'!G52)),NA())</f>
        <v>#N/A</v>
      </c>
      <c r="BO58" s="111" t="e">
        <f ca="true">+IF(AND(ISNUMBER(OFFSET('Hygiene Data'!$H$6,0,10*ROW('Hygiene Data'!H52))),'Data Summary'!ED58="Yes"),OFFSET('Hygiene Data'!$H$6,0,10*ROW('Hygiene Data'!H52)),NA())</f>
        <v>#N/A</v>
      </c>
      <c r="BP58" s="111" t="e">
        <f ca="true">+IF(AND(ISNUMBER(OFFSET('Hygiene Data'!$H$8,0,10*ROW('Hygiene Data'!H52))),'Data Summary'!EE58="Yes"),OFFSET('Hygiene Data'!$H$8,0,10*ROW('Hygiene Data'!H52)),NA())</f>
        <v>#N/A</v>
      </c>
      <c r="BQ58" s="111" t="e">
        <f ca="true">+IF(AND(ISNUMBER(OFFSET('Hygiene Data'!$H$10,0,10*ROW('Hygiene Data'!H52))),'Data Summary'!EF58="Yes"),OFFSET('Hygiene Data'!$H$10,0,10*ROW('Hygiene Data'!H52)),NA())</f>
        <v>#N/A</v>
      </c>
    </row>
    <row r="59" x14ac:dyDescent="0.2">
      <c r="A59" s="59" t="e">
        <f ca="true">+IF(OFFSET('Water Data'!$B$1,0,10*ROW('Water Data'!B53))="",NA(),OFFSET('Water Data'!$B$1,0,10*ROW('Water Data'!B53)))</f>
        <v>#N/A</v>
      </c>
      <c r="B59" s="59" t="e">
        <f ca="true">+IF(OFFSET('Water Data'!$A$3,0,10*ROW('Water Data'!A56))="",NA(),OFFSET('Water Data'!$A$3,0,10*ROW('Water Data'!A56)))</f>
        <v>#N/A</v>
      </c>
      <c r="C59" s="59" t="e">
        <f ca="true">+IF(OFFSET('Water Data'!$C$3,0,10*ROW('Water Data'!C56))="",NA(),OFFSET('Water Data'!$C$3,0,10*ROW('Water Data'!C56)))</f>
        <v>#N/A</v>
      </c>
      <c r="D59" s="60" t="e">
        <f ca="true">+IF(AND(ISNUMBER(OFFSET('Water Data'!$C$5,0,10*ROW('Water Data'!C53))),'Data Summary'!BS59="Yes"),100-OFFSET('Water Data'!$C$5,0,10*ROW('Water Data'!C53)),NA())</f>
        <v>#N/A</v>
      </c>
      <c r="E59" s="60" t="e">
        <f ca="true">+IF(AND(ISNUMBER(OFFSET('Water Data'!$C$7,0,10*ROW('Water Data'!C53))),'Data Summary'!BT59="Yes"),OFFSET('Water Data'!$C$7,0,10*ROW('Water Data'!C53)),NA())</f>
        <v>#N/A</v>
      </c>
      <c r="F59" s="60" t="e">
        <f ca="true">+IF(AND(ISNUMBER(OFFSET('Water Data'!$C$10,0,10*ROW('Water Data'!C53))),'Data Summary'!BU59="Yes"),OFFSET('Water Data'!$C$10,0,10*ROW('Water Data'!C53)),NA())</f>
        <v>#N/A</v>
      </c>
      <c r="G59" s="60" t="e">
        <f ca="true">+IF(AND(ISNUMBER(OFFSET('Water Data'!$D$5,0,10*ROW('Water Data'!D53))),'Data Summary'!BV59="Yes"),100-OFFSET('Water Data'!$D$5,0,10*ROW('Water Data'!D53)),NA())</f>
        <v>#N/A</v>
      </c>
      <c r="H59" s="60" t="e">
        <f ca="true">+IF(AND(ISNUMBER(OFFSET('Water Data'!$D$7,0,10*ROW('Water Data'!D53))),'Data Summary'!BW59="Yes"),OFFSET('Water Data'!$D$7,0,10*ROW('Water Data'!D53)),NA())</f>
        <v>#N/A</v>
      </c>
      <c r="I59" s="60" t="e">
        <f ca="true">+IF(AND(ISNUMBER(OFFSET('Water Data'!$D$10,0,10*ROW('Water Data'!D53))),'Data Summary'!BX59="Yes"),OFFSET('Water Data'!$D$10,0,10*ROW('Water Data'!D53)),NA())</f>
        <v>#N/A</v>
      </c>
      <c r="J59" s="60" t="e">
        <f ca="true">+IF(AND(ISNUMBER(OFFSET('Water Data'!$E$5,0,10*ROW('Water Data'!E53))),'Data Summary'!BY59="Yes"),100-OFFSET('Water Data'!$E$5,0,10*ROW('Water Data'!E53)),NA())</f>
        <v>#N/A</v>
      </c>
      <c r="K59" s="60" t="e">
        <f ca="true">+IF(AND(ISNUMBER(OFFSET('Water Data'!$E$7,0,10*ROW('Water Data'!E53))),'Data Summary'!BZ59="Yes"),OFFSET('Water Data'!$E$7,0,10*ROW('Water Data'!E53)),NA())</f>
        <v>#N/A</v>
      </c>
      <c r="L59" s="60" t="e">
        <f ca="true">+IF(AND(ISNUMBER(OFFSET('Water Data'!$E$10,0,10*ROW('Water Data'!E53))),'Data Summary'!CA59="Yes"),OFFSET('Water Data'!$E$10,0,10*ROW('Water Data'!E53)),NA())</f>
        <v>#N/A</v>
      </c>
      <c r="M59" s="60" t="e">
        <f ca="true">+IF(AND(ISNUMBER(OFFSET('Water Data'!$F$5,0,10*ROW('Water Data'!F53))),'Data Summary'!CB59="Yes"),100-OFFSET('Water Data'!$F$5,0,10*ROW('Water Data'!F53)),NA())</f>
        <v>#N/A</v>
      </c>
      <c r="N59" s="60" t="e">
        <f ca="true">+IF(AND(ISNUMBER(OFFSET('Water Data'!$F$7,0,10*ROW('Water Data'!F53))),'Data Summary'!CC59="Yes"),OFFSET('Water Data'!$F$7,0,10*ROW('Water Data'!F53)),NA())</f>
        <v>#N/A</v>
      </c>
      <c r="O59" s="60" t="e">
        <f ca="true">+IF(AND(ISNUMBER(OFFSET('Water Data'!$F$10,0,10*ROW('Water Data'!F53))),'Data Summary'!CD59="Yes"),OFFSET('Water Data'!$F$10,0,10*ROW('Water Data'!F53)),NA())</f>
        <v>#N/A</v>
      </c>
      <c r="P59" s="60" t="e">
        <f ca="true">+IF(AND(ISNUMBER(OFFSET('Water Data'!$G$5,0,10*ROW('Water Data'!G53))),'Data Summary'!CE59="Yes"),100-OFFSET('Water Data'!$G$5,0,10*ROW('Water Data'!G53)),NA())</f>
        <v>#N/A</v>
      </c>
      <c r="Q59" s="60" t="e">
        <f ca="true">+IF(AND(ISNUMBER(OFFSET('Water Data'!$G$7,0,10*ROW('Water Data'!G53))),'Data Summary'!CF59="Yes"),OFFSET('Water Data'!$G$7,0,10*ROW('Water Data'!G53)),NA())</f>
        <v>#N/A</v>
      </c>
      <c r="R59" s="60" t="e">
        <f ca="true">+IF(AND(ISNUMBER(OFFSET('Water Data'!$G$10,0,10*ROW('Water Data'!G53))),'Data Summary'!CG59="Yes"),OFFSET('Water Data'!$G$10,0,10*ROW('Water Data'!G53)),NA())</f>
        <v>#N/A</v>
      </c>
      <c r="S59" s="60" t="e">
        <f ca="true">+IF(AND(ISNUMBER(OFFSET('Water Data'!$H$5,0,10*ROW('Water Data'!H53))),'Data Summary'!CH59="Yes"),100-OFFSET('Water Data'!$H$5,0,10*ROW('Water Data'!H53)),NA())</f>
        <v>#N/A</v>
      </c>
      <c r="T59" s="60" t="e">
        <f ca="true">+IF(AND(ISNUMBER(OFFSET('Water Data'!$H$7,0,10*ROW('Water Data'!H53))),'Data Summary'!CI59="Yes"),OFFSET('Water Data'!$H$7,0,10*ROW('Water Data'!H53)),NA())</f>
        <v>#N/A</v>
      </c>
      <c r="U59" s="60" t="e">
        <f ca="true">+IF(AND(ISNUMBER(OFFSET('Water Data'!$H$10,0,10*ROW('Water Data'!H53))),'Data Summary'!CJ59="Yes"),OFFSET('Water Data'!$H$10,0,10*ROW('Water Data'!H53)),NA())</f>
        <v>#N/A</v>
      </c>
      <c r="V59" s="106" t="e">
        <f ca="true">+IF(AND(ISNUMBER(OFFSET('Sanitation Data'!$C$5,0,10*ROW('Sanitation Data'!C53))),'Data Summary'!CK59="Yes"),100-OFFSET('Sanitation Data'!$C$5,0,10*ROW('Sanitation Data'!C53)),NA())</f>
        <v>#N/A</v>
      </c>
      <c r="W59" s="106" t="e">
        <f ca="true">+IF(AND(ISNUMBER(OFFSET('Sanitation Data'!$C$7,0,10*ROW('Sanitation Data'!C53))),'Data Summary'!CL59="Yes"),OFFSET('Sanitation Data'!$C$7,0,10*ROW('Sanitation Data'!C53)),NA())</f>
        <v>#N/A</v>
      </c>
      <c r="X59" s="106" t="e">
        <f ca="true">+IF(AND(ISNUMBER(OFFSET('Sanitation Data'!$C$11,0,10*ROW('Sanitation Data'!C53))),'Data Summary'!CM59="Yes"),OFFSET('Sanitation Data'!$C$11,0,10*ROW('Sanitation Data'!C53)),NA())</f>
        <v>#N/A</v>
      </c>
      <c r="Y59" s="106" t="e">
        <f ca="true">+IF(AND(ISNUMBER(OFFSET('Sanitation Data'!$C$12,0,10*ROW('Sanitation Data'!C53))),'Data Summary'!CN59="Yes"),OFFSET('Sanitation Data'!$C$12,0,10*ROW('Sanitation Data'!C53)),NA())</f>
        <v>#N/A</v>
      </c>
      <c r="Z59" s="106" t="e">
        <f ca="true">+IF(AND(ISNUMBER(OFFSET('Sanitation Data'!$C$13,0,10*ROW('Sanitation Data'!C53))),'Data Summary'!CO59="Yes"),OFFSET('Sanitation Data'!$C$13,0,10*ROW('Sanitation Data'!C53)),NA())</f>
        <v>#N/A</v>
      </c>
      <c r="AA59" s="106" t="e">
        <f ca="true">+IF(AND(ISNUMBER(OFFSET('Sanitation Data'!$D$5,0,10*ROW('Sanitation Data'!D53))),'Data Summary'!CP59="Yes"),100-OFFSET('Sanitation Data'!$D$5,0,10*ROW('Sanitation Data'!D53)),NA())</f>
        <v>#N/A</v>
      </c>
      <c r="AB59" s="106" t="e">
        <f ca="true">+IF(AND(ISNUMBER(OFFSET('Sanitation Data'!$D$7,0,10*ROW('Sanitation Data'!D53))),'Data Summary'!CQ59="Yes"),OFFSET('Sanitation Data'!$D$7,0,10*ROW('Sanitation Data'!D53)),NA())</f>
        <v>#N/A</v>
      </c>
      <c r="AC59" s="106" t="e">
        <f ca="true">+IF(AND(ISNUMBER(OFFSET('Sanitation Data'!$D$11,0,10*ROW('Sanitation Data'!D53))),'Data Summary'!CR59="Yes"),OFFSET('Sanitation Data'!$D$11,0,10*ROW('Sanitation Data'!D53)),NA())</f>
        <v>#N/A</v>
      </c>
      <c r="AD59" s="106" t="e">
        <f ca="true">+IF(AND(ISNUMBER(OFFSET('Sanitation Data'!$D$12,0,10*ROW('Sanitation Data'!D53))),'Data Summary'!CS59="Yes"),OFFSET('Sanitation Data'!$D$12,0,10*ROW('Sanitation Data'!D53)),NA())</f>
        <v>#N/A</v>
      </c>
      <c r="AE59" s="106" t="e">
        <f ca="true">+IF(AND(ISNUMBER(OFFSET('Sanitation Data'!$D$13,0,10*ROW('Sanitation Data'!D53))),'Data Summary'!CT59="Yes"),OFFSET('Sanitation Data'!$D$13,0,10*ROW('Sanitation Data'!D53)),NA())</f>
        <v>#N/A</v>
      </c>
      <c r="AF59" s="106" t="e">
        <f ca="true">+IF(AND(ISNUMBER(OFFSET('Sanitation Data'!$E$5,0,10*ROW('Sanitation Data'!E53))),'Data Summary'!CU59="Yes"),100-OFFSET('Sanitation Data'!$E$5,0,10*ROW('Sanitation Data'!E53)),NA())</f>
        <v>#N/A</v>
      </c>
      <c r="AG59" s="106" t="e">
        <f ca="true">+IF(AND(ISNUMBER(OFFSET('Sanitation Data'!$E$7,0,10*ROW('Sanitation Data'!E53))),'Data Summary'!CV59="Yes"),OFFSET('Sanitation Data'!$E$7,0,10*ROW('Sanitation Data'!E53)),NA())</f>
        <v>#N/A</v>
      </c>
      <c r="AH59" s="106" t="e">
        <f ca="true">+IF(AND(ISNUMBER(OFFSET('Sanitation Data'!$E$11,0,10*ROW('Sanitation Data'!E53))),'Data Summary'!CW59="Yes"),OFFSET('Sanitation Data'!$E$11,0,10*ROW('Sanitation Data'!E53)),NA())</f>
        <v>#N/A</v>
      </c>
      <c r="AI59" s="106" t="e">
        <f ca="true">+IF(AND(ISNUMBER(OFFSET('Sanitation Data'!$E$12,0,10*ROW('Sanitation Data'!E53))),'Data Summary'!CX59="Yes"),OFFSET('Sanitation Data'!$E$12,0,10*ROW('Sanitation Data'!E53)),NA())</f>
        <v>#N/A</v>
      </c>
      <c r="AJ59" s="106" t="e">
        <f ca="true">+IF(AND(ISNUMBER(OFFSET('Sanitation Data'!$E$13,0,10*ROW('Sanitation Data'!E53))),'Data Summary'!CY59="Yes"),OFFSET('Sanitation Data'!$E$13,0,10*ROW('Sanitation Data'!E53)),NA())</f>
        <v>#N/A</v>
      </c>
      <c r="AK59" s="106" t="e">
        <f ca="true">+IF(AND(ISNUMBER(OFFSET('Sanitation Data'!$F$5,0,10*ROW('Sanitation Data'!F53))),'Data Summary'!CZ59="Yes"),100-OFFSET('Sanitation Data'!$F$5,0,10*ROW('Sanitation Data'!F53)),NA())</f>
        <v>#N/A</v>
      </c>
      <c r="AL59" s="106" t="e">
        <f ca="true">+IF(AND(ISNUMBER(OFFSET('Sanitation Data'!$F$7,0,10*ROW('Sanitation Data'!F53))),'Data Summary'!DA59="Yes"),OFFSET('Sanitation Data'!$F$7,0,10*ROW('Sanitation Data'!F53)),NA())</f>
        <v>#N/A</v>
      </c>
      <c r="AM59" s="106" t="e">
        <f ca="true">+IF(AND(ISNUMBER(OFFSET('Sanitation Data'!$F$11,0,10*ROW('Sanitation Data'!F53))),'Data Summary'!DB59="Yes"),OFFSET('Sanitation Data'!$F$11,0,10*ROW('Sanitation Data'!F53)),NA())</f>
        <v>#N/A</v>
      </c>
      <c r="AN59" s="106" t="e">
        <f ca="true">+IF(AND(ISNUMBER(OFFSET('Sanitation Data'!$F$12,0,10*ROW('Sanitation Data'!F53))),'Data Summary'!DC59="Yes"),OFFSET('Sanitation Data'!$F$12,0,10*ROW('Sanitation Data'!F53)),NA())</f>
        <v>#N/A</v>
      </c>
      <c r="AO59" s="106" t="e">
        <f ca="true">+IF(AND(ISNUMBER(OFFSET('Sanitation Data'!$F$13,0,10*ROW('Sanitation Data'!F53))),'Data Summary'!DD59="Yes"),OFFSET('Sanitation Data'!$F$13,0,10*ROW('Sanitation Data'!F53)),NA())</f>
        <v>#N/A</v>
      </c>
      <c r="AP59" s="106" t="e">
        <f ca="true">+IF(AND(ISNUMBER(OFFSET('Sanitation Data'!$G$5,0,10*ROW('Sanitation Data'!G53))),'Data Summary'!DE59="Yes"),100-OFFSET('Sanitation Data'!$G$5,0,10*ROW('Sanitation Data'!G53)),NA())</f>
        <v>#N/A</v>
      </c>
      <c r="AQ59" s="106" t="e">
        <f ca="true">+IF(AND(ISNUMBER(OFFSET('Sanitation Data'!$G$7,0,10*ROW('Sanitation Data'!G53))),'Data Summary'!DF59="Yes"),OFFSET('Sanitation Data'!$G$7,0,10*ROW('Sanitation Data'!G53)),NA())</f>
        <v>#N/A</v>
      </c>
      <c r="AR59" s="106" t="e">
        <f ca="true">+IF(AND(ISNUMBER(OFFSET('Sanitation Data'!$G$11,0,10*ROW('Sanitation Data'!G53))),'Data Summary'!DG59="Yes"),OFFSET('Sanitation Data'!$G$11,0,10*ROW('Sanitation Data'!G53)),NA())</f>
        <v>#N/A</v>
      </c>
      <c r="AS59" s="106" t="e">
        <f ca="true">+IF(AND(ISNUMBER(OFFSET('Sanitation Data'!$G$12,0,10*ROW('Sanitation Data'!G53))),'Data Summary'!DH59="Yes"),OFFSET('Sanitation Data'!$G$12,0,10*ROW('Sanitation Data'!G53)),NA())</f>
        <v>#N/A</v>
      </c>
      <c r="AT59" s="106" t="e">
        <f ca="true">+IF(AND(ISNUMBER(OFFSET('Sanitation Data'!$G$13,0,10*ROW('Sanitation Data'!G53))),'Data Summary'!DI59="Yes"),OFFSET('Sanitation Data'!$G$13,0,10*ROW('Sanitation Data'!G53)),NA())</f>
        <v>#N/A</v>
      </c>
      <c r="AU59" s="106" t="e">
        <f ca="true">+IF(AND(ISNUMBER(OFFSET('Sanitation Data'!$H$5,0,10*ROW('Sanitation Data'!H53))),'Data Summary'!DJ59="Yes"),100-OFFSET('Sanitation Data'!$H$5,0,10*ROW('Sanitation Data'!H53)),NA())</f>
        <v>#N/A</v>
      </c>
      <c r="AV59" s="106" t="e">
        <f ca="true">+IF(AND(ISNUMBER(OFFSET('Sanitation Data'!$H$7,0,10*ROW('Sanitation Data'!H53))),'Data Summary'!DK59="Yes"),OFFSET('Sanitation Data'!$H$7,0,10*ROW('Sanitation Data'!H53)),NA())</f>
        <v>#N/A</v>
      </c>
      <c r="AW59" s="106" t="e">
        <f ca="true">+IF(AND(ISNUMBER(OFFSET('Sanitation Data'!$H$11,0,10*ROW('Sanitation Data'!H53))),'Data Summary'!DL59="Yes"),OFFSET('Sanitation Data'!$H$11,0,10*ROW('Sanitation Data'!H53)),NA())</f>
        <v>#N/A</v>
      </c>
      <c r="AX59" s="106" t="e">
        <f ca="true">+IF(AND(ISNUMBER(OFFSET('Sanitation Data'!$H$12,0,10*ROW('Sanitation Data'!H53))),'Data Summary'!DM59="Yes"),OFFSET('Sanitation Data'!$H$12,0,10*ROW('Sanitation Data'!H53)),NA())</f>
        <v>#N/A</v>
      </c>
      <c r="AY59" s="106" t="e">
        <f ca="true">+IF(AND(ISNUMBER(OFFSET('Sanitation Data'!$H$13,0,10*ROW('Sanitation Data'!H53))),'Data Summary'!DN59="Yes"),OFFSET('Sanitation Data'!$H$13,0,10*ROW('Sanitation Data'!H53)),NA())</f>
        <v>#N/A</v>
      </c>
      <c r="AZ59" s="111" t="e">
        <f ca="true">+IF(AND(ISNUMBER(OFFSET('Hygiene Data'!$C$6,0,10*ROW('Hygiene Data'!C53))),'Data Summary'!DO59="Yes"),OFFSET('Hygiene Data'!$C$6,0,10*ROW('Hygiene Data'!C53)),NA())</f>
        <v>#N/A</v>
      </c>
      <c r="BA59" s="111" t="e">
        <f ca="true">+IF(AND(ISNUMBER(OFFSET('Hygiene Data'!$C$8,0,10*ROW('Hygiene Data'!C53))),'Data Summary'!DP59="Yes"),OFFSET('Hygiene Data'!$C$8,0,10*ROW('Hygiene Data'!C53)),NA())</f>
        <v>#N/A</v>
      </c>
      <c r="BB59" s="111" t="e">
        <f ca="true">+IF(AND(ISNUMBER(OFFSET('Hygiene Data'!$C$10,0,10*ROW('Hygiene Data'!C53))),'Data Summary'!DQ59="Yes"),OFFSET('Hygiene Data'!$C$10,0,10*ROW('Hygiene Data'!C53)),NA())</f>
        <v>#N/A</v>
      </c>
      <c r="BC59" s="111" t="e">
        <f ca="true">+IF(AND(ISNUMBER(OFFSET('Hygiene Data'!$D$6,0,10*ROW('Hygiene Data'!D53))),'Data Summary'!DR59="Yes"),OFFSET('Hygiene Data'!$D$6,0,10*ROW('Hygiene Data'!D53)),NA())</f>
        <v>#N/A</v>
      </c>
      <c r="BD59" s="111" t="e">
        <f ca="true">+IF(AND(ISNUMBER(OFFSET('Hygiene Data'!$D$8,0,10*ROW('Hygiene Data'!D53))),'Data Summary'!DS59="Yes"),OFFSET('Hygiene Data'!$D$8,0,10*ROW('Hygiene Data'!D53)),NA())</f>
        <v>#N/A</v>
      </c>
      <c r="BE59" s="111" t="e">
        <f ca="true">+IF(AND(ISNUMBER(OFFSET('Hygiene Data'!$D$10,0,10*ROW('Hygiene Data'!D53))),'Data Summary'!DT59="Yes"),OFFSET('Hygiene Data'!$D$10,0,10*ROW('Hygiene Data'!D53)),NA())</f>
        <v>#N/A</v>
      </c>
      <c r="BF59" s="111" t="e">
        <f ca="true">+IF(AND(ISNUMBER(OFFSET('Hygiene Data'!$E$6,0,10*ROW('Hygiene Data'!E53))),'Data Summary'!DU59="Yes"),OFFSET('Hygiene Data'!$E$6,0,10*ROW('Hygiene Data'!E53)),NA())</f>
        <v>#N/A</v>
      </c>
      <c r="BG59" s="111" t="e">
        <f ca="true">+IF(AND(ISNUMBER(OFFSET('Hygiene Data'!$E$8,0,10*ROW('Hygiene Data'!E53))),'Data Summary'!DV59="Yes"),OFFSET('Hygiene Data'!$E$8,0,10*ROW('Hygiene Data'!E53)),NA())</f>
        <v>#N/A</v>
      </c>
      <c r="BH59" s="111" t="e">
        <f ca="true">+IF(AND(ISNUMBER(OFFSET('Hygiene Data'!$E$10,0,10*ROW('Hygiene Data'!E53))),'Data Summary'!DW59="Yes"),OFFSET('Hygiene Data'!$E$10,0,10*ROW('Hygiene Data'!E53)),NA())</f>
        <v>#N/A</v>
      </c>
      <c r="BI59" s="111" t="e">
        <f ca="true">+IF(AND(ISNUMBER(OFFSET('Hygiene Data'!$F$6,0,10*ROW('Hygiene Data'!F53))),'Data Summary'!DX59="Yes"),OFFSET('Hygiene Data'!$F$6,0,10*ROW('Hygiene Data'!F53)),NA())</f>
        <v>#N/A</v>
      </c>
      <c r="BJ59" s="111" t="e">
        <f ca="true">+IF(AND(ISNUMBER(OFFSET('Hygiene Data'!$F$8,0,10*ROW('Hygiene Data'!F53))),'Data Summary'!DY59="Yes"),OFFSET('Hygiene Data'!$F$8,0,10*ROW('Hygiene Data'!F53)),NA())</f>
        <v>#N/A</v>
      </c>
      <c r="BK59" s="111" t="e">
        <f ca="true">+IF(AND(ISNUMBER(OFFSET('Hygiene Data'!$F$10,0,10*ROW('Hygiene Data'!F53))),'Data Summary'!DZ59="Yes"),OFFSET('Hygiene Data'!$F$10,0,10*ROW('Hygiene Data'!F53)),NA())</f>
        <v>#N/A</v>
      </c>
      <c r="BL59" s="111" t="e">
        <f ca="true">+IF(AND(ISNUMBER(OFFSET('Hygiene Data'!$G$6,0,10*ROW('Hygiene Data'!G53))),'Data Summary'!EA59="Yes"),OFFSET('Hygiene Data'!$G$6,0,10*ROW('Hygiene Data'!G53)),NA())</f>
        <v>#N/A</v>
      </c>
      <c r="BM59" s="111" t="e">
        <f ca="true">+IF(AND(ISNUMBER(OFFSET('Hygiene Data'!$G$8,0,10*ROW('Hygiene Data'!G53))),'Data Summary'!EB59="Yes"),OFFSET('Hygiene Data'!$G$8,0,10*ROW('Hygiene Data'!G53)),NA())</f>
        <v>#N/A</v>
      </c>
      <c r="BN59" s="111" t="e">
        <f ca="true">+IF(AND(ISNUMBER(OFFSET('Hygiene Data'!$G$10,0,10*ROW('Hygiene Data'!G53))),'Data Summary'!EC59="Yes"),OFFSET('Hygiene Data'!$G$10,0,10*ROW('Hygiene Data'!G53)),NA())</f>
        <v>#N/A</v>
      </c>
      <c r="BO59" s="111" t="e">
        <f ca="true">+IF(AND(ISNUMBER(OFFSET('Hygiene Data'!$H$6,0,10*ROW('Hygiene Data'!H53))),'Data Summary'!ED59="Yes"),OFFSET('Hygiene Data'!$H$6,0,10*ROW('Hygiene Data'!H53)),NA())</f>
        <v>#N/A</v>
      </c>
      <c r="BP59" s="111" t="e">
        <f ca="true">+IF(AND(ISNUMBER(OFFSET('Hygiene Data'!$H$8,0,10*ROW('Hygiene Data'!H53))),'Data Summary'!EE59="Yes"),OFFSET('Hygiene Data'!$H$8,0,10*ROW('Hygiene Data'!H53)),NA())</f>
        <v>#N/A</v>
      </c>
      <c r="BQ59" s="111" t="e">
        <f ca="true">+IF(AND(ISNUMBER(OFFSET('Hygiene Data'!$H$10,0,10*ROW('Hygiene Data'!H53))),'Data Summary'!EF59="Yes"),OFFSET('Hygiene Data'!$H$10,0,10*ROW('Hygiene Data'!H53)),NA())</f>
        <v>#N/A</v>
      </c>
    </row>
    <row r="60" x14ac:dyDescent="0.2">
      <c r="A60" s="59" t="e">
        <f ca="true">+IF(OFFSET('Water Data'!$B$1,0,10*ROW('Water Data'!B54))="",NA(),OFFSET('Water Data'!$B$1,0,10*ROW('Water Data'!B54)))</f>
        <v>#N/A</v>
      </c>
      <c r="B60" s="59" t="e">
        <f ca="true">+IF(OFFSET('Water Data'!$A$3,0,10*ROW('Water Data'!A57))="",NA(),OFFSET('Water Data'!$A$3,0,10*ROW('Water Data'!A57)))</f>
        <v>#N/A</v>
      </c>
      <c r="C60" s="59" t="e">
        <f ca="true">+IF(OFFSET('Water Data'!$C$3,0,10*ROW('Water Data'!C57))="",NA(),OFFSET('Water Data'!$C$3,0,10*ROW('Water Data'!C57)))</f>
        <v>#N/A</v>
      </c>
      <c r="D60" s="60" t="e">
        <f ca="true">+IF(AND(ISNUMBER(OFFSET('Water Data'!$C$5,0,10*ROW('Water Data'!C54))),'Data Summary'!BS60="Yes"),100-OFFSET('Water Data'!$C$5,0,10*ROW('Water Data'!C54)),NA())</f>
        <v>#N/A</v>
      </c>
      <c r="E60" s="60" t="e">
        <f ca="true">+IF(AND(ISNUMBER(OFFSET('Water Data'!$C$7,0,10*ROW('Water Data'!C54))),'Data Summary'!BT60="Yes"),OFFSET('Water Data'!$C$7,0,10*ROW('Water Data'!C54)),NA())</f>
        <v>#N/A</v>
      </c>
      <c r="F60" s="60" t="e">
        <f ca="true">+IF(AND(ISNUMBER(OFFSET('Water Data'!$C$10,0,10*ROW('Water Data'!C54))),'Data Summary'!BU60="Yes"),OFFSET('Water Data'!$C$10,0,10*ROW('Water Data'!C54)),NA())</f>
        <v>#N/A</v>
      </c>
      <c r="G60" s="60" t="e">
        <f ca="true">+IF(AND(ISNUMBER(OFFSET('Water Data'!$D$5,0,10*ROW('Water Data'!D54))),'Data Summary'!BV60="Yes"),100-OFFSET('Water Data'!$D$5,0,10*ROW('Water Data'!D54)),NA())</f>
        <v>#N/A</v>
      </c>
      <c r="H60" s="60" t="e">
        <f ca="true">+IF(AND(ISNUMBER(OFFSET('Water Data'!$D$7,0,10*ROW('Water Data'!D54))),'Data Summary'!BW60="Yes"),OFFSET('Water Data'!$D$7,0,10*ROW('Water Data'!D54)),NA())</f>
        <v>#N/A</v>
      </c>
      <c r="I60" s="60" t="e">
        <f ca="true">+IF(AND(ISNUMBER(OFFSET('Water Data'!$D$10,0,10*ROW('Water Data'!D54))),'Data Summary'!BX60="Yes"),OFFSET('Water Data'!$D$10,0,10*ROW('Water Data'!D54)),NA())</f>
        <v>#N/A</v>
      </c>
      <c r="J60" s="60" t="e">
        <f ca="true">+IF(AND(ISNUMBER(OFFSET('Water Data'!$E$5,0,10*ROW('Water Data'!E54))),'Data Summary'!BY60="Yes"),100-OFFSET('Water Data'!$E$5,0,10*ROW('Water Data'!E54)),NA())</f>
        <v>#N/A</v>
      </c>
      <c r="K60" s="60" t="e">
        <f ca="true">+IF(AND(ISNUMBER(OFFSET('Water Data'!$E$7,0,10*ROW('Water Data'!E54))),'Data Summary'!BZ60="Yes"),OFFSET('Water Data'!$E$7,0,10*ROW('Water Data'!E54)),NA())</f>
        <v>#N/A</v>
      </c>
      <c r="L60" s="60" t="e">
        <f ca="true">+IF(AND(ISNUMBER(OFFSET('Water Data'!$E$10,0,10*ROW('Water Data'!E54))),'Data Summary'!CA60="Yes"),OFFSET('Water Data'!$E$10,0,10*ROW('Water Data'!E54)),NA())</f>
        <v>#N/A</v>
      </c>
      <c r="M60" s="60" t="e">
        <f ca="true">+IF(AND(ISNUMBER(OFFSET('Water Data'!$F$5,0,10*ROW('Water Data'!F54))),'Data Summary'!CB60="Yes"),100-OFFSET('Water Data'!$F$5,0,10*ROW('Water Data'!F54)),NA())</f>
        <v>#N/A</v>
      </c>
      <c r="N60" s="60" t="e">
        <f ca="true">+IF(AND(ISNUMBER(OFFSET('Water Data'!$F$7,0,10*ROW('Water Data'!F54))),'Data Summary'!CC60="Yes"),OFFSET('Water Data'!$F$7,0,10*ROW('Water Data'!F54)),NA())</f>
        <v>#N/A</v>
      </c>
      <c r="O60" s="60" t="e">
        <f ca="true">+IF(AND(ISNUMBER(OFFSET('Water Data'!$F$10,0,10*ROW('Water Data'!F54))),'Data Summary'!CD60="Yes"),OFFSET('Water Data'!$F$10,0,10*ROW('Water Data'!F54)),NA())</f>
        <v>#N/A</v>
      </c>
      <c r="P60" s="60" t="e">
        <f ca="true">+IF(AND(ISNUMBER(OFFSET('Water Data'!$G$5,0,10*ROW('Water Data'!G54))),'Data Summary'!CE60="Yes"),100-OFFSET('Water Data'!$G$5,0,10*ROW('Water Data'!G54)),NA())</f>
        <v>#N/A</v>
      </c>
      <c r="Q60" s="60" t="e">
        <f ca="true">+IF(AND(ISNUMBER(OFFSET('Water Data'!$G$7,0,10*ROW('Water Data'!G54))),'Data Summary'!CF60="Yes"),OFFSET('Water Data'!$G$7,0,10*ROW('Water Data'!G54)),NA())</f>
        <v>#N/A</v>
      </c>
      <c r="R60" s="60" t="e">
        <f ca="true">+IF(AND(ISNUMBER(OFFSET('Water Data'!$G$10,0,10*ROW('Water Data'!G54))),'Data Summary'!CG60="Yes"),OFFSET('Water Data'!$G$10,0,10*ROW('Water Data'!G54)),NA())</f>
        <v>#N/A</v>
      </c>
      <c r="S60" s="60" t="e">
        <f ca="true">+IF(AND(ISNUMBER(OFFSET('Water Data'!$H$5,0,10*ROW('Water Data'!H54))),'Data Summary'!CH60="Yes"),100-OFFSET('Water Data'!$H$5,0,10*ROW('Water Data'!H54)),NA())</f>
        <v>#N/A</v>
      </c>
      <c r="T60" s="60" t="e">
        <f ca="true">+IF(AND(ISNUMBER(OFFSET('Water Data'!$H$7,0,10*ROW('Water Data'!H54))),'Data Summary'!CI60="Yes"),OFFSET('Water Data'!$H$7,0,10*ROW('Water Data'!H54)),NA())</f>
        <v>#N/A</v>
      </c>
      <c r="U60" s="60" t="e">
        <f ca="true">+IF(AND(ISNUMBER(OFFSET('Water Data'!$H$10,0,10*ROW('Water Data'!H54))),'Data Summary'!CJ60="Yes"),OFFSET('Water Data'!$H$10,0,10*ROW('Water Data'!H54)),NA())</f>
        <v>#N/A</v>
      </c>
      <c r="V60" s="106" t="e">
        <f ca="true">+IF(AND(ISNUMBER(OFFSET('Sanitation Data'!$C$5,0,10*ROW('Sanitation Data'!C54))),'Data Summary'!CK60="Yes"),100-OFFSET('Sanitation Data'!$C$5,0,10*ROW('Sanitation Data'!C54)),NA())</f>
        <v>#N/A</v>
      </c>
      <c r="W60" s="106" t="e">
        <f ca="true">+IF(AND(ISNUMBER(OFFSET('Sanitation Data'!$C$7,0,10*ROW('Sanitation Data'!C54))),'Data Summary'!CL60="Yes"),OFFSET('Sanitation Data'!$C$7,0,10*ROW('Sanitation Data'!C54)),NA())</f>
        <v>#N/A</v>
      </c>
      <c r="X60" s="106" t="e">
        <f ca="true">+IF(AND(ISNUMBER(OFFSET('Sanitation Data'!$C$11,0,10*ROW('Sanitation Data'!C54))),'Data Summary'!CM60="Yes"),OFFSET('Sanitation Data'!$C$11,0,10*ROW('Sanitation Data'!C54)),NA())</f>
        <v>#N/A</v>
      </c>
      <c r="Y60" s="106" t="e">
        <f ca="true">+IF(AND(ISNUMBER(OFFSET('Sanitation Data'!$C$12,0,10*ROW('Sanitation Data'!C54))),'Data Summary'!CN60="Yes"),OFFSET('Sanitation Data'!$C$12,0,10*ROW('Sanitation Data'!C54)),NA())</f>
        <v>#N/A</v>
      </c>
      <c r="Z60" s="106" t="e">
        <f ca="true">+IF(AND(ISNUMBER(OFFSET('Sanitation Data'!$C$13,0,10*ROW('Sanitation Data'!C54))),'Data Summary'!CO60="Yes"),OFFSET('Sanitation Data'!$C$13,0,10*ROW('Sanitation Data'!C54)),NA())</f>
        <v>#N/A</v>
      </c>
      <c r="AA60" s="106" t="e">
        <f ca="true">+IF(AND(ISNUMBER(OFFSET('Sanitation Data'!$D$5,0,10*ROW('Sanitation Data'!D54))),'Data Summary'!CP60="Yes"),100-OFFSET('Sanitation Data'!$D$5,0,10*ROW('Sanitation Data'!D54)),NA())</f>
        <v>#N/A</v>
      </c>
      <c r="AB60" s="106" t="e">
        <f ca="true">+IF(AND(ISNUMBER(OFFSET('Sanitation Data'!$D$7,0,10*ROW('Sanitation Data'!D54))),'Data Summary'!CQ60="Yes"),OFFSET('Sanitation Data'!$D$7,0,10*ROW('Sanitation Data'!D54)),NA())</f>
        <v>#N/A</v>
      </c>
      <c r="AC60" s="106" t="e">
        <f ca="true">+IF(AND(ISNUMBER(OFFSET('Sanitation Data'!$D$11,0,10*ROW('Sanitation Data'!D54))),'Data Summary'!CR60="Yes"),OFFSET('Sanitation Data'!$D$11,0,10*ROW('Sanitation Data'!D54)),NA())</f>
        <v>#N/A</v>
      </c>
      <c r="AD60" s="106" t="e">
        <f ca="true">+IF(AND(ISNUMBER(OFFSET('Sanitation Data'!$D$12,0,10*ROW('Sanitation Data'!D54))),'Data Summary'!CS60="Yes"),OFFSET('Sanitation Data'!$D$12,0,10*ROW('Sanitation Data'!D54)),NA())</f>
        <v>#N/A</v>
      </c>
      <c r="AE60" s="106" t="e">
        <f ca="true">+IF(AND(ISNUMBER(OFFSET('Sanitation Data'!$D$13,0,10*ROW('Sanitation Data'!D54))),'Data Summary'!CT60="Yes"),OFFSET('Sanitation Data'!$D$13,0,10*ROW('Sanitation Data'!D54)),NA())</f>
        <v>#N/A</v>
      </c>
      <c r="AF60" s="106" t="e">
        <f ca="true">+IF(AND(ISNUMBER(OFFSET('Sanitation Data'!$E$5,0,10*ROW('Sanitation Data'!E54))),'Data Summary'!CU60="Yes"),100-OFFSET('Sanitation Data'!$E$5,0,10*ROW('Sanitation Data'!E54)),NA())</f>
        <v>#N/A</v>
      </c>
      <c r="AG60" s="106" t="e">
        <f ca="true">+IF(AND(ISNUMBER(OFFSET('Sanitation Data'!$E$7,0,10*ROW('Sanitation Data'!E54))),'Data Summary'!CV60="Yes"),OFFSET('Sanitation Data'!$E$7,0,10*ROW('Sanitation Data'!E54)),NA())</f>
        <v>#N/A</v>
      </c>
      <c r="AH60" s="106" t="e">
        <f ca="true">+IF(AND(ISNUMBER(OFFSET('Sanitation Data'!$E$11,0,10*ROW('Sanitation Data'!E54))),'Data Summary'!CW60="Yes"),OFFSET('Sanitation Data'!$E$11,0,10*ROW('Sanitation Data'!E54)),NA())</f>
        <v>#N/A</v>
      </c>
      <c r="AI60" s="106" t="e">
        <f ca="true">+IF(AND(ISNUMBER(OFFSET('Sanitation Data'!$E$12,0,10*ROW('Sanitation Data'!E54))),'Data Summary'!CX60="Yes"),OFFSET('Sanitation Data'!$E$12,0,10*ROW('Sanitation Data'!E54)),NA())</f>
        <v>#N/A</v>
      </c>
      <c r="AJ60" s="106" t="e">
        <f ca="true">+IF(AND(ISNUMBER(OFFSET('Sanitation Data'!$E$13,0,10*ROW('Sanitation Data'!E54))),'Data Summary'!CY60="Yes"),OFFSET('Sanitation Data'!$E$13,0,10*ROW('Sanitation Data'!E54)),NA())</f>
        <v>#N/A</v>
      </c>
      <c r="AK60" s="106" t="e">
        <f ca="true">+IF(AND(ISNUMBER(OFFSET('Sanitation Data'!$F$5,0,10*ROW('Sanitation Data'!F54))),'Data Summary'!CZ60="Yes"),100-OFFSET('Sanitation Data'!$F$5,0,10*ROW('Sanitation Data'!F54)),NA())</f>
        <v>#N/A</v>
      </c>
      <c r="AL60" s="106" t="e">
        <f ca="true">+IF(AND(ISNUMBER(OFFSET('Sanitation Data'!$F$7,0,10*ROW('Sanitation Data'!F54))),'Data Summary'!DA60="Yes"),OFFSET('Sanitation Data'!$F$7,0,10*ROW('Sanitation Data'!F54)),NA())</f>
        <v>#N/A</v>
      </c>
      <c r="AM60" s="106" t="e">
        <f ca="true">+IF(AND(ISNUMBER(OFFSET('Sanitation Data'!$F$11,0,10*ROW('Sanitation Data'!F54))),'Data Summary'!DB60="Yes"),OFFSET('Sanitation Data'!$F$11,0,10*ROW('Sanitation Data'!F54)),NA())</f>
        <v>#N/A</v>
      </c>
      <c r="AN60" s="106" t="e">
        <f ca="true">+IF(AND(ISNUMBER(OFFSET('Sanitation Data'!$F$12,0,10*ROW('Sanitation Data'!F54))),'Data Summary'!DC60="Yes"),OFFSET('Sanitation Data'!$F$12,0,10*ROW('Sanitation Data'!F54)),NA())</f>
        <v>#N/A</v>
      </c>
      <c r="AO60" s="106" t="e">
        <f ca="true">+IF(AND(ISNUMBER(OFFSET('Sanitation Data'!$F$13,0,10*ROW('Sanitation Data'!F54))),'Data Summary'!DD60="Yes"),OFFSET('Sanitation Data'!$F$13,0,10*ROW('Sanitation Data'!F54)),NA())</f>
        <v>#N/A</v>
      </c>
      <c r="AP60" s="106" t="e">
        <f ca="true">+IF(AND(ISNUMBER(OFFSET('Sanitation Data'!$G$5,0,10*ROW('Sanitation Data'!G54))),'Data Summary'!DE60="Yes"),100-OFFSET('Sanitation Data'!$G$5,0,10*ROW('Sanitation Data'!G54)),NA())</f>
        <v>#N/A</v>
      </c>
      <c r="AQ60" s="106" t="e">
        <f ca="true">+IF(AND(ISNUMBER(OFFSET('Sanitation Data'!$G$7,0,10*ROW('Sanitation Data'!G54))),'Data Summary'!DF60="Yes"),OFFSET('Sanitation Data'!$G$7,0,10*ROW('Sanitation Data'!G54)),NA())</f>
        <v>#N/A</v>
      </c>
      <c r="AR60" s="106" t="e">
        <f ca="true">+IF(AND(ISNUMBER(OFFSET('Sanitation Data'!$G$11,0,10*ROW('Sanitation Data'!G54))),'Data Summary'!DG60="Yes"),OFFSET('Sanitation Data'!$G$11,0,10*ROW('Sanitation Data'!G54)),NA())</f>
        <v>#N/A</v>
      </c>
      <c r="AS60" s="106" t="e">
        <f ca="true">+IF(AND(ISNUMBER(OFFSET('Sanitation Data'!$G$12,0,10*ROW('Sanitation Data'!G54))),'Data Summary'!DH60="Yes"),OFFSET('Sanitation Data'!$G$12,0,10*ROW('Sanitation Data'!G54)),NA())</f>
        <v>#N/A</v>
      </c>
      <c r="AT60" s="106" t="e">
        <f ca="true">+IF(AND(ISNUMBER(OFFSET('Sanitation Data'!$G$13,0,10*ROW('Sanitation Data'!G54))),'Data Summary'!DI60="Yes"),OFFSET('Sanitation Data'!$G$13,0,10*ROW('Sanitation Data'!G54)),NA())</f>
        <v>#N/A</v>
      </c>
      <c r="AU60" s="106" t="e">
        <f ca="true">+IF(AND(ISNUMBER(OFFSET('Sanitation Data'!$H$5,0,10*ROW('Sanitation Data'!H54))),'Data Summary'!DJ60="Yes"),100-OFFSET('Sanitation Data'!$H$5,0,10*ROW('Sanitation Data'!H54)),NA())</f>
        <v>#N/A</v>
      </c>
      <c r="AV60" s="106" t="e">
        <f ca="true">+IF(AND(ISNUMBER(OFFSET('Sanitation Data'!$H$7,0,10*ROW('Sanitation Data'!H54))),'Data Summary'!DK60="Yes"),OFFSET('Sanitation Data'!$H$7,0,10*ROW('Sanitation Data'!H54)),NA())</f>
        <v>#N/A</v>
      </c>
      <c r="AW60" s="106" t="e">
        <f ca="true">+IF(AND(ISNUMBER(OFFSET('Sanitation Data'!$H$11,0,10*ROW('Sanitation Data'!H54))),'Data Summary'!DL60="Yes"),OFFSET('Sanitation Data'!$H$11,0,10*ROW('Sanitation Data'!H54)),NA())</f>
        <v>#N/A</v>
      </c>
      <c r="AX60" s="106" t="e">
        <f ca="true">+IF(AND(ISNUMBER(OFFSET('Sanitation Data'!$H$12,0,10*ROW('Sanitation Data'!H54))),'Data Summary'!DM60="Yes"),OFFSET('Sanitation Data'!$H$12,0,10*ROW('Sanitation Data'!H54)),NA())</f>
        <v>#N/A</v>
      </c>
      <c r="AY60" s="106" t="e">
        <f ca="true">+IF(AND(ISNUMBER(OFFSET('Sanitation Data'!$H$13,0,10*ROW('Sanitation Data'!H54))),'Data Summary'!DN60="Yes"),OFFSET('Sanitation Data'!$H$13,0,10*ROW('Sanitation Data'!H54)),NA())</f>
        <v>#N/A</v>
      </c>
      <c r="AZ60" s="111" t="e">
        <f ca="true">+IF(AND(ISNUMBER(OFFSET('Hygiene Data'!$C$6,0,10*ROW('Hygiene Data'!C54))),'Data Summary'!DO60="Yes"),OFFSET('Hygiene Data'!$C$6,0,10*ROW('Hygiene Data'!C54)),NA())</f>
        <v>#N/A</v>
      </c>
      <c r="BA60" s="111" t="e">
        <f ca="true">+IF(AND(ISNUMBER(OFFSET('Hygiene Data'!$C$8,0,10*ROW('Hygiene Data'!C54))),'Data Summary'!DP60="Yes"),OFFSET('Hygiene Data'!$C$8,0,10*ROW('Hygiene Data'!C54)),NA())</f>
        <v>#N/A</v>
      </c>
      <c r="BB60" s="111" t="e">
        <f ca="true">+IF(AND(ISNUMBER(OFFSET('Hygiene Data'!$C$10,0,10*ROW('Hygiene Data'!C54))),'Data Summary'!DQ60="Yes"),OFFSET('Hygiene Data'!$C$10,0,10*ROW('Hygiene Data'!C54)),NA())</f>
        <v>#N/A</v>
      </c>
      <c r="BC60" s="111" t="e">
        <f ca="true">+IF(AND(ISNUMBER(OFFSET('Hygiene Data'!$D$6,0,10*ROW('Hygiene Data'!D54))),'Data Summary'!DR60="Yes"),OFFSET('Hygiene Data'!$D$6,0,10*ROW('Hygiene Data'!D54)),NA())</f>
        <v>#N/A</v>
      </c>
      <c r="BD60" s="111" t="e">
        <f ca="true">+IF(AND(ISNUMBER(OFFSET('Hygiene Data'!$D$8,0,10*ROW('Hygiene Data'!D54))),'Data Summary'!DS60="Yes"),OFFSET('Hygiene Data'!$D$8,0,10*ROW('Hygiene Data'!D54)),NA())</f>
        <v>#N/A</v>
      </c>
      <c r="BE60" s="111" t="e">
        <f ca="true">+IF(AND(ISNUMBER(OFFSET('Hygiene Data'!$D$10,0,10*ROW('Hygiene Data'!D54))),'Data Summary'!DT60="Yes"),OFFSET('Hygiene Data'!$D$10,0,10*ROW('Hygiene Data'!D54)),NA())</f>
        <v>#N/A</v>
      </c>
      <c r="BF60" s="111" t="e">
        <f ca="true">+IF(AND(ISNUMBER(OFFSET('Hygiene Data'!$E$6,0,10*ROW('Hygiene Data'!E54))),'Data Summary'!DU60="Yes"),OFFSET('Hygiene Data'!$E$6,0,10*ROW('Hygiene Data'!E54)),NA())</f>
        <v>#N/A</v>
      </c>
      <c r="BG60" s="111" t="e">
        <f ca="true">+IF(AND(ISNUMBER(OFFSET('Hygiene Data'!$E$8,0,10*ROW('Hygiene Data'!E54))),'Data Summary'!DV60="Yes"),OFFSET('Hygiene Data'!$E$8,0,10*ROW('Hygiene Data'!E54)),NA())</f>
        <v>#N/A</v>
      </c>
      <c r="BH60" s="111" t="e">
        <f ca="true">+IF(AND(ISNUMBER(OFFSET('Hygiene Data'!$E$10,0,10*ROW('Hygiene Data'!E54))),'Data Summary'!DW60="Yes"),OFFSET('Hygiene Data'!$E$10,0,10*ROW('Hygiene Data'!E54)),NA())</f>
        <v>#N/A</v>
      </c>
      <c r="BI60" s="111" t="e">
        <f ca="true">+IF(AND(ISNUMBER(OFFSET('Hygiene Data'!$F$6,0,10*ROW('Hygiene Data'!F54))),'Data Summary'!DX60="Yes"),OFFSET('Hygiene Data'!$F$6,0,10*ROW('Hygiene Data'!F54)),NA())</f>
        <v>#N/A</v>
      </c>
      <c r="BJ60" s="111" t="e">
        <f ca="true">+IF(AND(ISNUMBER(OFFSET('Hygiene Data'!$F$8,0,10*ROW('Hygiene Data'!F54))),'Data Summary'!DY60="Yes"),OFFSET('Hygiene Data'!$F$8,0,10*ROW('Hygiene Data'!F54)),NA())</f>
        <v>#N/A</v>
      </c>
      <c r="BK60" s="111" t="e">
        <f ca="true">+IF(AND(ISNUMBER(OFFSET('Hygiene Data'!$F$10,0,10*ROW('Hygiene Data'!F54))),'Data Summary'!DZ60="Yes"),OFFSET('Hygiene Data'!$F$10,0,10*ROW('Hygiene Data'!F54)),NA())</f>
        <v>#N/A</v>
      </c>
      <c r="BL60" s="111" t="e">
        <f ca="true">+IF(AND(ISNUMBER(OFFSET('Hygiene Data'!$G$6,0,10*ROW('Hygiene Data'!G54))),'Data Summary'!EA60="Yes"),OFFSET('Hygiene Data'!$G$6,0,10*ROW('Hygiene Data'!G54)),NA())</f>
        <v>#N/A</v>
      </c>
      <c r="BM60" s="111" t="e">
        <f ca="true">+IF(AND(ISNUMBER(OFFSET('Hygiene Data'!$G$8,0,10*ROW('Hygiene Data'!G54))),'Data Summary'!EB60="Yes"),OFFSET('Hygiene Data'!$G$8,0,10*ROW('Hygiene Data'!G54)),NA())</f>
        <v>#N/A</v>
      </c>
      <c r="BN60" s="111" t="e">
        <f ca="true">+IF(AND(ISNUMBER(OFFSET('Hygiene Data'!$G$10,0,10*ROW('Hygiene Data'!G54))),'Data Summary'!EC60="Yes"),OFFSET('Hygiene Data'!$G$10,0,10*ROW('Hygiene Data'!G54)),NA())</f>
        <v>#N/A</v>
      </c>
      <c r="BO60" s="111" t="e">
        <f ca="true">+IF(AND(ISNUMBER(OFFSET('Hygiene Data'!$H$6,0,10*ROW('Hygiene Data'!H54))),'Data Summary'!ED60="Yes"),OFFSET('Hygiene Data'!$H$6,0,10*ROW('Hygiene Data'!H54)),NA())</f>
        <v>#N/A</v>
      </c>
      <c r="BP60" s="111" t="e">
        <f ca="true">+IF(AND(ISNUMBER(OFFSET('Hygiene Data'!$H$8,0,10*ROW('Hygiene Data'!H54))),'Data Summary'!EE60="Yes"),OFFSET('Hygiene Data'!$H$8,0,10*ROW('Hygiene Data'!H54)),NA())</f>
        <v>#N/A</v>
      </c>
      <c r="BQ60" s="111" t="e">
        <f ca="true">+IF(AND(ISNUMBER(OFFSET('Hygiene Data'!$H$10,0,10*ROW('Hygiene Data'!H54))),'Data Summary'!EF60="Yes"),OFFSET('Hygiene Data'!$H$10,0,10*ROW('Hygiene Data'!H54)),NA())</f>
        <v>#N/A</v>
      </c>
    </row>
    <row r="61" x14ac:dyDescent="0.2">
      <c r="A61" s="59" t="e">
        <f ca="true">+IF(OFFSET('Water Data'!$B$1,0,10*ROW('Water Data'!B55))="",NA(),OFFSET('Water Data'!$B$1,0,10*ROW('Water Data'!B55)))</f>
        <v>#N/A</v>
      </c>
      <c r="B61" s="59" t="e">
        <f ca="true">+IF(OFFSET('Water Data'!$A$3,0,10*ROW('Water Data'!A58))="",NA(),OFFSET('Water Data'!$A$3,0,10*ROW('Water Data'!A58)))</f>
        <v>#N/A</v>
      </c>
      <c r="C61" s="59" t="e">
        <f ca="true">+IF(OFFSET('Water Data'!$C$3,0,10*ROW('Water Data'!C58))="",NA(),OFFSET('Water Data'!$C$3,0,10*ROW('Water Data'!C58)))</f>
        <v>#N/A</v>
      </c>
      <c r="D61" s="60" t="e">
        <f ca="true">+IF(AND(ISNUMBER(OFFSET('Water Data'!$C$5,0,10*ROW('Water Data'!C55))),'Data Summary'!BS61="Yes"),100-OFFSET('Water Data'!$C$5,0,10*ROW('Water Data'!C55)),NA())</f>
        <v>#N/A</v>
      </c>
      <c r="E61" s="60" t="e">
        <f ca="true">+IF(AND(ISNUMBER(OFFSET('Water Data'!$C$7,0,10*ROW('Water Data'!C55))),'Data Summary'!BT61="Yes"),OFFSET('Water Data'!$C$7,0,10*ROW('Water Data'!C55)),NA())</f>
        <v>#N/A</v>
      </c>
      <c r="F61" s="60" t="e">
        <f ca="true">+IF(AND(ISNUMBER(OFFSET('Water Data'!$C$10,0,10*ROW('Water Data'!C55))),'Data Summary'!BU61="Yes"),OFFSET('Water Data'!$C$10,0,10*ROW('Water Data'!C55)),NA())</f>
        <v>#N/A</v>
      </c>
      <c r="G61" s="60" t="e">
        <f ca="true">+IF(AND(ISNUMBER(OFFSET('Water Data'!$D$5,0,10*ROW('Water Data'!D55))),'Data Summary'!BV61="Yes"),100-OFFSET('Water Data'!$D$5,0,10*ROW('Water Data'!D55)),NA())</f>
        <v>#N/A</v>
      </c>
      <c r="H61" s="60" t="e">
        <f ca="true">+IF(AND(ISNUMBER(OFFSET('Water Data'!$D$7,0,10*ROW('Water Data'!D55))),'Data Summary'!BW61="Yes"),OFFSET('Water Data'!$D$7,0,10*ROW('Water Data'!D55)),NA())</f>
        <v>#N/A</v>
      </c>
      <c r="I61" s="60" t="e">
        <f ca="true">+IF(AND(ISNUMBER(OFFSET('Water Data'!$D$10,0,10*ROW('Water Data'!D55))),'Data Summary'!BX61="Yes"),OFFSET('Water Data'!$D$10,0,10*ROW('Water Data'!D55)),NA())</f>
        <v>#N/A</v>
      </c>
      <c r="J61" s="60" t="e">
        <f ca="true">+IF(AND(ISNUMBER(OFFSET('Water Data'!$E$5,0,10*ROW('Water Data'!E55))),'Data Summary'!BY61="Yes"),100-OFFSET('Water Data'!$E$5,0,10*ROW('Water Data'!E55)),NA())</f>
        <v>#N/A</v>
      </c>
      <c r="K61" s="60" t="e">
        <f ca="true">+IF(AND(ISNUMBER(OFFSET('Water Data'!$E$7,0,10*ROW('Water Data'!E55))),'Data Summary'!BZ61="Yes"),OFFSET('Water Data'!$E$7,0,10*ROW('Water Data'!E55)),NA())</f>
        <v>#N/A</v>
      </c>
      <c r="L61" s="60" t="e">
        <f ca="true">+IF(AND(ISNUMBER(OFFSET('Water Data'!$E$10,0,10*ROW('Water Data'!E55))),'Data Summary'!CA61="Yes"),OFFSET('Water Data'!$E$10,0,10*ROW('Water Data'!E55)),NA())</f>
        <v>#N/A</v>
      </c>
      <c r="M61" s="60" t="e">
        <f ca="true">+IF(AND(ISNUMBER(OFFSET('Water Data'!$F$5,0,10*ROW('Water Data'!F55))),'Data Summary'!CB61="Yes"),100-OFFSET('Water Data'!$F$5,0,10*ROW('Water Data'!F55)),NA())</f>
        <v>#N/A</v>
      </c>
      <c r="N61" s="60" t="e">
        <f ca="true">+IF(AND(ISNUMBER(OFFSET('Water Data'!$F$7,0,10*ROW('Water Data'!F55))),'Data Summary'!CC61="Yes"),OFFSET('Water Data'!$F$7,0,10*ROW('Water Data'!F55)),NA())</f>
        <v>#N/A</v>
      </c>
      <c r="O61" s="60" t="e">
        <f ca="true">+IF(AND(ISNUMBER(OFFSET('Water Data'!$F$10,0,10*ROW('Water Data'!F55))),'Data Summary'!CD61="Yes"),OFFSET('Water Data'!$F$10,0,10*ROW('Water Data'!F55)),NA())</f>
        <v>#N/A</v>
      </c>
      <c r="P61" s="60" t="e">
        <f ca="true">+IF(AND(ISNUMBER(OFFSET('Water Data'!$G$5,0,10*ROW('Water Data'!G55))),'Data Summary'!CE61="Yes"),100-OFFSET('Water Data'!$G$5,0,10*ROW('Water Data'!G55)),NA())</f>
        <v>#N/A</v>
      </c>
      <c r="Q61" s="60" t="e">
        <f ca="true">+IF(AND(ISNUMBER(OFFSET('Water Data'!$G$7,0,10*ROW('Water Data'!G55))),'Data Summary'!CF61="Yes"),OFFSET('Water Data'!$G$7,0,10*ROW('Water Data'!G55)),NA())</f>
        <v>#N/A</v>
      </c>
      <c r="R61" s="60" t="e">
        <f ca="true">+IF(AND(ISNUMBER(OFFSET('Water Data'!$G$10,0,10*ROW('Water Data'!G55))),'Data Summary'!CG61="Yes"),OFFSET('Water Data'!$G$10,0,10*ROW('Water Data'!G55)),NA())</f>
        <v>#N/A</v>
      </c>
      <c r="S61" s="60" t="e">
        <f ca="true">+IF(AND(ISNUMBER(OFFSET('Water Data'!$H$5,0,10*ROW('Water Data'!H55))),'Data Summary'!CH61="Yes"),100-OFFSET('Water Data'!$H$5,0,10*ROW('Water Data'!H55)),NA())</f>
        <v>#N/A</v>
      </c>
      <c r="T61" s="60" t="e">
        <f ca="true">+IF(AND(ISNUMBER(OFFSET('Water Data'!$H$7,0,10*ROW('Water Data'!H55))),'Data Summary'!CI61="Yes"),OFFSET('Water Data'!$H$7,0,10*ROW('Water Data'!H55)),NA())</f>
        <v>#N/A</v>
      </c>
      <c r="U61" s="60" t="e">
        <f ca="true">+IF(AND(ISNUMBER(OFFSET('Water Data'!$H$10,0,10*ROW('Water Data'!H55))),'Data Summary'!CJ61="Yes"),OFFSET('Water Data'!$H$10,0,10*ROW('Water Data'!H55)),NA())</f>
        <v>#N/A</v>
      </c>
      <c r="V61" s="106" t="e">
        <f ca="true">+IF(AND(ISNUMBER(OFFSET('Sanitation Data'!$C$5,0,10*ROW('Sanitation Data'!C55))),'Data Summary'!CK61="Yes"),100-OFFSET('Sanitation Data'!$C$5,0,10*ROW('Sanitation Data'!C55)),NA())</f>
        <v>#N/A</v>
      </c>
      <c r="W61" s="106" t="e">
        <f ca="true">+IF(AND(ISNUMBER(OFFSET('Sanitation Data'!$C$7,0,10*ROW('Sanitation Data'!C55))),'Data Summary'!CL61="Yes"),OFFSET('Sanitation Data'!$C$7,0,10*ROW('Sanitation Data'!C55)),NA())</f>
        <v>#N/A</v>
      </c>
      <c r="X61" s="106" t="e">
        <f ca="true">+IF(AND(ISNUMBER(OFFSET('Sanitation Data'!$C$11,0,10*ROW('Sanitation Data'!C55))),'Data Summary'!CM61="Yes"),OFFSET('Sanitation Data'!$C$11,0,10*ROW('Sanitation Data'!C55)),NA())</f>
        <v>#N/A</v>
      </c>
      <c r="Y61" s="106" t="e">
        <f ca="true">+IF(AND(ISNUMBER(OFFSET('Sanitation Data'!$C$12,0,10*ROW('Sanitation Data'!C55))),'Data Summary'!CN61="Yes"),OFFSET('Sanitation Data'!$C$12,0,10*ROW('Sanitation Data'!C55)),NA())</f>
        <v>#N/A</v>
      </c>
      <c r="Z61" s="106" t="e">
        <f ca="true">+IF(AND(ISNUMBER(OFFSET('Sanitation Data'!$C$13,0,10*ROW('Sanitation Data'!C55))),'Data Summary'!CO61="Yes"),OFFSET('Sanitation Data'!$C$13,0,10*ROW('Sanitation Data'!C55)),NA())</f>
        <v>#N/A</v>
      </c>
      <c r="AA61" s="106" t="e">
        <f ca="true">+IF(AND(ISNUMBER(OFFSET('Sanitation Data'!$D$5,0,10*ROW('Sanitation Data'!D55))),'Data Summary'!CP61="Yes"),100-OFFSET('Sanitation Data'!$D$5,0,10*ROW('Sanitation Data'!D55)),NA())</f>
        <v>#N/A</v>
      </c>
      <c r="AB61" s="106" t="e">
        <f ca="true">+IF(AND(ISNUMBER(OFFSET('Sanitation Data'!$D$7,0,10*ROW('Sanitation Data'!D55))),'Data Summary'!CQ61="Yes"),OFFSET('Sanitation Data'!$D$7,0,10*ROW('Sanitation Data'!D55)),NA())</f>
        <v>#N/A</v>
      </c>
      <c r="AC61" s="106" t="e">
        <f ca="true">+IF(AND(ISNUMBER(OFFSET('Sanitation Data'!$D$11,0,10*ROW('Sanitation Data'!D55))),'Data Summary'!CR61="Yes"),OFFSET('Sanitation Data'!$D$11,0,10*ROW('Sanitation Data'!D55)),NA())</f>
        <v>#N/A</v>
      </c>
      <c r="AD61" s="106" t="e">
        <f ca="true">+IF(AND(ISNUMBER(OFFSET('Sanitation Data'!$D$12,0,10*ROW('Sanitation Data'!D55))),'Data Summary'!CS61="Yes"),OFFSET('Sanitation Data'!$D$12,0,10*ROW('Sanitation Data'!D55)),NA())</f>
        <v>#N/A</v>
      </c>
      <c r="AE61" s="106" t="e">
        <f ca="true">+IF(AND(ISNUMBER(OFFSET('Sanitation Data'!$D$13,0,10*ROW('Sanitation Data'!D55))),'Data Summary'!CT61="Yes"),OFFSET('Sanitation Data'!$D$13,0,10*ROW('Sanitation Data'!D55)),NA())</f>
        <v>#N/A</v>
      </c>
      <c r="AF61" s="106" t="e">
        <f ca="true">+IF(AND(ISNUMBER(OFFSET('Sanitation Data'!$E$5,0,10*ROW('Sanitation Data'!E55))),'Data Summary'!CU61="Yes"),100-OFFSET('Sanitation Data'!$E$5,0,10*ROW('Sanitation Data'!E55)),NA())</f>
        <v>#N/A</v>
      </c>
      <c r="AG61" s="106" t="e">
        <f ca="true">+IF(AND(ISNUMBER(OFFSET('Sanitation Data'!$E$7,0,10*ROW('Sanitation Data'!E55))),'Data Summary'!CV61="Yes"),OFFSET('Sanitation Data'!$E$7,0,10*ROW('Sanitation Data'!E55)),NA())</f>
        <v>#N/A</v>
      </c>
      <c r="AH61" s="106" t="e">
        <f ca="true">+IF(AND(ISNUMBER(OFFSET('Sanitation Data'!$E$11,0,10*ROW('Sanitation Data'!E55))),'Data Summary'!CW61="Yes"),OFFSET('Sanitation Data'!$E$11,0,10*ROW('Sanitation Data'!E55)),NA())</f>
        <v>#N/A</v>
      </c>
      <c r="AI61" s="106" t="e">
        <f ca="true">+IF(AND(ISNUMBER(OFFSET('Sanitation Data'!$E$12,0,10*ROW('Sanitation Data'!E55))),'Data Summary'!CX61="Yes"),OFFSET('Sanitation Data'!$E$12,0,10*ROW('Sanitation Data'!E55)),NA())</f>
        <v>#N/A</v>
      </c>
      <c r="AJ61" s="106" t="e">
        <f ca="true">+IF(AND(ISNUMBER(OFFSET('Sanitation Data'!$E$13,0,10*ROW('Sanitation Data'!E55))),'Data Summary'!CY61="Yes"),OFFSET('Sanitation Data'!$E$13,0,10*ROW('Sanitation Data'!E55)),NA())</f>
        <v>#N/A</v>
      </c>
      <c r="AK61" s="106" t="e">
        <f ca="true">+IF(AND(ISNUMBER(OFFSET('Sanitation Data'!$F$5,0,10*ROW('Sanitation Data'!F55))),'Data Summary'!CZ61="Yes"),100-OFFSET('Sanitation Data'!$F$5,0,10*ROW('Sanitation Data'!F55)),NA())</f>
        <v>#N/A</v>
      </c>
      <c r="AL61" s="106" t="e">
        <f ca="true">+IF(AND(ISNUMBER(OFFSET('Sanitation Data'!$F$7,0,10*ROW('Sanitation Data'!F55))),'Data Summary'!DA61="Yes"),OFFSET('Sanitation Data'!$F$7,0,10*ROW('Sanitation Data'!F55)),NA())</f>
        <v>#N/A</v>
      </c>
      <c r="AM61" s="106" t="e">
        <f ca="true">+IF(AND(ISNUMBER(OFFSET('Sanitation Data'!$F$11,0,10*ROW('Sanitation Data'!F55))),'Data Summary'!DB61="Yes"),OFFSET('Sanitation Data'!$F$11,0,10*ROW('Sanitation Data'!F55)),NA())</f>
        <v>#N/A</v>
      </c>
      <c r="AN61" s="106" t="e">
        <f ca="true">+IF(AND(ISNUMBER(OFFSET('Sanitation Data'!$F$12,0,10*ROW('Sanitation Data'!F55))),'Data Summary'!DC61="Yes"),OFFSET('Sanitation Data'!$F$12,0,10*ROW('Sanitation Data'!F55)),NA())</f>
        <v>#N/A</v>
      </c>
      <c r="AO61" s="106" t="e">
        <f ca="true">+IF(AND(ISNUMBER(OFFSET('Sanitation Data'!$F$13,0,10*ROW('Sanitation Data'!F55))),'Data Summary'!DD61="Yes"),OFFSET('Sanitation Data'!$F$13,0,10*ROW('Sanitation Data'!F55)),NA())</f>
        <v>#N/A</v>
      </c>
      <c r="AP61" s="106" t="e">
        <f ca="true">+IF(AND(ISNUMBER(OFFSET('Sanitation Data'!$G$5,0,10*ROW('Sanitation Data'!G55))),'Data Summary'!DE61="Yes"),100-OFFSET('Sanitation Data'!$G$5,0,10*ROW('Sanitation Data'!G55)),NA())</f>
        <v>#N/A</v>
      </c>
      <c r="AQ61" s="106" t="e">
        <f ca="true">+IF(AND(ISNUMBER(OFFSET('Sanitation Data'!$G$7,0,10*ROW('Sanitation Data'!G55))),'Data Summary'!DF61="Yes"),OFFSET('Sanitation Data'!$G$7,0,10*ROW('Sanitation Data'!G55)),NA())</f>
        <v>#N/A</v>
      </c>
      <c r="AR61" s="106" t="e">
        <f ca="true">+IF(AND(ISNUMBER(OFFSET('Sanitation Data'!$G$11,0,10*ROW('Sanitation Data'!G55))),'Data Summary'!DG61="Yes"),OFFSET('Sanitation Data'!$G$11,0,10*ROW('Sanitation Data'!G55)),NA())</f>
        <v>#N/A</v>
      </c>
      <c r="AS61" s="106" t="e">
        <f ca="true">+IF(AND(ISNUMBER(OFFSET('Sanitation Data'!$G$12,0,10*ROW('Sanitation Data'!G55))),'Data Summary'!DH61="Yes"),OFFSET('Sanitation Data'!$G$12,0,10*ROW('Sanitation Data'!G55)),NA())</f>
        <v>#N/A</v>
      </c>
      <c r="AT61" s="106" t="e">
        <f ca="true">+IF(AND(ISNUMBER(OFFSET('Sanitation Data'!$G$13,0,10*ROW('Sanitation Data'!G55))),'Data Summary'!DI61="Yes"),OFFSET('Sanitation Data'!$G$13,0,10*ROW('Sanitation Data'!G55)),NA())</f>
        <v>#N/A</v>
      </c>
      <c r="AU61" s="106" t="e">
        <f ca="true">+IF(AND(ISNUMBER(OFFSET('Sanitation Data'!$H$5,0,10*ROW('Sanitation Data'!H55))),'Data Summary'!DJ61="Yes"),100-OFFSET('Sanitation Data'!$H$5,0,10*ROW('Sanitation Data'!H55)),NA())</f>
        <v>#N/A</v>
      </c>
      <c r="AV61" s="106" t="e">
        <f ca="true">+IF(AND(ISNUMBER(OFFSET('Sanitation Data'!$H$7,0,10*ROW('Sanitation Data'!H55))),'Data Summary'!DK61="Yes"),OFFSET('Sanitation Data'!$H$7,0,10*ROW('Sanitation Data'!H55)),NA())</f>
        <v>#N/A</v>
      </c>
      <c r="AW61" s="106" t="e">
        <f ca="true">+IF(AND(ISNUMBER(OFFSET('Sanitation Data'!$H$11,0,10*ROW('Sanitation Data'!H55))),'Data Summary'!DL61="Yes"),OFFSET('Sanitation Data'!$H$11,0,10*ROW('Sanitation Data'!H55)),NA())</f>
        <v>#N/A</v>
      </c>
      <c r="AX61" s="106" t="e">
        <f ca="true">+IF(AND(ISNUMBER(OFFSET('Sanitation Data'!$H$12,0,10*ROW('Sanitation Data'!H55))),'Data Summary'!DM61="Yes"),OFFSET('Sanitation Data'!$H$12,0,10*ROW('Sanitation Data'!H55)),NA())</f>
        <v>#N/A</v>
      </c>
      <c r="AY61" s="106" t="e">
        <f ca="true">+IF(AND(ISNUMBER(OFFSET('Sanitation Data'!$H$13,0,10*ROW('Sanitation Data'!H55))),'Data Summary'!DN61="Yes"),OFFSET('Sanitation Data'!$H$13,0,10*ROW('Sanitation Data'!H55)),NA())</f>
        <v>#N/A</v>
      </c>
      <c r="AZ61" s="111" t="e">
        <f ca="true">+IF(AND(ISNUMBER(OFFSET('Hygiene Data'!$C$6,0,10*ROW('Hygiene Data'!C55))),'Data Summary'!DO61="Yes"),OFFSET('Hygiene Data'!$C$6,0,10*ROW('Hygiene Data'!C55)),NA())</f>
        <v>#N/A</v>
      </c>
      <c r="BA61" s="111" t="e">
        <f ca="true">+IF(AND(ISNUMBER(OFFSET('Hygiene Data'!$C$8,0,10*ROW('Hygiene Data'!C55))),'Data Summary'!DP61="Yes"),OFFSET('Hygiene Data'!$C$8,0,10*ROW('Hygiene Data'!C55)),NA())</f>
        <v>#N/A</v>
      </c>
      <c r="BB61" s="111" t="e">
        <f ca="true">+IF(AND(ISNUMBER(OFFSET('Hygiene Data'!$C$10,0,10*ROW('Hygiene Data'!C55))),'Data Summary'!DQ61="Yes"),OFFSET('Hygiene Data'!$C$10,0,10*ROW('Hygiene Data'!C55)),NA())</f>
        <v>#N/A</v>
      </c>
      <c r="BC61" s="111" t="e">
        <f ca="true">+IF(AND(ISNUMBER(OFFSET('Hygiene Data'!$D$6,0,10*ROW('Hygiene Data'!D55))),'Data Summary'!DR61="Yes"),OFFSET('Hygiene Data'!$D$6,0,10*ROW('Hygiene Data'!D55)),NA())</f>
        <v>#N/A</v>
      </c>
      <c r="BD61" s="111" t="e">
        <f ca="true">+IF(AND(ISNUMBER(OFFSET('Hygiene Data'!$D$8,0,10*ROW('Hygiene Data'!D55))),'Data Summary'!DS61="Yes"),OFFSET('Hygiene Data'!$D$8,0,10*ROW('Hygiene Data'!D55)),NA())</f>
        <v>#N/A</v>
      </c>
      <c r="BE61" s="111" t="e">
        <f ca="true">+IF(AND(ISNUMBER(OFFSET('Hygiene Data'!$D$10,0,10*ROW('Hygiene Data'!D55))),'Data Summary'!DT61="Yes"),OFFSET('Hygiene Data'!$D$10,0,10*ROW('Hygiene Data'!D55)),NA())</f>
        <v>#N/A</v>
      </c>
      <c r="BF61" s="111" t="e">
        <f ca="true">+IF(AND(ISNUMBER(OFFSET('Hygiene Data'!$E$6,0,10*ROW('Hygiene Data'!E55))),'Data Summary'!DU61="Yes"),OFFSET('Hygiene Data'!$E$6,0,10*ROW('Hygiene Data'!E55)),NA())</f>
        <v>#N/A</v>
      </c>
      <c r="BG61" s="111" t="e">
        <f ca="true">+IF(AND(ISNUMBER(OFFSET('Hygiene Data'!$E$8,0,10*ROW('Hygiene Data'!E55))),'Data Summary'!DV61="Yes"),OFFSET('Hygiene Data'!$E$8,0,10*ROW('Hygiene Data'!E55)),NA())</f>
        <v>#N/A</v>
      </c>
      <c r="BH61" s="111" t="e">
        <f ca="true">+IF(AND(ISNUMBER(OFFSET('Hygiene Data'!$E$10,0,10*ROW('Hygiene Data'!E55))),'Data Summary'!DW61="Yes"),OFFSET('Hygiene Data'!$E$10,0,10*ROW('Hygiene Data'!E55)),NA())</f>
        <v>#N/A</v>
      </c>
      <c r="BI61" s="111" t="e">
        <f ca="true">+IF(AND(ISNUMBER(OFFSET('Hygiene Data'!$F$6,0,10*ROW('Hygiene Data'!F55))),'Data Summary'!DX61="Yes"),OFFSET('Hygiene Data'!$F$6,0,10*ROW('Hygiene Data'!F55)),NA())</f>
        <v>#N/A</v>
      </c>
      <c r="BJ61" s="111" t="e">
        <f ca="true">+IF(AND(ISNUMBER(OFFSET('Hygiene Data'!$F$8,0,10*ROW('Hygiene Data'!F55))),'Data Summary'!DY61="Yes"),OFFSET('Hygiene Data'!$F$8,0,10*ROW('Hygiene Data'!F55)),NA())</f>
        <v>#N/A</v>
      </c>
      <c r="BK61" s="111" t="e">
        <f ca="true">+IF(AND(ISNUMBER(OFFSET('Hygiene Data'!$F$10,0,10*ROW('Hygiene Data'!F55))),'Data Summary'!DZ61="Yes"),OFFSET('Hygiene Data'!$F$10,0,10*ROW('Hygiene Data'!F55)),NA())</f>
        <v>#N/A</v>
      </c>
      <c r="BL61" s="111" t="e">
        <f ca="true">+IF(AND(ISNUMBER(OFFSET('Hygiene Data'!$G$6,0,10*ROW('Hygiene Data'!G55))),'Data Summary'!EA61="Yes"),OFFSET('Hygiene Data'!$G$6,0,10*ROW('Hygiene Data'!G55)),NA())</f>
        <v>#N/A</v>
      </c>
      <c r="BM61" s="111" t="e">
        <f ca="true">+IF(AND(ISNUMBER(OFFSET('Hygiene Data'!$G$8,0,10*ROW('Hygiene Data'!G55))),'Data Summary'!EB61="Yes"),OFFSET('Hygiene Data'!$G$8,0,10*ROW('Hygiene Data'!G55)),NA())</f>
        <v>#N/A</v>
      </c>
      <c r="BN61" s="111" t="e">
        <f ca="true">+IF(AND(ISNUMBER(OFFSET('Hygiene Data'!$G$10,0,10*ROW('Hygiene Data'!G55))),'Data Summary'!EC61="Yes"),OFFSET('Hygiene Data'!$G$10,0,10*ROW('Hygiene Data'!G55)),NA())</f>
        <v>#N/A</v>
      </c>
      <c r="BO61" s="111" t="e">
        <f ca="true">+IF(AND(ISNUMBER(OFFSET('Hygiene Data'!$H$6,0,10*ROW('Hygiene Data'!H55))),'Data Summary'!ED61="Yes"),OFFSET('Hygiene Data'!$H$6,0,10*ROW('Hygiene Data'!H55)),NA())</f>
        <v>#N/A</v>
      </c>
      <c r="BP61" s="111" t="e">
        <f ca="true">+IF(AND(ISNUMBER(OFFSET('Hygiene Data'!$H$8,0,10*ROW('Hygiene Data'!H55))),'Data Summary'!EE61="Yes"),OFFSET('Hygiene Data'!$H$8,0,10*ROW('Hygiene Data'!H55)),NA())</f>
        <v>#N/A</v>
      </c>
      <c r="BQ61" s="111" t="e">
        <f ca="true">+IF(AND(ISNUMBER(OFFSET('Hygiene Data'!$H$10,0,10*ROW('Hygiene Data'!H55))),'Data Summary'!EF61="Yes"),OFFSET('Hygiene Data'!$H$10,0,10*ROW('Hygiene Data'!H55)),NA())</f>
        <v>#N/A</v>
      </c>
    </row>
    <row r="62" x14ac:dyDescent="0.2">
      <c r="A62" s="59" t="e">
        <f ca="true">+IF(OFFSET('Water Data'!$B$1,0,10*ROW('Water Data'!B56))="",NA(),OFFSET('Water Data'!$B$1,0,10*ROW('Water Data'!B56)))</f>
        <v>#N/A</v>
      </c>
      <c r="B62" s="59" t="e">
        <f ca="true">+IF(OFFSET('Water Data'!$A$3,0,10*ROW('Water Data'!A59))="",NA(),OFFSET('Water Data'!$A$3,0,10*ROW('Water Data'!A59)))</f>
        <v>#N/A</v>
      </c>
      <c r="C62" s="59" t="e">
        <f ca="true">+IF(OFFSET('Water Data'!$C$3,0,10*ROW('Water Data'!C59))="",NA(),OFFSET('Water Data'!$C$3,0,10*ROW('Water Data'!C59)))</f>
        <v>#N/A</v>
      </c>
      <c r="D62" s="60" t="e">
        <f ca="true">+IF(AND(ISNUMBER(OFFSET('Water Data'!$C$5,0,10*ROW('Water Data'!C56))),'Data Summary'!BS62="Yes"),100-OFFSET('Water Data'!$C$5,0,10*ROW('Water Data'!C56)),NA())</f>
        <v>#N/A</v>
      </c>
      <c r="E62" s="60" t="e">
        <f ca="true">+IF(AND(ISNUMBER(OFFSET('Water Data'!$C$7,0,10*ROW('Water Data'!C56))),'Data Summary'!BT62="Yes"),OFFSET('Water Data'!$C$7,0,10*ROW('Water Data'!C56)),NA())</f>
        <v>#N/A</v>
      </c>
      <c r="F62" s="60" t="e">
        <f ca="true">+IF(AND(ISNUMBER(OFFSET('Water Data'!$C$10,0,10*ROW('Water Data'!C56))),'Data Summary'!BU62="Yes"),OFFSET('Water Data'!$C$10,0,10*ROW('Water Data'!C56)),NA())</f>
        <v>#N/A</v>
      </c>
      <c r="G62" s="60" t="e">
        <f ca="true">+IF(AND(ISNUMBER(OFFSET('Water Data'!$D$5,0,10*ROW('Water Data'!D56))),'Data Summary'!BV62="Yes"),100-OFFSET('Water Data'!$D$5,0,10*ROW('Water Data'!D56)),NA())</f>
        <v>#N/A</v>
      </c>
      <c r="H62" s="60" t="e">
        <f ca="true">+IF(AND(ISNUMBER(OFFSET('Water Data'!$D$7,0,10*ROW('Water Data'!D56))),'Data Summary'!BW62="Yes"),OFFSET('Water Data'!$D$7,0,10*ROW('Water Data'!D56)),NA())</f>
        <v>#N/A</v>
      </c>
      <c r="I62" s="60" t="e">
        <f ca="true">+IF(AND(ISNUMBER(OFFSET('Water Data'!$D$10,0,10*ROW('Water Data'!D56))),'Data Summary'!BX62="Yes"),OFFSET('Water Data'!$D$10,0,10*ROW('Water Data'!D56)),NA())</f>
        <v>#N/A</v>
      </c>
      <c r="J62" s="60" t="e">
        <f ca="true">+IF(AND(ISNUMBER(OFFSET('Water Data'!$E$5,0,10*ROW('Water Data'!E56))),'Data Summary'!BY62="Yes"),100-OFFSET('Water Data'!$E$5,0,10*ROW('Water Data'!E56)),NA())</f>
        <v>#N/A</v>
      </c>
      <c r="K62" s="60" t="e">
        <f ca="true">+IF(AND(ISNUMBER(OFFSET('Water Data'!$E$7,0,10*ROW('Water Data'!E56))),'Data Summary'!BZ62="Yes"),OFFSET('Water Data'!$E$7,0,10*ROW('Water Data'!E56)),NA())</f>
        <v>#N/A</v>
      </c>
      <c r="L62" s="60" t="e">
        <f ca="true">+IF(AND(ISNUMBER(OFFSET('Water Data'!$E$10,0,10*ROW('Water Data'!E56))),'Data Summary'!CA62="Yes"),OFFSET('Water Data'!$E$10,0,10*ROW('Water Data'!E56)),NA())</f>
        <v>#N/A</v>
      </c>
      <c r="M62" s="60" t="e">
        <f ca="true">+IF(AND(ISNUMBER(OFFSET('Water Data'!$F$5,0,10*ROW('Water Data'!F56))),'Data Summary'!CB62="Yes"),100-OFFSET('Water Data'!$F$5,0,10*ROW('Water Data'!F56)),NA())</f>
        <v>#N/A</v>
      </c>
      <c r="N62" s="60" t="e">
        <f ca="true">+IF(AND(ISNUMBER(OFFSET('Water Data'!$F$7,0,10*ROW('Water Data'!F56))),'Data Summary'!CC62="Yes"),OFFSET('Water Data'!$F$7,0,10*ROW('Water Data'!F56)),NA())</f>
        <v>#N/A</v>
      </c>
      <c r="O62" s="60" t="e">
        <f ca="true">+IF(AND(ISNUMBER(OFFSET('Water Data'!$F$10,0,10*ROW('Water Data'!F56))),'Data Summary'!CD62="Yes"),OFFSET('Water Data'!$F$10,0,10*ROW('Water Data'!F56)),NA())</f>
        <v>#N/A</v>
      </c>
      <c r="P62" s="60" t="e">
        <f ca="true">+IF(AND(ISNUMBER(OFFSET('Water Data'!$G$5,0,10*ROW('Water Data'!G56))),'Data Summary'!CE62="Yes"),100-OFFSET('Water Data'!$G$5,0,10*ROW('Water Data'!G56)),NA())</f>
        <v>#N/A</v>
      </c>
      <c r="Q62" s="60" t="e">
        <f ca="true">+IF(AND(ISNUMBER(OFFSET('Water Data'!$G$7,0,10*ROW('Water Data'!G56))),'Data Summary'!CF62="Yes"),OFFSET('Water Data'!$G$7,0,10*ROW('Water Data'!G56)),NA())</f>
        <v>#N/A</v>
      </c>
      <c r="R62" s="60" t="e">
        <f ca="true">+IF(AND(ISNUMBER(OFFSET('Water Data'!$G$10,0,10*ROW('Water Data'!G56))),'Data Summary'!CG62="Yes"),OFFSET('Water Data'!$G$10,0,10*ROW('Water Data'!G56)),NA())</f>
        <v>#N/A</v>
      </c>
      <c r="S62" s="60" t="e">
        <f ca="true">+IF(AND(ISNUMBER(OFFSET('Water Data'!$H$5,0,10*ROW('Water Data'!H56))),'Data Summary'!CH62="Yes"),100-OFFSET('Water Data'!$H$5,0,10*ROW('Water Data'!H56)),NA())</f>
        <v>#N/A</v>
      </c>
      <c r="T62" s="60" t="e">
        <f ca="true">+IF(AND(ISNUMBER(OFFSET('Water Data'!$H$7,0,10*ROW('Water Data'!H56))),'Data Summary'!CI62="Yes"),OFFSET('Water Data'!$H$7,0,10*ROW('Water Data'!H56)),NA())</f>
        <v>#N/A</v>
      </c>
      <c r="U62" s="60" t="e">
        <f ca="true">+IF(AND(ISNUMBER(OFFSET('Water Data'!$H$10,0,10*ROW('Water Data'!H56))),'Data Summary'!CJ62="Yes"),OFFSET('Water Data'!$H$10,0,10*ROW('Water Data'!H56)),NA())</f>
        <v>#N/A</v>
      </c>
      <c r="V62" s="106" t="e">
        <f ca="true">+IF(AND(ISNUMBER(OFFSET('Sanitation Data'!$C$5,0,10*ROW('Sanitation Data'!C56))),'Data Summary'!CK62="Yes"),100-OFFSET('Sanitation Data'!$C$5,0,10*ROW('Sanitation Data'!C56)),NA())</f>
        <v>#N/A</v>
      </c>
      <c r="W62" s="106" t="e">
        <f ca="true">+IF(AND(ISNUMBER(OFFSET('Sanitation Data'!$C$7,0,10*ROW('Sanitation Data'!C56))),'Data Summary'!CL62="Yes"),OFFSET('Sanitation Data'!$C$7,0,10*ROW('Sanitation Data'!C56)),NA())</f>
        <v>#N/A</v>
      </c>
      <c r="X62" s="106" t="e">
        <f ca="true">+IF(AND(ISNUMBER(OFFSET('Sanitation Data'!$C$11,0,10*ROW('Sanitation Data'!C56))),'Data Summary'!CM62="Yes"),OFFSET('Sanitation Data'!$C$11,0,10*ROW('Sanitation Data'!C56)),NA())</f>
        <v>#N/A</v>
      </c>
      <c r="Y62" s="106" t="e">
        <f ca="true">+IF(AND(ISNUMBER(OFFSET('Sanitation Data'!$C$12,0,10*ROW('Sanitation Data'!C56))),'Data Summary'!CN62="Yes"),OFFSET('Sanitation Data'!$C$12,0,10*ROW('Sanitation Data'!C56)),NA())</f>
        <v>#N/A</v>
      </c>
      <c r="Z62" s="106" t="e">
        <f ca="true">+IF(AND(ISNUMBER(OFFSET('Sanitation Data'!$C$13,0,10*ROW('Sanitation Data'!C56))),'Data Summary'!CO62="Yes"),OFFSET('Sanitation Data'!$C$13,0,10*ROW('Sanitation Data'!C56)),NA())</f>
        <v>#N/A</v>
      </c>
      <c r="AA62" s="106" t="e">
        <f ca="true">+IF(AND(ISNUMBER(OFFSET('Sanitation Data'!$D$5,0,10*ROW('Sanitation Data'!D56))),'Data Summary'!CP62="Yes"),100-OFFSET('Sanitation Data'!$D$5,0,10*ROW('Sanitation Data'!D56)),NA())</f>
        <v>#N/A</v>
      </c>
      <c r="AB62" s="106" t="e">
        <f ca="true">+IF(AND(ISNUMBER(OFFSET('Sanitation Data'!$D$7,0,10*ROW('Sanitation Data'!D56))),'Data Summary'!CQ62="Yes"),OFFSET('Sanitation Data'!$D$7,0,10*ROW('Sanitation Data'!D56)),NA())</f>
        <v>#N/A</v>
      </c>
      <c r="AC62" s="106" t="e">
        <f ca="true">+IF(AND(ISNUMBER(OFFSET('Sanitation Data'!$D$11,0,10*ROW('Sanitation Data'!D56))),'Data Summary'!CR62="Yes"),OFFSET('Sanitation Data'!$D$11,0,10*ROW('Sanitation Data'!D56)),NA())</f>
        <v>#N/A</v>
      </c>
      <c r="AD62" s="106" t="e">
        <f ca="true">+IF(AND(ISNUMBER(OFFSET('Sanitation Data'!$D$12,0,10*ROW('Sanitation Data'!D56))),'Data Summary'!CS62="Yes"),OFFSET('Sanitation Data'!$D$12,0,10*ROW('Sanitation Data'!D56)),NA())</f>
        <v>#N/A</v>
      </c>
      <c r="AE62" s="106" t="e">
        <f ca="true">+IF(AND(ISNUMBER(OFFSET('Sanitation Data'!$D$13,0,10*ROW('Sanitation Data'!D56))),'Data Summary'!CT62="Yes"),OFFSET('Sanitation Data'!$D$13,0,10*ROW('Sanitation Data'!D56)),NA())</f>
        <v>#N/A</v>
      </c>
      <c r="AF62" s="106" t="e">
        <f ca="true">+IF(AND(ISNUMBER(OFFSET('Sanitation Data'!$E$5,0,10*ROW('Sanitation Data'!E56))),'Data Summary'!CU62="Yes"),100-OFFSET('Sanitation Data'!$E$5,0,10*ROW('Sanitation Data'!E56)),NA())</f>
        <v>#N/A</v>
      </c>
      <c r="AG62" s="106" t="e">
        <f ca="true">+IF(AND(ISNUMBER(OFFSET('Sanitation Data'!$E$7,0,10*ROW('Sanitation Data'!E56))),'Data Summary'!CV62="Yes"),OFFSET('Sanitation Data'!$E$7,0,10*ROW('Sanitation Data'!E56)),NA())</f>
        <v>#N/A</v>
      </c>
      <c r="AH62" s="106" t="e">
        <f ca="true">+IF(AND(ISNUMBER(OFFSET('Sanitation Data'!$E$11,0,10*ROW('Sanitation Data'!E56))),'Data Summary'!CW62="Yes"),OFFSET('Sanitation Data'!$E$11,0,10*ROW('Sanitation Data'!E56)),NA())</f>
        <v>#N/A</v>
      </c>
      <c r="AI62" s="106" t="e">
        <f ca="true">+IF(AND(ISNUMBER(OFFSET('Sanitation Data'!$E$12,0,10*ROW('Sanitation Data'!E56))),'Data Summary'!CX62="Yes"),OFFSET('Sanitation Data'!$E$12,0,10*ROW('Sanitation Data'!E56)),NA())</f>
        <v>#N/A</v>
      </c>
      <c r="AJ62" s="106" t="e">
        <f ca="true">+IF(AND(ISNUMBER(OFFSET('Sanitation Data'!$E$13,0,10*ROW('Sanitation Data'!E56))),'Data Summary'!CY62="Yes"),OFFSET('Sanitation Data'!$E$13,0,10*ROW('Sanitation Data'!E56)),NA())</f>
        <v>#N/A</v>
      </c>
      <c r="AK62" s="106" t="e">
        <f ca="true">+IF(AND(ISNUMBER(OFFSET('Sanitation Data'!$F$5,0,10*ROW('Sanitation Data'!F56))),'Data Summary'!CZ62="Yes"),100-OFFSET('Sanitation Data'!$F$5,0,10*ROW('Sanitation Data'!F56)),NA())</f>
        <v>#N/A</v>
      </c>
      <c r="AL62" s="106" t="e">
        <f ca="true">+IF(AND(ISNUMBER(OFFSET('Sanitation Data'!$F$7,0,10*ROW('Sanitation Data'!F56))),'Data Summary'!DA62="Yes"),OFFSET('Sanitation Data'!$F$7,0,10*ROW('Sanitation Data'!F56)),NA())</f>
        <v>#N/A</v>
      </c>
      <c r="AM62" s="106" t="e">
        <f ca="true">+IF(AND(ISNUMBER(OFFSET('Sanitation Data'!$F$11,0,10*ROW('Sanitation Data'!F56))),'Data Summary'!DB62="Yes"),OFFSET('Sanitation Data'!$F$11,0,10*ROW('Sanitation Data'!F56)),NA())</f>
        <v>#N/A</v>
      </c>
      <c r="AN62" s="106" t="e">
        <f ca="true">+IF(AND(ISNUMBER(OFFSET('Sanitation Data'!$F$12,0,10*ROW('Sanitation Data'!F56))),'Data Summary'!DC62="Yes"),OFFSET('Sanitation Data'!$F$12,0,10*ROW('Sanitation Data'!F56)),NA())</f>
        <v>#N/A</v>
      </c>
      <c r="AO62" s="106" t="e">
        <f ca="true">+IF(AND(ISNUMBER(OFFSET('Sanitation Data'!$F$13,0,10*ROW('Sanitation Data'!F56))),'Data Summary'!DD62="Yes"),OFFSET('Sanitation Data'!$F$13,0,10*ROW('Sanitation Data'!F56)),NA())</f>
        <v>#N/A</v>
      </c>
      <c r="AP62" s="106" t="e">
        <f ca="true">+IF(AND(ISNUMBER(OFFSET('Sanitation Data'!$G$5,0,10*ROW('Sanitation Data'!G56))),'Data Summary'!DE62="Yes"),100-OFFSET('Sanitation Data'!$G$5,0,10*ROW('Sanitation Data'!G56)),NA())</f>
        <v>#N/A</v>
      </c>
      <c r="AQ62" s="106" t="e">
        <f ca="true">+IF(AND(ISNUMBER(OFFSET('Sanitation Data'!$G$7,0,10*ROW('Sanitation Data'!G56))),'Data Summary'!DF62="Yes"),OFFSET('Sanitation Data'!$G$7,0,10*ROW('Sanitation Data'!G56)),NA())</f>
        <v>#N/A</v>
      </c>
      <c r="AR62" s="106" t="e">
        <f ca="true">+IF(AND(ISNUMBER(OFFSET('Sanitation Data'!$G$11,0,10*ROW('Sanitation Data'!G56))),'Data Summary'!DG62="Yes"),OFFSET('Sanitation Data'!$G$11,0,10*ROW('Sanitation Data'!G56)),NA())</f>
        <v>#N/A</v>
      </c>
      <c r="AS62" s="106" t="e">
        <f ca="true">+IF(AND(ISNUMBER(OFFSET('Sanitation Data'!$G$12,0,10*ROW('Sanitation Data'!G56))),'Data Summary'!DH62="Yes"),OFFSET('Sanitation Data'!$G$12,0,10*ROW('Sanitation Data'!G56)),NA())</f>
        <v>#N/A</v>
      </c>
      <c r="AT62" s="106" t="e">
        <f ca="true">+IF(AND(ISNUMBER(OFFSET('Sanitation Data'!$G$13,0,10*ROW('Sanitation Data'!G56))),'Data Summary'!DI62="Yes"),OFFSET('Sanitation Data'!$G$13,0,10*ROW('Sanitation Data'!G56)),NA())</f>
        <v>#N/A</v>
      </c>
      <c r="AU62" s="106" t="e">
        <f ca="true">+IF(AND(ISNUMBER(OFFSET('Sanitation Data'!$H$5,0,10*ROW('Sanitation Data'!H56))),'Data Summary'!DJ62="Yes"),100-OFFSET('Sanitation Data'!$H$5,0,10*ROW('Sanitation Data'!H56)),NA())</f>
        <v>#N/A</v>
      </c>
      <c r="AV62" s="106" t="e">
        <f ca="true">+IF(AND(ISNUMBER(OFFSET('Sanitation Data'!$H$7,0,10*ROW('Sanitation Data'!H56))),'Data Summary'!DK62="Yes"),OFFSET('Sanitation Data'!$H$7,0,10*ROW('Sanitation Data'!H56)),NA())</f>
        <v>#N/A</v>
      </c>
      <c r="AW62" s="106" t="e">
        <f ca="true">+IF(AND(ISNUMBER(OFFSET('Sanitation Data'!$H$11,0,10*ROW('Sanitation Data'!H56))),'Data Summary'!DL62="Yes"),OFFSET('Sanitation Data'!$H$11,0,10*ROW('Sanitation Data'!H56)),NA())</f>
        <v>#N/A</v>
      </c>
      <c r="AX62" s="106" t="e">
        <f ca="true">+IF(AND(ISNUMBER(OFFSET('Sanitation Data'!$H$12,0,10*ROW('Sanitation Data'!H56))),'Data Summary'!DM62="Yes"),OFFSET('Sanitation Data'!$H$12,0,10*ROW('Sanitation Data'!H56)),NA())</f>
        <v>#N/A</v>
      </c>
      <c r="AY62" s="106" t="e">
        <f ca="true">+IF(AND(ISNUMBER(OFFSET('Sanitation Data'!$H$13,0,10*ROW('Sanitation Data'!H56))),'Data Summary'!DN62="Yes"),OFFSET('Sanitation Data'!$H$13,0,10*ROW('Sanitation Data'!H56)),NA())</f>
        <v>#N/A</v>
      </c>
      <c r="AZ62" s="111" t="e">
        <f ca="true">+IF(AND(ISNUMBER(OFFSET('Hygiene Data'!$C$6,0,10*ROW('Hygiene Data'!C56))),'Data Summary'!DO62="Yes"),OFFSET('Hygiene Data'!$C$6,0,10*ROW('Hygiene Data'!C56)),NA())</f>
        <v>#N/A</v>
      </c>
      <c r="BA62" s="111" t="e">
        <f ca="true">+IF(AND(ISNUMBER(OFFSET('Hygiene Data'!$C$8,0,10*ROW('Hygiene Data'!C56))),'Data Summary'!DP62="Yes"),OFFSET('Hygiene Data'!$C$8,0,10*ROW('Hygiene Data'!C56)),NA())</f>
        <v>#N/A</v>
      </c>
      <c r="BB62" s="111" t="e">
        <f ca="true">+IF(AND(ISNUMBER(OFFSET('Hygiene Data'!$C$10,0,10*ROW('Hygiene Data'!C56))),'Data Summary'!DQ62="Yes"),OFFSET('Hygiene Data'!$C$10,0,10*ROW('Hygiene Data'!C56)),NA())</f>
        <v>#N/A</v>
      </c>
      <c r="BC62" s="111" t="e">
        <f ca="true">+IF(AND(ISNUMBER(OFFSET('Hygiene Data'!$D$6,0,10*ROW('Hygiene Data'!D56))),'Data Summary'!DR62="Yes"),OFFSET('Hygiene Data'!$D$6,0,10*ROW('Hygiene Data'!D56)),NA())</f>
        <v>#N/A</v>
      </c>
      <c r="BD62" s="111" t="e">
        <f ca="true">+IF(AND(ISNUMBER(OFFSET('Hygiene Data'!$D$8,0,10*ROW('Hygiene Data'!D56))),'Data Summary'!DS62="Yes"),OFFSET('Hygiene Data'!$D$8,0,10*ROW('Hygiene Data'!D56)),NA())</f>
        <v>#N/A</v>
      </c>
      <c r="BE62" s="111" t="e">
        <f ca="true">+IF(AND(ISNUMBER(OFFSET('Hygiene Data'!$D$10,0,10*ROW('Hygiene Data'!D56))),'Data Summary'!DT62="Yes"),OFFSET('Hygiene Data'!$D$10,0,10*ROW('Hygiene Data'!D56)),NA())</f>
        <v>#N/A</v>
      </c>
      <c r="BF62" s="111" t="e">
        <f ca="true">+IF(AND(ISNUMBER(OFFSET('Hygiene Data'!$E$6,0,10*ROW('Hygiene Data'!E56))),'Data Summary'!DU62="Yes"),OFFSET('Hygiene Data'!$E$6,0,10*ROW('Hygiene Data'!E56)),NA())</f>
        <v>#N/A</v>
      </c>
      <c r="BG62" s="111" t="e">
        <f ca="true">+IF(AND(ISNUMBER(OFFSET('Hygiene Data'!$E$8,0,10*ROW('Hygiene Data'!E56))),'Data Summary'!DV62="Yes"),OFFSET('Hygiene Data'!$E$8,0,10*ROW('Hygiene Data'!E56)),NA())</f>
        <v>#N/A</v>
      </c>
      <c r="BH62" s="111" t="e">
        <f ca="true">+IF(AND(ISNUMBER(OFFSET('Hygiene Data'!$E$10,0,10*ROW('Hygiene Data'!E56))),'Data Summary'!DW62="Yes"),OFFSET('Hygiene Data'!$E$10,0,10*ROW('Hygiene Data'!E56)),NA())</f>
        <v>#N/A</v>
      </c>
      <c r="BI62" s="111" t="e">
        <f ca="true">+IF(AND(ISNUMBER(OFFSET('Hygiene Data'!$F$6,0,10*ROW('Hygiene Data'!F56))),'Data Summary'!DX62="Yes"),OFFSET('Hygiene Data'!$F$6,0,10*ROW('Hygiene Data'!F56)),NA())</f>
        <v>#N/A</v>
      </c>
      <c r="BJ62" s="111" t="e">
        <f ca="true">+IF(AND(ISNUMBER(OFFSET('Hygiene Data'!$F$8,0,10*ROW('Hygiene Data'!F56))),'Data Summary'!DY62="Yes"),OFFSET('Hygiene Data'!$F$8,0,10*ROW('Hygiene Data'!F56)),NA())</f>
        <v>#N/A</v>
      </c>
      <c r="BK62" s="111" t="e">
        <f ca="true">+IF(AND(ISNUMBER(OFFSET('Hygiene Data'!$F$10,0,10*ROW('Hygiene Data'!F56))),'Data Summary'!DZ62="Yes"),OFFSET('Hygiene Data'!$F$10,0,10*ROW('Hygiene Data'!F56)),NA())</f>
        <v>#N/A</v>
      </c>
      <c r="BL62" s="111" t="e">
        <f ca="true">+IF(AND(ISNUMBER(OFFSET('Hygiene Data'!$G$6,0,10*ROW('Hygiene Data'!G56))),'Data Summary'!EA62="Yes"),OFFSET('Hygiene Data'!$G$6,0,10*ROW('Hygiene Data'!G56)),NA())</f>
        <v>#N/A</v>
      </c>
      <c r="BM62" s="111" t="e">
        <f ca="true">+IF(AND(ISNUMBER(OFFSET('Hygiene Data'!$G$8,0,10*ROW('Hygiene Data'!G56))),'Data Summary'!EB62="Yes"),OFFSET('Hygiene Data'!$G$8,0,10*ROW('Hygiene Data'!G56)),NA())</f>
        <v>#N/A</v>
      </c>
      <c r="BN62" s="111" t="e">
        <f ca="true">+IF(AND(ISNUMBER(OFFSET('Hygiene Data'!$G$10,0,10*ROW('Hygiene Data'!G56))),'Data Summary'!EC62="Yes"),OFFSET('Hygiene Data'!$G$10,0,10*ROW('Hygiene Data'!G56)),NA())</f>
        <v>#N/A</v>
      </c>
      <c r="BO62" s="111" t="e">
        <f ca="true">+IF(AND(ISNUMBER(OFFSET('Hygiene Data'!$H$6,0,10*ROW('Hygiene Data'!H56))),'Data Summary'!ED62="Yes"),OFFSET('Hygiene Data'!$H$6,0,10*ROW('Hygiene Data'!H56)),NA())</f>
        <v>#N/A</v>
      </c>
      <c r="BP62" s="111" t="e">
        <f ca="true">+IF(AND(ISNUMBER(OFFSET('Hygiene Data'!$H$8,0,10*ROW('Hygiene Data'!H56))),'Data Summary'!EE62="Yes"),OFFSET('Hygiene Data'!$H$8,0,10*ROW('Hygiene Data'!H56)),NA())</f>
        <v>#N/A</v>
      </c>
      <c r="BQ62" s="111" t="e">
        <f ca="true">+IF(AND(ISNUMBER(OFFSET('Hygiene Data'!$H$10,0,10*ROW('Hygiene Data'!H56))),'Data Summary'!EF62="Yes"),OFFSET('Hygiene Data'!$H$10,0,10*ROW('Hygiene Data'!H56)),NA())</f>
        <v>#N/A</v>
      </c>
    </row>
    <row r="63" x14ac:dyDescent="0.2">
      <c r="A63" s="59" t="e">
        <f ca="true">+IF(OFFSET('Water Data'!$B$1,0,10*ROW('Water Data'!B57))="",NA(),OFFSET('Water Data'!$B$1,0,10*ROW('Water Data'!B57)))</f>
        <v>#N/A</v>
      </c>
      <c r="B63" s="59" t="e">
        <f ca="true">+IF(OFFSET('Water Data'!$A$3,0,10*ROW('Water Data'!A60))="",NA(),OFFSET('Water Data'!$A$3,0,10*ROW('Water Data'!A60)))</f>
        <v>#N/A</v>
      </c>
      <c r="C63" s="59" t="e">
        <f ca="true">+IF(OFFSET('Water Data'!$C$3,0,10*ROW('Water Data'!C60))="",NA(),OFFSET('Water Data'!$C$3,0,10*ROW('Water Data'!C60)))</f>
        <v>#N/A</v>
      </c>
      <c r="D63" s="60" t="e">
        <f ca="true">+IF(AND(ISNUMBER(OFFSET('Water Data'!$C$5,0,10*ROW('Water Data'!C57))),'Data Summary'!BS63="Yes"),100-OFFSET('Water Data'!$C$5,0,10*ROW('Water Data'!C57)),NA())</f>
        <v>#N/A</v>
      </c>
      <c r="E63" s="60" t="e">
        <f ca="true">+IF(AND(ISNUMBER(OFFSET('Water Data'!$C$7,0,10*ROW('Water Data'!C57))),'Data Summary'!BT63="Yes"),OFFSET('Water Data'!$C$7,0,10*ROW('Water Data'!C57)),NA())</f>
        <v>#N/A</v>
      </c>
      <c r="F63" s="60" t="e">
        <f ca="true">+IF(AND(ISNUMBER(OFFSET('Water Data'!$C$10,0,10*ROW('Water Data'!C57))),'Data Summary'!BU63="Yes"),OFFSET('Water Data'!$C$10,0,10*ROW('Water Data'!C57)),NA())</f>
        <v>#N/A</v>
      </c>
      <c r="G63" s="60" t="e">
        <f ca="true">+IF(AND(ISNUMBER(OFFSET('Water Data'!$D$5,0,10*ROW('Water Data'!D57))),'Data Summary'!BV63="Yes"),100-OFFSET('Water Data'!$D$5,0,10*ROW('Water Data'!D57)),NA())</f>
        <v>#N/A</v>
      </c>
      <c r="H63" s="60" t="e">
        <f ca="true">+IF(AND(ISNUMBER(OFFSET('Water Data'!$D$7,0,10*ROW('Water Data'!D57))),'Data Summary'!BW63="Yes"),OFFSET('Water Data'!$D$7,0,10*ROW('Water Data'!D57)),NA())</f>
        <v>#N/A</v>
      </c>
      <c r="I63" s="60" t="e">
        <f ca="true">+IF(AND(ISNUMBER(OFFSET('Water Data'!$D$10,0,10*ROW('Water Data'!D57))),'Data Summary'!BX63="Yes"),OFFSET('Water Data'!$D$10,0,10*ROW('Water Data'!D57)),NA())</f>
        <v>#N/A</v>
      </c>
      <c r="J63" s="60" t="e">
        <f ca="true">+IF(AND(ISNUMBER(OFFSET('Water Data'!$E$5,0,10*ROW('Water Data'!E57))),'Data Summary'!BY63="Yes"),100-OFFSET('Water Data'!$E$5,0,10*ROW('Water Data'!E57)),NA())</f>
        <v>#N/A</v>
      </c>
      <c r="K63" s="60" t="e">
        <f ca="true">+IF(AND(ISNUMBER(OFFSET('Water Data'!$E$7,0,10*ROW('Water Data'!E57))),'Data Summary'!BZ63="Yes"),OFFSET('Water Data'!$E$7,0,10*ROW('Water Data'!E57)),NA())</f>
        <v>#N/A</v>
      </c>
      <c r="L63" s="60" t="e">
        <f ca="true">+IF(AND(ISNUMBER(OFFSET('Water Data'!$E$10,0,10*ROW('Water Data'!E57))),'Data Summary'!CA63="Yes"),OFFSET('Water Data'!$E$10,0,10*ROW('Water Data'!E57)),NA())</f>
        <v>#N/A</v>
      </c>
      <c r="M63" s="60" t="e">
        <f ca="true">+IF(AND(ISNUMBER(OFFSET('Water Data'!$F$5,0,10*ROW('Water Data'!F57))),'Data Summary'!CB63="Yes"),100-OFFSET('Water Data'!$F$5,0,10*ROW('Water Data'!F57)),NA())</f>
        <v>#N/A</v>
      </c>
      <c r="N63" s="60" t="e">
        <f ca="true">+IF(AND(ISNUMBER(OFFSET('Water Data'!$F$7,0,10*ROW('Water Data'!F57))),'Data Summary'!CC63="Yes"),OFFSET('Water Data'!$F$7,0,10*ROW('Water Data'!F57)),NA())</f>
        <v>#N/A</v>
      </c>
      <c r="O63" s="60" t="e">
        <f ca="true">+IF(AND(ISNUMBER(OFFSET('Water Data'!$F$10,0,10*ROW('Water Data'!F57))),'Data Summary'!CD63="Yes"),OFFSET('Water Data'!$F$10,0,10*ROW('Water Data'!F57)),NA())</f>
        <v>#N/A</v>
      </c>
      <c r="P63" s="60" t="e">
        <f ca="true">+IF(AND(ISNUMBER(OFFSET('Water Data'!$G$5,0,10*ROW('Water Data'!G57))),'Data Summary'!CE63="Yes"),100-OFFSET('Water Data'!$G$5,0,10*ROW('Water Data'!G57)),NA())</f>
        <v>#N/A</v>
      </c>
      <c r="Q63" s="60" t="e">
        <f ca="true">+IF(AND(ISNUMBER(OFFSET('Water Data'!$G$7,0,10*ROW('Water Data'!G57))),'Data Summary'!CF63="Yes"),OFFSET('Water Data'!$G$7,0,10*ROW('Water Data'!G57)),NA())</f>
        <v>#N/A</v>
      </c>
      <c r="R63" s="60" t="e">
        <f ca="true">+IF(AND(ISNUMBER(OFFSET('Water Data'!$G$10,0,10*ROW('Water Data'!G57))),'Data Summary'!CG63="Yes"),OFFSET('Water Data'!$G$10,0,10*ROW('Water Data'!G57)),NA())</f>
        <v>#N/A</v>
      </c>
      <c r="S63" s="60" t="e">
        <f ca="true">+IF(AND(ISNUMBER(OFFSET('Water Data'!$H$5,0,10*ROW('Water Data'!H57))),'Data Summary'!CH63="Yes"),100-OFFSET('Water Data'!$H$5,0,10*ROW('Water Data'!H57)),NA())</f>
        <v>#N/A</v>
      </c>
      <c r="T63" s="60" t="e">
        <f ca="true">+IF(AND(ISNUMBER(OFFSET('Water Data'!$H$7,0,10*ROW('Water Data'!H57))),'Data Summary'!CI63="Yes"),OFFSET('Water Data'!$H$7,0,10*ROW('Water Data'!H57)),NA())</f>
        <v>#N/A</v>
      </c>
      <c r="U63" s="60" t="e">
        <f ca="true">+IF(AND(ISNUMBER(OFFSET('Water Data'!$H$10,0,10*ROW('Water Data'!H57))),'Data Summary'!CJ63="Yes"),OFFSET('Water Data'!$H$10,0,10*ROW('Water Data'!H57)),NA())</f>
        <v>#N/A</v>
      </c>
      <c r="V63" s="106" t="e">
        <f ca="true">+IF(AND(ISNUMBER(OFFSET('Sanitation Data'!$C$5,0,10*ROW('Sanitation Data'!C57))),'Data Summary'!CK63="Yes"),100-OFFSET('Sanitation Data'!$C$5,0,10*ROW('Sanitation Data'!C57)),NA())</f>
        <v>#N/A</v>
      </c>
      <c r="W63" s="106" t="e">
        <f ca="true">+IF(AND(ISNUMBER(OFFSET('Sanitation Data'!$C$7,0,10*ROW('Sanitation Data'!C57))),'Data Summary'!CL63="Yes"),OFFSET('Sanitation Data'!$C$7,0,10*ROW('Sanitation Data'!C57)),NA())</f>
        <v>#N/A</v>
      </c>
      <c r="X63" s="106" t="e">
        <f ca="true">+IF(AND(ISNUMBER(OFFSET('Sanitation Data'!$C$11,0,10*ROW('Sanitation Data'!C57))),'Data Summary'!CM63="Yes"),OFFSET('Sanitation Data'!$C$11,0,10*ROW('Sanitation Data'!C57)),NA())</f>
        <v>#N/A</v>
      </c>
      <c r="Y63" s="106" t="e">
        <f ca="true">+IF(AND(ISNUMBER(OFFSET('Sanitation Data'!$C$12,0,10*ROW('Sanitation Data'!C57))),'Data Summary'!CN63="Yes"),OFFSET('Sanitation Data'!$C$12,0,10*ROW('Sanitation Data'!C57)),NA())</f>
        <v>#N/A</v>
      </c>
      <c r="Z63" s="106" t="e">
        <f ca="true">+IF(AND(ISNUMBER(OFFSET('Sanitation Data'!$C$13,0,10*ROW('Sanitation Data'!C57))),'Data Summary'!CO63="Yes"),OFFSET('Sanitation Data'!$C$13,0,10*ROW('Sanitation Data'!C57)),NA())</f>
        <v>#N/A</v>
      </c>
      <c r="AA63" s="106" t="e">
        <f ca="true">+IF(AND(ISNUMBER(OFFSET('Sanitation Data'!$D$5,0,10*ROW('Sanitation Data'!D57))),'Data Summary'!CP63="Yes"),100-OFFSET('Sanitation Data'!$D$5,0,10*ROW('Sanitation Data'!D57)),NA())</f>
        <v>#N/A</v>
      </c>
      <c r="AB63" s="106" t="e">
        <f ca="true">+IF(AND(ISNUMBER(OFFSET('Sanitation Data'!$D$7,0,10*ROW('Sanitation Data'!D57))),'Data Summary'!CQ63="Yes"),OFFSET('Sanitation Data'!$D$7,0,10*ROW('Sanitation Data'!D57)),NA())</f>
        <v>#N/A</v>
      </c>
      <c r="AC63" s="106" t="e">
        <f ca="true">+IF(AND(ISNUMBER(OFFSET('Sanitation Data'!$D$11,0,10*ROW('Sanitation Data'!D57))),'Data Summary'!CR63="Yes"),OFFSET('Sanitation Data'!$D$11,0,10*ROW('Sanitation Data'!D57)),NA())</f>
        <v>#N/A</v>
      </c>
      <c r="AD63" s="106" t="e">
        <f ca="true">+IF(AND(ISNUMBER(OFFSET('Sanitation Data'!$D$12,0,10*ROW('Sanitation Data'!D57))),'Data Summary'!CS63="Yes"),OFFSET('Sanitation Data'!$D$12,0,10*ROW('Sanitation Data'!D57)),NA())</f>
        <v>#N/A</v>
      </c>
      <c r="AE63" s="106" t="e">
        <f ca="true">+IF(AND(ISNUMBER(OFFSET('Sanitation Data'!$D$13,0,10*ROW('Sanitation Data'!D57))),'Data Summary'!CT63="Yes"),OFFSET('Sanitation Data'!$D$13,0,10*ROW('Sanitation Data'!D57)),NA())</f>
        <v>#N/A</v>
      </c>
      <c r="AF63" s="106" t="e">
        <f ca="true">+IF(AND(ISNUMBER(OFFSET('Sanitation Data'!$E$5,0,10*ROW('Sanitation Data'!E57))),'Data Summary'!CU63="Yes"),100-OFFSET('Sanitation Data'!$E$5,0,10*ROW('Sanitation Data'!E57)),NA())</f>
        <v>#N/A</v>
      </c>
      <c r="AG63" s="106" t="e">
        <f ca="true">+IF(AND(ISNUMBER(OFFSET('Sanitation Data'!$E$7,0,10*ROW('Sanitation Data'!E57))),'Data Summary'!CV63="Yes"),OFFSET('Sanitation Data'!$E$7,0,10*ROW('Sanitation Data'!E57)),NA())</f>
        <v>#N/A</v>
      </c>
      <c r="AH63" s="106" t="e">
        <f ca="true">+IF(AND(ISNUMBER(OFFSET('Sanitation Data'!$E$11,0,10*ROW('Sanitation Data'!E57))),'Data Summary'!CW63="Yes"),OFFSET('Sanitation Data'!$E$11,0,10*ROW('Sanitation Data'!E57)),NA())</f>
        <v>#N/A</v>
      </c>
      <c r="AI63" s="106" t="e">
        <f ca="true">+IF(AND(ISNUMBER(OFFSET('Sanitation Data'!$E$12,0,10*ROW('Sanitation Data'!E57))),'Data Summary'!CX63="Yes"),OFFSET('Sanitation Data'!$E$12,0,10*ROW('Sanitation Data'!E57)),NA())</f>
        <v>#N/A</v>
      </c>
      <c r="AJ63" s="106" t="e">
        <f ca="true">+IF(AND(ISNUMBER(OFFSET('Sanitation Data'!$E$13,0,10*ROW('Sanitation Data'!E57))),'Data Summary'!CY63="Yes"),OFFSET('Sanitation Data'!$E$13,0,10*ROW('Sanitation Data'!E57)),NA())</f>
        <v>#N/A</v>
      </c>
      <c r="AK63" s="106" t="e">
        <f ca="true">+IF(AND(ISNUMBER(OFFSET('Sanitation Data'!$F$5,0,10*ROW('Sanitation Data'!F57))),'Data Summary'!CZ63="Yes"),100-OFFSET('Sanitation Data'!$F$5,0,10*ROW('Sanitation Data'!F57)),NA())</f>
        <v>#N/A</v>
      </c>
      <c r="AL63" s="106" t="e">
        <f ca="true">+IF(AND(ISNUMBER(OFFSET('Sanitation Data'!$F$7,0,10*ROW('Sanitation Data'!F57))),'Data Summary'!DA63="Yes"),OFFSET('Sanitation Data'!$F$7,0,10*ROW('Sanitation Data'!F57)),NA())</f>
        <v>#N/A</v>
      </c>
      <c r="AM63" s="106" t="e">
        <f ca="true">+IF(AND(ISNUMBER(OFFSET('Sanitation Data'!$F$11,0,10*ROW('Sanitation Data'!F57))),'Data Summary'!DB63="Yes"),OFFSET('Sanitation Data'!$F$11,0,10*ROW('Sanitation Data'!F57)),NA())</f>
        <v>#N/A</v>
      </c>
      <c r="AN63" s="106" t="e">
        <f ca="true">+IF(AND(ISNUMBER(OFFSET('Sanitation Data'!$F$12,0,10*ROW('Sanitation Data'!F57))),'Data Summary'!DC63="Yes"),OFFSET('Sanitation Data'!$F$12,0,10*ROW('Sanitation Data'!F57)),NA())</f>
        <v>#N/A</v>
      </c>
      <c r="AO63" s="106" t="e">
        <f ca="true">+IF(AND(ISNUMBER(OFFSET('Sanitation Data'!$F$13,0,10*ROW('Sanitation Data'!F57))),'Data Summary'!DD63="Yes"),OFFSET('Sanitation Data'!$F$13,0,10*ROW('Sanitation Data'!F57)),NA())</f>
        <v>#N/A</v>
      </c>
      <c r="AP63" s="106" t="e">
        <f ca="true">+IF(AND(ISNUMBER(OFFSET('Sanitation Data'!$G$5,0,10*ROW('Sanitation Data'!G57))),'Data Summary'!DE63="Yes"),100-OFFSET('Sanitation Data'!$G$5,0,10*ROW('Sanitation Data'!G57)),NA())</f>
        <v>#N/A</v>
      </c>
      <c r="AQ63" s="106" t="e">
        <f ca="true">+IF(AND(ISNUMBER(OFFSET('Sanitation Data'!$G$7,0,10*ROW('Sanitation Data'!G57))),'Data Summary'!DF63="Yes"),OFFSET('Sanitation Data'!$G$7,0,10*ROW('Sanitation Data'!G57)),NA())</f>
        <v>#N/A</v>
      </c>
      <c r="AR63" s="106" t="e">
        <f ca="true">+IF(AND(ISNUMBER(OFFSET('Sanitation Data'!$G$11,0,10*ROW('Sanitation Data'!G57))),'Data Summary'!DG63="Yes"),OFFSET('Sanitation Data'!$G$11,0,10*ROW('Sanitation Data'!G57)),NA())</f>
        <v>#N/A</v>
      </c>
      <c r="AS63" s="106" t="e">
        <f ca="true">+IF(AND(ISNUMBER(OFFSET('Sanitation Data'!$G$12,0,10*ROW('Sanitation Data'!G57))),'Data Summary'!DH63="Yes"),OFFSET('Sanitation Data'!$G$12,0,10*ROW('Sanitation Data'!G57)),NA())</f>
        <v>#N/A</v>
      </c>
      <c r="AT63" s="106" t="e">
        <f ca="true">+IF(AND(ISNUMBER(OFFSET('Sanitation Data'!$G$13,0,10*ROW('Sanitation Data'!G57))),'Data Summary'!DI63="Yes"),OFFSET('Sanitation Data'!$G$13,0,10*ROW('Sanitation Data'!G57)),NA())</f>
        <v>#N/A</v>
      </c>
      <c r="AU63" s="106" t="e">
        <f ca="true">+IF(AND(ISNUMBER(OFFSET('Sanitation Data'!$H$5,0,10*ROW('Sanitation Data'!H57))),'Data Summary'!DJ63="Yes"),100-OFFSET('Sanitation Data'!$H$5,0,10*ROW('Sanitation Data'!H57)),NA())</f>
        <v>#N/A</v>
      </c>
      <c r="AV63" s="106" t="e">
        <f ca="true">+IF(AND(ISNUMBER(OFFSET('Sanitation Data'!$H$7,0,10*ROW('Sanitation Data'!H57))),'Data Summary'!DK63="Yes"),OFFSET('Sanitation Data'!$H$7,0,10*ROW('Sanitation Data'!H57)),NA())</f>
        <v>#N/A</v>
      </c>
      <c r="AW63" s="106" t="e">
        <f ca="true">+IF(AND(ISNUMBER(OFFSET('Sanitation Data'!$H$11,0,10*ROW('Sanitation Data'!H57))),'Data Summary'!DL63="Yes"),OFFSET('Sanitation Data'!$H$11,0,10*ROW('Sanitation Data'!H57)),NA())</f>
        <v>#N/A</v>
      </c>
      <c r="AX63" s="106" t="e">
        <f ca="true">+IF(AND(ISNUMBER(OFFSET('Sanitation Data'!$H$12,0,10*ROW('Sanitation Data'!H57))),'Data Summary'!DM63="Yes"),OFFSET('Sanitation Data'!$H$12,0,10*ROW('Sanitation Data'!H57)),NA())</f>
        <v>#N/A</v>
      </c>
      <c r="AY63" s="106" t="e">
        <f ca="true">+IF(AND(ISNUMBER(OFFSET('Sanitation Data'!$H$13,0,10*ROW('Sanitation Data'!H57))),'Data Summary'!DN63="Yes"),OFFSET('Sanitation Data'!$H$13,0,10*ROW('Sanitation Data'!H57)),NA())</f>
        <v>#N/A</v>
      </c>
      <c r="AZ63" s="111" t="e">
        <f ca="true">+IF(AND(ISNUMBER(OFFSET('Hygiene Data'!$C$6,0,10*ROW('Hygiene Data'!C57))),'Data Summary'!DO63="Yes"),OFFSET('Hygiene Data'!$C$6,0,10*ROW('Hygiene Data'!C57)),NA())</f>
        <v>#N/A</v>
      </c>
      <c r="BA63" s="111" t="e">
        <f ca="true">+IF(AND(ISNUMBER(OFFSET('Hygiene Data'!$C$8,0,10*ROW('Hygiene Data'!C57))),'Data Summary'!DP63="Yes"),OFFSET('Hygiene Data'!$C$8,0,10*ROW('Hygiene Data'!C57)),NA())</f>
        <v>#N/A</v>
      </c>
      <c r="BB63" s="111" t="e">
        <f ca="true">+IF(AND(ISNUMBER(OFFSET('Hygiene Data'!$C$10,0,10*ROW('Hygiene Data'!C57))),'Data Summary'!DQ63="Yes"),OFFSET('Hygiene Data'!$C$10,0,10*ROW('Hygiene Data'!C57)),NA())</f>
        <v>#N/A</v>
      </c>
      <c r="BC63" s="111" t="e">
        <f ca="true">+IF(AND(ISNUMBER(OFFSET('Hygiene Data'!$D$6,0,10*ROW('Hygiene Data'!D57))),'Data Summary'!DR63="Yes"),OFFSET('Hygiene Data'!$D$6,0,10*ROW('Hygiene Data'!D57)),NA())</f>
        <v>#N/A</v>
      </c>
      <c r="BD63" s="111" t="e">
        <f ca="true">+IF(AND(ISNUMBER(OFFSET('Hygiene Data'!$D$8,0,10*ROW('Hygiene Data'!D57))),'Data Summary'!DS63="Yes"),OFFSET('Hygiene Data'!$D$8,0,10*ROW('Hygiene Data'!D57)),NA())</f>
        <v>#N/A</v>
      </c>
      <c r="BE63" s="111" t="e">
        <f ca="true">+IF(AND(ISNUMBER(OFFSET('Hygiene Data'!$D$10,0,10*ROW('Hygiene Data'!D57))),'Data Summary'!DT63="Yes"),OFFSET('Hygiene Data'!$D$10,0,10*ROW('Hygiene Data'!D57)),NA())</f>
        <v>#N/A</v>
      </c>
      <c r="BF63" s="111" t="e">
        <f ca="true">+IF(AND(ISNUMBER(OFFSET('Hygiene Data'!$E$6,0,10*ROW('Hygiene Data'!E57))),'Data Summary'!DU63="Yes"),OFFSET('Hygiene Data'!$E$6,0,10*ROW('Hygiene Data'!E57)),NA())</f>
        <v>#N/A</v>
      </c>
      <c r="BG63" s="111" t="e">
        <f ca="true">+IF(AND(ISNUMBER(OFFSET('Hygiene Data'!$E$8,0,10*ROW('Hygiene Data'!E57))),'Data Summary'!DV63="Yes"),OFFSET('Hygiene Data'!$E$8,0,10*ROW('Hygiene Data'!E57)),NA())</f>
        <v>#N/A</v>
      </c>
      <c r="BH63" s="111" t="e">
        <f ca="true">+IF(AND(ISNUMBER(OFFSET('Hygiene Data'!$E$10,0,10*ROW('Hygiene Data'!E57))),'Data Summary'!DW63="Yes"),OFFSET('Hygiene Data'!$E$10,0,10*ROW('Hygiene Data'!E57)),NA())</f>
        <v>#N/A</v>
      </c>
      <c r="BI63" s="111" t="e">
        <f ca="true">+IF(AND(ISNUMBER(OFFSET('Hygiene Data'!$F$6,0,10*ROW('Hygiene Data'!F57))),'Data Summary'!DX63="Yes"),OFFSET('Hygiene Data'!$F$6,0,10*ROW('Hygiene Data'!F57)),NA())</f>
        <v>#N/A</v>
      </c>
      <c r="BJ63" s="111" t="e">
        <f ca="true">+IF(AND(ISNUMBER(OFFSET('Hygiene Data'!$F$8,0,10*ROW('Hygiene Data'!F57))),'Data Summary'!DY63="Yes"),OFFSET('Hygiene Data'!$F$8,0,10*ROW('Hygiene Data'!F57)),NA())</f>
        <v>#N/A</v>
      </c>
      <c r="BK63" s="111" t="e">
        <f ca="true">+IF(AND(ISNUMBER(OFFSET('Hygiene Data'!$F$10,0,10*ROW('Hygiene Data'!F57))),'Data Summary'!DZ63="Yes"),OFFSET('Hygiene Data'!$F$10,0,10*ROW('Hygiene Data'!F57)),NA())</f>
        <v>#N/A</v>
      </c>
      <c r="BL63" s="111" t="e">
        <f ca="true">+IF(AND(ISNUMBER(OFFSET('Hygiene Data'!$G$6,0,10*ROW('Hygiene Data'!G57))),'Data Summary'!EA63="Yes"),OFFSET('Hygiene Data'!$G$6,0,10*ROW('Hygiene Data'!G57)),NA())</f>
        <v>#N/A</v>
      </c>
      <c r="BM63" s="111" t="e">
        <f ca="true">+IF(AND(ISNUMBER(OFFSET('Hygiene Data'!$G$8,0,10*ROW('Hygiene Data'!G57))),'Data Summary'!EB63="Yes"),OFFSET('Hygiene Data'!$G$8,0,10*ROW('Hygiene Data'!G57)),NA())</f>
        <v>#N/A</v>
      </c>
      <c r="BN63" s="111" t="e">
        <f ca="true">+IF(AND(ISNUMBER(OFFSET('Hygiene Data'!$G$10,0,10*ROW('Hygiene Data'!G57))),'Data Summary'!EC63="Yes"),OFFSET('Hygiene Data'!$G$10,0,10*ROW('Hygiene Data'!G57)),NA())</f>
        <v>#N/A</v>
      </c>
      <c r="BO63" s="111" t="e">
        <f ca="true">+IF(AND(ISNUMBER(OFFSET('Hygiene Data'!$H$6,0,10*ROW('Hygiene Data'!H57))),'Data Summary'!ED63="Yes"),OFFSET('Hygiene Data'!$H$6,0,10*ROW('Hygiene Data'!H57)),NA())</f>
        <v>#N/A</v>
      </c>
      <c r="BP63" s="111" t="e">
        <f ca="true">+IF(AND(ISNUMBER(OFFSET('Hygiene Data'!$H$8,0,10*ROW('Hygiene Data'!H57))),'Data Summary'!EE63="Yes"),OFFSET('Hygiene Data'!$H$8,0,10*ROW('Hygiene Data'!H57)),NA())</f>
        <v>#N/A</v>
      </c>
      <c r="BQ63" s="111" t="e">
        <f ca="true">+IF(AND(ISNUMBER(OFFSET('Hygiene Data'!$H$10,0,10*ROW('Hygiene Data'!H57))),'Data Summary'!EF63="Yes"),OFFSET('Hygiene Data'!$H$10,0,10*ROW('Hygiene Data'!H57)),NA())</f>
        <v>#N/A</v>
      </c>
    </row>
    <row r="64" x14ac:dyDescent="0.2">
      <c r="A64" s="59" t="e">
        <f ca="true">+IF(OFFSET('Water Data'!$B$1,0,10*ROW('Water Data'!B58))="",NA(),OFFSET('Water Data'!$B$1,0,10*ROW('Water Data'!B58)))</f>
        <v>#N/A</v>
      </c>
      <c r="B64" s="59" t="e">
        <f ca="true">+IF(OFFSET('Water Data'!$A$3,0,10*ROW('Water Data'!A61))="",NA(),OFFSET('Water Data'!$A$3,0,10*ROW('Water Data'!A61)))</f>
        <v>#N/A</v>
      </c>
      <c r="C64" s="59" t="e">
        <f ca="true">+IF(OFFSET('Water Data'!$C$3,0,10*ROW('Water Data'!C61))="",NA(),OFFSET('Water Data'!$C$3,0,10*ROW('Water Data'!C61)))</f>
        <v>#N/A</v>
      </c>
      <c r="D64" s="60" t="e">
        <f ca="true">+IF(AND(ISNUMBER(OFFSET('Water Data'!$C$5,0,10*ROW('Water Data'!C58))),'Data Summary'!BS64="Yes"),100-OFFSET('Water Data'!$C$5,0,10*ROW('Water Data'!C58)),NA())</f>
        <v>#N/A</v>
      </c>
      <c r="E64" s="60" t="e">
        <f ca="true">+IF(AND(ISNUMBER(OFFSET('Water Data'!$C$7,0,10*ROW('Water Data'!C58))),'Data Summary'!BT64="Yes"),OFFSET('Water Data'!$C$7,0,10*ROW('Water Data'!C58)),NA())</f>
        <v>#N/A</v>
      </c>
      <c r="F64" s="60" t="e">
        <f ca="true">+IF(AND(ISNUMBER(OFFSET('Water Data'!$C$10,0,10*ROW('Water Data'!C58))),'Data Summary'!BU64="Yes"),OFFSET('Water Data'!$C$10,0,10*ROW('Water Data'!C58)),NA())</f>
        <v>#N/A</v>
      </c>
      <c r="G64" s="60" t="e">
        <f ca="true">+IF(AND(ISNUMBER(OFFSET('Water Data'!$D$5,0,10*ROW('Water Data'!D58))),'Data Summary'!BV64="Yes"),100-OFFSET('Water Data'!$D$5,0,10*ROW('Water Data'!D58)),NA())</f>
        <v>#N/A</v>
      </c>
      <c r="H64" s="60" t="e">
        <f ca="true">+IF(AND(ISNUMBER(OFFSET('Water Data'!$D$7,0,10*ROW('Water Data'!D58))),'Data Summary'!BW64="Yes"),OFFSET('Water Data'!$D$7,0,10*ROW('Water Data'!D58)),NA())</f>
        <v>#N/A</v>
      </c>
      <c r="I64" s="60" t="e">
        <f ca="true">+IF(AND(ISNUMBER(OFFSET('Water Data'!$D$10,0,10*ROW('Water Data'!D58))),'Data Summary'!BX64="Yes"),OFFSET('Water Data'!$D$10,0,10*ROW('Water Data'!D58)),NA())</f>
        <v>#N/A</v>
      </c>
      <c r="J64" s="60" t="e">
        <f ca="true">+IF(AND(ISNUMBER(OFFSET('Water Data'!$E$5,0,10*ROW('Water Data'!E58))),'Data Summary'!BY64="Yes"),100-OFFSET('Water Data'!$E$5,0,10*ROW('Water Data'!E58)),NA())</f>
        <v>#N/A</v>
      </c>
      <c r="K64" s="60" t="e">
        <f ca="true">+IF(AND(ISNUMBER(OFFSET('Water Data'!$E$7,0,10*ROW('Water Data'!E58))),'Data Summary'!BZ64="Yes"),OFFSET('Water Data'!$E$7,0,10*ROW('Water Data'!E58)),NA())</f>
        <v>#N/A</v>
      </c>
      <c r="L64" s="60" t="e">
        <f ca="true">+IF(AND(ISNUMBER(OFFSET('Water Data'!$E$10,0,10*ROW('Water Data'!E58))),'Data Summary'!CA64="Yes"),OFFSET('Water Data'!$E$10,0,10*ROW('Water Data'!E58)),NA())</f>
        <v>#N/A</v>
      </c>
      <c r="M64" s="60" t="e">
        <f ca="true">+IF(AND(ISNUMBER(OFFSET('Water Data'!$F$5,0,10*ROW('Water Data'!F58))),'Data Summary'!CB64="Yes"),100-OFFSET('Water Data'!$F$5,0,10*ROW('Water Data'!F58)),NA())</f>
        <v>#N/A</v>
      </c>
      <c r="N64" s="60" t="e">
        <f ca="true">+IF(AND(ISNUMBER(OFFSET('Water Data'!$F$7,0,10*ROW('Water Data'!F58))),'Data Summary'!CC64="Yes"),OFFSET('Water Data'!$F$7,0,10*ROW('Water Data'!F58)),NA())</f>
        <v>#N/A</v>
      </c>
      <c r="O64" s="60" t="e">
        <f ca="true">+IF(AND(ISNUMBER(OFFSET('Water Data'!$F$10,0,10*ROW('Water Data'!F58))),'Data Summary'!CD64="Yes"),OFFSET('Water Data'!$F$10,0,10*ROW('Water Data'!F58)),NA())</f>
        <v>#N/A</v>
      </c>
      <c r="P64" s="60" t="e">
        <f ca="true">+IF(AND(ISNUMBER(OFFSET('Water Data'!$G$5,0,10*ROW('Water Data'!G58))),'Data Summary'!CE64="Yes"),100-OFFSET('Water Data'!$G$5,0,10*ROW('Water Data'!G58)),NA())</f>
        <v>#N/A</v>
      </c>
      <c r="Q64" s="60" t="e">
        <f ca="true">+IF(AND(ISNUMBER(OFFSET('Water Data'!$G$7,0,10*ROW('Water Data'!G58))),'Data Summary'!CF64="Yes"),OFFSET('Water Data'!$G$7,0,10*ROW('Water Data'!G58)),NA())</f>
        <v>#N/A</v>
      </c>
      <c r="R64" s="60" t="e">
        <f ca="true">+IF(AND(ISNUMBER(OFFSET('Water Data'!$G$10,0,10*ROW('Water Data'!G58))),'Data Summary'!CG64="Yes"),OFFSET('Water Data'!$G$10,0,10*ROW('Water Data'!G58)),NA())</f>
        <v>#N/A</v>
      </c>
      <c r="S64" s="60" t="e">
        <f ca="true">+IF(AND(ISNUMBER(OFFSET('Water Data'!$H$5,0,10*ROW('Water Data'!H58))),'Data Summary'!CH64="Yes"),100-OFFSET('Water Data'!$H$5,0,10*ROW('Water Data'!H58)),NA())</f>
        <v>#N/A</v>
      </c>
      <c r="T64" s="60" t="e">
        <f ca="true">+IF(AND(ISNUMBER(OFFSET('Water Data'!$H$7,0,10*ROW('Water Data'!H58))),'Data Summary'!CI64="Yes"),OFFSET('Water Data'!$H$7,0,10*ROW('Water Data'!H58)),NA())</f>
        <v>#N/A</v>
      </c>
      <c r="U64" s="60" t="e">
        <f ca="true">+IF(AND(ISNUMBER(OFFSET('Water Data'!$H$10,0,10*ROW('Water Data'!H58))),'Data Summary'!CJ64="Yes"),OFFSET('Water Data'!$H$10,0,10*ROW('Water Data'!H58)),NA())</f>
        <v>#N/A</v>
      </c>
      <c r="V64" s="106" t="e">
        <f ca="true">+IF(AND(ISNUMBER(OFFSET('Sanitation Data'!$C$5,0,10*ROW('Sanitation Data'!C58))),'Data Summary'!CK64="Yes"),100-OFFSET('Sanitation Data'!$C$5,0,10*ROW('Sanitation Data'!C58)),NA())</f>
        <v>#N/A</v>
      </c>
      <c r="W64" s="106" t="e">
        <f ca="true">+IF(AND(ISNUMBER(OFFSET('Sanitation Data'!$C$7,0,10*ROW('Sanitation Data'!C58))),'Data Summary'!CL64="Yes"),OFFSET('Sanitation Data'!$C$7,0,10*ROW('Sanitation Data'!C58)),NA())</f>
        <v>#N/A</v>
      </c>
      <c r="X64" s="106" t="e">
        <f ca="true">+IF(AND(ISNUMBER(OFFSET('Sanitation Data'!$C$11,0,10*ROW('Sanitation Data'!C58))),'Data Summary'!CM64="Yes"),OFFSET('Sanitation Data'!$C$11,0,10*ROW('Sanitation Data'!C58)),NA())</f>
        <v>#N/A</v>
      </c>
      <c r="Y64" s="106" t="e">
        <f ca="true">+IF(AND(ISNUMBER(OFFSET('Sanitation Data'!$C$12,0,10*ROW('Sanitation Data'!C58))),'Data Summary'!CN64="Yes"),OFFSET('Sanitation Data'!$C$12,0,10*ROW('Sanitation Data'!C58)),NA())</f>
        <v>#N/A</v>
      </c>
      <c r="Z64" s="106" t="e">
        <f ca="true">+IF(AND(ISNUMBER(OFFSET('Sanitation Data'!$C$13,0,10*ROW('Sanitation Data'!C58))),'Data Summary'!CO64="Yes"),OFFSET('Sanitation Data'!$C$13,0,10*ROW('Sanitation Data'!C58)),NA())</f>
        <v>#N/A</v>
      </c>
      <c r="AA64" s="106" t="e">
        <f ca="true">+IF(AND(ISNUMBER(OFFSET('Sanitation Data'!$D$5,0,10*ROW('Sanitation Data'!D58))),'Data Summary'!CP64="Yes"),100-OFFSET('Sanitation Data'!$D$5,0,10*ROW('Sanitation Data'!D58)),NA())</f>
        <v>#N/A</v>
      </c>
      <c r="AB64" s="106" t="e">
        <f ca="true">+IF(AND(ISNUMBER(OFFSET('Sanitation Data'!$D$7,0,10*ROW('Sanitation Data'!D58))),'Data Summary'!CQ64="Yes"),OFFSET('Sanitation Data'!$D$7,0,10*ROW('Sanitation Data'!D58)),NA())</f>
        <v>#N/A</v>
      </c>
      <c r="AC64" s="106" t="e">
        <f ca="true">+IF(AND(ISNUMBER(OFFSET('Sanitation Data'!$D$11,0,10*ROW('Sanitation Data'!D58))),'Data Summary'!CR64="Yes"),OFFSET('Sanitation Data'!$D$11,0,10*ROW('Sanitation Data'!D58)),NA())</f>
        <v>#N/A</v>
      </c>
      <c r="AD64" s="106" t="e">
        <f ca="true">+IF(AND(ISNUMBER(OFFSET('Sanitation Data'!$D$12,0,10*ROW('Sanitation Data'!D58))),'Data Summary'!CS64="Yes"),OFFSET('Sanitation Data'!$D$12,0,10*ROW('Sanitation Data'!D58)),NA())</f>
        <v>#N/A</v>
      </c>
      <c r="AE64" s="106" t="e">
        <f ca="true">+IF(AND(ISNUMBER(OFFSET('Sanitation Data'!$D$13,0,10*ROW('Sanitation Data'!D58))),'Data Summary'!CT64="Yes"),OFFSET('Sanitation Data'!$D$13,0,10*ROW('Sanitation Data'!D58)),NA())</f>
        <v>#N/A</v>
      </c>
      <c r="AF64" s="106" t="e">
        <f ca="true">+IF(AND(ISNUMBER(OFFSET('Sanitation Data'!$E$5,0,10*ROW('Sanitation Data'!E58))),'Data Summary'!CU64="Yes"),100-OFFSET('Sanitation Data'!$E$5,0,10*ROW('Sanitation Data'!E58)),NA())</f>
        <v>#N/A</v>
      </c>
      <c r="AG64" s="106" t="e">
        <f ca="true">+IF(AND(ISNUMBER(OFFSET('Sanitation Data'!$E$7,0,10*ROW('Sanitation Data'!E58))),'Data Summary'!CV64="Yes"),OFFSET('Sanitation Data'!$E$7,0,10*ROW('Sanitation Data'!E58)),NA())</f>
        <v>#N/A</v>
      </c>
      <c r="AH64" s="106" t="e">
        <f ca="true">+IF(AND(ISNUMBER(OFFSET('Sanitation Data'!$E$11,0,10*ROW('Sanitation Data'!E58))),'Data Summary'!CW64="Yes"),OFFSET('Sanitation Data'!$E$11,0,10*ROW('Sanitation Data'!E58)),NA())</f>
        <v>#N/A</v>
      </c>
      <c r="AI64" s="106" t="e">
        <f ca="true">+IF(AND(ISNUMBER(OFFSET('Sanitation Data'!$E$12,0,10*ROW('Sanitation Data'!E58))),'Data Summary'!CX64="Yes"),OFFSET('Sanitation Data'!$E$12,0,10*ROW('Sanitation Data'!E58)),NA())</f>
        <v>#N/A</v>
      </c>
      <c r="AJ64" s="106" t="e">
        <f ca="true">+IF(AND(ISNUMBER(OFFSET('Sanitation Data'!$E$13,0,10*ROW('Sanitation Data'!E58))),'Data Summary'!CY64="Yes"),OFFSET('Sanitation Data'!$E$13,0,10*ROW('Sanitation Data'!E58)),NA())</f>
        <v>#N/A</v>
      </c>
      <c r="AK64" s="106" t="e">
        <f ca="true">+IF(AND(ISNUMBER(OFFSET('Sanitation Data'!$F$5,0,10*ROW('Sanitation Data'!F58))),'Data Summary'!CZ64="Yes"),100-OFFSET('Sanitation Data'!$F$5,0,10*ROW('Sanitation Data'!F58)),NA())</f>
        <v>#N/A</v>
      </c>
      <c r="AL64" s="106" t="e">
        <f ca="true">+IF(AND(ISNUMBER(OFFSET('Sanitation Data'!$F$7,0,10*ROW('Sanitation Data'!F58))),'Data Summary'!DA64="Yes"),OFFSET('Sanitation Data'!$F$7,0,10*ROW('Sanitation Data'!F58)),NA())</f>
        <v>#N/A</v>
      </c>
      <c r="AM64" s="106" t="e">
        <f ca="true">+IF(AND(ISNUMBER(OFFSET('Sanitation Data'!$F$11,0,10*ROW('Sanitation Data'!F58))),'Data Summary'!DB64="Yes"),OFFSET('Sanitation Data'!$F$11,0,10*ROW('Sanitation Data'!F58)),NA())</f>
        <v>#N/A</v>
      </c>
      <c r="AN64" s="106" t="e">
        <f ca="true">+IF(AND(ISNUMBER(OFFSET('Sanitation Data'!$F$12,0,10*ROW('Sanitation Data'!F58))),'Data Summary'!DC64="Yes"),OFFSET('Sanitation Data'!$F$12,0,10*ROW('Sanitation Data'!F58)),NA())</f>
        <v>#N/A</v>
      </c>
      <c r="AO64" s="106" t="e">
        <f ca="true">+IF(AND(ISNUMBER(OFFSET('Sanitation Data'!$F$13,0,10*ROW('Sanitation Data'!F58))),'Data Summary'!DD64="Yes"),OFFSET('Sanitation Data'!$F$13,0,10*ROW('Sanitation Data'!F58)),NA())</f>
        <v>#N/A</v>
      </c>
      <c r="AP64" s="106" t="e">
        <f ca="true">+IF(AND(ISNUMBER(OFFSET('Sanitation Data'!$G$5,0,10*ROW('Sanitation Data'!G58))),'Data Summary'!DE64="Yes"),100-OFFSET('Sanitation Data'!$G$5,0,10*ROW('Sanitation Data'!G58)),NA())</f>
        <v>#N/A</v>
      </c>
      <c r="AQ64" s="106" t="e">
        <f ca="true">+IF(AND(ISNUMBER(OFFSET('Sanitation Data'!$G$7,0,10*ROW('Sanitation Data'!G58))),'Data Summary'!DF64="Yes"),OFFSET('Sanitation Data'!$G$7,0,10*ROW('Sanitation Data'!G58)),NA())</f>
        <v>#N/A</v>
      </c>
      <c r="AR64" s="106" t="e">
        <f ca="true">+IF(AND(ISNUMBER(OFFSET('Sanitation Data'!$G$11,0,10*ROW('Sanitation Data'!G58))),'Data Summary'!DG64="Yes"),OFFSET('Sanitation Data'!$G$11,0,10*ROW('Sanitation Data'!G58)),NA())</f>
        <v>#N/A</v>
      </c>
      <c r="AS64" s="106" t="e">
        <f ca="true">+IF(AND(ISNUMBER(OFFSET('Sanitation Data'!$G$12,0,10*ROW('Sanitation Data'!G58))),'Data Summary'!DH64="Yes"),OFFSET('Sanitation Data'!$G$12,0,10*ROW('Sanitation Data'!G58)),NA())</f>
        <v>#N/A</v>
      </c>
      <c r="AT64" s="106" t="e">
        <f ca="true">+IF(AND(ISNUMBER(OFFSET('Sanitation Data'!$G$13,0,10*ROW('Sanitation Data'!G58))),'Data Summary'!DI64="Yes"),OFFSET('Sanitation Data'!$G$13,0,10*ROW('Sanitation Data'!G58)),NA())</f>
        <v>#N/A</v>
      </c>
      <c r="AU64" s="106" t="e">
        <f ca="true">+IF(AND(ISNUMBER(OFFSET('Sanitation Data'!$H$5,0,10*ROW('Sanitation Data'!H58))),'Data Summary'!DJ64="Yes"),100-OFFSET('Sanitation Data'!$H$5,0,10*ROW('Sanitation Data'!H58)),NA())</f>
        <v>#N/A</v>
      </c>
      <c r="AV64" s="106" t="e">
        <f ca="true">+IF(AND(ISNUMBER(OFFSET('Sanitation Data'!$H$7,0,10*ROW('Sanitation Data'!H58))),'Data Summary'!DK64="Yes"),OFFSET('Sanitation Data'!$H$7,0,10*ROW('Sanitation Data'!H58)),NA())</f>
        <v>#N/A</v>
      </c>
      <c r="AW64" s="106" t="e">
        <f ca="true">+IF(AND(ISNUMBER(OFFSET('Sanitation Data'!$H$11,0,10*ROW('Sanitation Data'!H58))),'Data Summary'!DL64="Yes"),OFFSET('Sanitation Data'!$H$11,0,10*ROW('Sanitation Data'!H58)),NA())</f>
        <v>#N/A</v>
      </c>
      <c r="AX64" s="106" t="e">
        <f ca="true">+IF(AND(ISNUMBER(OFFSET('Sanitation Data'!$H$12,0,10*ROW('Sanitation Data'!H58))),'Data Summary'!DM64="Yes"),OFFSET('Sanitation Data'!$H$12,0,10*ROW('Sanitation Data'!H58)),NA())</f>
        <v>#N/A</v>
      </c>
      <c r="AY64" s="106" t="e">
        <f ca="true">+IF(AND(ISNUMBER(OFFSET('Sanitation Data'!$H$13,0,10*ROW('Sanitation Data'!H58))),'Data Summary'!DN64="Yes"),OFFSET('Sanitation Data'!$H$13,0,10*ROW('Sanitation Data'!H58)),NA())</f>
        <v>#N/A</v>
      </c>
      <c r="AZ64" s="111" t="e">
        <f ca="true">+IF(AND(ISNUMBER(OFFSET('Hygiene Data'!$C$6,0,10*ROW('Hygiene Data'!C58))),'Data Summary'!DO64="Yes"),OFFSET('Hygiene Data'!$C$6,0,10*ROW('Hygiene Data'!C58)),NA())</f>
        <v>#N/A</v>
      </c>
      <c r="BA64" s="111" t="e">
        <f ca="true">+IF(AND(ISNUMBER(OFFSET('Hygiene Data'!$C$8,0,10*ROW('Hygiene Data'!C58))),'Data Summary'!DP64="Yes"),OFFSET('Hygiene Data'!$C$8,0,10*ROW('Hygiene Data'!C58)),NA())</f>
        <v>#N/A</v>
      </c>
      <c r="BB64" s="111" t="e">
        <f ca="true">+IF(AND(ISNUMBER(OFFSET('Hygiene Data'!$C$10,0,10*ROW('Hygiene Data'!C58))),'Data Summary'!DQ64="Yes"),OFFSET('Hygiene Data'!$C$10,0,10*ROW('Hygiene Data'!C58)),NA())</f>
        <v>#N/A</v>
      </c>
      <c r="BC64" s="111" t="e">
        <f ca="true">+IF(AND(ISNUMBER(OFFSET('Hygiene Data'!$D$6,0,10*ROW('Hygiene Data'!D58))),'Data Summary'!DR64="Yes"),OFFSET('Hygiene Data'!$D$6,0,10*ROW('Hygiene Data'!D58)),NA())</f>
        <v>#N/A</v>
      </c>
      <c r="BD64" s="111" t="e">
        <f ca="true">+IF(AND(ISNUMBER(OFFSET('Hygiene Data'!$D$8,0,10*ROW('Hygiene Data'!D58))),'Data Summary'!DS64="Yes"),OFFSET('Hygiene Data'!$D$8,0,10*ROW('Hygiene Data'!D58)),NA())</f>
        <v>#N/A</v>
      </c>
      <c r="BE64" s="111" t="e">
        <f ca="true">+IF(AND(ISNUMBER(OFFSET('Hygiene Data'!$D$10,0,10*ROW('Hygiene Data'!D58))),'Data Summary'!DT64="Yes"),OFFSET('Hygiene Data'!$D$10,0,10*ROW('Hygiene Data'!D58)),NA())</f>
        <v>#N/A</v>
      </c>
      <c r="BF64" s="111" t="e">
        <f ca="true">+IF(AND(ISNUMBER(OFFSET('Hygiene Data'!$E$6,0,10*ROW('Hygiene Data'!E58))),'Data Summary'!DU64="Yes"),OFFSET('Hygiene Data'!$E$6,0,10*ROW('Hygiene Data'!E58)),NA())</f>
        <v>#N/A</v>
      </c>
      <c r="BG64" s="111" t="e">
        <f ca="true">+IF(AND(ISNUMBER(OFFSET('Hygiene Data'!$E$8,0,10*ROW('Hygiene Data'!E58))),'Data Summary'!DV64="Yes"),OFFSET('Hygiene Data'!$E$8,0,10*ROW('Hygiene Data'!E58)),NA())</f>
        <v>#N/A</v>
      </c>
      <c r="BH64" s="111" t="e">
        <f ca="true">+IF(AND(ISNUMBER(OFFSET('Hygiene Data'!$E$10,0,10*ROW('Hygiene Data'!E58))),'Data Summary'!DW64="Yes"),OFFSET('Hygiene Data'!$E$10,0,10*ROW('Hygiene Data'!E58)),NA())</f>
        <v>#N/A</v>
      </c>
      <c r="BI64" s="111" t="e">
        <f ca="true">+IF(AND(ISNUMBER(OFFSET('Hygiene Data'!$F$6,0,10*ROW('Hygiene Data'!F58))),'Data Summary'!DX64="Yes"),OFFSET('Hygiene Data'!$F$6,0,10*ROW('Hygiene Data'!F58)),NA())</f>
        <v>#N/A</v>
      </c>
      <c r="BJ64" s="111" t="e">
        <f ca="true">+IF(AND(ISNUMBER(OFFSET('Hygiene Data'!$F$8,0,10*ROW('Hygiene Data'!F58))),'Data Summary'!DY64="Yes"),OFFSET('Hygiene Data'!$F$8,0,10*ROW('Hygiene Data'!F58)),NA())</f>
        <v>#N/A</v>
      </c>
      <c r="BK64" s="111" t="e">
        <f ca="true">+IF(AND(ISNUMBER(OFFSET('Hygiene Data'!$F$10,0,10*ROW('Hygiene Data'!F58))),'Data Summary'!DZ64="Yes"),OFFSET('Hygiene Data'!$F$10,0,10*ROW('Hygiene Data'!F58)),NA())</f>
        <v>#N/A</v>
      </c>
      <c r="BL64" s="111" t="e">
        <f ca="true">+IF(AND(ISNUMBER(OFFSET('Hygiene Data'!$G$6,0,10*ROW('Hygiene Data'!G58))),'Data Summary'!EA64="Yes"),OFFSET('Hygiene Data'!$G$6,0,10*ROW('Hygiene Data'!G58)),NA())</f>
        <v>#N/A</v>
      </c>
      <c r="BM64" s="111" t="e">
        <f ca="true">+IF(AND(ISNUMBER(OFFSET('Hygiene Data'!$G$8,0,10*ROW('Hygiene Data'!G58))),'Data Summary'!EB64="Yes"),OFFSET('Hygiene Data'!$G$8,0,10*ROW('Hygiene Data'!G58)),NA())</f>
        <v>#N/A</v>
      </c>
      <c r="BN64" s="111" t="e">
        <f ca="true">+IF(AND(ISNUMBER(OFFSET('Hygiene Data'!$G$10,0,10*ROW('Hygiene Data'!G58))),'Data Summary'!EC64="Yes"),OFFSET('Hygiene Data'!$G$10,0,10*ROW('Hygiene Data'!G58)),NA())</f>
        <v>#N/A</v>
      </c>
      <c r="BO64" s="111" t="e">
        <f ca="true">+IF(AND(ISNUMBER(OFFSET('Hygiene Data'!$H$6,0,10*ROW('Hygiene Data'!H58))),'Data Summary'!ED64="Yes"),OFFSET('Hygiene Data'!$H$6,0,10*ROW('Hygiene Data'!H58)),NA())</f>
        <v>#N/A</v>
      </c>
      <c r="BP64" s="111" t="e">
        <f ca="true">+IF(AND(ISNUMBER(OFFSET('Hygiene Data'!$H$8,0,10*ROW('Hygiene Data'!H58))),'Data Summary'!EE64="Yes"),OFFSET('Hygiene Data'!$H$8,0,10*ROW('Hygiene Data'!H58)),NA())</f>
        <v>#N/A</v>
      </c>
      <c r="BQ64" s="111" t="e">
        <f ca="true">+IF(AND(ISNUMBER(OFFSET('Hygiene Data'!$H$10,0,10*ROW('Hygiene Data'!H58))),'Data Summary'!EF64="Yes"),OFFSET('Hygiene Data'!$H$10,0,10*ROW('Hygiene Data'!H58)),NA())</f>
        <v>#N/A</v>
      </c>
    </row>
    <row r="65" x14ac:dyDescent="0.2">
      <c r="A65" s="59" t="e">
        <f ca="true">+IF(OFFSET('Water Data'!$B$1,0,10*ROW('Water Data'!B59))="",NA(),OFFSET('Water Data'!$B$1,0,10*ROW('Water Data'!B59)))</f>
        <v>#N/A</v>
      </c>
      <c r="B65" s="59" t="e">
        <f ca="true">+IF(OFFSET('Water Data'!$A$3,0,10*ROW('Water Data'!A62))="",NA(),OFFSET('Water Data'!$A$3,0,10*ROW('Water Data'!A62)))</f>
        <v>#N/A</v>
      </c>
      <c r="C65" s="59" t="e">
        <f ca="true">+IF(OFFSET('Water Data'!$C$3,0,10*ROW('Water Data'!C62))="",NA(),OFFSET('Water Data'!$C$3,0,10*ROW('Water Data'!C62)))</f>
        <v>#N/A</v>
      </c>
      <c r="D65" s="60" t="e">
        <f ca="true">+IF(AND(ISNUMBER(OFFSET('Water Data'!$C$5,0,10*ROW('Water Data'!C59))),'Data Summary'!BS65="Yes"),100-OFFSET('Water Data'!$C$5,0,10*ROW('Water Data'!C59)),NA())</f>
        <v>#N/A</v>
      </c>
      <c r="E65" s="60" t="e">
        <f ca="true">+IF(AND(ISNUMBER(OFFSET('Water Data'!$C$7,0,10*ROW('Water Data'!C59))),'Data Summary'!BT65="Yes"),OFFSET('Water Data'!$C$7,0,10*ROW('Water Data'!C59)),NA())</f>
        <v>#N/A</v>
      </c>
      <c r="F65" s="60" t="e">
        <f ca="true">+IF(AND(ISNUMBER(OFFSET('Water Data'!$C$10,0,10*ROW('Water Data'!C59))),'Data Summary'!BU65="Yes"),OFFSET('Water Data'!$C$10,0,10*ROW('Water Data'!C59)),NA())</f>
        <v>#N/A</v>
      </c>
      <c r="G65" s="60" t="e">
        <f ca="true">+IF(AND(ISNUMBER(OFFSET('Water Data'!$D$5,0,10*ROW('Water Data'!D59))),'Data Summary'!BV65="Yes"),100-OFFSET('Water Data'!$D$5,0,10*ROW('Water Data'!D59)),NA())</f>
        <v>#N/A</v>
      </c>
      <c r="H65" s="60" t="e">
        <f ca="true">+IF(AND(ISNUMBER(OFFSET('Water Data'!$D$7,0,10*ROW('Water Data'!D59))),'Data Summary'!BW65="Yes"),OFFSET('Water Data'!$D$7,0,10*ROW('Water Data'!D59)),NA())</f>
        <v>#N/A</v>
      </c>
      <c r="I65" s="60" t="e">
        <f ca="true">+IF(AND(ISNUMBER(OFFSET('Water Data'!$D$10,0,10*ROW('Water Data'!D59))),'Data Summary'!BX65="Yes"),OFFSET('Water Data'!$D$10,0,10*ROW('Water Data'!D59)),NA())</f>
        <v>#N/A</v>
      </c>
      <c r="J65" s="60" t="e">
        <f ca="true">+IF(AND(ISNUMBER(OFFSET('Water Data'!$E$5,0,10*ROW('Water Data'!E59))),'Data Summary'!BY65="Yes"),100-OFFSET('Water Data'!$E$5,0,10*ROW('Water Data'!E59)),NA())</f>
        <v>#N/A</v>
      </c>
      <c r="K65" s="60" t="e">
        <f ca="true">+IF(AND(ISNUMBER(OFFSET('Water Data'!$E$7,0,10*ROW('Water Data'!E59))),'Data Summary'!BZ65="Yes"),OFFSET('Water Data'!$E$7,0,10*ROW('Water Data'!E59)),NA())</f>
        <v>#N/A</v>
      </c>
      <c r="L65" s="60" t="e">
        <f ca="true">+IF(AND(ISNUMBER(OFFSET('Water Data'!$E$10,0,10*ROW('Water Data'!E59))),'Data Summary'!CA65="Yes"),OFFSET('Water Data'!$E$10,0,10*ROW('Water Data'!E59)),NA())</f>
        <v>#N/A</v>
      </c>
      <c r="M65" s="60" t="e">
        <f ca="true">+IF(AND(ISNUMBER(OFFSET('Water Data'!$F$5,0,10*ROW('Water Data'!F59))),'Data Summary'!CB65="Yes"),100-OFFSET('Water Data'!$F$5,0,10*ROW('Water Data'!F59)),NA())</f>
        <v>#N/A</v>
      </c>
      <c r="N65" s="60" t="e">
        <f ca="true">+IF(AND(ISNUMBER(OFFSET('Water Data'!$F$7,0,10*ROW('Water Data'!F59))),'Data Summary'!CC65="Yes"),OFFSET('Water Data'!$F$7,0,10*ROW('Water Data'!F59)),NA())</f>
        <v>#N/A</v>
      </c>
      <c r="O65" s="60" t="e">
        <f ca="true">+IF(AND(ISNUMBER(OFFSET('Water Data'!$F$10,0,10*ROW('Water Data'!F59))),'Data Summary'!CD65="Yes"),OFFSET('Water Data'!$F$10,0,10*ROW('Water Data'!F59)),NA())</f>
        <v>#N/A</v>
      </c>
      <c r="P65" s="60" t="e">
        <f ca="true">+IF(AND(ISNUMBER(OFFSET('Water Data'!$G$5,0,10*ROW('Water Data'!G59))),'Data Summary'!CE65="Yes"),100-OFFSET('Water Data'!$G$5,0,10*ROW('Water Data'!G59)),NA())</f>
        <v>#N/A</v>
      </c>
      <c r="Q65" s="60" t="e">
        <f ca="true">+IF(AND(ISNUMBER(OFFSET('Water Data'!$G$7,0,10*ROW('Water Data'!G59))),'Data Summary'!CF65="Yes"),OFFSET('Water Data'!$G$7,0,10*ROW('Water Data'!G59)),NA())</f>
        <v>#N/A</v>
      </c>
      <c r="R65" s="60" t="e">
        <f ca="true">+IF(AND(ISNUMBER(OFFSET('Water Data'!$G$10,0,10*ROW('Water Data'!G59))),'Data Summary'!CG65="Yes"),OFFSET('Water Data'!$G$10,0,10*ROW('Water Data'!G59)),NA())</f>
        <v>#N/A</v>
      </c>
      <c r="S65" s="60" t="e">
        <f ca="true">+IF(AND(ISNUMBER(OFFSET('Water Data'!$H$5,0,10*ROW('Water Data'!H59))),'Data Summary'!CH65="Yes"),100-OFFSET('Water Data'!$H$5,0,10*ROW('Water Data'!H59)),NA())</f>
        <v>#N/A</v>
      </c>
      <c r="T65" s="60" t="e">
        <f ca="true">+IF(AND(ISNUMBER(OFFSET('Water Data'!$H$7,0,10*ROW('Water Data'!H59))),'Data Summary'!CI65="Yes"),OFFSET('Water Data'!$H$7,0,10*ROW('Water Data'!H59)),NA())</f>
        <v>#N/A</v>
      </c>
      <c r="U65" s="60" t="e">
        <f ca="true">+IF(AND(ISNUMBER(OFFSET('Water Data'!$H$10,0,10*ROW('Water Data'!H59))),'Data Summary'!CJ65="Yes"),OFFSET('Water Data'!$H$10,0,10*ROW('Water Data'!H59)),NA())</f>
        <v>#N/A</v>
      </c>
      <c r="V65" s="106" t="e">
        <f ca="true">+IF(AND(ISNUMBER(OFFSET('Sanitation Data'!$C$5,0,10*ROW('Sanitation Data'!C59))),'Data Summary'!CK65="Yes"),100-OFFSET('Sanitation Data'!$C$5,0,10*ROW('Sanitation Data'!C59)),NA())</f>
        <v>#N/A</v>
      </c>
      <c r="W65" s="106" t="e">
        <f ca="true">+IF(AND(ISNUMBER(OFFSET('Sanitation Data'!$C$7,0,10*ROW('Sanitation Data'!C59))),'Data Summary'!CL65="Yes"),OFFSET('Sanitation Data'!$C$7,0,10*ROW('Sanitation Data'!C59)),NA())</f>
        <v>#N/A</v>
      </c>
      <c r="X65" s="106" t="e">
        <f ca="true">+IF(AND(ISNUMBER(OFFSET('Sanitation Data'!$C$11,0,10*ROW('Sanitation Data'!C59))),'Data Summary'!CM65="Yes"),OFFSET('Sanitation Data'!$C$11,0,10*ROW('Sanitation Data'!C59)),NA())</f>
        <v>#N/A</v>
      </c>
      <c r="Y65" s="106" t="e">
        <f ca="true">+IF(AND(ISNUMBER(OFFSET('Sanitation Data'!$C$12,0,10*ROW('Sanitation Data'!C59))),'Data Summary'!CN65="Yes"),OFFSET('Sanitation Data'!$C$12,0,10*ROW('Sanitation Data'!C59)),NA())</f>
        <v>#N/A</v>
      </c>
      <c r="Z65" s="106" t="e">
        <f ca="true">+IF(AND(ISNUMBER(OFFSET('Sanitation Data'!$C$13,0,10*ROW('Sanitation Data'!C59))),'Data Summary'!CO65="Yes"),OFFSET('Sanitation Data'!$C$13,0,10*ROW('Sanitation Data'!C59)),NA())</f>
        <v>#N/A</v>
      </c>
      <c r="AA65" s="106" t="e">
        <f ca="true">+IF(AND(ISNUMBER(OFFSET('Sanitation Data'!$D$5,0,10*ROW('Sanitation Data'!D59))),'Data Summary'!CP65="Yes"),100-OFFSET('Sanitation Data'!$D$5,0,10*ROW('Sanitation Data'!D59)),NA())</f>
        <v>#N/A</v>
      </c>
      <c r="AB65" s="106" t="e">
        <f ca="true">+IF(AND(ISNUMBER(OFFSET('Sanitation Data'!$D$7,0,10*ROW('Sanitation Data'!D59))),'Data Summary'!CQ65="Yes"),OFFSET('Sanitation Data'!$D$7,0,10*ROW('Sanitation Data'!D59)),NA())</f>
        <v>#N/A</v>
      </c>
      <c r="AC65" s="106" t="e">
        <f ca="true">+IF(AND(ISNUMBER(OFFSET('Sanitation Data'!$D$11,0,10*ROW('Sanitation Data'!D59))),'Data Summary'!CR65="Yes"),OFFSET('Sanitation Data'!$D$11,0,10*ROW('Sanitation Data'!D59)),NA())</f>
        <v>#N/A</v>
      </c>
      <c r="AD65" s="106" t="e">
        <f ca="true">+IF(AND(ISNUMBER(OFFSET('Sanitation Data'!$D$12,0,10*ROW('Sanitation Data'!D59))),'Data Summary'!CS65="Yes"),OFFSET('Sanitation Data'!$D$12,0,10*ROW('Sanitation Data'!D59)),NA())</f>
        <v>#N/A</v>
      </c>
      <c r="AE65" s="106" t="e">
        <f ca="true">+IF(AND(ISNUMBER(OFFSET('Sanitation Data'!$D$13,0,10*ROW('Sanitation Data'!D59))),'Data Summary'!CT65="Yes"),OFFSET('Sanitation Data'!$D$13,0,10*ROW('Sanitation Data'!D59)),NA())</f>
        <v>#N/A</v>
      </c>
      <c r="AF65" s="106" t="e">
        <f ca="true">+IF(AND(ISNUMBER(OFFSET('Sanitation Data'!$E$5,0,10*ROW('Sanitation Data'!E59))),'Data Summary'!CU65="Yes"),100-OFFSET('Sanitation Data'!$E$5,0,10*ROW('Sanitation Data'!E59)),NA())</f>
        <v>#N/A</v>
      </c>
      <c r="AG65" s="106" t="e">
        <f ca="true">+IF(AND(ISNUMBER(OFFSET('Sanitation Data'!$E$7,0,10*ROW('Sanitation Data'!E59))),'Data Summary'!CV65="Yes"),OFFSET('Sanitation Data'!$E$7,0,10*ROW('Sanitation Data'!E59)),NA())</f>
        <v>#N/A</v>
      </c>
      <c r="AH65" s="106" t="e">
        <f ca="true">+IF(AND(ISNUMBER(OFFSET('Sanitation Data'!$E$11,0,10*ROW('Sanitation Data'!E59))),'Data Summary'!CW65="Yes"),OFFSET('Sanitation Data'!$E$11,0,10*ROW('Sanitation Data'!E59)),NA())</f>
        <v>#N/A</v>
      </c>
      <c r="AI65" s="106" t="e">
        <f ca="true">+IF(AND(ISNUMBER(OFFSET('Sanitation Data'!$E$12,0,10*ROW('Sanitation Data'!E59))),'Data Summary'!CX65="Yes"),OFFSET('Sanitation Data'!$E$12,0,10*ROW('Sanitation Data'!E59)),NA())</f>
        <v>#N/A</v>
      </c>
      <c r="AJ65" s="106" t="e">
        <f ca="true">+IF(AND(ISNUMBER(OFFSET('Sanitation Data'!$E$13,0,10*ROW('Sanitation Data'!E59))),'Data Summary'!CY65="Yes"),OFFSET('Sanitation Data'!$E$13,0,10*ROW('Sanitation Data'!E59)),NA())</f>
        <v>#N/A</v>
      </c>
      <c r="AK65" s="106" t="e">
        <f ca="true">+IF(AND(ISNUMBER(OFFSET('Sanitation Data'!$F$5,0,10*ROW('Sanitation Data'!F59))),'Data Summary'!CZ65="Yes"),100-OFFSET('Sanitation Data'!$F$5,0,10*ROW('Sanitation Data'!F59)),NA())</f>
        <v>#N/A</v>
      </c>
      <c r="AL65" s="106" t="e">
        <f ca="true">+IF(AND(ISNUMBER(OFFSET('Sanitation Data'!$F$7,0,10*ROW('Sanitation Data'!F59))),'Data Summary'!DA65="Yes"),OFFSET('Sanitation Data'!$F$7,0,10*ROW('Sanitation Data'!F59)),NA())</f>
        <v>#N/A</v>
      </c>
      <c r="AM65" s="106" t="e">
        <f ca="true">+IF(AND(ISNUMBER(OFFSET('Sanitation Data'!$F$11,0,10*ROW('Sanitation Data'!F59))),'Data Summary'!DB65="Yes"),OFFSET('Sanitation Data'!$F$11,0,10*ROW('Sanitation Data'!F59)),NA())</f>
        <v>#N/A</v>
      </c>
      <c r="AN65" s="106" t="e">
        <f ca="true">+IF(AND(ISNUMBER(OFFSET('Sanitation Data'!$F$12,0,10*ROW('Sanitation Data'!F59))),'Data Summary'!DC65="Yes"),OFFSET('Sanitation Data'!$F$12,0,10*ROW('Sanitation Data'!F59)),NA())</f>
        <v>#N/A</v>
      </c>
      <c r="AO65" s="106" t="e">
        <f ca="true">+IF(AND(ISNUMBER(OFFSET('Sanitation Data'!$F$13,0,10*ROW('Sanitation Data'!F59))),'Data Summary'!DD65="Yes"),OFFSET('Sanitation Data'!$F$13,0,10*ROW('Sanitation Data'!F59)),NA())</f>
        <v>#N/A</v>
      </c>
      <c r="AP65" s="106" t="e">
        <f ca="true">+IF(AND(ISNUMBER(OFFSET('Sanitation Data'!$G$5,0,10*ROW('Sanitation Data'!G59))),'Data Summary'!DE65="Yes"),100-OFFSET('Sanitation Data'!$G$5,0,10*ROW('Sanitation Data'!G59)),NA())</f>
        <v>#N/A</v>
      </c>
      <c r="AQ65" s="106" t="e">
        <f ca="true">+IF(AND(ISNUMBER(OFFSET('Sanitation Data'!$G$7,0,10*ROW('Sanitation Data'!G59))),'Data Summary'!DF65="Yes"),OFFSET('Sanitation Data'!$G$7,0,10*ROW('Sanitation Data'!G59)),NA())</f>
        <v>#N/A</v>
      </c>
      <c r="AR65" s="106" t="e">
        <f ca="true">+IF(AND(ISNUMBER(OFFSET('Sanitation Data'!$G$11,0,10*ROW('Sanitation Data'!G59))),'Data Summary'!DG65="Yes"),OFFSET('Sanitation Data'!$G$11,0,10*ROW('Sanitation Data'!G59)),NA())</f>
        <v>#N/A</v>
      </c>
      <c r="AS65" s="106" t="e">
        <f ca="true">+IF(AND(ISNUMBER(OFFSET('Sanitation Data'!$G$12,0,10*ROW('Sanitation Data'!G59))),'Data Summary'!DH65="Yes"),OFFSET('Sanitation Data'!$G$12,0,10*ROW('Sanitation Data'!G59)),NA())</f>
        <v>#N/A</v>
      </c>
      <c r="AT65" s="106" t="e">
        <f ca="true">+IF(AND(ISNUMBER(OFFSET('Sanitation Data'!$G$13,0,10*ROW('Sanitation Data'!G59))),'Data Summary'!DI65="Yes"),OFFSET('Sanitation Data'!$G$13,0,10*ROW('Sanitation Data'!G59)),NA())</f>
        <v>#N/A</v>
      </c>
      <c r="AU65" s="106" t="e">
        <f ca="true">+IF(AND(ISNUMBER(OFFSET('Sanitation Data'!$H$5,0,10*ROW('Sanitation Data'!H59))),'Data Summary'!DJ65="Yes"),100-OFFSET('Sanitation Data'!$H$5,0,10*ROW('Sanitation Data'!H59)),NA())</f>
        <v>#N/A</v>
      </c>
      <c r="AV65" s="106" t="e">
        <f ca="true">+IF(AND(ISNUMBER(OFFSET('Sanitation Data'!$H$7,0,10*ROW('Sanitation Data'!H59))),'Data Summary'!DK65="Yes"),OFFSET('Sanitation Data'!$H$7,0,10*ROW('Sanitation Data'!H59)),NA())</f>
        <v>#N/A</v>
      </c>
      <c r="AW65" s="106" t="e">
        <f ca="true">+IF(AND(ISNUMBER(OFFSET('Sanitation Data'!$H$11,0,10*ROW('Sanitation Data'!H59))),'Data Summary'!DL65="Yes"),OFFSET('Sanitation Data'!$H$11,0,10*ROW('Sanitation Data'!H59)),NA())</f>
        <v>#N/A</v>
      </c>
      <c r="AX65" s="106" t="e">
        <f ca="true">+IF(AND(ISNUMBER(OFFSET('Sanitation Data'!$H$12,0,10*ROW('Sanitation Data'!H59))),'Data Summary'!DM65="Yes"),OFFSET('Sanitation Data'!$H$12,0,10*ROW('Sanitation Data'!H59)),NA())</f>
        <v>#N/A</v>
      </c>
      <c r="AY65" s="106" t="e">
        <f ca="true">+IF(AND(ISNUMBER(OFFSET('Sanitation Data'!$H$13,0,10*ROW('Sanitation Data'!H59))),'Data Summary'!DN65="Yes"),OFFSET('Sanitation Data'!$H$13,0,10*ROW('Sanitation Data'!H59)),NA())</f>
        <v>#N/A</v>
      </c>
      <c r="AZ65" s="111" t="e">
        <f ca="true">+IF(AND(ISNUMBER(OFFSET('Hygiene Data'!$C$6,0,10*ROW('Hygiene Data'!C59))),'Data Summary'!DO65="Yes"),OFFSET('Hygiene Data'!$C$6,0,10*ROW('Hygiene Data'!C59)),NA())</f>
        <v>#N/A</v>
      </c>
      <c r="BA65" s="111" t="e">
        <f ca="true">+IF(AND(ISNUMBER(OFFSET('Hygiene Data'!$C$8,0,10*ROW('Hygiene Data'!C59))),'Data Summary'!DP65="Yes"),OFFSET('Hygiene Data'!$C$8,0,10*ROW('Hygiene Data'!C59)),NA())</f>
        <v>#N/A</v>
      </c>
      <c r="BB65" s="111" t="e">
        <f ca="true">+IF(AND(ISNUMBER(OFFSET('Hygiene Data'!$C$10,0,10*ROW('Hygiene Data'!C59))),'Data Summary'!DQ65="Yes"),OFFSET('Hygiene Data'!$C$10,0,10*ROW('Hygiene Data'!C59)),NA())</f>
        <v>#N/A</v>
      </c>
      <c r="BC65" s="111" t="e">
        <f ca="true">+IF(AND(ISNUMBER(OFFSET('Hygiene Data'!$D$6,0,10*ROW('Hygiene Data'!D59))),'Data Summary'!DR65="Yes"),OFFSET('Hygiene Data'!$D$6,0,10*ROW('Hygiene Data'!D59)),NA())</f>
        <v>#N/A</v>
      </c>
      <c r="BD65" s="111" t="e">
        <f ca="true">+IF(AND(ISNUMBER(OFFSET('Hygiene Data'!$D$8,0,10*ROW('Hygiene Data'!D59))),'Data Summary'!DS65="Yes"),OFFSET('Hygiene Data'!$D$8,0,10*ROW('Hygiene Data'!D59)),NA())</f>
        <v>#N/A</v>
      </c>
      <c r="BE65" s="111" t="e">
        <f ca="true">+IF(AND(ISNUMBER(OFFSET('Hygiene Data'!$D$10,0,10*ROW('Hygiene Data'!D59))),'Data Summary'!DT65="Yes"),OFFSET('Hygiene Data'!$D$10,0,10*ROW('Hygiene Data'!D59)),NA())</f>
        <v>#N/A</v>
      </c>
      <c r="BF65" s="111" t="e">
        <f ca="true">+IF(AND(ISNUMBER(OFFSET('Hygiene Data'!$E$6,0,10*ROW('Hygiene Data'!E59))),'Data Summary'!DU65="Yes"),OFFSET('Hygiene Data'!$E$6,0,10*ROW('Hygiene Data'!E59)),NA())</f>
        <v>#N/A</v>
      </c>
      <c r="BG65" s="111" t="e">
        <f ca="true">+IF(AND(ISNUMBER(OFFSET('Hygiene Data'!$E$8,0,10*ROW('Hygiene Data'!E59))),'Data Summary'!DV65="Yes"),OFFSET('Hygiene Data'!$E$8,0,10*ROW('Hygiene Data'!E59)),NA())</f>
        <v>#N/A</v>
      </c>
      <c r="BH65" s="111" t="e">
        <f ca="true">+IF(AND(ISNUMBER(OFFSET('Hygiene Data'!$E$10,0,10*ROW('Hygiene Data'!E59))),'Data Summary'!DW65="Yes"),OFFSET('Hygiene Data'!$E$10,0,10*ROW('Hygiene Data'!E59)),NA())</f>
        <v>#N/A</v>
      </c>
      <c r="BI65" s="111" t="e">
        <f ca="true">+IF(AND(ISNUMBER(OFFSET('Hygiene Data'!$F$6,0,10*ROW('Hygiene Data'!F59))),'Data Summary'!DX65="Yes"),OFFSET('Hygiene Data'!$F$6,0,10*ROW('Hygiene Data'!F59)),NA())</f>
        <v>#N/A</v>
      </c>
      <c r="BJ65" s="111" t="e">
        <f ca="true">+IF(AND(ISNUMBER(OFFSET('Hygiene Data'!$F$8,0,10*ROW('Hygiene Data'!F59))),'Data Summary'!DY65="Yes"),OFFSET('Hygiene Data'!$F$8,0,10*ROW('Hygiene Data'!F59)),NA())</f>
        <v>#N/A</v>
      </c>
      <c r="BK65" s="111" t="e">
        <f ca="true">+IF(AND(ISNUMBER(OFFSET('Hygiene Data'!$F$10,0,10*ROW('Hygiene Data'!F59))),'Data Summary'!DZ65="Yes"),OFFSET('Hygiene Data'!$F$10,0,10*ROW('Hygiene Data'!F59)),NA())</f>
        <v>#N/A</v>
      </c>
      <c r="BL65" s="111" t="e">
        <f ca="true">+IF(AND(ISNUMBER(OFFSET('Hygiene Data'!$G$6,0,10*ROW('Hygiene Data'!G59))),'Data Summary'!EA65="Yes"),OFFSET('Hygiene Data'!$G$6,0,10*ROW('Hygiene Data'!G59)),NA())</f>
        <v>#N/A</v>
      </c>
      <c r="BM65" s="111" t="e">
        <f ca="true">+IF(AND(ISNUMBER(OFFSET('Hygiene Data'!$G$8,0,10*ROW('Hygiene Data'!G59))),'Data Summary'!EB65="Yes"),OFFSET('Hygiene Data'!$G$8,0,10*ROW('Hygiene Data'!G59)),NA())</f>
        <v>#N/A</v>
      </c>
      <c r="BN65" s="111" t="e">
        <f ca="true">+IF(AND(ISNUMBER(OFFSET('Hygiene Data'!$G$10,0,10*ROW('Hygiene Data'!G59))),'Data Summary'!EC65="Yes"),OFFSET('Hygiene Data'!$G$10,0,10*ROW('Hygiene Data'!G59)),NA())</f>
        <v>#N/A</v>
      </c>
      <c r="BO65" s="111" t="e">
        <f ca="true">+IF(AND(ISNUMBER(OFFSET('Hygiene Data'!$H$6,0,10*ROW('Hygiene Data'!H59))),'Data Summary'!ED65="Yes"),OFFSET('Hygiene Data'!$H$6,0,10*ROW('Hygiene Data'!H59)),NA())</f>
        <v>#N/A</v>
      </c>
      <c r="BP65" s="111" t="e">
        <f ca="true">+IF(AND(ISNUMBER(OFFSET('Hygiene Data'!$H$8,0,10*ROW('Hygiene Data'!H59))),'Data Summary'!EE65="Yes"),OFFSET('Hygiene Data'!$H$8,0,10*ROW('Hygiene Data'!H59)),NA())</f>
        <v>#N/A</v>
      </c>
      <c r="BQ65" s="111" t="e">
        <f ca="true">+IF(AND(ISNUMBER(OFFSET('Hygiene Data'!$H$10,0,10*ROW('Hygiene Data'!H59))),'Data Summary'!EF65="Yes"),OFFSET('Hygiene Data'!$H$10,0,10*ROW('Hygiene Data'!H59)),NA())</f>
        <v>#N/A</v>
      </c>
    </row>
    <row r="66" x14ac:dyDescent="0.2">
      <c r="A66" s="59" t="e">
        <f ca="true">+IF(OFFSET('Water Data'!$B$1,0,10*ROW('Water Data'!B60))="",NA(),OFFSET('Water Data'!$B$1,0,10*ROW('Water Data'!B60)))</f>
        <v>#N/A</v>
      </c>
      <c r="B66" s="59" t="e">
        <f ca="true">+IF(OFFSET('Water Data'!$A$3,0,10*ROW('Water Data'!A63))="",NA(),OFFSET('Water Data'!$A$3,0,10*ROW('Water Data'!A63)))</f>
        <v>#N/A</v>
      </c>
      <c r="C66" s="59" t="e">
        <f ca="true">+IF(OFFSET('Water Data'!$C$3,0,10*ROW('Water Data'!C63))="",NA(),OFFSET('Water Data'!$C$3,0,10*ROW('Water Data'!C63)))</f>
        <v>#N/A</v>
      </c>
      <c r="D66" s="60" t="e">
        <f ca="true">+IF(AND(ISNUMBER(OFFSET('Water Data'!$C$5,0,10*ROW('Water Data'!C60))),'Data Summary'!BS66="Yes"),100-OFFSET('Water Data'!$C$5,0,10*ROW('Water Data'!C60)),NA())</f>
        <v>#N/A</v>
      </c>
      <c r="E66" s="60" t="e">
        <f ca="true">+IF(AND(ISNUMBER(OFFSET('Water Data'!$C$7,0,10*ROW('Water Data'!C60))),'Data Summary'!BT66="Yes"),OFFSET('Water Data'!$C$7,0,10*ROW('Water Data'!C60)),NA())</f>
        <v>#N/A</v>
      </c>
      <c r="F66" s="60" t="e">
        <f ca="true">+IF(AND(ISNUMBER(OFFSET('Water Data'!$C$10,0,10*ROW('Water Data'!C60))),'Data Summary'!BU66="Yes"),OFFSET('Water Data'!$C$10,0,10*ROW('Water Data'!C60)),NA())</f>
        <v>#N/A</v>
      </c>
      <c r="G66" s="60" t="e">
        <f ca="true">+IF(AND(ISNUMBER(OFFSET('Water Data'!$D$5,0,10*ROW('Water Data'!D60))),'Data Summary'!BV66="Yes"),100-OFFSET('Water Data'!$D$5,0,10*ROW('Water Data'!D60)),NA())</f>
        <v>#N/A</v>
      </c>
      <c r="H66" s="60" t="e">
        <f ca="true">+IF(AND(ISNUMBER(OFFSET('Water Data'!$D$7,0,10*ROW('Water Data'!D60))),'Data Summary'!BW66="Yes"),OFFSET('Water Data'!$D$7,0,10*ROW('Water Data'!D60)),NA())</f>
        <v>#N/A</v>
      </c>
      <c r="I66" s="60" t="e">
        <f ca="true">+IF(AND(ISNUMBER(OFFSET('Water Data'!$D$10,0,10*ROW('Water Data'!D60))),'Data Summary'!BX66="Yes"),OFFSET('Water Data'!$D$10,0,10*ROW('Water Data'!D60)),NA())</f>
        <v>#N/A</v>
      </c>
      <c r="J66" s="60" t="e">
        <f ca="true">+IF(AND(ISNUMBER(OFFSET('Water Data'!$E$5,0,10*ROW('Water Data'!E60))),'Data Summary'!BY66="Yes"),100-OFFSET('Water Data'!$E$5,0,10*ROW('Water Data'!E60)),NA())</f>
        <v>#N/A</v>
      </c>
      <c r="K66" s="60" t="e">
        <f ca="true">+IF(AND(ISNUMBER(OFFSET('Water Data'!$E$7,0,10*ROW('Water Data'!E60))),'Data Summary'!BZ66="Yes"),OFFSET('Water Data'!$E$7,0,10*ROW('Water Data'!E60)),NA())</f>
        <v>#N/A</v>
      </c>
      <c r="L66" s="60" t="e">
        <f ca="true">+IF(AND(ISNUMBER(OFFSET('Water Data'!$E$10,0,10*ROW('Water Data'!E60))),'Data Summary'!CA66="Yes"),OFFSET('Water Data'!$E$10,0,10*ROW('Water Data'!E60)),NA())</f>
        <v>#N/A</v>
      </c>
      <c r="M66" s="60" t="e">
        <f ca="true">+IF(AND(ISNUMBER(OFFSET('Water Data'!$F$5,0,10*ROW('Water Data'!F60))),'Data Summary'!CB66="Yes"),100-OFFSET('Water Data'!$F$5,0,10*ROW('Water Data'!F60)),NA())</f>
        <v>#N/A</v>
      </c>
      <c r="N66" s="60" t="e">
        <f ca="true">+IF(AND(ISNUMBER(OFFSET('Water Data'!$F$7,0,10*ROW('Water Data'!F60))),'Data Summary'!CC66="Yes"),OFFSET('Water Data'!$F$7,0,10*ROW('Water Data'!F60)),NA())</f>
        <v>#N/A</v>
      </c>
      <c r="O66" s="60" t="e">
        <f ca="true">+IF(AND(ISNUMBER(OFFSET('Water Data'!$F$10,0,10*ROW('Water Data'!F60))),'Data Summary'!CD66="Yes"),OFFSET('Water Data'!$F$10,0,10*ROW('Water Data'!F60)),NA())</f>
        <v>#N/A</v>
      </c>
      <c r="P66" s="60" t="e">
        <f ca="true">+IF(AND(ISNUMBER(OFFSET('Water Data'!$G$5,0,10*ROW('Water Data'!G60))),'Data Summary'!CE66="Yes"),100-OFFSET('Water Data'!$G$5,0,10*ROW('Water Data'!G60)),NA())</f>
        <v>#N/A</v>
      </c>
      <c r="Q66" s="60" t="e">
        <f ca="true">+IF(AND(ISNUMBER(OFFSET('Water Data'!$G$7,0,10*ROW('Water Data'!G60))),'Data Summary'!CF66="Yes"),OFFSET('Water Data'!$G$7,0,10*ROW('Water Data'!G60)),NA())</f>
        <v>#N/A</v>
      </c>
      <c r="R66" s="60" t="e">
        <f ca="true">+IF(AND(ISNUMBER(OFFSET('Water Data'!$G$10,0,10*ROW('Water Data'!G60))),'Data Summary'!CG66="Yes"),OFFSET('Water Data'!$G$10,0,10*ROW('Water Data'!G60)),NA())</f>
        <v>#N/A</v>
      </c>
      <c r="S66" s="60" t="e">
        <f ca="true">+IF(AND(ISNUMBER(OFFSET('Water Data'!$H$5,0,10*ROW('Water Data'!H60))),'Data Summary'!CH66="Yes"),100-OFFSET('Water Data'!$H$5,0,10*ROW('Water Data'!H60)),NA())</f>
        <v>#N/A</v>
      </c>
      <c r="T66" s="60" t="e">
        <f ca="true">+IF(AND(ISNUMBER(OFFSET('Water Data'!$H$7,0,10*ROW('Water Data'!H60))),'Data Summary'!CI66="Yes"),OFFSET('Water Data'!$H$7,0,10*ROW('Water Data'!H60)),NA())</f>
        <v>#N/A</v>
      </c>
      <c r="U66" s="60" t="e">
        <f ca="true">+IF(AND(ISNUMBER(OFFSET('Water Data'!$H$10,0,10*ROW('Water Data'!H60))),'Data Summary'!CJ66="Yes"),OFFSET('Water Data'!$H$10,0,10*ROW('Water Data'!H60)),NA())</f>
        <v>#N/A</v>
      </c>
      <c r="V66" s="106" t="e">
        <f ca="true">+IF(AND(ISNUMBER(OFFSET('Sanitation Data'!$C$5,0,10*ROW('Sanitation Data'!C60))),'Data Summary'!CK66="Yes"),100-OFFSET('Sanitation Data'!$C$5,0,10*ROW('Sanitation Data'!C60)),NA())</f>
        <v>#N/A</v>
      </c>
      <c r="W66" s="106" t="e">
        <f ca="true">+IF(AND(ISNUMBER(OFFSET('Sanitation Data'!$C$7,0,10*ROW('Sanitation Data'!C60))),'Data Summary'!CL66="Yes"),OFFSET('Sanitation Data'!$C$7,0,10*ROW('Sanitation Data'!C60)),NA())</f>
        <v>#N/A</v>
      </c>
      <c r="X66" s="106" t="e">
        <f ca="true">+IF(AND(ISNUMBER(OFFSET('Sanitation Data'!$C$11,0,10*ROW('Sanitation Data'!C60))),'Data Summary'!CM66="Yes"),OFFSET('Sanitation Data'!$C$11,0,10*ROW('Sanitation Data'!C60)),NA())</f>
        <v>#N/A</v>
      </c>
      <c r="Y66" s="106" t="e">
        <f ca="true">+IF(AND(ISNUMBER(OFFSET('Sanitation Data'!$C$12,0,10*ROW('Sanitation Data'!C60))),'Data Summary'!CN66="Yes"),OFFSET('Sanitation Data'!$C$12,0,10*ROW('Sanitation Data'!C60)),NA())</f>
        <v>#N/A</v>
      </c>
      <c r="Z66" s="106" t="e">
        <f ca="true">+IF(AND(ISNUMBER(OFFSET('Sanitation Data'!$C$13,0,10*ROW('Sanitation Data'!C60))),'Data Summary'!CO66="Yes"),OFFSET('Sanitation Data'!$C$13,0,10*ROW('Sanitation Data'!C60)),NA())</f>
        <v>#N/A</v>
      </c>
      <c r="AA66" s="106" t="e">
        <f ca="true">+IF(AND(ISNUMBER(OFFSET('Sanitation Data'!$D$5,0,10*ROW('Sanitation Data'!D60))),'Data Summary'!CP66="Yes"),100-OFFSET('Sanitation Data'!$D$5,0,10*ROW('Sanitation Data'!D60)),NA())</f>
        <v>#N/A</v>
      </c>
      <c r="AB66" s="106" t="e">
        <f ca="true">+IF(AND(ISNUMBER(OFFSET('Sanitation Data'!$D$7,0,10*ROW('Sanitation Data'!D60))),'Data Summary'!CQ66="Yes"),OFFSET('Sanitation Data'!$D$7,0,10*ROW('Sanitation Data'!D60)),NA())</f>
        <v>#N/A</v>
      </c>
      <c r="AC66" s="106" t="e">
        <f ca="true">+IF(AND(ISNUMBER(OFFSET('Sanitation Data'!$D$11,0,10*ROW('Sanitation Data'!D60))),'Data Summary'!CR66="Yes"),OFFSET('Sanitation Data'!$D$11,0,10*ROW('Sanitation Data'!D60)),NA())</f>
        <v>#N/A</v>
      </c>
      <c r="AD66" s="106" t="e">
        <f ca="true">+IF(AND(ISNUMBER(OFFSET('Sanitation Data'!$D$12,0,10*ROW('Sanitation Data'!D60))),'Data Summary'!CS66="Yes"),OFFSET('Sanitation Data'!$D$12,0,10*ROW('Sanitation Data'!D60)),NA())</f>
        <v>#N/A</v>
      </c>
      <c r="AE66" s="106" t="e">
        <f ca="true">+IF(AND(ISNUMBER(OFFSET('Sanitation Data'!$D$13,0,10*ROW('Sanitation Data'!D60))),'Data Summary'!CT66="Yes"),OFFSET('Sanitation Data'!$D$13,0,10*ROW('Sanitation Data'!D60)),NA())</f>
        <v>#N/A</v>
      </c>
      <c r="AF66" s="106" t="e">
        <f ca="true">+IF(AND(ISNUMBER(OFFSET('Sanitation Data'!$E$5,0,10*ROW('Sanitation Data'!E60))),'Data Summary'!CU66="Yes"),100-OFFSET('Sanitation Data'!$E$5,0,10*ROW('Sanitation Data'!E60)),NA())</f>
        <v>#N/A</v>
      </c>
      <c r="AG66" s="106" t="e">
        <f ca="true">+IF(AND(ISNUMBER(OFFSET('Sanitation Data'!$E$7,0,10*ROW('Sanitation Data'!E60))),'Data Summary'!CV66="Yes"),OFFSET('Sanitation Data'!$E$7,0,10*ROW('Sanitation Data'!E60)),NA())</f>
        <v>#N/A</v>
      </c>
      <c r="AH66" s="106" t="e">
        <f ca="true">+IF(AND(ISNUMBER(OFFSET('Sanitation Data'!$E$11,0,10*ROW('Sanitation Data'!E60))),'Data Summary'!CW66="Yes"),OFFSET('Sanitation Data'!$E$11,0,10*ROW('Sanitation Data'!E60)),NA())</f>
        <v>#N/A</v>
      </c>
      <c r="AI66" s="106" t="e">
        <f ca="true">+IF(AND(ISNUMBER(OFFSET('Sanitation Data'!$E$12,0,10*ROW('Sanitation Data'!E60))),'Data Summary'!CX66="Yes"),OFFSET('Sanitation Data'!$E$12,0,10*ROW('Sanitation Data'!E60)),NA())</f>
        <v>#N/A</v>
      </c>
      <c r="AJ66" s="106" t="e">
        <f ca="true">+IF(AND(ISNUMBER(OFFSET('Sanitation Data'!$E$13,0,10*ROW('Sanitation Data'!E60))),'Data Summary'!CY66="Yes"),OFFSET('Sanitation Data'!$E$13,0,10*ROW('Sanitation Data'!E60)),NA())</f>
        <v>#N/A</v>
      </c>
      <c r="AK66" s="106" t="e">
        <f ca="true">+IF(AND(ISNUMBER(OFFSET('Sanitation Data'!$F$5,0,10*ROW('Sanitation Data'!F60))),'Data Summary'!CZ66="Yes"),100-OFFSET('Sanitation Data'!$F$5,0,10*ROW('Sanitation Data'!F60)),NA())</f>
        <v>#N/A</v>
      </c>
      <c r="AL66" s="106" t="e">
        <f ca="true">+IF(AND(ISNUMBER(OFFSET('Sanitation Data'!$F$7,0,10*ROW('Sanitation Data'!F60))),'Data Summary'!DA66="Yes"),OFFSET('Sanitation Data'!$F$7,0,10*ROW('Sanitation Data'!F60)),NA())</f>
        <v>#N/A</v>
      </c>
      <c r="AM66" s="106" t="e">
        <f ca="true">+IF(AND(ISNUMBER(OFFSET('Sanitation Data'!$F$11,0,10*ROW('Sanitation Data'!F60))),'Data Summary'!DB66="Yes"),OFFSET('Sanitation Data'!$F$11,0,10*ROW('Sanitation Data'!F60)),NA())</f>
        <v>#N/A</v>
      </c>
      <c r="AN66" s="106" t="e">
        <f ca="true">+IF(AND(ISNUMBER(OFFSET('Sanitation Data'!$F$12,0,10*ROW('Sanitation Data'!F60))),'Data Summary'!DC66="Yes"),OFFSET('Sanitation Data'!$F$12,0,10*ROW('Sanitation Data'!F60)),NA())</f>
        <v>#N/A</v>
      </c>
      <c r="AO66" s="106" t="e">
        <f ca="true">+IF(AND(ISNUMBER(OFFSET('Sanitation Data'!$F$13,0,10*ROW('Sanitation Data'!F60))),'Data Summary'!DD66="Yes"),OFFSET('Sanitation Data'!$F$13,0,10*ROW('Sanitation Data'!F60)),NA())</f>
        <v>#N/A</v>
      </c>
      <c r="AP66" s="106" t="e">
        <f ca="true">+IF(AND(ISNUMBER(OFFSET('Sanitation Data'!$G$5,0,10*ROW('Sanitation Data'!G60))),'Data Summary'!DE66="Yes"),100-OFFSET('Sanitation Data'!$G$5,0,10*ROW('Sanitation Data'!G60)),NA())</f>
        <v>#N/A</v>
      </c>
      <c r="AQ66" s="106" t="e">
        <f ca="true">+IF(AND(ISNUMBER(OFFSET('Sanitation Data'!$G$7,0,10*ROW('Sanitation Data'!G60))),'Data Summary'!DF66="Yes"),OFFSET('Sanitation Data'!$G$7,0,10*ROW('Sanitation Data'!G60)),NA())</f>
        <v>#N/A</v>
      </c>
      <c r="AR66" s="106" t="e">
        <f ca="true">+IF(AND(ISNUMBER(OFFSET('Sanitation Data'!$G$11,0,10*ROW('Sanitation Data'!G60))),'Data Summary'!DG66="Yes"),OFFSET('Sanitation Data'!$G$11,0,10*ROW('Sanitation Data'!G60)),NA())</f>
        <v>#N/A</v>
      </c>
      <c r="AS66" s="106" t="e">
        <f ca="true">+IF(AND(ISNUMBER(OFFSET('Sanitation Data'!$G$12,0,10*ROW('Sanitation Data'!G60))),'Data Summary'!DH66="Yes"),OFFSET('Sanitation Data'!$G$12,0,10*ROW('Sanitation Data'!G60)),NA())</f>
        <v>#N/A</v>
      </c>
      <c r="AT66" s="106" t="e">
        <f ca="true">+IF(AND(ISNUMBER(OFFSET('Sanitation Data'!$G$13,0,10*ROW('Sanitation Data'!G60))),'Data Summary'!DI66="Yes"),OFFSET('Sanitation Data'!$G$13,0,10*ROW('Sanitation Data'!G60)),NA())</f>
        <v>#N/A</v>
      </c>
      <c r="AU66" s="106" t="e">
        <f ca="true">+IF(AND(ISNUMBER(OFFSET('Sanitation Data'!$H$5,0,10*ROW('Sanitation Data'!H60))),'Data Summary'!DJ66="Yes"),100-OFFSET('Sanitation Data'!$H$5,0,10*ROW('Sanitation Data'!H60)),NA())</f>
        <v>#N/A</v>
      </c>
      <c r="AV66" s="106" t="e">
        <f ca="true">+IF(AND(ISNUMBER(OFFSET('Sanitation Data'!$H$7,0,10*ROW('Sanitation Data'!H60))),'Data Summary'!DK66="Yes"),OFFSET('Sanitation Data'!$H$7,0,10*ROW('Sanitation Data'!H60)),NA())</f>
        <v>#N/A</v>
      </c>
      <c r="AW66" s="106" t="e">
        <f ca="true">+IF(AND(ISNUMBER(OFFSET('Sanitation Data'!$H$11,0,10*ROW('Sanitation Data'!H60))),'Data Summary'!DL66="Yes"),OFFSET('Sanitation Data'!$H$11,0,10*ROW('Sanitation Data'!H60)),NA())</f>
        <v>#N/A</v>
      </c>
      <c r="AX66" s="106" t="e">
        <f ca="true">+IF(AND(ISNUMBER(OFFSET('Sanitation Data'!$H$12,0,10*ROW('Sanitation Data'!H60))),'Data Summary'!DM66="Yes"),OFFSET('Sanitation Data'!$H$12,0,10*ROW('Sanitation Data'!H60)),NA())</f>
        <v>#N/A</v>
      </c>
      <c r="AY66" s="106" t="e">
        <f ca="true">+IF(AND(ISNUMBER(OFFSET('Sanitation Data'!$H$13,0,10*ROW('Sanitation Data'!H60))),'Data Summary'!DN66="Yes"),OFFSET('Sanitation Data'!$H$13,0,10*ROW('Sanitation Data'!H60)),NA())</f>
        <v>#N/A</v>
      </c>
      <c r="AZ66" s="111" t="e">
        <f ca="true">+IF(AND(ISNUMBER(OFFSET('Hygiene Data'!$C$6,0,10*ROW('Hygiene Data'!C60))),'Data Summary'!DO66="Yes"),OFFSET('Hygiene Data'!$C$6,0,10*ROW('Hygiene Data'!C60)),NA())</f>
        <v>#N/A</v>
      </c>
      <c r="BA66" s="111" t="e">
        <f ca="true">+IF(AND(ISNUMBER(OFFSET('Hygiene Data'!$C$8,0,10*ROW('Hygiene Data'!C60))),'Data Summary'!DP66="Yes"),OFFSET('Hygiene Data'!$C$8,0,10*ROW('Hygiene Data'!C60)),NA())</f>
        <v>#N/A</v>
      </c>
      <c r="BB66" s="111" t="e">
        <f ca="true">+IF(AND(ISNUMBER(OFFSET('Hygiene Data'!$C$10,0,10*ROW('Hygiene Data'!C60))),'Data Summary'!DQ66="Yes"),OFFSET('Hygiene Data'!$C$10,0,10*ROW('Hygiene Data'!C60)),NA())</f>
        <v>#N/A</v>
      </c>
      <c r="BC66" s="111" t="e">
        <f ca="true">+IF(AND(ISNUMBER(OFFSET('Hygiene Data'!$D$6,0,10*ROW('Hygiene Data'!D60))),'Data Summary'!DR66="Yes"),OFFSET('Hygiene Data'!$D$6,0,10*ROW('Hygiene Data'!D60)),NA())</f>
        <v>#N/A</v>
      </c>
      <c r="BD66" s="111" t="e">
        <f ca="true">+IF(AND(ISNUMBER(OFFSET('Hygiene Data'!$D$8,0,10*ROW('Hygiene Data'!D60))),'Data Summary'!DS66="Yes"),OFFSET('Hygiene Data'!$D$8,0,10*ROW('Hygiene Data'!D60)),NA())</f>
        <v>#N/A</v>
      </c>
      <c r="BE66" s="111" t="e">
        <f ca="true">+IF(AND(ISNUMBER(OFFSET('Hygiene Data'!$D$10,0,10*ROW('Hygiene Data'!D60))),'Data Summary'!DT66="Yes"),OFFSET('Hygiene Data'!$D$10,0,10*ROW('Hygiene Data'!D60)),NA())</f>
        <v>#N/A</v>
      </c>
      <c r="BF66" s="111" t="e">
        <f ca="true">+IF(AND(ISNUMBER(OFFSET('Hygiene Data'!$E$6,0,10*ROW('Hygiene Data'!E60))),'Data Summary'!DU66="Yes"),OFFSET('Hygiene Data'!$E$6,0,10*ROW('Hygiene Data'!E60)),NA())</f>
        <v>#N/A</v>
      </c>
      <c r="BG66" s="111" t="e">
        <f ca="true">+IF(AND(ISNUMBER(OFFSET('Hygiene Data'!$E$8,0,10*ROW('Hygiene Data'!E60))),'Data Summary'!DV66="Yes"),OFFSET('Hygiene Data'!$E$8,0,10*ROW('Hygiene Data'!E60)),NA())</f>
        <v>#N/A</v>
      </c>
      <c r="BH66" s="111" t="e">
        <f ca="true">+IF(AND(ISNUMBER(OFFSET('Hygiene Data'!$E$10,0,10*ROW('Hygiene Data'!E60))),'Data Summary'!DW66="Yes"),OFFSET('Hygiene Data'!$E$10,0,10*ROW('Hygiene Data'!E60)),NA())</f>
        <v>#N/A</v>
      </c>
      <c r="BI66" s="111" t="e">
        <f ca="true">+IF(AND(ISNUMBER(OFFSET('Hygiene Data'!$F$6,0,10*ROW('Hygiene Data'!F60))),'Data Summary'!DX66="Yes"),OFFSET('Hygiene Data'!$F$6,0,10*ROW('Hygiene Data'!F60)),NA())</f>
        <v>#N/A</v>
      </c>
      <c r="BJ66" s="111" t="e">
        <f ca="true">+IF(AND(ISNUMBER(OFFSET('Hygiene Data'!$F$8,0,10*ROW('Hygiene Data'!F60))),'Data Summary'!DY66="Yes"),OFFSET('Hygiene Data'!$F$8,0,10*ROW('Hygiene Data'!F60)),NA())</f>
        <v>#N/A</v>
      </c>
      <c r="BK66" s="111" t="e">
        <f ca="true">+IF(AND(ISNUMBER(OFFSET('Hygiene Data'!$F$10,0,10*ROW('Hygiene Data'!F60))),'Data Summary'!DZ66="Yes"),OFFSET('Hygiene Data'!$F$10,0,10*ROW('Hygiene Data'!F60)),NA())</f>
        <v>#N/A</v>
      </c>
      <c r="BL66" s="111" t="e">
        <f ca="true">+IF(AND(ISNUMBER(OFFSET('Hygiene Data'!$G$6,0,10*ROW('Hygiene Data'!G60))),'Data Summary'!EA66="Yes"),OFFSET('Hygiene Data'!$G$6,0,10*ROW('Hygiene Data'!G60)),NA())</f>
        <v>#N/A</v>
      </c>
      <c r="BM66" s="111" t="e">
        <f ca="true">+IF(AND(ISNUMBER(OFFSET('Hygiene Data'!$G$8,0,10*ROW('Hygiene Data'!G60))),'Data Summary'!EB66="Yes"),OFFSET('Hygiene Data'!$G$8,0,10*ROW('Hygiene Data'!G60)),NA())</f>
        <v>#N/A</v>
      </c>
      <c r="BN66" s="111" t="e">
        <f ca="true">+IF(AND(ISNUMBER(OFFSET('Hygiene Data'!$G$10,0,10*ROW('Hygiene Data'!G60))),'Data Summary'!EC66="Yes"),OFFSET('Hygiene Data'!$G$10,0,10*ROW('Hygiene Data'!G60)),NA())</f>
        <v>#N/A</v>
      </c>
      <c r="BO66" s="111" t="e">
        <f ca="true">+IF(AND(ISNUMBER(OFFSET('Hygiene Data'!$H$6,0,10*ROW('Hygiene Data'!H60))),'Data Summary'!ED66="Yes"),OFFSET('Hygiene Data'!$H$6,0,10*ROW('Hygiene Data'!H60)),NA())</f>
        <v>#N/A</v>
      </c>
      <c r="BP66" s="111" t="e">
        <f ca="true">+IF(AND(ISNUMBER(OFFSET('Hygiene Data'!$H$8,0,10*ROW('Hygiene Data'!H60))),'Data Summary'!EE66="Yes"),OFFSET('Hygiene Data'!$H$8,0,10*ROW('Hygiene Data'!H60)),NA())</f>
        <v>#N/A</v>
      </c>
      <c r="BQ66" s="111" t="e">
        <f ca="true">+IF(AND(ISNUMBER(OFFSET('Hygiene Data'!$H$10,0,10*ROW('Hygiene Data'!H60))),'Data Summary'!EF66="Yes"),OFFSET('Hygiene Data'!$H$10,0,10*ROW('Hygiene Data'!H60)),NA())</f>
        <v>#N/A</v>
      </c>
    </row>
    <row r="67" x14ac:dyDescent="0.2">
      <c r="A67" s="59" t="e">
        <f ca="true">+IF(OFFSET('Water Data'!$B$1,0,10*ROW('Water Data'!B61))="",NA(),OFFSET('Water Data'!$B$1,0,10*ROW('Water Data'!B61)))</f>
        <v>#N/A</v>
      </c>
      <c r="B67" s="59" t="e">
        <f ca="true">+IF(OFFSET('Water Data'!$A$3,0,10*ROW('Water Data'!A64))="",NA(),OFFSET('Water Data'!$A$3,0,10*ROW('Water Data'!A64)))</f>
        <v>#N/A</v>
      </c>
      <c r="C67" s="59" t="e">
        <f ca="true">+IF(OFFSET('Water Data'!$C$3,0,10*ROW('Water Data'!C64))="",NA(),OFFSET('Water Data'!$C$3,0,10*ROW('Water Data'!C64)))</f>
        <v>#N/A</v>
      </c>
      <c r="D67" s="60" t="e">
        <f ca="true">+IF(AND(ISNUMBER(OFFSET('Water Data'!$C$5,0,10*ROW('Water Data'!C61))),'Data Summary'!BS67="Yes"),100-OFFSET('Water Data'!$C$5,0,10*ROW('Water Data'!C61)),NA())</f>
        <v>#N/A</v>
      </c>
      <c r="E67" s="60" t="e">
        <f ca="true">+IF(AND(ISNUMBER(OFFSET('Water Data'!$C$7,0,10*ROW('Water Data'!C61))),'Data Summary'!BT67="Yes"),OFFSET('Water Data'!$C$7,0,10*ROW('Water Data'!C61)),NA())</f>
        <v>#N/A</v>
      </c>
      <c r="F67" s="60" t="e">
        <f ca="true">+IF(AND(ISNUMBER(OFFSET('Water Data'!$C$10,0,10*ROW('Water Data'!C61))),'Data Summary'!BU67="Yes"),OFFSET('Water Data'!$C$10,0,10*ROW('Water Data'!C61)),NA())</f>
        <v>#N/A</v>
      </c>
      <c r="G67" s="60" t="e">
        <f ca="true">+IF(AND(ISNUMBER(OFFSET('Water Data'!$D$5,0,10*ROW('Water Data'!D61))),'Data Summary'!BV67="Yes"),100-OFFSET('Water Data'!$D$5,0,10*ROW('Water Data'!D61)),NA())</f>
        <v>#N/A</v>
      </c>
      <c r="H67" s="60" t="e">
        <f ca="true">+IF(AND(ISNUMBER(OFFSET('Water Data'!$D$7,0,10*ROW('Water Data'!D61))),'Data Summary'!BW67="Yes"),OFFSET('Water Data'!$D$7,0,10*ROW('Water Data'!D61)),NA())</f>
        <v>#N/A</v>
      </c>
      <c r="I67" s="60" t="e">
        <f ca="true">+IF(AND(ISNUMBER(OFFSET('Water Data'!$D$10,0,10*ROW('Water Data'!D61))),'Data Summary'!BX67="Yes"),OFFSET('Water Data'!$D$10,0,10*ROW('Water Data'!D61)),NA())</f>
        <v>#N/A</v>
      </c>
      <c r="J67" s="60" t="e">
        <f ca="true">+IF(AND(ISNUMBER(OFFSET('Water Data'!$E$5,0,10*ROW('Water Data'!E61))),'Data Summary'!BY67="Yes"),100-OFFSET('Water Data'!$E$5,0,10*ROW('Water Data'!E61)),NA())</f>
        <v>#N/A</v>
      </c>
      <c r="K67" s="60" t="e">
        <f ca="true">+IF(AND(ISNUMBER(OFFSET('Water Data'!$E$7,0,10*ROW('Water Data'!E61))),'Data Summary'!BZ67="Yes"),OFFSET('Water Data'!$E$7,0,10*ROW('Water Data'!E61)),NA())</f>
        <v>#N/A</v>
      </c>
      <c r="L67" s="60" t="e">
        <f ca="true">+IF(AND(ISNUMBER(OFFSET('Water Data'!$E$10,0,10*ROW('Water Data'!E61))),'Data Summary'!CA67="Yes"),OFFSET('Water Data'!$E$10,0,10*ROW('Water Data'!E61)),NA())</f>
        <v>#N/A</v>
      </c>
      <c r="M67" s="60" t="e">
        <f ca="true">+IF(AND(ISNUMBER(OFFSET('Water Data'!$F$5,0,10*ROW('Water Data'!F61))),'Data Summary'!CB67="Yes"),100-OFFSET('Water Data'!$F$5,0,10*ROW('Water Data'!F61)),NA())</f>
        <v>#N/A</v>
      </c>
      <c r="N67" s="60" t="e">
        <f ca="true">+IF(AND(ISNUMBER(OFFSET('Water Data'!$F$7,0,10*ROW('Water Data'!F61))),'Data Summary'!CC67="Yes"),OFFSET('Water Data'!$F$7,0,10*ROW('Water Data'!F61)),NA())</f>
        <v>#N/A</v>
      </c>
      <c r="O67" s="60" t="e">
        <f ca="true">+IF(AND(ISNUMBER(OFFSET('Water Data'!$F$10,0,10*ROW('Water Data'!F61))),'Data Summary'!CD67="Yes"),OFFSET('Water Data'!$F$10,0,10*ROW('Water Data'!F61)),NA())</f>
        <v>#N/A</v>
      </c>
      <c r="P67" s="60" t="e">
        <f ca="true">+IF(AND(ISNUMBER(OFFSET('Water Data'!$G$5,0,10*ROW('Water Data'!G61))),'Data Summary'!CE67="Yes"),100-OFFSET('Water Data'!$G$5,0,10*ROW('Water Data'!G61)),NA())</f>
        <v>#N/A</v>
      </c>
      <c r="Q67" s="60" t="e">
        <f ca="true">+IF(AND(ISNUMBER(OFFSET('Water Data'!$G$7,0,10*ROW('Water Data'!G61))),'Data Summary'!CF67="Yes"),OFFSET('Water Data'!$G$7,0,10*ROW('Water Data'!G61)),NA())</f>
        <v>#N/A</v>
      </c>
      <c r="R67" s="60" t="e">
        <f ca="true">+IF(AND(ISNUMBER(OFFSET('Water Data'!$G$10,0,10*ROW('Water Data'!G61))),'Data Summary'!CG67="Yes"),OFFSET('Water Data'!$G$10,0,10*ROW('Water Data'!G61)),NA())</f>
        <v>#N/A</v>
      </c>
      <c r="S67" s="60" t="e">
        <f ca="true">+IF(AND(ISNUMBER(OFFSET('Water Data'!$H$5,0,10*ROW('Water Data'!H61))),'Data Summary'!CH67="Yes"),100-OFFSET('Water Data'!$H$5,0,10*ROW('Water Data'!H61)),NA())</f>
        <v>#N/A</v>
      </c>
      <c r="T67" s="60" t="e">
        <f ca="true">+IF(AND(ISNUMBER(OFFSET('Water Data'!$H$7,0,10*ROW('Water Data'!H61))),'Data Summary'!CI67="Yes"),OFFSET('Water Data'!$H$7,0,10*ROW('Water Data'!H61)),NA())</f>
        <v>#N/A</v>
      </c>
      <c r="U67" s="60" t="e">
        <f ca="true">+IF(AND(ISNUMBER(OFFSET('Water Data'!$H$10,0,10*ROW('Water Data'!H61))),'Data Summary'!CJ67="Yes"),OFFSET('Water Data'!$H$10,0,10*ROW('Water Data'!H61)),NA())</f>
        <v>#N/A</v>
      </c>
      <c r="V67" s="106" t="e">
        <f ca="true">+IF(AND(ISNUMBER(OFFSET('Sanitation Data'!$C$5,0,10*ROW('Sanitation Data'!C61))),'Data Summary'!CK67="Yes"),100-OFFSET('Sanitation Data'!$C$5,0,10*ROW('Sanitation Data'!C61)),NA())</f>
        <v>#N/A</v>
      </c>
      <c r="W67" s="106" t="e">
        <f ca="true">+IF(AND(ISNUMBER(OFFSET('Sanitation Data'!$C$7,0,10*ROW('Sanitation Data'!C61))),'Data Summary'!CL67="Yes"),OFFSET('Sanitation Data'!$C$7,0,10*ROW('Sanitation Data'!C61)),NA())</f>
        <v>#N/A</v>
      </c>
      <c r="X67" s="106" t="e">
        <f ca="true">+IF(AND(ISNUMBER(OFFSET('Sanitation Data'!$C$11,0,10*ROW('Sanitation Data'!C61))),'Data Summary'!CM67="Yes"),OFFSET('Sanitation Data'!$C$11,0,10*ROW('Sanitation Data'!C61)),NA())</f>
        <v>#N/A</v>
      </c>
      <c r="Y67" s="106" t="e">
        <f ca="true">+IF(AND(ISNUMBER(OFFSET('Sanitation Data'!$C$12,0,10*ROW('Sanitation Data'!C61))),'Data Summary'!CN67="Yes"),OFFSET('Sanitation Data'!$C$12,0,10*ROW('Sanitation Data'!C61)),NA())</f>
        <v>#N/A</v>
      </c>
      <c r="Z67" s="106" t="e">
        <f ca="true">+IF(AND(ISNUMBER(OFFSET('Sanitation Data'!$C$13,0,10*ROW('Sanitation Data'!C61))),'Data Summary'!CO67="Yes"),OFFSET('Sanitation Data'!$C$13,0,10*ROW('Sanitation Data'!C61)),NA())</f>
        <v>#N/A</v>
      </c>
      <c r="AA67" s="106" t="e">
        <f ca="true">+IF(AND(ISNUMBER(OFFSET('Sanitation Data'!$D$5,0,10*ROW('Sanitation Data'!D61))),'Data Summary'!CP67="Yes"),100-OFFSET('Sanitation Data'!$D$5,0,10*ROW('Sanitation Data'!D61)),NA())</f>
        <v>#N/A</v>
      </c>
      <c r="AB67" s="106" t="e">
        <f ca="true">+IF(AND(ISNUMBER(OFFSET('Sanitation Data'!$D$7,0,10*ROW('Sanitation Data'!D61))),'Data Summary'!CQ67="Yes"),OFFSET('Sanitation Data'!$D$7,0,10*ROW('Sanitation Data'!D61)),NA())</f>
        <v>#N/A</v>
      </c>
      <c r="AC67" s="106" t="e">
        <f ca="true">+IF(AND(ISNUMBER(OFFSET('Sanitation Data'!$D$11,0,10*ROW('Sanitation Data'!D61))),'Data Summary'!CR67="Yes"),OFFSET('Sanitation Data'!$D$11,0,10*ROW('Sanitation Data'!D61)),NA())</f>
        <v>#N/A</v>
      </c>
      <c r="AD67" s="106" t="e">
        <f ca="true">+IF(AND(ISNUMBER(OFFSET('Sanitation Data'!$D$12,0,10*ROW('Sanitation Data'!D61))),'Data Summary'!CS67="Yes"),OFFSET('Sanitation Data'!$D$12,0,10*ROW('Sanitation Data'!D61)),NA())</f>
        <v>#N/A</v>
      </c>
      <c r="AE67" s="106" t="e">
        <f ca="true">+IF(AND(ISNUMBER(OFFSET('Sanitation Data'!$D$13,0,10*ROW('Sanitation Data'!D61))),'Data Summary'!CT67="Yes"),OFFSET('Sanitation Data'!$D$13,0,10*ROW('Sanitation Data'!D61)),NA())</f>
        <v>#N/A</v>
      </c>
      <c r="AF67" s="106" t="e">
        <f ca="true">+IF(AND(ISNUMBER(OFFSET('Sanitation Data'!$E$5,0,10*ROW('Sanitation Data'!E61))),'Data Summary'!CU67="Yes"),100-OFFSET('Sanitation Data'!$E$5,0,10*ROW('Sanitation Data'!E61)),NA())</f>
        <v>#N/A</v>
      </c>
      <c r="AG67" s="106" t="e">
        <f ca="true">+IF(AND(ISNUMBER(OFFSET('Sanitation Data'!$E$7,0,10*ROW('Sanitation Data'!E61))),'Data Summary'!CV67="Yes"),OFFSET('Sanitation Data'!$E$7,0,10*ROW('Sanitation Data'!E61)),NA())</f>
        <v>#N/A</v>
      </c>
      <c r="AH67" s="106" t="e">
        <f ca="true">+IF(AND(ISNUMBER(OFFSET('Sanitation Data'!$E$11,0,10*ROW('Sanitation Data'!E61))),'Data Summary'!CW67="Yes"),OFFSET('Sanitation Data'!$E$11,0,10*ROW('Sanitation Data'!E61)),NA())</f>
        <v>#N/A</v>
      </c>
      <c r="AI67" s="106" t="e">
        <f ca="true">+IF(AND(ISNUMBER(OFFSET('Sanitation Data'!$E$12,0,10*ROW('Sanitation Data'!E61))),'Data Summary'!CX67="Yes"),OFFSET('Sanitation Data'!$E$12,0,10*ROW('Sanitation Data'!E61)),NA())</f>
        <v>#N/A</v>
      </c>
      <c r="AJ67" s="106" t="e">
        <f ca="true">+IF(AND(ISNUMBER(OFFSET('Sanitation Data'!$E$13,0,10*ROW('Sanitation Data'!E61))),'Data Summary'!CY67="Yes"),OFFSET('Sanitation Data'!$E$13,0,10*ROW('Sanitation Data'!E61)),NA())</f>
        <v>#N/A</v>
      </c>
      <c r="AK67" s="106" t="e">
        <f ca="true">+IF(AND(ISNUMBER(OFFSET('Sanitation Data'!$F$5,0,10*ROW('Sanitation Data'!F61))),'Data Summary'!CZ67="Yes"),100-OFFSET('Sanitation Data'!$F$5,0,10*ROW('Sanitation Data'!F61)),NA())</f>
        <v>#N/A</v>
      </c>
      <c r="AL67" s="106" t="e">
        <f ca="true">+IF(AND(ISNUMBER(OFFSET('Sanitation Data'!$F$7,0,10*ROW('Sanitation Data'!F61))),'Data Summary'!DA67="Yes"),OFFSET('Sanitation Data'!$F$7,0,10*ROW('Sanitation Data'!F61)),NA())</f>
        <v>#N/A</v>
      </c>
      <c r="AM67" s="106" t="e">
        <f ca="true">+IF(AND(ISNUMBER(OFFSET('Sanitation Data'!$F$11,0,10*ROW('Sanitation Data'!F61))),'Data Summary'!DB67="Yes"),OFFSET('Sanitation Data'!$F$11,0,10*ROW('Sanitation Data'!F61)),NA())</f>
        <v>#N/A</v>
      </c>
      <c r="AN67" s="106" t="e">
        <f ca="true">+IF(AND(ISNUMBER(OFFSET('Sanitation Data'!$F$12,0,10*ROW('Sanitation Data'!F61))),'Data Summary'!DC67="Yes"),OFFSET('Sanitation Data'!$F$12,0,10*ROW('Sanitation Data'!F61)),NA())</f>
        <v>#N/A</v>
      </c>
      <c r="AO67" s="106" t="e">
        <f ca="true">+IF(AND(ISNUMBER(OFFSET('Sanitation Data'!$F$13,0,10*ROW('Sanitation Data'!F61))),'Data Summary'!DD67="Yes"),OFFSET('Sanitation Data'!$F$13,0,10*ROW('Sanitation Data'!F61)),NA())</f>
        <v>#N/A</v>
      </c>
      <c r="AP67" s="106" t="e">
        <f ca="true">+IF(AND(ISNUMBER(OFFSET('Sanitation Data'!$G$5,0,10*ROW('Sanitation Data'!G61))),'Data Summary'!DE67="Yes"),100-OFFSET('Sanitation Data'!$G$5,0,10*ROW('Sanitation Data'!G61)),NA())</f>
        <v>#N/A</v>
      </c>
      <c r="AQ67" s="106" t="e">
        <f ca="true">+IF(AND(ISNUMBER(OFFSET('Sanitation Data'!$G$7,0,10*ROW('Sanitation Data'!G61))),'Data Summary'!DF67="Yes"),OFFSET('Sanitation Data'!$G$7,0,10*ROW('Sanitation Data'!G61)),NA())</f>
        <v>#N/A</v>
      </c>
      <c r="AR67" s="106" t="e">
        <f ca="true">+IF(AND(ISNUMBER(OFFSET('Sanitation Data'!$G$11,0,10*ROW('Sanitation Data'!G61))),'Data Summary'!DG67="Yes"),OFFSET('Sanitation Data'!$G$11,0,10*ROW('Sanitation Data'!G61)),NA())</f>
        <v>#N/A</v>
      </c>
      <c r="AS67" s="106" t="e">
        <f ca="true">+IF(AND(ISNUMBER(OFFSET('Sanitation Data'!$G$12,0,10*ROW('Sanitation Data'!G61))),'Data Summary'!DH67="Yes"),OFFSET('Sanitation Data'!$G$12,0,10*ROW('Sanitation Data'!G61)),NA())</f>
        <v>#N/A</v>
      </c>
      <c r="AT67" s="106" t="e">
        <f ca="true">+IF(AND(ISNUMBER(OFFSET('Sanitation Data'!$G$13,0,10*ROW('Sanitation Data'!G61))),'Data Summary'!DI67="Yes"),OFFSET('Sanitation Data'!$G$13,0,10*ROW('Sanitation Data'!G61)),NA())</f>
        <v>#N/A</v>
      </c>
      <c r="AU67" s="106" t="e">
        <f ca="true">+IF(AND(ISNUMBER(OFFSET('Sanitation Data'!$H$5,0,10*ROW('Sanitation Data'!H61))),'Data Summary'!DJ67="Yes"),100-OFFSET('Sanitation Data'!$H$5,0,10*ROW('Sanitation Data'!H61)),NA())</f>
        <v>#N/A</v>
      </c>
      <c r="AV67" s="106" t="e">
        <f ca="true">+IF(AND(ISNUMBER(OFFSET('Sanitation Data'!$H$7,0,10*ROW('Sanitation Data'!H61))),'Data Summary'!DK67="Yes"),OFFSET('Sanitation Data'!$H$7,0,10*ROW('Sanitation Data'!H61)),NA())</f>
        <v>#N/A</v>
      </c>
      <c r="AW67" s="106" t="e">
        <f ca="true">+IF(AND(ISNUMBER(OFFSET('Sanitation Data'!$H$11,0,10*ROW('Sanitation Data'!H61))),'Data Summary'!DL67="Yes"),OFFSET('Sanitation Data'!$H$11,0,10*ROW('Sanitation Data'!H61)),NA())</f>
        <v>#N/A</v>
      </c>
      <c r="AX67" s="106" t="e">
        <f ca="true">+IF(AND(ISNUMBER(OFFSET('Sanitation Data'!$H$12,0,10*ROW('Sanitation Data'!H61))),'Data Summary'!DM67="Yes"),OFFSET('Sanitation Data'!$H$12,0,10*ROW('Sanitation Data'!H61)),NA())</f>
        <v>#N/A</v>
      </c>
      <c r="AY67" s="106" t="e">
        <f ca="true">+IF(AND(ISNUMBER(OFFSET('Sanitation Data'!$H$13,0,10*ROW('Sanitation Data'!H61))),'Data Summary'!DN67="Yes"),OFFSET('Sanitation Data'!$H$13,0,10*ROW('Sanitation Data'!H61)),NA())</f>
        <v>#N/A</v>
      </c>
      <c r="AZ67" s="111" t="e">
        <f ca="true">+IF(AND(ISNUMBER(OFFSET('Hygiene Data'!$C$6,0,10*ROW('Hygiene Data'!C61))),'Data Summary'!DO67="Yes"),OFFSET('Hygiene Data'!$C$6,0,10*ROW('Hygiene Data'!C61)),NA())</f>
        <v>#N/A</v>
      </c>
      <c r="BA67" s="111" t="e">
        <f ca="true">+IF(AND(ISNUMBER(OFFSET('Hygiene Data'!$C$8,0,10*ROW('Hygiene Data'!C61))),'Data Summary'!DP67="Yes"),OFFSET('Hygiene Data'!$C$8,0,10*ROW('Hygiene Data'!C61)),NA())</f>
        <v>#N/A</v>
      </c>
      <c r="BB67" s="111" t="e">
        <f ca="true">+IF(AND(ISNUMBER(OFFSET('Hygiene Data'!$C$10,0,10*ROW('Hygiene Data'!C61))),'Data Summary'!DQ67="Yes"),OFFSET('Hygiene Data'!$C$10,0,10*ROW('Hygiene Data'!C61)),NA())</f>
        <v>#N/A</v>
      </c>
      <c r="BC67" s="111" t="e">
        <f ca="true">+IF(AND(ISNUMBER(OFFSET('Hygiene Data'!$D$6,0,10*ROW('Hygiene Data'!D61))),'Data Summary'!DR67="Yes"),OFFSET('Hygiene Data'!$D$6,0,10*ROW('Hygiene Data'!D61)),NA())</f>
        <v>#N/A</v>
      </c>
      <c r="BD67" s="111" t="e">
        <f ca="true">+IF(AND(ISNUMBER(OFFSET('Hygiene Data'!$D$8,0,10*ROW('Hygiene Data'!D61))),'Data Summary'!DS67="Yes"),OFFSET('Hygiene Data'!$D$8,0,10*ROW('Hygiene Data'!D61)),NA())</f>
        <v>#N/A</v>
      </c>
      <c r="BE67" s="111" t="e">
        <f ca="true">+IF(AND(ISNUMBER(OFFSET('Hygiene Data'!$D$10,0,10*ROW('Hygiene Data'!D61))),'Data Summary'!DT67="Yes"),OFFSET('Hygiene Data'!$D$10,0,10*ROW('Hygiene Data'!D61)),NA())</f>
        <v>#N/A</v>
      </c>
      <c r="BF67" s="111" t="e">
        <f ca="true">+IF(AND(ISNUMBER(OFFSET('Hygiene Data'!$E$6,0,10*ROW('Hygiene Data'!E61))),'Data Summary'!DU67="Yes"),OFFSET('Hygiene Data'!$E$6,0,10*ROW('Hygiene Data'!E61)),NA())</f>
        <v>#N/A</v>
      </c>
      <c r="BG67" s="111" t="e">
        <f ca="true">+IF(AND(ISNUMBER(OFFSET('Hygiene Data'!$E$8,0,10*ROW('Hygiene Data'!E61))),'Data Summary'!DV67="Yes"),OFFSET('Hygiene Data'!$E$8,0,10*ROW('Hygiene Data'!E61)),NA())</f>
        <v>#N/A</v>
      </c>
      <c r="BH67" s="111" t="e">
        <f ca="true">+IF(AND(ISNUMBER(OFFSET('Hygiene Data'!$E$10,0,10*ROW('Hygiene Data'!E61))),'Data Summary'!DW67="Yes"),OFFSET('Hygiene Data'!$E$10,0,10*ROW('Hygiene Data'!E61)),NA())</f>
        <v>#N/A</v>
      </c>
      <c r="BI67" s="111" t="e">
        <f ca="true">+IF(AND(ISNUMBER(OFFSET('Hygiene Data'!$F$6,0,10*ROW('Hygiene Data'!F61))),'Data Summary'!DX67="Yes"),OFFSET('Hygiene Data'!$F$6,0,10*ROW('Hygiene Data'!F61)),NA())</f>
        <v>#N/A</v>
      </c>
      <c r="BJ67" s="111" t="e">
        <f ca="true">+IF(AND(ISNUMBER(OFFSET('Hygiene Data'!$F$8,0,10*ROW('Hygiene Data'!F61))),'Data Summary'!DY67="Yes"),OFFSET('Hygiene Data'!$F$8,0,10*ROW('Hygiene Data'!F61)),NA())</f>
        <v>#N/A</v>
      </c>
      <c r="BK67" s="111" t="e">
        <f ca="true">+IF(AND(ISNUMBER(OFFSET('Hygiene Data'!$F$10,0,10*ROW('Hygiene Data'!F61))),'Data Summary'!DZ67="Yes"),OFFSET('Hygiene Data'!$F$10,0,10*ROW('Hygiene Data'!F61)),NA())</f>
        <v>#N/A</v>
      </c>
      <c r="BL67" s="111" t="e">
        <f ca="true">+IF(AND(ISNUMBER(OFFSET('Hygiene Data'!$G$6,0,10*ROW('Hygiene Data'!G61))),'Data Summary'!EA67="Yes"),OFFSET('Hygiene Data'!$G$6,0,10*ROW('Hygiene Data'!G61)),NA())</f>
        <v>#N/A</v>
      </c>
      <c r="BM67" s="111" t="e">
        <f ca="true">+IF(AND(ISNUMBER(OFFSET('Hygiene Data'!$G$8,0,10*ROW('Hygiene Data'!G61))),'Data Summary'!EB67="Yes"),OFFSET('Hygiene Data'!$G$8,0,10*ROW('Hygiene Data'!G61)),NA())</f>
        <v>#N/A</v>
      </c>
      <c r="BN67" s="111" t="e">
        <f ca="true">+IF(AND(ISNUMBER(OFFSET('Hygiene Data'!$G$10,0,10*ROW('Hygiene Data'!G61))),'Data Summary'!EC67="Yes"),OFFSET('Hygiene Data'!$G$10,0,10*ROW('Hygiene Data'!G61)),NA())</f>
        <v>#N/A</v>
      </c>
      <c r="BO67" s="111" t="e">
        <f ca="true">+IF(AND(ISNUMBER(OFFSET('Hygiene Data'!$H$6,0,10*ROW('Hygiene Data'!H61))),'Data Summary'!ED67="Yes"),OFFSET('Hygiene Data'!$H$6,0,10*ROW('Hygiene Data'!H61)),NA())</f>
        <v>#N/A</v>
      </c>
      <c r="BP67" s="111" t="e">
        <f ca="true">+IF(AND(ISNUMBER(OFFSET('Hygiene Data'!$H$8,0,10*ROW('Hygiene Data'!H61))),'Data Summary'!EE67="Yes"),OFFSET('Hygiene Data'!$H$8,0,10*ROW('Hygiene Data'!H61)),NA())</f>
        <v>#N/A</v>
      </c>
      <c r="BQ67" s="111" t="e">
        <f ca="true">+IF(AND(ISNUMBER(OFFSET('Hygiene Data'!$H$10,0,10*ROW('Hygiene Data'!H61))),'Data Summary'!EF67="Yes"),OFFSET('Hygiene Data'!$H$10,0,10*ROW('Hygiene Data'!H61)),NA())</f>
        <v>#N/A</v>
      </c>
    </row>
    <row r="68" x14ac:dyDescent="0.2">
      <c r="A68" s="59" t="e">
        <f ca="true">+IF(OFFSET('Water Data'!$B$1,0,10*ROW('Water Data'!B62))="",NA(),OFFSET('Water Data'!$B$1,0,10*ROW('Water Data'!B62)))</f>
        <v>#N/A</v>
      </c>
      <c r="B68" s="59" t="e">
        <f ca="true">+IF(OFFSET('Water Data'!$A$3,0,10*ROW('Water Data'!A65))="",NA(),OFFSET('Water Data'!$A$3,0,10*ROW('Water Data'!A65)))</f>
        <v>#N/A</v>
      </c>
      <c r="C68" s="59" t="e">
        <f ca="true">+IF(OFFSET('Water Data'!$C$3,0,10*ROW('Water Data'!C65))="",NA(),OFFSET('Water Data'!$C$3,0,10*ROW('Water Data'!C65)))</f>
        <v>#N/A</v>
      </c>
      <c r="D68" s="60" t="e">
        <f ca="true">+IF(AND(ISNUMBER(OFFSET('Water Data'!$C$5,0,10*ROW('Water Data'!C62))),'Data Summary'!BS68="Yes"),100-OFFSET('Water Data'!$C$5,0,10*ROW('Water Data'!C62)),NA())</f>
        <v>#N/A</v>
      </c>
      <c r="E68" s="60" t="e">
        <f ca="true">+IF(AND(ISNUMBER(OFFSET('Water Data'!$C$7,0,10*ROW('Water Data'!C62))),'Data Summary'!BT68="Yes"),OFFSET('Water Data'!$C$7,0,10*ROW('Water Data'!C62)),NA())</f>
        <v>#N/A</v>
      </c>
      <c r="F68" s="60" t="e">
        <f ca="true">+IF(AND(ISNUMBER(OFFSET('Water Data'!$C$10,0,10*ROW('Water Data'!C62))),'Data Summary'!BU68="Yes"),OFFSET('Water Data'!$C$10,0,10*ROW('Water Data'!C62)),NA())</f>
        <v>#N/A</v>
      </c>
      <c r="G68" s="60" t="e">
        <f ca="true">+IF(AND(ISNUMBER(OFFSET('Water Data'!$D$5,0,10*ROW('Water Data'!D62))),'Data Summary'!BV68="Yes"),100-OFFSET('Water Data'!$D$5,0,10*ROW('Water Data'!D62)),NA())</f>
        <v>#N/A</v>
      </c>
      <c r="H68" s="60" t="e">
        <f ca="true">+IF(AND(ISNUMBER(OFFSET('Water Data'!$D$7,0,10*ROW('Water Data'!D62))),'Data Summary'!BW68="Yes"),OFFSET('Water Data'!$D$7,0,10*ROW('Water Data'!D62)),NA())</f>
        <v>#N/A</v>
      </c>
      <c r="I68" s="60" t="e">
        <f ca="true">+IF(AND(ISNUMBER(OFFSET('Water Data'!$D$10,0,10*ROW('Water Data'!D62))),'Data Summary'!BX68="Yes"),OFFSET('Water Data'!$D$10,0,10*ROW('Water Data'!D62)),NA())</f>
        <v>#N/A</v>
      </c>
      <c r="J68" s="60" t="e">
        <f ca="true">+IF(AND(ISNUMBER(OFFSET('Water Data'!$E$5,0,10*ROW('Water Data'!E62))),'Data Summary'!BY68="Yes"),100-OFFSET('Water Data'!$E$5,0,10*ROW('Water Data'!E62)),NA())</f>
        <v>#N/A</v>
      </c>
      <c r="K68" s="60" t="e">
        <f ca="true">+IF(AND(ISNUMBER(OFFSET('Water Data'!$E$7,0,10*ROW('Water Data'!E62))),'Data Summary'!BZ68="Yes"),OFFSET('Water Data'!$E$7,0,10*ROW('Water Data'!E62)),NA())</f>
        <v>#N/A</v>
      </c>
      <c r="L68" s="60" t="e">
        <f ca="true">+IF(AND(ISNUMBER(OFFSET('Water Data'!$E$10,0,10*ROW('Water Data'!E62))),'Data Summary'!CA68="Yes"),OFFSET('Water Data'!$E$10,0,10*ROW('Water Data'!E62)),NA())</f>
        <v>#N/A</v>
      </c>
      <c r="M68" s="60" t="e">
        <f ca="true">+IF(AND(ISNUMBER(OFFSET('Water Data'!$F$5,0,10*ROW('Water Data'!F62))),'Data Summary'!CB68="Yes"),100-OFFSET('Water Data'!$F$5,0,10*ROW('Water Data'!F62)),NA())</f>
        <v>#N/A</v>
      </c>
      <c r="N68" s="60" t="e">
        <f ca="true">+IF(AND(ISNUMBER(OFFSET('Water Data'!$F$7,0,10*ROW('Water Data'!F62))),'Data Summary'!CC68="Yes"),OFFSET('Water Data'!$F$7,0,10*ROW('Water Data'!F62)),NA())</f>
        <v>#N/A</v>
      </c>
      <c r="O68" s="60" t="e">
        <f ca="true">+IF(AND(ISNUMBER(OFFSET('Water Data'!$F$10,0,10*ROW('Water Data'!F62))),'Data Summary'!CD68="Yes"),OFFSET('Water Data'!$F$10,0,10*ROW('Water Data'!F62)),NA())</f>
        <v>#N/A</v>
      </c>
      <c r="P68" s="60" t="e">
        <f ca="true">+IF(AND(ISNUMBER(OFFSET('Water Data'!$G$5,0,10*ROW('Water Data'!G62))),'Data Summary'!CE68="Yes"),100-OFFSET('Water Data'!$G$5,0,10*ROW('Water Data'!G62)),NA())</f>
        <v>#N/A</v>
      </c>
      <c r="Q68" s="60" t="e">
        <f ca="true">+IF(AND(ISNUMBER(OFFSET('Water Data'!$G$7,0,10*ROW('Water Data'!G62))),'Data Summary'!CF68="Yes"),OFFSET('Water Data'!$G$7,0,10*ROW('Water Data'!G62)),NA())</f>
        <v>#N/A</v>
      </c>
      <c r="R68" s="60" t="e">
        <f ca="true">+IF(AND(ISNUMBER(OFFSET('Water Data'!$G$10,0,10*ROW('Water Data'!G62))),'Data Summary'!CG68="Yes"),OFFSET('Water Data'!$G$10,0,10*ROW('Water Data'!G62)),NA())</f>
        <v>#N/A</v>
      </c>
      <c r="S68" s="60" t="e">
        <f ca="true">+IF(AND(ISNUMBER(OFFSET('Water Data'!$H$5,0,10*ROW('Water Data'!H62))),'Data Summary'!CH68="Yes"),100-OFFSET('Water Data'!$H$5,0,10*ROW('Water Data'!H62)),NA())</f>
        <v>#N/A</v>
      </c>
      <c r="T68" s="60" t="e">
        <f ca="true">+IF(AND(ISNUMBER(OFFSET('Water Data'!$H$7,0,10*ROW('Water Data'!H62))),'Data Summary'!CI68="Yes"),OFFSET('Water Data'!$H$7,0,10*ROW('Water Data'!H62)),NA())</f>
        <v>#N/A</v>
      </c>
      <c r="U68" s="60" t="e">
        <f ca="true">+IF(AND(ISNUMBER(OFFSET('Water Data'!$H$10,0,10*ROW('Water Data'!H62))),'Data Summary'!CJ68="Yes"),OFFSET('Water Data'!$H$10,0,10*ROW('Water Data'!H62)),NA())</f>
        <v>#N/A</v>
      </c>
      <c r="V68" s="106" t="e">
        <f ca="true">+IF(AND(ISNUMBER(OFFSET('Sanitation Data'!$C$5,0,10*ROW('Sanitation Data'!C62))),'Data Summary'!CK68="Yes"),100-OFFSET('Sanitation Data'!$C$5,0,10*ROW('Sanitation Data'!C62)),NA())</f>
        <v>#N/A</v>
      </c>
      <c r="W68" s="106" t="e">
        <f ca="true">+IF(AND(ISNUMBER(OFFSET('Sanitation Data'!$C$7,0,10*ROW('Sanitation Data'!C62))),'Data Summary'!CL68="Yes"),OFFSET('Sanitation Data'!$C$7,0,10*ROW('Sanitation Data'!C62)),NA())</f>
        <v>#N/A</v>
      </c>
      <c r="X68" s="106" t="e">
        <f ca="true">+IF(AND(ISNUMBER(OFFSET('Sanitation Data'!$C$11,0,10*ROW('Sanitation Data'!C62))),'Data Summary'!CM68="Yes"),OFFSET('Sanitation Data'!$C$11,0,10*ROW('Sanitation Data'!C62)),NA())</f>
        <v>#N/A</v>
      </c>
      <c r="Y68" s="106" t="e">
        <f ca="true">+IF(AND(ISNUMBER(OFFSET('Sanitation Data'!$C$12,0,10*ROW('Sanitation Data'!C62))),'Data Summary'!CN68="Yes"),OFFSET('Sanitation Data'!$C$12,0,10*ROW('Sanitation Data'!C62)),NA())</f>
        <v>#N/A</v>
      </c>
      <c r="Z68" s="106" t="e">
        <f ca="true">+IF(AND(ISNUMBER(OFFSET('Sanitation Data'!$C$13,0,10*ROW('Sanitation Data'!C62))),'Data Summary'!CO68="Yes"),OFFSET('Sanitation Data'!$C$13,0,10*ROW('Sanitation Data'!C62)),NA())</f>
        <v>#N/A</v>
      </c>
      <c r="AA68" s="106" t="e">
        <f ca="true">+IF(AND(ISNUMBER(OFFSET('Sanitation Data'!$D$5,0,10*ROW('Sanitation Data'!D62))),'Data Summary'!CP68="Yes"),100-OFFSET('Sanitation Data'!$D$5,0,10*ROW('Sanitation Data'!D62)),NA())</f>
        <v>#N/A</v>
      </c>
      <c r="AB68" s="106" t="e">
        <f ca="true">+IF(AND(ISNUMBER(OFFSET('Sanitation Data'!$D$7,0,10*ROW('Sanitation Data'!D62))),'Data Summary'!CQ68="Yes"),OFFSET('Sanitation Data'!$D$7,0,10*ROW('Sanitation Data'!D62)),NA())</f>
        <v>#N/A</v>
      </c>
      <c r="AC68" s="106" t="e">
        <f ca="true">+IF(AND(ISNUMBER(OFFSET('Sanitation Data'!$D$11,0,10*ROW('Sanitation Data'!D62))),'Data Summary'!CR68="Yes"),OFFSET('Sanitation Data'!$D$11,0,10*ROW('Sanitation Data'!D62)),NA())</f>
        <v>#N/A</v>
      </c>
      <c r="AD68" s="106" t="e">
        <f ca="true">+IF(AND(ISNUMBER(OFFSET('Sanitation Data'!$D$12,0,10*ROW('Sanitation Data'!D62))),'Data Summary'!CS68="Yes"),OFFSET('Sanitation Data'!$D$12,0,10*ROW('Sanitation Data'!D62)),NA())</f>
        <v>#N/A</v>
      </c>
      <c r="AE68" s="106" t="e">
        <f ca="true">+IF(AND(ISNUMBER(OFFSET('Sanitation Data'!$D$13,0,10*ROW('Sanitation Data'!D62))),'Data Summary'!CT68="Yes"),OFFSET('Sanitation Data'!$D$13,0,10*ROW('Sanitation Data'!D62)),NA())</f>
        <v>#N/A</v>
      </c>
      <c r="AF68" s="106" t="e">
        <f ca="true">+IF(AND(ISNUMBER(OFFSET('Sanitation Data'!$E$5,0,10*ROW('Sanitation Data'!E62))),'Data Summary'!CU68="Yes"),100-OFFSET('Sanitation Data'!$E$5,0,10*ROW('Sanitation Data'!E62)),NA())</f>
        <v>#N/A</v>
      </c>
      <c r="AG68" s="106" t="e">
        <f ca="true">+IF(AND(ISNUMBER(OFFSET('Sanitation Data'!$E$7,0,10*ROW('Sanitation Data'!E62))),'Data Summary'!CV68="Yes"),OFFSET('Sanitation Data'!$E$7,0,10*ROW('Sanitation Data'!E62)),NA())</f>
        <v>#N/A</v>
      </c>
      <c r="AH68" s="106" t="e">
        <f ca="true">+IF(AND(ISNUMBER(OFFSET('Sanitation Data'!$E$11,0,10*ROW('Sanitation Data'!E62))),'Data Summary'!CW68="Yes"),OFFSET('Sanitation Data'!$E$11,0,10*ROW('Sanitation Data'!E62)),NA())</f>
        <v>#N/A</v>
      </c>
      <c r="AI68" s="106" t="e">
        <f ca="true">+IF(AND(ISNUMBER(OFFSET('Sanitation Data'!$E$12,0,10*ROW('Sanitation Data'!E62))),'Data Summary'!CX68="Yes"),OFFSET('Sanitation Data'!$E$12,0,10*ROW('Sanitation Data'!E62)),NA())</f>
        <v>#N/A</v>
      </c>
      <c r="AJ68" s="106" t="e">
        <f ca="true">+IF(AND(ISNUMBER(OFFSET('Sanitation Data'!$E$13,0,10*ROW('Sanitation Data'!E62))),'Data Summary'!CY68="Yes"),OFFSET('Sanitation Data'!$E$13,0,10*ROW('Sanitation Data'!E62)),NA())</f>
        <v>#N/A</v>
      </c>
      <c r="AK68" s="106" t="e">
        <f ca="true">+IF(AND(ISNUMBER(OFFSET('Sanitation Data'!$F$5,0,10*ROW('Sanitation Data'!F62))),'Data Summary'!CZ68="Yes"),100-OFFSET('Sanitation Data'!$F$5,0,10*ROW('Sanitation Data'!F62)),NA())</f>
        <v>#N/A</v>
      </c>
      <c r="AL68" s="106" t="e">
        <f ca="true">+IF(AND(ISNUMBER(OFFSET('Sanitation Data'!$F$7,0,10*ROW('Sanitation Data'!F62))),'Data Summary'!DA68="Yes"),OFFSET('Sanitation Data'!$F$7,0,10*ROW('Sanitation Data'!F62)),NA())</f>
        <v>#N/A</v>
      </c>
      <c r="AM68" s="106" t="e">
        <f ca="true">+IF(AND(ISNUMBER(OFFSET('Sanitation Data'!$F$11,0,10*ROW('Sanitation Data'!F62))),'Data Summary'!DB68="Yes"),OFFSET('Sanitation Data'!$F$11,0,10*ROW('Sanitation Data'!F62)),NA())</f>
        <v>#N/A</v>
      </c>
      <c r="AN68" s="106" t="e">
        <f ca="true">+IF(AND(ISNUMBER(OFFSET('Sanitation Data'!$F$12,0,10*ROW('Sanitation Data'!F62))),'Data Summary'!DC68="Yes"),OFFSET('Sanitation Data'!$F$12,0,10*ROW('Sanitation Data'!F62)),NA())</f>
        <v>#N/A</v>
      </c>
      <c r="AO68" s="106" t="e">
        <f ca="true">+IF(AND(ISNUMBER(OFFSET('Sanitation Data'!$F$13,0,10*ROW('Sanitation Data'!F62))),'Data Summary'!DD68="Yes"),OFFSET('Sanitation Data'!$F$13,0,10*ROW('Sanitation Data'!F62)),NA())</f>
        <v>#N/A</v>
      </c>
      <c r="AP68" s="106" t="e">
        <f ca="true">+IF(AND(ISNUMBER(OFFSET('Sanitation Data'!$G$5,0,10*ROW('Sanitation Data'!G62))),'Data Summary'!DE68="Yes"),100-OFFSET('Sanitation Data'!$G$5,0,10*ROW('Sanitation Data'!G62)),NA())</f>
        <v>#N/A</v>
      </c>
      <c r="AQ68" s="106" t="e">
        <f ca="true">+IF(AND(ISNUMBER(OFFSET('Sanitation Data'!$G$7,0,10*ROW('Sanitation Data'!G62))),'Data Summary'!DF68="Yes"),OFFSET('Sanitation Data'!$G$7,0,10*ROW('Sanitation Data'!G62)),NA())</f>
        <v>#N/A</v>
      </c>
      <c r="AR68" s="106" t="e">
        <f ca="true">+IF(AND(ISNUMBER(OFFSET('Sanitation Data'!$G$11,0,10*ROW('Sanitation Data'!G62))),'Data Summary'!DG68="Yes"),OFFSET('Sanitation Data'!$G$11,0,10*ROW('Sanitation Data'!G62)),NA())</f>
        <v>#N/A</v>
      </c>
      <c r="AS68" s="106" t="e">
        <f ca="true">+IF(AND(ISNUMBER(OFFSET('Sanitation Data'!$G$12,0,10*ROW('Sanitation Data'!G62))),'Data Summary'!DH68="Yes"),OFFSET('Sanitation Data'!$G$12,0,10*ROW('Sanitation Data'!G62)),NA())</f>
        <v>#N/A</v>
      </c>
      <c r="AT68" s="106" t="e">
        <f ca="true">+IF(AND(ISNUMBER(OFFSET('Sanitation Data'!$G$13,0,10*ROW('Sanitation Data'!G62))),'Data Summary'!DI68="Yes"),OFFSET('Sanitation Data'!$G$13,0,10*ROW('Sanitation Data'!G62)),NA())</f>
        <v>#N/A</v>
      </c>
      <c r="AU68" s="106" t="e">
        <f ca="true">+IF(AND(ISNUMBER(OFFSET('Sanitation Data'!$H$5,0,10*ROW('Sanitation Data'!H62))),'Data Summary'!DJ68="Yes"),100-OFFSET('Sanitation Data'!$H$5,0,10*ROW('Sanitation Data'!H62)),NA())</f>
        <v>#N/A</v>
      </c>
      <c r="AV68" s="106" t="e">
        <f ca="true">+IF(AND(ISNUMBER(OFFSET('Sanitation Data'!$H$7,0,10*ROW('Sanitation Data'!H62))),'Data Summary'!DK68="Yes"),OFFSET('Sanitation Data'!$H$7,0,10*ROW('Sanitation Data'!H62)),NA())</f>
        <v>#N/A</v>
      </c>
      <c r="AW68" s="106" t="e">
        <f ca="true">+IF(AND(ISNUMBER(OFFSET('Sanitation Data'!$H$11,0,10*ROW('Sanitation Data'!H62))),'Data Summary'!DL68="Yes"),OFFSET('Sanitation Data'!$H$11,0,10*ROW('Sanitation Data'!H62)),NA())</f>
        <v>#N/A</v>
      </c>
      <c r="AX68" s="106" t="e">
        <f ca="true">+IF(AND(ISNUMBER(OFFSET('Sanitation Data'!$H$12,0,10*ROW('Sanitation Data'!H62))),'Data Summary'!DM68="Yes"),OFFSET('Sanitation Data'!$H$12,0,10*ROW('Sanitation Data'!H62)),NA())</f>
        <v>#N/A</v>
      </c>
      <c r="AY68" s="106" t="e">
        <f ca="true">+IF(AND(ISNUMBER(OFFSET('Sanitation Data'!$H$13,0,10*ROW('Sanitation Data'!H62))),'Data Summary'!DN68="Yes"),OFFSET('Sanitation Data'!$H$13,0,10*ROW('Sanitation Data'!H62)),NA())</f>
        <v>#N/A</v>
      </c>
      <c r="AZ68" s="111" t="e">
        <f ca="true">+IF(AND(ISNUMBER(OFFSET('Hygiene Data'!$C$6,0,10*ROW('Hygiene Data'!C62))),'Data Summary'!DO68="Yes"),OFFSET('Hygiene Data'!$C$6,0,10*ROW('Hygiene Data'!C62)),NA())</f>
        <v>#N/A</v>
      </c>
      <c r="BA68" s="111" t="e">
        <f ca="true">+IF(AND(ISNUMBER(OFFSET('Hygiene Data'!$C$8,0,10*ROW('Hygiene Data'!C62))),'Data Summary'!DP68="Yes"),OFFSET('Hygiene Data'!$C$8,0,10*ROW('Hygiene Data'!C62)),NA())</f>
        <v>#N/A</v>
      </c>
      <c r="BB68" s="111" t="e">
        <f ca="true">+IF(AND(ISNUMBER(OFFSET('Hygiene Data'!$C$10,0,10*ROW('Hygiene Data'!C62))),'Data Summary'!DQ68="Yes"),OFFSET('Hygiene Data'!$C$10,0,10*ROW('Hygiene Data'!C62)),NA())</f>
        <v>#N/A</v>
      </c>
      <c r="BC68" s="111" t="e">
        <f ca="true">+IF(AND(ISNUMBER(OFFSET('Hygiene Data'!$D$6,0,10*ROW('Hygiene Data'!D62))),'Data Summary'!DR68="Yes"),OFFSET('Hygiene Data'!$D$6,0,10*ROW('Hygiene Data'!D62)),NA())</f>
        <v>#N/A</v>
      </c>
      <c r="BD68" s="111" t="e">
        <f ca="true">+IF(AND(ISNUMBER(OFFSET('Hygiene Data'!$D$8,0,10*ROW('Hygiene Data'!D62))),'Data Summary'!DS68="Yes"),OFFSET('Hygiene Data'!$D$8,0,10*ROW('Hygiene Data'!D62)),NA())</f>
        <v>#N/A</v>
      </c>
      <c r="BE68" s="111" t="e">
        <f ca="true">+IF(AND(ISNUMBER(OFFSET('Hygiene Data'!$D$10,0,10*ROW('Hygiene Data'!D62))),'Data Summary'!DT68="Yes"),OFFSET('Hygiene Data'!$D$10,0,10*ROW('Hygiene Data'!D62)),NA())</f>
        <v>#N/A</v>
      </c>
      <c r="BF68" s="111" t="e">
        <f ca="true">+IF(AND(ISNUMBER(OFFSET('Hygiene Data'!$E$6,0,10*ROW('Hygiene Data'!E62))),'Data Summary'!DU68="Yes"),OFFSET('Hygiene Data'!$E$6,0,10*ROW('Hygiene Data'!E62)),NA())</f>
        <v>#N/A</v>
      </c>
      <c r="BG68" s="111" t="e">
        <f ca="true">+IF(AND(ISNUMBER(OFFSET('Hygiene Data'!$E$8,0,10*ROW('Hygiene Data'!E62))),'Data Summary'!DV68="Yes"),OFFSET('Hygiene Data'!$E$8,0,10*ROW('Hygiene Data'!E62)),NA())</f>
        <v>#N/A</v>
      </c>
      <c r="BH68" s="111" t="e">
        <f ca="true">+IF(AND(ISNUMBER(OFFSET('Hygiene Data'!$E$10,0,10*ROW('Hygiene Data'!E62))),'Data Summary'!DW68="Yes"),OFFSET('Hygiene Data'!$E$10,0,10*ROW('Hygiene Data'!E62)),NA())</f>
        <v>#N/A</v>
      </c>
      <c r="BI68" s="111" t="e">
        <f ca="true">+IF(AND(ISNUMBER(OFFSET('Hygiene Data'!$F$6,0,10*ROW('Hygiene Data'!F62))),'Data Summary'!DX68="Yes"),OFFSET('Hygiene Data'!$F$6,0,10*ROW('Hygiene Data'!F62)),NA())</f>
        <v>#N/A</v>
      </c>
      <c r="BJ68" s="111" t="e">
        <f ca="true">+IF(AND(ISNUMBER(OFFSET('Hygiene Data'!$F$8,0,10*ROW('Hygiene Data'!F62))),'Data Summary'!DY68="Yes"),OFFSET('Hygiene Data'!$F$8,0,10*ROW('Hygiene Data'!F62)),NA())</f>
        <v>#N/A</v>
      </c>
      <c r="BK68" s="111" t="e">
        <f ca="true">+IF(AND(ISNUMBER(OFFSET('Hygiene Data'!$F$10,0,10*ROW('Hygiene Data'!F62))),'Data Summary'!DZ68="Yes"),OFFSET('Hygiene Data'!$F$10,0,10*ROW('Hygiene Data'!F62)),NA())</f>
        <v>#N/A</v>
      </c>
      <c r="BL68" s="111" t="e">
        <f ca="true">+IF(AND(ISNUMBER(OFFSET('Hygiene Data'!$G$6,0,10*ROW('Hygiene Data'!G62))),'Data Summary'!EA68="Yes"),OFFSET('Hygiene Data'!$G$6,0,10*ROW('Hygiene Data'!G62)),NA())</f>
        <v>#N/A</v>
      </c>
      <c r="BM68" s="111" t="e">
        <f ca="true">+IF(AND(ISNUMBER(OFFSET('Hygiene Data'!$G$8,0,10*ROW('Hygiene Data'!G62))),'Data Summary'!EB68="Yes"),OFFSET('Hygiene Data'!$G$8,0,10*ROW('Hygiene Data'!G62)),NA())</f>
        <v>#N/A</v>
      </c>
      <c r="BN68" s="111" t="e">
        <f ca="true">+IF(AND(ISNUMBER(OFFSET('Hygiene Data'!$G$10,0,10*ROW('Hygiene Data'!G62))),'Data Summary'!EC68="Yes"),OFFSET('Hygiene Data'!$G$10,0,10*ROW('Hygiene Data'!G62)),NA())</f>
        <v>#N/A</v>
      </c>
      <c r="BO68" s="111" t="e">
        <f ca="true">+IF(AND(ISNUMBER(OFFSET('Hygiene Data'!$H$6,0,10*ROW('Hygiene Data'!H62))),'Data Summary'!ED68="Yes"),OFFSET('Hygiene Data'!$H$6,0,10*ROW('Hygiene Data'!H62)),NA())</f>
        <v>#N/A</v>
      </c>
      <c r="BP68" s="111" t="e">
        <f ca="true">+IF(AND(ISNUMBER(OFFSET('Hygiene Data'!$H$8,0,10*ROW('Hygiene Data'!H62))),'Data Summary'!EE68="Yes"),OFFSET('Hygiene Data'!$H$8,0,10*ROW('Hygiene Data'!H62)),NA())</f>
        <v>#N/A</v>
      </c>
      <c r="BQ68" s="111" t="e">
        <f ca="true">+IF(AND(ISNUMBER(OFFSET('Hygiene Data'!$H$10,0,10*ROW('Hygiene Data'!H62))),'Data Summary'!EF68="Yes"),OFFSET('Hygiene Data'!$H$10,0,10*ROW('Hygiene Data'!H62)),NA())</f>
        <v>#N/A</v>
      </c>
    </row>
    <row r="69" x14ac:dyDescent="0.2">
      <c r="A69" s="59" t="e">
        <f ca="true">+IF(OFFSET('Water Data'!$B$1,0,10*ROW('Water Data'!B63))="",NA(),OFFSET('Water Data'!$B$1,0,10*ROW('Water Data'!B63)))</f>
        <v>#N/A</v>
      </c>
      <c r="B69" s="59" t="e">
        <f ca="true">+IF(OFFSET('Water Data'!$A$3,0,10*ROW('Water Data'!A66))="",NA(),OFFSET('Water Data'!$A$3,0,10*ROW('Water Data'!A66)))</f>
        <v>#N/A</v>
      </c>
      <c r="C69" s="59" t="e">
        <f ca="true">+IF(OFFSET('Water Data'!$C$3,0,10*ROW('Water Data'!C66))="",NA(),OFFSET('Water Data'!$C$3,0,10*ROW('Water Data'!C66)))</f>
        <v>#N/A</v>
      </c>
      <c r="D69" s="60" t="e">
        <f ca="true">+IF(AND(ISNUMBER(OFFSET('Water Data'!$C$5,0,10*ROW('Water Data'!C63))),'Data Summary'!BS69="Yes"),100-OFFSET('Water Data'!$C$5,0,10*ROW('Water Data'!C63)),NA())</f>
        <v>#N/A</v>
      </c>
      <c r="E69" s="60" t="e">
        <f ca="true">+IF(AND(ISNUMBER(OFFSET('Water Data'!$C$7,0,10*ROW('Water Data'!C63))),'Data Summary'!BT69="Yes"),OFFSET('Water Data'!$C$7,0,10*ROW('Water Data'!C63)),NA())</f>
        <v>#N/A</v>
      </c>
      <c r="F69" s="60" t="e">
        <f ca="true">+IF(AND(ISNUMBER(OFFSET('Water Data'!$C$10,0,10*ROW('Water Data'!C63))),'Data Summary'!BU69="Yes"),OFFSET('Water Data'!$C$10,0,10*ROW('Water Data'!C63)),NA())</f>
        <v>#N/A</v>
      </c>
      <c r="G69" s="60" t="e">
        <f ca="true">+IF(AND(ISNUMBER(OFFSET('Water Data'!$D$5,0,10*ROW('Water Data'!D63))),'Data Summary'!BV69="Yes"),100-OFFSET('Water Data'!$D$5,0,10*ROW('Water Data'!D63)),NA())</f>
        <v>#N/A</v>
      </c>
      <c r="H69" s="60" t="e">
        <f ca="true">+IF(AND(ISNUMBER(OFFSET('Water Data'!$D$7,0,10*ROW('Water Data'!D63))),'Data Summary'!BW69="Yes"),OFFSET('Water Data'!$D$7,0,10*ROW('Water Data'!D63)),NA())</f>
        <v>#N/A</v>
      </c>
      <c r="I69" s="60" t="e">
        <f ca="true">+IF(AND(ISNUMBER(OFFSET('Water Data'!$D$10,0,10*ROW('Water Data'!D63))),'Data Summary'!BX69="Yes"),OFFSET('Water Data'!$D$10,0,10*ROW('Water Data'!D63)),NA())</f>
        <v>#N/A</v>
      </c>
      <c r="J69" s="60" t="e">
        <f ca="true">+IF(AND(ISNUMBER(OFFSET('Water Data'!$E$5,0,10*ROW('Water Data'!E63))),'Data Summary'!BY69="Yes"),100-OFFSET('Water Data'!$E$5,0,10*ROW('Water Data'!E63)),NA())</f>
        <v>#N/A</v>
      </c>
      <c r="K69" s="60" t="e">
        <f ca="true">+IF(AND(ISNUMBER(OFFSET('Water Data'!$E$7,0,10*ROW('Water Data'!E63))),'Data Summary'!BZ69="Yes"),OFFSET('Water Data'!$E$7,0,10*ROW('Water Data'!E63)),NA())</f>
        <v>#N/A</v>
      </c>
      <c r="L69" s="60" t="e">
        <f ca="true">+IF(AND(ISNUMBER(OFFSET('Water Data'!$E$10,0,10*ROW('Water Data'!E63))),'Data Summary'!CA69="Yes"),OFFSET('Water Data'!$E$10,0,10*ROW('Water Data'!E63)),NA())</f>
        <v>#N/A</v>
      </c>
      <c r="M69" s="60" t="e">
        <f ca="true">+IF(AND(ISNUMBER(OFFSET('Water Data'!$F$5,0,10*ROW('Water Data'!F63))),'Data Summary'!CB69="Yes"),100-OFFSET('Water Data'!$F$5,0,10*ROW('Water Data'!F63)),NA())</f>
        <v>#N/A</v>
      </c>
      <c r="N69" s="60" t="e">
        <f ca="true">+IF(AND(ISNUMBER(OFFSET('Water Data'!$F$7,0,10*ROW('Water Data'!F63))),'Data Summary'!CC69="Yes"),OFFSET('Water Data'!$F$7,0,10*ROW('Water Data'!F63)),NA())</f>
        <v>#N/A</v>
      </c>
      <c r="O69" s="60" t="e">
        <f ca="true">+IF(AND(ISNUMBER(OFFSET('Water Data'!$F$10,0,10*ROW('Water Data'!F63))),'Data Summary'!CD69="Yes"),OFFSET('Water Data'!$F$10,0,10*ROW('Water Data'!F63)),NA())</f>
        <v>#N/A</v>
      </c>
      <c r="P69" s="60" t="e">
        <f ca="true">+IF(AND(ISNUMBER(OFFSET('Water Data'!$G$5,0,10*ROW('Water Data'!G63))),'Data Summary'!CE69="Yes"),100-OFFSET('Water Data'!$G$5,0,10*ROW('Water Data'!G63)),NA())</f>
        <v>#N/A</v>
      </c>
      <c r="Q69" s="60" t="e">
        <f ca="true">+IF(AND(ISNUMBER(OFFSET('Water Data'!$G$7,0,10*ROW('Water Data'!G63))),'Data Summary'!CF69="Yes"),OFFSET('Water Data'!$G$7,0,10*ROW('Water Data'!G63)),NA())</f>
        <v>#N/A</v>
      </c>
      <c r="R69" s="60" t="e">
        <f ca="true">+IF(AND(ISNUMBER(OFFSET('Water Data'!$G$10,0,10*ROW('Water Data'!G63))),'Data Summary'!CG69="Yes"),OFFSET('Water Data'!$G$10,0,10*ROW('Water Data'!G63)),NA())</f>
        <v>#N/A</v>
      </c>
      <c r="S69" s="60" t="e">
        <f ca="true">+IF(AND(ISNUMBER(OFFSET('Water Data'!$H$5,0,10*ROW('Water Data'!H63))),'Data Summary'!CH69="Yes"),100-OFFSET('Water Data'!$H$5,0,10*ROW('Water Data'!H63)),NA())</f>
        <v>#N/A</v>
      </c>
      <c r="T69" s="60" t="e">
        <f ca="true">+IF(AND(ISNUMBER(OFFSET('Water Data'!$H$7,0,10*ROW('Water Data'!H63))),'Data Summary'!CI69="Yes"),OFFSET('Water Data'!$H$7,0,10*ROW('Water Data'!H63)),NA())</f>
        <v>#N/A</v>
      </c>
      <c r="U69" s="60" t="e">
        <f ca="true">+IF(AND(ISNUMBER(OFFSET('Water Data'!$H$10,0,10*ROW('Water Data'!H63))),'Data Summary'!CJ69="Yes"),OFFSET('Water Data'!$H$10,0,10*ROW('Water Data'!H63)),NA())</f>
        <v>#N/A</v>
      </c>
      <c r="V69" s="106" t="e">
        <f ca="true">+IF(AND(ISNUMBER(OFFSET('Sanitation Data'!$C$5,0,10*ROW('Sanitation Data'!C63))),'Data Summary'!CK69="Yes"),100-OFFSET('Sanitation Data'!$C$5,0,10*ROW('Sanitation Data'!C63)),NA())</f>
        <v>#N/A</v>
      </c>
      <c r="W69" s="106" t="e">
        <f ca="true">+IF(AND(ISNUMBER(OFFSET('Sanitation Data'!$C$7,0,10*ROW('Sanitation Data'!C63))),'Data Summary'!CL69="Yes"),OFFSET('Sanitation Data'!$C$7,0,10*ROW('Sanitation Data'!C63)),NA())</f>
        <v>#N/A</v>
      </c>
      <c r="X69" s="106" t="e">
        <f ca="true">+IF(AND(ISNUMBER(OFFSET('Sanitation Data'!$C$11,0,10*ROW('Sanitation Data'!C63))),'Data Summary'!CM69="Yes"),OFFSET('Sanitation Data'!$C$11,0,10*ROW('Sanitation Data'!C63)),NA())</f>
        <v>#N/A</v>
      </c>
      <c r="Y69" s="106" t="e">
        <f ca="true">+IF(AND(ISNUMBER(OFFSET('Sanitation Data'!$C$12,0,10*ROW('Sanitation Data'!C63))),'Data Summary'!CN69="Yes"),OFFSET('Sanitation Data'!$C$12,0,10*ROW('Sanitation Data'!C63)),NA())</f>
        <v>#N/A</v>
      </c>
      <c r="Z69" s="106" t="e">
        <f ca="true">+IF(AND(ISNUMBER(OFFSET('Sanitation Data'!$C$13,0,10*ROW('Sanitation Data'!C63))),'Data Summary'!CO69="Yes"),OFFSET('Sanitation Data'!$C$13,0,10*ROW('Sanitation Data'!C63)),NA())</f>
        <v>#N/A</v>
      </c>
      <c r="AA69" s="106" t="e">
        <f ca="true">+IF(AND(ISNUMBER(OFFSET('Sanitation Data'!$D$5,0,10*ROW('Sanitation Data'!D63))),'Data Summary'!CP69="Yes"),100-OFFSET('Sanitation Data'!$D$5,0,10*ROW('Sanitation Data'!D63)),NA())</f>
        <v>#N/A</v>
      </c>
      <c r="AB69" s="106" t="e">
        <f ca="true">+IF(AND(ISNUMBER(OFFSET('Sanitation Data'!$D$7,0,10*ROW('Sanitation Data'!D63))),'Data Summary'!CQ69="Yes"),OFFSET('Sanitation Data'!$D$7,0,10*ROW('Sanitation Data'!D63)),NA())</f>
        <v>#N/A</v>
      </c>
      <c r="AC69" s="106" t="e">
        <f ca="true">+IF(AND(ISNUMBER(OFFSET('Sanitation Data'!$D$11,0,10*ROW('Sanitation Data'!D63))),'Data Summary'!CR69="Yes"),OFFSET('Sanitation Data'!$D$11,0,10*ROW('Sanitation Data'!D63)),NA())</f>
        <v>#N/A</v>
      </c>
      <c r="AD69" s="106" t="e">
        <f ca="true">+IF(AND(ISNUMBER(OFFSET('Sanitation Data'!$D$12,0,10*ROW('Sanitation Data'!D63))),'Data Summary'!CS69="Yes"),OFFSET('Sanitation Data'!$D$12,0,10*ROW('Sanitation Data'!D63)),NA())</f>
        <v>#N/A</v>
      </c>
      <c r="AE69" s="106" t="e">
        <f ca="true">+IF(AND(ISNUMBER(OFFSET('Sanitation Data'!$D$13,0,10*ROW('Sanitation Data'!D63))),'Data Summary'!CT69="Yes"),OFFSET('Sanitation Data'!$D$13,0,10*ROW('Sanitation Data'!D63)),NA())</f>
        <v>#N/A</v>
      </c>
      <c r="AF69" s="106" t="e">
        <f ca="true">+IF(AND(ISNUMBER(OFFSET('Sanitation Data'!$E$5,0,10*ROW('Sanitation Data'!E63))),'Data Summary'!CU69="Yes"),100-OFFSET('Sanitation Data'!$E$5,0,10*ROW('Sanitation Data'!E63)),NA())</f>
        <v>#N/A</v>
      </c>
      <c r="AG69" s="106" t="e">
        <f ca="true">+IF(AND(ISNUMBER(OFFSET('Sanitation Data'!$E$7,0,10*ROW('Sanitation Data'!E63))),'Data Summary'!CV69="Yes"),OFFSET('Sanitation Data'!$E$7,0,10*ROW('Sanitation Data'!E63)),NA())</f>
        <v>#N/A</v>
      </c>
      <c r="AH69" s="106" t="e">
        <f ca="true">+IF(AND(ISNUMBER(OFFSET('Sanitation Data'!$E$11,0,10*ROW('Sanitation Data'!E63))),'Data Summary'!CW69="Yes"),OFFSET('Sanitation Data'!$E$11,0,10*ROW('Sanitation Data'!E63)),NA())</f>
        <v>#N/A</v>
      </c>
      <c r="AI69" s="106" t="e">
        <f ca="true">+IF(AND(ISNUMBER(OFFSET('Sanitation Data'!$E$12,0,10*ROW('Sanitation Data'!E63))),'Data Summary'!CX69="Yes"),OFFSET('Sanitation Data'!$E$12,0,10*ROW('Sanitation Data'!E63)),NA())</f>
        <v>#N/A</v>
      </c>
      <c r="AJ69" s="106" t="e">
        <f ca="true">+IF(AND(ISNUMBER(OFFSET('Sanitation Data'!$E$13,0,10*ROW('Sanitation Data'!E63))),'Data Summary'!CY69="Yes"),OFFSET('Sanitation Data'!$E$13,0,10*ROW('Sanitation Data'!E63)),NA())</f>
        <v>#N/A</v>
      </c>
      <c r="AK69" s="106" t="e">
        <f ca="true">+IF(AND(ISNUMBER(OFFSET('Sanitation Data'!$F$5,0,10*ROW('Sanitation Data'!F63))),'Data Summary'!CZ69="Yes"),100-OFFSET('Sanitation Data'!$F$5,0,10*ROW('Sanitation Data'!F63)),NA())</f>
        <v>#N/A</v>
      </c>
      <c r="AL69" s="106" t="e">
        <f ca="true">+IF(AND(ISNUMBER(OFFSET('Sanitation Data'!$F$7,0,10*ROW('Sanitation Data'!F63))),'Data Summary'!DA69="Yes"),OFFSET('Sanitation Data'!$F$7,0,10*ROW('Sanitation Data'!F63)),NA())</f>
        <v>#N/A</v>
      </c>
      <c r="AM69" s="106" t="e">
        <f ca="true">+IF(AND(ISNUMBER(OFFSET('Sanitation Data'!$F$11,0,10*ROW('Sanitation Data'!F63))),'Data Summary'!DB69="Yes"),OFFSET('Sanitation Data'!$F$11,0,10*ROW('Sanitation Data'!F63)),NA())</f>
        <v>#N/A</v>
      </c>
      <c r="AN69" s="106" t="e">
        <f ca="true">+IF(AND(ISNUMBER(OFFSET('Sanitation Data'!$F$12,0,10*ROW('Sanitation Data'!F63))),'Data Summary'!DC69="Yes"),OFFSET('Sanitation Data'!$F$12,0,10*ROW('Sanitation Data'!F63)),NA())</f>
        <v>#N/A</v>
      </c>
      <c r="AO69" s="106" t="e">
        <f ca="true">+IF(AND(ISNUMBER(OFFSET('Sanitation Data'!$F$13,0,10*ROW('Sanitation Data'!F63))),'Data Summary'!DD69="Yes"),OFFSET('Sanitation Data'!$F$13,0,10*ROW('Sanitation Data'!F63)),NA())</f>
        <v>#N/A</v>
      </c>
      <c r="AP69" s="106" t="e">
        <f ca="true">+IF(AND(ISNUMBER(OFFSET('Sanitation Data'!$G$5,0,10*ROW('Sanitation Data'!G63))),'Data Summary'!DE69="Yes"),100-OFFSET('Sanitation Data'!$G$5,0,10*ROW('Sanitation Data'!G63)),NA())</f>
        <v>#N/A</v>
      </c>
      <c r="AQ69" s="106" t="e">
        <f ca="true">+IF(AND(ISNUMBER(OFFSET('Sanitation Data'!$G$7,0,10*ROW('Sanitation Data'!G63))),'Data Summary'!DF69="Yes"),OFFSET('Sanitation Data'!$G$7,0,10*ROW('Sanitation Data'!G63)),NA())</f>
        <v>#N/A</v>
      </c>
      <c r="AR69" s="106" t="e">
        <f ca="true">+IF(AND(ISNUMBER(OFFSET('Sanitation Data'!$G$11,0,10*ROW('Sanitation Data'!G63))),'Data Summary'!DG69="Yes"),OFFSET('Sanitation Data'!$G$11,0,10*ROW('Sanitation Data'!G63)),NA())</f>
        <v>#N/A</v>
      </c>
      <c r="AS69" s="106" t="e">
        <f ca="true">+IF(AND(ISNUMBER(OFFSET('Sanitation Data'!$G$12,0,10*ROW('Sanitation Data'!G63))),'Data Summary'!DH69="Yes"),OFFSET('Sanitation Data'!$G$12,0,10*ROW('Sanitation Data'!G63)),NA())</f>
        <v>#N/A</v>
      </c>
      <c r="AT69" s="106" t="e">
        <f ca="true">+IF(AND(ISNUMBER(OFFSET('Sanitation Data'!$G$13,0,10*ROW('Sanitation Data'!G63))),'Data Summary'!DI69="Yes"),OFFSET('Sanitation Data'!$G$13,0,10*ROW('Sanitation Data'!G63)),NA())</f>
        <v>#N/A</v>
      </c>
      <c r="AU69" s="106" t="e">
        <f ca="true">+IF(AND(ISNUMBER(OFFSET('Sanitation Data'!$H$5,0,10*ROW('Sanitation Data'!H63))),'Data Summary'!DJ69="Yes"),100-OFFSET('Sanitation Data'!$H$5,0,10*ROW('Sanitation Data'!H63)),NA())</f>
        <v>#N/A</v>
      </c>
      <c r="AV69" s="106" t="e">
        <f ca="true">+IF(AND(ISNUMBER(OFFSET('Sanitation Data'!$H$7,0,10*ROW('Sanitation Data'!H63))),'Data Summary'!DK69="Yes"),OFFSET('Sanitation Data'!$H$7,0,10*ROW('Sanitation Data'!H63)),NA())</f>
        <v>#N/A</v>
      </c>
      <c r="AW69" s="106" t="e">
        <f ca="true">+IF(AND(ISNUMBER(OFFSET('Sanitation Data'!$H$11,0,10*ROW('Sanitation Data'!H63))),'Data Summary'!DL69="Yes"),OFFSET('Sanitation Data'!$H$11,0,10*ROW('Sanitation Data'!H63)),NA())</f>
        <v>#N/A</v>
      </c>
      <c r="AX69" s="106" t="e">
        <f ca="true">+IF(AND(ISNUMBER(OFFSET('Sanitation Data'!$H$12,0,10*ROW('Sanitation Data'!H63))),'Data Summary'!DM69="Yes"),OFFSET('Sanitation Data'!$H$12,0,10*ROW('Sanitation Data'!H63)),NA())</f>
        <v>#N/A</v>
      </c>
      <c r="AY69" s="106" t="e">
        <f ca="true">+IF(AND(ISNUMBER(OFFSET('Sanitation Data'!$H$13,0,10*ROW('Sanitation Data'!H63))),'Data Summary'!DN69="Yes"),OFFSET('Sanitation Data'!$H$13,0,10*ROW('Sanitation Data'!H63)),NA())</f>
        <v>#N/A</v>
      </c>
      <c r="AZ69" s="111" t="e">
        <f ca="true">+IF(AND(ISNUMBER(OFFSET('Hygiene Data'!$C$6,0,10*ROW('Hygiene Data'!C63))),'Data Summary'!DO69="Yes"),OFFSET('Hygiene Data'!$C$6,0,10*ROW('Hygiene Data'!C63)),NA())</f>
        <v>#N/A</v>
      </c>
      <c r="BA69" s="111" t="e">
        <f ca="true">+IF(AND(ISNUMBER(OFFSET('Hygiene Data'!$C$8,0,10*ROW('Hygiene Data'!C63))),'Data Summary'!DP69="Yes"),OFFSET('Hygiene Data'!$C$8,0,10*ROW('Hygiene Data'!C63)),NA())</f>
        <v>#N/A</v>
      </c>
      <c r="BB69" s="111" t="e">
        <f ca="true">+IF(AND(ISNUMBER(OFFSET('Hygiene Data'!$C$10,0,10*ROW('Hygiene Data'!C63))),'Data Summary'!DQ69="Yes"),OFFSET('Hygiene Data'!$C$10,0,10*ROW('Hygiene Data'!C63)),NA())</f>
        <v>#N/A</v>
      </c>
      <c r="BC69" s="111" t="e">
        <f ca="true">+IF(AND(ISNUMBER(OFFSET('Hygiene Data'!$D$6,0,10*ROW('Hygiene Data'!D63))),'Data Summary'!DR69="Yes"),OFFSET('Hygiene Data'!$D$6,0,10*ROW('Hygiene Data'!D63)),NA())</f>
        <v>#N/A</v>
      </c>
      <c r="BD69" s="111" t="e">
        <f ca="true">+IF(AND(ISNUMBER(OFFSET('Hygiene Data'!$D$8,0,10*ROW('Hygiene Data'!D63))),'Data Summary'!DS69="Yes"),OFFSET('Hygiene Data'!$D$8,0,10*ROW('Hygiene Data'!D63)),NA())</f>
        <v>#N/A</v>
      </c>
      <c r="BE69" s="111" t="e">
        <f ca="true">+IF(AND(ISNUMBER(OFFSET('Hygiene Data'!$D$10,0,10*ROW('Hygiene Data'!D63))),'Data Summary'!DT69="Yes"),OFFSET('Hygiene Data'!$D$10,0,10*ROW('Hygiene Data'!D63)),NA())</f>
        <v>#N/A</v>
      </c>
      <c r="BF69" s="111" t="e">
        <f ca="true">+IF(AND(ISNUMBER(OFFSET('Hygiene Data'!$E$6,0,10*ROW('Hygiene Data'!E63))),'Data Summary'!DU69="Yes"),OFFSET('Hygiene Data'!$E$6,0,10*ROW('Hygiene Data'!E63)),NA())</f>
        <v>#N/A</v>
      </c>
      <c r="BG69" s="111" t="e">
        <f ca="true">+IF(AND(ISNUMBER(OFFSET('Hygiene Data'!$E$8,0,10*ROW('Hygiene Data'!E63))),'Data Summary'!DV69="Yes"),OFFSET('Hygiene Data'!$E$8,0,10*ROW('Hygiene Data'!E63)),NA())</f>
        <v>#N/A</v>
      </c>
      <c r="BH69" s="111" t="e">
        <f ca="true">+IF(AND(ISNUMBER(OFFSET('Hygiene Data'!$E$10,0,10*ROW('Hygiene Data'!E63))),'Data Summary'!DW69="Yes"),OFFSET('Hygiene Data'!$E$10,0,10*ROW('Hygiene Data'!E63)),NA())</f>
        <v>#N/A</v>
      </c>
      <c r="BI69" s="111" t="e">
        <f ca="true">+IF(AND(ISNUMBER(OFFSET('Hygiene Data'!$F$6,0,10*ROW('Hygiene Data'!F63))),'Data Summary'!DX69="Yes"),OFFSET('Hygiene Data'!$F$6,0,10*ROW('Hygiene Data'!F63)),NA())</f>
        <v>#N/A</v>
      </c>
      <c r="BJ69" s="111" t="e">
        <f ca="true">+IF(AND(ISNUMBER(OFFSET('Hygiene Data'!$F$8,0,10*ROW('Hygiene Data'!F63))),'Data Summary'!DY69="Yes"),OFFSET('Hygiene Data'!$F$8,0,10*ROW('Hygiene Data'!F63)),NA())</f>
        <v>#N/A</v>
      </c>
      <c r="BK69" s="111" t="e">
        <f ca="true">+IF(AND(ISNUMBER(OFFSET('Hygiene Data'!$F$10,0,10*ROW('Hygiene Data'!F63))),'Data Summary'!DZ69="Yes"),OFFSET('Hygiene Data'!$F$10,0,10*ROW('Hygiene Data'!F63)),NA())</f>
        <v>#N/A</v>
      </c>
      <c r="BL69" s="111" t="e">
        <f ca="true">+IF(AND(ISNUMBER(OFFSET('Hygiene Data'!$G$6,0,10*ROW('Hygiene Data'!G63))),'Data Summary'!EA69="Yes"),OFFSET('Hygiene Data'!$G$6,0,10*ROW('Hygiene Data'!G63)),NA())</f>
        <v>#N/A</v>
      </c>
      <c r="BM69" s="111" t="e">
        <f ca="true">+IF(AND(ISNUMBER(OFFSET('Hygiene Data'!$G$8,0,10*ROW('Hygiene Data'!G63))),'Data Summary'!EB69="Yes"),OFFSET('Hygiene Data'!$G$8,0,10*ROW('Hygiene Data'!G63)),NA())</f>
        <v>#N/A</v>
      </c>
      <c r="BN69" s="111" t="e">
        <f ca="true">+IF(AND(ISNUMBER(OFFSET('Hygiene Data'!$G$10,0,10*ROW('Hygiene Data'!G63))),'Data Summary'!EC69="Yes"),OFFSET('Hygiene Data'!$G$10,0,10*ROW('Hygiene Data'!G63)),NA())</f>
        <v>#N/A</v>
      </c>
      <c r="BO69" s="111" t="e">
        <f ca="true">+IF(AND(ISNUMBER(OFFSET('Hygiene Data'!$H$6,0,10*ROW('Hygiene Data'!H63))),'Data Summary'!ED69="Yes"),OFFSET('Hygiene Data'!$H$6,0,10*ROW('Hygiene Data'!H63)),NA())</f>
        <v>#N/A</v>
      </c>
      <c r="BP69" s="111" t="e">
        <f ca="true">+IF(AND(ISNUMBER(OFFSET('Hygiene Data'!$H$8,0,10*ROW('Hygiene Data'!H63))),'Data Summary'!EE69="Yes"),OFFSET('Hygiene Data'!$H$8,0,10*ROW('Hygiene Data'!H63)),NA())</f>
        <v>#N/A</v>
      </c>
      <c r="BQ69" s="111" t="e">
        <f ca="true">+IF(AND(ISNUMBER(OFFSET('Hygiene Data'!$H$10,0,10*ROW('Hygiene Data'!H63))),'Data Summary'!EF69="Yes"),OFFSET('Hygiene Data'!$H$10,0,10*ROW('Hygiene Data'!H63)),NA())</f>
        <v>#N/A</v>
      </c>
    </row>
    <row r="70" x14ac:dyDescent="0.2">
      <c r="A70" s="59" t="e">
        <f ca="true">+IF(OFFSET('Water Data'!$B$1,0,10*ROW('Water Data'!B64))="",NA(),OFFSET('Water Data'!$B$1,0,10*ROW('Water Data'!B64)))</f>
        <v>#N/A</v>
      </c>
      <c r="B70" s="59" t="e">
        <f ca="true">+IF(OFFSET('Water Data'!$A$3,0,10*ROW('Water Data'!A67))="",NA(),OFFSET('Water Data'!$A$3,0,10*ROW('Water Data'!A67)))</f>
        <v>#N/A</v>
      </c>
      <c r="C70" s="59" t="e">
        <f ca="true">+IF(OFFSET('Water Data'!$C$3,0,10*ROW('Water Data'!C67))="",NA(),OFFSET('Water Data'!$C$3,0,10*ROW('Water Data'!C67)))</f>
        <v>#N/A</v>
      </c>
      <c r="D70" s="60" t="e">
        <f ca="true">+IF(AND(ISNUMBER(OFFSET('Water Data'!$C$5,0,10*ROW('Water Data'!C64))),'Data Summary'!BS70="Yes"),100-OFFSET('Water Data'!$C$5,0,10*ROW('Water Data'!C64)),NA())</f>
        <v>#N/A</v>
      </c>
      <c r="E70" s="60" t="e">
        <f ca="true">+IF(AND(ISNUMBER(OFFSET('Water Data'!$C$7,0,10*ROW('Water Data'!C64))),'Data Summary'!BT70="Yes"),OFFSET('Water Data'!$C$7,0,10*ROW('Water Data'!C64)),NA())</f>
        <v>#N/A</v>
      </c>
      <c r="F70" s="60" t="e">
        <f ca="true">+IF(AND(ISNUMBER(OFFSET('Water Data'!$C$10,0,10*ROW('Water Data'!C64))),'Data Summary'!BU70="Yes"),OFFSET('Water Data'!$C$10,0,10*ROW('Water Data'!C64)),NA())</f>
        <v>#N/A</v>
      </c>
      <c r="G70" s="60" t="e">
        <f ca="true">+IF(AND(ISNUMBER(OFFSET('Water Data'!$D$5,0,10*ROW('Water Data'!D64))),'Data Summary'!BV70="Yes"),100-OFFSET('Water Data'!$D$5,0,10*ROW('Water Data'!D64)),NA())</f>
        <v>#N/A</v>
      </c>
      <c r="H70" s="60" t="e">
        <f ca="true">+IF(AND(ISNUMBER(OFFSET('Water Data'!$D$7,0,10*ROW('Water Data'!D64))),'Data Summary'!BW70="Yes"),OFFSET('Water Data'!$D$7,0,10*ROW('Water Data'!D64)),NA())</f>
        <v>#N/A</v>
      </c>
      <c r="I70" s="60" t="e">
        <f ca="true">+IF(AND(ISNUMBER(OFFSET('Water Data'!$D$10,0,10*ROW('Water Data'!D64))),'Data Summary'!BX70="Yes"),OFFSET('Water Data'!$D$10,0,10*ROW('Water Data'!D64)),NA())</f>
        <v>#N/A</v>
      </c>
      <c r="J70" s="60" t="e">
        <f ca="true">+IF(AND(ISNUMBER(OFFSET('Water Data'!$E$5,0,10*ROW('Water Data'!E64))),'Data Summary'!BY70="Yes"),100-OFFSET('Water Data'!$E$5,0,10*ROW('Water Data'!E64)),NA())</f>
        <v>#N/A</v>
      </c>
      <c r="K70" s="60" t="e">
        <f ca="true">+IF(AND(ISNUMBER(OFFSET('Water Data'!$E$7,0,10*ROW('Water Data'!E64))),'Data Summary'!BZ70="Yes"),OFFSET('Water Data'!$E$7,0,10*ROW('Water Data'!E64)),NA())</f>
        <v>#N/A</v>
      </c>
      <c r="L70" s="60" t="e">
        <f ca="true">+IF(AND(ISNUMBER(OFFSET('Water Data'!$E$10,0,10*ROW('Water Data'!E64))),'Data Summary'!CA70="Yes"),OFFSET('Water Data'!$E$10,0,10*ROW('Water Data'!E64)),NA())</f>
        <v>#N/A</v>
      </c>
      <c r="M70" s="60" t="e">
        <f ca="true">+IF(AND(ISNUMBER(OFFSET('Water Data'!$F$5,0,10*ROW('Water Data'!F64))),'Data Summary'!CB70="Yes"),100-OFFSET('Water Data'!$F$5,0,10*ROW('Water Data'!F64)),NA())</f>
        <v>#N/A</v>
      </c>
      <c r="N70" s="60" t="e">
        <f ca="true">+IF(AND(ISNUMBER(OFFSET('Water Data'!$F$7,0,10*ROW('Water Data'!F64))),'Data Summary'!CC70="Yes"),OFFSET('Water Data'!$F$7,0,10*ROW('Water Data'!F64)),NA())</f>
        <v>#N/A</v>
      </c>
      <c r="O70" s="60" t="e">
        <f ca="true">+IF(AND(ISNUMBER(OFFSET('Water Data'!$F$10,0,10*ROW('Water Data'!F64))),'Data Summary'!CD70="Yes"),OFFSET('Water Data'!$F$10,0,10*ROW('Water Data'!F64)),NA())</f>
        <v>#N/A</v>
      </c>
      <c r="P70" s="60" t="e">
        <f ca="true">+IF(AND(ISNUMBER(OFFSET('Water Data'!$G$5,0,10*ROW('Water Data'!G64))),'Data Summary'!CE70="Yes"),100-OFFSET('Water Data'!$G$5,0,10*ROW('Water Data'!G64)),NA())</f>
        <v>#N/A</v>
      </c>
      <c r="Q70" s="60" t="e">
        <f ca="true">+IF(AND(ISNUMBER(OFFSET('Water Data'!$G$7,0,10*ROW('Water Data'!G64))),'Data Summary'!CF70="Yes"),OFFSET('Water Data'!$G$7,0,10*ROW('Water Data'!G64)),NA())</f>
        <v>#N/A</v>
      </c>
      <c r="R70" s="60" t="e">
        <f ca="true">+IF(AND(ISNUMBER(OFFSET('Water Data'!$G$10,0,10*ROW('Water Data'!G64))),'Data Summary'!CG70="Yes"),OFFSET('Water Data'!$G$10,0,10*ROW('Water Data'!G64)),NA())</f>
        <v>#N/A</v>
      </c>
      <c r="S70" s="60" t="e">
        <f ca="true">+IF(AND(ISNUMBER(OFFSET('Water Data'!$H$5,0,10*ROW('Water Data'!H64))),'Data Summary'!CH70="Yes"),100-OFFSET('Water Data'!$H$5,0,10*ROW('Water Data'!H64)),NA())</f>
        <v>#N/A</v>
      </c>
      <c r="T70" s="60" t="e">
        <f ca="true">+IF(AND(ISNUMBER(OFFSET('Water Data'!$H$7,0,10*ROW('Water Data'!H64))),'Data Summary'!CI70="Yes"),OFFSET('Water Data'!$H$7,0,10*ROW('Water Data'!H64)),NA())</f>
        <v>#N/A</v>
      </c>
      <c r="U70" s="60" t="e">
        <f ca="true">+IF(AND(ISNUMBER(OFFSET('Water Data'!$H$10,0,10*ROW('Water Data'!H64))),'Data Summary'!CJ70="Yes"),OFFSET('Water Data'!$H$10,0,10*ROW('Water Data'!H64)),NA())</f>
        <v>#N/A</v>
      </c>
      <c r="V70" s="106" t="e">
        <f ca="true">+IF(AND(ISNUMBER(OFFSET('Sanitation Data'!$C$5,0,10*ROW('Sanitation Data'!C64))),'Data Summary'!CK70="Yes"),100-OFFSET('Sanitation Data'!$C$5,0,10*ROW('Sanitation Data'!C64)),NA())</f>
        <v>#N/A</v>
      </c>
      <c r="W70" s="106" t="e">
        <f ca="true">+IF(AND(ISNUMBER(OFFSET('Sanitation Data'!$C$7,0,10*ROW('Sanitation Data'!C64))),'Data Summary'!CL70="Yes"),OFFSET('Sanitation Data'!$C$7,0,10*ROW('Sanitation Data'!C64)),NA())</f>
        <v>#N/A</v>
      </c>
      <c r="X70" s="106" t="e">
        <f ca="true">+IF(AND(ISNUMBER(OFFSET('Sanitation Data'!$C$11,0,10*ROW('Sanitation Data'!C64))),'Data Summary'!CM70="Yes"),OFFSET('Sanitation Data'!$C$11,0,10*ROW('Sanitation Data'!C64)),NA())</f>
        <v>#N/A</v>
      </c>
      <c r="Y70" s="106" t="e">
        <f ca="true">+IF(AND(ISNUMBER(OFFSET('Sanitation Data'!$C$12,0,10*ROW('Sanitation Data'!C64))),'Data Summary'!CN70="Yes"),OFFSET('Sanitation Data'!$C$12,0,10*ROW('Sanitation Data'!C64)),NA())</f>
        <v>#N/A</v>
      </c>
      <c r="Z70" s="106" t="e">
        <f ca="true">+IF(AND(ISNUMBER(OFFSET('Sanitation Data'!$C$13,0,10*ROW('Sanitation Data'!C64))),'Data Summary'!CO70="Yes"),OFFSET('Sanitation Data'!$C$13,0,10*ROW('Sanitation Data'!C64)),NA())</f>
        <v>#N/A</v>
      </c>
      <c r="AA70" s="106" t="e">
        <f ca="true">+IF(AND(ISNUMBER(OFFSET('Sanitation Data'!$D$5,0,10*ROW('Sanitation Data'!D64))),'Data Summary'!CP70="Yes"),100-OFFSET('Sanitation Data'!$D$5,0,10*ROW('Sanitation Data'!D64)),NA())</f>
        <v>#N/A</v>
      </c>
      <c r="AB70" s="106" t="e">
        <f ca="true">+IF(AND(ISNUMBER(OFFSET('Sanitation Data'!$D$7,0,10*ROW('Sanitation Data'!D64))),'Data Summary'!CQ70="Yes"),OFFSET('Sanitation Data'!$D$7,0,10*ROW('Sanitation Data'!D64)),NA())</f>
        <v>#N/A</v>
      </c>
      <c r="AC70" s="106" t="e">
        <f ca="true">+IF(AND(ISNUMBER(OFFSET('Sanitation Data'!$D$11,0,10*ROW('Sanitation Data'!D64))),'Data Summary'!CR70="Yes"),OFFSET('Sanitation Data'!$D$11,0,10*ROW('Sanitation Data'!D64)),NA())</f>
        <v>#N/A</v>
      </c>
      <c r="AD70" s="106" t="e">
        <f ca="true">+IF(AND(ISNUMBER(OFFSET('Sanitation Data'!$D$12,0,10*ROW('Sanitation Data'!D64))),'Data Summary'!CS70="Yes"),OFFSET('Sanitation Data'!$D$12,0,10*ROW('Sanitation Data'!D64)),NA())</f>
        <v>#N/A</v>
      </c>
      <c r="AE70" s="106" t="e">
        <f ca="true">+IF(AND(ISNUMBER(OFFSET('Sanitation Data'!$D$13,0,10*ROW('Sanitation Data'!D64))),'Data Summary'!CT70="Yes"),OFFSET('Sanitation Data'!$D$13,0,10*ROW('Sanitation Data'!D64)),NA())</f>
        <v>#N/A</v>
      </c>
      <c r="AF70" s="106" t="e">
        <f ca="true">+IF(AND(ISNUMBER(OFFSET('Sanitation Data'!$E$5,0,10*ROW('Sanitation Data'!E64))),'Data Summary'!CU70="Yes"),100-OFFSET('Sanitation Data'!$E$5,0,10*ROW('Sanitation Data'!E64)),NA())</f>
        <v>#N/A</v>
      </c>
      <c r="AG70" s="106" t="e">
        <f ca="true">+IF(AND(ISNUMBER(OFFSET('Sanitation Data'!$E$7,0,10*ROW('Sanitation Data'!E64))),'Data Summary'!CV70="Yes"),OFFSET('Sanitation Data'!$E$7,0,10*ROW('Sanitation Data'!E64)),NA())</f>
        <v>#N/A</v>
      </c>
      <c r="AH70" s="106" t="e">
        <f ca="true">+IF(AND(ISNUMBER(OFFSET('Sanitation Data'!$E$11,0,10*ROW('Sanitation Data'!E64))),'Data Summary'!CW70="Yes"),OFFSET('Sanitation Data'!$E$11,0,10*ROW('Sanitation Data'!E64)),NA())</f>
        <v>#N/A</v>
      </c>
      <c r="AI70" s="106" t="e">
        <f ca="true">+IF(AND(ISNUMBER(OFFSET('Sanitation Data'!$E$12,0,10*ROW('Sanitation Data'!E64))),'Data Summary'!CX70="Yes"),OFFSET('Sanitation Data'!$E$12,0,10*ROW('Sanitation Data'!E64)),NA())</f>
        <v>#N/A</v>
      </c>
      <c r="AJ70" s="106" t="e">
        <f ca="true">+IF(AND(ISNUMBER(OFFSET('Sanitation Data'!$E$13,0,10*ROW('Sanitation Data'!E64))),'Data Summary'!CY70="Yes"),OFFSET('Sanitation Data'!$E$13,0,10*ROW('Sanitation Data'!E64)),NA())</f>
        <v>#N/A</v>
      </c>
      <c r="AK70" s="106" t="e">
        <f ca="true">+IF(AND(ISNUMBER(OFFSET('Sanitation Data'!$F$5,0,10*ROW('Sanitation Data'!F64))),'Data Summary'!CZ70="Yes"),100-OFFSET('Sanitation Data'!$F$5,0,10*ROW('Sanitation Data'!F64)),NA())</f>
        <v>#N/A</v>
      </c>
      <c r="AL70" s="106" t="e">
        <f ca="true">+IF(AND(ISNUMBER(OFFSET('Sanitation Data'!$F$7,0,10*ROW('Sanitation Data'!F64))),'Data Summary'!DA70="Yes"),OFFSET('Sanitation Data'!$F$7,0,10*ROW('Sanitation Data'!F64)),NA())</f>
        <v>#N/A</v>
      </c>
      <c r="AM70" s="106" t="e">
        <f ca="true">+IF(AND(ISNUMBER(OFFSET('Sanitation Data'!$F$11,0,10*ROW('Sanitation Data'!F64))),'Data Summary'!DB70="Yes"),OFFSET('Sanitation Data'!$F$11,0,10*ROW('Sanitation Data'!F64)),NA())</f>
        <v>#N/A</v>
      </c>
      <c r="AN70" s="106" t="e">
        <f ca="true">+IF(AND(ISNUMBER(OFFSET('Sanitation Data'!$F$12,0,10*ROW('Sanitation Data'!F64))),'Data Summary'!DC70="Yes"),OFFSET('Sanitation Data'!$F$12,0,10*ROW('Sanitation Data'!F64)),NA())</f>
        <v>#N/A</v>
      </c>
      <c r="AO70" s="106" t="e">
        <f ca="true">+IF(AND(ISNUMBER(OFFSET('Sanitation Data'!$F$13,0,10*ROW('Sanitation Data'!F64))),'Data Summary'!DD70="Yes"),OFFSET('Sanitation Data'!$F$13,0,10*ROW('Sanitation Data'!F64)),NA())</f>
        <v>#N/A</v>
      </c>
      <c r="AP70" s="106" t="e">
        <f ca="true">+IF(AND(ISNUMBER(OFFSET('Sanitation Data'!$G$5,0,10*ROW('Sanitation Data'!G64))),'Data Summary'!DE70="Yes"),100-OFFSET('Sanitation Data'!$G$5,0,10*ROW('Sanitation Data'!G64)),NA())</f>
        <v>#N/A</v>
      </c>
      <c r="AQ70" s="106" t="e">
        <f ca="true">+IF(AND(ISNUMBER(OFFSET('Sanitation Data'!$G$7,0,10*ROW('Sanitation Data'!G64))),'Data Summary'!DF70="Yes"),OFFSET('Sanitation Data'!$G$7,0,10*ROW('Sanitation Data'!G64)),NA())</f>
        <v>#N/A</v>
      </c>
      <c r="AR70" s="106" t="e">
        <f ca="true">+IF(AND(ISNUMBER(OFFSET('Sanitation Data'!$G$11,0,10*ROW('Sanitation Data'!G64))),'Data Summary'!DG70="Yes"),OFFSET('Sanitation Data'!$G$11,0,10*ROW('Sanitation Data'!G64)),NA())</f>
        <v>#N/A</v>
      </c>
      <c r="AS70" s="106" t="e">
        <f ca="true">+IF(AND(ISNUMBER(OFFSET('Sanitation Data'!$G$12,0,10*ROW('Sanitation Data'!G64))),'Data Summary'!DH70="Yes"),OFFSET('Sanitation Data'!$G$12,0,10*ROW('Sanitation Data'!G64)),NA())</f>
        <v>#N/A</v>
      </c>
      <c r="AT70" s="106" t="e">
        <f ca="true">+IF(AND(ISNUMBER(OFFSET('Sanitation Data'!$G$13,0,10*ROW('Sanitation Data'!G64))),'Data Summary'!DI70="Yes"),OFFSET('Sanitation Data'!$G$13,0,10*ROW('Sanitation Data'!G64)),NA())</f>
        <v>#N/A</v>
      </c>
      <c r="AU70" s="106" t="e">
        <f ca="true">+IF(AND(ISNUMBER(OFFSET('Sanitation Data'!$H$5,0,10*ROW('Sanitation Data'!H64))),'Data Summary'!DJ70="Yes"),100-OFFSET('Sanitation Data'!$H$5,0,10*ROW('Sanitation Data'!H64)),NA())</f>
        <v>#N/A</v>
      </c>
      <c r="AV70" s="106" t="e">
        <f ca="true">+IF(AND(ISNUMBER(OFFSET('Sanitation Data'!$H$7,0,10*ROW('Sanitation Data'!H64))),'Data Summary'!DK70="Yes"),OFFSET('Sanitation Data'!$H$7,0,10*ROW('Sanitation Data'!H64)),NA())</f>
        <v>#N/A</v>
      </c>
      <c r="AW70" s="106" t="e">
        <f ca="true">+IF(AND(ISNUMBER(OFFSET('Sanitation Data'!$H$11,0,10*ROW('Sanitation Data'!H64))),'Data Summary'!DL70="Yes"),OFFSET('Sanitation Data'!$H$11,0,10*ROW('Sanitation Data'!H64)),NA())</f>
        <v>#N/A</v>
      </c>
      <c r="AX70" s="106" t="e">
        <f ca="true">+IF(AND(ISNUMBER(OFFSET('Sanitation Data'!$H$12,0,10*ROW('Sanitation Data'!H64))),'Data Summary'!DM70="Yes"),OFFSET('Sanitation Data'!$H$12,0,10*ROW('Sanitation Data'!H64)),NA())</f>
        <v>#N/A</v>
      </c>
      <c r="AY70" s="106" t="e">
        <f ca="true">+IF(AND(ISNUMBER(OFFSET('Sanitation Data'!$H$13,0,10*ROW('Sanitation Data'!H64))),'Data Summary'!DN70="Yes"),OFFSET('Sanitation Data'!$H$13,0,10*ROW('Sanitation Data'!H64)),NA())</f>
        <v>#N/A</v>
      </c>
      <c r="AZ70" s="111" t="e">
        <f ca="true">+IF(AND(ISNUMBER(OFFSET('Hygiene Data'!$C$6,0,10*ROW('Hygiene Data'!C64))),'Data Summary'!DO70="Yes"),OFFSET('Hygiene Data'!$C$6,0,10*ROW('Hygiene Data'!C64)),NA())</f>
        <v>#N/A</v>
      </c>
      <c r="BA70" s="111" t="e">
        <f ca="true">+IF(AND(ISNUMBER(OFFSET('Hygiene Data'!$C$8,0,10*ROW('Hygiene Data'!C64))),'Data Summary'!DP70="Yes"),OFFSET('Hygiene Data'!$C$8,0,10*ROW('Hygiene Data'!C64)),NA())</f>
        <v>#N/A</v>
      </c>
      <c r="BB70" s="111" t="e">
        <f ca="true">+IF(AND(ISNUMBER(OFFSET('Hygiene Data'!$C$10,0,10*ROW('Hygiene Data'!C64))),'Data Summary'!DQ70="Yes"),OFFSET('Hygiene Data'!$C$10,0,10*ROW('Hygiene Data'!C64)),NA())</f>
        <v>#N/A</v>
      </c>
      <c r="BC70" s="111" t="e">
        <f ca="true">+IF(AND(ISNUMBER(OFFSET('Hygiene Data'!$D$6,0,10*ROW('Hygiene Data'!D64))),'Data Summary'!DR70="Yes"),OFFSET('Hygiene Data'!$D$6,0,10*ROW('Hygiene Data'!D64)),NA())</f>
        <v>#N/A</v>
      </c>
      <c r="BD70" s="111" t="e">
        <f ca="true">+IF(AND(ISNUMBER(OFFSET('Hygiene Data'!$D$8,0,10*ROW('Hygiene Data'!D64))),'Data Summary'!DS70="Yes"),OFFSET('Hygiene Data'!$D$8,0,10*ROW('Hygiene Data'!D64)),NA())</f>
        <v>#N/A</v>
      </c>
      <c r="BE70" s="111" t="e">
        <f ca="true">+IF(AND(ISNUMBER(OFFSET('Hygiene Data'!$D$10,0,10*ROW('Hygiene Data'!D64))),'Data Summary'!DT70="Yes"),OFFSET('Hygiene Data'!$D$10,0,10*ROW('Hygiene Data'!D64)),NA())</f>
        <v>#N/A</v>
      </c>
      <c r="BF70" s="111" t="e">
        <f ca="true">+IF(AND(ISNUMBER(OFFSET('Hygiene Data'!$E$6,0,10*ROW('Hygiene Data'!E64))),'Data Summary'!DU70="Yes"),OFFSET('Hygiene Data'!$E$6,0,10*ROW('Hygiene Data'!E64)),NA())</f>
        <v>#N/A</v>
      </c>
      <c r="BG70" s="111" t="e">
        <f ca="true">+IF(AND(ISNUMBER(OFFSET('Hygiene Data'!$E$8,0,10*ROW('Hygiene Data'!E64))),'Data Summary'!DV70="Yes"),OFFSET('Hygiene Data'!$E$8,0,10*ROW('Hygiene Data'!E64)),NA())</f>
        <v>#N/A</v>
      </c>
      <c r="BH70" s="111" t="e">
        <f ca="true">+IF(AND(ISNUMBER(OFFSET('Hygiene Data'!$E$10,0,10*ROW('Hygiene Data'!E64))),'Data Summary'!DW70="Yes"),OFFSET('Hygiene Data'!$E$10,0,10*ROW('Hygiene Data'!E64)),NA())</f>
        <v>#N/A</v>
      </c>
      <c r="BI70" s="111" t="e">
        <f ca="true">+IF(AND(ISNUMBER(OFFSET('Hygiene Data'!$F$6,0,10*ROW('Hygiene Data'!F64))),'Data Summary'!DX70="Yes"),OFFSET('Hygiene Data'!$F$6,0,10*ROW('Hygiene Data'!F64)),NA())</f>
        <v>#N/A</v>
      </c>
      <c r="BJ70" s="111" t="e">
        <f ca="true">+IF(AND(ISNUMBER(OFFSET('Hygiene Data'!$F$8,0,10*ROW('Hygiene Data'!F64))),'Data Summary'!DY70="Yes"),OFFSET('Hygiene Data'!$F$8,0,10*ROW('Hygiene Data'!F64)),NA())</f>
        <v>#N/A</v>
      </c>
      <c r="BK70" s="111" t="e">
        <f ca="true">+IF(AND(ISNUMBER(OFFSET('Hygiene Data'!$F$10,0,10*ROW('Hygiene Data'!F64))),'Data Summary'!DZ70="Yes"),OFFSET('Hygiene Data'!$F$10,0,10*ROW('Hygiene Data'!F64)),NA())</f>
        <v>#N/A</v>
      </c>
      <c r="BL70" s="111" t="e">
        <f ca="true">+IF(AND(ISNUMBER(OFFSET('Hygiene Data'!$G$6,0,10*ROW('Hygiene Data'!G64))),'Data Summary'!EA70="Yes"),OFFSET('Hygiene Data'!$G$6,0,10*ROW('Hygiene Data'!G64)),NA())</f>
        <v>#N/A</v>
      </c>
      <c r="BM70" s="111" t="e">
        <f ca="true">+IF(AND(ISNUMBER(OFFSET('Hygiene Data'!$G$8,0,10*ROW('Hygiene Data'!G64))),'Data Summary'!EB70="Yes"),OFFSET('Hygiene Data'!$G$8,0,10*ROW('Hygiene Data'!G64)),NA())</f>
        <v>#N/A</v>
      </c>
      <c r="BN70" s="111" t="e">
        <f ca="true">+IF(AND(ISNUMBER(OFFSET('Hygiene Data'!$G$10,0,10*ROW('Hygiene Data'!G64))),'Data Summary'!EC70="Yes"),OFFSET('Hygiene Data'!$G$10,0,10*ROW('Hygiene Data'!G64)),NA())</f>
        <v>#N/A</v>
      </c>
      <c r="BO70" s="111" t="e">
        <f ca="true">+IF(AND(ISNUMBER(OFFSET('Hygiene Data'!$H$6,0,10*ROW('Hygiene Data'!H64))),'Data Summary'!ED70="Yes"),OFFSET('Hygiene Data'!$H$6,0,10*ROW('Hygiene Data'!H64)),NA())</f>
        <v>#N/A</v>
      </c>
      <c r="BP70" s="111" t="e">
        <f ca="true">+IF(AND(ISNUMBER(OFFSET('Hygiene Data'!$H$8,0,10*ROW('Hygiene Data'!H64))),'Data Summary'!EE70="Yes"),OFFSET('Hygiene Data'!$H$8,0,10*ROW('Hygiene Data'!H64)),NA())</f>
        <v>#N/A</v>
      </c>
      <c r="BQ70" s="111" t="e">
        <f ca="true">+IF(AND(ISNUMBER(OFFSET('Hygiene Data'!$H$10,0,10*ROW('Hygiene Data'!H64))),'Data Summary'!EF70="Yes"),OFFSET('Hygiene Data'!$H$10,0,10*ROW('Hygiene Data'!H64)),NA())</f>
        <v>#N/A</v>
      </c>
    </row>
    <row r="71" x14ac:dyDescent="0.2">
      <c r="A71" s="59" t="e">
        <f ca="true">+IF(OFFSET('Water Data'!$B$1,0,10*ROW('Water Data'!B65))="",NA(),OFFSET('Water Data'!$B$1,0,10*ROW('Water Data'!B65)))</f>
        <v>#N/A</v>
      </c>
      <c r="B71" s="59" t="e">
        <f ca="true">+IF(OFFSET('Water Data'!$A$3,0,10*ROW('Water Data'!A68))="",NA(),OFFSET('Water Data'!$A$3,0,10*ROW('Water Data'!A68)))</f>
        <v>#N/A</v>
      </c>
      <c r="C71" s="59" t="e">
        <f ca="true">+IF(OFFSET('Water Data'!$C$3,0,10*ROW('Water Data'!C68))="",NA(),OFFSET('Water Data'!$C$3,0,10*ROW('Water Data'!C68)))</f>
        <v>#N/A</v>
      </c>
      <c r="D71" s="60" t="e">
        <f ca="true">+IF(AND(ISNUMBER(OFFSET('Water Data'!$C$5,0,10*ROW('Water Data'!C65))),'Data Summary'!BS71="Yes"),100-OFFSET('Water Data'!$C$5,0,10*ROW('Water Data'!C65)),NA())</f>
        <v>#N/A</v>
      </c>
      <c r="E71" s="60" t="e">
        <f ca="true">+IF(AND(ISNUMBER(OFFSET('Water Data'!$C$7,0,10*ROW('Water Data'!C65))),'Data Summary'!BT71="Yes"),OFFSET('Water Data'!$C$7,0,10*ROW('Water Data'!C65)),NA())</f>
        <v>#N/A</v>
      </c>
      <c r="F71" s="60" t="e">
        <f ca="true">+IF(AND(ISNUMBER(OFFSET('Water Data'!$C$10,0,10*ROW('Water Data'!C65))),'Data Summary'!BU71="Yes"),OFFSET('Water Data'!$C$10,0,10*ROW('Water Data'!C65)),NA())</f>
        <v>#N/A</v>
      </c>
      <c r="G71" s="60" t="e">
        <f ca="true">+IF(AND(ISNUMBER(OFFSET('Water Data'!$D$5,0,10*ROW('Water Data'!D65))),'Data Summary'!BV71="Yes"),100-OFFSET('Water Data'!$D$5,0,10*ROW('Water Data'!D65)),NA())</f>
        <v>#N/A</v>
      </c>
      <c r="H71" s="60" t="e">
        <f ca="true">+IF(AND(ISNUMBER(OFFSET('Water Data'!$D$7,0,10*ROW('Water Data'!D65))),'Data Summary'!BW71="Yes"),OFFSET('Water Data'!$D$7,0,10*ROW('Water Data'!D65)),NA())</f>
        <v>#N/A</v>
      </c>
      <c r="I71" s="60" t="e">
        <f ca="true">+IF(AND(ISNUMBER(OFFSET('Water Data'!$D$10,0,10*ROW('Water Data'!D65))),'Data Summary'!BX71="Yes"),OFFSET('Water Data'!$D$10,0,10*ROW('Water Data'!D65)),NA())</f>
        <v>#N/A</v>
      </c>
      <c r="J71" s="60" t="e">
        <f ca="true">+IF(AND(ISNUMBER(OFFSET('Water Data'!$E$5,0,10*ROW('Water Data'!E65))),'Data Summary'!BY71="Yes"),100-OFFSET('Water Data'!$E$5,0,10*ROW('Water Data'!E65)),NA())</f>
        <v>#N/A</v>
      </c>
      <c r="K71" s="60" t="e">
        <f ca="true">+IF(AND(ISNUMBER(OFFSET('Water Data'!$E$7,0,10*ROW('Water Data'!E65))),'Data Summary'!BZ71="Yes"),OFFSET('Water Data'!$E$7,0,10*ROW('Water Data'!E65)),NA())</f>
        <v>#N/A</v>
      </c>
      <c r="L71" s="60" t="e">
        <f ca="true">+IF(AND(ISNUMBER(OFFSET('Water Data'!$E$10,0,10*ROW('Water Data'!E65))),'Data Summary'!CA71="Yes"),OFFSET('Water Data'!$E$10,0,10*ROW('Water Data'!E65)),NA())</f>
        <v>#N/A</v>
      </c>
      <c r="M71" s="60" t="e">
        <f ca="true">+IF(AND(ISNUMBER(OFFSET('Water Data'!$F$5,0,10*ROW('Water Data'!F65))),'Data Summary'!CB71="Yes"),100-OFFSET('Water Data'!$F$5,0,10*ROW('Water Data'!F65)),NA())</f>
        <v>#N/A</v>
      </c>
      <c r="N71" s="60" t="e">
        <f ca="true">+IF(AND(ISNUMBER(OFFSET('Water Data'!$F$7,0,10*ROW('Water Data'!F65))),'Data Summary'!CC71="Yes"),OFFSET('Water Data'!$F$7,0,10*ROW('Water Data'!F65)),NA())</f>
        <v>#N/A</v>
      </c>
      <c r="O71" s="60" t="e">
        <f ca="true">+IF(AND(ISNUMBER(OFFSET('Water Data'!$F$10,0,10*ROW('Water Data'!F65))),'Data Summary'!CD71="Yes"),OFFSET('Water Data'!$F$10,0,10*ROW('Water Data'!F65)),NA())</f>
        <v>#N/A</v>
      </c>
      <c r="P71" s="60" t="e">
        <f ca="true">+IF(AND(ISNUMBER(OFFSET('Water Data'!$G$5,0,10*ROW('Water Data'!G65))),'Data Summary'!CE71="Yes"),100-OFFSET('Water Data'!$G$5,0,10*ROW('Water Data'!G65)),NA())</f>
        <v>#N/A</v>
      </c>
      <c r="Q71" s="60" t="e">
        <f ca="true">+IF(AND(ISNUMBER(OFFSET('Water Data'!$G$7,0,10*ROW('Water Data'!G65))),'Data Summary'!CF71="Yes"),OFFSET('Water Data'!$G$7,0,10*ROW('Water Data'!G65)),NA())</f>
        <v>#N/A</v>
      </c>
      <c r="R71" s="60" t="e">
        <f ca="true">+IF(AND(ISNUMBER(OFFSET('Water Data'!$G$10,0,10*ROW('Water Data'!G65))),'Data Summary'!CG71="Yes"),OFFSET('Water Data'!$G$10,0,10*ROW('Water Data'!G65)),NA())</f>
        <v>#N/A</v>
      </c>
      <c r="S71" s="60" t="e">
        <f ca="true">+IF(AND(ISNUMBER(OFFSET('Water Data'!$H$5,0,10*ROW('Water Data'!H65))),'Data Summary'!CH71="Yes"),100-OFFSET('Water Data'!$H$5,0,10*ROW('Water Data'!H65)),NA())</f>
        <v>#N/A</v>
      </c>
      <c r="T71" s="60" t="e">
        <f ca="true">+IF(AND(ISNUMBER(OFFSET('Water Data'!$H$7,0,10*ROW('Water Data'!H65))),'Data Summary'!CI71="Yes"),OFFSET('Water Data'!$H$7,0,10*ROW('Water Data'!H65)),NA())</f>
        <v>#N/A</v>
      </c>
      <c r="U71" s="60" t="e">
        <f ca="true">+IF(AND(ISNUMBER(OFFSET('Water Data'!$H$10,0,10*ROW('Water Data'!H65))),'Data Summary'!CJ71="Yes"),OFFSET('Water Data'!$H$10,0,10*ROW('Water Data'!H65)),NA())</f>
        <v>#N/A</v>
      </c>
      <c r="V71" s="106" t="e">
        <f ca="true">+IF(AND(ISNUMBER(OFFSET('Sanitation Data'!$C$5,0,10*ROW('Sanitation Data'!C65))),'Data Summary'!CK71="Yes"),100-OFFSET('Sanitation Data'!$C$5,0,10*ROW('Sanitation Data'!C65)),NA())</f>
        <v>#N/A</v>
      </c>
      <c r="W71" s="106" t="e">
        <f ca="true">+IF(AND(ISNUMBER(OFFSET('Sanitation Data'!$C$7,0,10*ROW('Sanitation Data'!C65))),'Data Summary'!CL71="Yes"),OFFSET('Sanitation Data'!$C$7,0,10*ROW('Sanitation Data'!C65)),NA())</f>
        <v>#N/A</v>
      </c>
      <c r="X71" s="106" t="e">
        <f ca="true">+IF(AND(ISNUMBER(OFFSET('Sanitation Data'!$C$11,0,10*ROW('Sanitation Data'!C65))),'Data Summary'!CM71="Yes"),OFFSET('Sanitation Data'!$C$11,0,10*ROW('Sanitation Data'!C65)),NA())</f>
        <v>#N/A</v>
      </c>
      <c r="Y71" s="106" t="e">
        <f ca="true">+IF(AND(ISNUMBER(OFFSET('Sanitation Data'!$C$12,0,10*ROW('Sanitation Data'!C65))),'Data Summary'!CN71="Yes"),OFFSET('Sanitation Data'!$C$12,0,10*ROW('Sanitation Data'!C65)),NA())</f>
        <v>#N/A</v>
      </c>
      <c r="Z71" s="106" t="e">
        <f ca="true">+IF(AND(ISNUMBER(OFFSET('Sanitation Data'!$C$13,0,10*ROW('Sanitation Data'!C65))),'Data Summary'!CO71="Yes"),OFFSET('Sanitation Data'!$C$13,0,10*ROW('Sanitation Data'!C65)),NA())</f>
        <v>#N/A</v>
      </c>
      <c r="AA71" s="106" t="e">
        <f ca="true">+IF(AND(ISNUMBER(OFFSET('Sanitation Data'!$D$5,0,10*ROW('Sanitation Data'!D65))),'Data Summary'!CP71="Yes"),100-OFFSET('Sanitation Data'!$D$5,0,10*ROW('Sanitation Data'!D65)),NA())</f>
        <v>#N/A</v>
      </c>
      <c r="AB71" s="106" t="e">
        <f ca="true">+IF(AND(ISNUMBER(OFFSET('Sanitation Data'!$D$7,0,10*ROW('Sanitation Data'!D65))),'Data Summary'!CQ71="Yes"),OFFSET('Sanitation Data'!$D$7,0,10*ROW('Sanitation Data'!D65)),NA())</f>
        <v>#N/A</v>
      </c>
      <c r="AC71" s="106" t="e">
        <f ca="true">+IF(AND(ISNUMBER(OFFSET('Sanitation Data'!$D$11,0,10*ROW('Sanitation Data'!D65))),'Data Summary'!CR71="Yes"),OFFSET('Sanitation Data'!$D$11,0,10*ROW('Sanitation Data'!D65)),NA())</f>
        <v>#N/A</v>
      </c>
      <c r="AD71" s="106" t="e">
        <f ca="true">+IF(AND(ISNUMBER(OFFSET('Sanitation Data'!$D$12,0,10*ROW('Sanitation Data'!D65))),'Data Summary'!CS71="Yes"),OFFSET('Sanitation Data'!$D$12,0,10*ROW('Sanitation Data'!D65)),NA())</f>
        <v>#N/A</v>
      </c>
      <c r="AE71" s="106" t="e">
        <f ca="true">+IF(AND(ISNUMBER(OFFSET('Sanitation Data'!$D$13,0,10*ROW('Sanitation Data'!D65))),'Data Summary'!CT71="Yes"),OFFSET('Sanitation Data'!$D$13,0,10*ROW('Sanitation Data'!D65)),NA())</f>
        <v>#N/A</v>
      </c>
      <c r="AF71" s="106" t="e">
        <f ca="true">+IF(AND(ISNUMBER(OFFSET('Sanitation Data'!$E$5,0,10*ROW('Sanitation Data'!E65))),'Data Summary'!CU71="Yes"),100-OFFSET('Sanitation Data'!$E$5,0,10*ROW('Sanitation Data'!E65)),NA())</f>
        <v>#N/A</v>
      </c>
      <c r="AG71" s="106" t="e">
        <f ca="true">+IF(AND(ISNUMBER(OFFSET('Sanitation Data'!$E$7,0,10*ROW('Sanitation Data'!E65))),'Data Summary'!CV71="Yes"),OFFSET('Sanitation Data'!$E$7,0,10*ROW('Sanitation Data'!E65)),NA())</f>
        <v>#N/A</v>
      </c>
      <c r="AH71" s="106" t="e">
        <f ca="true">+IF(AND(ISNUMBER(OFFSET('Sanitation Data'!$E$11,0,10*ROW('Sanitation Data'!E65))),'Data Summary'!CW71="Yes"),OFFSET('Sanitation Data'!$E$11,0,10*ROW('Sanitation Data'!E65)),NA())</f>
        <v>#N/A</v>
      </c>
      <c r="AI71" s="106" t="e">
        <f ca="true">+IF(AND(ISNUMBER(OFFSET('Sanitation Data'!$E$12,0,10*ROW('Sanitation Data'!E65))),'Data Summary'!CX71="Yes"),OFFSET('Sanitation Data'!$E$12,0,10*ROW('Sanitation Data'!E65)),NA())</f>
        <v>#N/A</v>
      </c>
      <c r="AJ71" s="106" t="e">
        <f ca="true">+IF(AND(ISNUMBER(OFFSET('Sanitation Data'!$E$13,0,10*ROW('Sanitation Data'!E65))),'Data Summary'!CY71="Yes"),OFFSET('Sanitation Data'!$E$13,0,10*ROW('Sanitation Data'!E65)),NA())</f>
        <v>#N/A</v>
      </c>
      <c r="AK71" s="106" t="e">
        <f ca="true">+IF(AND(ISNUMBER(OFFSET('Sanitation Data'!$F$5,0,10*ROW('Sanitation Data'!F65))),'Data Summary'!CZ71="Yes"),100-OFFSET('Sanitation Data'!$F$5,0,10*ROW('Sanitation Data'!F65)),NA())</f>
        <v>#N/A</v>
      </c>
      <c r="AL71" s="106" t="e">
        <f ca="true">+IF(AND(ISNUMBER(OFFSET('Sanitation Data'!$F$7,0,10*ROW('Sanitation Data'!F65))),'Data Summary'!DA71="Yes"),OFFSET('Sanitation Data'!$F$7,0,10*ROW('Sanitation Data'!F65)),NA())</f>
        <v>#N/A</v>
      </c>
      <c r="AM71" s="106" t="e">
        <f ca="true">+IF(AND(ISNUMBER(OFFSET('Sanitation Data'!$F$11,0,10*ROW('Sanitation Data'!F65))),'Data Summary'!DB71="Yes"),OFFSET('Sanitation Data'!$F$11,0,10*ROW('Sanitation Data'!F65)),NA())</f>
        <v>#N/A</v>
      </c>
      <c r="AN71" s="106" t="e">
        <f ca="true">+IF(AND(ISNUMBER(OFFSET('Sanitation Data'!$F$12,0,10*ROW('Sanitation Data'!F65))),'Data Summary'!DC71="Yes"),OFFSET('Sanitation Data'!$F$12,0,10*ROW('Sanitation Data'!F65)),NA())</f>
        <v>#N/A</v>
      </c>
      <c r="AO71" s="106" t="e">
        <f ca="true">+IF(AND(ISNUMBER(OFFSET('Sanitation Data'!$F$13,0,10*ROW('Sanitation Data'!F65))),'Data Summary'!DD71="Yes"),OFFSET('Sanitation Data'!$F$13,0,10*ROW('Sanitation Data'!F65)),NA())</f>
        <v>#N/A</v>
      </c>
      <c r="AP71" s="106" t="e">
        <f ca="true">+IF(AND(ISNUMBER(OFFSET('Sanitation Data'!$G$5,0,10*ROW('Sanitation Data'!G65))),'Data Summary'!DE71="Yes"),100-OFFSET('Sanitation Data'!$G$5,0,10*ROW('Sanitation Data'!G65)),NA())</f>
        <v>#N/A</v>
      </c>
      <c r="AQ71" s="106" t="e">
        <f ca="true">+IF(AND(ISNUMBER(OFFSET('Sanitation Data'!$G$7,0,10*ROW('Sanitation Data'!G65))),'Data Summary'!DF71="Yes"),OFFSET('Sanitation Data'!$G$7,0,10*ROW('Sanitation Data'!G65)),NA())</f>
        <v>#N/A</v>
      </c>
      <c r="AR71" s="106" t="e">
        <f ca="true">+IF(AND(ISNUMBER(OFFSET('Sanitation Data'!$G$11,0,10*ROW('Sanitation Data'!G65))),'Data Summary'!DG71="Yes"),OFFSET('Sanitation Data'!$G$11,0,10*ROW('Sanitation Data'!G65)),NA())</f>
        <v>#N/A</v>
      </c>
      <c r="AS71" s="106" t="e">
        <f ca="true">+IF(AND(ISNUMBER(OFFSET('Sanitation Data'!$G$12,0,10*ROW('Sanitation Data'!G65))),'Data Summary'!DH71="Yes"),OFFSET('Sanitation Data'!$G$12,0,10*ROW('Sanitation Data'!G65)),NA())</f>
        <v>#N/A</v>
      </c>
      <c r="AT71" s="106" t="e">
        <f ca="true">+IF(AND(ISNUMBER(OFFSET('Sanitation Data'!$G$13,0,10*ROW('Sanitation Data'!G65))),'Data Summary'!DI71="Yes"),OFFSET('Sanitation Data'!$G$13,0,10*ROW('Sanitation Data'!G65)),NA())</f>
        <v>#N/A</v>
      </c>
      <c r="AU71" s="106" t="e">
        <f ca="true">+IF(AND(ISNUMBER(OFFSET('Sanitation Data'!$H$5,0,10*ROW('Sanitation Data'!H65))),'Data Summary'!DJ71="Yes"),100-OFFSET('Sanitation Data'!$H$5,0,10*ROW('Sanitation Data'!H65)),NA())</f>
        <v>#N/A</v>
      </c>
      <c r="AV71" s="106" t="e">
        <f ca="true">+IF(AND(ISNUMBER(OFFSET('Sanitation Data'!$H$7,0,10*ROW('Sanitation Data'!H65))),'Data Summary'!DK71="Yes"),OFFSET('Sanitation Data'!$H$7,0,10*ROW('Sanitation Data'!H65)),NA())</f>
        <v>#N/A</v>
      </c>
      <c r="AW71" s="106" t="e">
        <f ca="true">+IF(AND(ISNUMBER(OFFSET('Sanitation Data'!$H$11,0,10*ROW('Sanitation Data'!H65))),'Data Summary'!DL71="Yes"),OFFSET('Sanitation Data'!$H$11,0,10*ROW('Sanitation Data'!H65)),NA())</f>
        <v>#N/A</v>
      </c>
      <c r="AX71" s="106" t="e">
        <f ca="true">+IF(AND(ISNUMBER(OFFSET('Sanitation Data'!$H$12,0,10*ROW('Sanitation Data'!H65))),'Data Summary'!DM71="Yes"),OFFSET('Sanitation Data'!$H$12,0,10*ROW('Sanitation Data'!H65)),NA())</f>
        <v>#N/A</v>
      </c>
      <c r="AY71" s="106" t="e">
        <f ca="true">+IF(AND(ISNUMBER(OFFSET('Sanitation Data'!$H$13,0,10*ROW('Sanitation Data'!H65))),'Data Summary'!DN71="Yes"),OFFSET('Sanitation Data'!$H$13,0,10*ROW('Sanitation Data'!H65)),NA())</f>
        <v>#N/A</v>
      </c>
      <c r="AZ71" s="111" t="e">
        <f ca="true">+IF(AND(ISNUMBER(OFFSET('Hygiene Data'!$C$6,0,10*ROW('Hygiene Data'!C65))),'Data Summary'!DO71="Yes"),OFFSET('Hygiene Data'!$C$6,0,10*ROW('Hygiene Data'!C65)),NA())</f>
        <v>#N/A</v>
      </c>
      <c r="BA71" s="111" t="e">
        <f ca="true">+IF(AND(ISNUMBER(OFFSET('Hygiene Data'!$C$8,0,10*ROW('Hygiene Data'!C65))),'Data Summary'!DP71="Yes"),OFFSET('Hygiene Data'!$C$8,0,10*ROW('Hygiene Data'!C65)),NA())</f>
        <v>#N/A</v>
      </c>
      <c r="BB71" s="111" t="e">
        <f ca="true">+IF(AND(ISNUMBER(OFFSET('Hygiene Data'!$C$10,0,10*ROW('Hygiene Data'!C65))),'Data Summary'!DQ71="Yes"),OFFSET('Hygiene Data'!$C$10,0,10*ROW('Hygiene Data'!C65)),NA())</f>
        <v>#N/A</v>
      </c>
      <c r="BC71" s="111" t="e">
        <f ca="true">+IF(AND(ISNUMBER(OFFSET('Hygiene Data'!$D$6,0,10*ROW('Hygiene Data'!D65))),'Data Summary'!DR71="Yes"),OFFSET('Hygiene Data'!$D$6,0,10*ROW('Hygiene Data'!D65)),NA())</f>
        <v>#N/A</v>
      </c>
      <c r="BD71" s="111" t="e">
        <f ca="true">+IF(AND(ISNUMBER(OFFSET('Hygiene Data'!$D$8,0,10*ROW('Hygiene Data'!D65))),'Data Summary'!DS71="Yes"),OFFSET('Hygiene Data'!$D$8,0,10*ROW('Hygiene Data'!D65)),NA())</f>
        <v>#N/A</v>
      </c>
      <c r="BE71" s="111" t="e">
        <f ca="true">+IF(AND(ISNUMBER(OFFSET('Hygiene Data'!$D$10,0,10*ROW('Hygiene Data'!D65))),'Data Summary'!DT71="Yes"),OFFSET('Hygiene Data'!$D$10,0,10*ROW('Hygiene Data'!D65)),NA())</f>
        <v>#N/A</v>
      </c>
      <c r="BF71" s="111" t="e">
        <f ca="true">+IF(AND(ISNUMBER(OFFSET('Hygiene Data'!$E$6,0,10*ROW('Hygiene Data'!E65))),'Data Summary'!DU71="Yes"),OFFSET('Hygiene Data'!$E$6,0,10*ROW('Hygiene Data'!E65)),NA())</f>
        <v>#N/A</v>
      </c>
      <c r="BG71" s="111" t="e">
        <f ca="true">+IF(AND(ISNUMBER(OFFSET('Hygiene Data'!$E$8,0,10*ROW('Hygiene Data'!E65))),'Data Summary'!DV71="Yes"),OFFSET('Hygiene Data'!$E$8,0,10*ROW('Hygiene Data'!E65)),NA())</f>
        <v>#N/A</v>
      </c>
      <c r="BH71" s="111" t="e">
        <f ca="true">+IF(AND(ISNUMBER(OFFSET('Hygiene Data'!$E$10,0,10*ROW('Hygiene Data'!E65))),'Data Summary'!DW71="Yes"),OFFSET('Hygiene Data'!$E$10,0,10*ROW('Hygiene Data'!E65)),NA())</f>
        <v>#N/A</v>
      </c>
      <c r="BI71" s="111" t="e">
        <f ca="true">+IF(AND(ISNUMBER(OFFSET('Hygiene Data'!$F$6,0,10*ROW('Hygiene Data'!F65))),'Data Summary'!DX71="Yes"),OFFSET('Hygiene Data'!$F$6,0,10*ROW('Hygiene Data'!F65)),NA())</f>
        <v>#N/A</v>
      </c>
      <c r="BJ71" s="111" t="e">
        <f ca="true">+IF(AND(ISNUMBER(OFFSET('Hygiene Data'!$F$8,0,10*ROW('Hygiene Data'!F65))),'Data Summary'!DY71="Yes"),OFFSET('Hygiene Data'!$F$8,0,10*ROW('Hygiene Data'!F65)),NA())</f>
        <v>#N/A</v>
      </c>
      <c r="BK71" s="111" t="e">
        <f ca="true">+IF(AND(ISNUMBER(OFFSET('Hygiene Data'!$F$10,0,10*ROW('Hygiene Data'!F65))),'Data Summary'!DZ71="Yes"),OFFSET('Hygiene Data'!$F$10,0,10*ROW('Hygiene Data'!F65)),NA())</f>
        <v>#N/A</v>
      </c>
      <c r="BL71" s="111" t="e">
        <f ca="true">+IF(AND(ISNUMBER(OFFSET('Hygiene Data'!$G$6,0,10*ROW('Hygiene Data'!G65))),'Data Summary'!EA71="Yes"),OFFSET('Hygiene Data'!$G$6,0,10*ROW('Hygiene Data'!G65)),NA())</f>
        <v>#N/A</v>
      </c>
      <c r="BM71" s="111" t="e">
        <f ca="true">+IF(AND(ISNUMBER(OFFSET('Hygiene Data'!$G$8,0,10*ROW('Hygiene Data'!G65))),'Data Summary'!EB71="Yes"),OFFSET('Hygiene Data'!$G$8,0,10*ROW('Hygiene Data'!G65)),NA())</f>
        <v>#N/A</v>
      </c>
      <c r="BN71" s="111" t="e">
        <f ca="true">+IF(AND(ISNUMBER(OFFSET('Hygiene Data'!$G$10,0,10*ROW('Hygiene Data'!G65))),'Data Summary'!EC71="Yes"),OFFSET('Hygiene Data'!$G$10,0,10*ROW('Hygiene Data'!G65)),NA())</f>
        <v>#N/A</v>
      </c>
      <c r="BO71" s="111" t="e">
        <f ca="true">+IF(AND(ISNUMBER(OFFSET('Hygiene Data'!$H$6,0,10*ROW('Hygiene Data'!H65))),'Data Summary'!ED71="Yes"),OFFSET('Hygiene Data'!$H$6,0,10*ROW('Hygiene Data'!H65)),NA())</f>
        <v>#N/A</v>
      </c>
      <c r="BP71" s="111" t="e">
        <f ca="true">+IF(AND(ISNUMBER(OFFSET('Hygiene Data'!$H$8,0,10*ROW('Hygiene Data'!H65))),'Data Summary'!EE71="Yes"),OFFSET('Hygiene Data'!$H$8,0,10*ROW('Hygiene Data'!H65)),NA())</f>
        <v>#N/A</v>
      </c>
      <c r="BQ71" s="111" t="e">
        <f ca="true">+IF(AND(ISNUMBER(OFFSET('Hygiene Data'!$H$10,0,10*ROW('Hygiene Data'!H65))),'Data Summary'!EF71="Yes"),OFFSET('Hygiene Data'!$H$10,0,10*ROW('Hygiene Data'!H65)),NA())</f>
        <v>#N/A</v>
      </c>
    </row>
    <row r="72" x14ac:dyDescent="0.2">
      <c r="A72" s="59" t="e">
        <f ca="true">+IF(OFFSET('Water Data'!$B$1,0,10*ROW('Water Data'!B66))="",NA(),OFFSET('Water Data'!$B$1,0,10*ROW('Water Data'!B66)))</f>
        <v>#N/A</v>
      </c>
      <c r="B72" s="59" t="e">
        <f ca="true">+IF(OFFSET('Water Data'!$A$3,0,10*ROW('Water Data'!A69))="",NA(),OFFSET('Water Data'!$A$3,0,10*ROW('Water Data'!A69)))</f>
        <v>#N/A</v>
      </c>
      <c r="C72" s="59" t="e">
        <f ca="true">+IF(OFFSET('Water Data'!$C$3,0,10*ROW('Water Data'!C69))="",NA(),OFFSET('Water Data'!$C$3,0,10*ROW('Water Data'!C69)))</f>
        <v>#N/A</v>
      </c>
      <c r="D72" s="60" t="e">
        <f ca="true">+IF(AND(ISNUMBER(OFFSET('Water Data'!$C$5,0,10*ROW('Water Data'!C66))),'Data Summary'!BS72="Yes"),100-OFFSET('Water Data'!$C$5,0,10*ROW('Water Data'!C66)),NA())</f>
        <v>#N/A</v>
      </c>
      <c r="E72" s="60" t="e">
        <f ca="true">+IF(AND(ISNUMBER(OFFSET('Water Data'!$C$7,0,10*ROW('Water Data'!C66))),'Data Summary'!BT72="Yes"),OFFSET('Water Data'!$C$7,0,10*ROW('Water Data'!C66)),NA())</f>
        <v>#N/A</v>
      </c>
      <c r="F72" s="60" t="e">
        <f ca="true">+IF(AND(ISNUMBER(OFFSET('Water Data'!$C$10,0,10*ROW('Water Data'!C66))),'Data Summary'!BU72="Yes"),OFFSET('Water Data'!$C$10,0,10*ROW('Water Data'!C66)),NA())</f>
        <v>#N/A</v>
      </c>
      <c r="G72" s="60" t="e">
        <f ca="true">+IF(AND(ISNUMBER(OFFSET('Water Data'!$D$5,0,10*ROW('Water Data'!D66))),'Data Summary'!BV72="Yes"),100-OFFSET('Water Data'!$D$5,0,10*ROW('Water Data'!D66)),NA())</f>
        <v>#N/A</v>
      </c>
      <c r="H72" s="60" t="e">
        <f ca="true">+IF(AND(ISNUMBER(OFFSET('Water Data'!$D$7,0,10*ROW('Water Data'!D66))),'Data Summary'!BW72="Yes"),OFFSET('Water Data'!$D$7,0,10*ROW('Water Data'!D66)),NA())</f>
        <v>#N/A</v>
      </c>
      <c r="I72" s="60" t="e">
        <f ca="true">+IF(AND(ISNUMBER(OFFSET('Water Data'!$D$10,0,10*ROW('Water Data'!D66))),'Data Summary'!BX72="Yes"),OFFSET('Water Data'!$D$10,0,10*ROW('Water Data'!D66)),NA())</f>
        <v>#N/A</v>
      </c>
      <c r="J72" s="60" t="e">
        <f ca="true">+IF(AND(ISNUMBER(OFFSET('Water Data'!$E$5,0,10*ROW('Water Data'!E66))),'Data Summary'!BY72="Yes"),100-OFFSET('Water Data'!$E$5,0,10*ROW('Water Data'!E66)),NA())</f>
        <v>#N/A</v>
      </c>
      <c r="K72" s="60" t="e">
        <f ca="true">+IF(AND(ISNUMBER(OFFSET('Water Data'!$E$7,0,10*ROW('Water Data'!E66))),'Data Summary'!BZ72="Yes"),OFFSET('Water Data'!$E$7,0,10*ROW('Water Data'!E66)),NA())</f>
        <v>#N/A</v>
      </c>
      <c r="L72" s="60" t="e">
        <f ca="true">+IF(AND(ISNUMBER(OFFSET('Water Data'!$E$10,0,10*ROW('Water Data'!E66))),'Data Summary'!CA72="Yes"),OFFSET('Water Data'!$E$10,0,10*ROW('Water Data'!E66)),NA())</f>
        <v>#N/A</v>
      </c>
      <c r="M72" s="60" t="e">
        <f ca="true">+IF(AND(ISNUMBER(OFFSET('Water Data'!$F$5,0,10*ROW('Water Data'!F66))),'Data Summary'!CB72="Yes"),100-OFFSET('Water Data'!$F$5,0,10*ROW('Water Data'!F66)),NA())</f>
        <v>#N/A</v>
      </c>
      <c r="N72" s="60" t="e">
        <f ca="true">+IF(AND(ISNUMBER(OFFSET('Water Data'!$F$7,0,10*ROW('Water Data'!F66))),'Data Summary'!CC72="Yes"),OFFSET('Water Data'!$F$7,0,10*ROW('Water Data'!F66)),NA())</f>
        <v>#N/A</v>
      </c>
      <c r="O72" s="60" t="e">
        <f ca="true">+IF(AND(ISNUMBER(OFFSET('Water Data'!$F$10,0,10*ROW('Water Data'!F66))),'Data Summary'!CD72="Yes"),OFFSET('Water Data'!$F$10,0,10*ROW('Water Data'!F66)),NA())</f>
        <v>#N/A</v>
      </c>
      <c r="P72" s="60" t="e">
        <f ca="true">+IF(AND(ISNUMBER(OFFSET('Water Data'!$G$5,0,10*ROW('Water Data'!G66))),'Data Summary'!CE72="Yes"),100-OFFSET('Water Data'!$G$5,0,10*ROW('Water Data'!G66)),NA())</f>
        <v>#N/A</v>
      </c>
      <c r="Q72" s="60" t="e">
        <f ca="true">+IF(AND(ISNUMBER(OFFSET('Water Data'!$G$7,0,10*ROW('Water Data'!G66))),'Data Summary'!CF72="Yes"),OFFSET('Water Data'!$G$7,0,10*ROW('Water Data'!G66)),NA())</f>
        <v>#N/A</v>
      </c>
      <c r="R72" s="60" t="e">
        <f ca="true">+IF(AND(ISNUMBER(OFFSET('Water Data'!$G$10,0,10*ROW('Water Data'!G66))),'Data Summary'!CG72="Yes"),OFFSET('Water Data'!$G$10,0,10*ROW('Water Data'!G66)),NA())</f>
        <v>#N/A</v>
      </c>
      <c r="S72" s="60" t="e">
        <f ca="true">+IF(AND(ISNUMBER(OFFSET('Water Data'!$H$5,0,10*ROW('Water Data'!H66))),'Data Summary'!CH72="Yes"),100-OFFSET('Water Data'!$H$5,0,10*ROW('Water Data'!H66)),NA())</f>
        <v>#N/A</v>
      </c>
      <c r="T72" s="60" t="e">
        <f ca="true">+IF(AND(ISNUMBER(OFFSET('Water Data'!$H$7,0,10*ROW('Water Data'!H66))),'Data Summary'!CI72="Yes"),OFFSET('Water Data'!$H$7,0,10*ROW('Water Data'!H66)),NA())</f>
        <v>#N/A</v>
      </c>
      <c r="U72" s="60" t="e">
        <f ca="true">+IF(AND(ISNUMBER(OFFSET('Water Data'!$H$10,0,10*ROW('Water Data'!H66))),'Data Summary'!CJ72="Yes"),OFFSET('Water Data'!$H$10,0,10*ROW('Water Data'!H66)),NA())</f>
        <v>#N/A</v>
      </c>
      <c r="V72" s="106" t="e">
        <f ca="true">+IF(AND(ISNUMBER(OFFSET('Sanitation Data'!$C$5,0,10*ROW('Sanitation Data'!C66))),'Data Summary'!CK72="Yes"),100-OFFSET('Sanitation Data'!$C$5,0,10*ROW('Sanitation Data'!C66)),NA())</f>
        <v>#N/A</v>
      </c>
      <c r="W72" s="106" t="e">
        <f ca="true">+IF(AND(ISNUMBER(OFFSET('Sanitation Data'!$C$7,0,10*ROW('Sanitation Data'!C66))),'Data Summary'!CL72="Yes"),OFFSET('Sanitation Data'!$C$7,0,10*ROW('Sanitation Data'!C66)),NA())</f>
        <v>#N/A</v>
      </c>
      <c r="X72" s="106" t="e">
        <f ca="true">+IF(AND(ISNUMBER(OFFSET('Sanitation Data'!$C$11,0,10*ROW('Sanitation Data'!C66))),'Data Summary'!CM72="Yes"),OFFSET('Sanitation Data'!$C$11,0,10*ROW('Sanitation Data'!C66)),NA())</f>
        <v>#N/A</v>
      </c>
      <c r="Y72" s="106" t="e">
        <f ca="true">+IF(AND(ISNUMBER(OFFSET('Sanitation Data'!$C$12,0,10*ROW('Sanitation Data'!C66))),'Data Summary'!CN72="Yes"),OFFSET('Sanitation Data'!$C$12,0,10*ROW('Sanitation Data'!C66)),NA())</f>
        <v>#N/A</v>
      </c>
      <c r="Z72" s="106" t="e">
        <f ca="true">+IF(AND(ISNUMBER(OFFSET('Sanitation Data'!$C$13,0,10*ROW('Sanitation Data'!C66))),'Data Summary'!CO72="Yes"),OFFSET('Sanitation Data'!$C$13,0,10*ROW('Sanitation Data'!C66)),NA())</f>
        <v>#N/A</v>
      </c>
      <c r="AA72" s="106" t="e">
        <f ca="true">+IF(AND(ISNUMBER(OFFSET('Sanitation Data'!$D$5,0,10*ROW('Sanitation Data'!D66))),'Data Summary'!CP72="Yes"),100-OFFSET('Sanitation Data'!$D$5,0,10*ROW('Sanitation Data'!D66)),NA())</f>
        <v>#N/A</v>
      </c>
      <c r="AB72" s="106" t="e">
        <f ca="true">+IF(AND(ISNUMBER(OFFSET('Sanitation Data'!$D$7,0,10*ROW('Sanitation Data'!D66))),'Data Summary'!CQ72="Yes"),OFFSET('Sanitation Data'!$D$7,0,10*ROW('Sanitation Data'!D66)),NA())</f>
        <v>#N/A</v>
      </c>
      <c r="AC72" s="106" t="e">
        <f ca="true">+IF(AND(ISNUMBER(OFFSET('Sanitation Data'!$D$11,0,10*ROW('Sanitation Data'!D66))),'Data Summary'!CR72="Yes"),OFFSET('Sanitation Data'!$D$11,0,10*ROW('Sanitation Data'!D66)),NA())</f>
        <v>#N/A</v>
      </c>
      <c r="AD72" s="106" t="e">
        <f ca="true">+IF(AND(ISNUMBER(OFFSET('Sanitation Data'!$D$12,0,10*ROW('Sanitation Data'!D66))),'Data Summary'!CS72="Yes"),OFFSET('Sanitation Data'!$D$12,0,10*ROW('Sanitation Data'!D66)),NA())</f>
        <v>#N/A</v>
      </c>
      <c r="AE72" s="106" t="e">
        <f ca="true">+IF(AND(ISNUMBER(OFFSET('Sanitation Data'!$D$13,0,10*ROW('Sanitation Data'!D66))),'Data Summary'!CT72="Yes"),OFFSET('Sanitation Data'!$D$13,0,10*ROW('Sanitation Data'!D66)),NA())</f>
        <v>#N/A</v>
      </c>
      <c r="AF72" s="106" t="e">
        <f ca="true">+IF(AND(ISNUMBER(OFFSET('Sanitation Data'!$E$5,0,10*ROW('Sanitation Data'!E66))),'Data Summary'!CU72="Yes"),100-OFFSET('Sanitation Data'!$E$5,0,10*ROW('Sanitation Data'!E66)),NA())</f>
        <v>#N/A</v>
      </c>
      <c r="AG72" s="106" t="e">
        <f ca="true">+IF(AND(ISNUMBER(OFFSET('Sanitation Data'!$E$7,0,10*ROW('Sanitation Data'!E66))),'Data Summary'!CV72="Yes"),OFFSET('Sanitation Data'!$E$7,0,10*ROW('Sanitation Data'!E66)),NA())</f>
        <v>#N/A</v>
      </c>
      <c r="AH72" s="106" t="e">
        <f ca="true">+IF(AND(ISNUMBER(OFFSET('Sanitation Data'!$E$11,0,10*ROW('Sanitation Data'!E66))),'Data Summary'!CW72="Yes"),OFFSET('Sanitation Data'!$E$11,0,10*ROW('Sanitation Data'!E66)),NA())</f>
        <v>#N/A</v>
      </c>
      <c r="AI72" s="106" t="e">
        <f ca="true">+IF(AND(ISNUMBER(OFFSET('Sanitation Data'!$E$12,0,10*ROW('Sanitation Data'!E66))),'Data Summary'!CX72="Yes"),OFFSET('Sanitation Data'!$E$12,0,10*ROW('Sanitation Data'!E66)),NA())</f>
        <v>#N/A</v>
      </c>
      <c r="AJ72" s="106" t="e">
        <f ca="true">+IF(AND(ISNUMBER(OFFSET('Sanitation Data'!$E$13,0,10*ROW('Sanitation Data'!E66))),'Data Summary'!CY72="Yes"),OFFSET('Sanitation Data'!$E$13,0,10*ROW('Sanitation Data'!E66)),NA())</f>
        <v>#N/A</v>
      </c>
      <c r="AK72" s="106" t="e">
        <f ca="true">+IF(AND(ISNUMBER(OFFSET('Sanitation Data'!$F$5,0,10*ROW('Sanitation Data'!F66))),'Data Summary'!CZ72="Yes"),100-OFFSET('Sanitation Data'!$F$5,0,10*ROW('Sanitation Data'!F66)),NA())</f>
        <v>#N/A</v>
      </c>
      <c r="AL72" s="106" t="e">
        <f ca="true">+IF(AND(ISNUMBER(OFFSET('Sanitation Data'!$F$7,0,10*ROW('Sanitation Data'!F66))),'Data Summary'!DA72="Yes"),OFFSET('Sanitation Data'!$F$7,0,10*ROW('Sanitation Data'!F66)),NA())</f>
        <v>#N/A</v>
      </c>
      <c r="AM72" s="106" t="e">
        <f ca="true">+IF(AND(ISNUMBER(OFFSET('Sanitation Data'!$F$11,0,10*ROW('Sanitation Data'!F66))),'Data Summary'!DB72="Yes"),OFFSET('Sanitation Data'!$F$11,0,10*ROW('Sanitation Data'!F66)),NA())</f>
        <v>#N/A</v>
      </c>
      <c r="AN72" s="106" t="e">
        <f ca="true">+IF(AND(ISNUMBER(OFFSET('Sanitation Data'!$F$12,0,10*ROW('Sanitation Data'!F66))),'Data Summary'!DC72="Yes"),OFFSET('Sanitation Data'!$F$12,0,10*ROW('Sanitation Data'!F66)),NA())</f>
        <v>#N/A</v>
      </c>
      <c r="AO72" s="106" t="e">
        <f ca="true">+IF(AND(ISNUMBER(OFFSET('Sanitation Data'!$F$13,0,10*ROW('Sanitation Data'!F66))),'Data Summary'!DD72="Yes"),OFFSET('Sanitation Data'!$F$13,0,10*ROW('Sanitation Data'!F66)),NA())</f>
        <v>#N/A</v>
      </c>
      <c r="AP72" s="106" t="e">
        <f ca="true">+IF(AND(ISNUMBER(OFFSET('Sanitation Data'!$G$5,0,10*ROW('Sanitation Data'!G66))),'Data Summary'!DE72="Yes"),100-OFFSET('Sanitation Data'!$G$5,0,10*ROW('Sanitation Data'!G66)),NA())</f>
        <v>#N/A</v>
      </c>
      <c r="AQ72" s="106" t="e">
        <f ca="true">+IF(AND(ISNUMBER(OFFSET('Sanitation Data'!$G$7,0,10*ROW('Sanitation Data'!G66))),'Data Summary'!DF72="Yes"),OFFSET('Sanitation Data'!$G$7,0,10*ROW('Sanitation Data'!G66)),NA())</f>
        <v>#N/A</v>
      </c>
      <c r="AR72" s="106" t="e">
        <f ca="true">+IF(AND(ISNUMBER(OFFSET('Sanitation Data'!$G$11,0,10*ROW('Sanitation Data'!G66))),'Data Summary'!DG72="Yes"),OFFSET('Sanitation Data'!$G$11,0,10*ROW('Sanitation Data'!G66)),NA())</f>
        <v>#N/A</v>
      </c>
      <c r="AS72" s="106" t="e">
        <f ca="true">+IF(AND(ISNUMBER(OFFSET('Sanitation Data'!$G$12,0,10*ROW('Sanitation Data'!G66))),'Data Summary'!DH72="Yes"),OFFSET('Sanitation Data'!$G$12,0,10*ROW('Sanitation Data'!G66)),NA())</f>
        <v>#N/A</v>
      </c>
      <c r="AT72" s="106" t="e">
        <f ca="true">+IF(AND(ISNUMBER(OFFSET('Sanitation Data'!$G$13,0,10*ROW('Sanitation Data'!G66))),'Data Summary'!DI72="Yes"),OFFSET('Sanitation Data'!$G$13,0,10*ROW('Sanitation Data'!G66)),NA())</f>
        <v>#N/A</v>
      </c>
      <c r="AU72" s="106" t="e">
        <f ca="true">+IF(AND(ISNUMBER(OFFSET('Sanitation Data'!$H$5,0,10*ROW('Sanitation Data'!H66))),'Data Summary'!DJ72="Yes"),100-OFFSET('Sanitation Data'!$H$5,0,10*ROW('Sanitation Data'!H66)),NA())</f>
        <v>#N/A</v>
      </c>
      <c r="AV72" s="106" t="e">
        <f ca="true">+IF(AND(ISNUMBER(OFFSET('Sanitation Data'!$H$7,0,10*ROW('Sanitation Data'!H66))),'Data Summary'!DK72="Yes"),OFFSET('Sanitation Data'!$H$7,0,10*ROW('Sanitation Data'!H66)),NA())</f>
        <v>#N/A</v>
      </c>
      <c r="AW72" s="106" t="e">
        <f ca="true">+IF(AND(ISNUMBER(OFFSET('Sanitation Data'!$H$11,0,10*ROW('Sanitation Data'!H66))),'Data Summary'!DL72="Yes"),OFFSET('Sanitation Data'!$H$11,0,10*ROW('Sanitation Data'!H66)),NA())</f>
        <v>#N/A</v>
      </c>
      <c r="AX72" s="106" t="e">
        <f ca="true">+IF(AND(ISNUMBER(OFFSET('Sanitation Data'!$H$12,0,10*ROW('Sanitation Data'!H66))),'Data Summary'!DM72="Yes"),OFFSET('Sanitation Data'!$H$12,0,10*ROW('Sanitation Data'!H66)),NA())</f>
        <v>#N/A</v>
      </c>
      <c r="AY72" s="106" t="e">
        <f ca="true">+IF(AND(ISNUMBER(OFFSET('Sanitation Data'!$H$13,0,10*ROW('Sanitation Data'!H66))),'Data Summary'!DN72="Yes"),OFFSET('Sanitation Data'!$H$13,0,10*ROW('Sanitation Data'!H66)),NA())</f>
        <v>#N/A</v>
      </c>
      <c r="AZ72" s="111" t="e">
        <f ca="true">+IF(AND(ISNUMBER(OFFSET('Hygiene Data'!$C$6,0,10*ROW('Hygiene Data'!C66))),'Data Summary'!DO72="Yes"),OFFSET('Hygiene Data'!$C$6,0,10*ROW('Hygiene Data'!C66)),NA())</f>
        <v>#N/A</v>
      </c>
      <c r="BA72" s="111" t="e">
        <f ca="true">+IF(AND(ISNUMBER(OFFSET('Hygiene Data'!$C$8,0,10*ROW('Hygiene Data'!C66))),'Data Summary'!DP72="Yes"),OFFSET('Hygiene Data'!$C$8,0,10*ROW('Hygiene Data'!C66)),NA())</f>
        <v>#N/A</v>
      </c>
      <c r="BB72" s="111" t="e">
        <f ca="true">+IF(AND(ISNUMBER(OFFSET('Hygiene Data'!$C$10,0,10*ROW('Hygiene Data'!C66))),'Data Summary'!DQ72="Yes"),OFFSET('Hygiene Data'!$C$10,0,10*ROW('Hygiene Data'!C66)),NA())</f>
        <v>#N/A</v>
      </c>
      <c r="BC72" s="111" t="e">
        <f ca="true">+IF(AND(ISNUMBER(OFFSET('Hygiene Data'!$D$6,0,10*ROW('Hygiene Data'!D66))),'Data Summary'!DR72="Yes"),OFFSET('Hygiene Data'!$D$6,0,10*ROW('Hygiene Data'!D66)),NA())</f>
        <v>#N/A</v>
      </c>
      <c r="BD72" s="111" t="e">
        <f ca="true">+IF(AND(ISNUMBER(OFFSET('Hygiene Data'!$D$8,0,10*ROW('Hygiene Data'!D66))),'Data Summary'!DS72="Yes"),OFFSET('Hygiene Data'!$D$8,0,10*ROW('Hygiene Data'!D66)),NA())</f>
        <v>#N/A</v>
      </c>
      <c r="BE72" s="111" t="e">
        <f ca="true">+IF(AND(ISNUMBER(OFFSET('Hygiene Data'!$D$10,0,10*ROW('Hygiene Data'!D66))),'Data Summary'!DT72="Yes"),OFFSET('Hygiene Data'!$D$10,0,10*ROW('Hygiene Data'!D66)),NA())</f>
        <v>#N/A</v>
      </c>
      <c r="BF72" s="111" t="e">
        <f ca="true">+IF(AND(ISNUMBER(OFFSET('Hygiene Data'!$E$6,0,10*ROW('Hygiene Data'!E66))),'Data Summary'!DU72="Yes"),OFFSET('Hygiene Data'!$E$6,0,10*ROW('Hygiene Data'!E66)),NA())</f>
        <v>#N/A</v>
      </c>
      <c r="BG72" s="111" t="e">
        <f ca="true">+IF(AND(ISNUMBER(OFFSET('Hygiene Data'!$E$8,0,10*ROW('Hygiene Data'!E66))),'Data Summary'!DV72="Yes"),OFFSET('Hygiene Data'!$E$8,0,10*ROW('Hygiene Data'!E66)),NA())</f>
        <v>#N/A</v>
      </c>
      <c r="BH72" s="111" t="e">
        <f ca="true">+IF(AND(ISNUMBER(OFFSET('Hygiene Data'!$E$10,0,10*ROW('Hygiene Data'!E66))),'Data Summary'!DW72="Yes"),OFFSET('Hygiene Data'!$E$10,0,10*ROW('Hygiene Data'!E66)),NA())</f>
        <v>#N/A</v>
      </c>
      <c r="BI72" s="111" t="e">
        <f ca="true">+IF(AND(ISNUMBER(OFFSET('Hygiene Data'!$F$6,0,10*ROW('Hygiene Data'!F66))),'Data Summary'!DX72="Yes"),OFFSET('Hygiene Data'!$F$6,0,10*ROW('Hygiene Data'!F66)),NA())</f>
        <v>#N/A</v>
      </c>
      <c r="BJ72" s="111" t="e">
        <f ca="true">+IF(AND(ISNUMBER(OFFSET('Hygiene Data'!$F$8,0,10*ROW('Hygiene Data'!F66))),'Data Summary'!DY72="Yes"),OFFSET('Hygiene Data'!$F$8,0,10*ROW('Hygiene Data'!F66)),NA())</f>
        <v>#N/A</v>
      </c>
      <c r="BK72" s="111" t="e">
        <f ca="true">+IF(AND(ISNUMBER(OFFSET('Hygiene Data'!$F$10,0,10*ROW('Hygiene Data'!F66))),'Data Summary'!DZ72="Yes"),OFFSET('Hygiene Data'!$F$10,0,10*ROW('Hygiene Data'!F66)),NA())</f>
        <v>#N/A</v>
      </c>
      <c r="BL72" s="111" t="e">
        <f ca="true">+IF(AND(ISNUMBER(OFFSET('Hygiene Data'!$G$6,0,10*ROW('Hygiene Data'!G66))),'Data Summary'!EA72="Yes"),OFFSET('Hygiene Data'!$G$6,0,10*ROW('Hygiene Data'!G66)),NA())</f>
        <v>#N/A</v>
      </c>
      <c r="BM72" s="111" t="e">
        <f ca="true">+IF(AND(ISNUMBER(OFFSET('Hygiene Data'!$G$8,0,10*ROW('Hygiene Data'!G66))),'Data Summary'!EB72="Yes"),OFFSET('Hygiene Data'!$G$8,0,10*ROW('Hygiene Data'!G66)),NA())</f>
        <v>#N/A</v>
      </c>
      <c r="BN72" s="111" t="e">
        <f ca="true">+IF(AND(ISNUMBER(OFFSET('Hygiene Data'!$G$10,0,10*ROW('Hygiene Data'!G66))),'Data Summary'!EC72="Yes"),OFFSET('Hygiene Data'!$G$10,0,10*ROW('Hygiene Data'!G66)),NA())</f>
        <v>#N/A</v>
      </c>
      <c r="BO72" s="111" t="e">
        <f ca="true">+IF(AND(ISNUMBER(OFFSET('Hygiene Data'!$H$6,0,10*ROW('Hygiene Data'!H66))),'Data Summary'!ED72="Yes"),OFFSET('Hygiene Data'!$H$6,0,10*ROW('Hygiene Data'!H66)),NA())</f>
        <v>#N/A</v>
      </c>
      <c r="BP72" s="111" t="e">
        <f ca="true">+IF(AND(ISNUMBER(OFFSET('Hygiene Data'!$H$8,0,10*ROW('Hygiene Data'!H66))),'Data Summary'!EE72="Yes"),OFFSET('Hygiene Data'!$H$8,0,10*ROW('Hygiene Data'!H66)),NA())</f>
        <v>#N/A</v>
      </c>
      <c r="BQ72" s="111" t="e">
        <f ca="true">+IF(AND(ISNUMBER(OFFSET('Hygiene Data'!$H$10,0,10*ROW('Hygiene Data'!H66))),'Data Summary'!EF72="Yes"),OFFSET('Hygiene Data'!$H$10,0,10*ROW('Hygiene Data'!H66)),NA())</f>
        <v>#N/A</v>
      </c>
    </row>
    <row r="73" x14ac:dyDescent="0.2">
      <c r="A73" s="59" t="e">
        <f ca="true">+IF(OFFSET('Water Data'!$B$1,0,10*ROW('Water Data'!B67))="",NA(),OFFSET('Water Data'!$B$1,0,10*ROW('Water Data'!B67)))</f>
        <v>#N/A</v>
      </c>
      <c r="B73" s="59" t="e">
        <f ca="true">+IF(OFFSET('Water Data'!$A$3,0,10*ROW('Water Data'!A70))="",NA(),OFFSET('Water Data'!$A$3,0,10*ROW('Water Data'!A70)))</f>
        <v>#N/A</v>
      </c>
      <c r="C73" s="59" t="e">
        <f ca="true">+IF(OFFSET('Water Data'!$C$3,0,10*ROW('Water Data'!C70))="",NA(),OFFSET('Water Data'!$C$3,0,10*ROW('Water Data'!C70)))</f>
        <v>#N/A</v>
      </c>
      <c r="D73" s="60" t="e">
        <f ca="true">+IF(AND(ISNUMBER(OFFSET('Water Data'!$C$5,0,10*ROW('Water Data'!C67))),'Data Summary'!BS73="Yes"),100-OFFSET('Water Data'!$C$5,0,10*ROW('Water Data'!C67)),NA())</f>
        <v>#N/A</v>
      </c>
      <c r="E73" s="60" t="e">
        <f ca="true">+IF(AND(ISNUMBER(OFFSET('Water Data'!$C$7,0,10*ROW('Water Data'!C67))),'Data Summary'!BT73="Yes"),OFFSET('Water Data'!$C$7,0,10*ROW('Water Data'!C67)),NA())</f>
        <v>#N/A</v>
      </c>
      <c r="F73" s="60" t="e">
        <f ca="true">+IF(AND(ISNUMBER(OFFSET('Water Data'!$C$10,0,10*ROW('Water Data'!C67))),'Data Summary'!BU73="Yes"),OFFSET('Water Data'!$C$10,0,10*ROW('Water Data'!C67)),NA())</f>
        <v>#N/A</v>
      </c>
      <c r="G73" s="60" t="e">
        <f ca="true">+IF(AND(ISNUMBER(OFFSET('Water Data'!$D$5,0,10*ROW('Water Data'!D67))),'Data Summary'!BV73="Yes"),100-OFFSET('Water Data'!$D$5,0,10*ROW('Water Data'!D67)),NA())</f>
        <v>#N/A</v>
      </c>
      <c r="H73" s="60" t="e">
        <f ca="true">+IF(AND(ISNUMBER(OFFSET('Water Data'!$D$7,0,10*ROW('Water Data'!D67))),'Data Summary'!BW73="Yes"),OFFSET('Water Data'!$D$7,0,10*ROW('Water Data'!D67)),NA())</f>
        <v>#N/A</v>
      </c>
      <c r="I73" s="60" t="e">
        <f ca="true">+IF(AND(ISNUMBER(OFFSET('Water Data'!$D$10,0,10*ROW('Water Data'!D67))),'Data Summary'!BX73="Yes"),OFFSET('Water Data'!$D$10,0,10*ROW('Water Data'!D67)),NA())</f>
        <v>#N/A</v>
      </c>
      <c r="J73" s="60" t="e">
        <f ca="true">+IF(AND(ISNUMBER(OFFSET('Water Data'!$E$5,0,10*ROW('Water Data'!E67))),'Data Summary'!BY73="Yes"),100-OFFSET('Water Data'!$E$5,0,10*ROW('Water Data'!E67)),NA())</f>
        <v>#N/A</v>
      </c>
      <c r="K73" s="60" t="e">
        <f ca="true">+IF(AND(ISNUMBER(OFFSET('Water Data'!$E$7,0,10*ROW('Water Data'!E67))),'Data Summary'!BZ73="Yes"),OFFSET('Water Data'!$E$7,0,10*ROW('Water Data'!E67)),NA())</f>
        <v>#N/A</v>
      </c>
      <c r="L73" s="60" t="e">
        <f ca="true">+IF(AND(ISNUMBER(OFFSET('Water Data'!$E$10,0,10*ROW('Water Data'!E67))),'Data Summary'!CA73="Yes"),OFFSET('Water Data'!$E$10,0,10*ROW('Water Data'!E67)),NA())</f>
        <v>#N/A</v>
      </c>
      <c r="M73" s="60" t="e">
        <f ca="true">+IF(AND(ISNUMBER(OFFSET('Water Data'!$F$5,0,10*ROW('Water Data'!F67))),'Data Summary'!CB73="Yes"),100-OFFSET('Water Data'!$F$5,0,10*ROW('Water Data'!F67)),NA())</f>
        <v>#N/A</v>
      </c>
      <c r="N73" s="60" t="e">
        <f ca="true">+IF(AND(ISNUMBER(OFFSET('Water Data'!$F$7,0,10*ROW('Water Data'!F67))),'Data Summary'!CC73="Yes"),OFFSET('Water Data'!$F$7,0,10*ROW('Water Data'!F67)),NA())</f>
        <v>#N/A</v>
      </c>
      <c r="O73" s="60" t="e">
        <f ca="true">+IF(AND(ISNUMBER(OFFSET('Water Data'!$F$10,0,10*ROW('Water Data'!F67))),'Data Summary'!CD73="Yes"),OFFSET('Water Data'!$F$10,0,10*ROW('Water Data'!F67)),NA())</f>
        <v>#N/A</v>
      </c>
      <c r="P73" s="60" t="e">
        <f ca="true">+IF(AND(ISNUMBER(OFFSET('Water Data'!$G$5,0,10*ROW('Water Data'!G67))),'Data Summary'!CE73="Yes"),100-OFFSET('Water Data'!$G$5,0,10*ROW('Water Data'!G67)),NA())</f>
        <v>#N/A</v>
      </c>
      <c r="Q73" s="60" t="e">
        <f ca="true">+IF(AND(ISNUMBER(OFFSET('Water Data'!$G$7,0,10*ROW('Water Data'!G67))),'Data Summary'!CF73="Yes"),OFFSET('Water Data'!$G$7,0,10*ROW('Water Data'!G67)),NA())</f>
        <v>#N/A</v>
      </c>
      <c r="R73" s="60" t="e">
        <f ca="true">+IF(AND(ISNUMBER(OFFSET('Water Data'!$G$10,0,10*ROW('Water Data'!G67))),'Data Summary'!CG73="Yes"),OFFSET('Water Data'!$G$10,0,10*ROW('Water Data'!G67)),NA())</f>
        <v>#N/A</v>
      </c>
      <c r="S73" s="60" t="e">
        <f ca="true">+IF(AND(ISNUMBER(OFFSET('Water Data'!$H$5,0,10*ROW('Water Data'!H67))),'Data Summary'!CH73="Yes"),100-OFFSET('Water Data'!$H$5,0,10*ROW('Water Data'!H67)),NA())</f>
        <v>#N/A</v>
      </c>
      <c r="T73" s="60" t="e">
        <f ca="true">+IF(AND(ISNUMBER(OFFSET('Water Data'!$H$7,0,10*ROW('Water Data'!H67))),'Data Summary'!CI73="Yes"),OFFSET('Water Data'!$H$7,0,10*ROW('Water Data'!H67)),NA())</f>
        <v>#N/A</v>
      </c>
      <c r="U73" s="60" t="e">
        <f ca="true">+IF(AND(ISNUMBER(OFFSET('Water Data'!$H$10,0,10*ROW('Water Data'!H67))),'Data Summary'!CJ73="Yes"),OFFSET('Water Data'!$H$10,0,10*ROW('Water Data'!H67)),NA())</f>
        <v>#N/A</v>
      </c>
      <c r="V73" s="106" t="e">
        <f ca="true">+IF(AND(ISNUMBER(OFFSET('Sanitation Data'!$C$5,0,10*ROW('Sanitation Data'!C67))),'Data Summary'!CK73="Yes"),100-OFFSET('Sanitation Data'!$C$5,0,10*ROW('Sanitation Data'!C67)),NA())</f>
        <v>#N/A</v>
      </c>
      <c r="W73" s="106" t="e">
        <f ca="true">+IF(AND(ISNUMBER(OFFSET('Sanitation Data'!$C$7,0,10*ROW('Sanitation Data'!C67))),'Data Summary'!CL73="Yes"),OFFSET('Sanitation Data'!$C$7,0,10*ROW('Sanitation Data'!C67)),NA())</f>
        <v>#N/A</v>
      </c>
      <c r="X73" s="106" t="e">
        <f ca="true">+IF(AND(ISNUMBER(OFFSET('Sanitation Data'!$C$11,0,10*ROW('Sanitation Data'!C67))),'Data Summary'!CM73="Yes"),OFFSET('Sanitation Data'!$C$11,0,10*ROW('Sanitation Data'!C67)),NA())</f>
        <v>#N/A</v>
      </c>
      <c r="Y73" s="106" t="e">
        <f ca="true">+IF(AND(ISNUMBER(OFFSET('Sanitation Data'!$C$12,0,10*ROW('Sanitation Data'!C67))),'Data Summary'!CN73="Yes"),OFFSET('Sanitation Data'!$C$12,0,10*ROW('Sanitation Data'!C67)),NA())</f>
        <v>#N/A</v>
      </c>
      <c r="Z73" s="106" t="e">
        <f ca="true">+IF(AND(ISNUMBER(OFFSET('Sanitation Data'!$C$13,0,10*ROW('Sanitation Data'!C67))),'Data Summary'!CO73="Yes"),OFFSET('Sanitation Data'!$C$13,0,10*ROW('Sanitation Data'!C67)),NA())</f>
        <v>#N/A</v>
      </c>
      <c r="AA73" s="106" t="e">
        <f ca="true">+IF(AND(ISNUMBER(OFFSET('Sanitation Data'!$D$5,0,10*ROW('Sanitation Data'!D67))),'Data Summary'!CP73="Yes"),100-OFFSET('Sanitation Data'!$D$5,0,10*ROW('Sanitation Data'!D67)),NA())</f>
        <v>#N/A</v>
      </c>
      <c r="AB73" s="106" t="e">
        <f ca="true">+IF(AND(ISNUMBER(OFFSET('Sanitation Data'!$D$7,0,10*ROW('Sanitation Data'!D67))),'Data Summary'!CQ73="Yes"),OFFSET('Sanitation Data'!$D$7,0,10*ROW('Sanitation Data'!D67)),NA())</f>
        <v>#N/A</v>
      </c>
      <c r="AC73" s="106" t="e">
        <f ca="true">+IF(AND(ISNUMBER(OFFSET('Sanitation Data'!$D$11,0,10*ROW('Sanitation Data'!D67))),'Data Summary'!CR73="Yes"),OFFSET('Sanitation Data'!$D$11,0,10*ROW('Sanitation Data'!D67)),NA())</f>
        <v>#N/A</v>
      </c>
      <c r="AD73" s="106" t="e">
        <f ca="true">+IF(AND(ISNUMBER(OFFSET('Sanitation Data'!$D$12,0,10*ROW('Sanitation Data'!D67))),'Data Summary'!CS73="Yes"),OFFSET('Sanitation Data'!$D$12,0,10*ROW('Sanitation Data'!D67)),NA())</f>
        <v>#N/A</v>
      </c>
      <c r="AE73" s="106" t="e">
        <f ca="true">+IF(AND(ISNUMBER(OFFSET('Sanitation Data'!$D$13,0,10*ROW('Sanitation Data'!D67))),'Data Summary'!CT73="Yes"),OFFSET('Sanitation Data'!$D$13,0,10*ROW('Sanitation Data'!D67)),NA())</f>
        <v>#N/A</v>
      </c>
      <c r="AF73" s="106" t="e">
        <f ca="true">+IF(AND(ISNUMBER(OFFSET('Sanitation Data'!$E$5,0,10*ROW('Sanitation Data'!E67))),'Data Summary'!CU73="Yes"),100-OFFSET('Sanitation Data'!$E$5,0,10*ROW('Sanitation Data'!E67)),NA())</f>
        <v>#N/A</v>
      </c>
      <c r="AG73" s="106" t="e">
        <f ca="true">+IF(AND(ISNUMBER(OFFSET('Sanitation Data'!$E$7,0,10*ROW('Sanitation Data'!E67))),'Data Summary'!CV73="Yes"),OFFSET('Sanitation Data'!$E$7,0,10*ROW('Sanitation Data'!E67)),NA())</f>
        <v>#N/A</v>
      </c>
      <c r="AH73" s="106" t="e">
        <f ca="true">+IF(AND(ISNUMBER(OFFSET('Sanitation Data'!$E$11,0,10*ROW('Sanitation Data'!E67))),'Data Summary'!CW73="Yes"),OFFSET('Sanitation Data'!$E$11,0,10*ROW('Sanitation Data'!E67)),NA())</f>
        <v>#N/A</v>
      </c>
      <c r="AI73" s="106" t="e">
        <f ca="true">+IF(AND(ISNUMBER(OFFSET('Sanitation Data'!$E$12,0,10*ROW('Sanitation Data'!E67))),'Data Summary'!CX73="Yes"),OFFSET('Sanitation Data'!$E$12,0,10*ROW('Sanitation Data'!E67)),NA())</f>
        <v>#N/A</v>
      </c>
      <c r="AJ73" s="106" t="e">
        <f ca="true">+IF(AND(ISNUMBER(OFFSET('Sanitation Data'!$E$13,0,10*ROW('Sanitation Data'!E67))),'Data Summary'!CY73="Yes"),OFFSET('Sanitation Data'!$E$13,0,10*ROW('Sanitation Data'!E67)),NA())</f>
        <v>#N/A</v>
      </c>
      <c r="AK73" s="106" t="e">
        <f ca="true">+IF(AND(ISNUMBER(OFFSET('Sanitation Data'!$F$5,0,10*ROW('Sanitation Data'!F67))),'Data Summary'!CZ73="Yes"),100-OFFSET('Sanitation Data'!$F$5,0,10*ROW('Sanitation Data'!F67)),NA())</f>
        <v>#N/A</v>
      </c>
      <c r="AL73" s="106" t="e">
        <f ca="true">+IF(AND(ISNUMBER(OFFSET('Sanitation Data'!$F$7,0,10*ROW('Sanitation Data'!F67))),'Data Summary'!DA73="Yes"),OFFSET('Sanitation Data'!$F$7,0,10*ROW('Sanitation Data'!F67)),NA())</f>
        <v>#N/A</v>
      </c>
      <c r="AM73" s="106" t="e">
        <f ca="true">+IF(AND(ISNUMBER(OFFSET('Sanitation Data'!$F$11,0,10*ROW('Sanitation Data'!F67))),'Data Summary'!DB73="Yes"),OFFSET('Sanitation Data'!$F$11,0,10*ROW('Sanitation Data'!F67)),NA())</f>
        <v>#N/A</v>
      </c>
      <c r="AN73" s="106" t="e">
        <f ca="true">+IF(AND(ISNUMBER(OFFSET('Sanitation Data'!$F$12,0,10*ROW('Sanitation Data'!F67))),'Data Summary'!DC73="Yes"),OFFSET('Sanitation Data'!$F$12,0,10*ROW('Sanitation Data'!F67)),NA())</f>
        <v>#N/A</v>
      </c>
      <c r="AO73" s="106" t="e">
        <f ca="true">+IF(AND(ISNUMBER(OFFSET('Sanitation Data'!$F$13,0,10*ROW('Sanitation Data'!F67))),'Data Summary'!DD73="Yes"),OFFSET('Sanitation Data'!$F$13,0,10*ROW('Sanitation Data'!F67)),NA())</f>
        <v>#N/A</v>
      </c>
      <c r="AP73" s="106" t="e">
        <f ca="true">+IF(AND(ISNUMBER(OFFSET('Sanitation Data'!$G$5,0,10*ROW('Sanitation Data'!G67))),'Data Summary'!DE73="Yes"),100-OFFSET('Sanitation Data'!$G$5,0,10*ROW('Sanitation Data'!G67)),NA())</f>
        <v>#N/A</v>
      </c>
      <c r="AQ73" s="106" t="e">
        <f ca="true">+IF(AND(ISNUMBER(OFFSET('Sanitation Data'!$G$7,0,10*ROW('Sanitation Data'!G67))),'Data Summary'!DF73="Yes"),OFFSET('Sanitation Data'!$G$7,0,10*ROW('Sanitation Data'!G67)),NA())</f>
        <v>#N/A</v>
      </c>
      <c r="AR73" s="106" t="e">
        <f ca="true">+IF(AND(ISNUMBER(OFFSET('Sanitation Data'!$G$11,0,10*ROW('Sanitation Data'!G67))),'Data Summary'!DG73="Yes"),OFFSET('Sanitation Data'!$G$11,0,10*ROW('Sanitation Data'!G67)),NA())</f>
        <v>#N/A</v>
      </c>
      <c r="AS73" s="106" t="e">
        <f ca="true">+IF(AND(ISNUMBER(OFFSET('Sanitation Data'!$G$12,0,10*ROW('Sanitation Data'!G67))),'Data Summary'!DH73="Yes"),OFFSET('Sanitation Data'!$G$12,0,10*ROW('Sanitation Data'!G67)),NA())</f>
        <v>#N/A</v>
      </c>
      <c r="AT73" s="106" t="e">
        <f ca="true">+IF(AND(ISNUMBER(OFFSET('Sanitation Data'!$G$13,0,10*ROW('Sanitation Data'!G67))),'Data Summary'!DI73="Yes"),OFFSET('Sanitation Data'!$G$13,0,10*ROW('Sanitation Data'!G67)),NA())</f>
        <v>#N/A</v>
      </c>
      <c r="AU73" s="106" t="e">
        <f ca="true">+IF(AND(ISNUMBER(OFFSET('Sanitation Data'!$H$5,0,10*ROW('Sanitation Data'!H67))),'Data Summary'!DJ73="Yes"),100-OFFSET('Sanitation Data'!$H$5,0,10*ROW('Sanitation Data'!H67)),NA())</f>
        <v>#N/A</v>
      </c>
      <c r="AV73" s="106" t="e">
        <f ca="true">+IF(AND(ISNUMBER(OFFSET('Sanitation Data'!$H$7,0,10*ROW('Sanitation Data'!H67))),'Data Summary'!DK73="Yes"),OFFSET('Sanitation Data'!$H$7,0,10*ROW('Sanitation Data'!H67)),NA())</f>
        <v>#N/A</v>
      </c>
      <c r="AW73" s="106" t="e">
        <f ca="true">+IF(AND(ISNUMBER(OFFSET('Sanitation Data'!$H$11,0,10*ROW('Sanitation Data'!H67))),'Data Summary'!DL73="Yes"),OFFSET('Sanitation Data'!$H$11,0,10*ROW('Sanitation Data'!H67)),NA())</f>
        <v>#N/A</v>
      </c>
      <c r="AX73" s="106" t="e">
        <f ca="true">+IF(AND(ISNUMBER(OFFSET('Sanitation Data'!$H$12,0,10*ROW('Sanitation Data'!H67))),'Data Summary'!DM73="Yes"),OFFSET('Sanitation Data'!$H$12,0,10*ROW('Sanitation Data'!H67)),NA())</f>
        <v>#N/A</v>
      </c>
      <c r="AY73" s="106" t="e">
        <f ca="true">+IF(AND(ISNUMBER(OFFSET('Sanitation Data'!$H$13,0,10*ROW('Sanitation Data'!H67))),'Data Summary'!DN73="Yes"),OFFSET('Sanitation Data'!$H$13,0,10*ROW('Sanitation Data'!H67)),NA())</f>
        <v>#N/A</v>
      </c>
      <c r="AZ73" s="111" t="e">
        <f ca="true">+IF(AND(ISNUMBER(OFFSET('Hygiene Data'!$C$6,0,10*ROW('Hygiene Data'!C67))),'Data Summary'!DO73="Yes"),OFFSET('Hygiene Data'!$C$6,0,10*ROW('Hygiene Data'!C67)),NA())</f>
        <v>#N/A</v>
      </c>
      <c r="BA73" s="111" t="e">
        <f ca="true">+IF(AND(ISNUMBER(OFFSET('Hygiene Data'!$C$8,0,10*ROW('Hygiene Data'!C67))),'Data Summary'!DP73="Yes"),OFFSET('Hygiene Data'!$C$8,0,10*ROW('Hygiene Data'!C67)),NA())</f>
        <v>#N/A</v>
      </c>
      <c r="BB73" s="111" t="e">
        <f ca="true">+IF(AND(ISNUMBER(OFFSET('Hygiene Data'!$C$10,0,10*ROW('Hygiene Data'!C67))),'Data Summary'!DQ73="Yes"),OFFSET('Hygiene Data'!$C$10,0,10*ROW('Hygiene Data'!C67)),NA())</f>
        <v>#N/A</v>
      </c>
      <c r="BC73" s="111" t="e">
        <f ca="true">+IF(AND(ISNUMBER(OFFSET('Hygiene Data'!$D$6,0,10*ROW('Hygiene Data'!D67))),'Data Summary'!DR73="Yes"),OFFSET('Hygiene Data'!$D$6,0,10*ROW('Hygiene Data'!D67)),NA())</f>
        <v>#N/A</v>
      </c>
      <c r="BD73" s="111" t="e">
        <f ca="true">+IF(AND(ISNUMBER(OFFSET('Hygiene Data'!$D$8,0,10*ROW('Hygiene Data'!D67))),'Data Summary'!DS73="Yes"),OFFSET('Hygiene Data'!$D$8,0,10*ROW('Hygiene Data'!D67)),NA())</f>
        <v>#N/A</v>
      </c>
      <c r="BE73" s="111" t="e">
        <f ca="true">+IF(AND(ISNUMBER(OFFSET('Hygiene Data'!$D$10,0,10*ROW('Hygiene Data'!D67))),'Data Summary'!DT73="Yes"),OFFSET('Hygiene Data'!$D$10,0,10*ROW('Hygiene Data'!D67)),NA())</f>
        <v>#N/A</v>
      </c>
      <c r="BF73" s="111" t="e">
        <f ca="true">+IF(AND(ISNUMBER(OFFSET('Hygiene Data'!$E$6,0,10*ROW('Hygiene Data'!E67))),'Data Summary'!DU73="Yes"),OFFSET('Hygiene Data'!$E$6,0,10*ROW('Hygiene Data'!E67)),NA())</f>
        <v>#N/A</v>
      </c>
      <c r="BG73" s="111" t="e">
        <f ca="true">+IF(AND(ISNUMBER(OFFSET('Hygiene Data'!$E$8,0,10*ROW('Hygiene Data'!E67))),'Data Summary'!DV73="Yes"),OFFSET('Hygiene Data'!$E$8,0,10*ROW('Hygiene Data'!E67)),NA())</f>
        <v>#N/A</v>
      </c>
      <c r="BH73" s="111" t="e">
        <f ca="true">+IF(AND(ISNUMBER(OFFSET('Hygiene Data'!$E$10,0,10*ROW('Hygiene Data'!E67))),'Data Summary'!DW73="Yes"),OFFSET('Hygiene Data'!$E$10,0,10*ROW('Hygiene Data'!E67)),NA())</f>
        <v>#N/A</v>
      </c>
      <c r="BI73" s="111" t="e">
        <f ca="true">+IF(AND(ISNUMBER(OFFSET('Hygiene Data'!$F$6,0,10*ROW('Hygiene Data'!F67))),'Data Summary'!DX73="Yes"),OFFSET('Hygiene Data'!$F$6,0,10*ROW('Hygiene Data'!F67)),NA())</f>
        <v>#N/A</v>
      </c>
      <c r="BJ73" s="111" t="e">
        <f ca="true">+IF(AND(ISNUMBER(OFFSET('Hygiene Data'!$F$8,0,10*ROW('Hygiene Data'!F67))),'Data Summary'!DY73="Yes"),OFFSET('Hygiene Data'!$F$8,0,10*ROW('Hygiene Data'!F67)),NA())</f>
        <v>#N/A</v>
      </c>
      <c r="BK73" s="111" t="e">
        <f ca="true">+IF(AND(ISNUMBER(OFFSET('Hygiene Data'!$F$10,0,10*ROW('Hygiene Data'!F67))),'Data Summary'!DZ73="Yes"),OFFSET('Hygiene Data'!$F$10,0,10*ROW('Hygiene Data'!F67)),NA())</f>
        <v>#N/A</v>
      </c>
      <c r="BL73" s="111" t="e">
        <f ca="true">+IF(AND(ISNUMBER(OFFSET('Hygiene Data'!$G$6,0,10*ROW('Hygiene Data'!G67))),'Data Summary'!EA73="Yes"),OFFSET('Hygiene Data'!$G$6,0,10*ROW('Hygiene Data'!G67)),NA())</f>
        <v>#N/A</v>
      </c>
      <c r="BM73" s="111" t="e">
        <f ca="true">+IF(AND(ISNUMBER(OFFSET('Hygiene Data'!$G$8,0,10*ROW('Hygiene Data'!G67))),'Data Summary'!EB73="Yes"),OFFSET('Hygiene Data'!$G$8,0,10*ROW('Hygiene Data'!G67)),NA())</f>
        <v>#N/A</v>
      </c>
      <c r="BN73" s="111" t="e">
        <f ca="true">+IF(AND(ISNUMBER(OFFSET('Hygiene Data'!$G$10,0,10*ROW('Hygiene Data'!G67))),'Data Summary'!EC73="Yes"),OFFSET('Hygiene Data'!$G$10,0,10*ROW('Hygiene Data'!G67)),NA())</f>
        <v>#N/A</v>
      </c>
      <c r="BO73" s="111" t="e">
        <f ca="true">+IF(AND(ISNUMBER(OFFSET('Hygiene Data'!$H$6,0,10*ROW('Hygiene Data'!H67))),'Data Summary'!ED73="Yes"),OFFSET('Hygiene Data'!$H$6,0,10*ROW('Hygiene Data'!H67)),NA())</f>
        <v>#N/A</v>
      </c>
      <c r="BP73" s="111" t="e">
        <f ca="true">+IF(AND(ISNUMBER(OFFSET('Hygiene Data'!$H$8,0,10*ROW('Hygiene Data'!H67))),'Data Summary'!EE73="Yes"),OFFSET('Hygiene Data'!$H$8,0,10*ROW('Hygiene Data'!H67)),NA())</f>
        <v>#N/A</v>
      </c>
      <c r="BQ73" s="111" t="e">
        <f ca="true">+IF(AND(ISNUMBER(OFFSET('Hygiene Data'!$H$10,0,10*ROW('Hygiene Data'!H67))),'Data Summary'!EF73="Yes"),OFFSET('Hygiene Data'!$H$10,0,10*ROW('Hygiene Data'!H67)),NA())</f>
        <v>#N/A</v>
      </c>
    </row>
    <row r="74" x14ac:dyDescent="0.2">
      <c r="A74" s="59" t="e">
        <f ca="true">+IF(OFFSET('Water Data'!$B$1,0,10*ROW('Water Data'!B68))="",NA(),OFFSET('Water Data'!$B$1,0,10*ROW('Water Data'!B68)))</f>
        <v>#N/A</v>
      </c>
      <c r="B74" s="59" t="e">
        <f ca="true">+IF(OFFSET('Water Data'!$A$3,0,10*ROW('Water Data'!A71))="",NA(),OFFSET('Water Data'!$A$3,0,10*ROW('Water Data'!A71)))</f>
        <v>#N/A</v>
      </c>
      <c r="C74" s="59" t="e">
        <f ca="true">+IF(OFFSET('Water Data'!$C$3,0,10*ROW('Water Data'!C71))="",NA(),OFFSET('Water Data'!$C$3,0,10*ROW('Water Data'!C71)))</f>
        <v>#N/A</v>
      </c>
      <c r="D74" s="60" t="e">
        <f ca="true">+IF(AND(ISNUMBER(OFFSET('Water Data'!$C$5,0,10*ROW('Water Data'!C68))),'Data Summary'!BS74="Yes"),100-OFFSET('Water Data'!$C$5,0,10*ROW('Water Data'!C68)),NA())</f>
        <v>#N/A</v>
      </c>
      <c r="E74" s="60" t="e">
        <f ca="true">+IF(AND(ISNUMBER(OFFSET('Water Data'!$C$7,0,10*ROW('Water Data'!C68))),'Data Summary'!BT74="Yes"),OFFSET('Water Data'!$C$7,0,10*ROW('Water Data'!C68)),NA())</f>
        <v>#N/A</v>
      </c>
      <c r="F74" s="60" t="e">
        <f ca="true">+IF(AND(ISNUMBER(OFFSET('Water Data'!$C$10,0,10*ROW('Water Data'!C68))),'Data Summary'!BU74="Yes"),OFFSET('Water Data'!$C$10,0,10*ROW('Water Data'!C68)),NA())</f>
        <v>#N/A</v>
      </c>
      <c r="G74" s="60" t="e">
        <f ca="true">+IF(AND(ISNUMBER(OFFSET('Water Data'!$D$5,0,10*ROW('Water Data'!D68))),'Data Summary'!BV74="Yes"),100-OFFSET('Water Data'!$D$5,0,10*ROW('Water Data'!D68)),NA())</f>
        <v>#N/A</v>
      </c>
      <c r="H74" s="60" t="e">
        <f ca="true">+IF(AND(ISNUMBER(OFFSET('Water Data'!$D$7,0,10*ROW('Water Data'!D68))),'Data Summary'!BW74="Yes"),OFFSET('Water Data'!$D$7,0,10*ROW('Water Data'!D68)),NA())</f>
        <v>#N/A</v>
      </c>
      <c r="I74" s="60" t="e">
        <f ca="true">+IF(AND(ISNUMBER(OFFSET('Water Data'!$D$10,0,10*ROW('Water Data'!D68))),'Data Summary'!BX74="Yes"),OFFSET('Water Data'!$D$10,0,10*ROW('Water Data'!D68)),NA())</f>
        <v>#N/A</v>
      </c>
      <c r="J74" s="60" t="e">
        <f ca="true">+IF(AND(ISNUMBER(OFFSET('Water Data'!$E$5,0,10*ROW('Water Data'!E68))),'Data Summary'!BY74="Yes"),100-OFFSET('Water Data'!$E$5,0,10*ROW('Water Data'!E68)),NA())</f>
        <v>#N/A</v>
      </c>
      <c r="K74" s="60" t="e">
        <f ca="true">+IF(AND(ISNUMBER(OFFSET('Water Data'!$E$7,0,10*ROW('Water Data'!E68))),'Data Summary'!BZ74="Yes"),OFFSET('Water Data'!$E$7,0,10*ROW('Water Data'!E68)),NA())</f>
        <v>#N/A</v>
      </c>
      <c r="L74" s="60" t="e">
        <f ca="true">+IF(AND(ISNUMBER(OFFSET('Water Data'!$E$10,0,10*ROW('Water Data'!E68))),'Data Summary'!CA74="Yes"),OFFSET('Water Data'!$E$10,0,10*ROW('Water Data'!E68)),NA())</f>
        <v>#N/A</v>
      </c>
      <c r="M74" s="60" t="e">
        <f ca="true">+IF(AND(ISNUMBER(OFFSET('Water Data'!$F$5,0,10*ROW('Water Data'!F68))),'Data Summary'!CB74="Yes"),100-OFFSET('Water Data'!$F$5,0,10*ROW('Water Data'!F68)),NA())</f>
        <v>#N/A</v>
      </c>
      <c r="N74" s="60" t="e">
        <f ca="true">+IF(AND(ISNUMBER(OFFSET('Water Data'!$F$7,0,10*ROW('Water Data'!F68))),'Data Summary'!CC74="Yes"),OFFSET('Water Data'!$F$7,0,10*ROW('Water Data'!F68)),NA())</f>
        <v>#N/A</v>
      </c>
      <c r="O74" s="60" t="e">
        <f ca="true">+IF(AND(ISNUMBER(OFFSET('Water Data'!$F$10,0,10*ROW('Water Data'!F68))),'Data Summary'!CD74="Yes"),OFFSET('Water Data'!$F$10,0,10*ROW('Water Data'!F68)),NA())</f>
        <v>#N/A</v>
      </c>
      <c r="P74" s="60" t="e">
        <f ca="true">+IF(AND(ISNUMBER(OFFSET('Water Data'!$G$5,0,10*ROW('Water Data'!G68))),'Data Summary'!CE74="Yes"),100-OFFSET('Water Data'!$G$5,0,10*ROW('Water Data'!G68)),NA())</f>
        <v>#N/A</v>
      </c>
      <c r="Q74" s="60" t="e">
        <f ca="true">+IF(AND(ISNUMBER(OFFSET('Water Data'!$G$7,0,10*ROW('Water Data'!G68))),'Data Summary'!CF74="Yes"),OFFSET('Water Data'!$G$7,0,10*ROW('Water Data'!G68)),NA())</f>
        <v>#N/A</v>
      </c>
      <c r="R74" s="60" t="e">
        <f ca="true">+IF(AND(ISNUMBER(OFFSET('Water Data'!$G$10,0,10*ROW('Water Data'!G68))),'Data Summary'!CG74="Yes"),OFFSET('Water Data'!$G$10,0,10*ROW('Water Data'!G68)),NA())</f>
        <v>#N/A</v>
      </c>
      <c r="S74" s="60" t="e">
        <f ca="true">+IF(AND(ISNUMBER(OFFSET('Water Data'!$H$5,0,10*ROW('Water Data'!H68))),'Data Summary'!CH74="Yes"),100-OFFSET('Water Data'!$H$5,0,10*ROW('Water Data'!H68)),NA())</f>
        <v>#N/A</v>
      </c>
      <c r="T74" s="60" t="e">
        <f ca="true">+IF(AND(ISNUMBER(OFFSET('Water Data'!$H$7,0,10*ROW('Water Data'!H68))),'Data Summary'!CI74="Yes"),OFFSET('Water Data'!$H$7,0,10*ROW('Water Data'!H68)),NA())</f>
        <v>#N/A</v>
      </c>
      <c r="U74" s="60" t="e">
        <f ca="true">+IF(AND(ISNUMBER(OFFSET('Water Data'!$H$10,0,10*ROW('Water Data'!H68))),'Data Summary'!CJ74="Yes"),OFFSET('Water Data'!$H$10,0,10*ROW('Water Data'!H68)),NA())</f>
        <v>#N/A</v>
      </c>
      <c r="V74" s="106" t="e">
        <f ca="true">+IF(AND(ISNUMBER(OFFSET('Sanitation Data'!$C$5,0,10*ROW('Sanitation Data'!C68))),'Data Summary'!CK74="Yes"),100-OFFSET('Sanitation Data'!$C$5,0,10*ROW('Sanitation Data'!C68)),NA())</f>
        <v>#N/A</v>
      </c>
      <c r="W74" s="106" t="e">
        <f ca="true">+IF(AND(ISNUMBER(OFFSET('Sanitation Data'!$C$7,0,10*ROW('Sanitation Data'!C68))),'Data Summary'!CL74="Yes"),OFFSET('Sanitation Data'!$C$7,0,10*ROW('Sanitation Data'!C68)),NA())</f>
        <v>#N/A</v>
      </c>
      <c r="X74" s="106" t="e">
        <f ca="true">+IF(AND(ISNUMBER(OFFSET('Sanitation Data'!$C$11,0,10*ROW('Sanitation Data'!C68))),'Data Summary'!CM74="Yes"),OFFSET('Sanitation Data'!$C$11,0,10*ROW('Sanitation Data'!C68)),NA())</f>
        <v>#N/A</v>
      </c>
      <c r="Y74" s="106" t="e">
        <f ca="true">+IF(AND(ISNUMBER(OFFSET('Sanitation Data'!$C$12,0,10*ROW('Sanitation Data'!C68))),'Data Summary'!CN74="Yes"),OFFSET('Sanitation Data'!$C$12,0,10*ROW('Sanitation Data'!C68)),NA())</f>
        <v>#N/A</v>
      </c>
      <c r="Z74" s="106" t="e">
        <f ca="true">+IF(AND(ISNUMBER(OFFSET('Sanitation Data'!$C$13,0,10*ROW('Sanitation Data'!C68))),'Data Summary'!CO74="Yes"),OFFSET('Sanitation Data'!$C$13,0,10*ROW('Sanitation Data'!C68)),NA())</f>
        <v>#N/A</v>
      </c>
      <c r="AA74" s="106" t="e">
        <f ca="true">+IF(AND(ISNUMBER(OFFSET('Sanitation Data'!$D$5,0,10*ROW('Sanitation Data'!D68))),'Data Summary'!CP74="Yes"),100-OFFSET('Sanitation Data'!$D$5,0,10*ROW('Sanitation Data'!D68)),NA())</f>
        <v>#N/A</v>
      </c>
      <c r="AB74" s="106" t="e">
        <f ca="true">+IF(AND(ISNUMBER(OFFSET('Sanitation Data'!$D$7,0,10*ROW('Sanitation Data'!D68))),'Data Summary'!CQ74="Yes"),OFFSET('Sanitation Data'!$D$7,0,10*ROW('Sanitation Data'!D68)),NA())</f>
        <v>#N/A</v>
      </c>
      <c r="AC74" s="106" t="e">
        <f ca="true">+IF(AND(ISNUMBER(OFFSET('Sanitation Data'!$D$11,0,10*ROW('Sanitation Data'!D68))),'Data Summary'!CR74="Yes"),OFFSET('Sanitation Data'!$D$11,0,10*ROW('Sanitation Data'!D68)),NA())</f>
        <v>#N/A</v>
      </c>
      <c r="AD74" s="106" t="e">
        <f ca="true">+IF(AND(ISNUMBER(OFFSET('Sanitation Data'!$D$12,0,10*ROW('Sanitation Data'!D68))),'Data Summary'!CS74="Yes"),OFFSET('Sanitation Data'!$D$12,0,10*ROW('Sanitation Data'!D68)),NA())</f>
        <v>#N/A</v>
      </c>
      <c r="AE74" s="106" t="e">
        <f ca="true">+IF(AND(ISNUMBER(OFFSET('Sanitation Data'!$D$13,0,10*ROW('Sanitation Data'!D68))),'Data Summary'!CT74="Yes"),OFFSET('Sanitation Data'!$D$13,0,10*ROW('Sanitation Data'!D68)),NA())</f>
        <v>#N/A</v>
      </c>
      <c r="AF74" s="106" t="e">
        <f ca="true">+IF(AND(ISNUMBER(OFFSET('Sanitation Data'!$E$5,0,10*ROW('Sanitation Data'!E68))),'Data Summary'!CU74="Yes"),100-OFFSET('Sanitation Data'!$E$5,0,10*ROW('Sanitation Data'!E68)),NA())</f>
        <v>#N/A</v>
      </c>
      <c r="AG74" s="106" t="e">
        <f ca="true">+IF(AND(ISNUMBER(OFFSET('Sanitation Data'!$E$7,0,10*ROW('Sanitation Data'!E68))),'Data Summary'!CV74="Yes"),OFFSET('Sanitation Data'!$E$7,0,10*ROW('Sanitation Data'!E68)),NA())</f>
        <v>#N/A</v>
      </c>
      <c r="AH74" s="106" t="e">
        <f ca="true">+IF(AND(ISNUMBER(OFFSET('Sanitation Data'!$E$11,0,10*ROW('Sanitation Data'!E68))),'Data Summary'!CW74="Yes"),OFFSET('Sanitation Data'!$E$11,0,10*ROW('Sanitation Data'!E68)),NA())</f>
        <v>#N/A</v>
      </c>
      <c r="AI74" s="106" t="e">
        <f ca="true">+IF(AND(ISNUMBER(OFFSET('Sanitation Data'!$E$12,0,10*ROW('Sanitation Data'!E68))),'Data Summary'!CX74="Yes"),OFFSET('Sanitation Data'!$E$12,0,10*ROW('Sanitation Data'!E68)),NA())</f>
        <v>#N/A</v>
      </c>
      <c r="AJ74" s="106" t="e">
        <f ca="true">+IF(AND(ISNUMBER(OFFSET('Sanitation Data'!$E$13,0,10*ROW('Sanitation Data'!E68))),'Data Summary'!CY74="Yes"),OFFSET('Sanitation Data'!$E$13,0,10*ROW('Sanitation Data'!E68)),NA())</f>
        <v>#N/A</v>
      </c>
      <c r="AK74" s="106" t="e">
        <f ca="true">+IF(AND(ISNUMBER(OFFSET('Sanitation Data'!$F$5,0,10*ROW('Sanitation Data'!F68))),'Data Summary'!CZ74="Yes"),100-OFFSET('Sanitation Data'!$F$5,0,10*ROW('Sanitation Data'!F68)),NA())</f>
        <v>#N/A</v>
      </c>
      <c r="AL74" s="106" t="e">
        <f ca="true">+IF(AND(ISNUMBER(OFFSET('Sanitation Data'!$F$7,0,10*ROW('Sanitation Data'!F68))),'Data Summary'!DA74="Yes"),OFFSET('Sanitation Data'!$F$7,0,10*ROW('Sanitation Data'!F68)),NA())</f>
        <v>#N/A</v>
      </c>
      <c r="AM74" s="106" t="e">
        <f ca="true">+IF(AND(ISNUMBER(OFFSET('Sanitation Data'!$F$11,0,10*ROW('Sanitation Data'!F68))),'Data Summary'!DB74="Yes"),OFFSET('Sanitation Data'!$F$11,0,10*ROW('Sanitation Data'!F68)),NA())</f>
        <v>#N/A</v>
      </c>
      <c r="AN74" s="106" t="e">
        <f ca="true">+IF(AND(ISNUMBER(OFFSET('Sanitation Data'!$F$12,0,10*ROW('Sanitation Data'!F68))),'Data Summary'!DC74="Yes"),OFFSET('Sanitation Data'!$F$12,0,10*ROW('Sanitation Data'!F68)),NA())</f>
        <v>#N/A</v>
      </c>
      <c r="AO74" s="106" t="e">
        <f ca="true">+IF(AND(ISNUMBER(OFFSET('Sanitation Data'!$F$13,0,10*ROW('Sanitation Data'!F68))),'Data Summary'!DD74="Yes"),OFFSET('Sanitation Data'!$F$13,0,10*ROW('Sanitation Data'!F68)),NA())</f>
        <v>#N/A</v>
      </c>
      <c r="AP74" s="106" t="e">
        <f ca="true">+IF(AND(ISNUMBER(OFFSET('Sanitation Data'!$G$5,0,10*ROW('Sanitation Data'!G68))),'Data Summary'!DE74="Yes"),100-OFFSET('Sanitation Data'!$G$5,0,10*ROW('Sanitation Data'!G68)),NA())</f>
        <v>#N/A</v>
      </c>
      <c r="AQ74" s="106" t="e">
        <f ca="true">+IF(AND(ISNUMBER(OFFSET('Sanitation Data'!$G$7,0,10*ROW('Sanitation Data'!G68))),'Data Summary'!DF74="Yes"),OFFSET('Sanitation Data'!$G$7,0,10*ROW('Sanitation Data'!G68)),NA())</f>
        <v>#N/A</v>
      </c>
      <c r="AR74" s="106" t="e">
        <f ca="true">+IF(AND(ISNUMBER(OFFSET('Sanitation Data'!$G$11,0,10*ROW('Sanitation Data'!G68))),'Data Summary'!DG74="Yes"),OFFSET('Sanitation Data'!$G$11,0,10*ROW('Sanitation Data'!G68)),NA())</f>
        <v>#N/A</v>
      </c>
      <c r="AS74" s="106" t="e">
        <f ca="true">+IF(AND(ISNUMBER(OFFSET('Sanitation Data'!$G$12,0,10*ROW('Sanitation Data'!G68))),'Data Summary'!DH74="Yes"),OFFSET('Sanitation Data'!$G$12,0,10*ROW('Sanitation Data'!G68)),NA())</f>
        <v>#N/A</v>
      </c>
      <c r="AT74" s="106" t="e">
        <f ca="true">+IF(AND(ISNUMBER(OFFSET('Sanitation Data'!$G$13,0,10*ROW('Sanitation Data'!G68))),'Data Summary'!DI74="Yes"),OFFSET('Sanitation Data'!$G$13,0,10*ROW('Sanitation Data'!G68)),NA())</f>
        <v>#N/A</v>
      </c>
      <c r="AU74" s="106" t="e">
        <f ca="true">+IF(AND(ISNUMBER(OFFSET('Sanitation Data'!$H$5,0,10*ROW('Sanitation Data'!H68))),'Data Summary'!DJ74="Yes"),100-OFFSET('Sanitation Data'!$H$5,0,10*ROW('Sanitation Data'!H68)),NA())</f>
        <v>#N/A</v>
      </c>
      <c r="AV74" s="106" t="e">
        <f ca="true">+IF(AND(ISNUMBER(OFFSET('Sanitation Data'!$H$7,0,10*ROW('Sanitation Data'!H68))),'Data Summary'!DK74="Yes"),OFFSET('Sanitation Data'!$H$7,0,10*ROW('Sanitation Data'!H68)),NA())</f>
        <v>#N/A</v>
      </c>
      <c r="AW74" s="106" t="e">
        <f ca="true">+IF(AND(ISNUMBER(OFFSET('Sanitation Data'!$H$11,0,10*ROW('Sanitation Data'!H68))),'Data Summary'!DL74="Yes"),OFFSET('Sanitation Data'!$H$11,0,10*ROW('Sanitation Data'!H68)),NA())</f>
        <v>#N/A</v>
      </c>
      <c r="AX74" s="106" t="e">
        <f ca="true">+IF(AND(ISNUMBER(OFFSET('Sanitation Data'!$H$12,0,10*ROW('Sanitation Data'!H68))),'Data Summary'!DM74="Yes"),OFFSET('Sanitation Data'!$H$12,0,10*ROW('Sanitation Data'!H68)),NA())</f>
        <v>#N/A</v>
      </c>
      <c r="AY74" s="106" t="e">
        <f ca="true">+IF(AND(ISNUMBER(OFFSET('Sanitation Data'!$H$13,0,10*ROW('Sanitation Data'!H68))),'Data Summary'!DN74="Yes"),OFFSET('Sanitation Data'!$H$13,0,10*ROW('Sanitation Data'!H68)),NA())</f>
        <v>#N/A</v>
      </c>
      <c r="AZ74" s="111" t="e">
        <f ca="true">+IF(AND(ISNUMBER(OFFSET('Hygiene Data'!$C$6,0,10*ROW('Hygiene Data'!C68))),'Data Summary'!DO74="Yes"),OFFSET('Hygiene Data'!$C$6,0,10*ROW('Hygiene Data'!C68)),NA())</f>
        <v>#N/A</v>
      </c>
      <c r="BA74" s="111" t="e">
        <f ca="true">+IF(AND(ISNUMBER(OFFSET('Hygiene Data'!$C$8,0,10*ROW('Hygiene Data'!C68))),'Data Summary'!DP74="Yes"),OFFSET('Hygiene Data'!$C$8,0,10*ROW('Hygiene Data'!C68)),NA())</f>
        <v>#N/A</v>
      </c>
      <c r="BB74" s="111" t="e">
        <f ca="true">+IF(AND(ISNUMBER(OFFSET('Hygiene Data'!$C$10,0,10*ROW('Hygiene Data'!C68))),'Data Summary'!DQ74="Yes"),OFFSET('Hygiene Data'!$C$10,0,10*ROW('Hygiene Data'!C68)),NA())</f>
        <v>#N/A</v>
      </c>
      <c r="BC74" s="111" t="e">
        <f ca="true">+IF(AND(ISNUMBER(OFFSET('Hygiene Data'!$D$6,0,10*ROW('Hygiene Data'!D68))),'Data Summary'!DR74="Yes"),OFFSET('Hygiene Data'!$D$6,0,10*ROW('Hygiene Data'!D68)),NA())</f>
        <v>#N/A</v>
      </c>
      <c r="BD74" s="111" t="e">
        <f ca="true">+IF(AND(ISNUMBER(OFFSET('Hygiene Data'!$D$8,0,10*ROW('Hygiene Data'!D68))),'Data Summary'!DS74="Yes"),OFFSET('Hygiene Data'!$D$8,0,10*ROW('Hygiene Data'!D68)),NA())</f>
        <v>#N/A</v>
      </c>
      <c r="BE74" s="111" t="e">
        <f ca="true">+IF(AND(ISNUMBER(OFFSET('Hygiene Data'!$D$10,0,10*ROW('Hygiene Data'!D68))),'Data Summary'!DT74="Yes"),OFFSET('Hygiene Data'!$D$10,0,10*ROW('Hygiene Data'!D68)),NA())</f>
        <v>#N/A</v>
      </c>
      <c r="BF74" s="111" t="e">
        <f ca="true">+IF(AND(ISNUMBER(OFFSET('Hygiene Data'!$E$6,0,10*ROW('Hygiene Data'!E68))),'Data Summary'!DU74="Yes"),OFFSET('Hygiene Data'!$E$6,0,10*ROW('Hygiene Data'!E68)),NA())</f>
        <v>#N/A</v>
      </c>
      <c r="BG74" s="111" t="e">
        <f ca="true">+IF(AND(ISNUMBER(OFFSET('Hygiene Data'!$E$8,0,10*ROW('Hygiene Data'!E68))),'Data Summary'!DV74="Yes"),OFFSET('Hygiene Data'!$E$8,0,10*ROW('Hygiene Data'!E68)),NA())</f>
        <v>#N/A</v>
      </c>
      <c r="BH74" s="111" t="e">
        <f ca="true">+IF(AND(ISNUMBER(OFFSET('Hygiene Data'!$E$10,0,10*ROW('Hygiene Data'!E68))),'Data Summary'!DW74="Yes"),OFFSET('Hygiene Data'!$E$10,0,10*ROW('Hygiene Data'!E68)),NA())</f>
        <v>#N/A</v>
      </c>
      <c r="BI74" s="111" t="e">
        <f ca="true">+IF(AND(ISNUMBER(OFFSET('Hygiene Data'!$F$6,0,10*ROW('Hygiene Data'!F68))),'Data Summary'!DX74="Yes"),OFFSET('Hygiene Data'!$F$6,0,10*ROW('Hygiene Data'!F68)),NA())</f>
        <v>#N/A</v>
      </c>
      <c r="BJ74" s="111" t="e">
        <f ca="true">+IF(AND(ISNUMBER(OFFSET('Hygiene Data'!$F$8,0,10*ROW('Hygiene Data'!F68))),'Data Summary'!DY74="Yes"),OFFSET('Hygiene Data'!$F$8,0,10*ROW('Hygiene Data'!F68)),NA())</f>
        <v>#N/A</v>
      </c>
      <c r="BK74" s="111" t="e">
        <f ca="true">+IF(AND(ISNUMBER(OFFSET('Hygiene Data'!$F$10,0,10*ROW('Hygiene Data'!F68))),'Data Summary'!DZ74="Yes"),OFFSET('Hygiene Data'!$F$10,0,10*ROW('Hygiene Data'!F68)),NA())</f>
        <v>#N/A</v>
      </c>
      <c r="BL74" s="111" t="e">
        <f ca="true">+IF(AND(ISNUMBER(OFFSET('Hygiene Data'!$G$6,0,10*ROW('Hygiene Data'!G68))),'Data Summary'!EA74="Yes"),OFFSET('Hygiene Data'!$G$6,0,10*ROW('Hygiene Data'!G68)),NA())</f>
        <v>#N/A</v>
      </c>
      <c r="BM74" s="111" t="e">
        <f ca="true">+IF(AND(ISNUMBER(OFFSET('Hygiene Data'!$G$8,0,10*ROW('Hygiene Data'!G68))),'Data Summary'!EB74="Yes"),OFFSET('Hygiene Data'!$G$8,0,10*ROW('Hygiene Data'!G68)),NA())</f>
        <v>#N/A</v>
      </c>
      <c r="BN74" s="111" t="e">
        <f ca="true">+IF(AND(ISNUMBER(OFFSET('Hygiene Data'!$G$10,0,10*ROW('Hygiene Data'!G68))),'Data Summary'!EC74="Yes"),OFFSET('Hygiene Data'!$G$10,0,10*ROW('Hygiene Data'!G68)),NA())</f>
        <v>#N/A</v>
      </c>
      <c r="BO74" s="111" t="e">
        <f ca="true">+IF(AND(ISNUMBER(OFFSET('Hygiene Data'!$H$6,0,10*ROW('Hygiene Data'!H68))),'Data Summary'!ED74="Yes"),OFFSET('Hygiene Data'!$H$6,0,10*ROW('Hygiene Data'!H68)),NA())</f>
        <v>#N/A</v>
      </c>
      <c r="BP74" s="111" t="e">
        <f ca="true">+IF(AND(ISNUMBER(OFFSET('Hygiene Data'!$H$8,0,10*ROW('Hygiene Data'!H68))),'Data Summary'!EE74="Yes"),OFFSET('Hygiene Data'!$H$8,0,10*ROW('Hygiene Data'!H68)),NA())</f>
        <v>#N/A</v>
      </c>
      <c r="BQ74" s="111" t="e">
        <f ca="true">+IF(AND(ISNUMBER(OFFSET('Hygiene Data'!$H$10,0,10*ROW('Hygiene Data'!H68))),'Data Summary'!EF74="Yes"),OFFSET('Hygiene Data'!$H$10,0,10*ROW('Hygiene Data'!H68)),NA())</f>
        <v>#N/A</v>
      </c>
    </row>
    <row r="75" x14ac:dyDescent="0.2">
      <c r="A75" s="59" t="e">
        <f ca="true">+IF(OFFSET('Water Data'!$B$1,0,10*ROW('Water Data'!B69))="",NA(),OFFSET('Water Data'!$B$1,0,10*ROW('Water Data'!B69)))</f>
        <v>#N/A</v>
      </c>
      <c r="B75" s="59" t="e">
        <f ca="true">+IF(OFFSET('Water Data'!$A$3,0,10*ROW('Water Data'!A72))="",NA(),OFFSET('Water Data'!$A$3,0,10*ROW('Water Data'!A72)))</f>
        <v>#N/A</v>
      </c>
      <c r="C75" s="59" t="e">
        <f ca="true">+IF(OFFSET('Water Data'!$C$3,0,10*ROW('Water Data'!C72))="",NA(),OFFSET('Water Data'!$C$3,0,10*ROW('Water Data'!C72)))</f>
        <v>#N/A</v>
      </c>
      <c r="D75" s="60" t="e">
        <f ca="true">+IF(AND(ISNUMBER(OFFSET('Water Data'!$C$5,0,10*ROW('Water Data'!C69))),'Data Summary'!BS75="Yes"),100-OFFSET('Water Data'!$C$5,0,10*ROW('Water Data'!C69)),NA())</f>
        <v>#N/A</v>
      </c>
      <c r="E75" s="60" t="e">
        <f ca="true">+IF(AND(ISNUMBER(OFFSET('Water Data'!$C$7,0,10*ROW('Water Data'!C69))),'Data Summary'!BT75="Yes"),OFFSET('Water Data'!$C$7,0,10*ROW('Water Data'!C69)),NA())</f>
        <v>#N/A</v>
      </c>
      <c r="F75" s="60" t="e">
        <f ca="true">+IF(AND(ISNUMBER(OFFSET('Water Data'!$C$10,0,10*ROW('Water Data'!C69))),'Data Summary'!BU75="Yes"),OFFSET('Water Data'!$C$10,0,10*ROW('Water Data'!C69)),NA())</f>
        <v>#N/A</v>
      </c>
      <c r="G75" s="60" t="e">
        <f ca="true">+IF(AND(ISNUMBER(OFFSET('Water Data'!$D$5,0,10*ROW('Water Data'!D69))),'Data Summary'!BV75="Yes"),100-OFFSET('Water Data'!$D$5,0,10*ROW('Water Data'!D69)),NA())</f>
        <v>#N/A</v>
      </c>
      <c r="H75" s="60" t="e">
        <f ca="true">+IF(AND(ISNUMBER(OFFSET('Water Data'!$D$7,0,10*ROW('Water Data'!D69))),'Data Summary'!BW75="Yes"),OFFSET('Water Data'!$D$7,0,10*ROW('Water Data'!D69)),NA())</f>
        <v>#N/A</v>
      </c>
      <c r="I75" s="60" t="e">
        <f ca="true">+IF(AND(ISNUMBER(OFFSET('Water Data'!$D$10,0,10*ROW('Water Data'!D69))),'Data Summary'!BX75="Yes"),OFFSET('Water Data'!$D$10,0,10*ROW('Water Data'!D69)),NA())</f>
        <v>#N/A</v>
      </c>
      <c r="J75" s="60" t="e">
        <f ca="true">+IF(AND(ISNUMBER(OFFSET('Water Data'!$E$5,0,10*ROW('Water Data'!E69))),'Data Summary'!BY75="Yes"),100-OFFSET('Water Data'!$E$5,0,10*ROW('Water Data'!E69)),NA())</f>
        <v>#N/A</v>
      </c>
      <c r="K75" s="60" t="e">
        <f ca="true">+IF(AND(ISNUMBER(OFFSET('Water Data'!$E$7,0,10*ROW('Water Data'!E69))),'Data Summary'!BZ75="Yes"),OFFSET('Water Data'!$E$7,0,10*ROW('Water Data'!E69)),NA())</f>
        <v>#N/A</v>
      </c>
      <c r="L75" s="60" t="e">
        <f ca="true">+IF(AND(ISNUMBER(OFFSET('Water Data'!$E$10,0,10*ROW('Water Data'!E69))),'Data Summary'!CA75="Yes"),OFFSET('Water Data'!$E$10,0,10*ROW('Water Data'!E69)),NA())</f>
        <v>#N/A</v>
      </c>
      <c r="M75" s="60" t="e">
        <f ca="true">+IF(AND(ISNUMBER(OFFSET('Water Data'!$F$5,0,10*ROW('Water Data'!F69))),'Data Summary'!CB75="Yes"),100-OFFSET('Water Data'!$F$5,0,10*ROW('Water Data'!F69)),NA())</f>
        <v>#N/A</v>
      </c>
      <c r="N75" s="60" t="e">
        <f ca="true">+IF(AND(ISNUMBER(OFFSET('Water Data'!$F$7,0,10*ROW('Water Data'!F69))),'Data Summary'!CC75="Yes"),OFFSET('Water Data'!$F$7,0,10*ROW('Water Data'!F69)),NA())</f>
        <v>#N/A</v>
      </c>
      <c r="O75" s="60" t="e">
        <f ca="true">+IF(AND(ISNUMBER(OFFSET('Water Data'!$F$10,0,10*ROW('Water Data'!F69))),'Data Summary'!CD75="Yes"),OFFSET('Water Data'!$F$10,0,10*ROW('Water Data'!F69)),NA())</f>
        <v>#N/A</v>
      </c>
      <c r="P75" s="60" t="e">
        <f ca="true">+IF(AND(ISNUMBER(OFFSET('Water Data'!$G$5,0,10*ROW('Water Data'!G69))),'Data Summary'!CE75="Yes"),100-OFFSET('Water Data'!$G$5,0,10*ROW('Water Data'!G69)),NA())</f>
        <v>#N/A</v>
      </c>
      <c r="Q75" s="60" t="e">
        <f ca="true">+IF(AND(ISNUMBER(OFFSET('Water Data'!$G$7,0,10*ROW('Water Data'!G69))),'Data Summary'!CF75="Yes"),OFFSET('Water Data'!$G$7,0,10*ROW('Water Data'!G69)),NA())</f>
        <v>#N/A</v>
      </c>
      <c r="R75" s="60" t="e">
        <f ca="true">+IF(AND(ISNUMBER(OFFSET('Water Data'!$G$10,0,10*ROW('Water Data'!G69))),'Data Summary'!CG75="Yes"),OFFSET('Water Data'!$G$10,0,10*ROW('Water Data'!G69)),NA())</f>
        <v>#N/A</v>
      </c>
      <c r="S75" s="60" t="e">
        <f ca="true">+IF(AND(ISNUMBER(OFFSET('Water Data'!$H$5,0,10*ROW('Water Data'!H69))),'Data Summary'!CH75="Yes"),100-OFFSET('Water Data'!$H$5,0,10*ROW('Water Data'!H69)),NA())</f>
        <v>#N/A</v>
      </c>
      <c r="T75" s="60" t="e">
        <f ca="true">+IF(AND(ISNUMBER(OFFSET('Water Data'!$H$7,0,10*ROW('Water Data'!H69))),'Data Summary'!CI75="Yes"),OFFSET('Water Data'!$H$7,0,10*ROW('Water Data'!H69)),NA())</f>
        <v>#N/A</v>
      </c>
      <c r="U75" s="60" t="e">
        <f ca="true">+IF(AND(ISNUMBER(OFFSET('Water Data'!$H$10,0,10*ROW('Water Data'!H69))),'Data Summary'!CJ75="Yes"),OFFSET('Water Data'!$H$10,0,10*ROW('Water Data'!H69)),NA())</f>
        <v>#N/A</v>
      </c>
      <c r="V75" s="106" t="e">
        <f ca="true">+IF(AND(ISNUMBER(OFFSET('Sanitation Data'!$C$5,0,10*ROW('Sanitation Data'!C69))),'Data Summary'!CK75="Yes"),100-OFFSET('Sanitation Data'!$C$5,0,10*ROW('Sanitation Data'!C69)),NA())</f>
        <v>#N/A</v>
      </c>
      <c r="W75" s="106" t="e">
        <f ca="true">+IF(AND(ISNUMBER(OFFSET('Sanitation Data'!$C$7,0,10*ROW('Sanitation Data'!C69))),'Data Summary'!CL75="Yes"),OFFSET('Sanitation Data'!$C$7,0,10*ROW('Sanitation Data'!C69)),NA())</f>
        <v>#N/A</v>
      </c>
      <c r="X75" s="106" t="e">
        <f ca="true">+IF(AND(ISNUMBER(OFFSET('Sanitation Data'!$C$11,0,10*ROW('Sanitation Data'!C69))),'Data Summary'!CM75="Yes"),OFFSET('Sanitation Data'!$C$11,0,10*ROW('Sanitation Data'!C69)),NA())</f>
        <v>#N/A</v>
      </c>
      <c r="Y75" s="106" t="e">
        <f ca="true">+IF(AND(ISNUMBER(OFFSET('Sanitation Data'!$C$12,0,10*ROW('Sanitation Data'!C69))),'Data Summary'!CN75="Yes"),OFFSET('Sanitation Data'!$C$12,0,10*ROW('Sanitation Data'!C69)),NA())</f>
        <v>#N/A</v>
      </c>
      <c r="Z75" s="106" t="e">
        <f ca="true">+IF(AND(ISNUMBER(OFFSET('Sanitation Data'!$C$13,0,10*ROW('Sanitation Data'!C69))),'Data Summary'!CO75="Yes"),OFFSET('Sanitation Data'!$C$13,0,10*ROW('Sanitation Data'!C69)),NA())</f>
        <v>#N/A</v>
      </c>
      <c r="AA75" s="106" t="e">
        <f ca="true">+IF(AND(ISNUMBER(OFFSET('Sanitation Data'!$D$5,0,10*ROW('Sanitation Data'!D69))),'Data Summary'!CP75="Yes"),100-OFFSET('Sanitation Data'!$D$5,0,10*ROW('Sanitation Data'!D69)),NA())</f>
        <v>#N/A</v>
      </c>
      <c r="AB75" s="106" t="e">
        <f ca="true">+IF(AND(ISNUMBER(OFFSET('Sanitation Data'!$D$7,0,10*ROW('Sanitation Data'!D69))),'Data Summary'!CQ75="Yes"),OFFSET('Sanitation Data'!$D$7,0,10*ROW('Sanitation Data'!D69)),NA())</f>
        <v>#N/A</v>
      </c>
      <c r="AC75" s="106" t="e">
        <f ca="true">+IF(AND(ISNUMBER(OFFSET('Sanitation Data'!$D$11,0,10*ROW('Sanitation Data'!D69))),'Data Summary'!CR75="Yes"),OFFSET('Sanitation Data'!$D$11,0,10*ROW('Sanitation Data'!D69)),NA())</f>
        <v>#N/A</v>
      </c>
      <c r="AD75" s="106" t="e">
        <f ca="true">+IF(AND(ISNUMBER(OFFSET('Sanitation Data'!$D$12,0,10*ROW('Sanitation Data'!D69))),'Data Summary'!CS75="Yes"),OFFSET('Sanitation Data'!$D$12,0,10*ROW('Sanitation Data'!D69)),NA())</f>
        <v>#N/A</v>
      </c>
      <c r="AE75" s="106" t="e">
        <f ca="true">+IF(AND(ISNUMBER(OFFSET('Sanitation Data'!$D$13,0,10*ROW('Sanitation Data'!D69))),'Data Summary'!CT75="Yes"),OFFSET('Sanitation Data'!$D$13,0,10*ROW('Sanitation Data'!D69)),NA())</f>
        <v>#N/A</v>
      </c>
      <c r="AF75" s="106" t="e">
        <f ca="true">+IF(AND(ISNUMBER(OFFSET('Sanitation Data'!$E$5,0,10*ROW('Sanitation Data'!E69))),'Data Summary'!CU75="Yes"),100-OFFSET('Sanitation Data'!$E$5,0,10*ROW('Sanitation Data'!E69)),NA())</f>
        <v>#N/A</v>
      </c>
      <c r="AG75" s="106" t="e">
        <f ca="true">+IF(AND(ISNUMBER(OFFSET('Sanitation Data'!$E$7,0,10*ROW('Sanitation Data'!E69))),'Data Summary'!CV75="Yes"),OFFSET('Sanitation Data'!$E$7,0,10*ROW('Sanitation Data'!E69)),NA())</f>
        <v>#N/A</v>
      </c>
      <c r="AH75" s="106" t="e">
        <f ca="true">+IF(AND(ISNUMBER(OFFSET('Sanitation Data'!$E$11,0,10*ROW('Sanitation Data'!E69))),'Data Summary'!CW75="Yes"),OFFSET('Sanitation Data'!$E$11,0,10*ROW('Sanitation Data'!E69)),NA())</f>
        <v>#N/A</v>
      </c>
      <c r="AI75" s="106" t="e">
        <f ca="true">+IF(AND(ISNUMBER(OFFSET('Sanitation Data'!$E$12,0,10*ROW('Sanitation Data'!E69))),'Data Summary'!CX75="Yes"),OFFSET('Sanitation Data'!$E$12,0,10*ROW('Sanitation Data'!E69)),NA())</f>
        <v>#N/A</v>
      </c>
      <c r="AJ75" s="106" t="e">
        <f ca="true">+IF(AND(ISNUMBER(OFFSET('Sanitation Data'!$E$13,0,10*ROW('Sanitation Data'!E69))),'Data Summary'!CY75="Yes"),OFFSET('Sanitation Data'!$E$13,0,10*ROW('Sanitation Data'!E69)),NA())</f>
        <v>#N/A</v>
      </c>
      <c r="AK75" s="106" t="e">
        <f ca="true">+IF(AND(ISNUMBER(OFFSET('Sanitation Data'!$F$5,0,10*ROW('Sanitation Data'!F69))),'Data Summary'!CZ75="Yes"),100-OFFSET('Sanitation Data'!$F$5,0,10*ROW('Sanitation Data'!F69)),NA())</f>
        <v>#N/A</v>
      </c>
      <c r="AL75" s="106" t="e">
        <f ca="true">+IF(AND(ISNUMBER(OFFSET('Sanitation Data'!$F$7,0,10*ROW('Sanitation Data'!F69))),'Data Summary'!DA75="Yes"),OFFSET('Sanitation Data'!$F$7,0,10*ROW('Sanitation Data'!F69)),NA())</f>
        <v>#N/A</v>
      </c>
      <c r="AM75" s="106" t="e">
        <f ca="true">+IF(AND(ISNUMBER(OFFSET('Sanitation Data'!$F$11,0,10*ROW('Sanitation Data'!F69))),'Data Summary'!DB75="Yes"),OFFSET('Sanitation Data'!$F$11,0,10*ROW('Sanitation Data'!F69)),NA())</f>
        <v>#N/A</v>
      </c>
      <c r="AN75" s="106" t="e">
        <f ca="true">+IF(AND(ISNUMBER(OFFSET('Sanitation Data'!$F$12,0,10*ROW('Sanitation Data'!F69))),'Data Summary'!DC75="Yes"),OFFSET('Sanitation Data'!$F$12,0,10*ROW('Sanitation Data'!F69)),NA())</f>
        <v>#N/A</v>
      </c>
      <c r="AO75" s="106" t="e">
        <f ca="true">+IF(AND(ISNUMBER(OFFSET('Sanitation Data'!$F$13,0,10*ROW('Sanitation Data'!F69))),'Data Summary'!DD75="Yes"),OFFSET('Sanitation Data'!$F$13,0,10*ROW('Sanitation Data'!F69)),NA())</f>
        <v>#N/A</v>
      </c>
      <c r="AP75" s="106" t="e">
        <f ca="true">+IF(AND(ISNUMBER(OFFSET('Sanitation Data'!$G$5,0,10*ROW('Sanitation Data'!G69))),'Data Summary'!DE75="Yes"),100-OFFSET('Sanitation Data'!$G$5,0,10*ROW('Sanitation Data'!G69)),NA())</f>
        <v>#N/A</v>
      </c>
      <c r="AQ75" s="106" t="e">
        <f ca="true">+IF(AND(ISNUMBER(OFFSET('Sanitation Data'!$G$7,0,10*ROW('Sanitation Data'!G69))),'Data Summary'!DF75="Yes"),OFFSET('Sanitation Data'!$G$7,0,10*ROW('Sanitation Data'!G69)),NA())</f>
        <v>#N/A</v>
      </c>
      <c r="AR75" s="106" t="e">
        <f ca="true">+IF(AND(ISNUMBER(OFFSET('Sanitation Data'!$G$11,0,10*ROW('Sanitation Data'!G69))),'Data Summary'!DG75="Yes"),OFFSET('Sanitation Data'!$G$11,0,10*ROW('Sanitation Data'!G69)),NA())</f>
        <v>#N/A</v>
      </c>
      <c r="AS75" s="106" t="e">
        <f ca="true">+IF(AND(ISNUMBER(OFFSET('Sanitation Data'!$G$12,0,10*ROW('Sanitation Data'!G69))),'Data Summary'!DH75="Yes"),OFFSET('Sanitation Data'!$G$12,0,10*ROW('Sanitation Data'!G69)),NA())</f>
        <v>#N/A</v>
      </c>
      <c r="AT75" s="106" t="e">
        <f ca="true">+IF(AND(ISNUMBER(OFFSET('Sanitation Data'!$G$13,0,10*ROW('Sanitation Data'!G69))),'Data Summary'!DI75="Yes"),OFFSET('Sanitation Data'!$G$13,0,10*ROW('Sanitation Data'!G69)),NA())</f>
        <v>#N/A</v>
      </c>
      <c r="AU75" s="106" t="e">
        <f ca="true">+IF(AND(ISNUMBER(OFFSET('Sanitation Data'!$H$5,0,10*ROW('Sanitation Data'!H69))),'Data Summary'!DJ75="Yes"),100-OFFSET('Sanitation Data'!$H$5,0,10*ROW('Sanitation Data'!H69)),NA())</f>
        <v>#N/A</v>
      </c>
      <c r="AV75" s="106" t="e">
        <f ca="true">+IF(AND(ISNUMBER(OFFSET('Sanitation Data'!$H$7,0,10*ROW('Sanitation Data'!H69))),'Data Summary'!DK75="Yes"),OFFSET('Sanitation Data'!$H$7,0,10*ROW('Sanitation Data'!H69)),NA())</f>
        <v>#N/A</v>
      </c>
      <c r="AW75" s="106" t="e">
        <f ca="true">+IF(AND(ISNUMBER(OFFSET('Sanitation Data'!$H$11,0,10*ROW('Sanitation Data'!H69))),'Data Summary'!DL75="Yes"),OFFSET('Sanitation Data'!$H$11,0,10*ROW('Sanitation Data'!H69)),NA())</f>
        <v>#N/A</v>
      </c>
      <c r="AX75" s="106" t="e">
        <f ca="true">+IF(AND(ISNUMBER(OFFSET('Sanitation Data'!$H$12,0,10*ROW('Sanitation Data'!H69))),'Data Summary'!DM75="Yes"),OFFSET('Sanitation Data'!$H$12,0,10*ROW('Sanitation Data'!H69)),NA())</f>
        <v>#N/A</v>
      </c>
      <c r="AY75" s="106" t="e">
        <f ca="true">+IF(AND(ISNUMBER(OFFSET('Sanitation Data'!$H$13,0,10*ROW('Sanitation Data'!H69))),'Data Summary'!DN75="Yes"),OFFSET('Sanitation Data'!$H$13,0,10*ROW('Sanitation Data'!H69)),NA())</f>
        <v>#N/A</v>
      </c>
      <c r="AZ75" s="111" t="e">
        <f ca="true">+IF(AND(ISNUMBER(OFFSET('Hygiene Data'!$C$6,0,10*ROW('Hygiene Data'!C69))),'Data Summary'!DO75="Yes"),OFFSET('Hygiene Data'!$C$6,0,10*ROW('Hygiene Data'!C69)),NA())</f>
        <v>#N/A</v>
      </c>
      <c r="BA75" s="111" t="e">
        <f ca="true">+IF(AND(ISNUMBER(OFFSET('Hygiene Data'!$C$8,0,10*ROW('Hygiene Data'!C69))),'Data Summary'!DP75="Yes"),OFFSET('Hygiene Data'!$C$8,0,10*ROW('Hygiene Data'!C69)),NA())</f>
        <v>#N/A</v>
      </c>
      <c r="BB75" s="111" t="e">
        <f ca="true">+IF(AND(ISNUMBER(OFFSET('Hygiene Data'!$C$10,0,10*ROW('Hygiene Data'!C69))),'Data Summary'!DQ75="Yes"),OFFSET('Hygiene Data'!$C$10,0,10*ROW('Hygiene Data'!C69)),NA())</f>
        <v>#N/A</v>
      </c>
      <c r="BC75" s="111" t="e">
        <f ca="true">+IF(AND(ISNUMBER(OFFSET('Hygiene Data'!$D$6,0,10*ROW('Hygiene Data'!D69))),'Data Summary'!DR75="Yes"),OFFSET('Hygiene Data'!$D$6,0,10*ROW('Hygiene Data'!D69)),NA())</f>
        <v>#N/A</v>
      </c>
      <c r="BD75" s="111" t="e">
        <f ca="true">+IF(AND(ISNUMBER(OFFSET('Hygiene Data'!$D$8,0,10*ROW('Hygiene Data'!D69))),'Data Summary'!DS75="Yes"),OFFSET('Hygiene Data'!$D$8,0,10*ROW('Hygiene Data'!D69)),NA())</f>
        <v>#N/A</v>
      </c>
      <c r="BE75" s="111" t="e">
        <f ca="true">+IF(AND(ISNUMBER(OFFSET('Hygiene Data'!$D$10,0,10*ROW('Hygiene Data'!D69))),'Data Summary'!DT75="Yes"),OFFSET('Hygiene Data'!$D$10,0,10*ROW('Hygiene Data'!D69)),NA())</f>
        <v>#N/A</v>
      </c>
      <c r="BF75" s="111" t="e">
        <f ca="true">+IF(AND(ISNUMBER(OFFSET('Hygiene Data'!$E$6,0,10*ROW('Hygiene Data'!E69))),'Data Summary'!DU75="Yes"),OFFSET('Hygiene Data'!$E$6,0,10*ROW('Hygiene Data'!E69)),NA())</f>
        <v>#N/A</v>
      </c>
      <c r="BG75" s="111" t="e">
        <f ca="true">+IF(AND(ISNUMBER(OFFSET('Hygiene Data'!$E$8,0,10*ROW('Hygiene Data'!E69))),'Data Summary'!DV75="Yes"),OFFSET('Hygiene Data'!$E$8,0,10*ROW('Hygiene Data'!E69)),NA())</f>
        <v>#N/A</v>
      </c>
      <c r="BH75" s="111" t="e">
        <f ca="true">+IF(AND(ISNUMBER(OFFSET('Hygiene Data'!$E$10,0,10*ROW('Hygiene Data'!E69))),'Data Summary'!DW75="Yes"),OFFSET('Hygiene Data'!$E$10,0,10*ROW('Hygiene Data'!E69)),NA())</f>
        <v>#N/A</v>
      </c>
      <c r="BI75" s="111" t="e">
        <f ca="true">+IF(AND(ISNUMBER(OFFSET('Hygiene Data'!$F$6,0,10*ROW('Hygiene Data'!F69))),'Data Summary'!DX75="Yes"),OFFSET('Hygiene Data'!$F$6,0,10*ROW('Hygiene Data'!F69)),NA())</f>
        <v>#N/A</v>
      </c>
      <c r="BJ75" s="111" t="e">
        <f ca="true">+IF(AND(ISNUMBER(OFFSET('Hygiene Data'!$F$8,0,10*ROW('Hygiene Data'!F69))),'Data Summary'!DY75="Yes"),OFFSET('Hygiene Data'!$F$8,0,10*ROW('Hygiene Data'!F69)),NA())</f>
        <v>#N/A</v>
      </c>
      <c r="BK75" s="111" t="e">
        <f ca="true">+IF(AND(ISNUMBER(OFFSET('Hygiene Data'!$F$10,0,10*ROW('Hygiene Data'!F69))),'Data Summary'!DZ75="Yes"),OFFSET('Hygiene Data'!$F$10,0,10*ROW('Hygiene Data'!F69)),NA())</f>
        <v>#N/A</v>
      </c>
      <c r="BL75" s="111" t="e">
        <f ca="true">+IF(AND(ISNUMBER(OFFSET('Hygiene Data'!$G$6,0,10*ROW('Hygiene Data'!G69))),'Data Summary'!EA75="Yes"),OFFSET('Hygiene Data'!$G$6,0,10*ROW('Hygiene Data'!G69)),NA())</f>
        <v>#N/A</v>
      </c>
      <c r="BM75" s="111" t="e">
        <f ca="true">+IF(AND(ISNUMBER(OFFSET('Hygiene Data'!$G$8,0,10*ROW('Hygiene Data'!G69))),'Data Summary'!EB75="Yes"),OFFSET('Hygiene Data'!$G$8,0,10*ROW('Hygiene Data'!G69)),NA())</f>
        <v>#N/A</v>
      </c>
      <c r="BN75" s="111" t="e">
        <f ca="true">+IF(AND(ISNUMBER(OFFSET('Hygiene Data'!$G$10,0,10*ROW('Hygiene Data'!G69))),'Data Summary'!EC75="Yes"),OFFSET('Hygiene Data'!$G$10,0,10*ROW('Hygiene Data'!G69)),NA())</f>
        <v>#N/A</v>
      </c>
      <c r="BO75" s="111" t="e">
        <f ca="true">+IF(AND(ISNUMBER(OFFSET('Hygiene Data'!$H$6,0,10*ROW('Hygiene Data'!H69))),'Data Summary'!ED75="Yes"),OFFSET('Hygiene Data'!$H$6,0,10*ROW('Hygiene Data'!H69)),NA())</f>
        <v>#N/A</v>
      </c>
      <c r="BP75" s="111" t="e">
        <f ca="true">+IF(AND(ISNUMBER(OFFSET('Hygiene Data'!$H$8,0,10*ROW('Hygiene Data'!H69))),'Data Summary'!EE75="Yes"),OFFSET('Hygiene Data'!$H$8,0,10*ROW('Hygiene Data'!H69)),NA())</f>
        <v>#N/A</v>
      </c>
      <c r="BQ75" s="111" t="e">
        <f ca="true">+IF(AND(ISNUMBER(OFFSET('Hygiene Data'!$H$10,0,10*ROW('Hygiene Data'!H69))),'Data Summary'!EF75="Yes"),OFFSET('Hygiene Data'!$H$10,0,10*ROW('Hygiene Data'!H69)),NA())</f>
        <v>#N/A</v>
      </c>
    </row>
    <row r="76" x14ac:dyDescent="0.2">
      <c r="A76" s="59" t="e">
        <f ca="true">+IF(OFFSET('Water Data'!$B$1,0,10*ROW('Water Data'!B70))="",NA(),OFFSET('Water Data'!$B$1,0,10*ROW('Water Data'!B70)))</f>
        <v>#N/A</v>
      </c>
      <c r="B76" s="59" t="e">
        <f ca="true">+IF(OFFSET('Water Data'!$A$3,0,10*ROW('Water Data'!A73))="",NA(),OFFSET('Water Data'!$A$3,0,10*ROW('Water Data'!A73)))</f>
        <v>#N/A</v>
      </c>
      <c r="C76" s="59" t="e">
        <f ca="true">+IF(OFFSET('Water Data'!$C$3,0,10*ROW('Water Data'!C73))="",NA(),OFFSET('Water Data'!$C$3,0,10*ROW('Water Data'!C73)))</f>
        <v>#N/A</v>
      </c>
      <c r="D76" s="60" t="e">
        <f ca="true">+IF(AND(ISNUMBER(OFFSET('Water Data'!$C$5,0,10*ROW('Water Data'!C70))),'Data Summary'!BS76="Yes"),100-OFFSET('Water Data'!$C$5,0,10*ROW('Water Data'!C70)),NA())</f>
        <v>#N/A</v>
      </c>
      <c r="E76" s="60" t="e">
        <f ca="true">+IF(AND(ISNUMBER(OFFSET('Water Data'!$C$7,0,10*ROW('Water Data'!C70))),'Data Summary'!BT76="Yes"),OFFSET('Water Data'!$C$7,0,10*ROW('Water Data'!C70)),NA())</f>
        <v>#N/A</v>
      </c>
      <c r="F76" s="60" t="e">
        <f ca="true">+IF(AND(ISNUMBER(OFFSET('Water Data'!$C$10,0,10*ROW('Water Data'!C70))),'Data Summary'!BU76="Yes"),OFFSET('Water Data'!$C$10,0,10*ROW('Water Data'!C70)),NA())</f>
        <v>#N/A</v>
      </c>
      <c r="G76" s="60" t="e">
        <f ca="true">+IF(AND(ISNUMBER(OFFSET('Water Data'!$D$5,0,10*ROW('Water Data'!D70))),'Data Summary'!BV76="Yes"),100-OFFSET('Water Data'!$D$5,0,10*ROW('Water Data'!D70)),NA())</f>
        <v>#N/A</v>
      </c>
      <c r="H76" s="60" t="e">
        <f ca="true">+IF(AND(ISNUMBER(OFFSET('Water Data'!$D$7,0,10*ROW('Water Data'!D70))),'Data Summary'!BW76="Yes"),OFFSET('Water Data'!$D$7,0,10*ROW('Water Data'!D70)),NA())</f>
        <v>#N/A</v>
      </c>
      <c r="I76" s="60" t="e">
        <f ca="true">+IF(AND(ISNUMBER(OFFSET('Water Data'!$D$10,0,10*ROW('Water Data'!D70))),'Data Summary'!BX76="Yes"),OFFSET('Water Data'!$D$10,0,10*ROW('Water Data'!D70)),NA())</f>
        <v>#N/A</v>
      </c>
      <c r="J76" s="60" t="e">
        <f ca="true">+IF(AND(ISNUMBER(OFFSET('Water Data'!$E$5,0,10*ROW('Water Data'!E70))),'Data Summary'!BY76="Yes"),100-OFFSET('Water Data'!$E$5,0,10*ROW('Water Data'!E70)),NA())</f>
        <v>#N/A</v>
      </c>
      <c r="K76" s="60" t="e">
        <f ca="true">+IF(AND(ISNUMBER(OFFSET('Water Data'!$E$7,0,10*ROW('Water Data'!E70))),'Data Summary'!BZ76="Yes"),OFFSET('Water Data'!$E$7,0,10*ROW('Water Data'!E70)),NA())</f>
        <v>#N/A</v>
      </c>
      <c r="L76" s="60" t="e">
        <f ca="true">+IF(AND(ISNUMBER(OFFSET('Water Data'!$E$10,0,10*ROW('Water Data'!E70))),'Data Summary'!CA76="Yes"),OFFSET('Water Data'!$E$10,0,10*ROW('Water Data'!E70)),NA())</f>
        <v>#N/A</v>
      </c>
      <c r="M76" s="60" t="e">
        <f ca="true">+IF(AND(ISNUMBER(OFFSET('Water Data'!$F$5,0,10*ROW('Water Data'!F70))),'Data Summary'!CB76="Yes"),100-OFFSET('Water Data'!$F$5,0,10*ROW('Water Data'!F70)),NA())</f>
        <v>#N/A</v>
      </c>
      <c r="N76" s="60" t="e">
        <f ca="true">+IF(AND(ISNUMBER(OFFSET('Water Data'!$F$7,0,10*ROW('Water Data'!F70))),'Data Summary'!CC76="Yes"),OFFSET('Water Data'!$F$7,0,10*ROW('Water Data'!F70)),NA())</f>
        <v>#N/A</v>
      </c>
      <c r="O76" s="60" t="e">
        <f ca="true">+IF(AND(ISNUMBER(OFFSET('Water Data'!$F$10,0,10*ROW('Water Data'!F70))),'Data Summary'!CD76="Yes"),OFFSET('Water Data'!$F$10,0,10*ROW('Water Data'!F70)),NA())</f>
        <v>#N/A</v>
      </c>
      <c r="P76" s="60" t="e">
        <f ca="true">+IF(AND(ISNUMBER(OFFSET('Water Data'!$G$5,0,10*ROW('Water Data'!G70))),'Data Summary'!CE76="Yes"),100-OFFSET('Water Data'!$G$5,0,10*ROW('Water Data'!G70)),NA())</f>
        <v>#N/A</v>
      </c>
      <c r="Q76" s="60" t="e">
        <f ca="true">+IF(AND(ISNUMBER(OFFSET('Water Data'!$G$7,0,10*ROW('Water Data'!G70))),'Data Summary'!CF76="Yes"),OFFSET('Water Data'!$G$7,0,10*ROW('Water Data'!G70)),NA())</f>
        <v>#N/A</v>
      </c>
      <c r="R76" s="60" t="e">
        <f ca="true">+IF(AND(ISNUMBER(OFFSET('Water Data'!$G$10,0,10*ROW('Water Data'!G70))),'Data Summary'!CG76="Yes"),OFFSET('Water Data'!$G$10,0,10*ROW('Water Data'!G70)),NA())</f>
        <v>#N/A</v>
      </c>
      <c r="S76" s="60" t="e">
        <f ca="true">+IF(AND(ISNUMBER(OFFSET('Water Data'!$H$5,0,10*ROW('Water Data'!H70))),'Data Summary'!CH76="Yes"),100-OFFSET('Water Data'!$H$5,0,10*ROW('Water Data'!H70)),NA())</f>
        <v>#N/A</v>
      </c>
      <c r="T76" s="60" t="e">
        <f ca="true">+IF(AND(ISNUMBER(OFFSET('Water Data'!$H$7,0,10*ROW('Water Data'!H70))),'Data Summary'!CI76="Yes"),OFFSET('Water Data'!$H$7,0,10*ROW('Water Data'!H70)),NA())</f>
        <v>#N/A</v>
      </c>
      <c r="U76" s="60" t="e">
        <f ca="true">+IF(AND(ISNUMBER(OFFSET('Water Data'!$H$10,0,10*ROW('Water Data'!H70))),'Data Summary'!CJ76="Yes"),OFFSET('Water Data'!$H$10,0,10*ROW('Water Data'!H70)),NA())</f>
        <v>#N/A</v>
      </c>
      <c r="V76" s="106" t="e">
        <f ca="true">+IF(AND(ISNUMBER(OFFSET('Sanitation Data'!$C$5,0,10*ROW('Sanitation Data'!C70))),'Data Summary'!CK76="Yes"),100-OFFSET('Sanitation Data'!$C$5,0,10*ROW('Sanitation Data'!C70)),NA())</f>
        <v>#N/A</v>
      </c>
      <c r="W76" s="106" t="e">
        <f ca="true">+IF(AND(ISNUMBER(OFFSET('Sanitation Data'!$C$7,0,10*ROW('Sanitation Data'!C70))),'Data Summary'!CL76="Yes"),OFFSET('Sanitation Data'!$C$7,0,10*ROW('Sanitation Data'!C70)),NA())</f>
        <v>#N/A</v>
      </c>
      <c r="X76" s="106" t="e">
        <f ca="true">+IF(AND(ISNUMBER(OFFSET('Sanitation Data'!$C$11,0,10*ROW('Sanitation Data'!C70))),'Data Summary'!CM76="Yes"),OFFSET('Sanitation Data'!$C$11,0,10*ROW('Sanitation Data'!C70)),NA())</f>
        <v>#N/A</v>
      </c>
      <c r="Y76" s="106" t="e">
        <f ca="true">+IF(AND(ISNUMBER(OFFSET('Sanitation Data'!$C$12,0,10*ROW('Sanitation Data'!C70))),'Data Summary'!CN76="Yes"),OFFSET('Sanitation Data'!$C$12,0,10*ROW('Sanitation Data'!C70)),NA())</f>
        <v>#N/A</v>
      </c>
      <c r="Z76" s="106" t="e">
        <f ca="true">+IF(AND(ISNUMBER(OFFSET('Sanitation Data'!$C$13,0,10*ROW('Sanitation Data'!C70))),'Data Summary'!CO76="Yes"),OFFSET('Sanitation Data'!$C$13,0,10*ROW('Sanitation Data'!C70)),NA())</f>
        <v>#N/A</v>
      </c>
      <c r="AA76" s="106" t="e">
        <f ca="true">+IF(AND(ISNUMBER(OFFSET('Sanitation Data'!$D$5,0,10*ROW('Sanitation Data'!D70))),'Data Summary'!CP76="Yes"),100-OFFSET('Sanitation Data'!$D$5,0,10*ROW('Sanitation Data'!D70)),NA())</f>
        <v>#N/A</v>
      </c>
      <c r="AB76" s="106" t="e">
        <f ca="true">+IF(AND(ISNUMBER(OFFSET('Sanitation Data'!$D$7,0,10*ROW('Sanitation Data'!D70))),'Data Summary'!CQ76="Yes"),OFFSET('Sanitation Data'!$D$7,0,10*ROW('Sanitation Data'!D70)),NA())</f>
        <v>#N/A</v>
      </c>
      <c r="AC76" s="106" t="e">
        <f ca="true">+IF(AND(ISNUMBER(OFFSET('Sanitation Data'!$D$11,0,10*ROW('Sanitation Data'!D70))),'Data Summary'!CR76="Yes"),OFFSET('Sanitation Data'!$D$11,0,10*ROW('Sanitation Data'!D70)),NA())</f>
        <v>#N/A</v>
      </c>
      <c r="AD76" s="106" t="e">
        <f ca="true">+IF(AND(ISNUMBER(OFFSET('Sanitation Data'!$D$12,0,10*ROW('Sanitation Data'!D70))),'Data Summary'!CS76="Yes"),OFFSET('Sanitation Data'!$D$12,0,10*ROW('Sanitation Data'!D70)),NA())</f>
        <v>#N/A</v>
      </c>
      <c r="AE76" s="106" t="e">
        <f ca="true">+IF(AND(ISNUMBER(OFFSET('Sanitation Data'!$D$13,0,10*ROW('Sanitation Data'!D70))),'Data Summary'!CT76="Yes"),OFFSET('Sanitation Data'!$D$13,0,10*ROW('Sanitation Data'!D70)),NA())</f>
        <v>#N/A</v>
      </c>
      <c r="AF76" s="106" t="e">
        <f ca="true">+IF(AND(ISNUMBER(OFFSET('Sanitation Data'!$E$5,0,10*ROW('Sanitation Data'!E70))),'Data Summary'!CU76="Yes"),100-OFFSET('Sanitation Data'!$E$5,0,10*ROW('Sanitation Data'!E70)),NA())</f>
        <v>#N/A</v>
      </c>
      <c r="AG76" s="106" t="e">
        <f ca="true">+IF(AND(ISNUMBER(OFFSET('Sanitation Data'!$E$7,0,10*ROW('Sanitation Data'!E70))),'Data Summary'!CV76="Yes"),OFFSET('Sanitation Data'!$E$7,0,10*ROW('Sanitation Data'!E70)),NA())</f>
        <v>#N/A</v>
      </c>
      <c r="AH76" s="106" t="e">
        <f ca="true">+IF(AND(ISNUMBER(OFFSET('Sanitation Data'!$E$11,0,10*ROW('Sanitation Data'!E70))),'Data Summary'!CW76="Yes"),OFFSET('Sanitation Data'!$E$11,0,10*ROW('Sanitation Data'!E70)),NA())</f>
        <v>#N/A</v>
      </c>
      <c r="AI76" s="106" t="e">
        <f ca="true">+IF(AND(ISNUMBER(OFFSET('Sanitation Data'!$E$12,0,10*ROW('Sanitation Data'!E70))),'Data Summary'!CX76="Yes"),OFFSET('Sanitation Data'!$E$12,0,10*ROW('Sanitation Data'!E70)),NA())</f>
        <v>#N/A</v>
      </c>
      <c r="AJ76" s="106" t="e">
        <f ca="true">+IF(AND(ISNUMBER(OFFSET('Sanitation Data'!$E$13,0,10*ROW('Sanitation Data'!E70))),'Data Summary'!CY76="Yes"),OFFSET('Sanitation Data'!$E$13,0,10*ROW('Sanitation Data'!E70)),NA())</f>
        <v>#N/A</v>
      </c>
      <c r="AK76" s="106" t="e">
        <f ca="true">+IF(AND(ISNUMBER(OFFSET('Sanitation Data'!$F$5,0,10*ROW('Sanitation Data'!F70))),'Data Summary'!CZ76="Yes"),100-OFFSET('Sanitation Data'!$F$5,0,10*ROW('Sanitation Data'!F70)),NA())</f>
        <v>#N/A</v>
      </c>
      <c r="AL76" s="106" t="e">
        <f ca="true">+IF(AND(ISNUMBER(OFFSET('Sanitation Data'!$F$7,0,10*ROW('Sanitation Data'!F70))),'Data Summary'!DA76="Yes"),OFFSET('Sanitation Data'!$F$7,0,10*ROW('Sanitation Data'!F70)),NA())</f>
        <v>#N/A</v>
      </c>
      <c r="AM76" s="106" t="e">
        <f ca="true">+IF(AND(ISNUMBER(OFFSET('Sanitation Data'!$F$11,0,10*ROW('Sanitation Data'!F70))),'Data Summary'!DB76="Yes"),OFFSET('Sanitation Data'!$F$11,0,10*ROW('Sanitation Data'!F70)),NA())</f>
        <v>#N/A</v>
      </c>
      <c r="AN76" s="106" t="e">
        <f ca="true">+IF(AND(ISNUMBER(OFFSET('Sanitation Data'!$F$12,0,10*ROW('Sanitation Data'!F70))),'Data Summary'!DC76="Yes"),OFFSET('Sanitation Data'!$F$12,0,10*ROW('Sanitation Data'!F70)),NA())</f>
        <v>#N/A</v>
      </c>
      <c r="AO76" s="106" t="e">
        <f ca="true">+IF(AND(ISNUMBER(OFFSET('Sanitation Data'!$F$13,0,10*ROW('Sanitation Data'!F70))),'Data Summary'!DD76="Yes"),OFFSET('Sanitation Data'!$F$13,0,10*ROW('Sanitation Data'!F70)),NA())</f>
        <v>#N/A</v>
      </c>
      <c r="AP76" s="106" t="e">
        <f ca="true">+IF(AND(ISNUMBER(OFFSET('Sanitation Data'!$G$5,0,10*ROW('Sanitation Data'!G70))),'Data Summary'!DE76="Yes"),100-OFFSET('Sanitation Data'!$G$5,0,10*ROW('Sanitation Data'!G70)),NA())</f>
        <v>#N/A</v>
      </c>
      <c r="AQ76" s="106" t="e">
        <f ca="true">+IF(AND(ISNUMBER(OFFSET('Sanitation Data'!$G$7,0,10*ROW('Sanitation Data'!G70))),'Data Summary'!DF76="Yes"),OFFSET('Sanitation Data'!$G$7,0,10*ROW('Sanitation Data'!G70)),NA())</f>
        <v>#N/A</v>
      </c>
      <c r="AR76" s="106" t="e">
        <f ca="true">+IF(AND(ISNUMBER(OFFSET('Sanitation Data'!$G$11,0,10*ROW('Sanitation Data'!G70))),'Data Summary'!DG76="Yes"),OFFSET('Sanitation Data'!$G$11,0,10*ROW('Sanitation Data'!G70)),NA())</f>
        <v>#N/A</v>
      </c>
      <c r="AS76" s="106" t="e">
        <f ca="true">+IF(AND(ISNUMBER(OFFSET('Sanitation Data'!$G$12,0,10*ROW('Sanitation Data'!G70))),'Data Summary'!DH76="Yes"),OFFSET('Sanitation Data'!$G$12,0,10*ROW('Sanitation Data'!G70)),NA())</f>
        <v>#N/A</v>
      </c>
      <c r="AT76" s="106" t="e">
        <f ca="true">+IF(AND(ISNUMBER(OFFSET('Sanitation Data'!$G$13,0,10*ROW('Sanitation Data'!G70))),'Data Summary'!DI76="Yes"),OFFSET('Sanitation Data'!$G$13,0,10*ROW('Sanitation Data'!G70)),NA())</f>
        <v>#N/A</v>
      </c>
      <c r="AU76" s="106" t="e">
        <f ca="true">+IF(AND(ISNUMBER(OFFSET('Sanitation Data'!$H$5,0,10*ROW('Sanitation Data'!H70))),'Data Summary'!DJ76="Yes"),100-OFFSET('Sanitation Data'!$H$5,0,10*ROW('Sanitation Data'!H70)),NA())</f>
        <v>#N/A</v>
      </c>
      <c r="AV76" s="106" t="e">
        <f ca="true">+IF(AND(ISNUMBER(OFFSET('Sanitation Data'!$H$7,0,10*ROW('Sanitation Data'!H70))),'Data Summary'!DK76="Yes"),OFFSET('Sanitation Data'!$H$7,0,10*ROW('Sanitation Data'!H70)),NA())</f>
        <v>#N/A</v>
      </c>
      <c r="AW76" s="106" t="e">
        <f ca="true">+IF(AND(ISNUMBER(OFFSET('Sanitation Data'!$H$11,0,10*ROW('Sanitation Data'!H70))),'Data Summary'!DL76="Yes"),OFFSET('Sanitation Data'!$H$11,0,10*ROW('Sanitation Data'!H70)),NA())</f>
        <v>#N/A</v>
      </c>
      <c r="AX76" s="106" t="e">
        <f ca="true">+IF(AND(ISNUMBER(OFFSET('Sanitation Data'!$H$12,0,10*ROW('Sanitation Data'!H70))),'Data Summary'!DM76="Yes"),OFFSET('Sanitation Data'!$H$12,0,10*ROW('Sanitation Data'!H70)),NA())</f>
        <v>#N/A</v>
      </c>
      <c r="AY76" s="106" t="e">
        <f ca="true">+IF(AND(ISNUMBER(OFFSET('Sanitation Data'!$H$13,0,10*ROW('Sanitation Data'!H70))),'Data Summary'!DN76="Yes"),OFFSET('Sanitation Data'!$H$13,0,10*ROW('Sanitation Data'!H70)),NA())</f>
        <v>#N/A</v>
      </c>
      <c r="AZ76" s="111" t="e">
        <f ca="true">+IF(AND(ISNUMBER(OFFSET('Hygiene Data'!$C$6,0,10*ROW('Hygiene Data'!C70))),'Data Summary'!DO76="Yes"),OFFSET('Hygiene Data'!$C$6,0,10*ROW('Hygiene Data'!C70)),NA())</f>
        <v>#N/A</v>
      </c>
      <c r="BA76" s="111" t="e">
        <f ca="true">+IF(AND(ISNUMBER(OFFSET('Hygiene Data'!$C$8,0,10*ROW('Hygiene Data'!C70))),'Data Summary'!DP76="Yes"),OFFSET('Hygiene Data'!$C$8,0,10*ROW('Hygiene Data'!C70)),NA())</f>
        <v>#N/A</v>
      </c>
      <c r="BB76" s="111" t="e">
        <f ca="true">+IF(AND(ISNUMBER(OFFSET('Hygiene Data'!$C$10,0,10*ROW('Hygiene Data'!C70))),'Data Summary'!DQ76="Yes"),OFFSET('Hygiene Data'!$C$10,0,10*ROW('Hygiene Data'!C70)),NA())</f>
        <v>#N/A</v>
      </c>
      <c r="BC76" s="111" t="e">
        <f ca="true">+IF(AND(ISNUMBER(OFFSET('Hygiene Data'!$D$6,0,10*ROW('Hygiene Data'!D70))),'Data Summary'!DR76="Yes"),OFFSET('Hygiene Data'!$D$6,0,10*ROW('Hygiene Data'!D70)),NA())</f>
        <v>#N/A</v>
      </c>
      <c r="BD76" s="111" t="e">
        <f ca="true">+IF(AND(ISNUMBER(OFFSET('Hygiene Data'!$D$8,0,10*ROW('Hygiene Data'!D70))),'Data Summary'!DS76="Yes"),OFFSET('Hygiene Data'!$D$8,0,10*ROW('Hygiene Data'!D70)),NA())</f>
        <v>#N/A</v>
      </c>
      <c r="BE76" s="111" t="e">
        <f ca="true">+IF(AND(ISNUMBER(OFFSET('Hygiene Data'!$D$10,0,10*ROW('Hygiene Data'!D70))),'Data Summary'!DT76="Yes"),OFFSET('Hygiene Data'!$D$10,0,10*ROW('Hygiene Data'!D70)),NA())</f>
        <v>#N/A</v>
      </c>
      <c r="BF76" s="111" t="e">
        <f ca="true">+IF(AND(ISNUMBER(OFFSET('Hygiene Data'!$E$6,0,10*ROW('Hygiene Data'!E70))),'Data Summary'!DU76="Yes"),OFFSET('Hygiene Data'!$E$6,0,10*ROW('Hygiene Data'!E70)),NA())</f>
        <v>#N/A</v>
      </c>
      <c r="BG76" s="111" t="e">
        <f ca="true">+IF(AND(ISNUMBER(OFFSET('Hygiene Data'!$E$8,0,10*ROW('Hygiene Data'!E70))),'Data Summary'!DV76="Yes"),OFFSET('Hygiene Data'!$E$8,0,10*ROW('Hygiene Data'!E70)),NA())</f>
        <v>#N/A</v>
      </c>
      <c r="BH76" s="111" t="e">
        <f ca="true">+IF(AND(ISNUMBER(OFFSET('Hygiene Data'!$E$10,0,10*ROW('Hygiene Data'!E70))),'Data Summary'!DW76="Yes"),OFFSET('Hygiene Data'!$E$10,0,10*ROW('Hygiene Data'!E70)),NA())</f>
        <v>#N/A</v>
      </c>
      <c r="BI76" s="111" t="e">
        <f ca="true">+IF(AND(ISNUMBER(OFFSET('Hygiene Data'!$F$6,0,10*ROW('Hygiene Data'!F70))),'Data Summary'!DX76="Yes"),OFFSET('Hygiene Data'!$F$6,0,10*ROW('Hygiene Data'!F70)),NA())</f>
        <v>#N/A</v>
      </c>
      <c r="BJ76" s="111" t="e">
        <f ca="true">+IF(AND(ISNUMBER(OFFSET('Hygiene Data'!$F$8,0,10*ROW('Hygiene Data'!F70))),'Data Summary'!DY76="Yes"),OFFSET('Hygiene Data'!$F$8,0,10*ROW('Hygiene Data'!F70)),NA())</f>
        <v>#N/A</v>
      </c>
      <c r="BK76" s="111" t="e">
        <f ca="true">+IF(AND(ISNUMBER(OFFSET('Hygiene Data'!$F$10,0,10*ROW('Hygiene Data'!F70))),'Data Summary'!DZ76="Yes"),OFFSET('Hygiene Data'!$F$10,0,10*ROW('Hygiene Data'!F70)),NA())</f>
        <v>#N/A</v>
      </c>
      <c r="BL76" s="111" t="e">
        <f ca="true">+IF(AND(ISNUMBER(OFFSET('Hygiene Data'!$G$6,0,10*ROW('Hygiene Data'!G70))),'Data Summary'!EA76="Yes"),OFFSET('Hygiene Data'!$G$6,0,10*ROW('Hygiene Data'!G70)),NA())</f>
        <v>#N/A</v>
      </c>
      <c r="BM76" s="111" t="e">
        <f ca="true">+IF(AND(ISNUMBER(OFFSET('Hygiene Data'!$G$8,0,10*ROW('Hygiene Data'!G70))),'Data Summary'!EB76="Yes"),OFFSET('Hygiene Data'!$G$8,0,10*ROW('Hygiene Data'!G70)),NA())</f>
        <v>#N/A</v>
      </c>
      <c r="BN76" s="111" t="e">
        <f ca="true">+IF(AND(ISNUMBER(OFFSET('Hygiene Data'!$G$10,0,10*ROW('Hygiene Data'!G70))),'Data Summary'!EC76="Yes"),OFFSET('Hygiene Data'!$G$10,0,10*ROW('Hygiene Data'!G70)),NA())</f>
        <v>#N/A</v>
      </c>
      <c r="BO76" s="111" t="e">
        <f ca="true">+IF(AND(ISNUMBER(OFFSET('Hygiene Data'!$H$6,0,10*ROW('Hygiene Data'!H70))),'Data Summary'!ED76="Yes"),OFFSET('Hygiene Data'!$H$6,0,10*ROW('Hygiene Data'!H70)),NA())</f>
        <v>#N/A</v>
      </c>
      <c r="BP76" s="111" t="e">
        <f ca="true">+IF(AND(ISNUMBER(OFFSET('Hygiene Data'!$H$8,0,10*ROW('Hygiene Data'!H70))),'Data Summary'!EE76="Yes"),OFFSET('Hygiene Data'!$H$8,0,10*ROW('Hygiene Data'!H70)),NA())</f>
        <v>#N/A</v>
      </c>
      <c r="BQ76" s="111" t="e">
        <f ca="true">+IF(AND(ISNUMBER(OFFSET('Hygiene Data'!$H$10,0,10*ROW('Hygiene Data'!H70))),'Data Summary'!EF76="Yes"),OFFSET('Hygiene Data'!$H$10,0,10*ROW('Hygiene Data'!H70)),NA())</f>
        <v>#N/A</v>
      </c>
    </row>
    <row r="77" x14ac:dyDescent="0.2">
      <c r="A77" s="59" t="e">
        <f ca="true">+IF(OFFSET('Water Data'!$B$1,0,10*ROW('Water Data'!B71))="",NA(),OFFSET('Water Data'!$B$1,0,10*ROW('Water Data'!B71)))</f>
        <v>#N/A</v>
      </c>
      <c r="B77" s="59" t="e">
        <f ca="true">+IF(OFFSET('Water Data'!$A$3,0,10*ROW('Water Data'!A74))="",NA(),OFFSET('Water Data'!$A$3,0,10*ROW('Water Data'!A74)))</f>
        <v>#N/A</v>
      </c>
      <c r="C77" s="59" t="e">
        <f ca="true">+IF(OFFSET('Water Data'!$C$3,0,10*ROW('Water Data'!C74))="",NA(),OFFSET('Water Data'!$C$3,0,10*ROW('Water Data'!C74)))</f>
        <v>#N/A</v>
      </c>
      <c r="D77" s="60" t="e">
        <f ca="true">+IF(AND(ISNUMBER(OFFSET('Water Data'!$C$5,0,10*ROW('Water Data'!C71))),'Data Summary'!BS77="Yes"),100-OFFSET('Water Data'!$C$5,0,10*ROW('Water Data'!C71)),NA())</f>
        <v>#N/A</v>
      </c>
      <c r="E77" s="60" t="e">
        <f ca="true">+IF(AND(ISNUMBER(OFFSET('Water Data'!$C$7,0,10*ROW('Water Data'!C71))),'Data Summary'!BT77="Yes"),OFFSET('Water Data'!$C$7,0,10*ROW('Water Data'!C71)),NA())</f>
        <v>#N/A</v>
      </c>
      <c r="F77" s="60" t="e">
        <f ca="true">+IF(AND(ISNUMBER(OFFSET('Water Data'!$C$10,0,10*ROW('Water Data'!C71))),'Data Summary'!BU77="Yes"),OFFSET('Water Data'!$C$10,0,10*ROW('Water Data'!C71)),NA())</f>
        <v>#N/A</v>
      </c>
      <c r="G77" s="60" t="e">
        <f ca="true">+IF(AND(ISNUMBER(OFFSET('Water Data'!$D$5,0,10*ROW('Water Data'!D71))),'Data Summary'!BV77="Yes"),100-OFFSET('Water Data'!$D$5,0,10*ROW('Water Data'!D71)),NA())</f>
        <v>#N/A</v>
      </c>
      <c r="H77" s="60" t="e">
        <f ca="true">+IF(AND(ISNUMBER(OFFSET('Water Data'!$D$7,0,10*ROW('Water Data'!D71))),'Data Summary'!BW77="Yes"),OFFSET('Water Data'!$D$7,0,10*ROW('Water Data'!D71)),NA())</f>
        <v>#N/A</v>
      </c>
      <c r="I77" s="60" t="e">
        <f ca="true">+IF(AND(ISNUMBER(OFFSET('Water Data'!$D$10,0,10*ROW('Water Data'!D71))),'Data Summary'!BX77="Yes"),OFFSET('Water Data'!$D$10,0,10*ROW('Water Data'!D71)),NA())</f>
        <v>#N/A</v>
      </c>
      <c r="J77" s="60" t="e">
        <f ca="true">+IF(AND(ISNUMBER(OFFSET('Water Data'!$E$5,0,10*ROW('Water Data'!E71))),'Data Summary'!BY77="Yes"),100-OFFSET('Water Data'!$E$5,0,10*ROW('Water Data'!E71)),NA())</f>
        <v>#N/A</v>
      </c>
      <c r="K77" s="60" t="e">
        <f ca="true">+IF(AND(ISNUMBER(OFFSET('Water Data'!$E$7,0,10*ROW('Water Data'!E71))),'Data Summary'!BZ77="Yes"),OFFSET('Water Data'!$E$7,0,10*ROW('Water Data'!E71)),NA())</f>
        <v>#N/A</v>
      </c>
      <c r="L77" s="60" t="e">
        <f ca="true">+IF(AND(ISNUMBER(OFFSET('Water Data'!$E$10,0,10*ROW('Water Data'!E71))),'Data Summary'!CA77="Yes"),OFFSET('Water Data'!$E$10,0,10*ROW('Water Data'!E71)),NA())</f>
        <v>#N/A</v>
      </c>
      <c r="M77" s="60" t="e">
        <f ca="true">+IF(AND(ISNUMBER(OFFSET('Water Data'!$F$5,0,10*ROW('Water Data'!F71))),'Data Summary'!CB77="Yes"),100-OFFSET('Water Data'!$F$5,0,10*ROW('Water Data'!F71)),NA())</f>
        <v>#N/A</v>
      </c>
      <c r="N77" s="60" t="e">
        <f ca="true">+IF(AND(ISNUMBER(OFFSET('Water Data'!$F$7,0,10*ROW('Water Data'!F71))),'Data Summary'!CC77="Yes"),OFFSET('Water Data'!$F$7,0,10*ROW('Water Data'!F71)),NA())</f>
        <v>#N/A</v>
      </c>
      <c r="O77" s="60" t="e">
        <f ca="true">+IF(AND(ISNUMBER(OFFSET('Water Data'!$F$10,0,10*ROW('Water Data'!F71))),'Data Summary'!CD77="Yes"),OFFSET('Water Data'!$F$10,0,10*ROW('Water Data'!F71)),NA())</f>
        <v>#N/A</v>
      </c>
      <c r="P77" s="60" t="e">
        <f ca="true">+IF(AND(ISNUMBER(OFFSET('Water Data'!$G$5,0,10*ROW('Water Data'!G71))),'Data Summary'!CE77="Yes"),100-OFFSET('Water Data'!$G$5,0,10*ROW('Water Data'!G71)),NA())</f>
        <v>#N/A</v>
      </c>
      <c r="Q77" s="60" t="e">
        <f ca="true">+IF(AND(ISNUMBER(OFFSET('Water Data'!$G$7,0,10*ROW('Water Data'!G71))),'Data Summary'!CF77="Yes"),OFFSET('Water Data'!$G$7,0,10*ROW('Water Data'!G71)),NA())</f>
        <v>#N/A</v>
      </c>
      <c r="R77" s="60" t="e">
        <f ca="true">+IF(AND(ISNUMBER(OFFSET('Water Data'!$G$10,0,10*ROW('Water Data'!G71))),'Data Summary'!CG77="Yes"),OFFSET('Water Data'!$G$10,0,10*ROW('Water Data'!G71)),NA())</f>
        <v>#N/A</v>
      </c>
      <c r="S77" s="60" t="e">
        <f ca="true">+IF(AND(ISNUMBER(OFFSET('Water Data'!$H$5,0,10*ROW('Water Data'!H71))),'Data Summary'!CH77="Yes"),100-OFFSET('Water Data'!$H$5,0,10*ROW('Water Data'!H71)),NA())</f>
        <v>#N/A</v>
      </c>
      <c r="T77" s="60" t="e">
        <f ca="true">+IF(AND(ISNUMBER(OFFSET('Water Data'!$H$7,0,10*ROW('Water Data'!H71))),'Data Summary'!CI77="Yes"),OFFSET('Water Data'!$H$7,0,10*ROW('Water Data'!H71)),NA())</f>
        <v>#N/A</v>
      </c>
      <c r="U77" s="60" t="e">
        <f ca="true">+IF(AND(ISNUMBER(OFFSET('Water Data'!$H$10,0,10*ROW('Water Data'!H71))),'Data Summary'!CJ77="Yes"),OFFSET('Water Data'!$H$10,0,10*ROW('Water Data'!H71)),NA())</f>
        <v>#N/A</v>
      </c>
      <c r="V77" s="106" t="e">
        <f ca="true">+IF(AND(ISNUMBER(OFFSET('Sanitation Data'!$C$5,0,10*ROW('Sanitation Data'!C71))),'Data Summary'!CK77="Yes"),100-OFFSET('Sanitation Data'!$C$5,0,10*ROW('Sanitation Data'!C71)),NA())</f>
        <v>#N/A</v>
      </c>
      <c r="W77" s="106" t="e">
        <f ca="true">+IF(AND(ISNUMBER(OFFSET('Sanitation Data'!$C$7,0,10*ROW('Sanitation Data'!C71))),'Data Summary'!CL77="Yes"),OFFSET('Sanitation Data'!$C$7,0,10*ROW('Sanitation Data'!C71)),NA())</f>
        <v>#N/A</v>
      </c>
      <c r="X77" s="106" t="e">
        <f ca="true">+IF(AND(ISNUMBER(OFFSET('Sanitation Data'!$C$11,0,10*ROW('Sanitation Data'!C71))),'Data Summary'!CM77="Yes"),OFFSET('Sanitation Data'!$C$11,0,10*ROW('Sanitation Data'!C71)),NA())</f>
        <v>#N/A</v>
      </c>
      <c r="Y77" s="106" t="e">
        <f ca="true">+IF(AND(ISNUMBER(OFFSET('Sanitation Data'!$C$12,0,10*ROW('Sanitation Data'!C71))),'Data Summary'!CN77="Yes"),OFFSET('Sanitation Data'!$C$12,0,10*ROW('Sanitation Data'!C71)),NA())</f>
        <v>#N/A</v>
      </c>
      <c r="Z77" s="106" t="e">
        <f ca="true">+IF(AND(ISNUMBER(OFFSET('Sanitation Data'!$C$13,0,10*ROW('Sanitation Data'!C71))),'Data Summary'!CO77="Yes"),OFFSET('Sanitation Data'!$C$13,0,10*ROW('Sanitation Data'!C71)),NA())</f>
        <v>#N/A</v>
      </c>
      <c r="AA77" s="106" t="e">
        <f ca="true">+IF(AND(ISNUMBER(OFFSET('Sanitation Data'!$D$5,0,10*ROW('Sanitation Data'!D71))),'Data Summary'!CP77="Yes"),100-OFFSET('Sanitation Data'!$D$5,0,10*ROW('Sanitation Data'!D71)),NA())</f>
        <v>#N/A</v>
      </c>
      <c r="AB77" s="106" t="e">
        <f ca="true">+IF(AND(ISNUMBER(OFFSET('Sanitation Data'!$D$7,0,10*ROW('Sanitation Data'!D71))),'Data Summary'!CQ77="Yes"),OFFSET('Sanitation Data'!$D$7,0,10*ROW('Sanitation Data'!D71)),NA())</f>
        <v>#N/A</v>
      </c>
      <c r="AC77" s="106" t="e">
        <f ca="true">+IF(AND(ISNUMBER(OFFSET('Sanitation Data'!$D$11,0,10*ROW('Sanitation Data'!D71))),'Data Summary'!CR77="Yes"),OFFSET('Sanitation Data'!$D$11,0,10*ROW('Sanitation Data'!D71)),NA())</f>
        <v>#N/A</v>
      </c>
      <c r="AD77" s="106" t="e">
        <f ca="true">+IF(AND(ISNUMBER(OFFSET('Sanitation Data'!$D$12,0,10*ROW('Sanitation Data'!D71))),'Data Summary'!CS77="Yes"),OFFSET('Sanitation Data'!$D$12,0,10*ROW('Sanitation Data'!D71)),NA())</f>
        <v>#N/A</v>
      </c>
      <c r="AE77" s="106" t="e">
        <f ca="true">+IF(AND(ISNUMBER(OFFSET('Sanitation Data'!$D$13,0,10*ROW('Sanitation Data'!D71))),'Data Summary'!CT77="Yes"),OFFSET('Sanitation Data'!$D$13,0,10*ROW('Sanitation Data'!D71)),NA())</f>
        <v>#N/A</v>
      </c>
      <c r="AF77" s="106" t="e">
        <f ca="true">+IF(AND(ISNUMBER(OFFSET('Sanitation Data'!$E$5,0,10*ROW('Sanitation Data'!E71))),'Data Summary'!CU77="Yes"),100-OFFSET('Sanitation Data'!$E$5,0,10*ROW('Sanitation Data'!E71)),NA())</f>
        <v>#N/A</v>
      </c>
      <c r="AG77" s="106" t="e">
        <f ca="true">+IF(AND(ISNUMBER(OFFSET('Sanitation Data'!$E$7,0,10*ROW('Sanitation Data'!E71))),'Data Summary'!CV77="Yes"),OFFSET('Sanitation Data'!$E$7,0,10*ROW('Sanitation Data'!E71)),NA())</f>
        <v>#N/A</v>
      </c>
      <c r="AH77" s="106" t="e">
        <f ca="true">+IF(AND(ISNUMBER(OFFSET('Sanitation Data'!$E$11,0,10*ROW('Sanitation Data'!E71))),'Data Summary'!CW77="Yes"),OFFSET('Sanitation Data'!$E$11,0,10*ROW('Sanitation Data'!E71)),NA())</f>
        <v>#N/A</v>
      </c>
      <c r="AI77" s="106" t="e">
        <f ca="true">+IF(AND(ISNUMBER(OFFSET('Sanitation Data'!$E$12,0,10*ROW('Sanitation Data'!E71))),'Data Summary'!CX77="Yes"),OFFSET('Sanitation Data'!$E$12,0,10*ROW('Sanitation Data'!E71)),NA())</f>
        <v>#N/A</v>
      </c>
      <c r="AJ77" s="106" t="e">
        <f ca="true">+IF(AND(ISNUMBER(OFFSET('Sanitation Data'!$E$13,0,10*ROW('Sanitation Data'!E71))),'Data Summary'!CY77="Yes"),OFFSET('Sanitation Data'!$E$13,0,10*ROW('Sanitation Data'!E71)),NA())</f>
        <v>#N/A</v>
      </c>
      <c r="AK77" s="106" t="e">
        <f ca="true">+IF(AND(ISNUMBER(OFFSET('Sanitation Data'!$F$5,0,10*ROW('Sanitation Data'!F71))),'Data Summary'!CZ77="Yes"),100-OFFSET('Sanitation Data'!$F$5,0,10*ROW('Sanitation Data'!F71)),NA())</f>
        <v>#N/A</v>
      </c>
      <c r="AL77" s="106" t="e">
        <f ca="true">+IF(AND(ISNUMBER(OFFSET('Sanitation Data'!$F$7,0,10*ROW('Sanitation Data'!F71))),'Data Summary'!DA77="Yes"),OFFSET('Sanitation Data'!$F$7,0,10*ROW('Sanitation Data'!F71)),NA())</f>
        <v>#N/A</v>
      </c>
      <c r="AM77" s="106" t="e">
        <f ca="true">+IF(AND(ISNUMBER(OFFSET('Sanitation Data'!$F$11,0,10*ROW('Sanitation Data'!F71))),'Data Summary'!DB77="Yes"),OFFSET('Sanitation Data'!$F$11,0,10*ROW('Sanitation Data'!F71)),NA())</f>
        <v>#N/A</v>
      </c>
      <c r="AN77" s="106" t="e">
        <f ca="true">+IF(AND(ISNUMBER(OFFSET('Sanitation Data'!$F$12,0,10*ROW('Sanitation Data'!F71))),'Data Summary'!DC77="Yes"),OFFSET('Sanitation Data'!$F$12,0,10*ROW('Sanitation Data'!F71)),NA())</f>
        <v>#N/A</v>
      </c>
      <c r="AO77" s="106" t="e">
        <f ca="true">+IF(AND(ISNUMBER(OFFSET('Sanitation Data'!$F$13,0,10*ROW('Sanitation Data'!F71))),'Data Summary'!DD77="Yes"),OFFSET('Sanitation Data'!$F$13,0,10*ROW('Sanitation Data'!F71)),NA())</f>
        <v>#N/A</v>
      </c>
      <c r="AP77" s="106" t="e">
        <f ca="true">+IF(AND(ISNUMBER(OFFSET('Sanitation Data'!$G$5,0,10*ROW('Sanitation Data'!G71))),'Data Summary'!DE77="Yes"),100-OFFSET('Sanitation Data'!$G$5,0,10*ROW('Sanitation Data'!G71)),NA())</f>
        <v>#N/A</v>
      </c>
      <c r="AQ77" s="106" t="e">
        <f ca="true">+IF(AND(ISNUMBER(OFFSET('Sanitation Data'!$G$7,0,10*ROW('Sanitation Data'!G71))),'Data Summary'!DF77="Yes"),OFFSET('Sanitation Data'!$G$7,0,10*ROW('Sanitation Data'!G71)),NA())</f>
        <v>#N/A</v>
      </c>
      <c r="AR77" s="106" t="e">
        <f ca="true">+IF(AND(ISNUMBER(OFFSET('Sanitation Data'!$G$11,0,10*ROW('Sanitation Data'!G71))),'Data Summary'!DG77="Yes"),OFFSET('Sanitation Data'!$G$11,0,10*ROW('Sanitation Data'!G71)),NA())</f>
        <v>#N/A</v>
      </c>
      <c r="AS77" s="106" t="e">
        <f ca="true">+IF(AND(ISNUMBER(OFFSET('Sanitation Data'!$G$12,0,10*ROW('Sanitation Data'!G71))),'Data Summary'!DH77="Yes"),OFFSET('Sanitation Data'!$G$12,0,10*ROW('Sanitation Data'!G71)),NA())</f>
        <v>#N/A</v>
      </c>
      <c r="AT77" s="106" t="e">
        <f ca="true">+IF(AND(ISNUMBER(OFFSET('Sanitation Data'!$G$13,0,10*ROW('Sanitation Data'!G71))),'Data Summary'!DI77="Yes"),OFFSET('Sanitation Data'!$G$13,0,10*ROW('Sanitation Data'!G71)),NA())</f>
        <v>#N/A</v>
      </c>
      <c r="AU77" s="106" t="e">
        <f ca="true">+IF(AND(ISNUMBER(OFFSET('Sanitation Data'!$H$5,0,10*ROW('Sanitation Data'!H71))),'Data Summary'!DJ77="Yes"),100-OFFSET('Sanitation Data'!$H$5,0,10*ROW('Sanitation Data'!H71)),NA())</f>
        <v>#N/A</v>
      </c>
      <c r="AV77" s="106" t="e">
        <f ca="true">+IF(AND(ISNUMBER(OFFSET('Sanitation Data'!$H$7,0,10*ROW('Sanitation Data'!H71))),'Data Summary'!DK77="Yes"),OFFSET('Sanitation Data'!$H$7,0,10*ROW('Sanitation Data'!H71)),NA())</f>
        <v>#N/A</v>
      </c>
      <c r="AW77" s="106" t="e">
        <f ca="true">+IF(AND(ISNUMBER(OFFSET('Sanitation Data'!$H$11,0,10*ROW('Sanitation Data'!H71))),'Data Summary'!DL77="Yes"),OFFSET('Sanitation Data'!$H$11,0,10*ROW('Sanitation Data'!H71)),NA())</f>
        <v>#N/A</v>
      </c>
      <c r="AX77" s="106" t="e">
        <f ca="true">+IF(AND(ISNUMBER(OFFSET('Sanitation Data'!$H$12,0,10*ROW('Sanitation Data'!H71))),'Data Summary'!DM77="Yes"),OFFSET('Sanitation Data'!$H$12,0,10*ROW('Sanitation Data'!H71)),NA())</f>
        <v>#N/A</v>
      </c>
      <c r="AY77" s="106" t="e">
        <f ca="true">+IF(AND(ISNUMBER(OFFSET('Sanitation Data'!$H$13,0,10*ROW('Sanitation Data'!H71))),'Data Summary'!DN77="Yes"),OFFSET('Sanitation Data'!$H$13,0,10*ROW('Sanitation Data'!H71)),NA())</f>
        <v>#N/A</v>
      </c>
      <c r="AZ77" s="111" t="e">
        <f ca="true">+IF(AND(ISNUMBER(OFFSET('Hygiene Data'!$C$6,0,10*ROW('Hygiene Data'!C71))),'Data Summary'!DO77="Yes"),OFFSET('Hygiene Data'!$C$6,0,10*ROW('Hygiene Data'!C71)),NA())</f>
        <v>#N/A</v>
      </c>
      <c r="BA77" s="111" t="e">
        <f ca="true">+IF(AND(ISNUMBER(OFFSET('Hygiene Data'!$C$8,0,10*ROW('Hygiene Data'!C71))),'Data Summary'!DP77="Yes"),OFFSET('Hygiene Data'!$C$8,0,10*ROW('Hygiene Data'!C71)),NA())</f>
        <v>#N/A</v>
      </c>
      <c r="BB77" s="111" t="e">
        <f ca="true">+IF(AND(ISNUMBER(OFFSET('Hygiene Data'!$C$10,0,10*ROW('Hygiene Data'!C71))),'Data Summary'!DQ77="Yes"),OFFSET('Hygiene Data'!$C$10,0,10*ROW('Hygiene Data'!C71)),NA())</f>
        <v>#N/A</v>
      </c>
      <c r="BC77" s="111" t="e">
        <f ca="true">+IF(AND(ISNUMBER(OFFSET('Hygiene Data'!$D$6,0,10*ROW('Hygiene Data'!D71))),'Data Summary'!DR77="Yes"),OFFSET('Hygiene Data'!$D$6,0,10*ROW('Hygiene Data'!D71)),NA())</f>
        <v>#N/A</v>
      </c>
      <c r="BD77" s="111" t="e">
        <f ca="true">+IF(AND(ISNUMBER(OFFSET('Hygiene Data'!$D$8,0,10*ROW('Hygiene Data'!D71))),'Data Summary'!DS77="Yes"),OFFSET('Hygiene Data'!$D$8,0,10*ROW('Hygiene Data'!D71)),NA())</f>
        <v>#N/A</v>
      </c>
      <c r="BE77" s="111" t="e">
        <f ca="true">+IF(AND(ISNUMBER(OFFSET('Hygiene Data'!$D$10,0,10*ROW('Hygiene Data'!D71))),'Data Summary'!DT77="Yes"),OFFSET('Hygiene Data'!$D$10,0,10*ROW('Hygiene Data'!D71)),NA())</f>
        <v>#N/A</v>
      </c>
      <c r="BF77" s="111" t="e">
        <f ca="true">+IF(AND(ISNUMBER(OFFSET('Hygiene Data'!$E$6,0,10*ROW('Hygiene Data'!E71))),'Data Summary'!DU77="Yes"),OFFSET('Hygiene Data'!$E$6,0,10*ROW('Hygiene Data'!E71)),NA())</f>
        <v>#N/A</v>
      </c>
      <c r="BG77" s="111" t="e">
        <f ca="true">+IF(AND(ISNUMBER(OFFSET('Hygiene Data'!$E$8,0,10*ROW('Hygiene Data'!E71))),'Data Summary'!DV77="Yes"),OFFSET('Hygiene Data'!$E$8,0,10*ROW('Hygiene Data'!E71)),NA())</f>
        <v>#N/A</v>
      </c>
      <c r="BH77" s="111" t="e">
        <f ca="true">+IF(AND(ISNUMBER(OFFSET('Hygiene Data'!$E$10,0,10*ROW('Hygiene Data'!E71))),'Data Summary'!DW77="Yes"),OFFSET('Hygiene Data'!$E$10,0,10*ROW('Hygiene Data'!E71)),NA())</f>
        <v>#N/A</v>
      </c>
      <c r="BI77" s="111" t="e">
        <f ca="true">+IF(AND(ISNUMBER(OFFSET('Hygiene Data'!$F$6,0,10*ROW('Hygiene Data'!F71))),'Data Summary'!DX77="Yes"),OFFSET('Hygiene Data'!$F$6,0,10*ROW('Hygiene Data'!F71)),NA())</f>
        <v>#N/A</v>
      </c>
      <c r="BJ77" s="111" t="e">
        <f ca="true">+IF(AND(ISNUMBER(OFFSET('Hygiene Data'!$F$8,0,10*ROW('Hygiene Data'!F71))),'Data Summary'!DY77="Yes"),OFFSET('Hygiene Data'!$F$8,0,10*ROW('Hygiene Data'!F71)),NA())</f>
        <v>#N/A</v>
      </c>
      <c r="BK77" s="111" t="e">
        <f ca="true">+IF(AND(ISNUMBER(OFFSET('Hygiene Data'!$F$10,0,10*ROW('Hygiene Data'!F71))),'Data Summary'!DZ77="Yes"),OFFSET('Hygiene Data'!$F$10,0,10*ROW('Hygiene Data'!F71)),NA())</f>
        <v>#N/A</v>
      </c>
      <c r="BL77" s="111" t="e">
        <f ca="true">+IF(AND(ISNUMBER(OFFSET('Hygiene Data'!$G$6,0,10*ROW('Hygiene Data'!G71))),'Data Summary'!EA77="Yes"),OFFSET('Hygiene Data'!$G$6,0,10*ROW('Hygiene Data'!G71)),NA())</f>
        <v>#N/A</v>
      </c>
      <c r="BM77" s="111" t="e">
        <f ca="true">+IF(AND(ISNUMBER(OFFSET('Hygiene Data'!$G$8,0,10*ROW('Hygiene Data'!G71))),'Data Summary'!EB77="Yes"),OFFSET('Hygiene Data'!$G$8,0,10*ROW('Hygiene Data'!G71)),NA())</f>
        <v>#N/A</v>
      </c>
      <c r="BN77" s="111" t="e">
        <f ca="true">+IF(AND(ISNUMBER(OFFSET('Hygiene Data'!$G$10,0,10*ROW('Hygiene Data'!G71))),'Data Summary'!EC77="Yes"),OFFSET('Hygiene Data'!$G$10,0,10*ROW('Hygiene Data'!G71)),NA())</f>
        <v>#N/A</v>
      </c>
      <c r="BO77" s="111" t="e">
        <f ca="true">+IF(AND(ISNUMBER(OFFSET('Hygiene Data'!$H$6,0,10*ROW('Hygiene Data'!H71))),'Data Summary'!ED77="Yes"),OFFSET('Hygiene Data'!$H$6,0,10*ROW('Hygiene Data'!H71)),NA())</f>
        <v>#N/A</v>
      </c>
      <c r="BP77" s="111" t="e">
        <f ca="true">+IF(AND(ISNUMBER(OFFSET('Hygiene Data'!$H$8,0,10*ROW('Hygiene Data'!H71))),'Data Summary'!EE77="Yes"),OFFSET('Hygiene Data'!$H$8,0,10*ROW('Hygiene Data'!H71)),NA())</f>
        <v>#N/A</v>
      </c>
      <c r="BQ77" s="111" t="e">
        <f ca="true">+IF(AND(ISNUMBER(OFFSET('Hygiene Data'!$H$10,0,10*ROW('Hygiene Data'!H71))),'Data Summary'!EF77="Yes"),OFFSET('Hygiene Data'!$H$10,0,10*ROW('Hygiene Data'!H71)),NA())</f>
        <v>#N/A</v>
      </c>
    </row>
    <row r="78" x14ac:dyDescent="0.2">
      <c r="A78" s="59" t="e">
        <f ca="true">+IF(OFFSET('Water Data'!$B$1,0,10*ROW('Water Data'!B72))="",NA(),OFFSET('Water Data'!$B$1,0,10*ROW('Water Data'!B72)))</f>
        <v>#N/A</v>
      </c>
      <c r="B78" s="59" t="e">
        <f ca="true">+IF(OFFSET('Water Data'!$A$3,0,10*ROW('Water Data'!A75))="",NA(),OFFSET('Water Data'!$A$3,0,10*ROW('Water Data'!A75)))</f>
        <v>#N/A</v>
      </c>
      <c r="C78" s="59" t="e">
        <f ca="true">+IF(OFFSET('Water Data'!$C$3,0,10*ROW('Water Data'!C75))="",NA(),OFFSET('Water Data'!$C$3,0,10*ROW('Water Data'!C75)))</f>
        <v>#N/A</v>
      </c>
      <c r="D78" s="60" t="e">
        <f ca="true">+IF(AND(ISNUMBER(OFFSET('Water Data'!$C$5,0,10*ROW('Water Data'!C72))),'Data Summary'!BS78="Yes"),100-OFFSET('Water Data'!$C$5,0,10*ROW('Water Data'!C72)),NA())</f>
        <v>#N/A</v>
      </c>
      <c r="E78" s="60" t="e">
        <f ca="true">+IF(AND(ISNUMBER(OFFSET('Water Data'!$C$7,0,10*ROW('Water Data'!C72))),'Data Summary'!BT78="Yes"),OFFSET('Water Data'!$C$7,0,10*ROW('Water Data'!C72)),NA())</f>
        <v>#N/A</v>
      </c>
      <c r="F78" s="60" t="e">
        <f ca="true">+IF(AND(ISNUMBER(OFFSET('Water Data'!$C$10,0,10*ROW('Water Data'!C72))),'Data Summary'!BU78="Yes"),OFFSET('Water Data'!$C$10,0,10*ROW('Water Data'!C72)),NA())</f>
        <v>#N/A</v>
      </c>
      <c r="G78" s="60" t="e">
        <f ca="true">+IF(AND(ISNUMBER(OFFSET('Water Data'!$D$5,0,10*ROW('Water Data'!D72))),'Data Summary'!BV78="Yes"),100-OFFSET('Water Data'!$D$5,0,10*ROW('Water Data'!D72)),NA())</f>
        <v>#N/A</v>
      </c>
      <c r="H78" s="60" t="e">
        <f ca="true">+IF(AND(ISNUMBER(OFFSET('Water Data'!$D$7,0,10*ROW('Water Data'!D72))),'Data Summary'!BW78="Yes"),OFFSET('Water Data'!$D$7,0,10*ROW('Water Data'!D72)),NA())</f>
        <v>#N/A</v>
      </c>
      <c r="I78" s="60" t="e">
        <f ca="true">+IF(AND(ISNUMBER(OFFSET('Water Data'!$D$10,0,10*ROW('Water Data'!D72))),'Data Summary'!BX78="Yes"),OFFSET('Water Data'!$D$10,0,10*ROW('Water Data'!D72)),NA())</f>
        <v>#N/A</v>
      </c>
      <c r="J78" s="60" t="e">
        <f ca="true">+IF(AND(ISNUMBER(OFFSET('Water Data'!$E$5,0,10*ROW('Water Data'!E72))),'Data Summary'!BY78="Yes"),100-OFFSET('Water Data'!$E$5,0,10*ROW('Water Data'!E72)),NA())</f>
        <v>#N/A</v>
      </c>
      <c r="K78" s="60" t="e">
        <f ca="true">+IF(AND(ISNUMBER(OFFSET('Water Data'!$E$7,0,10*ROW('Water Data'!E72))),'Data Summary'!BZ78="Yes"),OFFSET('Water Data'!$E$7,0,10*ROW('Water Data'!E72)),NA())</f>
        <v>#N/A</v>
      </c>
      <c r="L78" s="60" t="e">
        <f ca="true">+IF(AND(ISNUMBER(OFFSET('Water Data'!$E$10,0,10*ROW('Water Data'!E72))),'Data Summary'!CA78="Yes"),OFFSET('Water Data'!$E$10,0,10*ROW('Water Data'!E72)),NA())</f>
        <v>#N/A</v>
      </c>
      <c r="M78" s="60" t="e">
        <f ca="true">+IF(AND(ISNUMBER(OFFSET('Water Data'!$F$5,0,10*ROW('Water Data'!F72))),'Data Summary'!CB78="Yes"),100-OFFSET('Water Data'!$F$5,0,10*ROW('Water Data'!F72)),NA())</f>
        <v>#N/A</v>
      </c>
      <c r="N78" s="60" t="e">
        <f ca="true">+IF(AND(ISNUMBER(OFFSET('Water Data'!$F$7,0,10*ROW('Water Data'!F72))),'Data Summary'!CC78="Yes"),OFFSET('Water Data'!$F$7,0,10*ROW('Water Data'!F72)),NA())</f>
        <v>#N/A</v>
      </c>
      <c r="O78" s="60" t="e">
        <f ca="true">+IF(AND(ISNUMBER(OFFSET('Water Data'!$F$10,0,10*ROW('Water Data'!F72))),'Data Summary'!CD78="Yes"),OFFSET('Water Data'!$F$10,0,10*ROW('Water Data'!F72)),NA())</f>
        <v>#N/A</v>
      </c>
      <c r="P78" s="60" t="e">
        <f ca="true">+IF(AND(ISNUMBER(OFFSET('Water Data'!$G$5,0,10*ROW('Water Data'!G72))),'Data Summary'!CE78="Yes"),100-OFFSET('Water Data'!$G$5,0,10*ROW('Water Data'!G72)),NA())</f>
        <v>#N/A</v>
      </c>
      <c r="Q78" s="60" t="e">
        <f ca="true">+IF(AND(ISNUMBER(OFFSET('Water Data'!$G$7,0,10*ROW('Water Data'!G72))),'Data Summary'!CF78="Yes"),OFFSET('Water Data'!$G$7,0,10*ROW('Water Data'!G72)),NA())</f>
        <v>#N/A</v>
      </c>
      <c r="R78" s="60" t="e">
        <f ca="true">+IF(AND(ISNUMBER(OFFSET('Water Data'!$G$10,0,10*ROW('Water Data'!G72))),'Data Summary'!CG78="Yes"),OFFSET('Water Data'!$G$10,0,10*ROW('Water Data'!G72)),NA())</f>
        <v>#N/A</v>
      </c>
      <c r="S78" s="60" t="e">
        <f ca="true">+IF(AND(ISNUMBER(OFFSET('Water Data'!$H$5,0,10*ROW('Water Data'!H72))),'Data Summary'!CH78="Yes"),100-OFFSET('Water Data'!$H$5,0,10*ROW('Water Data'!H72)),NA())</f>
        <v>#N/A</v>
      </c>
      <c r="T78" s="60" t="e">
        <f ca="true">+IF(AND(ISNUMBER(OFFSET('Water Data'!$H$7,0,10*ROW('Water Data'!H72))),'Data Summary'!CI78="Yes"),OFFSET('Water Data'!$H$7,0,10*ROW('Water Data'!H72)),NA())</f>
        <v>#N/A</v>
      </c>
      <c r="U78" s="60" t="e">
        <f ca="true">+IF(AND(ISNUMBER(OFFSET('Water Data'!$H$10,0,10*ROW('Water Data'!H72))),'Data Summary'!CJ78="Yes"),OFFSET('Water Data'!$H$10,0,10*ROW('Water Data'!H72)),NA())</f>
        <v>#N/A</v>
      </c>
      <c r="V78" s="106" t="e">
        <f ca="true">+IF(AND(ISNUMBER(OFFSET('Sanitation Data'!$C$5,0,10*ROW('Sanitation Data'!C72))),'Data Summary'!CK78="Yes"),100-OFFSET('Sanitation Data'!$C$5,0,10*ROW('Sanitation Data'!C72)),NA())</f>
        <v>#N/A</v>
      </c>
      <c r="W78" s="106" t="e">
        <f ca="true">+IF(AND(ISNUMBER(OFFSET('Sanitation Data'!$C$7,0,10*ROW('Sanitation Data'!C72))),'Data Summary'!CL78="Yes"),OFFSET('Sanitation Data'!$C$7,0,10*ROW('Sanitation Data'!C72)),NA())</f>
        <v>#N/A</v>
      </c>
      <c r="X78" s="106" t="e">
        <f ca="true">+IF(AND(ISNUMBER(OFFSET('Sanitation Data'!$C$11,0,10*ROW('Sanitation Data'!C72))),'Data Summary'!CM78="Yes"),OFFSET('Sanitation Data'!$C$11,0,10*ROW('Sanitation Data'!C72)),NA())</f>
        <v>#N/A</v>
      </c>
      <c r="Y78" s="106" t="e">
        <f ca="true">+IF(AND(ISNUMBER(OFFSET('Sanitation Data'!$C$12,0,10*ROW('Sanitation Data'!C72))),'Data Summary'!CN78="Yes"),OFFSET('Sanitation Data'!$C$12,0,10*ROW('Sanitation Data'!C72)),NA())</f>
        <v>#N/A</v>
      </c>
      <c r="Z78" s="106" t="e">
        <f ca="true">+IF(AND(ISNUMBER(OFFSET('Sanitation Data'!$C$13,0,10*ROW('Sanitation Data'!C72))),'Data Summary'!CO78="Yes"),OFFSET('Sanitation Data'!$C$13,0,10*ROW('Sanitation Data'!C72)),NA())</f>
        <v>#N/A</v>
      </c>
      <c r="AA78" s="106" t="e">
        <f ca="true">+IF(AND(ISNUMBER(OFFSET('Sanitation Data'!$D$5,0,10*ROW('Sanitation Data'!D72))),'Data Summary'!CP78="Yes"),100-OFFSET('Sanitation Data'!$D$5,0,10*ROW('Sanitation Data'!D72)),NA())</f>
        <v>#N/A</v>
      </c>
      <c r="AB78" s="106" t="e">
        <f ca="true">+IF(AND(ISNUMBER(OFFSET('Sanitation Data'!$D$7,0,10*ROW('Sanitation Data'!D72))),'Data Summary'!CQ78="Yes"),OFFSET('Sanitation Data'!$D$7,0,10*ROW('Sanitation Data'!D72)),NA())</f>
        <v>#N/A</v>
      </c>
      <c r="AC78" s="106" t="e">
        <f ca="true">+IF(AND(ISNUMBER(OFFSET('Sanitation Data'!$D$11,0,10*ROW('Sanitation Data'!D72))),'Data Summary'!CR78="Yes"),OFFSET('Sanitation Data'!$D$11,0,10*ROW('Sanitation Data'!D72)),NA())</f>
        <v>#N/A</v>
      </c>
      <c r="AD78" s="106" t="e">
        <f ca="true">+IF(AND(ISNUMBER(OFFSET('Sanitation Data'!$D$12,0,10*ROW('Sanitation Data'!D72))),'Data Summary'!CS78="Yes"),OFFSET('Sanitation Data'!$D$12,0,10*ROW('Sanitation Data'!D72)),NA())</f>
        <v>#N/A</v>
      </c>
      <c r="AE78" s="106" t="e">
        <f ca="true">+IF(AND(ISNUMBER(OFFSET('Sanitation Data'!$D$13,0,10*ROW('Sanitation Data'!D72))),'Data Summary'!CT78="Yes"),OFFSET('Sanitation Data'!$D$13,0,10*ROW('Sanitation Data'!D72)),NA())</f>
        <v>#N/A</v>
      </c>
      <c r="AF78" s="106" t="e">
        <f ca="true">+IF(AND(ISNUMBER(OFFSET('Sanitation Data'!$E$5,0,10*ROW('Sanitation Data'!E72))),'Data Summary'!CU78="Yes"),100-OFFSET('Sanitation Data'!$E$5,0,10*ROW('Sanitation Data'!E72)),NA())</f>
        <v>#N/A</v>
      </c>
      <c r="AG78" s="106" t="e">
        <f ca="true">+IF(AND(ISNUMBER(OFFSET('Sanitation Data'!$E$7,0,10*ROW('Sanitation Data'!E72))),'Data Summary'!CV78="Yes"),OFFSET('Sanitation Data'!$E$7,0,10*ROW('Sanitation Data'!E72)),NA())</f>
        <v>#N/A</v>
      </c>
      <c r="AH78" s="106" t="e">
        <f ca="true">+IF(AND(ISNUMBER(OFFSET('Sanitation Data'!$E$11,0,10*ROW('Sanitation Data'!E72))),'Data Summary'!CW78="Yes"),OFFSET('Sanitation Data'!$E$11,0,10*ROW('Sanitation Data'!E72)),NA())</f>
        <v>#N/A</v>
      </c>
      <c r="AI78" s="106" t="e">
        <f ca="true">+IF(AND(ISNUMBER(OFFSET('Sanitation Data'!$E$12,0,10*ROW('Sanitation Data'!E72))),'Data Summary'!CX78="Yes"),OFFSET('Sanitation Data'!$E$12,0,10*ROW('Sanitation Data'!E72)),NA())</f>
        <v>#N/A</v>
      </c>
      <c r="AJ78" s="106" t="e">
        <f ca="true">+IF(AND(ISNUMBER(OFFSET('Sanitation Data'!$E$13,0,10*ROW('Sanitation Data'!E72))),'Data Summary'!CY78="Yes"),OFFSET('Sanitation Data'!$E$13,0,10*ROW('Sanitation Data'!E72)),NA())</f>
        <v>#N/A</v>
      </c>
      <c r="AK78" s="106" t="e">
        <f ca="true">+IF(AND(ISNUMBER(OFFSET('Sanitation Data'!$F$5,0,10*ROW('Sanitation Data'!F72))),'Data Summary'!CZ78="Yes"),100-OFFSET('Sanitation Data'!$F$5,0,10*ROW('Sanitation Data'!F72)),NA())</f>
        <v>#N/A</v>
      </c>
      <c r="AL78" s="106" t="e">
        <f ca="true">+IF(AND(ISNUMBER(OFFSET('Sanitation Data'!$F$7,0,10*ROW('Sanitation Data'!F72))),'Data Summary'!DA78="Yes"),OFFSET('Sanitation Data'!$F$7,0,10*ROW('Sanitation Data'!F72)),NA())</f>
        <v>#N/A</v>
      </c>
      <c r="AM78" s="106" t="e">
        <f ca="true">+IF(AND(ISNUMBER(OFFSET('Sanitation Data'!$F$11,0,10*ROW('Sanitation Data'!F72))),'Data Summary'!DB78="Yes"),OFFSET('Sanitation Data'!$F$11,0,10*ROW('Sanitation Data'!F72)),NA())</f>
        <v>#N/A</v>
      </c>
      <c r="AN78" s="106" t="e">
        <f ca="true">+IF(AND(ISNUMBER(OFFSET('Sanitation Data'!$F$12,0,10*ROW('Sanitation Data'!F72))),'Data Summary'!DC78="Yes"),OFFSET('Sanitation Data'!$F$12,0,10*ROW('Sanitation Data'!F72)),NA())</f>
        <v>#N/A</v>
      </c>
      <c r="AO78" s="106" t="e">
        <f ca="true">+IF(AND(ISNUMBER(OFFSET('Sanitation Data'!$F$13,0,10*ROW('Sanitation Data'!F72))),'Data Summary'!DD78="Yes"),OFFSET('Sanitation Data'!$F$13,0,10*ROW('Sanitation Data'!F72)),NA())</f>
        <v>#N/A</v>
      </c>
      <c r="AP78" s="106" t="e">
        <f ca="true">+IF(AND(ISNUMBER(OFFSET('Sanitation Data'!$G$5,0,10*ROW('Sanitation Data'!G72))),'Data Summary'!DE78="Yes"),100-OFFSET('Sanitation Data'!$G$5,0,10*ROW('Sanitation Data'!G72)),NA())</f>
        <v>#N/A</v>
      </c>
      <c r="AQ78" s="106" t="e">
        <f ca="true">+IF(AND(ISNUMBER(OFFSET('Sanitation Data'!$G$7,0,10*ROW('Sanitation Data'!G72))),'Data Summary'!DF78="Yes"),OFFSET('Sanitation Data'!$G$7,0,10*ROW('Sanitation Data'!G72)),NA())</f>
        <v>#N/A</v>
      </c>
      <c r="AR78" s="106" t="e">
        <f ca="true">+IF(AND(ISNUMBER(OFFSET('Sanitation Data'!$G$11,0,10*ROW('Sanitation Data'!G72))),'Data Summary'!DG78="Yes"),OFFSET('Sanitation Data'!$G$11,0,10*ROW('Sanitation Data'!G72)),NA())</f>
        <v>#N/A</v>
      </c>
      <c r="AS78" s="106" t="e">
        <f ca="true">+IF(AND(ISNUMBER(OFFSET('Sanitation Data'!$G$12,0,10*ROW('Sanitation Data'!G72))),'Data Summary'!DH78="Yes"),OFFSET('Sanitation Data'!$G$12,0,10*ROW('Sanitation Data'!G72)),NA())</f>
        <v>#N/A</v>
      </c>
      <c r="AT78" s="106" t="e">
        <f ca="true">+IF(AND(ISNUMBER(OFFSET('Sanitation Data'!$G$13,0,10*ROW('Sanitation Data'!G72))),'Data Summary'!DI78="Yes"),OFFSET('Sanitation Data'!$G$13,0,10*ROW('Sanitation Data'!G72)),NA())</f>
        <v>#N/A</v>
      </c>
      <c r="AU78" s="106" t="e">
        <f ca="true">+IF(AND(ISNUMBER(OFFSET('Sanitation Data'!$H$5,0,10*ROW('Sanitation Data'!H72))),'Data Summary'!DJ78="Yes"),100-OFFSET('Sanitation Data'!$H$5,0,10*ROW('Sanitation Data'!H72)),NA())</f>
        <v>#N/A</v>
      </c>
      <c r="AV78" s="106" t="e">
        <f ca="true">+IF(AND(ISNUMBER(OFFSET('Sanitation Data'!$H$7,0,10*ROW('Sanitation Data'!H72))),'Data Summary'!DK78="Yes"),OFFSET('Sanitation Data'!$H$7,0,10*ROW('Sanitation Data'!H72)),NA())</f>
        <v>#N/A</v>
      </c>
      <c r="AW78" s="106" t="e">
        <f ca="true">+IF(AND(ISNUMBER(OFFSET('Sanitation Data'!$H$11,0,10*ROW('Sanitation Data'!H72))),'Data Summary'!DL78="Yes"),OFFSET('Sanitation Data'!$H$11,0,10*ROW('Sanitation Data'!H72)),NA())</f>
        <v>#N/A</v>
      </c>
      <c r="AX78" s="106" t="e">
        <f ca="true">+IF(AND(ISNUMBER(OFFSET('Sanitation Data'!$H$12,0,10*ROW('Sanitation Data'!H72))),'Data Summary'!DM78="Yes"),OFFSET('Sanitation Data'!$H$12,0,10*ROW('Sanitation Data'!H72)),NA())</f>
        <v>#N/A</v>
      </c>
      <c r="AY78" s="106" t="e">
        <f ca="true">+IF(AND(ISNUMBER(OFFSET('Sanitation Data'!$H$13,0,10*ROW('Sanitation Data'!H72))),'Data Summary'!DN78="Yes"),OFFSET('Sanitation Data'!$H$13,0,10*ROW('Sanitation Data'!H72)),NA())</f>
        <v>#N/A</v>
      </c>
      <c r="AZ78" s="111" t="e">
        <f ca="true">+IF(AND(ISNUMBER(OFFSET('Hygiene Data'!$C$6,0,10*ROW('Hygiene Data'!C72))),'Data Summary'!DO78="Yes"),OFFSET('Hygiene Data'!$C$6,0,10*ROW('Hygiene Data'!C72)),NA())</f>
        <v>#N/A</v>
      </c>
      <c r="BA78" s="111" t="e">
        <f ca="true">+IF(AND(ISNUMBER(OFFSET('Hygiene Data'!$C$8,0,10*ROW('Hygiene Data'!C72))),'Data Summary'!DP78="Yes"),OFFSET('Hygiene Data'!$C$8,0,10*ROW('Hygiene Data'!C72)),NA())</f>
        <v>#N/A</v>
      </c>
      <c r="BB78" s="111" t="e">
        <f ca="true">+IF(AND(ISNUMBER(OFFSET('Hygiene Data'!$C$10,0,10*ROW('Hygiene Data'!C72))),'Data Summary'!DQ78="Yes"),OFFSET('Hygiene Data'!$C$10,0,10*ROW('Hygiene Data'!C72)),NA())</f>
        <v>#N/A</v>
      </c>
      <c r="BC78" s="111" t="e">
        <f ca="true">+IF(AND(ISNUMBER(OFFSET('Hygiene Data'!$D$6,0,10*ROW('Hygiene Data'!D72))),'Data Summary'!DR78="Yes"),OFFSET('Hygiene Data'!$D$6,0,10*ROW('Hygiene Data'!D72)),NA())</f>
        <v>#N/A</v>
      </c>
      <c r="BD78" s="111" t="e">
        <f ca="true">+IF(AND(ISNUMBER(OFFSET('Hygiene Data'!$D$8,0,10*ROW('Hygiene Data'!D72))),'Data Summary'!DS78="Yes"),OFFSET('Hygiene Data'!$D$8,0,10*ROW('Hygiene Data'!D72)),NA())</f>
        <v>#N/A</v>
      </c>
      <c r="BE78" s="111" t="e">
        <f ca="true">+IF(AND(ISNUMBER(OFFSET('Hygiene Data'!$D$10,0,10*ROW('Hygiene Data'!D72))),'Data Summary'!DT78="Yes"),OFFSET('Hygiene Data'!$D$10,0,10*ROW('Hygiene Data'!D72)),NA())</f>
        <v>#N/A</v>
      </c>
      <c r="BF78" s="111" t="e">
        <f ca="true">+IF(AND(ISNUMBER(OFFSET('Hygiene Data'!$E$6,0,10*ROW('Hygiene Data'!E72))),'Data Summary'!DU78="Yes"),OFFSET('Hygiene Data'!$E$6,0,10*ROW('Hygiene Data'!E72)),NA())</f>
        <v>#N/A</v>
      </c>
      <c r="BG78" s="111" t="e">
        <f ca="true">+IF(AND(ISNUMBER(OFFSET('Hygiene Data'!$E$8,0,10*ROW('Hygiene Data'!E72))),'Data Summary'!DV78="Yes"),OFFSET('Hygiene Data'!$E$8,0,10*ROW('Hygiene Data'!E72)),NA())</f>
        <v>#N/A</v>
      </c>
      <c r="BH78" s="111" t="e">
        <f ca="true">+IF(AND(ISNUMBER(OFFSET('Hygiene Data'!$E$10,0,10*ROW('Hygiene Data'!E72))),'Data Summary'!DW78="Yes"),OFFSET('Hygiene Data'!$E$10,0,10*ROW('Hygiene Data'!E72)),NA())</f>
        <v>#N/A</v>
      </c>
      <c r="BI78" s="111" t="e">
        <f ca="true">+IF(AND(ISNUMBER(OFFSET('Hygiene Data'!$F$6,0,10*ROW('Hygiene Data'!F72))),'Data Summary'!DX78="Yes"),OFFSET('Hygiene Data'!$F$6,0,10*ROW('Hygiene Data'!F72)),NA())</f>
        <v>#N/A</v>
      </c>
      <c r="BJ78" s="111" t="e">
        <f ca="true">+IF(AND(ISNUMBER(OFFSET('Hygiene Data'!$F$8,0,10*ROW('Hygiene Data'!F72))),'Data Summary'!DY78="Yes"),OFFSET('Hygiene Data'!$F$8,0,10*ROW('Hygiene Data'!F72)),NA())</f>
        <v>#N/A</v>
      </c>
      <c r="BK78" s="111" t="e">
        <f ca="true">+IF(AND(ISNUMBER(OFFSET('Hygiene Data'!$F$10,0,10*ROW('Hygiene Data'!F72))),'Data Summary'!DZ78="Yes"),OFFSET('Hygiene Data'!$F$10,0,10*ROW('Hygiene Data'!F72)),NA())</f>
        <v>#N/A</v>
      </c>
      <c r="BL78" s="111" t="e">
        <f ca="true">+IF(AND(ISNUMBER(OFFSET('Hygiene Data'!$G$6,0,10*ROW('Hygiene Data'!G72))),'Data Summary'!EA78="Yes"),OFFSET('Hygiene Data'!$G$6,0,10*ROW('Hygiene Data'!G72)),NA())</f>
        <v>#N/A</v>
      </c>
      <c r="BM78" s="111" t="e">
        <f ca="true">+IF(AND(ISNUMBER(OFFSET('Hygiene Data'!$G$8,0,10*ROW('Hygiene Data'!G72))),'Data Summary'!EB78="Yes"),OFFSET('Hygiene Data'!$G$8,0,10*ROW('Hygiene Data'!G72)),NA())</f>
        <v>#N/A</v>
      </c>
      <c r="BN78" s="111" t="e">
        <f ca="true">+IF(AND(ISNUMBER(OFFSET('Hygiene Data'!$G$10,0,10*ROW('Hygiene Data'!G72))),'Data Summary'!EC78="Yes"),OFFSET('Hygiene Data'!$G$10,0,10*ROW('Hygiene Data'!G72)),NA())</f>
        <v>#N/A</v>
      </c>
      <c r="BO78" s="111" t="e">
        <f ca="true">+IF(AND(ISNUMBER(OFFSET('Hygiene Data'!$H$6,0,10*ROW('Hygiene Data'!H72))),'Data Summary'!ED78="Yes"),OFFSET('Hygiene Data'!$H$6,0,10*ROW('Hygiene Data'!H72)),NA())</f>
        <v>#N/A</v>
      </c>
      <c r="BP78" s="111" t="e">
        <f ca="true">+IF(AND(ISNUMBER(OFFSET('Hygiene Data'!$H$8,0,10*ROW('Hygiene Data'!H72))),'Data Summary'!EE78="Yes"),OFFSET('Hygiene Data'!$H$8,0,10*ROW('Hygiene Data'!H72)),NA())</f>
        <v>#N/A</v>
      </c>
      <c r="BQ78" s="111" t="e">
        <f ca="true">+IF(AND(ISNUMBER(OFFSET('Hygiene Data'!$H$10,0,10*ROW('Hygiene Data'!H72))),'Data Summary'!EF78="Yes"),OFFSET('Hygiene Data'!$H$10,0,10*ROW('Hygiene Data'!H72)),NA())</f>
        <v>#N/A</v>
      </c>
    </row>
    <row r="79" x14ac:dyDescent="0.2">
      <c r="A79" s="59" t="e">
        <f ca="true">+IF(OFFSET('Water Data'!$B$1,0,10*ROW('Water Data'!B73))="",NA(),OFFSET('Water Data'!$B$1,0,10*ROW('Water Data'!B73)))</f>
        <v>#N/A</v>
      </c>
      <c r="B79" s="59" t="e">
        <f ca="true">+IF(OFFSET('Water Data'!$A$3,0,10*ROW('Water Data'!A76))="",NA(),OFFSET('Water Data'!$A$3,0,10*ROW('Water Data'!A76)))</f>
        <v>#N/A</v>
      </c>
      <c r="C79" s="59" t="e">
        <f ca="true">+IF(OFFSET('Water Data'!$C$3,0,10*ROW('Water Data'!C76))="",NA(),OFFSET('Water Data'!$C$3,0,10*ROW('Water Data'!C76)))</f>
        <v>#N/A</v>
      </c>
      <c r="D79" s="60" t="e">
        <f ca="true">+IF(AND(ISNUMBER(OFFSET('Water Data'!$C$5,0,10*ROW('Water Data'!C73))),'Data Summary'!BS79="Yes"),100-OFFSET('Water Data'!$C$5,0,10*ROW('Water Data'!C73)),NA())</f>
        <v>#N/A</v>
      </c>
      <c r="E79" s="60" t="e">
        <f ca="true">+IF(AND(ISNUMBER(OFFSET('Water Data'!$C$7,0,10*ROW('Water Data'!C73))),'Data Summary'!BT79="Yes"),OFFSET('Water Data'!$C$7,0,10*ROW('Water Data'!C73)),NA())</f>
        <v>#N/A</v>
      </c>
      <c r="F79" s="60" t="e">
        <f ca="true">+IF(AND(ISNUMBER(OFFSET('Water Data'!$C$10,0,10*ROW('Water Data'!C73))),'Data Summary'!BU79="Yes"),OFFSET('Water Data'!$C$10,0,10*ROW('Water Data'!C73)),NA())</f>
        <v>#N/A</v>
      </c>
      <c r="G79" s="60" t="e">
        <f ca="true">+IF(AND(ISNUMBER(OFFSET('Water Data'!$D$5,0,10*ROW('Water Data'!D73))),'Data Summary'!BV79="Yes"),100-OFFSET('Water Data'!$D$5,0,10*ROW('Water Data'!D73)),NA())</f>
        <v>#N/A</v>
      </c>
      <c r="H79" s="60" t="e">
        <f ca="true">+IF(AND(ISNUMBER(OFFSET('Water Data'!$D$7,0,10*ROW('Water Data'!D73))),'Data Summary'!BW79="Yes"),OFFSET('Water Data'!$D$7,0,10*ROW('Water Data'!D73)),NA())</f>
        <v>#N/A</v>
      </c>
      <c r="I79" s="60" t="e">
        <f ca="true">+IF(AND(ISNUMBER(OFFSET('Water Data'!$D$10,0,10*ROW('Water Data'!D73))),'Data Summary'!BX79="Yes"),OFFSET('Water Data'!$D$10,0,10*ROW('Water Data'!D73)),NA())</f>
        <v>#N/A</v>
      </c>
      <c r="J79" s="60" t="e">
        <f ca="true">+IF(AND(ISNUMBER(OFFSET('Water Data'!$E$5,0,10*ROW('Water Data'!E73))),'Data Summary'!BY79="Yes"),100-OFFSET('Water Data'!$E$5,0,10*ROW('Water Data'!E73)),NA())</f>
        <v>#N/A</v>
      </c>
      <c r="K79" s="60" t="e">
        <f ca="true">+IF(AND(ISNUMBER(OFFSET('Water Data'!$E$7,0,10*ROW('Water Data'!E73))),'Data Summary'!BZ79="Yes"),OFFSET('Water Data'!$E$7,0,10*ROW('Water Data'!E73)),NA())</f>
        <v>#N/A</v>
      </c>
      <c r="L79" s="60" t="e">
        <f ca="true">+IF(AND(ISNUMBER(OFFSET('Water Data'!$E$10,0,10*ROW('Water Data'!E73))),'Data Summary'!CA79="Yes"),OFFSET('Water Data'!$E$10,0,10*ROW('Water Data'!E73)),NA())</f>
        <v>#N/A</v>
      </c>
      <c r="M79" s="60" t="e">
        <f ca="true">+IF(AND(ISNUMBER(OFFSET('Water Data'!$F$5,0,10*ROW('Water Data'!F73))),'Data Summary'!CB79="Yes"),100-OFFSET('Water Data'!$F$5,0,10*ROW('Water Data'!F73)),NA())</f>
        <v>#N/A</v>
      </c>
      <c r="N79" s="60" t="e">
        <f ca="true">+IF(AND(ISNUMBER(OFFSET('Water Data'!$F$7,0,10*ROW('Water Data'!F73))),'Data Summary'!CC79="Yes"),OFFSET('Water Data'!$F$7,0,10*ROW('Water Data'!F73)),NA())</f>
        <v>#N/A</v>
      </c>
      <c r="O79" s="60" t="e">
        <f ca="true">+IF(AND(ISNUMBER(OFFSET('Water Data'!$F$10,0,10*ROW('Water Data'!F73))),'Data Summary'!CD79="Yes"),OFFSET('Water Data'!$F$10,0,10*ROW('Water Data'!F73)),NA())</f>
        <v>#N/A</v>
      </c>
      <c r="P79" s="60" t="e">
        <f ca="true">+IF(AND(ISNUMBER(OFFSET('Water Data'!$G$5,0,10*ROW('Water Data'!G73))),'Data Summary'!CE79="Yes"),100-OFFSET('Water Data'!$G$5,0,10*ROW('Water Data'!G73)),NA())</f>
        <v>#N/A</v>
      </c>
      <c r="Q79" s="60" t="e">
        <f ca="true">+IF(AND(ISNUMBER(OFFSET('Water Data'!$G$7,0,10*ROW('Water Data'!G73))),'Data Summary'!CF79="Yes"),OFFSET('Water Data'!$G$7,0,10*ROW('Water Data'!G73)),NA())</f>
        <v>#N/A</v>
      </c>
      <c r="R79" s="60" t="e">
        <f ca="true">+IF(AND(ISNUMBER(OFFSET('Water Data'!$G$10,0,10*ROW('Water Data'!G73))),'Data Summary'!CG79="Yes"),OFFSET('Water Data'!$G$10,0,10*ROW('Water Data'!G73)),NA())</f>
        <v>#N/A</v>
      </c>
      <c r="S79" s="60" t="e">
        <f ca="true">+IF(AND(ISNUMBER(OFFSET('Water Data'!$H$5,0,10*ROW('Water Data'!H73))),'Data Summary'!CH79="Yes"),100-OFFSET('Water Data'!$H$5,0,10*ROW('Water Data'!H73)),NA())</f>
        <v>#N/A</v>
      </c>
      <c r="T79" s="60" t="e">
        <f ca="true">+IF(AND(ISNUMBER(OFFSET('Water Data'!$H$7,0,10*ROW('Water Data'!H73))),'Data Summary'!CI79="Yes"),OFFSET('Water Data'!$H$7,0,10*ROW('Water Data'!H73)),NA())</f>
        <v>#N/A</v>
      </c>
      <c r="U79" s="60" t="e">
        <f ca="true">+IF(AND(ISNUMBER(OFFSET('Water Data'!$H$10,0,10*ROW('Water Data'!H73))),'Data Summary'!CJ79="Yes"),OFFSET('Water Data'!$H$10,0,10*ROW('Water Data'!H73)),NA())</f>
        <v>#N/A</v>
      </c>
      <c r="V79" s="106" t="e">
        <f ca="true">+IF(AND(ISNUMBER(OFFSET('Sanitation Data'!$C$5,0,10*ROW('Sanitation Data'!C73))),'Data Summary'!CK79="Yes"),100-OFFSET('Sanitation Data'!$C$5,0,10*ROW('Sanitation Data'!C73)),NA())</f>
        <v>#N/A</v>
      </c>
      <c r="W79" s="106" t="e">
        <f ca="true">+IF(AND(ISNUMBER(OFFSET('Sanitation Data'!$C$7,0,10*ROW('Sanitation Data'!C73))),'Data Summary'!CL79="Yes"),OFFSET('Sanitation Data'!$C$7,0,10*ROW('Sanitation Data'!C73)),NA())</f>
        <v>#N/A</v>
      </c>
      <c r="X79" s="106" t="e">
        <f ca="true">+IF(AND(ISNUMBER(OFFSET('Sanitation Data'!$C$11,0,10*ROW('Sanitation Data'!C73))),'Data Summary'!CM79="Yes"),OFFSET('Sanitation Data'!$C$11,0,10*ROW('Sanitation Data'!C73)),NA())</f>
        <v>#N/A</v>
      </c>
      <c r="Y79" s="106" t="e">
        <f ca="true">+IF(AND(ISNUMBER(OFFSET('Sanitation Data'!$C$12,0,10*ROW('Sanitation Data'!C73))),'Data Summary'!CN79="Yes"),OFFSET('Sanitation Data'!$C$12,0,10*ROW('Sanitation Data'!C73)),NA())</f>
        <v>#N/A</v>
      </c>
      <c r="Z79" s="106" t="e">
        <f ca="true">+IF(AND(ISNUMBER(OFFSET('Sanitation Data'!$C$13,0,10*ROW('Sanitation Data'!C73))),'Data Summary'!CO79="Yes"),OFFSET('Sanitation Data'!$C$13,0,10*ROW('Sanitation Data'!C73)),NA())</f>
        <v>#N/A</v>
      </c>
      <c r="AA79" s="106" t="e">
        <f ca="true">+IF(AND(ISNUMBER(OFFSET('Sanitation Data'!$D$5,0,10*ROW('Sanitation Data'!D73))),'Data Summary'!CP79="Yes"),100-OFFSET('Sanitation Data'!$D$5,0,10*ROW('Sanitation Data'!D73)),NA())</f>
        <v>#N/A</v>
      </c>
      <c r="AB79" s="106" t="e">
        <f ca="true">+IF(AND(ISNUMBER(OFFSET('Sanitation Data'!$D$7,0,10*ROW('Sanitation Data'!D73))),'Data Summary'!CQ79="Yes"),OFFSET('Sanitation Data'!$D$7,0,10*ROW('Sanitation Data'!D73)),NA())</f>
        <v>#N/A</v>
      </c>
      <c r="AC79" s="106" t="e">
        <f ca="true">+IF(AND(ISNUMBER(OFFSET('Sanitation Data'!$D$11,0,10*ROW('Sanitation Data'!D73))),'Data Summary'!CR79="Yes"),OFFSET('Sanitation Data'!$D$11,0,10*ROW('Sanitation Data'!D73)),NA())</f>
        <v>#N/A</v>
      </c>
      <c r="AD79" s="106" t="e">
        <f ca="true">+IF(AND(ISNUMBER(OFFSET('Sanitation Data'!$D$12,0,10*ROW('Sanitation Data'!D73))),'Data Summary'!CS79="Yes"),OFFSET('Sanitation Data'!$D$12,0,10*ROW('Sanitation Data'!D73)),NA())</f>
        <v>#N/A</v>
      </c>
      <c r="AE79" s="106" t="e">
        <f ca="true">+IF(AND(ISNUMBER(OFFSET('Sanitation Data'!$D$13,0,10*ROW('Sanitation Data'!D73))),'Data Summary'!CT79="Yes"),OFFSET('Sanitation Data'!$D$13,0,10*ROW('Sanitation Data'!D73)),NA())</f>
        <v>#N/A</v>
      </c>
      <c r="AF79" s="106" t="e">
        <f ca="true">+IF(AND(ISNUMBER(OFFSET('Sanitation Data'!$E$5,0,10*ROW('Sanitation Data'!E73))),'Data Summary'!CU79="Yes"),100-OFFSET('Sanitation Data'!$E$5,0,10*ROW('Sanitation Data'!E73)),NA())</f>
        <v>#N/A</v>
      </c>
      <c r="AG79" s="106" t="e">
        <f ca="true">+IF(AND(ISNUMBER(OFFSET('Sanitation Data'!$E$7,0,10*ROW('Sanitation Data'!E73))),'Data Summary'!CV79="Yes"),OFFSET('Sanitation Data'!$E$7,0,10*ROW('Sanitation Data'!E73)),NA())</f>
        <v>#N/A</v>
      </c>
      <c r="AH79" s="106" t="e">
        <f ca="true">+IF(AND(ISNUMBER(OFFSET('Sanitation Data'!$E$11,0,10*ROW('Sanitation Data'!E73))),'Data Summary'!CW79="Yes"),OFFSET('Sanitation Data'!$E$11,0,10*ROW('Sanitation Data'!E73)),NA())</f>
        <v>#N/A</v>
      </c>
      <c r="AI79" s="106" t="e">
        <f ca="true">+IF(AND(ISNUMBER(OFFSET('Sanitation Data'!$E$12,0,10*ROW('Sanitation Data'!E73))),'Data Summary'!CX79="Yes"),OFFSET('Sanitation Data'!$E$12,0,10*ROW('Sanitation Data'!E73)),NA())</f>
        <v>#N/A</v>
      </c>
      <c r="AJ79" s="106" t="e">
        <f ca="true">+IF(AND(ISNUMBER(OFFSET('Sanitation Data'!$E$13,0,10*ROW('Sanitation Data'!E73))),'Data Summary'!CY79="Yes"),OFFSET('Sanitation Data'!$E$13,0,10*ROW('Sanitation Data'!E73)),NA())</f>
        <v>#N/A</v>
      </c>
      <c r="AK79" s="106" t="e">
        <f ca="true">+IF(AND(ISNUMBER(OFFSET('Sanitation Data'!$F$5,0,10*ROW('Sanitation Data'!F73))),'Data Summary'!CZ79="Yes"),100-OFFSET('Sanitation Data'!$F$5,0,10*ROW('Sanitation Data'!F73)),NA())</f>
        <v>#N/A</v>
      </c>
      <c r="AL79" s="106" t="e">
        <f ca="true">+IF(AND(ISNUMBER(OFFSET('Sanitation Data'!$F$7,0,10*ROW('Sanitation Data'!F73))),'Data Summary'!DA79="Yes"),OFFSET('Sanitation Data'!$F$7,0,10*ROW('Sanitation Data'!F73)),NA())</f>
        <v>#N/A</v>
      </c>
      <c r="AM79" s="106" t="e">
        <f ca="true">+IF(AND(ISNUMBER(OFFSET('Sanitation Data'!$F$11,0,10*ROW('Sanitation Data'!F73))),'Data Summary'!DB79="Yes"),OFFSET('Sanitation Data'!$F$11,0,10*ROW('Sanitation Data'!F73)),NA())</f>
        <v>#N/A</v>
      </c>
      <c r="AN79" s="106" t="e">
        <f ca="true">+IF(AND(ISNUMBER(OFFSET('Sanitation Data'!$F$12,0,10*ROW('Sanitation Data'!F73))),'Data Summary'!DC79="Yes"),OFFSET('Sanitation Data'!$F$12,0,10*ROW('Sanitation Data'!F73)),NA())</f>
        <v>#N/A</v>
      </c>
      <c r="AO79" s="106" t="e">
        <f ca="true">+IF(AND(ISNUMBER(OFFSET('Sanitation Data'!$F$13,0,10*ROW('Sanitation Data'!F73))),'Data Summary'!DD79="Yes"),OFFSET('Sanitation Data'!$F$13,0,10*ROW('Sanitation Data'!F73)),NA())</f>
        <v>#N/A</v>
      </c>
      <c r="AP79" s="106" t="e">
        <f ca="true">+IF(AND(ISNUMBER(OFFSET('Sanitation Data'!$G$5,0,10*ROW('Sanitation Data'!G73))),'Data Summary'!DE79="Yes"),100-OFFSET('Sanitation Data'!$G$5,0,10*ROW('Sanitation Data'!G73)),NA())</f>
        <v>#N/A</v>
      </c>
      <c r="AQ79" s="106" t="e">
        <f ca="true">+IF(AND(ISNUMBER(OFFSET('Sanitation Data'!$G$7,0,10*ROW('Sanitation Data'!G73))),'Data Summary'!DF79="Yes"),OFFSET('Sanitation Data'!$G$7,0,10*ROW('Sanitation Data'!G73)),NA())</f>
        <v>#N/A</v>
      </c>
      <c r="AR79" s="106" t="e">
        <f ca="true">+IF(AND(ISNUMBER(OFFSET('Sanitation Data'!$G$11,0,10*ROW('Sanitation Data'!G73))),'Data Summary'!DG79="Yes"),OFFSET('Sanitation Data'!$G$11,0,10*ROW('Sanitation Data'!G73)),NA())</f>
        <v>#N/A</v>
      </c>
      <c r="AS79" s="106" t="e">
        <f ca="true">+IF(AND(ISNUMBER(OFFSET('Sanitation Data'!$G$12,0,10*ROW('Sanitation Data'!G73))),'Data Summary'!DH79="Yes"),OFFSET('Sanitation Data'!$G$12,0,10*ROW('Sanitation Data'!G73)),NA())</f>
        <v>#N/A</v>
      </c>
      <c r="AT79" s="106" t="e">
        <f ca="true">+IF(AND(ISNUMBER(OFFSET('Sanitation Data'!$G$13,0,10*ROW('Sanitation Data'!G73))),'Data Summary'!DI79="Yes"),OFFSET('Sanitation Data'!$G$13,0,10*ROW('Sanitation Data'!G73)),NA())</f>
        <v>#N/A</v>
      </c>
      <c r="AU79" s="106" t="e">
        <f ca="true">+IF(AND(ISNUMBER(OFFSET('Sanitation Data'!$H$5,0,10*ROW('Sanitation Data'!H73))),'Data Summary'!DJ79="Yes"),100-OFFSET('Sanitation Data'!$H$5,0,10*ROW('Sanitation Data'!H73)),NA())</f>
        <v>#N/A</v>
      </c>
      <c r="AV79" s="106" t="e">
        <f ca="true">+IF(AND(ISNUMBER(OFFSET('Sanitation Data'!$H$7,0,10*ROW('Sanitation Data'!H73))),'Data Summary'!DK79="Yes"),OFFSET('Sanitation Data'!$H$7,0,10*ROW('Sanitation Data'!H73)),NA())</f>
        <v>#N/A</v>
      </c>
      <c r="AW79" s="106" t="e">
        <f ca="true">+IF(AND(ISNUMBER(OFFSET('Sanitation Data'!$H$11,0,10*ROW('Sanitation Data'!H73))),'Data Summary'!DL79="Yes"),OFFSET('Sanitation Data'!$H$11,0,10*ROW('Sanitation Data'!H73)),NA())</f>
        <v>#N/A</v>
      </c>
      <c r="AX79" s="106" t="e">
        <f ca="true">+IF(AND(ISNUMBER(OFFSET('Sanitation Data'!$H$12,0,10*ROW('Sanitation Data'!H73))),'Data Summary'!DM79="Yes"),OFFSET('Sanitation Data'!$H$12,0,10*ROW('Sanitation Data'!H73)),NA())</f>
        <v>#N/A</v>
      </c>
      <c r="AY79" s="106" t="e">
        <f ca="true">+IF(AND(ISNUMBER(OFFSET('Sanitation Data'!$H$13,0,10*ROW('Sanitation Data'!H73))),'Data Summary'!DN79="Yes"),OFFSET('Sanitation Data'!$H$13,0,10*ROW('Sanitation Data'!H73)),NA())</f>
        <v>#N/A</v>
      </c>
      <c r="AZ79" s="111" t="e">
        <f ca="true">+IF(AND(ISNUMBER(OFFSET('Hygiene Data'!$C$6,0,10*ROW('Hygiene Data'!C73))),'Data Summary'!DO79="Yes"),OFFSET('Hygiene Data'!$C$6,0,10*ROW('Hygiene Data'!C73)),NA())</f>
        <v>#N/A</v>
      </c>
      <c r="BA79" s="111" t="e">
        <f ca="true">+IF(AND(ISNUMBER(OFFSET('Hygiene Data'!$C$8,0,10*ROW('Hygiene Data'!C73))),'Data Summary'!DP79="Yes"),OFFSET('Hygiene Data'!$C$8,0,10*ROW('Hygiene Data'!C73)),NA())</f>
        <v>#N/A</v>
      </c>
      <c r="BB79" s="111" t="e">
        <f ca="true">+IF(AND(ISNUMBER(OFFSET('Hygiene Data'!$C$10,0,10*ROW('Hygiene Data'!C73))),'Data Summary'!DQ79="Yes"),OFFSET('Hygiene Data'!$C$10,0,10*ROW('Hygiene Data'!C73)),NA())</f>
        <v>#N/A</v>
      </c>
      <c r="BC79" s="111" t="e">
        <f ca="true">+IF(AND(ISNUMBER(OFFSET('Hygiene Data'!$D$6,0,10*ROW('Hygiene Data'!D73))),'Data Summary'!DR79="Yes"),OFFSET('Hygiene Data'!$D$6,0,10*ROW('Hygiene Data'!D73)),NA())</f>
        <v>#N/A</v>
      </c>
      <c r="BD79" s="111" t="e">
        <f ca="true">+IF(AND(ISNUMBER(OFFSET('Hygiene Data'!$D$8,0,10*ROW('Hygiene Data'!D73))),'Data Summary'!DS79="Yes"),OFFSET('Hygiene Data'!$D$8,0,10*ROW('Hygiene Data'!D73)),NA())</f>
        <v>#N/A</v>
      </c>
      <c r="BE79" s="111" t="e">
        <f ca="true">+IF(AND(ISNUMBER(OFFSET('Hygiene Data'!$D$10,0,10*ROW('Hygiene Data'!D73))),'Data Summary'!DT79="Yes"),OFFSET('Hygiene Data'!$D$10,0,10*ROW('Hygiene Data'!D73)),NA())</f>
        <v>#N/A</v>
      </c>
      <c r="BF79" s="111" t="e">
        <f ca="true">+IF(AND(ISNUMBER(OFFSET('Hygiene Data'!$E$6,0,10*ROW('Hygiene Data'!E73))),'Data Summary'!DU79="Yes"),OFFSET('Hygiene Data'!$E$6,0,10*ROW('Hygiene Data'!E73)),NA())</f>
        <v>#N/A</v>
      </c>
      <c r="BG79" s="111" t="e">
        <f ca="true">+IF(AND(ISNUMBER(OFFSET('Hygiene Data'!$E$8,0,10*ROW('Hygiene Data'!E73))),'Data Summary'!DV79="Yes"),OFFSET('Hygiene Data'!$E$8,0,10*ROW('Hygiene Data'!E73)),NA())</f>
        <v>#N/A</v>
      </c>
      <c r="BH79" s="111" t="e">
        <f ca="true">+IF(AND(ISNUMBER(OFFSET('Hygiene Data'!$E$10,0,10*ROW('Hygiene Data'!E73))),'Data Summary'!DW79="Yes"),OFFSET('Hygiene Data'!$E$10,0,10*ROW('Hygiene Data'!E73)),NA())</f>
        <v>#N/A</v>
      </c>
      <c r="BI79" s="111" t="e">
        <f ca="true">+IF(AND(ISNUMBER(OFFSET('Hygiene Data'!$F$6,0,10*ROW('Hygiene Data'!F73))),'Data Summary'!DX79="Yes"),OFFSET('Hygiene Data'!$F$6,0,10*ROW('Hygiene Data'!F73)),NA())</f>
        <v>#N/A</v>
      </c>
      <c r="BJ79" s="111" t="e">
        <f ca="true">+IF(AND(ISNUMBER(OFFSET('Hygiene Data'!$F$8,0,10*ROW('Hygiene Data'!F73))),'Data Summary'!DY79="Yes"),OFFSET('Hygiene Data'!$F$8,0,10*ROW('Hygiene Data'!F73)),NA())</f>
        <v>#N/A</v>
      </c>
      <c r="BK79" s="111" t="e">
        <f ca="true">+IF(AND(ISNUMBER(OFFSET('Hygiene Data'!$F$10,0,10*ROW('Hygiene Data'!F73))),'Data Summary'!DZ79="Yes"),OFFSET('Hygiene Data'!$F$10,0,10*ROW('Hygiene Data'!F73)),NA())</f>
        <v>#N/A</v>
      </c>
      <c r="BL79" s="111" t="e">
        <f ca="true">+IF(AND(ISNUMBER(OFFSET('Hygiene Data'!$G$6,0,10*ROW('Hygiene Data'!G73))),'Data Summary'!EA79="Yes"),OFFSET('Hygiene Data'!$G$6,0,10*ROW('Hygiene Data'!G73)),NA())</f>
        <v>#N/A</v>
      </c>
      <c r="BM79" s="111" t="e">
        <f ca="true">+IF(AND(ISNUMBER(OFFSET('Hygiene Data'!$G$8,0,10*ROW('Hygiene Data'!G73))),'Data Summary'!EB79="Yes"),OFFSET('Hygiene Data'!$G$8,0,10*ROW('Hygiene Data'!G73)),NA())</f>
        <v>#N/A</v>
      </c>
      <c r="BN79" s="111" t="e">
        <f ca="true">+IF(AND(ISNUMBER(OFFSET('Hygiene Data'!$G$10,0,10*ROW('Hygiene Data'!G73))),'Data Summary'!EC79="Yes"),OFFSET('Hygiene Data'!$G$10,0,10*ROW('Hygiene Data'!G73)),NA())</f>
        <v>#N/A</v>
      </c>
      <c r="BO79" s="111" t="e">
        <f ca="true">+IF(AND(ISNUMBER(OFFSET('Hygiene Data'!$H$6,0,10*ROW('Hygiene Data'!H73))),'Data Summary'!ED79="Yes"),OFFSET('Hygiene Data'!$H$6,0,10*ROW('Hygiene Data'!H73)),NA())</f>
        <v>#N/A</v>
      </c>
      <c r="BP79" s="111" t="e">
        <f ca="true">+IF(AND(ISNUMBER(OFFSET('Hygiene Data'!$H$8,0,10*ROW('Hygiene Data'!H73))),'Data Summary'!EE79="Yes"),OFFSET('Hygiene Data'!$H$8,0,10*ROW('Hygiene Data'!H73)),NA())</f>
        <v>#N/A</v>
      </c>
      <c r="BQ79" s="111" t="e">
        <f ca="true">+IF(AND(ISNUMBER(OFFSET('Hygiene Data'!$H$10,0,10*ROW('Hygiene Data'!H73))),'Data Summary'!EF79="Yes"),OFFSET('Hygiene Data'!$H$10,0,10*ROW('Hygiene Data'!H73)),NA())</f>
        <v>#N/A</v>
      </c>
    </row>
    <row r="80" x14ac:dyDescent="0.2">
      <c r="A80" s="59" t="e">
        <f ca="true">+IF(OFFSET('Water Data'!$B$1,0,10*ROW('Water Data'!B74))="",NA(),OFFSET('Water Data'!$B$1,0,10*ROW('Water Data'!B74)))</f>
        <v>#N/A</v>
      </c>
      <c r="B80" s="59" t="e">
        <f ca="true">+IF(OFFSET('Water Data'!$A$3,0,10*ROW('Water Data'!A77))="",NA(),OFFSET('Water Data'!$A$3,0,10*ROW('Water Data'!A77)))</f>
        <v>#N/A</v>
      </c>
      <c r="C80" s="59" t="e">
        <f ca="true">+IF(OFFSET('Water Data'!$C$3,0,10*ROW('Water Data'!C77))="",NA(),OFFSET('Water Data'!$C$3,0,10*ROW('Water Data'!C77)))</f>
        <v>#N/A</v>
      </c>
      <c r="D80" s="60" t="e">
        <f ca="true">+IF(AND(ISNUMBER(OFFSET('Water Data'!$C$5,0,10*ROW('Water Data'!C74))),'Data Summary'!BS80="Yes"),100-OFFSET('Water Data'!$C$5,0,10*ROW('Water Data'!C74)),NA())</f>
        <v>#N/A</v>
      </c>
      <c r="E80" s="60" t="e">
        <f ca="true">+IF(AND(ISNUMBER(OFFSET('Water Data'!$C$7,0,10*ROW('Water Data'!C74))),'Data Summary'!BT80="Yes"),OFFSET('Water Data'!$C$7,0,10*ROW('Water Data'!C74)),NA())</f>
        <v>#N/A</v>
      </c>
      <c r="F80" s="60" t="e">
        <f ca="true">+IF(AND(ISNUMBER(OFFSET('Water Data'!$C$10,0,10*ROW('Water Data'!C74))),'Data Summary'!BU80="Yes"),OFFSET('Water Data'!$C$10,0,10*ROW('Water Data'!C74)),NA())</f>
        <v>#N/A</v>
      </c>
      <c r="G80" s="60" t="e">
        <f ca="true">+IF(AND(ISNUMBER(OFFSET('Water Data'!$D$5,0,10*ROW('Water Data'!D74))),'Data Summary'!BV80="Yes"),100-OFFSET('Water Data'!$D$5,0,10*ROW('Water Data'!D74)),NA())</f>
        <v>#N/A</v>
      </c>
      <c r="H80" s="60" t="e">
        <f ca="true">+IF(AND(ISNUMBER(OFFSET('Water Data'!$D$7,0,10*ROW('Water Data'!D74))),'Data Summary'!BW80="Yes"),OFFSET('Water Data'!$D$7,0,10*ROW('Water Data'!D74)),NA())</f>
        <v>#N/A</v>
      </c>
      <c r="I80" s="60" t="e">
        <f ca="true">+IF(AND(ISNUMBER(OFFSET('Water Data'!$D$10,0,10*ROW('Water Data'!D74))),'Data Summary'!BX80="Yes"),OFFSET('Water Data'!$D$10,0,10*ROW('Water Data'!D74)),NA())</f>
        <v>#N/A</v>
      </c>
      <c r="J80" s="60" t="e">
        <f ca="true">+IF(AND(ISNUMBER(OFFSET('Water Data'!$E$5,0,10*ROW('Water Data'!E74))),'Data Summary'!BY80="Yes"),100-OFFSET('Water Data'!$E$5,0,10*ROW('Water Data'!E74)),NA())</f>
        <v>#N/A</v>
      </c>
      <c r="K80" s="60" t="e">
        <f ca="true">+IF(AND(ISNUMBER(OFFSET('Water Data'!$E$7,0,10*ROW('Water Data'!E74))),'Data Summary'!BZ80="Yes"),OFFSET('Water Data'!$E$7,0,10*ROW('Water Data'!E74)),NA())</f>
        <v>#N/A</v>
      </c>
      <c r="L80" s="60" t="e">
        <f ca="true">+IF(AND(ISNUMBER(OFFSET('Water Data'!$E$10,0,10*ROW('Water Data'!E74))),'Data Summary'!CA80="Yes"),OFFSET('Water Data'!$E$10,0,10*ROW('Water Data'!E74)),NA())</f>
        <v>#N/A</v>
      </c>
      <c r="M80" s="60" t="e">
        <f ca="true">+IF(AND(ISNUMBER(OFFSET('Water Data'!$F$5,0,10*ROW('Water Data'!F74))),'Data Summary'!CB80="Yes"),100-OFFSET('Water Data'!$F$5,0,10*ROW('Water Data'!F74)),NA())</f>
        <v>#N/A</v>
      </c>
      <c r="N80" s="60" t="e">
        <f ca="true">+IF(AND(ISNUMBER(OFFSET('Water Data'!$F$7,0,10*ROW('Water Data'!F74))),'Data Summary'!CC80="Yes"),OFFSET('Water Data'!$F$7,0,10*ROW('Water Data'!F74)),NA())</f>
        <v>#N/A</v>
      </c>
      <c r="O80" s="60" t="e">
        <f ca="true">+IF(AND(ISNUMBER(OFFSET('Water Data'!$F$10,0,10*ROW('Water Data'!F74))),'Data Summary'!CD80="Yes"),OFFSET('Water Data'!$F$10,0,10*ROW('Water Data'!F74)),NA())</f>
        <v>#N/A</v>
      </c>
      <c r="P80" s="60" t="e">
        <f ca="true">+IF(AND(ISNUMBER(OFFSET('Water Data'!$G$5,0,10*ROW('Water Data'!G74))),'Data Summary'!CE80="Yes"),100-OFFSET('Water Data'!$G$5,0,10*ROW('Water Data'!G74)),NA())</f>
        <v>#N/A</v>
      </c>
      <c r="Q80" s="60" t="e">
        <f ca="true">+IF(AND(ISNUMBER(OFFSET('Water Data'!$G$7,0,10*ROW('Water Data'!G74))),'Data Summary'!CF80="Yes"),OFFSET('Water Data'!$G$7,0,10*ROW('Water Data'!G74)),NA())</f>
        <v>#N/A</v>
      </c>
      <c r="R80" s="60" t="e">
        <f ca="true">+IF(AND(ISNUMBER(OFFSET('Water Data'!$G$10,0,10*ROW('Water Data'!G74))),'Data Summary'!CG80="Yes"),OFFSET('Water Data'!$G$10,0,10*ROW('Water Data'!G74)),NA())</f>
        <v>#N/A</v>
      </c>
      <c r="S80" s="60" t="e">
        <f ca="true">+IF(AND(ISNUMBER(OFFSET('Water Data'!$H$5,0,10*ROW('Water Data'!H74))),'Data Summary'!CH80="Yes"),100-OFFSET('Water Data'!$H$5,0,10*ROW('Water Data'!H74)),NA())</f>
        <v>#N/A</v>
      </c>
      <c r="T80" s="60" t="e">
        <f ca="true">+IF(AND(ISNUMBER(OFFSET('Water Data'!$H$7,0,10*ROW('Water Data'!H74))),'Data Summary'!CI80="Yes"),OFFSET('Water Data'!$H$7,0,10*ROW('Water Data'!H74)),NA())</f>
        <v>#N/A</v>
      </c>
      <c r="U80" s="60" t="e">
        <f ca="true">+IF(AND(ISNUMBER(OFFSET('Water Data'!$H$10,0,10*ROW('Water Data'!H74))),'Data Summary'!CJ80="Yes"),OFFSET('Water Data'!$H$10,0,10*ROW('Water Data'!H74)),NA())</f>
        <v>#N/A</v>
      </c>
      <c r="V80" s="106" t="e">
        <f ca="true">+IF(AND(ISNUMBER(OFFSET('Sanitation Data'!$C$5,0,10*ROW('Sanitation Data'!C74))),'Data Summary'!CK80="Yes"),100-OFFSET('Sanitation Data'!$C$5,0,10*ROW('Sanitation Data'!C74)),NA())</f>
        <v>#N/A</v>
      </c>
      <c r="W80" s="106" t="e">
        <f ca="true">+IF(AND(ISNUMBER(OFFSET('Sanitation Data'!$C$7,0,10*ROW('Sanitation Data'!C74))),'Data Summary'!CL80="Yes"),OFFSET('Sanitation Data'!$C$7,0,10*ROW('Sanitation Data'!C74)),NA())</f>
        <v>#N/A</v>
      </c>
      <c r="X80" s="106" t="e">
        <f ca="true">+IF(AND(ISNUMBER(OFFSET('Sanitation Data'!$C$11,0,10*ROW('Sanitation Data'!C74))),'Data Summary'!CM80="Yes"),OFFSET('Sanitation Data'!$C$11,0,10*ROW('Sanitation Data'!C74)),NA())</f>
        <v>#N/A</v>
      </c>
      <c r="Y80" s="106" t="e">
        <f ca="true">+IF(AND(ISNUMBER(OFFSET('Sanitation Data'!$C$12,0,10*ROW('Sanitation Data'!C74))),'Data Summary'!CN80="Yes"),OFFSET('Sanitation Data'!$C$12,0,10*ROW('Sanitation Data'!C74)),NA())</f>
        <v>#N/A</v>
      </c>
      <c r="Z80" s="106" t="e">
        <f ca="true">+IF(AND(ISNUMBER(OFFSET('Sanitation Data'!$C$13,0,10*ROW('Sanitation Data'!C74))),'Data Summary'!CO80="Yes"),OFFSET('Sanitation Data'!$C$13,0,10*ROW('Sanitation Data'!C74)),NA())</f>
        <v>#N/A</v>
      </c>
      <c r="AA80" s="106" t="e">
        <f ca="true">+IF(AND(ISNUMBER(OFFSET('Sanitation Data'!$D$5,0,10*ROW('Sanitation Data'!D74))),'Data Summary'!CP80="Yes"),100-OFFSET('Sanitation Data'!$D$5,0,10*ROW('Sanitation Data'!D74)),NA())</f>
        <v>#N/A</v>
      </c>
      <c r="AB80" s="106" t="e">
        <f ca="true">+IF(AND(ISNUMBER(OFFSET('Sanitation Data'!$D$7,0,10*ROW('Sanitation Data'!D74))),'Data Summary'!CQ80="Yes"),OFFSET('Sanitation Data'!$D$7,0,10*ROW('Sanitation Data'!D74)),NA())</f>
        <v>#N/A</v>
      </c>
      <c r="AC80" s="106" t="e">
        <f ca="true">+IF(AND(ISNUMBER(OFFSET('Sanitation Data'!$D$11,0,10*ROW('Sanitation Data'!D74))),'Data Summary'!CR80="Yes"),OFFSET('Sanitation Data'!$D$11,0,10*ROW('Sanitation Data'!D74)),NA())</f>
        <v>#N/A</v>
      </c>
      <c r="AD80" s="106" t="e">
        <f ca="true">+IF(AND(ISNUMBER(OFFSET('Sanitation Data'!$D$12,0,10*ROW('Sanitation Data'!D74))),'Data Summary'!CS80="Yes"),OFFSET('Sanitation Data'!$D$12,0,10*ROW('Sanitation Data'!D74)),NA())</f>
        <v>#N/A</v>
      </c>
      <c r="AE80" s="106" t="e">
        <f ca="true">+IF(AND(ISNUMBER(OFFSET('Sanitation Data'!$D$13,0,10*ROW('Sanitation Data'!D74))),'Data Summary'!CT80="Yes"),OFFSET('Sanitation Data'!$D$13,0,10*ROW('Sanitation Data'!D74)),NA())</f>
        <v>#N/A</v>
      </c>
      <c r="AF80" s="106" t="e">
        <f ca="true">+IF(AND(ISNUMBER(OFFSET('Sanitation Data'!$E$5,0,10*ROW('Sanitation Data'!E74))),'Data Summary'!CU80="Yes"),100-OFFSET('Sanitation Data'!$E$5,0,10*ROW('Sanitation Data'!E74)),NA())</f>
        <v>#N/A</v>
      </c>
      <c r="AG80" s="106" t="e">
        <f ca="true">+IF(AND(ISNUMBER(OFFSET('Sanitation Data'!$E$7,0,10*ROW('Sanitation Data'!E74))),'Data Summary'!CV80="Yes"),OFFSET('Sanitation Data'!$E$7,0,10*ROW('Sanitation Data'!E74)),NA())</f>
        <v>#N/A</v>
      </c>
      <c r="AH80" s="106" t="e">
        <f ca="true">+IF(AND(ISNUMBER(OFFSET('Sanitation Data'!$E$11,0,10*ROW('Sanitation Data'!E74))),'Data Summary'!CW80="Yes"),OFFSET('Sanitation Data'!$E$11,0,10*ROW('Sanitation Data'!E74)),NA())</f>
        <v>#N/A</v>
      </c>
      <c r="AI80" s="106" t="e">
        <f ca="true">+IF(AND(ISNUMBER(OFFSET('Sanitation Data'!$E$12,0,10*ROW('Sanitation Data'!E74))),'Data Summary'!CX80="Yes"),OFFSET('Sanitation Data'!$E$12,0,10*ROW('Sanitation Data'!E74)),NA())</f>
        <v>#N/A</v>
      </c>
      <c r="AJ80" s="106" t="e">
        <f ca="true">+IF(AND(ISNUMBER(OFFSET('Sanitation Data'!$E$13,0,10*ROW('Sanitation Data'!E74))),'Data Summary'!CY80="Yes"),OFFSET('Sanitation Data'!$E$13,0,10*ROW('Sanitation Data'!E74)),NA())</f>
        <v>#N/A</v>
      </c>
      <c r="AK80" s="106" t="e">
        <f ca="true">+IF(AND(ISNUMBER(OFFSET('Sanitation Data'!$F$5,0,10*ROW('Sanitation Data'!F74))),'Data Summary'!CZ80="Yes"),100-OFFSET('Sanitation Data'!$F$5,0,10*ROW('Sanitation Data'!F74)),NA())</f>
        <v>#N/A</v>
      </c>
      <c r="AL80" s="106" t="e">
        <f ca="true">+IF(AND(ISNUMBER(OFFSET('Sanitation Data'!$F$7,0,10*ROW('Sanitation Data'!F74))),'Data Summary'!DA80="Yes"),OFFSET('Sanitation Data'!$F$7,0,10*ROW('Sanitation Data'!F74)),NA())</f>
        <v>#N/A</v>
      </c>
      <c r="AM80" s="106" t="e">
        <f ca="true">+IF(AND(ISNUMBER(OFFSET('Sanitation Data'!$F$11,0,10*ROW('Sanitation Data'!F74))),'Data Summary'!DB80="Yes"),OFFSET('Sanitation Data'!$F$11,0,10*ROW('Sanitation Data'!F74)),NA())</f>
        <v>#N/A</v>
      </c>
      <c r="AN80" s="106" t="e">
        <f ca="true">+IF(AND(ISNUMBER(OFFSET('Sanitation Data'!$F$12,0,10*ROW('Sanitation Data'!F74))),'Data Summary'!DC80="Yes"),OFFSET('Sanitation Data'!$F$12,0,10*ROW('Sanitation Data'!F74)),NA())</f>
        <v>#N/A</v>
      </c>
      <c r="AO80" s="106" t="e">
        <f ca="true">+IF(AND(ISNUMBER(OFFSET('Sanitation Data'!$F$13,0,10*ROW('Sanitation Data'!F74))),'Data Summary'!DD80="Yes"),OFFSET('Sanitation Data'!$F$13,0,10*ROW('Sanitation Data'!F74)),NA())</f>
        <v>#N/A</v>
      </c>
      <c r="AP80" s="106" t="e">
        <f ca="true">+IF(AND(ISNUMBER(OFFSET('Sanitation Data'!$G$5,0,10*ROW('Sanitation Data'!G74))),'Data Summary'!DE80="Yes"),100-OFFSET('Sanitation Data'!$G$5,0,10*ROW('Sanitation Data'!G74)),NA())</f>
        <v>#N/A</v>
      </c>
      <c r="AQ80" s="106" t="e">
        <f ca="true">+IF(AND(ISNUMBER(OFFSET('Sanitation Data'!$G$7,0,10*ROW('Sanitation Data'!G74))),'Data Summary'!DF80="Yes"),OFFSET('Sanitation Data'!$G$7,0,10*ROW('Sanitation Data'!G74)),NA())</f>
        <v>#N/A</v>
      </c>
      <c r="AR80" s="106" t="e">
        <f ca="true">+IF(AND(ISNUMBER(OFFSET('Sanitation Data'!$G$11,0,10*ROW('Sanitation Data'!G74))),'Data Summary'!DG80="Yes"),OFFSET('Sanitation Data'!$G$11,0,10*ROW('Sanitation Data'!G74)),NA())</f>
        <v>#N/A</v>
      </c>
      <c r="AS80" s="106" t="e">
        <f ca="true">+IF(AND(ISNUMBER(OFFSET('Sanitation Data'!$G$12,0,10*ROW('Sanitation Data'!G74))),'Data Summary'!DH80="Yes"),OFFSET('Sanitation Data'!$G$12,0,10*ROW('Sanitation Data'!G74)),NA())</f>
        <v>#N/A</v>
      </c>
      <c r="AT80" s="106" t="e">
        <f ca="true">+IF(AND(ISNUMBER(OFFSET('Sanitation Data'!$G$13,0,10*ROW('Sanitation Data'!G74))),'Data Summary'!DI80="Yes"),OFFSET('Sanitation Data'!$G$13,0,10*ROW('Sanitation Data'!G74)),NA())</f>
        <v>#N/A</v>
      </c>
      <c r="AU80" s="106" t="e">
        <f ca="true">+IF(AND(ISNUMBER(OFFSET('Sanitation Data'!$H$5,0,10*ROW('Sanitation Data'!H74))),'Data Summary'!DJ80="Yes"),100-OFFSET('Sanitation Data'!$H$5,0,10*ROW('Sanitation Data'!H74)),NA())</f>
        <v>#N/A</v>
      </c>
      <c r="AV80" s="106" t="e">
        <f ca="true">+IF(AND(ISNUMBER(OFFSET('Sanitation Data'!$H$7,0,10*ROW('Sanitation Data'!H74))),'Data Summary'!DK80="Yes"),OFFSET('Sanitation Data'!$H$7,0,10*ROW('Sanitation Data'!H74)),NA())</f>
        <v>#N/A</v>
      </c>
      <c r="AW80" s="106" t="e">
        <f ca="true">+IF(AND(ISNUMBER(OFFSET('Sanitation Data'!$H$11,0,10*ROW('Sanitation Data'!H74))),'Data Summary'!DL80="Yes"),OFFSET('Sanitation Data'!$H$11,0,10*ROW('Sanitation Data'!H74)),NA())</f>
        <v>#N/A</v>
      </c>
      <c r="AX80" s="106" t="e">
        <f ca="true">+IF(AND(ISNUMBER(OFFSET('Sanitation Data'!$H$12,0,10*ROW('Sanitation Data'!H74))),'Data Summary'!DM80="Yes"),OFFSET('Sanitation Data'!$H$12,0,10*ROW('Sanitation Data'!H74)),NA())</f>
        <v>#N/A</v>
      </c>
      <c r="AY80" s="106" t="e">
        <f ca="true">+IF(AND(ISNUMBER(OFFSET('Sanitation Data'!$H$13,0,10*ROW('Sanitation Data'!H74))),'Data Summary'!DN80="Yes"),OFFSET('Sanitation Data'!$H$13,0,10*ROW('Sanitation Data'!H74)),NA())</f>
        <v>#N/A</v>
      </c>
      <c r="AZ80" s="111" t="e">
        <f ca="true">+IF(AND(ISNUMBER(OFFSET('Hygiene Data'!$C$6,0,10*ROW('Hygiene Data'!C74))),'Data Summary'!DO80="Yes"),OFFSET('Hygiene Data'!$C$6,0,10*ROW('Hygiene Data'!C74)),NA())</f>
        <v>#N/A</v>
      </c>
      <c r="BA80" s="111" t="e">
        <f ca="true">+IF(AND(ISNUMBER(OFFSET('Hygiene Data'!$C$8,0,10*ROW('Hygiene Data'!C74))),'Data Summary'!DP80="Yes"),OFFSET('Hygiene Data'!$C$8,0,10*ROW('Hygiene Data'!C74)),NA())</f>
        <v>#N/A</v>
      </c>
      <c r="BB80" s="111" t="e">
        <f ca="true">+IF(AND(ISNUMBER(OFFSET('Hygiene Data'!$C$10,0,10*ROW('Hygiene Data'!C74))),'Data Summary'!DQ80="Yes"),OFFSET('Hygiene Data'!$C$10,0,10*ROW('Hygiene Data'!C74)),NA())</f>
        <v>#N/A</v>
      </c>
      <c r="BC80" s="111" t="e">
        <f ca="true">+IF(AND(ISNUMBER(OFFSET('Hygiene Data'!$D$6,0,10*ROW('Hygiene Data'!D74))),'Data Summary'!DR80="Yes"),OFFSET('Hygiene Data'!$D$6,0,10*ROW('Hygiene Data'!D74)),NA())</f>
        <v>#N/A</v>
      </c>
      <c r="BD80" s="111" t="e">
        <f ca="true">+IF(AND(ISNUMBER(OFFSET('Hygiene Data'!$D$8,0,10*ROW('Hygiene Data'!D74))),'Data Summary'!DS80="Yes"),OFFSET('Hygiene Data'!$D$8,0,10*ROW('Hygiene Data'!D74)),NA())</f>
        <v>#N/A</v>
      </c>
      <c r="BE80" s="111" t="e">
        <f ca="true">+IF(AND(ISNUMBER(OFFSET('Hygiene Data'!$D$10,0,10*ROW('Hygiene Data'!D74))),'Data Summary'!DT80="Yes"),OFFSET('Hygiene Data'!$D$10,0,10*ROW('Hygiene Data'!D74)),NA())</f>
        <v>#N/A</v>
      </c>
      <c r="BF80" s="111" t="e">
        <f ca="true">+IF(AND(ISNUMBER(OFFSET('Hygiene Data'!$E$6,0,10*ROW('Hygiene Data'!E74))),'Data Summary'!DU80="Yes"),OFFSET('Hygiene Data'!$E$6,0,10*ROW('Hygiene Data'!E74)),NA())</f>
        <v>#N/A</v>
      </c>
      <c r="BG80" s="111" t="e">
        <f ca="true">+IF(AND(ISNUMBER(OFFSET('Hygiene Data'!$E$8,0,10*ROW('Hygiene Data'!E74))),'Data Summary'!DV80="Yes"),OFFSET('Hygiene Data'!$E$8,0,10*ROW('Hygiene Data'!E74)),NA())</f>
        <v>#N/A</v>
      </c>
      <c r="BH80" s="111" t="e">
        <f ca="true">+IF(AND(ISNUMBER(OFFSET('Hygiene Data'!$E$10,0,10*ROW('Hygiene Data'!E74))),'Data Summary'!DW80="Yes"),OFFSET('Hygiene Data'!$E$10,0,10*ROW('Hygiene Data'!E74)),NA())</f>
        <v>#N/A</v>
      </c>
      <c r="BI80" s="111" t="e">
        <f ca="true">+IF(AND(ISNUMBER(OFFSET('Hygiene Data'!$F$6,0,10*ROW('Hygiene Data'!F74))),'Data Summary'!DX80="Yes"),OFFSET('Hygiene Data'!$F$6,0,10*ROW('Hygiene Data'!F74)),NA())</f>
        <v>#N/A</v>
      </c>
      <c r="BJ80" s="111" t="e">
        <f ca="true">+IF(AND(ISNUMBER(OFFSET('Hygiene Data'!$F$8,0,10*ROW('Hygiene Data'!F74))),'Data Summary'!DY80="Yes"),OFFSET('Hygiene Data'!$F$8,0,10*ROW('Hygiene Data'!F74)),NA())</f>
        <v>#N/A</v>
      </c>
      <c r="BK80" s="111" t="e">
        <f ca="true">+IF(AND(ISNUMBER(OFFSET('Hygiene Data'!$F$10,0,10*ROW('Hygiene Data'!F74))),'Data Summary'!DZ80="Yes"),OFFSET('Hygiene Data'!$F$10,0,10*ROW('Hygiene Data'!F74)),NA())</f>
        <v>#N/A</v>
      </c>
      <c r="BL80" s="111" t="e">
        <f ca="true">+IF(AND(ISNUMBER(OFFSET('Hygiene Data'!$G$6,0,10*ROW('Hygiene Data'!G74))),'Data Summary'!EA80="Yes"),OFFSET('Hygiene Data'!$G$6,0,10*ROW('Hygiene Data'!G74)),NA())</f>
        <v>#N/A</v>
      </c>
      <c r="BM80" s="111" t="e">
        <f ca="true">+IF(AND(ISNUMBER(OFFSET('Hygiene Data'!$G$8,0,10*ROW('Hygiene Data'!G74))),'Data Summary'!EB80="Yes"),OFFSET('Hygiene Data'!$G$8,0,10*ROW('Hygiene Data'!G74)),NA())</f>
        <v>#N/A</v>
      </c>
      <c r="BN80" s="111" t="e">
        <f ca="true">+IF(AND(ISNUMBER(OFFSET('Hygiene Data'!$G$10,0,10*ROW('Hygiene Data'!G74))),'Data Summary'!EC80="Yes"),OFFSET('Hygiene Data'!$G$10,0,10*ROW('Hygiene Data'!G74)),NA())</f>
        <v>#N/A</v>
      </c>
      <c r="BO80" s="111" t="e">
        <f ca="true">+IF(AND(ISNUMBER(OFFSET('Hygiene Data'!$H$6,0,10*ROW('Hygiene Data'!H74))),'Data Summary'!ED80="Yes"),OFFSET('Hygiene Data'!$H$6,0,10*ROW('Hygiene Data'!H74)),NA())</f>
        <v>#N/A</v>
      </c>
      <c r="BP80" s="111" t="e">
        <f ca="true">+IF(AND(ISNUMBER(OFFSET('Hygiene Data'!$H$8,0,10*ROW('Hygiene Data'!H74))),'Data Summary'!EE80="Yes"),OFFSET('Hygiene Data'!$H$8,0,10*ROW('Hygiene Data'!H74)),NA())</f>
        <v>#N/A</v>
      </c>
      <c r="BQ80" s="111" t="e">
        <f ca="true">+IF(AND(ISNUMBER(OFFSET('Hygiene Data'!$H$10,0,10*ROW('Hygiene Data'!H74))),'Data Summary'!EF80="Yes"),OFFSET('Hygiene Data'!$H$10,0,10*ROW('Hygiene Data'!H74)),NA())</f>
        <v>#N/A</v>
      </c>
    </row>
    <row r="81" x14ac:dyDescent="0.2">
      <c r="A81" s="59" t="e">
        <f ca="true">+IF(OFFSET('Water Data'!$B$1,0,10*ROW('Water Data'!B75))="",NA(),OFFSET('Water Data'!$B$1,0,10*ROW('Water Data'!B75)))</f>
        <v>#N/A</v>
      </c>
      <c r="B81" s="59" t="e">
        <f ca="true">+IF(OFFSET('Water Data'!$A$3,0,10*ROW('Water Data'!A78))="",NA(),OFFSET('Water Data'!$A$3,0,10*ROW('Water Data'!A78)))</f>
        <v>#N/A</v>
      </c>
      <c r="C81" s="59" t="e">
        <f ca="true">+IF(OFFSET('Water Data'!$C$3,0,10*ROW('Water Data'!C78))="",NA(),OFFSET('Water Data'!$C$3,0,10*ROW('Water Data'!C78)))</f>
        <v>#N/A</v>
      </c>
      <c r="D81" s="60" t="e">
        <f ca="true">+IF(AND(ISNUMBER(OFFSET('Water Data'!$C$5,0,10*ROW('Water Data'!C75))),'Data Summary'!BS81="Yes"),100-OFFSET('Water Data'!$C$5,0,10*ROW('Water Data'!C75)),NA())</f>
        <v>#N/A</v>
      </c>
      <c r="E81" s="60" t="e">
        <f ca="true">+IF(AND(ISNUMBER(OFFSET('Water Data'!$C$7,0,10*ROW('Water Data'!C75))),'Data Summary'!BT81="Yes"),OFFSET('Water Data'!$C$7,0,10*ROW('Water Data'!C75)),NA())</f>
        <v>#N/A</v>
      </c>
      <c r="F81" s="60" t="e">
        <f ca="true">+IF(AND(ISNUMBER(OFFSET('Water Data'!$C$10,0,10*ROW('Water Data'!C75))),'Data Summary'!BU81="Yes"),OFFSET('Water Data'!$C$10,0,10*ROW('Water Data'!C75)),NA())</f>
        <v>#N/A</v>
      </c>
      <c r="G81" s="60" t="e">
        <f ca="true">+IF(AND(ISNUMBER(OFFSET('Water Data'!$D$5,0,10*ROW('Water Data'!D75))),'Data Summary'!BV81="Yes"),100-OFFSET('Water Data'!$D$5,0,10*ROW('Water Data'!D75)),NA())</f>
        <v>#N/A</v>
      </c>
      <c r="H81" s="60" t="e">
        <f ca="true">+IF(AND(ISNUMBER(OFFSET('Water Data'!$D$7,0,10*ROW('Water Data'!D75))),'Data Summary'!BW81="Yes"),OFFSET('Water Data'!$D$7,0,10*ROW('Water Data'!D75)),NA())</f>
        <v>#N/A</v>
      </c>
      <c r="I81" s="60" t="e">
        <f ca="true">+IF(AND(ISNUMBER(OFFSET('Water Data'!$D$10,0,10*ROW('Water Data'!D75))),'Data Summary'!BX81="Yes"),OFFSET('Water Data'!$D$10,0,10*ROW('Water Data'!D75)),NA())</f>
        <v>#N/A</v>
      </c>
      <c r="J81" s="60" t="e">
        <f ca="true">+IF(AND(ISNUMBER(OFFSET('Water Data'!$E$5,0,10*ROW('Water Data'!E75))),'Data Summary'!BY81="Yes"),100-OFFSET('Water Data'!$E$5,0,10*ROW('Water Data'!E75)),NA())</f>
        <v>#N/A</v>
      </c>
      <c r="K81" s="60" t="e">
        <f ca="true">+IF(AND(ISNUMBER(OFFSET('Water Data'!$E$7,0,10*ROW('Water Data'!E75))),'Data Summary'!BZ81="Yes"),OFFSET('Water Data'!$E$7,0,10*ROW('Water Data'!E75)),NA())</f>
        <v>#N/A</v>
      </c>
      <c r="L81" s="60" t="e">
        <f ca="true">+IF(AND(ISNUMBER(OFFSET('Water Data'!$E$10,0,10*ROW('Water Data'!E75))),'Data Summary'!CA81="Yes"),OFFSET('Water Data'!$E$10,0,10*ROW('Water Data'!E75)),NA())</f>
        <v>#N/A</v>
      </c>
      <c r="M81" s="60" t="e">
        <f ca="true">+IF(AND(ISNUMBER(OFFSET('Water Data'!$F$5,0,10*ROW('Water Data'!F75))),'Data Summary'!CB81="Yes"),100-OFFSET('Water Data'!$F$5,0,10*ROW('Water Data'!F75)),NA())</f>
        <v>#N/A</v>
      </c>
      <c r="N81" s="60" t="e">
        <f ca="true">+IF(AND(ISNUMBER(OFFSET('Water Data'!$F$7,0,10*ROW('Water Data'!F75))),'Data Summary'!CC81="Yes"),OFFSET('Water Data'!$F$7,0,10*ROW('Water Data'!F75)),NA())</f>
        <v>#N/A</v>
      </c>
      <c r="O81" s="60" t="e">
        <f ca="true">+IF(AND(ISNUMBER(OFFSET('Water Data'!$F$10,0,10*ROW('Water Data'!F75))),'Data Summary'!CD81="Yes"),OFFSET('Water Data'!$F$10,0,10*ROW('Water Data'!F75)),NA())</f>
        <v>#N/A</v>
      </c>
      <c r="P81" s="60" t="e">
        <f ca="true">+IF(AND(ISNUMBER(OFFSET('Water Data'!$G$5,0,10*ROW('Water Data'!G75))),'Data Summary'!CE81="Yes"),100-OFFSET('Water Data'!$G$5,0,10*ROW('Water Data'!G75)),NA())</f>
        <v>#N/A</v>
      </c>
      <c r="Q81" s="60" t="e">
        <f ca="true">+IF(AND(ISNUMBER(OFFSET('Water Data'!$G$7,0,10*ROW('Water Data'!G75))),'Data Summary'!CF81="Yes"),OFFSET('Water Data'!$G$7,0,10*ROW('Water Data'!G75)),NA())</f>
        <v>#N/A</v>
      </c>
      <c r="R81" s="60" t="e">
        <f ca="true">+IF(AND(ISNUMBER(OFFSET('Water Data'!$G$10,0,10*ROW('Water Data'!G75))),'Data Summary'!CG81="Yes"),OFFSET('Water Data'!$G$10,0,10*ROW('Water Data'!G75)),NA())</f>
        <v>#N/A</v>
      </c>
      <c r="S81" s="60" t="e">
        <f ca="true">+IF(AND(ISNUMBER(OFFSET('Water Data'!$H$5,0,10*ROW('Water Data'!H75))),'Data Summary'!CH81="Yes"),100-OFFSET('Water Data'!$H$5,0,10*ROW('Water Data'!H75)),NA())</f>
        <v>#N/A</v>
      </c>
      <c r="T81" s="60" t="e">
        <f ca="true">+IF(AND(ISNUMBER(OFFSET('Water Data'!$H$7,0,10*ROW('Water Data'!H75))),'Data Summary'!CI81="Yes"),OFFSET('Water Data'!$H$7,0,10*ROW('Water Data'!H75)),NA())</f>
        <v>#N/A</v>
      </c>
      <c r="U81" s="60" t="e">
        <f ca="true">+IF(AND(ISNUMBER(OFFSET('Water Data'!$H$10,0,10*ROW('Water Data'!H75))),'Data Summary'!CJ81="Yes"),OFFSET('Water Data'!$H$10,0,10*ROW('Water Data'!H75)),NA())</f>
        <v>#N/A</v>
      </c>
      <c r="V81" s="106" t="e">
        <f ca="true">+IF(AND(ISNUMBER(OFFSET('Sanitation Data'!$C$5,0,10*ROW('Sanitation Data'!C75))),'Data Summary'!CK81="Yes"),100-OFFSET('Sanitation Data'!$C$5,0,10*ROW('Sanitation Data'!C75)),NA())</f>
        <v>#N/A</v>
      </c>
      <c r="W81" s="106" t="e">
        <f ca="true">+IF(AND(ISNUMBER(OFFSET('Sanitation Data'!$C$7,0,10*ROW('Sanitation Data'!C75))),'Data Summary'!CL81="Yes"),OFFSET('Sanitation Data'!$C$7,0,10*ROW('Sanitation Data'!C75)),NA())</f>
        <v>#N/A</v>
      </c>
      <c r="X81" s="106" t="e">
        <f ca="true">+IF(AND(ISNUMBER(OFFSET('Sanitation Data'!$C$11,0,10*ROW('Sanitation Data'!C75))),'Data Summary'!CM81="Yes"),OFFSET('Sanitation Data'!$C$11,0,10*ROW('Sanitation Data'!C75)),NA())</f>
        <v>#N/A</v>
      </c>
      <c r="Y81" s="106" t="e">
        <f ca="true">+IF(AND(ISNUMBER(OFFSET('Sanitation Data'!$C$12,0,10*ROW('Sanitation Data'!C75))),'Data Summary'!CN81="Yes"),OFFSET('Sanitation Data'!$C$12,0,10*ROW('Sanitation Data'!C75)),NA())</f>
        <v>#N/A</v>
      </c>
      <c r="Z81" s="106" t="e">
        <f ca="true">+IF(AND(ISNUMBER(OFFSET('Sanitation Data'!$C$13,0,10*ROW('Sanitation Data'!C75))),'Data Summary'!CO81="Yes"),OFFSET('Sanitation Data'!$C$13,0,10*ROW('Sanitation Data'!C75)),NA())</f>
        <v>#N/A</v>
      </c>
      <c r="AA81" s="106" t="e">
        <f ca="true">+IF(AND(ISNUMBER(OFFSET('Sanitation Data'!$D$5,0,10*ROW('Sanitation Data'!D75))),'Data Summary'!CP81="Yes"),100-OFFSET('Sanitation Data'!$D$5,0,10*ROW('Sanitation Data'!D75)),NA())</f>
        <v>#N/A</v>
      </c>
      <c r="AB81" s="106" t="e">
        <f ca="true">+IF(AND(ISNUMBER(OFFSET('Sanitation Data'!$D$7,0,10*ROW('Sanitation Data'!D75))),'Data Summary'!CQ81="Yes"),OFFSET('Sanitation Data'!$D$7,0,10*ROW('Sanitation Data'!D75)),NA())</f>
        <v>#N/A</v>
      </c>
      <c r="AC81" s="106" t="e">
        <f ca="true">+IF(AND(ISNUMBER(OFFSET('Sanitation Data'!$D$11,0,10*ROW('Sanitation Data'!D75))),'Data Summary'!CR81="Yes"),OFFSET('Sanitation Data'!$D$11,0,10*ROW('Sanitation Data'!D75)),NA())</f>
        <v>#N/A</v>
      </c>
      <c r="AD81" s="106" t="e">
        <f ca="true">+IF(AND(ISNUMBER(OFFSET('Sanitation Data'!$D$12,0,10*ROW('Sanitation Data'!D75))),'Data Summary'!CS81="Yes"),OFFSET('Sanitation Data'!$D$12,0,10*ROW('Sanitation Data'!D75)),NA())</f>
        <v>#N/A</v>
      </c>
      <c r="AE81" s="106" t="e">
        <f ca="true">+IF(AND(ISNUMBER(OFFSET('Sanitation Data'!$D$13,0,10*ROW('Sanitation Data'!D75))),'Data Summary'!CT81="Yes"),OFFSET('Sanitation Data'!$D$13,0,10*ROW('Sanitation Data'!D75)),NA())</f>
        <v>#N/A</v>
      </c>
      <c r="AF81" s="106" t="e">
        <f ca="true">+IF(AND(ISNUMBER(OFFSET('Sanitation Data'!$E$5,0,10*ROW('Sanitation Data'!E75))),'Data Summary'!CU81="Yes"),100-OFFSET('Sanitation Data'!$E$5,0,10*ROW('Sanitation Data'!E75)),NA())</f>
        <v>#N/A</v>
      </c>
      <c r="AG81" s="106" t="e">
        <f ca="true">+IF(AND(ISNUMBER(OFFSET('Sanitation Data'!$E$7,0,10*ROW('Sanitation Data'!E75))),'Data Summary'!CV81="Yes"),OFFSET('Sanitation Data'!$E$7,0,10*ROW('Sanitation Data'!E75)),NA())</f>
        <v>#N/A</v>
      </c>
      <c r="AH81" s="106" t="e">
        <f ca="true">+IF(AND(ISNUMBER(OFFSET('Sanitation Data'!$E$11,0,10*ROW('Sanitation Data'!E75))),'Data Summary'!CW81="Yes"),OFFSET('Sanitation Data'!$E$11,0,10*ROW('Sanitation Data'!E75)),NA())</f>
        <v>#N/A</v>
      </c>
      <c r="AI81" s="106" t="e">
        <f ca="true">+IF(AND(ISNUMBER(OFFSET('Sanitation Data'!$E$12,0,10*ROW('Sanitation Data'!E75))),'Data Summary'!CX81="Yes"),OFFSET('Sanitation Data'!$E$12,0,10*ROW('Sanitation Data'!E75)),NA())</f>
        <v>#N/A</v>
      </c>
      <c r="AJ81" s="106" t="e">
        <f ca="true">+IF(AND(ISNUMBER(OFFSET('Sanitation Data'!$E$13,0,10*ROW('Sanitation Data'!E75))),'Data Summary'!CY81="Yes"),OFFSET('Sanitation Data'!$E$13,0,10*ROW('Sanitation Data'!E75)),NA())</f>
        <v>#N/A</v>
      </c>
      <c r="AK81" s="106" t="e">
        <f ca="true">+IF(AND(ISNUMBER(OFFSET('Sanitation Data'!$F$5,0,10*ROW('Sanitation Data'!F75))),'Data Summary'!CZ81="Yes"),100-OFFSET('Sanitation Data'!$F$5,0,10*ROW('Sanitation Data'!F75)),NA())</f>
        <v>#N/A</v>
      </c>
      <c r="AL81" s="106" t="e">
        <f ca="true">+IF(AND(ISNUMBER(OFFSET('Sanitation Data'!$F$7,0,10*ROW('Sanitation Data'!F75))),'Data Summary'!DA81="Yes"),OFFSET('Sanitation Data'!$F$7,0,10*ROW('Sanitation Data'!F75)),NA())</f>
        <v>#N/A</v>
      </c>
      <c r="AM81" s="106" t="e">
        <f ca="true">+IF(AND(ISNUMBER(OFFSET('Sanitation Data'!$F$11,0,10*ROW('Sanitation Data'!F75))),'Data Summary'!DB81="Yes"),OFFSET('Sanitation Data'!$F$11,0,10*ROW('Sanitation Data'!F75)),NA())</f>
        <v>#N/A</v>
      </c>
      <c r="AN81" s="106" t="e">
        <f ca="true">+IF(AND(ISNUMBER(OFFSET('Sanitation Data'!$F$12,0,10*ROW('Sanitation Data'!F75))),'Data Summary'!DC81="Yes"),OFFSET('Sanitation Data'!$F$12,0,10*ROW('Sanitation Data'!F75)),NA())</f>
        <v>#N/A</v>
      </c>
      <c r="AO81" s="106" t="e">
        <f ca="true">+IF(AND(ISNUMBER(OFFSET('Sanitation Data'!$F$13,0,10*ROW('Sanitation Data'!F75))),'Data Summary'!DD81="Yes"),OFFSET('Sanitation Data'!$F$13,0,10*ROW('Sanitation Data'!F75)),NA())</f>
        <v>#N/A</v>
      </c>
      <c r="AP81" s="106" t="e">
        <f ca="true">+IF(AND(ISNUMBER(OFFSET('Sanitation Data'!$G$5,0,10*ROW('Sanitation Data'!G75))),'Data Summary'!DE81="Yes"),100-OFFSET('Sanitation Data'!$G$5,0,10*ROW('Sanitation Data'!G75)),NA())</f>
        <v>#N/A</v>
      </c>
      <c r="AQ81" s="106" t="e">
        <f ca="true">+IF(AND(ISNUMBER(OFFSET('Sanitation Data'!$G$7,0,10*ROW('Sanitation Data'!G75))),'Data Summary'!DF81="Yes"),OFFSET('Sanitation Data'!$G$7,0,10*ROW('Sanitation Data'!G75)),NA())</f>
        <v>#N/A</v>
      </c>
      <c r="AR81" s="106" t="e">
        <f ca="true">+IF(AND(ISNUMBER(OFFSET('Sanitation Data'!$G$11,0,10*ROW('Sanitation Data'!G75))),'Data Summary'!DG81="Yes"),OFFSET('Sanitation Data'!$G$11,0,10*ROW('Sanitation Data'!G75)),NA())</f>
        <v>#N/A</v>
      </c>
      <c r="AS81" s="106" t="e">
        <f ca="true">+IF(AND(ISNUMBER(OFFSET('Sanitation Data'!$G$12,0,10*ROW('Sanitation Data'!G75))),'Data Summary'!DH81="Yes"),OFFSET('Sanitation Data'!$G$12,0,10*ROW('Sanitation Data'!G75)),NA())</f>
        <v>#N/A</v>
      </c>
      <c r="AT81" s="106" t="e">
        <f ca="true">+IF(AND(ISNUMBER(OFFSET('Sanitation Data'!$G$13,0,10*ROW('Sanitation Data'!G75))),'Data Summary'!DI81="Yes"),OFFSET('Sanitation Data'!$G$13,0,10*ROW('Sanitation Data'!G75)),NA())</f>
        <v>#N/A</v>
      </c>
      <c r="AU81" s="106" t="e">
        <f ca="true">+IF(AND(ISNUMBER(OFFSET('Sanitation Data'!$H$5,0,10*ROW('Sanitation Data'!H75))),'Data Summary'!DJ81="Yes"),100-OFFSET('Sanitation Data'!$H$5,0,10*ROW('Sanitation Data'!H75)),NA())</f>
        <v>#N/A</v>
      </c>
      <c r="AV81" s="106" t="e">
        <f ca="true">+IF(AND(ISNUMBER(OFFSET('Sanitation Data'!$H$7,0,10*ROW('Sanitation Data'!H75))),'Data Summary'!DK81="Yes"),OFFSET('Sanitation Data'!$H$7,0,10*ROW('Sanitation Data'!H75)),NA())</f>
        <v>#N/A</v>
      </c>
      <c r="AW81" s="106" t="e">
        <f ca="true">+IF(AND(ISNUMBER(OFFSET('Sanitation Data'!$H$11,0,10*ROW('Sanitation Data'!H75))),'Data Summary'!DL81="Yes"),OFFSET('Sanitation Data'!$H$11,0,10*ROW('Sanitation Data'!H75)),NA())</f>
        <v>#N/A</v>
      </c>
      <c r="AX81" s="106" t="e">
        <f ca="true">+IF(AND(ISNUMBER(OFFSET('Sanitation Data'!$H$12,0,10*ROW('Sanitation Data'!H75))),'Data Summary'!DM81="Yes"),OFFSET('Sanitation Data'!$H$12,0,10*ROW('Sanitation Data'!H75)),NA())</f>
        <v>#N/A</v>
      </c>
      <c r="AY81" s="106" t="e">
        <f ca="true">+IF(AND(ISNUMBER(OFFSET('Sanitation Data'!$H$13,0,10*ROW('Sanitation Data'!H75))),'Data Summary'!DN81="Yes"),OFFSET('Sanitation Data'!$H$13,0,10*ROW('Sanitation Data'!H75)),NA())</f>
        <v>#N/A</v>
      </c>
      <c r="AZ81" s="111" t="e">
        <f ca="true">+IF(AND(ISNUMBER(OFFSET('Hygiene Data'!$C$6,0,10*ROW('Hygiene Data'!C75))),'Data Summary'!DO81="Yes"),OFFSET('Hygiene Data'!$C$6,0,10*ROW('Hygiene Data'!C75)),NA())</f>
        <v>#N/A</v>
      </c>
      <c r="BA81" s="111" t="e">
        <f ca="true">+IF(AND(ISNUMBER(OFFSET('Hygiene Data'!$C$8,0,10*ROW('Hygiene Data'!C75))),'Data Summary'!DP81="Yes"),OFFSET('Hygiene Data'!$C$8,0,10*ROW('Hygiene Data'!C75)),NA())</f>
        <v>#N/A</v>
      </c>
      <c r="BB81" s="111" t="e">
        <f ca="true">+IF(AND(ISNUMBER(OFFSET('Hygiene Data'!$C$10,0,10*ROW('Hygiene Data'!C75))),'Data Summary'!DQ81="Yes"),OFFSET('Hygiene Data'!$C$10,0,10*ROW('Hygiene Data'!C75)),NA())</f>
        <v>#N/A</v>
      </c>
      <c r="BC81" s="111" t="e">
        <f ca="true">+IF(AND(ISNUMBER(OFFSET('Hygiene Data'!$D$6,0,10*ROW('Hygiene Data'!D75))),'Data Summary'!DR81="Yes"),OFFSET('Hygiene Data'!$D$6,0,10*ROW('Hygiene Data'!D75)),NA())</f>
        <v>#N/A</v>
      </c>
      <c r="BD81" s="111" t="e">
        <f ca="true">+IF(AND(ISNUMBER(OFFSET('Hygiene Data'!$D$8,0,10*ROW('Hygiene Data'!D75))),'Data Summary'!DS81="Yes"),OFFSET('Hygiene Data'!$D$8,0,10*ROW('Hygiene Data'!D75)),NA())</f>
        <v>#N/A</v>
      </c>
      <c r="BE81" s="111" t="e">
        <f ca="true">+IF(AND(ISNUMBER(OFFSET('Hygiene Data'!$D$10,0,10*ROW('Hygiene Data'!D75))),'Data Summary'!DT81="Yes"),OFFSET('Hygiene Data'!$D$10,0,10*ROW('Hygiene Data'!D75)),NA())</f>
        <v>#N/A</v>
      </c>
      <c r="BF81" s="111" t="e">
        <f ca="true">+IF(AND(ISNUMBER(OFFSET('Hygiene Data'!$E$6,0,10*ROW('Hygiene Data'!E75))),'Data Summary'!DU81="Yes"),OFFSET('Hygiene Data'!$E$6,0,10*ROW('Hygiene Data'!E75)),NA())</f>
        <v>#N/A</v>
      </c>
      <c r="BG81" s="111" t="e">
        <f ca="true">+IF(AND(ISNUMBER(OFFSET('Hygiene Data'!$E$8,0,10*ROW('Hygiene Data'!E75))),'Data Summary'!DV81="Yes"),OFFSET('Hygiene Data'!$E$8,0,10*ROW('Hygiene Data'!E75)),NA())</f>
        <v>#N/A</v>
      </c>
      <c r="BH81" s="111" t="e">
        <f ca="true">+IF(AND(ISNUMBER(OFFSET('Hygiene Data'!$E$10,0,10*ROW('Hygiene Data'!E75))),'Data Summary'!DW81="Yes"),OFFSET('Hygiene Data'!$E$10,0,10*ROW('Hygiene Data'!E75)),NA())</f>
        <v>#N/A</v>
      </c>
      <c r="BI81" s="111" t="e">
        <f ca="true">+IF(AND(ISNUMBER(OFFSET('Hygiene Data'!$F$6,0,10*ROW('Hygiene Data'!F75))),'Data Summary'!DX81="Yes"),OFFSET('Hygiene Data'!$F$6,0,10*ROW('Hygiene Data'!F75)),NA())</f>
        <v>#N/A</v>
      </c>
      <c r="BJ81" s="111" t="e">
        <f ca="true">+IF(AND(ISNUMBER(OFFSET('Hygiene Data'!$F$8,0,10*ROW('Hygiene Data'!F75))),'Data Summary'!DY81="Yes"),OFFSET('Hygiene Data'!$F$8,0,10*ROW('Hygiene Data'!F75)),NA())</f>
        <v>#N/A</v>
      </c>
      <c r="BK81" s="111" t="e">
        <f ca="true">+IF(AND(ISNUMBER(OFFSET('Hygiene Data'!$F$10,0,10*ROW('Hygiene Data'!F75))),'Data Summary'!DZ81="Yes"),OFFSET('Hygiene Data'!$F$10,0,10*ROW('Hygiene Data'!F75)),NA())</f>
        <v>#N/A</v>
      </c>
      <c r="BL81" s="111" t="e">
        <f ca="true">+IF(AND(ISNUMBER(OFFSET('Hygiene Data'!$G$6,0,10*ROW('Hygiene Data'!G75))),'Data Summary'!EA81="Yes"),OFFSET('Hygiene Data'!$G$6,0,10*ROW('Hygiene Data'!G75)),NA())</f>
        <v>#N/A</v>
      </c>
      <c r="BM81" s="111" t="e">
        <f ca="true">+IF(AND(ISNUMBER(OFFSET('Hygiene Data'!$G$8,0,10*ROW('Hygiene Data'!G75))),'Data Summary'!EB81="Yes"),OFFSET('Hygiene Data'!$G$8,0,10*ROW('Hygiene Data'!G75)),NA())</f>
        <v>#N/A</v>
      </c>
      <c r="BN81" s="111" t="e">
        <f ca="true">+IF(AND(ISNUMBER(OFFSET('Hygiene Data'!$G$10,0,10*ROW('Hygiene Data'!G75))),'Data Summary'!EC81="Yes"),OFFSET('Hygiene Data'!$G$10,0,10*ROW('Hygiene Data'!G75)),NA())</f>
        <v>#N/A</v>
      </c>
      <c r="BO81" s="111" t="e">
        <f ca="true">+IF(AND(ISNUMBER(OFFSET('Hygiene Data'!$H$6,0,10*ROW('Hygiene Data'!H75))),'Data Summary'!ED81="Yes"),OFFSET('Hygiene Data'!$H$6,0,10*ROW('Hygiene Data'!H75)),NA())</f>
        <v>#N/A</v>
      </c>
      <c r="BP81" s="111" t="e">
        <f ca="true">+IF(AND(ISNUMBER(OFFSET('Hygiene Data'!$H$8,0,10*ROW('Hygiene Data'!H75))),'Data Summary'!EE81="Yes"),OFFSET('Hygiene Data'!$H$8,0,10*ROW('Hygiene Data'!H75)),NA())</f>
        <v>#N/A</v>
      </c>
      <c r="BQ81" s="111" t="e">
        <f ca="true">+IF(AND(ISNUMBER(OFFSET('Hygiene Data'!$H$10,0,10*ROW('Hygiene Data'!H75))),'Data Summary'!EF81="Yes"),OFFSET('Hygiene Data'!$H$10,0,10*ROW('Hygiene Data'!H75)),NA())</f>
        <v>#N/A</v>
      </c>
    </row>
    <row r="82" x14ac:dyDescent="0.2">
      <c r="A82" s="59" t="e">
        <f ca="true">+IF(OFFSET('Water Data'!$B$1,0,10*ROW('Water Data'!B76))="",NA(),OFFSET('Water Data'!$B$1,0,10*ROW('Water Data'!B76)))</f>
        <v>#N/A</v>
      </c>
      <c r="B82" s="59" t="e">
        <f ca="true">+IF(OFFSET('Water Data'!$A$3,0,10*ROW('Water Data'!A79))="",NA(),OFFSET('Water Data'!$A$3,0,10*ROW('Water Data'!A79)))</f>
        <v>#N/A</v>
      </c>
      <c r="C82" s="59" t="e">
        <f ca="true">+IF(OFFSET('Water Data'!$C$3,0,10*ROW('Water Data'!C79))="",NA(),OFFSET('Water Data'!$C$3,0,10*ROW('Water Data'!C79)))</f>
        <v>#N/A</v>
      </c>
      <c r="D82" s="60" t="e">
        <f ca="true">+IF(AND(ISNUMBER(OFFSET('Water Data'!$C$5,0,10*ROW('Water Data'!C76))),'Data Summary'!BS82="Yes"),100-OFFSET('Water Data'!$C$5,0,10*ROW('Water Data'!C76)),NA())</f>
        <v>#N/A</v>
      </c>
      <c r="E82" s="60" t="e">
        <f ca="true">+IF(AND(ISNUMBER(OFFSET('Water Data'!$C$7,0,10*ROW('Water Data'!C76))),'Data Summary'!BT82="Yes"),OFFSET('Water Data'!$C$7,0,10*ROW('Water Data'!C76)),NA())</f>
        <v>#N/A</v>
      </c>
      <c r="F82" s="60" t="e">
        <f ca="true">+IF(AND(ISNUMBER(OFFSET('Water Data'!$C$10,0,10*ROW('Water Data'!C76))),'Data Summary'!BU82="Yes"),OFFSET('Water Data'!$C$10,0,10*ROW('Water Data'!C76)),NA())</f>
        <v>#N/A</v>
      </c>
      <c r="G82" s="60" t="e">
        <f ca="true">+IF(AND(ISNUMBER(OFFSET('Water Data'!$D$5,0,10*ROW('Water Data'!D76))),'Data Summary'!BV82="Yes"),100-OFFSET('Water Data'!$D$5,0,10*ROW('Water Data'!D76)),NA())</f>
        <v>#N/A</v>
      </c>
      <c r="H82" s="60" t="e">
        <f ca="true">+IF(AND(ISNUMBER(OFFSET('Water Data'!$D$7,0,10*ROW('Water Data'!D76))),'Data Summary'!BW82="Yes"),OFFSET('Water Data'!$D$7,0,10*ROW('Water Data'!D76)),NA())</f>
        <v>#N/A</v>
      </c>
      <c r="I82" s="60" t="e">
        <f ca="true">+IF(AND(ISNUMBER(OFFSET('Water Data'!$D$10,0,10*ROW('Water Data'!D76))),'Data Summary'!BX82="Yes"),OFFSET('Water Data'!$D$10,0,10*ROW('Water Data'!D76)),NA())</f>
        <v>#N/A</v>
      </c>
      <c r="J82" s="60" t="e">
        <f ca="true">+IF(AND(ISNUMBER(OFFSET('Water Data'!$E$5,0,10*ROW('Water Data'!E76))),'Data Summary'!BY82="Yes"),100-OFFSET('Water Data'!$E$5,0,10*ROW('Water Data'!E76)),NA())</f>
        <v>#N/A</v>
      </c>
      <c r="K82" s="60" t="e">
        <f ca="true">+IF(AND(ISNUMBER(OFFSET('Water Data'!$E$7,0,10*ROW('Water Data'!E76))),'Data Summary'!BZ82="Yes"),OFFSET('Water Data'!$E$7,0,10*ROW('Water Data'!E76)),NA())</f>
        <v>#N/A</v>
      </c>
      <c r="L82" s="60" t="e">
        <f ca="true">+IF(AND(ISNUMBER(OFFSET('Water Data'!$E$10,0,10*ROW('Water Data'!E76))),'Data Summary'!CA82="Yes"),OFFSET('Water Data'!$E$10,0,10*ROW('Water Data'!E76)),NA())</f>
        <v>#N/A</v>
      </c>
      <c r="M82" s="60" t="e">
        <f ca="true">+IF(AND(ISNUMBER(OFFSET('Water Data'!$F$5,0,10*ROW('Water Data'!F76))),'Data Summary'!CB82="Yes"),100-OFFSET('Water Data'!$F$5,0,10*ROW('Water Data'!F76)),NA())</f>
        <v>#N/A</v>
      </c>
      <c r="N82" s="60" t="e">
        <f ca="true">+IF(AND(ISNUMBER(OFFSET('Water Data'!$F$7,0,10*ROW('Water Data'!F76))),'Data Summary'!CC82="Yes"),OFFSET('Water Data'!$F$7,0,10*ROW('Water Data'!F76)),NA())</f>
        <v>#N/A</v>
      </c>
      <c r="O82" s="60" t="e">
        <f ca="true">+IF(AND(ISNUMBER(OFFSET('Water Data'!$F$10,0,10*ROW('Water Data'!F76))),'Data Summary'!CD82="Yes"),OFFSET('Water Data'!$F$10,0,10*ROW('Water Data'!F76)),NA())</f>
        <v>#N/A</v>
      </c>
      <c r="P82" s="60" t="e">
        <f ca="true">+IF(AND(ISNUMBER(OFFSET('Water Data'!$G$5,0,10*ROW('Water Data'!G76))),'Data Summary'!CE82="Yes"),100-OFFSET('Water Data'!$G$5,0,10*ROW('Water Data'!G76)),NA())</f>
        <v>#N/A</v>
      </c>
      <c r="Q82" s="60" t="e">
        <f ca="true">+IF(AND(ISNUMBER(OFFSET('Water Data'!$G$7,0,10*ROW('Water Data'!G76))),'Data Summary'!CF82="Yes"),OFFSET('Water Data'!$G$7,0,10*ROW('Water Data'!G76)),NA())</f>
        <v>#N/A</v>
      </c>
      <c r="R82" s="60" t="e">
        <f ca="true">+IF(AND(ISNUMBER(OFFSET('Water Data'!$G$10,0,10*ROW('Water Data'!G76))),'Data Summary'!CG82="Yes"),OFFSET('Water Data'!$G$10,0,10*ROW('Water Data'!G76)),NA())</f>
        <v>#N/A</v>
      </c>
      <c r="S82" s="60" t="e">
        <f ca="true">+IF(AND(ISNUMBER(OFFSET('Water Data'!$H$5,0,10*ROW('Water Data'!H76))),'Data Summary'!CH82="Yes"),100-OFFSET('Water Data'!$H$5,0,10*ROW('Water Data'!H76)),NA())</f>
        <v>#N/A</v>
      </c>
      <c r="T82" s="60" t="e">
        <f ca="true">+IF(AND(ISNUMBER(OFFSET('Water Data'!$H$7,0,10*ROW('Water Data'!H76))),'Data Summary'!CI82="Yes"),OFFSET('Water Data'!$H$7,0,10*ROW('Water Data'!H76)),NA())</f>
        <v>#N/A</v>
      </c>
      <c r="U82" s="60" t="e">
        <f ca="true">+IF(AND(ISNUMBER(OFFSET('Water Data'!$H$10,0,10*ROW('Water Data'!H76))),'Data Summary'!CJ82="Yes"),OFFSET('Water Data'!$H$10,0,10*ROW('Water Data'!H76)),NA())</f>
        <v>#N/A</v>
      </c>
      <c r="V82" s="106" t="e">
        <f ca="true">+IF(AND(ISNUMBER(OFFSET('Sanitation Data'!$C$5,0,10*ROW('Sanitation Data'!C76))),'Data Summary'!CK82="Yes"),100-OFFSET('Sanitation Data'!$C$5,0,10*ROW('Sanitation Data'!C76)),NA())</f>
        <v>#N/A</v>
      </c>
      <c r="W82" s="106" t="e">
        <f ca="true">+IF(AND(ISNUMBER(OFFSET('Sanitation Data'!$C$7,0,10*ROW('Sanitation Data'!C76))),'Data Summary'!CL82="Yes"),OFFSET('Sanitation Data'!$C$7,0,10*ROW('Sanitation Data'!C76)),NA())</f>
        <v>#N/A</v>
      </c>
      <c r="X82" s="106" t="e">
        <f ca="true">+IF(AND(ISNUMBER(OFFSET('Sanitation Data'!$C$11,0,10*ROW('Sanitation Data'!C76))),'Data Summary'!CM82="Yes"),OFFSET('Sanitation Data'!$C$11,0,10*ROW('Sanitation Data'!C76)),NA())</f>
        <v>#N/A</v>
      </c>
      <c r="Y82" s="106" t="e">
        <f ca="true">+IF(AND(ISNUMBER(OFFSET('Sanitation Data'!$C$12,0,10*ROW('Sanitation Data'!C76))),'Data Summary'!CN82="Yes"),OFFSET('Sanitation Data'!$C$12,0,10*ROW('Sanitation Data'!C76)),NA())</f>
        <v>#N/A</v>
      </c>
      <c r="Z82" s="106" t="e">
        <f ca="true">+IF(AND(ISNUMBER(OFFSET('Sanitation Data'!$C$13,0,10*ROW('Sanitation Data'!C76))),'Data Summary'!CO82="Yes"),OFFSET('Sanitation Data'!$C$13,0,10*ROW('Sanitation Data'!C76)),NA())</f>
        <v>#N/A</v>
      </c>
      <c r="AA82" s="106" t="e">
        <f ca="true">+IF(AND(ISNUMBER(OFFSET('Sanitation Data'!$D$5,0,10*ROW('Sanitation Data'!D76))),'Data Summary'!CP82="Yes"),100-OFFSET('Sanitation Data'!$D$5,0,10*ROW('Sanitation Data'!D76)),NA())</f>
        <v>#N/A</v>
      </c>
      <c r="AB82" s="106" t="e">
        <f ca="true">+IF(AND(ISNUMBER(OFFSET('Sanitation Data'!$D$7,0,10*ROW('Sanitation Data'!D76))),'Data Summary'!CQ82="Yes"),OFFSET('Sanitation Data'!$D$7,0,10*ROW('Sanitation Data'!D76)),NA())</f>
        <v>#N/A</v>
      </c>
      <c r="AC82" s="106" t="e">
        <f ca="true">+IF(AND(ISNUMBER(OFFSET('Sanitation Data'!$D$11,0,10*ROW('Sanitation Data'!D76))),'Data Summary'!CR82="Yes"),OFFSET('Sanitation Data'!$D$11,0,10*ROW('Sanitation Data'!D76)),NA())</f>
        <v>#N/A</v>
      </c>
      <c r="AD82" s="106" t="e">
        <f ca="true">+IF(AND(ISNUMBER(OFFSET('Sanitation Data'!$D$12,0,10*ROW('Sanitation Data'!D76))),'Data Summary'!CS82="Yes"),OFFSET('Sanitation Data'!$D$12,0,10*ROW('Sanitation Data'!D76)),NA())</f>
        <v>#N/A</v>
      </c>
      <c r="AE82" s="106" t="e">
        <f ca="true">+IF(AND(ISNUMBER(OFFSET('Sanitation Data'!$D$13,0,10*ROW('Sanitation Data'!D76))),'Data Summary'!CT82="Yes"),OFFSET('Sanitation Data'!$D$13,0,10*ROW('Sanitation Data'!D76)),NA())</f>
        <v>#N/A</v>
      </c>
      <c r="AF82" s="106" t="e">
        <f ca="true">+IF(AND(ISNUMBER(OFFSET('Sanitation Data'!$E$5,0,10*ROW('Sanitation Data'!E76))),'Data Summary'!CU82="Yes"),100-OFFSET('Sanitation Data'!$E$5,0,10*ROW('Sanitation Data'!E76)),NA())</f>
        <v>#N/A</v>
      </c>
      <c r="AG82" s="106" t="e">
        <f ca="true">+IF(AND(ISNUMBER(OFFSET('Sanitation Data'!$E$7,0,10*ROW('Sanitation Data'!E76))),'Data Summary'!CV82="Yes"),OFFSET('Sanitation Data'!$E$7,0,10*ROW('Sanitation Data'!E76)),NA())</f>
        <v>#N/A</v>
      </c>
      <c r="AH82" s="106" t="e">
        <f ca="true">+IF(AND(ISNUMBER(OFFSET('Sanitation Data'!$E$11,0,10*ROW('Sanitation Data'!E76))),'Data Summary'!CW82="Yes"),OFFSET('Sanitation Data'!$E$11,0,10*ROW('Sanitation Data'!E76)),NA())</f>
        <v>#N/A</v>
      </c>
      <c r="AI82" s="106" t="e">
        <f ca="true">+IF(AND(ISNUMBER(OFFSET('Sanitation Data'!$E$12,0,10*ROW('Sanitation Data'!E76))),'Data Summary'!CX82="Yes"),OFFSET('Sanitation Data'!$E$12,0,10*ROW('Sanitation Data'!E76)),NA())</f>
        <v>#N/A</v>
      </c>
      <c r="AJ82" s="106" t="e">
        <f ca="true">+IF(AND(ISNUMBER(OFFSET('Sanitation Data'!$E$13,0,10*ROW('Sanitation Data'!E76))),'Data Summary'!CY82="Yes"),OFFSET('Sanitation Data'!$E$13,0,10*ROW('Sanitation Data'!E76)),NA())</f>
        <v>#N/A</v>
      </c>
      <c r="AK82" s="106" t="e">
        <f ca="true">+IF(AND(ISNUMBER(OFFSET('Sanitation Data'!$F$5,0,10*ROW('Sanitation Data'!F76))),'Data Summary'!CZ82="Yes"),100-OFFSET('Sanitation Data'!$F$5,0,10*ROW('Sanitation Data'!F76)),NA())</f>
        <v>#N/A</v>
      </c>
      <c r="AL82" s="106" t="e">
        <f ca="true">+IF(AND(ISNUMBER(OFFSET('Sanitation Data'!$F$7,0,10*ROW('Sanitation Data'!F76))),'Data Summary'!DA82="Yes"),OFFSET('Sanitation Data'!$F$7,0,10*ROW('Sanitation Data'!F76)),NA())</f>
        <v>#N/A</v>
      </c>
      <c r="AM82" s="106" t="e">
        <f ca="true">+IF(AND(ISNUMBER(OFFSET('Sanitation Data'!$F$11,0,10*ROW('Sanitation Data'!F76))),'Data Summary'!DB82="Yes"),OFFSET('Sanitation Data'!$F$11,0,10*ROW('Sanitation Data'!F76)),NA())</f>
        <v>#N/A</v>
      </c>
      <c r="AN82" s="106" t="e">
        <f ca="true">+IF(AND(ISNUMBER(OFFSET('Sanitation Data'!$F$12,0,10*ROW('Sanitation Data'!F76))),'Data Summary'!DC82="Yes"),OFFSET('Sanitation Data'!$F$12,0,10*ROW('Sanitation Data'!F76)),NA())</f>
        <v>#N/A</v>
      </c>
      <c r="AO82" s="106" t="e">
        <f ca="true">+IF(AND(ISNUMBER(OFFSET('Sanitation Data'!$F$13,0,10*ROW('Sanitation Data'!F76))),'Data Summary'!DD82="Yes"),OFFSET('Sanitation Data'!$F$13,0,10*ROW('Sanitation Data'!F76)),NA())</f>
        <v>#N/A</v>
      </c>
      <c r="AP82" s="106" t="e">
        <f ca="true">+IF(AND(ISNUMBER(OFFSET('Sanitation Data'!$G$5,0,10*ROW('Sanitation Data'!G76))),'Data Summary'!DE82="Yes"),100-OFFSET('Sanitation Data'!$G$5,0,10*ROW('Sanitation Data'!G76)),NA())</f>
        <v>#N/A</v>
      </c>
      <c r="AQ82" s="106" t="e">
        <f ca="true">+IF(AND(ISNUMBER(OFFSET('Sanitation Data'!$G$7,0,10*ROW('Sanitation Data'!G76))),'Data Summary'!DF82="Yes"),OFFSET('Sanitation Data'!$G$7,0,10*ROW('Sanitation Data'!G76)),NA())</f>
        <v>#N/A</v>
      </c>
      <c r="AR82" s="106" t="e">
        <f ca="true">+IF(AND(ISNUMBER(OFFSET('Sanitation Data'!$G$11,0,10*ROW('Sanitation Data'!G76))),'Data Summary'!DG82="Yes"),OFFSET('Sanitation Data'!$G$11,0,10*ROW('Sanitation Data'!G76)),NA())</f>
        <v>#N/A</v>
      </c>
      <c r="AS82" s="106" t="e">
        <f ca="true">+IF(AND(ISNUMBER(OFFSET('Sanitation Data'!$G$12,0,10*ROW('Sanitation Data'!G76))),'Data Summary'!DH82="Yes"),OFFSET('Sanitation Data'!$G$12,0,10*ROW('Sanitation Data'!G76)),NA())</f>
        <v>#N/A</v>
      </c>
      <c r="AT82" s="106" t="e">
        <f ca="true">+IF(AND(ISNUMBER(OFFSET('Sanitation Data'!$G$13,0,10*ROW('Sanitation Data'!G76))),'Data Summary'!DI82="Yes"),OFFSET('Sanitation Data'!$G$13,0,10*ROW('Sanitation Data'!G76)),NA())</f>
        <v>#N/A</v>
      </c>
      <c r="AU82" s="106" t="e">
        <f ca="true">+IF(AND(ISNUMBER(OFFSET('Sanitation Data'!$H$5,0,10*ROW('Sanitation Data'!H76))),'Data Summary'!DJ82="Yes"),100-OFFSET('Sanitation Data'!$H$5,0,10*ROW('Sanitation Data'!H76)),NA())</f>
        <v>#N/A</v>
      </c>
      <c r="AV82" s="106" t="e">
        <f ca="true">+IF(AND(ISNUMBER(OFFSET('Sanitation Data'!$H$7,0,10*ROW('Sanitation Data'!H76))),'Data Summary'!DK82="Yes"),OFFSET('Sanitation Data'!$H$7,0,10*ROW('Sanitation Data'!H76)),NA())</f>
        <v>#N/A</v>
      </c>
      <c r="AW82" s="106" t="e">
        <f ca="true">+IF(AND(ISNUMBER(OFFSET('Sanitation Data'!$H$11,0,10*ROW('Sanitation Data'!H76))),'Data Summary'!DL82="Yes"),OFFSET('Sanitation Data'!$H$11,0,10*ROW('Sanitation Data'!H76)),NA())</f>
        <v>#N/A</v>
      </c>
      <c r="AX82" s="106" t="e">
        <f ca="true">+IF(AND(ISNUMBER(OFFSET('Sanitation Data'!$H$12,0,10*ROW('Sanitation Data'!H76))),'Data Summary'!DM82="Yes"),OFFSET('Sanitation Data'!$H$12,0,10*ROW('Sanitation Data'!H76)),NA())</f>
        <v>#N/A</v>
      </c>
      <c r="AY82" s="106" t="e">
        <f ca="true">+IF(AND(ISNUMBER(OFFSET('Sanitation Data'!$H$13,0,10*ROW('Sanitation Data'!H76))),'Data Summary'!DN82="Yes"),OFFSET('Sanitation Data'!$H$13,0,10*ROW('Sanitation Data'!H76)),NA())</f>
        <v>#N/A</v>
      </c>
      <c r="AZ82" s="111" t="e">
        <f ca="true">+IF(AND(ISNUMBER(OFFSET('Hygiene Data'!$C$6,0,10*ROW('Hygiene Data'!C76))),'Data Summary'!DO82="Yes"),OFFSET('Hygiene Data'!$C$6,0,10*ROW('Hygiene Data'!C76)),NA())</f>
        <v>#N/A</v>
      </c>
      <c r="BA82" s="111" t="e">
        <f ca="true">+IF(AND(ISNUMBER(OFFSET('Hygiene Data'!$C$8,0,10*ROW('Hygiene Data'!C76))),'Data Summary'!DP82="Yes"),OFFSET('Hygiene Data'!$C$8,0,10*ROW('Hygiene Data'!C76)),NA())</f>
        <v>#N/A</v>
      </c>
      <c r="BB82" s="111" t="e">
        <f ca="true">+IF(AND(ISNUMBER(OFFSET('Hygiene Data'!$C$10,0,10*ROW('Hygiene Data'!C76))),'Data Summary'!DQ82="Yes"),OFFSET('Hygiene Data'!$C$10,0,10*ROW('Hygiene Data'!C76)),NA())</f>
        <v>#N/A</v>
      </c>
      <c r="BC82" s="111" t="e">
        <f ca="true">+IF(AND(ISNUMBER(OFFSET('Hygiene Data'!$D$6,0,10*ROW('Hygiene Data'!D76))),'Data Summary'!DR82="Yes"),OFFSET('Hygiene Data'!$D$6,0,10*ROW('Hygiene Data'!D76)),NA())</f>
        <v>#N/A</v>
      </c>
      <c r="BD82" s="111" t="e">
        <f ca="true">+IF(AND(ISNUMBER(OFFSET('Hygiene Data'!$D$8,0,10*ROW('Hygiene Data'!D76))),'Data Summary'!DS82="Yes"),OFFSET('Hygiene Data'!$D$8,0,10*ROW('Hygiene Data'!D76)),NA())</f>
        <v>#N/A</v>
      </c>
      <c r="BE82" s="111" t="e">
        <f ca="true">+IF(AND(ISNUMBER(OFFSET('Hygiene Data'!$D$10,0,10*ROW('Hygiene Data'!D76))),'Data Summary'!DT82="Yes"),OFFSET('Hygiene Data'!$D$10,0,10*ROW('Hygiene Data'!D76)),NA())</f>
        <v>#N/A</v>
      </c>
      <c r="BF82" s="111" t="e">
        <f ca="true">+IF(AND(ISNUMBER(OFFSET('Hygiene Data'!$E$6,0,10*ROW('Hygiene Data'!E76))),'Data Summary'!DU82="Yes"),OFFSET('Hygiene Data'!$E$6,0,10*ROW('Hygiene Data'!E76)),NA())</f>
        <v>#N/A</v>
      </c>
      <c r="BG82" s="111" t="e">
        <f ca="true">+IF(AND(ISNUMBER(OFFSET('Hygiene Data'!$E$8,0,10*ROW('Hygiene Data'!E76))),'Data Summary'!DV82="Yes"),OFFSET('Hygiene Data'!$E$8,0,10*ROW('Hygiene Data'!E76)),NA())</f>
        <v>#N/A</v>
      </c>
      <c r="BH82" s="111" t="e">
        <f ca="true">+IF(AND(ISNUMBER(OFFSET('Hygiene Data'!$E$10,0,10*ROW('Hygiene Data'!E76))),'Data Summary'!DW82="Yes"),OFFSET('Hygiene Data'!$E$10,0,10*ROW('Hygiene Data'!E76)),NA())</f>
        <v>#N/A</v>
      </c>
      <c r="BI82" s="111" t="e">
        <f ca="true">+IF(AND(ISNUMBER(OFFSET('Hygiene Data'!$F$6,0,10*ROW('Hygiene Data'!F76))),'Data Summary'!DX82="Yes"),OFFSET('Hygiene Data'!$F$6,0,10*ROW('Hygiene Data'!F76)),NA())</f>
        <v>#N/A</v>
      </c>
      <c r="BJ82" s="111" t="e">
        <f ca="true">+IF(AND(ISNUMBER(OFFSET('Hygiene Data'!$F$8,0,10*ROW('Hygiene Data'!F76))),'Data Summary'!DY82="Yes"),OFFSET('Hygiene Data'!$F$8,0,10*ROW('Hygiene Data'!F76)),NA())</f>
        <v>#N/A</v>
      </c>
      <c r="BK82" s="111" t="e">
        <f ca="true">+IF(AND(ISNUMBER(OFFSET('Hygiene Data'!$F$10,0,10*ROW('Hygiene Data'!F76))),'Data Summary'!DZ82="Yes"),OFFSET('Hygiene Data'!$F$10,0,10*ROW('Hygiene Data'!F76)),NA())</f>
        <v>#N/A</v>
      </c>
      <c r="BL82" s="111" t="e">
        <f ca="true">+IF(AND(ISNUMBER(OFFSET('Hygiene Data'!$G$6,0,10*ROW('Hygiene Data'!G76))),'Data Summary'!EA82="Yes"),OFFSET('Hygiene Data'!$G$6,0,10*ROW('Hygiene Data'!G76)),NA())</f>
        <v>#N/A</v>
      </c>
      <c r="BM82" s="111" t="e">
        <f ca="true">+IF(AND(ISNUMBER(OFFSET('Hygiene Data'!$G$8,0,10*ROW('Hygiene Data'!G76))),'Data Summary'!EB82="Yes"),OFFSET('Hygiene Data'!$G$8,0,10*ROW('Hygiene Data'!G76)),NA())</f>
        <v>#N/A</v>
      </c>
      <c r="BN82" s="111" t="e">
        <f ca="true">+IF(AND(ISNUMBER(OFFSET('Hygiene Data'!$G$10,0,10*ROW('Hygiene Data'!G76))),'Data Summary'!EC82="Yes"),OFFSET('Hygiene Data'!$G$10,0,10*ROW('Hygiene Data'!G76)),NA())</f>
        <v>#N/A</v>
      </c>
      <c r="BO82" s="111" t="e">
        <f ca="true">+IF(AND(ISNUMBER(OFFSET('Hygiene Data'!$H$6,0,10*ROW('Hygiene Data'!H76))),'Data Summary'!ED82="Yes"),OFFSET('Hygiene Data'!$H$6,0,10*ROW('Hygiene Data'!H76)),NA())</f>
        <v>#N/A</v>
      </c>
      <c r="BP82" s="111" t="e">
        <f ca="true">+IF(AND(ISNUMBER(OFFSET('Hygiene Data'!$H$8,0,10*ROW('Hygiene Data'!H76))),'Data Summary'!EE82="Yes"),OFFSET('Hygiene Data'!$H$8,0,10*ROW('Hygiene Data'!H76)),NA())</f>
        <v>#N/A</v>
      </c>
      <c r="BQ82" s="111" t="e">
        <f ca="true">+IF(AND(ISNUMBER(OFFSET('Hygiene Data'!$H$10,0,10*ROW('Hygiene Data'!H76))),'Data Summary'!EF82="Yes"),OFFSET('Hygiene Data'!$H$10,0,10*ROW('Hygiene Data'!H76)),NA())</f>
        <v>#N/A</v>
      </c>
    </row>
    <row r="83" x14ac:dyDescent="0.2">
      <c r="A83" s="59" t="e">
        <f ca="true">+IF(OFFSET('Water Data'!$B$1,0,10*ROW('Water Data'!B77))="",NA(),OFFSET('Water Data'!$B$1,0,10*ROW('Water Data'!B77)))</f>
        <v>#N/A</v>
      </c>
      <c r="B83" s="59" t="e">
        <f ca="true">+IF(OFFSET('Water Data'!$A$3,0,10*ROW('Water Data'!A80))="",NA(),OFFSET('Water Data'!$A$3,0,10*ROW('Water Data'!A80)))</f>
        <v>#N/A</v>
      </c>
      <c r="C83" s="59" t="e">
        <f ca="true">+IF(OFFSET('Water Data'!$C$3,0,10*ROW('Water Data'!C80))="",NA(),OFFSET('Water Data'!$C$3,0,10*ROW('Water Data'!C80)))</f>
        <v>#N/A</v>
      </c>
      <c r="D83" s="60" t="e">
        <f ca="true">+IF(AND(ISNUMBER(OFFSET('Water Data'!$C$5,0,10*ROW('Water Data'!C77))),'Data Summary'!BS83="Yes"),100-OFFSET('Water Data'!$C$5,0,10*ROW('Water Data'!C77)),NA())</f>
        <v>#N/A</v>
      </c>
      <c r="E83" s="60" t="e">
        <f ca="true">+IF(AND(ISNUMBER(OFFSET('Water Data'!$C$7,0,10*ROW('Water Data'!C77))),'Data Summary'!BT83="Yes"),OFFSET('Water Data'!$C$7,0,10*ROW('Water Data'!C77)),NA())</f>
        <v>#N/A</v>
      </c>
      <c r="F83" s="60" t="e">
        <f ca="true">+IF(AND(ISNUMBER(OFFSET('Water Data'!$C$10,0,10*ROW('Water Data'!C77))),'Data Summary'!BU83="Yes"),OFFSET('Water Data'!$C$10,0,10*ROW('Water Data'!C77)),NA())</f>
        <v>#N/A</v>
      </c>
      <c r="G83" s="60" t="e">
        <f ca="true">+IF(AND(ISNUMBER(OFFSET('Water Data'!$D$5,0,10*ROW('Water Data'!D77))),'Data Summary'!BV83="Yes"),100-OFFSET('Water Data'!$D$5,0,10*ROW('Water Data'!D77)),NA())</f>
        <v>#N/A</v>
      </c>
      <c r="H83" s="60" t="e">
        <f ca="true">+IF(AND(ISNUMBER(OFFSET('Water Data'!$D$7,0,10*ROW('Water Data'!D77))),'Data Summary'!BW83="Yes"),OFFSET('Water Data'!$D$7,0,10*ROW('Water Data'!D77)),NA())</f>
        <v>#N/A</v>
      </c>
      <c r="I83" s="60" t="e">
        <f ca="true">+IF(AND(ISNUMBER(OFFSET('Water Data'!$D$10,0,10*ROW('Water Data'!D77))),'Data Summary'!BX83="Yes"),OFFSET('Water Data'!$D$10,0,10*ROW('Water Data'!D77)),NA())</f>
        <v>#N/A</v>
      </c>
      <c r="J83" s="60" t="e">
        <f ca="true">+IF(AND(ISNUMBER(OFFSET('Water Data'!$E$5,0,10*ROW('Water Data'!E77))),'Data Summary'!BY83="Yes"),100-OFFSET('Water Data'!$E$5,0,10*ROW('Water Data'!E77)),NA())</f>
        <v>#N/A</v>
      </c>
      <c r="K83" s="60" t="e">
        <f ca="true">+IF(AND(ISNUMBER(OFFSET('Water Data'!$E$7,0,10*ROW('Water Data'!E77))),'Data Summary'!BZ83="Yes"),OFFSET('Water Data'!$E$7,0,10*ROW('Water Data'!E77)),NA())</f>
        <v>#N/A</v>
      </c>
      <c r="L83" s="60" t="e">
        <f ca="true">+IF(AND(ISNUMBER(OFFSET('Water Data'!$E$10,0,10*ROW('Water Data'!E77))),'Data Summary'!CA83="Yes"),OFFSET('Water Data'!$E$10,0,10*ROW('Water Data'!E77)),NA())</f>
        <v>#N/A</v>
      </c>
      <c r="M83" s="60" t="e">
        <f ca="true">+IF(AND(ISNUMBER(OFFSET('Water Data'!$F$5,0,10*ROW('Water Data'!F77))),'Data Summary'!CB83="Yes"),100-OFFSET('Water Data'!$F$5,0,10*ROW('Water Data'!F77)),NA())</f>
        <v>#N/A</v>
      </c>
      <c r="N83" s="60" t="e">
        <f ca="true">+IF(AND(ISNUMBER(OFFSET('Water Data'!$F$7,0,10*ROW('Water Data'!F77))),'Data Summary'!CC83="Yes"),OFFSET('Water Data'!$F$7,0,10*ROW('Water Data'!F77)),NA())</f>
        <v>#N/A</v>
      </c>
      <c r="O83" s="60" t="e">
        <f ca="true">+IF(AND(ISNUMBER(OFFSET('Water Data'!$F$10,0,10*ROW('Water Data'!F77))),'Data Summary'!CD83="Yes"),OFFSET('Water Data'!$F$10,0,10*ROW('Water Data'!F77)),NA())</f>
        <v>#N/A</v>
      </c>
      <c r="P83" s="60" t="e">
        <f ca="true">+IF(AND(ISNUMBER(OFFSET('Water Data'!$G$5,0,10*ROW('Water Data'!G77))),'Data Summary'!CE83="Yes"),100-OFFSET('Water Data'!$G$5,0,10*ROW('Water Data'!G77)),NA())</f>
        <v>#N/A</v>
      </c>
      <c r="Q83" s="60" t="e">
        <f ca="true">+IF(AND(ISNUMBER(OFFSET('Water Data'!$G$7,0,10*ROW('Water Data'!G77))),'Data Summary'!CF83="Yes"),OFFSET('Water Data'!$G$7,0,10*ROW('Water Data'!G77)),NA())</f>
        <v>#N/A</v>
      </c>
      <c r="R83" s="60" t="e">
        <f ca="true">+IF(AND(ISNUMBER(OFFSET('Water Data'!$G$10,0,10*ROW('Water Data'!G77))),'Data Summary'!CG83="Yes"),OFFSET('Water Data'!$G$10,0,10*ROW('Water Data'!G77)),NA())</f>
        <v>#N/A</v>
      </c>
      <c r="S83" s="60" t="e">
        <f ca="true">+IF(AND(ISNUMBER(OFFSET('Water Data'!$H$5,0,10*ROW('Water Data'!H77))),'Data Summary'!CH83="Yes"),100-OFFSET('Water Data'!$H$5,0,10*ROW('Water Data'!H77)),NA())</f>
        <v>#N/A</v>
      </c>
      <c r="T83" s="60" t="e">
        <f ca="true">+IF(AND(ISNUMBER(OFFSET('Water Data'!$H$7,0,10*ROW('Water Data'!H77))),'Data Summary'!CI83="Yes"),OFFSET('Water Data'!$H$7,0,10*ROW('Water Data'!H77)),NA())</f>
        <v>#N/A</v>
      </c>
      <c r="U83" s="60" t="e">
        <f ca="true">+IF(AND(ISNUMBER(OFFSET('Water Data'!$H$10,0,10*ROW('Water Data'!H77))),'Data Summary'!CJ83="Yes"),OFFSET('Water Data'!$H$10,0,10*ROW('Water Data'!H77)),NA())</f>
        <v>#N/A</v>
      </c>
      <c r="V83" s="106" t="e">
        <f ca="true">+IF(AND(ISNUMBER(OFFSET('Sanitation Data'!$C$5,0,10*ROW('Sanitation Data'!C77))),'Data Summary'!CK83="Yes"),100-OFFSET('Sanitation Data'!$C$5,0,10*ROW('Sanitation Data'!C77)),NA())</f>
        <v>#N/A</v>
      </c>
      <c r="W83" s="106" t="e">
        <f ca="true">+IF(AND(ISNUMBER(OFFSET('Sanitation Data'!$C$7,0,10*ROW('Sanitation Data'!C77))),'Data Summary'!CL83="Yes"),OFFSET('Sanitation Data'!$C$7,0,10*ROW('Sanitation Data'!C77)),NA())</f>
        <v>#N/A</v>
      </c>
      <c r="X83" s="106" t="e">
        <f ca="true">+IF(AND(ISNUMBER(OFFSET('Sanitation Data'!$C$11,0,10*ROW('Sanitation Data'!C77))),'Data Summary'!CM83="Yes"),OFFSET('Sanitation Data'!$C$11,0,10*ROW('Sanitation Data'!C77)),NA())</f>
        <v>#N/A</v>
      </c>
      <c r="Y83" s="106" t="e">
        <f ca="true">+IF(AND(ISNUMBER(OFFSET('Sanitation Data'!$C$12,0,10*ROW('Sanitation Data'!C77))),'Data Summary'!CN83="Yes"),OFFSET('Sanitation Data'!$C$12,0,10*ROW('Sanitation Data'!C77)),NA())</f>
        <v>#N/A</v>
      </c>
      <c r="Z83" s="106" t="e">
        <f ca="true">+IF(AND(ISNUMBER(OFFSET('Sanitation Data'!$C$13,0,10*ROW('Sanitation Data'!C77))),'Data Summary'!CO83="Yes"),OFFSET('Sanitation Data'!$C$13,0,10*ROW('Sanitation Data'!C77)),NA())</f>
        <v>#N/A</v>
      </c>
      <c r="AA83" s="106" t="e">
        <f ca="true">+IF(AND(ISNUMBER(OFFSET('Sanitation Data'!$D$5,0,10*ROW('Sanitation Data'!D77))),'Data Summary'!CP83="Yes"),100-OFFSET('Sanitation Data'!$D$5,0,10*ROW('Sanitation Data'!D77)),NA())</f>
        <v>#N/A</v>
      </c>
      <c r="AB83" s="106" t="e">
        <f ca="true">+IF(AND(ISNUMBER(OFFSET('Sanitation Data'!$D$7,0,10*ROW('Sanitation Data'!D77))),'Data Summary'!CQ83="Yes"),OFFSET('Sanitation Data'!$D$7,0,10*ROW('Sanitation Data'!D77)),NA())</f>
        <v>#N/A</v>
      </c>
      <c r="AC83" s="106" t="e">
        <f ca="true">+IF(AND(ISNUMBER(OFFSET('Sanitation Data'!$D$11,0,10*ROW('Sanitation Data'!D77))),'Data Summary'!CR83="Yes"),OFFSET('Sanitation Data'!$D$11,0,10*ROW('Sanitation Data'!D77)),NA())</f>
        <v>#N/A</v>
      </c>
      <c r="AD83" s="106" t="e">
        <f ca="true">+IF(AND(ISNUMBER(OFFSET('Sanitation Data'!$D$12,0,10*ROW('Sanitation Data'!D77))),'Data Summary'!CS83="Yes"),OFFSET('Sanitation Data'!$D$12,0,10*ROW('Sanitation Data'!D77)),NA())</f>
        <v>#N/A</v>
      </c>
      <c r="AE83" s="106" t="e">
        <f ca="true">+IF(AND(ISNUMBER(OFFSET('Sanitation Data'!$D$13,0,10*ROW('Sanitation Data'!D77))),'Data Summary'!CT83="Yes"),OFFSET('Sanitation Data'!$D$13,0,10*ROW('Sanitation Data'!D77)),NA())</f>
        <v>#N/A</v>
      </c>
      <c r="AF83" s="106" t="e">
        <f ca="true">+IF(AND(ISNUMBER(OFFSET('Sanitation Data'!$E$5,0,10*ROW('Sanitation Data'!E77))),'Data Summary'!CU83="Yes"),100-OFFSET('Sanitation Data'!$E$5,0,10*ROW('Sanitation Data'!E77)),NA())</f>
        <v>#N/A</v>
      </c>
      <c r="AG83" s="106" t="e">
        <f ca="true">+IF(AND(ISNUMBER(OFFSET('Sanitation Data'!$E$7,0,10*ROW('Sanitation Data'!E77))),'Data Summary'!CV83="Yes"),OFFSET('Sanitation Data'!$E$7,0,10*ROW('Sanitation Data'!E77)),NA())</f>
        <v>#N/A</v>
      </c>
      <c r="AH83" s="106" t="e">
        <f ca="true">+IF(AND(ISNUMBER(OFFSET('Sanitation Data'!$E$11,0,10*ROW('Sanitation Data'!E77))),'Data Summary'!CW83="Yes"),OFFSET('Sanitation Data'!$E$11,0,10*ROW('Sanitation Data'!E77)),NA())</f>
        <v>#N/A</v>
      </c>
      <c r="AI83" s="106" t="e">
        <f ca="true">+IF(AND(ISNUMBER(OFFSET('Sanitation Data'!$E$12,0,10*ROW('Sanitation Data'!E77))),'Data Summary'!CX83="Yes"),OFFSET('Sanitation Data'!$E$12,0,10*ROW('Sanitation Data'!E77)),NA())</f>
        <v>#N/A</v>
      </c>
      <c r="AJ83" s="106" t="e">
        <f ca="true">+IF(AND(ISNUMBER(OFFSET('Sanitation Data'!$E$13,0,10*ROW('Sanitation Data'!E77))),'Data Summary'!CY83="Yes"),OFFSET('Sanitation Data'!$E$13,0,10*ROW('Sanitation Data'!E77)),NA())</f>
        <v>#N/A</v>
      </c>
      <c r="AK83" s="106" t="e">
        <f ca="true">+IF(AND(ISNUMBER(OFFSET('Sanitation Data'!$F$5,0,10*ROW('Sanitation Data'!F77))),'Data Summary'!CZ83="Yes"),100-OFFSET('Sanitation Data'!$F$5,0,10*ROW('Sanitation Data'!F77)),NA())</f>
        <v>#N/A</v>
      </c>
      <c r="AL83" s="106" t="e">
        <f ca="true">+IF(AND(ISNUMBER(OFFSET('Sanitation Data'!$F$7,0,10*ROW('Sanitation Data'!F77))),'Data Summary'!DA83="Yes"),OFFSET('Sanitation Data'!$F$7,0,10*ROW('Sanitation Data'!F77)),NA())</f>
        <v>#N/A</v>
      </c>
      <c r="AM83" s="106" t="e">
        <f ca="true">+IF(AND(ISNUMBER(OFFSET('Sanitation Data'!$F$11,0,10*ROW('Sanitation Data'!F77))),'Data Summary'!DB83="Yes"),OFFSET('Sanitation Data'!$F$11,0,10*ROW('Sanitation Data'!F77)),NA())</f>
        <v>#N/A</v>
      </c>
      <c r="AN83" s="106" t="e">
        <f ca="true">+IF(AND(ISNUMBER(OFFSET('Sanitation Data'!$F$12,0,10*ROW('Sanitation Data'!F77))),'Data Summary'!DC83="Yes"),OFFSET('Sanitation Data'!$F$12,0,10*ROW('Sanitation Data'!F77)),NA())</f>
        <v>#N/A</v>
      </c>
      <c r="AO83" s="106" t="e">
        <f ca="true">+IF(AND(ISNUMBER(OFFSET('Sanitation Data'!$F$13,0,10*ROW('Sanitation Data'!F77))),'Data Summary'!DD83="Yes"),OFFSET('Sanitation Data'!$F$13,0,10*ROW('Sanitation Data'!F77)),NA())</f>
        <v>#N/A</v>
      </c>
      <c r="AP83" s="106" t="e">
        <f ca="true">+IF(AND(ISNUMBER(OFFSET('Sanitation Data'!$G$5,0,10*ROW('Sanitation Data'!G77))),'Data Summary'!DE83="Yes"),100-OFFSET('Sanitation Data'!$G$5,0,10*ROW('Sanitation Data'!G77)),NA())</f>
        <v>#N/A</v>
      </c>
      <c r="AQ83" s="106" t="e">
        <f ca="true">+IF(AND(ISNUMBER(OFFSET('Sanitation Data'!$G$7,0,10*ROW('Sanitation Data'!G77))),'Data Summary'!DF83="Yes"),OFFSET('Sanitation Data'!$G$7,0,10*ROW('Sanitation Data'!G77)),NA())</f>
        <v>#N/A</v>
      </c>
      <c r="AR83" s="106" t="e">
        <f ca="true">+IF(AND(ISNUMBER(OFFSET('Sanitation Data'!$G$11,0,10*ROW('Sanitation Data'!G77))),'Data Summary'!DG83="Yes"),OFFSET('Sanitation Data'!$G$11,0,10*ROW('Sanitation Data'!G77)),NA())</f>
        <v>#N/A</v>
      </c>
      <c r="AS83" s="106" t="e">
        <f ca="true">+IF(AND(ISNUMBER(OFFSET('Sanitation Data'!$G$12,0,10*ROW('Sanitation Data'!G77))),'Data Summary'!DH83="Yes"),OFFSET('Sanitation Data'!$G$12,0,10*ROW('Sanitation Data'!G77)),NA())</f>
        <v>#N/A</v>
      </c>
      <c r="AT83" s="106" t="e">
        <f ca="true">+IF(AND(ISNUMBER(OFFSET('Sanitation Data'!$G$13,0,10*ROW('Sanitation Data'!G77))),'Data Summary'!DI83="Yes"),OFFSET('Sanitation Data'!$G$13,0,10*ROW('Sanitation Data'!G77)),NA())</f>
        <v>#N/A</v>
      </c>
      <c r="AU83" s="106" t="e">
        <f ca="true">+IF(AND(ISNUMBER(OFFSET('Sanitation Data'!$H$5,0,10*ROW('Sanitation Data'!H77))),'Data Summary'!DJ83="Yes"),100-OFFSET('Sanitation Data'!$H$5,0,10*ROW('Sanitation Data'!H77)),NA())</f>
        <v>#N/A</v>
      </c>
      <c r="AV83" s="106" t="e">
        <f ca="true">+IF(AND(ISNUMBER(OFFSET('Sanitation Data'!$H$7,0,10*ROW('Sanitation Data'!H77))),'Data Summary'!DK83="Yes"),OFFSET('Sanitation Data'!$H$7,0,10*ROW('Sanitation Data'!H77)),NA())</f>
        <v>#N/A</v>
      </c>
      <c r="AW83" s="106" t="e">
        <f ca="true">+IF(AND(ISNUMBER(OFFSET('Sanitation Data'!$H$11,0,10*ROW('Sanitation Data'!H77))),'Data Summary'!DL83="Yes"),OFFSET('Sanitation Data'!$H$11,0,10*ROW('Sanitation Data'!H77)),NA())</f>
        <v>#N/A</v>
      </c>
      <c r="AX83" s="106" t="e">
        <f ca="true">+IF(AND(ISNUMBER(OFFSET('Sanitation Data'!$H$12,0,10*ROW('Sanitation Data'!H77))),'Data Summary'!DM83="Yes"),OFFSET('Sanitation Data'!$H$12,0,10*ROW('Sanitation Data'!H77)),NA())</f>
        <v>#N/A</v>
      </c>
      <c r="AY83" s="106" t="e">
        <f ca="true">+IF(AND(ISNUMBER(OFFSET('Sanitation Data'!$H$13,0,10*ROW('Sanitation Data'!H77))),'Data Summary'!DN83="Yes"),OFFSET('Sanitation Data'!$H$13,0,10*ROW('Sanitation Data'!H77)),NA())</f>
        <v>#N/A</v>
      </c>
      <c r="AZ83" s="111" t="e">
        <f ca="true">+IF(AND(ISNUMBER(OFFSET('Hygiene Data'!$C$6,0,10*ROW('Hygiene Data'!C77))),'Data Summary'!DO83="Yes"),OFFSET('Hygiene Data'!$C$6,0,10*ROW('Hygiene Data'!C77)),NA())</f>
        <v>#N/A</v>
      </c>
      <c r="BA83" s="111" t="e">
        <f ca="true">+IF(AND(ISNUMBER(OFFSET('Hygiene Data'!$C$8,0,10*ROW('Hygiene Data'!C77))),'Data Summary'!DP83="Yes"),OFFSET('Hygiene Data'!$C$8,0,10*ROW('Hygiene Data'!C77)),NA())</f>
        <v>#N/A</v>
      </c>
      <c r="BB83" s="111" t="e">
        <f ca="true">+IF(AND(ISNUMBER(OFFSET('Hygiene Data'!$C$10,0,10*ROW('Hygiene Data'!C77))),'Data Summary'!DQ83="Yes"),OFFSET('Hygiene Data'!$C$10,0,10*ROW('Hygiene Data'!C77)),NA())</f>
        <v>#N/A</v>
      </c>
      <c r="BC83" s="111" t="e">
        <f ca="true">+IF(AND(ISNUMBER(OFFSET('Hygiene Data'!$D$6,0,10*ROW('Hygiene Data'!D77))),'Data Summary'!DR83="Yes"),OFFSET('Hygiene Data'!$D$6,0,10*ROW('Hygiene Data'!D77)),NA())</f>
        <v>#N/A</v>
      </c>
      <c r="BD83" s="111" t="e">
        <f ca="true">+IF(AND(ISNUMBER(OFFSET('Hygiene Data'!$D$8,0,10*ROW('Hygiene Data'!D77))),'Data Summary'!DS83="Yes"),OFFSET('Hygiene Data'!$D$8,0,10*ROW('Hygiene Data'!D77)),NA())</f>
        <v>#N/A</v>
      </c>
      <c r="BE83" s="111" t="e">
        <f ca="true">+IF(AND(ISNUMBER(OFFSET('Hygiene Data'!$D$10,0,10*ROW('Hygiene Data'!D77))),'Data Summary'!DT83="Yes"),OFFSET('Hygiene Data'!$D$10,0,10*ROW('Hygiene Data'!D77)),NA())</f>
        <v>#N/A</v>
      </c>
      <c r="BF83" s="111" t="e">
        <f ca="true">+IF(AND(ISNUMBER(OFFSET('Hygiene Data'!$E$6,0,10*ROW('Hygiene Data'!E77))),'Data Summary'!DU83="Yes"),OFFSET('Hygiene Data'!$E$6,0,10*ROW('Hygiene Data'!E77)),NA())</f>
        <v>#N/A</v>
      </c>
      <c r="BG83" s="111" t="e">
        <f ca="true">+IF(AND(ISNUMBER(OFFSET('Hygiene Data'!$E$8,0,10*ROW('Hygiene Data'!E77))),'Data Summary'!DV83="Yes"),OFFSET('Hygiene Data'!$E$8,0,10*ROW('Hygiene Data'!E77)),NA())</f>
        <v>#N/A</v>
      </c>
      <c r="BH83" s="111" t="e">
        <f ca="true">+IF(AND(ISNUMBER(OFFSET('Hygiene Data'!$E$10,0,10*ROW('Hygiene Data'!E77))),'Data Summary'!DW83="Yes"),OFFSET('Hygiene Data'!$E$10,0,10*ROW('Hygiene Data'!E77)),NA())</f>
        <v>#N/A</v>
      </c>
      <c r="BI83" s="111" t="e">
        <f ca="true">+IF(AND(ISNUMBER(OFFSET('Hygiene Data'!$F$6,0,10*ROW('Hygiene Data'!F77))),'Data Summary'!DX83="Yes"),OFFSET('Hygiene Data'!$F$6,0,10*ROW('Hygiene Data'!F77)),NA())</f>
        <v>#N/A</v>
      </c>
      <c r="BJ83" s="111" t="e">
        <f ca="true">+IF(AND(ISNUMBER(OFFSET('Hygiene Data'!$F$8,0,10*ROW('Hygiene Data'!F77))),'Data Summary'!DY83="Yes"),OFFSET('Hygiene Data'!$F$8,0,10*ROW('Hygiene Data'!F77)),NA())</f>
        <v>#N/A</v>
      </c>
      <c r="BK83" s="111" t="e">
        <f ca="true">+IF(AND(ISNUMBER(OFFSET('Hygiene Data'!$F$10,0,10*ROW('Hygiene Data'!F77))),'Data Summary'!DZ83="Yes"),OFFSET('Hygiene Data'!$F$10,0,10*ROW('Hygiene Data'!F77)),NA())</f>
        <v>#N/A</v>
      </c>
      <c r="BL83" s="111" t="e">
        <f ca="true">+IF(AND(ISNUMBER(OFFSET('Hygiene Data'!$G$6,0,10*ROW('Hygiene Data'!G77))),'Data Summary'!EA83="Yes"),OFFSET('Hygiene Data'!$G$6,0,10*ROW('Hygiene Data'!G77)),NA())</f>
        <v>#N/A</v>
      </c>
      <c r="BM83" s="111" t="e">
        <f ca="true">+IF(AND(ISNUMBER(OFFSET('Hygiene Data'!$G$8,0,10*ROW('Hygiene Data'!G77))),'Data Summary'!EB83="Yes"),OFFSET('Hygiene Data'!$G$8,0,10*ROW('Hygiene Data'!G77)),NA())</f>
        <v>#N/A</v>
      </c>
      <c r="BN83" s="111" t="e">
        <f ca="true">+IF(AND(ISNUMBER(OFFSET('Hygiene Data'!$G$10,0,10*ROW('Hygiene Data'!G77))),'Data Summary'!EC83="Yes"),OFFSET('Hygiene Data'!$G$10,0,10*ROW('Hygiene Data'!G77)),NA())</f>
        <v>#N/A</v>
      </c>
      <c r="BO83" s="111" t="e">
        <f ca="true">+IF(AND(ISNUMBER(OFFSET('Hygiene Data'!$H$6,0,10*ROW('Hygiene Data'!H77))),'Data Summary'!ED83="Yes"),OFFSET('Hygiene Data'!$H$6,0,10*ROW('Hygiene Data'!H77)),NA())</f>
        <v>#N/A</v>
      </c>
      <c r="BP83" s="111" t="e">
        <f ca="true">+IF(AND(ISNUMBER(OFFSET('Hygiene Data'!$H$8,0,10*ROW('Hygiene Data'!H77))),'Data Summary'!EE83="Yes"),OFFSET('Hygiene Data'!$H$8,0,10*ROW('Hygiene Data'!H77)),NA())</f>
        <v>#N/A</v>
      </c>
      <c r="BQ83" s="111" t="e">
        <f ca="true">+IF(AND(ISNUMBER(OFFSET('Hygiene Data'!$H$10,0,10*ROW('Hygiene Data'!H77))),'Data Summary'!EF83="Yes"),OFFSET('Hygiene Data'!$H$10,0,10*ROW('Hygiene Data'!H77)),NA())</f>
        <v>#N/A</v>
      </c>
    </row>
    <row r="84" x14ac:dyDescent="0.2">
      <c r="A84" s="59" t="e">
        <f ca="true">+IF(OFFSET('Water Data'!$B$1,0,10*ROW('Water Data'!B78))="",NA(),OFFSET('Water Data'!$B$1,0,10*ROW('Water Data'!B78)))</f>
        <v>#N/A</v>
      </c>
      <c r="B84" s="59" t="e">
        <f ca="true">+IF(OFFSET('Water Data'!$A$3,0,10*ROW('Water Data'!A81))="",NA(),OFFSET('Water Data'!$A$3,0,10*ROW('Water Data'!A81)))</f>
        <v>#N/A</v>
      </c>
      <c r="C84" s="59" t="e">
        <f ca="true">+IF(OFFSET('Water Data'!$C$3,0,10*ROW('Water Data'!C81))="",NA(),OFFSET('Water Data'!$C$3,0,10*ROW('Water Data'!C81)))</f>
        <v>#N/A</v>
      </c>
      <c r="D84" s="60" t="e">
        <f ca="true">+IF(AND(ISNUMBER(OFFSET('Water Data'!$C$5,0,10*ROW('Water Data'!C78))),'Data Summary'!BS84="Yes"),100-OFFSET('Water Data'!$C$5,0,10*ROW('Water Data'!C78)),NA())</f>
        <v>#N/A</v>
      </c>
      <c r="E84" s="60" t="e">
        <f ca="true">+IF(AND(ISNUMBER(OFFSET('Water Data'!$C$7,0,10*ROW('Water Data'!C78))),'Data Summary'!BT84="Yes"),OFFSET('Water Data'!$C$7,0,10*ROW('Water Data'!C78)),NA())</f>
        <v>#N/A</v>
      </c>
      <c r="F84" s="60" t="e">
        <f ca="true">+IF(AND(ISNUMBER(OFFSET('Water Data'!$C$10,0,10*ROW('Water Data'!C78))),'Data Summary'!BU84="Yes"),OFFSET('Water Data'!$C$10,0,10*ROW('Water Data'!C78)),NA())</f>
        <v>#N/A</v>
      </c>
      <c r="G84" s="60" t="e">
        <f ca="true">+IF(AND(ISNUMBER(OFFSET('Water Data'!$D$5,0,10*ROW('Water Data'!D78))),'Data Summary'!BV84="Yes"),100-OFFSET('Water Data'!$D$5,0,10*ROW('Water Data'!D78)),NA())</f>
        <v>#N/A</v>
      </c>
      <c r="H84" s="60" t="e">
        <f ca="true">+IF(AND(ISNUMBER(OFFSET('Water Data'!$D$7,0,10*ROW('Water Data'!D78))),'Data Summary'!BW84="Yes"),OFFSET('Water Data'!$D$7,0,10*ROW('Water Data'!D78)),NA())</f>
        <v>#N/A</v>
      </c>
      <c r="I84" s="60" t="e">
        <f ca="true">+IF(AND(ISNUMBER(OFFSET('Water Data'!$D$10,0,10*ROW('Water Data'!D78))),'Data Summary'!BX84="Yes"),OFFSET('Water Data'!$D$10,0,10*ROW('Water Data'!D78)),NA())</f>
        <v>#N/A</v>
      </c>
      <c r="J84" s="60" t="e">
        <f ca="true">+IF(AND(ISNUMBER(OFFSET('Water Data'!$E$5,0,10*ROW('Water Data'!E78))),'Data Summary'!BY84="Yes"),100-OFFSET('Water Data'!$E$5,0,10*ROW('Water Data'!E78)),NA())</f>
        <v>#N/A</v>
      </c>
      <c r="K84" s="60" t="e">
        <f ca="true">+IF(AND(ISNUMBER(OFFSET('Water Data'!$E$7,0,10*ROW('Water Data'!E78))),'Data Summary'!BZ84="Yes"),OFFSET('Water Data'!$E$7,0,10*ROW('Water Data'!E78)),NA())</f>
        <v>#N/A</v>
      </c>
      <c r="L84" s="60" t="e">
        <f ca="true">+IF(AND(ISNUMBER(OFFSET('Water Data'!$E$10,0,10*ROW('Water Data'!E78))),'Data Summary'!CA84="Yes"),OFFSET('Water Data'!$E$10,0,10*ROW('Water Data'!E78)),NA())</f>
        <v>#N/A</v>
      </c>
      <c r="M84" s="60" t="e">
        <f ca="true">+IF(AND(ISNUMBER(OFFSET('Water Data'!$F$5,0,10*ROW('Water Data'!F78))),'Data Summary'!CB84="Yes"),100-OFFSET('Water Data'!$F$5,0,10*ROW('Water Data'!F78)),NA())</f>
        <v>#N/A</v>
      </c>
      <c r="N84" s="60" t="e">
        <f ca="true">+IF(AND(ISNUMBER(OFFSET('Water Data'!$F$7,0,10*ROW('Water Data'!F78))),'Data Summary'!CC84="Yes"),OFFSET('Water Data'!$F$7,0,10*ROW('Water Data'!F78)),NA())</f>
        <v>#N/A</v>
      </c>
      <c r="O84" s="60" t="e">
        <f ca="true">+IF(AND(ISNUMBER(OFFSET('Water Data'!$F$10,0,10*ROW('Water Data'!F78))),'Data Summary'!CD84="Yes"),OFFSET('Water Data'!$F$10,0,10*ROW('Water Data'!F78)),NA())</f>
        <v>#N/A</v>
      </c>
      <c r="P84" s="60" t="e">
        <f ca="true">+IF(AND(ISNUMBER(OFFSET('Water Data'!$G$5,0,10*ROW('Water Data'!G78))),'Data Summary'!CE84="Yes"),100-OFFSET('Water Data'!$G$5,0,10*ROW('Water Data'!G78)),NA())</f>
        <v>#N/A</v>
      </c>
      <c r="Q84" s="60" t="e">
        <f ca="true">+IF(AND(ISNUMBER(OFFSET('Water Data'!$G$7,0,10*ROW('Water Data'!G78))),'Data Summary'!CF84="Yes"),OFFSET('Water Data'!$G$7,0,10*ROW('Water Data'!G78)),NA())</f>
        <v>#N/A</v>
      </c>
      <c r="R84" s="60" t="e">
        <f ca="true">+IF(AND(ISNUMBER(OFFSET('Water Data'!$G$10,0,10*ROW('Water Data'!G78))),'Data Summary'!CG84="Yes"),OFFSET('Water Data'!$G$10,0,10*ROW('Water Data'!G78)),NA())</f>
        <v>#N/A</v>
      </c>
      <c r="S84" s="60" t="e">
        <f ca="true">+IF(AND(ISNUMBER(OFFSET('Water Data'!$H$5,0,10*ROW('Water Data'!H78))),'Data Summary'!CH84="Yes"),100-OFFSET('Water Data'!$H$5,0,10*ROW('Water Data'!H78)),NA())</f>
        <v>#N/A</v>
      </c>
      <c r="T84" s="60" t="e">
        <f ca="true">+IF(AND(ISNUMBER(OFFSET('Water Data'!$H$7,0,10*ROW('Water Data'!H78))),'Data Summary'!CI84="Yes"),OFFSET('Water Data'!$H$7,0,10*ROW('Water Data'!H78)),NA())</f>
        <v>#N/A</v>
      </c>
      <c r="U84" s="60" t="e">
        <f ca="true">+IF(AND(ISNUMBER(OFFSET('Water Data'!$H$10,0,10*ROW('Water Data'!H78))),'Data Summary'!CJ84="Yes"),OFFSET('Water Data'!$H$10,0,10*ROW('Water Data'!H78)),NA())</f>
        <v>#N/A</v>
      </c>
      <c r="V84" s="106" t="e">
        <f ca="true">+IF(AND(ISNUMBER(OFFSET('Sanitation Data'!$C$5,0,10*ROW('Sanitation Data'!C78))),'Data Summary'!CK84="Yes"),100-OFFSET('Sanitation Data'!$C$5,0,10*ROW('Sanitation Data'!C78)),NA())</f>
        <v>#N/A</v>
      </c>
      <c r="W84" s="106" t="e">
        <f ca="true">+IF(AND(ISNUMBER(OFFSET('Sanitation Data'!$C$7,0,10*ROW('Sanitation Data'!C78))),'Data Summary'!CL84="Yes"),OFFSET('Sanitation Data'!$C$7,0,10*ROW('Sanitation Data'!C78)),NA())</f>
        <v>#N/A</v>
      </c>
      <c r="X84" s="106" t="e">
        <f ca="true">+IF(AND(ISNUMBER(OFFSET('Sanitation Data'!$C$11,0,10*ROW('Sanitation Data'!C78))),'Data Summary'!CM84="Yes"),OFFSET('Sanitation Data'!$C$11,0,10*ROW('Sanitation Data'!C78)),NA())</f>
        <v>#N/A</v>
      </c>
      <c r="Y84" s="106" t="e">
        <f ca="true">+IF(AND(ISNUMBER(OFFSET('Sanitation Data'!$C$12,0,10*ROW('Sanitation Data'!C78))),'Data Summary'!CN84="Yes"),OFFSET('Sanitation Data'!$C$12,0,10*ROW('Sanitation Data'!C78)),NA())</f>
        <v>#N/A</v>
      </c>
      <c r="Z84" s="106" t="e">
        <f ca="true">+IF(AND(ISNUMBER(OFFSET('Sanitation Data'!$C$13,0,10*ROW('Sanitation Data'!C78))),'Data Summary'!CO84="Yes"),OFFSET('Sanitation Data'!$C$13,0,10*ROW('Sanitation Data'!C78)),NA())</f>
        <v>#N/A</v>
      </c>
      <c r="AA84" s="106" t="e">
        <f ca="true">+IF(AND(ISNUMBER(OFFSET('Sanitation Data'!$D$5,0,10*ROW('Sanitation Data'!D78))),'Data Summary'!CP84="Yes"),100-OFFSET('Sanitation Data'!$D$5,0,10*ROW('Sanitation Data'!D78)),NA())</f>
        <v>#N/A</v>
      </c>
      <c r="AB84" s="106" t="e">
        <f ca="true">+IF(AND(ISNUMBER(OFFSET('Sanitation Data'!$D$7,0,10*ROW('Sanitation Data'!D78))),'Data Summary'!CQ84="Yes"),OFFSET('Sanitation Data'!$D$7,0,10*ROW('Sanitation Data'!D78)),NA())</f>
        <v>#N/A</v>
      </c>
      <c r="AC84" s="106" t="e">
        <f ca="true">+IF(AND(ISNUMBER(OFFSET('Sanitation Data'!$D$11,0,10*ROW('Sanitation Data'!D78))),'Data Summary'!CR84="Yes"),OFFSET('Sanitation Data'!$D$11,0,10*ROW('Sanitation Data'!D78)),NA())</f>
        <v>#N/A</v>
      </c>
      <c r="AD84" s="106" t="e">
        <f ca="true">+IF(AND(ISNUMBER(OFFSET('Sanitation Data'!$D$12,0,10*ROW('Sanitation Data'!D78))),'Data Summary'!CS84="Yes"),OFFSET('Sanitation Data'!$D$12,0,10*ROW('Sanitation Data'!D78)),NA())</f>
        <v>#N/A</v>
      </c>
      <c r="AE84" s="106" t="e">
        <f ca="true">+IF(AND(ISNUMBER(OFFSET('Sanitation Data'!$D$13,0,10*ROW('Sanitation Data'!D78))),'Data Summary'!CT84="Yes"),OFFSET('Sanitation Data'!$D$13,0,10*ROW('Sanitation Data'!D78)),NA())</f>
        <v>#N/A</v>
      </c>
      <c r="AF84" s="106" t="e">
        <f ca="true">+IF(AND(ISNUMBER(OFFSET('Sanitation Data'!$E$5,0,10*ROW('Sanitation Data'!E78))),'Data Summary'!CU84="Yes"),100-OFFSET('Sanitation Data'!$E$5,0,10*ROW('Sanitation Data'!E78)),NA())</f>
        <v>#N/A</v>
      </c>
      <c r="AG84" s="106" t="e">
        <f ca="true">+IF(AND(ISNUMBER(OFFSET('Sanitation Data'!$E$7,0,10*ROW('Sanitation Data'!E78))),'Data Summary'!CV84="Yes"),OFFSET('Sanitation Data'!$E$7,0,10*ROW('Sanitation Data'!E78)),NA())</f>
        <v>#N/A</v>
      </c>
      <c r="AH84" s="106" t="e">
        <f ca="true">+IF(AND(ISNUMBER(OFFSET('Sanitation Data'!$E$11,0,10*ROW('Sanitation Data'!E78))),'Data Summary'!CW84="Yes"),OFFSET('Sanitation Data'!$E$11,0,10*ROW('Sanitation Data'!E78)),NA())</f>
        <v>#N/A</v>
      </c>
      <c r="AI84" s="106" t="e">
        <f ca="true">+IF(AND(ISNUMBER(OFFSET('Sanitation Data'!$E$12,0,10*ROW('Sanitation Data'!E78))),'Data Summary'!CX84="Yes"),OFFSET('Sanitation Data'!$E$12,0,10*ROW('Sanitation Data'!E78)),NA())</f>
        <v>#N/A</v>
      </c>
      <c r="AJ84" s="106" t="e">
        <f ca="true">+IF(AND(ISNUMBER(OFFSET('Sanitation Data'!$E$13,0,10*ROW('Sanitation Data'!E78))),'Data Summary'!CY84="Yes"),OFFSET('Sanitation Data'!$E$13,0,10*ROW('Sanitation Data'!E78)),NA())</f>
        <v>#N/A</v>
      </c>
      <c r="AK84" s="106" t="e">
        <f ca="true">+IF(AND(ISNUMBER(OFFSET('Sanitation Data'!$F$5,0,10*ROW('Sanitation Data'!F78))),'Data Summary'!CZ84="Yes"),100-OFFSET('Sanitation Data'!$F$5,0,10*ROW('Sanitation Data'!F78)),NA())</f>
        <v>#N/A</v>
      </c>
      <c r="AL84" s="106" t="e">
        <f ca="true">+IF(AND(ISNUMBER(OFFSET('Sanitation Data'!$F$7,0,10*ROW('Sanitation Data'!F78))),'Data Summary'!DA84="Yes"),OFFSET('Sanitation Data'!$F$7,0,10*ROW('Sanitation Data'!F78)),NA())</f>
        <v>#N/A</v>
      </c>
      <c r="AM84" s="106" t="e">
        <f ca="true">+IF(AND(ISNUMBER(OFFSET('Sanitation Data'!$F$11,0,10*ROW('Sanitation Data'!F78))),'Data Summary'!DB84="Yes"),OFFSET('Sanitation Data'!$F$11,0,10*ROW('Sanitation Data'!F78)),NA())</f>
        <v>#N/A</v>
      </c>
      <c r="AN84" s="106" t="e">
        <f ca="true">+IF(AND(ISNUMBER(OFFSET('Sanitation Data'!$F$12,0,10*ROW('Sanitation Data'!F78))),'Data Summary'!DC84="Yes"),OFFSET('Sanitation Data'!$F$12,0,10*ROW('Sanitation Data'!F78)),NA())</f>
        <v>#N/A</v>
      </c>
      <c r="AO84" s="106" t="e">
        <f ca="true">+IF(AND(ISNUMBER(OFFSET('Sanitation Data'!$F$13,0,10*ROW('Sanitation Data'!F78))),'Data Summary'!DD84="Yes"),OFFSET('Sanitation Data'!$F$13,0,10*ROW('Sanitation Data'!F78)),NA())</f>
        <v>#N/A</v>
      </c>
      <c r="AP84" s="106" t="e">
        <f ca="true">+IF(AND(ISNUMBER(OFFSET('Sanitation Data'!$G$5,0,10*ROW('Sanitation Data'!G78))),'Data Summary'!DE84="Yes"),100-OFFSET('Sanitation Data'!$G$5,0,10*ROW('Sanitation Data'!G78)),NA())</f>
        <v>#N/A</v>
      </c>
      <c r="AQ84" s="106" t="e">
        <f ca="true">+IF(AND(ISNUMBER(OFFSET('Sanitation Data'!$G$7,0,10*ROW('Sanitation Data'!G78))),'Data Summary'!DF84="Yes"),OFFSET('Sanitation Data'!$G$7,0,10*ROW('Sanitation Data'!G78)),NA())</f>
        <v>#N/A</v>
      </c>
      <c r="AR84" s="106" t="e">
        <f ca="true">+IF(AND(ISNUMBER(OFFSET('Sanitation Data'!$G$11,0,10*ROW('Sanitation Data'!G78))),'Data Summary'!DG84="Yes"),OFFSET('Sanitation Data'!$G$11,0,10*ROW('Sanitation Data'!G78)),NA())</f>
        <v>#N/A</v>
      </c>
      <c r="AS84" s="106" t="e">
        <f ca="true">+IF(AND(ISNUMBER(OFFSET('Sanitation Data'!$G$12,0,10*ROW('Sanitation Data'!G78))),'Data Summary'!DH84="Yes"),OFFSET('Sanitation Data'!$G$12,0,10*ROW('Sanitation Data'!G78)),NA())</f>
        <v>#N/A</v>
      </c>
      <c r="AT84" s="106" t="e">
        <f ca="true">+IF(AND(ISNUMBER(OFFSET('Sanitation Data'!$G$13,0,10*ROW('Sanitation Data'!G78))),'Data Summary'!DI84="Yes"),OFFSET('Sanitation Data'!$G$13,0,10*ROW('Sanitation Data'!G78)),NA())</f>
        <v>#N/A</v>
      </c>
      <c r="AU84" s="106" t="e">
        <f ca="true">+IF(AND(ISNUMBER(OFFSET('Sanitation Data'!$H$5,0,10*ROW('Sanitation Data'!H78))),'Data Summary'!DJ84="Yes"),100-OFFSET('Sanitation Data'!$H$5,0,10*ROW('Sanitation Data'!H78)),NA())</f>
        <v>#N/A</v>
      </c>
      <c r="AV84" s="106" t="e">
        <f ca="true">+IF(AND(ISNUMBER(OFFSET('Sanitation Data'!$H$7,0,10*ROW('Sanitation Data'!H78))),'Data Summary'!DK84="Yes"),OFFSET('Sanitation Data'!$H$7,0,10*ROW('Sanitation Data'!H78)),NA())</f>
        <v>#N/A</v>
      </c>
      <c r="AW84" s="106" t="e">
        <f ca="true">+IF(AND(ISNUMBER(OFFSET('Sanitation Data'!$H$11,0,10*ROW('Sanitation Data'!H78))),'Data Summary'!DL84="Yes"),OFFSET('Sanitation Data'!$H$11,0,10*ROW('Sanitation Data'!H78)),NA())</f>
        <v>#N/A</v>
      </c>
      <c r="AX84" s="106" t="e">
        <f ca="true">+IF(AND(ISNUMBER(OFFSET('Sanitation Data'!$H$12,0,10*ROW('Sanitation Data'!H78))),'Data Summary'!DM84="Yes"),OFFSET('Sanitation Data'!$H$12,0,10*ROW('Sanitation Data'!H78)),NA())</f>
        <v>#N/A</v>
      </c>
      <c r="AY84" s="106" t="e">
        <f ca="true">+IF(AND(ISNUMBER(OFFSET('Sanitation Data'!$H$13,0,10*ROW('Sanitation Data'!H78))),'Data Summary'!DN84="Yes"),OFFSET('Sanitation Data'!$H$13,0,10*ROW('Sanitation Data'!H78)),NA())</f>
        <v>#N/A</v>
      </c>
      <c r="AZ84" s="111" t="e">
        <f ca="true">+IF(AND(ISNUMBER(OFFSET('Hygiene Data'!$C$6,0,10*ROW('Hygiene Data'!C78))),'Data Summary'!DO84="Yes"),OFFSET('Hygiene Data'!$C$6,0,10*ROW('Hygiene Data'!C78)),NA())</f>
        <v>#N/A</v>
      </c>
      <c r="BA84" s="111" t="e">
        <f ca="true">+IF(AND(ISNUMBER(OFFSET('Hygiene Data'!$C$8,0,10*ROW('Hygiene Data'!C78))),'Data Summary'!DP84="Yes"),OFFSET('Hygiene Data'!$C$8,0,10*ROW('Hygiene Data'!C78)),NA())</f>
        <v>#N/A</v>
      </c>
      <c r="BB84" s="111" t="e">
        <f ca="true">+IF(AND(ISNUMBER(OFFSET('Hygiene Data'!$C$10,0,10*ROW('Hygiene Data'!C78))),'Data Summary'!DQ84="Yes"),OFFSET('Hygiene Data'!$C$10,0,10*ROW('Hygiene Data'!C78)),NA())</f>
        <v>#N/A</v>
      </c>
      <c r="BC84" s="111" t="e">
        <f ca="true">+IF(AND(ISNUMBER(OFFSET('Hygiene Data'!$D$6,0,10*ROW('Hygiene Data'!D78))),'Data Summary'!DR84="Yes"),OFFSET('Hygiene Data'!$D$6,0,10*ROW('Hygiene Data'!D78)),NA())</f>
        <v>#N/A</v>
      </c>
      <c r="BD84" s="111" t="e">
        <f ca="true">+IF(AND(ISNUMBER(OFFSET('Hygiene Data'!$D$8,0,10*ROW('Hygiene Data'!D78))),'Data Summary'!DS84="Yes"),OFFSET('Hygiene Data'!$D$8,0,10*ROW('Hygiene Data'!D78)),NA())</f>
        <v>#N/A</v>
      </c>
      <c r="BE84" s="111" t="e">
        <f ca="true">+IF(AND(ISNUMBER(OFFSET('Hygiene Data'!$D$10,0,10*ROW('Hygiene Data'!D78))),'Data Summary'!DT84="Yes"),OFFSET('Hygiene Data'!$D$10,0,10*ROW('Hygiene Data'!D78)),NA())</f>
        <v>#N/A</v>
      </c>
      <c r="BF84" s="111" t="e">
        <f ca="true">+IF(AND(ISNUMBER(OFFSET('Hygiene Data'!$E$6,0,10*ROW('Hygiene Data'!E78))),'Data Summary'!DU84="Yes"),OFFSET('Hygiene Data'!$E$6,0,10*ROW('Hygiene Data'!E78)),NA())</f>
        <v>#N/A</v>
      </c>
      <c r="BG84" s="111" t="e">
        <f ca="true">+IF(AND(ISNUMBER(OFFSET('Hygiene Data'!$E$8,0,10*ROW('Hygiene Data'!E78))),'Data Summary'!DV84="Yes"),OFFSET('Hygiene Data'!$E$8,0,10*ROW('Hygiene Data'!E78)),NA())</f>
        <v>#N/A</v>
      </c>
      <c r="BH84" s="111" t="e">
        <f ca="true">+IF(AND(ISNUMBER(OFFSET('Hygiene Data'!$E$10,0,10*ROW('Hygiene Data'!E78))),'Data Summary'!DW84="Yes"),OFFSET('Hygiene Data'!$E$10,0,10*ROW('Hygiene Data'!E78)),NA())</f>
        <v>#N/A</v>
      </c>
      <c r="BI84" s="111" t="e">
        <f ca="true">+IF(AND(ISNUMBER(OFFSET('Hygiene Data'!$F$6,0,10*ROW('Hygiene Data'!F78))),'Data Summary'!DX84="Yes"),OFFSET('Hygiene Data'!$F$6,0,10*ROW('Hygiene Data'!F78)),NA())</f>
        <v>#N/A</v>
      </c>
      <c r="BJ84" s="111" t="e">
        <f ca="true">+IF(AND(ISNUMBER(OFFSET('Hygiene Data'!$F$8,0,10*ROW('Hygiene Data'!F78))),'Data Summary'!DY84="Yes"),OFFSET('Hygiene Data'!$F$8,0,10*ROW('Hygiene Data'!F78)),NA())</f>
        <v>#N/A</v>
      </c>
      <c r="BK84" s="111" t="e">
        <f ca="true">+IF(AND(ISNUMBER(OFFSET('Hygiene Data'!$F$10,0,10*ROW('Hygiene Data'!F78))),'Data Summary'!DZ84="Yes"),OFFSET('Hygiene Data'!$F$10,0,10*ROW('Hygiene Data'!F78)),NA())</f>
        <v>#N/A</v>
      </c>
      <c r="BL84" s="111" t="e">
        <f ca="true">+IF(AND(ISNUMBER(OFFSET('Hygiene Data'!$G$6,0,10*ROW('Hygiene Data'!G78))),'Data Summary'!EA84="Yes"),OFFSET('Hygiene Data'!$G$6,0,10*ROW('Hygiene Data'!G78)),NA())</f>
        <v>#N/A</v>
      </c>
      <c r="BM84" s="111" t="e">
        <f ca="true">+IF(AND(ISNUMBER(OFFSET('Hygiene Data'!$G$8,0,10*ROW('Hygiene Data'!G78))),'Data Summary'!EB84="Yes"),OFFSET('Hygiene Data'!$G$8,0,10*ROW('Hygiene Data'!G78)),NA())</f>
        <v>#N/A</v>
      </c>
      <c r="BN84" s="111" t="e">
        <f ca="true">+IF(AND(ISNUMBER(OFFSET('Hygiene Data'!$G$10,0,10*ROW('Hygiene Data'!G78))),'Data Summary'!EC84="Yes"),OFFSET('Hygiene Data'!$G$10,0,10*ROW('Hygiene Data'!G78)),NA())</f>
        <v>#N/A</v>
      </c>
      <c r="BO84" s="111" t="e">
        <f ca="true">+IF(AND(ISNUMBER(OFFSET('Hygiene Data'!$H$6,0,10*ROW('Hygiene Data'!H78))),'Data Summary'!ED84="Yes"),OFFSET('Hygiene Data'!$H$6,0,10*ROW('Hygiene Data'!H78)),NA())</f>
        <v>#N/A</v>
      </c>
      <c r="BP84" s="111" t="e">
        <f ca="true">+IF(AND(ISNUMBER(OFFSET('Hygiene Data'!$H$8,0,10*ROW('Hygiene Data'!H78))),'Data Summary'!EE84="Yes"),OFFSET('Hygiene Data'!$H$8,0,10*ROW('Hygiene Data'!H78)),NA())</f>
        <v>#N/A</v>
      </c>
      <c r="BQ84" s="111" t="e">
        <f ca="true">+IF(AND(ISNUMBER(OFFSET('Hygiene Data'!$H$10,0,10*ROW('Hygiene Data'!H78))),'Data Summary'!EF84="Yes"),OFFSET('Hygiene Data'!$H$10,0,10*ROW('Hygiene Data'!H78)),NA())</f>
        <v>#N/A</v>
      </c>
    </row>
    <row r="85" x14ac:dyDescent="0.2">
      <c r="A85" s="59" t="e">
        <f ca="true">+IF(OFFSET('Water Data'!$B$1,0,10*ROW('Water Data'!B79))="",NA(),OFFSET('Water Data'!$B$1,0,10*ROW('Water Data'!B79)))</f>
        <v>#N/A</v>
      </c>
      <c r="B85" s="59" t="e">
        <f ca="true">+IF(OFFSET('Water Data'!$A$3,0,10*ROW('Water Data'!A82))="",NA(),OFFSET('Water Data'!$A$3,0,10*ROW('Water Data'!A82)))</f>
        <v>#N/A</v>
      </c>
      <c r="C85" s="59" t="e">
        <f ca="true">+IF(OFFSET('Water Data'!$C$3,0,10*ROW('Water Data'!C82))="",NA(),OFFSET('Water Data'!$C$3,0,10*ROW('Water Data'!C82)))</f>
        <v>#N/A</v>
      </c>
      <c r="D85" s="60" t="e">
        <f ca="true">+IF(AND(ISNUMBER(OFFSET('Water Data'!$C$5,0,10*ROW('Water Data'!C79))),'Data Summary'!BS85="Yes"),100-OFFSET('Water Data'!$C$5,0,10*ROW('Water Data'!C79)),NA())</f>
        <v>#N/A</v>
      </c>
      <c r="E85" s="60" t="e">
        <f ca="true">+IF(AND(ISNUMBER(OFFSET('Water Data'!$C$7,0,10*ROW('Water Data'!C79))),'Data Summary'!BT85="Yes"),OFFSET('Water Data'!$C$7,0,10*ROW('Water Data'!C79)),NA())</f>
        <v>#N/A</v>
      </c>
      <c r="F85" s="60" t="e">
        <f ca="true">+IF(AND(ISNUMBER(OFFSET('Water Data'!$C$10,0,10*ROW('Water Data'!C79))),'Data Summary'!BU85="Yes"),OFFSET('Water Data'!$C$10,0,10*ROW('Water Data'!C79)),NA())</f>
        <v>#N/A</v>
      </c>
      <c r="G85" s="60" t="e">
        <f ca="true">+IF(AND(ISNUMBER(OFFSET('Water Data'!$D$5,0,10*ROW('Water Data'!D79))),'Data Summary'!BV85="Yes"),100-OFFSET('Water Data'!$D$5,0,10*ROW('Water Data'!D79)),NA())</f>
        <v>#N/A</v>
      </c>
      <c r="H85" s="60" t="e">
        <f ca="true">+IF(AND(ISNUMBER(OFFSET('Water Data'!$D$7,0,10*ROW('Water Data'!D79))),'Data Summary'!BW85="Yes"),OFFSET('Water Data'!$D$7,0,10*ROW('Water Data'!D79)),NA())</f>
        <v>#N/A</v>
      </c>
      <c r="I85" s="60" t="e">
        <f ca="true">+IF(AND(ISNUMBER(OFFSET('Water Data'!$D$10,0,10*ROW('Water Data'!D79))),'Data Summary'!BX85="Yes"),OFFSET('Water Data'!$D$10,0,10*ROW('Water Data'!D79)),NA())</f>
        <v>#N/A</v>
      </c>
      <c r="J85" s="60" t="e">
        <f ca="true">+IF(AND(ISNUMBER(OFFSET('Water Data'!$E$5,0,10*ROW('Water Data'!E79))),'Data Summary'!BY85="Yes"),100-OFFSET('Water Data'!$E$5,0,10*ROW('Water Data'!E79)),NA())</f>
        <v>#N/A</v>
      </c>
      <c r="K85" s="60" t="e">
        <f ca="true">+IF(AND(ISNUMBER(OFFSET('Water Data'!$E$7,0,10*ROW('Water Data'!E79))),'Data Summary'!BZ85="Yes"),OFFSET('Water Data'!$E$7,0,10*ROW('Water Data'!E79)),NA())</f>
        <v>#N/A</v>
      </c>
      <c r="L85" s="60" t="e">
        <f ca="true">+IF(AND(ISNUMBER(OFFSET('Water Data'!$E$10,0,10*ROW('Water Data'!E79))),'Data Summary'!CA85="Yes"),OFFSET('Water Data'!$E$10,0,10*ROW('Water Data'!E79)),NA())</f>
        <v>#N/A</v>
      </c>
      <c r="M85" s="60" t="e">
        <f ca="true">+IF(AND(ISNUMBER(OFFSET('Water Data'!$F$5,0,10*ROW('Water Data'!F79))),'Data Summary'!CB85="Yes"),100-OFFSET('Water Data'!$F$5,0,10*ROW('Water Data'!F79)),NA())</f>
        <v>#N/A</v>
      </c>
      <c r="N85" s="60" t="e">
        <f ca="true">+IF(AND(ISNUMBER(OFFSET('Water Data'!$F$7,0,10*ROW('Water Data'!F79))),'Data Summary'!CC85="Yes"),OFFSET('Water Data'!$F$7,0,10*ROW('Water Data'!F79)),NA())</f>
        <v>#N/A</v>
      </c>
      <c r="O85" s="60" t="e">
        <f ca="true">+IF(AND(ISNUMBER(OFFSET('Water Data'!$F$10,0,10*ROW('Water Data'!F79))),'Data Summary'!CD85="Yes"),OFFSET('Water Data'!$F$10,0,10*ROW('Water Data'!F79)),NA())</f>
        <v>#N/A</v>
      </c>
      <c r="P85" s="60" t="e">
        <f ca="true">+IF(AND(ISNUMBER(OFFSET('Water Data'!$G$5,0,10*ROW('Water Data'!G79))),'Data Summary'!CE85="Yes"),100-OFFSET('Water Data'!$G$5,0,10*ROW('Water Data'!G79)),NA())</f>
        <v>#N/A</v>
      </c>
      <c r="Q85" s="60" t="e">
        <f ca="true">+IF(AND(ISNUMBER(OFFSET('Water Data'!$G$7,0,10*ROW('Water Data'!G79))),'Data Summary'!CF85="Yes"),OFFSET('Water Data'!$G$7,0,10*ROW('Water Data'!G79)),NA())</f>
        <v>#N/A</v>
      </c>
      <c r="R85" s="60" t="e">
        <f ca="true">+IF(AND(ISNUMBER(OFFSET('Water Data'!$G$10,0,10*ROW('Water Data'!G79))),'Data Summary'!CG85="Yes"),OFFSET('Water Data'!$G$10,0,10*ROW('Water Data'!G79)),NA())</f>
        <v>#N/A</v>
      </c>
      <c r="S85" s="60" t="e">
        <f ca="true">+IF(AND(ISNUMBER(OFFSET('Water Data'!$H$5,0,10*ROW('Water Data'!H79))),'Data Summary'!CH85="Yes"),100-OFFSET('Water Data'!$H$5,0,10*ROW('Water Data'!H79)),NA())</f>
        <v>#N/A</v>
      </c>
      <c r="T85" s="60" t="e">
        <f ca="true">+IF(AND(ISNUMBER(OFFSET('Water Data'!$H$7,0,10*ROW('Water Data'!H79))),'Data Summary'!CI85="Yes"),OFFSET('Water Data'!$H$7,0,10*ROW('Water Data'!H79)),NA())</f>
        <v>#N/A</v>
      </c>
      <c r="U85" s="60" t="e">
        <f ca="true">+IF(AND(ISNUMBER(OFFSET('Water Data'!$H$10,0,10*ROW('Water Data'!H79))),'Data Summary'!CJ85="Yes"),OFFSET('Water Data'!$H$10,0,10*ROW('Water Data'!H79)),NA())</f>
        <v>#N/A</v>
      </c>
      <c r="V85" s="106" t="e">
        <f ca="true">+IF(AND(ISNUMBER(OFFSET('Sanitation Data'!$C$5,0,10*ROW('Sanitation Data'!C79))),'Data Summary'!CK85="Yes"),100-OFFSET('Sanitation Data'!$C$5,0,10*ROW('Sanitation Data'!C79)),NA())</f>
        <v>#N/A</v>
      </c>
      <c r="W85" s="106" t="e">
        <f ca="true">+IF(AND(ISNUMBER(OFFSET('Sanitation Data'!$C$7,0,10*ROW('Sanitation Data'!C79))),'Data Summary'!CL85="Yes"),OFFSET('Sanitation Data'!$C$7,0,10*ROW('Sanitation Data'!C79)),NA())</f>
        <v>#N/A</v>
      </c>
      <c r="X85" s="106" t="e">
        <f ca="true">+IF(AND(ISNUMBER(OFFSET('Sanitation Data'!$C$11,0,10*ROW('Sanitation Data'!C79))),'Data Summary'!CM85="Yes"),OFFSET('Sanitation Data'!$C$11,0,10*ROW('Sanitation Data'!C79)),NA())</f>
        <v>#N/A</v>
      </c>
      <c r="Y85" s="106" t="e">
        <f ca="true">+IF(AND(ISNUMBER(OFFSET('Sanitation Data'!$C$12,0,10*ROW('Sanitation Data'!C79))),'Data Summary'!CN85="Yes"),OFFSET('Sanitation Data'!$C$12,0,10*ROW('Sanitation Data'!C79)),NA())</f>
        <v>#N/A</v>
      </c>
      <c r="Z85" s="106" t="e">
        <f ca="true">+IF(AND(ISNUMBER(OFFSET('Sanitation Data'!$C$13,0,10*ROW('Sanitation Data'!C79))),'Data Summary'!CO85="Yes"),OFFSET('Sanitation Data'!$C$13,0,10*ROW('Sanitation Data'!C79)),NA())</f>
        <v>#N/A</v>
      </c>
      <c r="AA85" s="106" t="e">
        <f ca="true">+IF(AND(ISNUMBER(OFFSET('Sanitation Data'!$D$5,0,10*ROW('Sanitation Data'!D79))),'Data Summary'!CP85="Yes"),100-OFFSET('Sanitation Data'!$D$5,0,10*ROW('Sanitation Data'!D79)),NA())</f>
        <v>#N/A</v>
      </c>
      <c r="AB85" s="106" t="e">
        <f ca="true">+IF(AND(ISNUMBER(OFFSET('Sanitation Data'!$D$7,0,10*ROW('Sanitation Data'!D79))),'Data Summary'!CQ85="Yes"),OFFSET('Sanitation Data'!$D$7,0,10*ROW('Sanitation Data'!D79)),NA())</f>
        <v>#N/A</v>
      </c>
      <c r="AC85" s="106" t="e">
        <f ca="true">+IF(AND(ISNUMBER(OFFSET('Sanitation Data'!$D$11,0,10*ROW('Sanitation Data'!D79))),'Data Summary'!CR85="Yes"),OFFSET('Sanitation Data'!$D$11,0,10*ROW('Sanitation Data'!D79)),NA())</f>
        <v>#N/A</v>
      </c>
      <c r="AD85" s="106" t="e">
        <f ca="true">+IF(AND(ISNUMBER(OFFSET('Sanitation Data'!$D$12,0,10*ROW('Sanitation Data'!D79))),'Data Summary'!CS85="Yes"),OFFSET('Sanitation Data'!$D$12,0,10*ROW('Sanitation Data'!D79)),NA())</f>
        <v>#N/A</v>
      </c>
      <c r="AE85" s="106" t="e">
        <f ca="true">+IF(AND(ISNUMBER(OFFSET('Sanitation Data'!$D$13,0,10*ROW('Sanitation Data'!D79))),'Data Summary'!CT85="Yes"),OFFSET('Sanitation Data'!$D$13,0,10*ROW('Sanitation Data'!D79)),NA())</f>
        <v>#N/A</v>
      </c>
      <c r="AF85" s="106" t="e">
        <f ca="true">+IF(AND(ISNUMBER(OFFSET('Sanitation Data'!$E$5,0,10*ROW('Sanitation Data'!E79))),'Data Summary'!CU85="Yes"),100-OFFSET('Sanitation Data'!$E$5,0,10*ROW('Sanitation Data'!E79)),NA())</f>
        <v>#N/A</v>
      </c>
      <c r="AG85" s="106" t="e">
        <f ca="true">+IF(AND(ISNUMBER(OFFSET('Sanitation Data'!$E$7,0,10*ROW('Sanitation Data'!E79))),'Data Summary'!CV85="Yes"),OFFSET('Sanitation Data'!$E$7,0,10*ROW('Sanitation Data'!E79)),NA())</f>
        <v>#N/A</v>
      </c>
      <c r="AH85" s="106" t="e">
        <f ca="true">+IF(AND(ISNUMBER(OFFSET('Sanitation Data'!$E$11,0,10*ROW('Sanitation Data'!E79))),'Data Summary'!CW85="Yes"),OFFSET('Sanitation Data'!$E$11,0,10*ROW('Sanitation Data'!E79)),NA())</f>
        <v>#N/A</v>
      </c>
      <c r="AI85" s="106" t="e">
        <f ca="true">+IF(AND(ISNUMBER(OFFSET('Sanitation Data'!$E$12,0,10*ROW('Sanitation Data'!E79))),'Data Summary'!CX85="Yes"),OFFSET('Sanitation Data'!$E$12,0,10*ROW('Sanitation Data'!E79)),NA())</f>
        <v>#N/A</v>
      </c>
      <c r="AJ85" s="106" t="e">
        <f ca="true">+IF(AND(ISNUMBER(OFFSET('Sanitation Data'!$E$13,0,10*ROW('Sanitation Data'!E79))),'Data Summary'!CY85="Yes"),OFFSET('Sanitation Data'!$E$13,0,10*ROW('Sanitation Data'!E79)),NA())</f>
        <v>#N/A</v>
      </c>
      <c r="AK85" s="106" t="e">
        <f ca="true">+IF(AND(ISNUMBER(OFFSET('Sanitation Data'!$F$5,0,10*ROW('Sanitation Data'!F79))),'Data Summary'!CZ85="Yes"),100-OFFSET('Sanitation Data'!$F$5,0,10*ROW('Sanitation Data'!F79)),NA())</f>
        <v>#N/A</v>
      </c>
      <c r="AL85" s="106" t="e">
        <f ca="true">+IF(AND(ISNUMBER(OFFSET('Sanitation Data'!$F$7,0,10*ROW('Sanitation Data'!F79))),'Data Summary'!DA85="Yes"),OFFSET('Sanitation Data'!$F$7,0,10*ROW('Sanitation Data'!F79)),NA())</f>
        <v>#N/A</v>
      </c>
      <c r="AM85" s="106" t="e">
        <f ca="true">+IF(AND(ISNUMBER(OFFSET('Sanitation Data'!$F$11,0,10*ROW('Sanitation Data'!F79))),'Data Summary'!DB85="Yes"),OFFSET('Sanitation Data'!$F$11,0,10*ROW('Sanitation Data'!F79)),NA())</f>
        <v>#N/A</v>
      </c>
      <c r="AN85" s="106" t="e">
        <f ca="true">+IF(AND(ISNUMBER(OFFSET('Sanitation Data'!$F$12,0,10*ROW('Sanitation Data'!F79))),'Data Summary'!DC85="Yes"),OFFSET('Sanitation Data'!$F$12,0,10*ROW('Sanitation Data'!F79)),NA())</f>
        <v>#N/A</v>
      </c>
      <c r="AO85" s="106" t="e">
        <f ca="true">+IF(AND(ISNUMBER(OFFSET('Sanitation Data'!$F$13,0,10*ROW('Sanitation Data'!F79))),'Data Summary'!DD85="Yes"),OFFSET('Sanitation Data'!$F$13,0,10*ROW('Sanitation Data'!F79)),NA())</f>
        <v>#N/A</v>
      </c>
      <c r="AP85" s="106" t="e">
        <f ca="true">+IF(AND(ISNUMBER(OFFSET('Sanitation Data'!$G$5,0,10*ROW('Sanitation Data'!G79))),'Data Summary'!DE85="Yes"),100-OFFSET('Sanitation Data'!$G$5,0,10*ROW('Sanitation Data'!G79)),NA())</f>
        <v>#N/A</v>
      </c>
      <c r="AQ85" s="106" t="e">
        <f ca="true">+IF(AND(ISNUMBER(OFFSET('Sanitation Data'!$G$7,0,10*ROW('Sanitation Data'!G79))),'Data Summary'!DF85="Yes"),OFFSET('Sanitation Data'!$G$7,0,10*ROW('Sanitation Data'!G79)),NA())</f>
        <v>#N/A</v>
      </c>
      <c r="AR85" s="106" t="e">
        <f ca="true">+IF(AND(ISNUMBER(OFFSET('Sanitation Data'!$G$11,0,10*ROW('Sanitation Data'!G79))),'Data Summary'!DG85="Yes"),OFFSET('Sanitation Data'!$G$11,0,10*ROW('Sanitation Data'!G79)),NA())</f>
        <v>#N/A</v>
      </c>
      <c r="AS85" s="106" t="e">
        <f ca="true">+IF(AND(ISNUMBER(OFFSET('Sanitation Data'!$G$12,0,10*ROW('Sanitation Data'!G79))),'Data Summary'!DH85="Yes"),OFFSET('Sanitation Data'!$G$12,0,10*ROW('Sanitation Data'!G79)),NA())</f>
        <v>#N/A</v>
      </c>
      <c r="AT85" s="106" t="e">
        <f ca="true">+IF(AND(ISNUMBER(OFFSET('Sanitation Data'!$G$13,0,10*ROW('Sanitation Data'!G79))),'Data Summary'!DI85="Yes"),OFFSET('Sanitation Data'!$G$13,0,10*ROW('Sanitation Data'!G79)),NA())</f>
        <v>#N/A</v>
      </c>
      <c r="AU85" s="106" t="e">
        <f ca="true">+IF(AND(ISNUMBER(OFFSET('Sanitation Data'!$H$5,0,10*ROW('Sanitation Data'!H79))),'Data Summary'!DJ85="Yes"),100-OFFSET('Sanitation Data'!$H$5,0,10*ROW('Sanitation Data'!H79)),NA())</f>
        <v>#N/A</v>
      </c>
      <c r="AV85" s="106" t="e">
        <f ca="true">+IF(AND(ISNUMBER(OFFSET('Sanitation Data'!$H$7,0,10*ROW('Sanitation Data'!H79))),'Data Summary'!DK85="Yes"),OFFSET('Sanitation Data'!$H$7,0,10*ROW('Sanitation Data'!H79)),NA())</f>
        <v>#N/A</v>
      </c>
      <c r="AW85" s="106" t="e">
        <f ca="true">+IF(AND(ISNUMBER(OFFSET('Sanitation Data'!$H$11,0,10*ROW('Sanitation Data'!H79))),'Data Summary'!DL85="Yes"),OFFSET('Sanitation Data'!$H$11,0,10*ROW('Sanitation Data'!H79)),NA())</f>
        <v>#N/A</v>
      </c>
      <c r="AX85" s="106" t="e">
        <f ca="true">+IF(AND(ISNUMBER(OFFSET('Sanitation Data'!$H$12,0,10*ROW('Sanitation Data'!H79))),'Data Summary'!DM85="Yes"),OFFSET('Sanitation Data'!$H$12,0,10*ROW('Sanitation Data'!H79)),NA())</f>
        <v>#N/A</v>
      </c>
      <c r="AY85" s="106" t="e">
        <f ca="true">+IF(AND(ISNUMBER(OFFSET('Sanitation Data'!$H$13,0,10*ROW('Sanitation Data'!H79))),'Data Summary'!DN85="Yes"),OFFSET('Sanitation Data'!$H$13,0,10*ROW('Sanitation Data'!H79)),NA())</f>
        <v>#N/A</v>
      </c>
      <c r="AZ85" s="111" t="e">
        <f ca="true">+IF(AND(ISNUMBER(OFFSET('Hygiene Data'!$C$6,0,10*ROW('Hygiene Data'!C79))),'Data Summary'!DO85="Yes"),OFFSET('Hygiene Data'!$C$6,0,10*ROW('Hygiene Data'!C79)),NA())</f>
        <v>#N/A</v>
      </c>
      <c r="BA85" s="111" t="e">
        <f ca="true">+IF(AND(ISNUMBER(OFFSET('Hygiene Data'!$C$8,0,10*ROW('Hygiene Data'!C79))),'Data Summary'!DP85="Yes"),OFFSET('Hygiene Data'!$C$8,0,10*ROW('Hygiene Data'!C79)),NA())</f>
        <v>#N/A</v>
      </c>
      <c r="BB85" s="111" t="e">
        <f ca="true">+IF(AND(ISNUMBER(OFFSET('Hygiene Data'!$C$10,0,10*ROW('Hygiene Data'!C79))),'Data Summary'!DQ85="Yes"),OFFSET('Hygiene Data'!$C$10,0,10*ROW('Hygiene Data'!C79)),NA())</f>
        <v>#N/A</v>
      </c>
      <c r="BC85" s="111" t="e">
        <f ca="true">+IF(AND(ISNUMBER(OFFSET('Hygiene Data'!$D$6,0,10*ROW('Hygiene Data'!D79))),'Data Summary'!DR85="Yes"),OFFSET('Hygiene Data'!$D$6,0,10*ROW('Hygiene Data'!D79)),NA())</f>
        <v>#N/A</v>
      </c>
      <c r="BD85" s="111" t="e">
        <f ca="true">+IF(AND(ISNUMBER(OFFSET('Hygiene Data'!$D$8,0,10*ROW('Hygiene Data'!D79))),'Data Summary'!DS85="Yes"),OFFSET('Hygiene Data'!$D$8,0,10*ROW('Hygiene Data'!D79)),NA())</f>
        <v>#N/A</v>
      </c>
      <c r="BE85" s="111" t="e">
        <f ca="true">+IF(AND(ISNUMBER(OFFSET('Hygiene Data'!$D$10,0,10*ROW('Hygiene Data'!D79))),'Data Summary'!DT85="Yes"),OFFSET('Hygiene Data'!$D$10,0,10*ROW('Hygiene Data'!D79)),NA())</f>
        <v>#N/A</v>
      </c>
      <c r="BF85" s="111" t="e">
        <f ca="true">+IF(AND(ISNUMBER(OFFSET('Hygiene Data'!$E$6,0,10*ROW('Hygiene Data'!E79))),'Data Summary'!DU85="Yes"),OFFSET('Hygiene Data'!$E$6,0,10*ROW('Hygiene Data'!E79)),NA())</f>
        <v>#N/A</v>
      </c>
      <c r="BG85" s="111" t="e">
        <f ca="true">+IF(AND(ISNUMBER(OFFSET('Hygiene Data'!$E$8,0,10*ROW('Hygiene Data'!E79))),'Data Summary'!DV85="Yes"),OFFSET('Hygiene Data'!$E$8,0,10*ROW('Hygiene Data'!E79)),NA())</f>
        <v>#N/A</v>
      </c>
      <c r="BH85" s="111" t="e">
        <f ca="true">+IF(AND(ISNUMBER(OFFSET('Hygiene Data'!$E$10,0,10*ROW('Hygiene Data'!E79))),'Data Summary'!DW85="Yes"),OFFSET('Hygiene Data'!$E$10,0,10*ROW('Hygiene Data'!E79)),NA())</f>
        <v>#N/A</v>
      </c>
      <c r="BI85" s="111" t="e">
        <f ca="true">+IF(AND(ISNUMBER(OFFSET('Hygiene Data'!$F$6,0,10*ROW('Hygiene Data'!F79))),'Data Summary'!DX85="Yes"),OFFSET('Hygiene Data'!$F$6,0,10*ROW('Hygiene Data'!F79)),NA())</f>
        <v>#N/A</v>
      </c>
      <c r="BJ85" s="111" t="e">
        <f ca="true">+IF(AND(ISNUMBER(OFFSET('Hygiene Data'!$F$8,0,10*ROW('Hygiene Data'!F79))),'Data Summary'!DY85="Yes"),OFFSET('Hygiene Data'!$F$8,0,10*ROW('Hygiene Data'!F79)),NA())</f>
        <v>#N/A</v>
      </c>
      <c r="BK85" s="111" t="e">
        <f ca="true">+IF(AND(ISNUMBER(OFFSET('Hygiene Data'!$F$10,0,10*ROW('Hygiene Data'!F79))),'Data Summary'!DZ85="Yes"),OFFSET('Hygiene Data'!$F$10,0,10*ROW('Hygiene Data'!F79)),NA())</f>
        <v>#N/A</v>
      </c>
      <c r="BL85" s="111" t="e">
        <f ca="true">+IF(AND(ISNUMBER(OFFSET('Hygiene Data'!$G$6,0,10*ROW('Hygiene Data'!G79))),'Data Summary'!EA85="Yes"),OFFSET('Hygiene Data'!$G$6,0,10*ROW('Hygiene Data'!G79)),NA())</f>
        <v>#N/A</v>
      </c>
      <c r="BM85" s="111" t="e">
        <f ca="true">+IF(AND(ISNUMBER(OFFSET('Hygiene Data'!$G$8,0,10*ROW('Hygiene Data'!G79))),'Data Summary'!EB85="Yes"),OFFSET('Hygiene Data'!$G$8,0,10*ROW('Hygiene Data'!G79)),NA())</f>
        <v>#N/A</v>
      </c>
      <c r="BN85" s="111" t="e">
        <f ca="true">+IF(AND(ISNUMBER(OFFSET('Hygiene Data'!$G$10,0,10*ROW('Hygiene Data'!G79))),'Data Summary'!EC85="Yes"),OFFSET('Hygiene Data'!$G$10,0,10*ROW('Hygiene Data'!G79)),NA())</f>
        <v>#N/A</v>
      </c>
      <c r="BO85" s="111" t="e">
        <f ca="true">+IF(AND(ISNUMBER(OFFSET('Hygiene Data'!$H$6,0,10*ROW('Hygiene Data'!H79))),'Data Summary'!ED85="Yes"),OFFSET('Hygiene Data'!$H$6,0,10*ROW('Hygiene Data'!H79)),NA())</f>
        <v>#N/A</v>
      </c>
      <c r="BP85" s="111" t="e">
        <f ca="true">+IF(AND(ISNUMBER(OFFSET('Hygiene Data'!$H$8,0,10*ROW('Hygiene Data'!H79))),'Data Summary'!EE85="Yes"),OFFSET('Hygiene Data'!$H$8,0,10*ROW('Hygiene Data'!H79)),NA())</f>
        <v>#N/A</v>
      </c>
      <c r="BQ85" s="111" t="e">
        <f ca="true">+IF(AND(ISNUMBER(OFFSET('Hygiene Data'!$H$10,0,10*ROW('Hygiene Data'!H79))),'Data Summary'!EF85="Yes"),OFFSET('Hygiene Data'!$H$10,0,10*ROW('Hygiene Data'!H79)),NA())</f>
        <v>#N/A</v>
      </c>
    </row>
    <row r="86" x14ac:dyDescent="0.2">
      <c r="A86" s="59" t="e">
        <f ca="true">+IF(OFFSET('Water Data'!$B$1,0,10*ROW('Water Data'!B80))="",NA(),OFFSET('Water Data'!$B$1,0,10*ROW('Water Data'!B80)))</f>
        <v>#N/A</v>
      </c>
      <c r="B86" s="59" t="e">
        <f ca="true">+IF(OFFSET('Water Data'!$A$3,0,10*ROW('Water Data'!A83))="",NA(),OFFSET('Water Data'!$A$3,0,10*ROW('Water Data'!A83)))</f>
        <v>#N/A</v>
      </c>
      <c r="C86" s="59" t="e">
        <f ca="true">+IF(OFFSET('Water Data'!$C$3,0,10*ROW('Water Data'!C83))="",NA(),OFFSET('Water Data'!$C$3,0,10*ROW('Water Data'!C83)))</f>
        <v>#N/A</v>
      </c>
      <c r="D86" s="60" t="e">
        <f ca="true">+IF(AND(ISNUMBER(OFFSET('Water Data'!$C$5,0,10*ROW('Water Data'!C80))),'Data Summary'!BS86="Yes"),100-OFFSET('Water Data'!$C$5,0,10*ROW('Water Data'!C80)),NA())</f>
        <v>#N/A</v>
      </c>
      <c r="E86" s="60" t="e">
        <f ca="true">+IF(AND(ISNUMBER(OFFSET('Water Data'!$C$7,0,10*ROW('Water Data'!C80))),'Data Summary'!BT86="Yes"),OFFSET('Water Data'!$C$7,0,10*ROW('Water Data'!C80)),NA())</f>
        <v>#N/A</v>
      </c>
      <c r="F86" s="60" t="e">
        <f ca="true">+IF(AND(ISNUMBER(OFFSET('Water Data'!$C$10,0,10*ROW('Water Data'!C80))),'Data Summary'!BU86="Yes"),OFFSET('Water Data'!$C$10,0,10*ROW('Water Data'!C80)),NA())</f>
        <v>#N/A</v>
      </c>
      <c r="G86" s="60" t="e">
        <f ca="true">+IF(AND(ISNUMBER(OFFSET('Water Data'!$D$5,0,10*ROW('Water Data'!D80))),'Data Summary'!BV86="Yes"),100-OFFSET('Water Data'!$D$5,0,10*ROW('Water Data'!D80)),NA())</f>
        <v>#N/A</v>
      </c>
      <c r="H86" s="60" t="e">
        <f ca="true">+IF(AND(ISNUMBER(OFFSET('Water Data'!$D$7,0,10*ROW('Water Data'!D80))),'Data Summary'!BW86="Yes"),OFFSET('Water Data'!$D$7,0,10*ROW('Water Data'!D80)),NA())</f>
        <v>#N/A</v>
      </c>
      <c r="I86" s="60" t="e">
        <f ca="true">+IF(AND(ISNUMBER(OFFSET('Water Data'!$D$10,0,10*ROW('Water Data'!D80))),'Data Summary'!BX86="Yes"),OFFSET('Water Data'!$D$10,0,10*ROW('Water Data'!D80)),NA())</f>
        <v>#N/A</v>
      </c>
      <c r="J86" s="60" t="e">
        <f ca="true">+IF(AND(ISNUMBER(OFFSET('Water Data'!$E$5,0,10*ROW('Water Data'!E80))),'Data Summary'!BY86="Yes"),100-OFFSET('Water Data'!$E$5,0,10*ROW('Water Data'!E80)),NA())</f>
        <v>#N/A</v>
      </c>
      <c r="K86" s="60" t="e">
        <f ca="true">+IF(AND(ISNUMBER(OFFSET('Water Data'!$E$7,0,10*ROW('Water Data'!E80))),'Data Summary'!BZ86="Yes"),OFFSET('Water Data'!$E$7,0,10*ROW('Water Data'!E80)),NA())</f>
        <v>#N/A</v>
      </c>
      <c r="L86" s="60" t="e">
        <f ca="true">+IF(AND(ISNUMBER(OFFSET('Water Data'!$E$10,0,10*ROW('Water Data'!E80))),'Data Summary'!CA86="Yes"),OFFSET('Water Data'!$E$10,0,10*ROW('Water Data'!E80)),NA())</f>
        <v>#N/A</v>
      </c>
      <c r="M86" s="60" t="e">
        <f ca="true">+IF(AND(ISNUMBER(OFFSET('Water Data'!$F$5,0,10*ROW('Water Data'!F80))),'Data Summary'!CB86="Yes"),100-OFFSET('Water Data'!$F$5,0,10*ROW('Water Data'!F80)),NA())</f>
        <v>#N/A</v>
      </c>
      <c r="N86" s="60" t="e">
        <f ca="true">+IF(AND(ISNUMBER(OFFSET('Water Data'!$F$7,0,10*ROW('Water Data'!F80))),'Data Summary'!CC86="Yes"),OFFSET('Water Data'!$F$7,0,10*ROW('Water Data'!F80)),NA())</f>
        <v>#N/A</v>
      </c>
      <c r="O86" s="60" t="e">
        <f ca="true">+IF(AND(ISNUMBER(OFFSET('Water Data'!$F$10,0,10*ROW('Water Data'!F80))),'Data Summary'!CD86="Yes"),OFFSET('Water Data'!$F$10,0,10*ROW('Water Data'!F80)),NA())</f>
        <v>#N/A</v>
      </c>
      <c r="P86" s="60" t="e">
        <f ca="true">+IF(AND(ISNUMBER(OFFSET('Water Data'!$G$5,0,10*ROW('Water Data'!G80))),'Data Summary'!CE86="Yes"),100-OFFSET('Water Data'!$G$5,0,10*ROW('Water Data'!G80)),NA())</f>
        <v>#N/A</v>
      </c>
      <c r="Q86" s="60" t="e">
        <f ca="true">+IF(AND(ISNUMBER(OFFSET('Water Data'!$G$7,0,10*ROW('Water Data'!G80))),'Data Summary'!CF86="Yes"),OFFSET('Water Data'!$G$7,0,10*ROW('Water Data'!G80)),NA())</f>
        <v>#N/A</v>
      </c>
      <c r="R86" s="60" t="e">
        <f ca="true">+IF(AND(ISNUMBER(OFFSET('Water Data'!$G$10,0,10*ROW('Water Data'!G80))),'Data Summary'!CG86="Yes"),OFFSET('Water Data'!$G$10,0,10*ROW('Water Data'!G80)),NA())</f>
        <v>#N/A</v>
      </c>
      <c r="S86" s="60" t="e">
        <f ca="true">+IF(AND(ISNUMBER(OFFSET('Water Data'!$H$5,0,10*ROW('Water Data'!H80))),'Data Summary'!CH86="Yes"),100-OFFSET('Water Data'!$H$5,0,10*ROW('Water Data'!H80)),NA())</f>
        <v>#N/A</v>
      </c>
      <c r="T86" s="60" t="e">
        <f ca="true">+IF(AND(ISNUMBER(OFFSET('Water Data'!$H$7,0,10*ROW('Water Data'!H80))),'Data Summary'!CI86="Yes"),OFFSET('Water Data'!$H$7,0,10*ROW('Water Data'!H80)),NA())</f>
        <v>#N/A</v>
      </c>
      <c r="U86" s="60" t="e">
        <f ca="true">+IF(AND(ISNUMBER(OFFSET('Water Data'!$H$10,0,10*ROW('Water Data'!H80))),'Data Summary'!CJ86="Yes"),OFFSET('Water Data'!$H$10,0,10*ROW('Water Data'!H80)),NA())</f>
        <v>#N/A</v>
      </c>
      <c r="V86" s="106" t="e">
        <f ca="true">+IF(AND(ISNUMBER(OFFSET('Sanitation Data'!$C$5,0,10*ROW('Sanitation Data'!C80))),'Data Summary'!CK86="Yes"),100-OFFSET('Sanitation Data'!$C$5,0,10*ROW('Sanitation Data'!C80)),NA())</f>
        <v>#N/A</v>
      </c>
      <c r="W86" s="106" t="e">
        <f ca="true">+IF(AND(ISNUMBER(OFFSET('Sanitation Data'!$C$7,0,10*ROW('Sanitation Data'!C80))),'Data Summary'!CL86="Yes"),OFFSET('Sanitation Data'!$C$7,0,10*ROW('Sanitation Data'!C80)),NA())</f>
        <v>#N/A</v>
      </c>
      <c r="X86" s="106" t="e">
        <f ca="true">+IF(AND(ISNUMBER(OFFSET('Sanitation Data'!$C$11,0,10*ROW('Sanitation Data'!C80))),'Data Summary'!CM86="Yes"),OFFSET('Sanitation Data'!$C$11,0,10*ROW('Sanitation Data'!C80)),NA())</f>
        <v>#N/A</v>
      </c>
      <c r="Y86" s="106" t="e">
        <f ca="true">+IF(AND(ISNUMBER(OFFSET('Sanitation Data'!$C$12,0,10*ROW('Sanitation Data'!C80))),'Data Summary'!CN86="Yes"),OFFSET('Sanitation Data'!$C$12,0,10*ROW('Sanitation Data'!C80)),NA())</f>
        <v>#N/A</v>
      </c>
      <c r="Z86" s="106" t="e">
        <f ca="true">+IF(AND(ISNUMBER(OFFSET('Sanitation Data'!$C$13,0,10*ROW('Sanitation Data'!C80))),'Data Summary'!CO86="Yes"),OFFSET('Sanitation Data'!$C$13,0,10*ROW('Sanitation Data'!C80)),NA())</f>
        <v>#N/A</v>
      </c>
      <c r="AA86" s="106" t="e">
        <f ca="true">+IF(AND(ISNUMBER(OFFSET('Sanitation Data'!$D$5,0,10*ROW('Sanitation Data'!D80))),'Data Summary'!CP86="Yes"),100-OFFSET('Sanitation Data'!$D$5,0,10*ROW('Sanitation Data'!D80)),NA())</f>
        <v>#N/A</v>
      </c>
      <c r="AB86" s="106" t="e">
        <f ca="true">+IF(AND(ISNUMBER(OFFSET('Sanitation Data'!$D$7,0,10*ROW('Sanitation Data'!D80))),'Data Summary'!CQ86="Yes"),OFFSET('Sanitation Data'!$D$7,0,10*ROW('Sanitation Data'!D80)),NA())</f>
        <v>#N/A</v>
      </c>
      <c r="AC86" s="106" t="e">
        <f ca="true">+IF(AND(ISNUMBER(OFFSET('Sanitation Data'!$D$11,0,10*ROW('Sanitation Data'!D80))),'Data Summary'!CR86="Yes"),OFFSET('Sanitation Data'!$D$11,0,10*ROW('Sanitation Data'!D80)),NA())</f>
        <v>#N/A</v>
      </c>
      <c r="AD86" s="106" t="e">
        <f ca="true">+IF(AND(ISNUMBER(OFFSET('Sanitation Data'!$D$12,0,10*ROW('Sanitation Data'!D80))),'Data Summary'!CS86="Yes"),OFFSET('Sanitation Data'!$D$12,0,10*ROW('Sanitation Data'!D80)),NA())</f>
        <v>#N/A</v>
      </c>
      <c r="AE86" s="106" t="e">
        <f ca="true">+IF(AND(ISNUMBER(OFFSET('Sanitation Data'!$D$13,0,10*ROW('Sanitation Data'!D80))),'Data Summary'!CT86="Yes"),OFFSET('Sanitation Data'!$D$13,0,10*ROW('Sanitation Data'!D80)),NA())</f>
        <v>#N/A</v>
      </c>
      <c r="AF86" s="106" t="e">
        <f ca="true">+IF(AND(ISNUMBER(OFFSET('Sanitation Data'!$E$5,0,10*ROW('Sanitation Data'!E80))),'Data Summary'!CU86="Yes"),100-OFFSET('Sanitation Data'!$E$5,0,10*ROW('Sanitation Data'!E80)),NA())</f>
        <v>#N/A</v>
      </c>
      <c r="AG86" s="106" t="e">
        <f ca="true">+IF(AND(ISNUMBER(OFFSET('Sanitation Data'!$E$7,0,10*ROW('Sanitation Data'!E80))),'Data Summary'!CV86="Yes"),OFFSET('Sanitation Data'!$E$7,0,10*ROW('Sanitation Data'!E80)),NA())</f>
        <v>#N/A</v>
      </c>
      <c r="AH86" s="106" t="e">
        <f ca="true">+IF(AND(ISNUMBER(OFFSET('Sanitation Data'!$E$11,0,10*ROW('Sanitation Data'!E80))),'Data Summary'!CW86="Yes"),OFFSET('Sanitation Data'!$E$11,0,10*ROW('Sanitation Data'!E80)),NA())</f>
        <v>#N/A</v>
      </c>
      <c r="AI86" s="106" t="e">
        <f ca="true">+IF(AND(ISNUMBER(OFFSET('Sanitation Data'!$E$12,0,10*ROW('Sanitation Data'!E80))),'Data Summary'!CX86="Yes"),OFFSET('Sanitation Data'!$E$12,0,10*ROW('Sanitation Data'!E80)),NA())</f>
        <v>#N/A</v>
      </c>
      <c r="AJ86" s="106" t="e">
        <f ca="true">+IF(AND(ISNUMBER(OFFSET('Sanitation Data'!$E$13,0,10*ROW('Sanitation Data'!E80))),'Data Summary'!CY86="Yes"),OFFSET('Sanitation Data'!$E$13,0,10*ROW('Sanitation Data'!E80)),NA())</f>
        <v>#N/A</v>
      </c>
      <c r="AK86" s="106" t="e">
        <f ca="true">+IF(AND(ISNUMBER(OFFSET('Sanitation Data'!$F$5,0,10*ROW('Sanitation Data'!F80))),'Data Summary'!CZ86="Yes"),100-OFFSET('Sanitation Data'!$F$5,0,10*ROW('Sanitation Data'!F80)),NA())</f>
        <v>#N/A</v>
      </c>
      <c r="AL86" s="106" t="e">
        <f ca="true">+IF(AND(ISNUMBER(OFFSET('Sanitation Data'!$F$7,0,10*ROW('Sanitation Data'!F80))),'Data Summary'!DA86="Yes"),OFFSET('Sanitation Data'!$F$7,0,10*ROW('Sanitation Data'!F80)),NA())</f>
        <v>#N/A</v>
      </c>
      <c r="AM86" s="106" t="e">
        <f ca="true">+IF(AND(ISNUMBER(OFFSET('Sanitation Data'!$F$11,0,10*ROW('Sanitation Data'!F80))),'Data Summary'!DB86="Yes"),OFFSET('Sanitation Data'!$F$11,0,10*ROW('Sanitation Data'!F80)),NA())</f>
        <v>#N/A</v>
      </c>
      <c r="AN86" s="106" t="e">
        <f ca="true">+IF(AND(ISNUMBER(OFFSET('Sanitation Data'!$F$12,0,10*ROW('Sanitation Data'!F80))),'Data Summary'!DC86="Yes"),OFFSET('Sanitation Data'!$F$12,0,10*ROW('Sanitation Data'!F80)),NA())</f>
        <v>#N/A</v>
      </c>
      <c r="AO86" s="106" t="e">
        <f ca="true">+IF(AND(ISNUMBER(OFFSET('Sanitation Data'!$F$13,0,10*ROW('Sanitation Data'!F80))),'Data Summary'!DD86="Yes"),OFFSET('Sanitation Data'!$F$13,0,10*ROW('Sanitation Data'!F80)),NA())</f>
        <v>#N/A</v>
      </c>
      <c r="AP86" s="106" t="e">
        <f ca="true">+IF(AND(ISNUMBER(OFFSET('Sanitation Data'!$G$5,0,10*ROW('Sanitation Data'!G80))),'Data Summary'!DE86="Yes"),100-OFFSET('Sanitation Data'!$G$5,0,10*ROW('Sanitation Data'!G80)),NA())</f>
        <v>#N/A</v>
      </c>
      <c r="AQ86" s="106" t="e">
        <f ca="true">+IF(AND(ISNUMBER(OFFSET('Sanitation Data'!$G$7,0,10*ROW('Sanitation Data'!G80))),'Data Summary'!DF86="Yes"),OFFSET('Sanitation Data'!$G$7,0,10*ROW('Sanitation Data'!G80)),NA())</f>
        <v>#N/A</v>
      </c>
      <c r="AR86" s="106" t="e">
        <f ca="true">+IF(AND(ISNUMBER(OFFSET('Sanitation Data'!$G$11,0,10*ROW('Sanitation Data'!G80))),'Data Summary'!DG86="Yes"),OFFSET('Sanitation Data'!$G$11,0,10*ROW('Sanitation Data'!G80)),NA())</f>
        <v>#N/A</v>
      </c>
      <c r="AS86" s="106" t="e">
        <f ca="true">+IF(AND(ISNUMBER(OFFSET('Sanitation Data'!$G$12,0,10*ROW('Sanitation Data'!G80))),'Data Summary'!DH86="Yes"),OFFSET('Sanitation Data'!$G$12,0,10*ROW('Sanitation Data'!G80)),NA())</f>
        <v>#N/A</v>
      </c>
      <c r="AT86" s="106" t="e">
        <f ca="true">+IF(AND(ISNUMBER(OFFSET('Sanitation Data'!$G$13,0,10*ROW('Sanitation Data'!G80))),'Data Summary'!DI86="Yes"),OFFSET('Sanitation Data'!$G$13,0,10*ROW('Sanitation Data'!G80)),NA())</f>
        <v>#N/A</v>
      </c>
      <c r="AU86" s="106" t="e">
        <f ca="true">+IF(AND(ISNUMBER(OFFSET('Sanitation Data'!$H$5,0,10*ROW('Sanitation Data'!H80))),'Data Summary'!DJ86="Yes"),100-OFFSET('Sanitation Data'!$H$5,0,10*ROW('Sanitation Data'!H80)),NA())</f>
        <v>#N/A</v>
      </c>
      <c r="AV86" s="106" t="e">
        <f ca="true">+IF(AND(ISNUMBER(OFFSET('Sanitation Data'!$H$7,0,10*ROW('Sanitation Data'!H80))),'Data Summary'!DK86="Yes"),OFFSET('Sanitation Data'!$H$7,0,10*ROW('Sanitation Data'!H80)),NA())</f>
        <v>#N/A</v>
      </c>
      <c r="AW86" s="106" t="e">
        <f ca="true">+IF(AND(ISNUMBER(OFFSET('Sanitation Data'!$H$11,0,10*ROW('Sanitation Data'!H80))),'Data Summary'!DL86="Yes"),OFFSET('Sanitation Data'!$H$11,0,10*ROW('Sanitation Data'!H80)),NA())</f>
        <v>#N/A</v>
      </c>
      <c r="AX86" s="106" t="e">
        <f ca="true">+IF(AND(ISNUMBER(OFFSET('Sanitation Data'!$H$12,0,10*ROW('Sanitation Data'!H80))),'Data Summary'!DM86="Yes"),OFFSET('Sanitation Data'!$H$12,0,10*ROW('Sanitation Data'!H80)),NA())</f>
        <v>#N/A</v>
      </c>
      <c r="AY86" s="106" t="e">
        <f ca="true">+IF(AND(ISNUMBER(OFFSET('Sanitation Data'!$H$13,0,10*ROW('Sanitation Data'!H80))),'Data Summary'!DN86="Yes"),OFFSET('Sanitation Data'!$H$13,0,10*ROW('Sanitation Data'!H80)),NA())</f>
        <v>#N/A</v>
      </c>
      <c r="AZ86" s="111" t="e">
        <f ca="true">+IF(AND(ISNUMBER(OFFSET('Hygiene Data'!$C$6,0,10*ROW('Hygiene Data'!C80))),'Data Summary'!DO86="Yes"),OFFSET('Hygiene Data'!$C$6,0,10*ROW('Hygiene Data'!C80)),NA())</f>
        <v>#N/A</v>
      </c>
      <c r="BA86" s="111" t="e">
        <f ca="true">+IF(AND(ISNUMBER(OFFSET('Hygiene Data'!$C$8,0,10*ROW('Hygiene Data'!C80))),'Data Summary'!DP86="Yes"),OFFSET('Hygiene Data'!$C$8,0,10*ROW('Hygiene Data'!C80)),NA())</f>
        <v>#N/A</v>
      </c>
      <c r="BB86" s="111" t="e">
        <f ca="true">+IF(AND(ISNUMBER(OFFSET('Hygiene Data'!$C$10,0,10*ROW('Hygiene Data'!C80))),'Data Summary'!DQ86="Yes"),OFFSET('Hygiene Data'!$C$10,0,10*ROW('Hygiene Data'!C80)),NA())</f>
        <v>#N/A</v>
      </c>
      <c r="BC86" s="111" t="e">
        <f ca="true">+IF(AND(ISNUMBER(OFFSET('Hygiene Data'!$D$6,0,10*ROW('Hygiene Data'!D80))),'Data Summary'!DR86="Yes"),OFFSET('Hygiene Data'!$D$6,0,10*ROW('Hygiene Data'!D80)),NA())</f>
        <v>#N/A</v>
      </c>
      <c r="BD86" s="111" t="e">
        <f ca="true">+IF(AND(ISNUMBER(OFFSET('Hygiene Data'!$D$8,0,10*ROW('Hygiene Data'!D80))),'Data Summary'!DS86="Yes"),OFFSET('Hygiene Data'!$D$8,0,10*ROW('Hygiene Data'!D80)),NA())</f>
        <v>#N/A</v>
      </c>
      <c r="BE86" s="111" t="e">
        <f ca="true">+IF(AND(ISNUMBER(OFFSET('Hygiene Data'!$D$10,0,10*ROW('Hygiene Data'!D80))),'Data Summary'!DT86="Yes"),OFFSET('Hygiene Data'!$D$10,0,10*ROW('Hygiene Data'!D80)),NA())</f>
        <v>#N/A</v>
      </c>
      <c r="BF86" s="111" t="e">
        <f ca="true">+IF(AND(ISNUMBER(OFFSET('Hygiene Data'!$E$6,0,10*ROW('Hygiene Data'!E80))),'Data Summary'!DU86="Yes"),OFFSET('Hygiene Data'!$E$6,0,10*ROW('Hygiene Data'!E80)),NA())</f>
        <v>#N/A</v>
      </c>
      <c r="BG86" s="111" t="e">
        <f ca="true">+IF(AND(ISNUMBER(OFFSET('Hygiene Data'!$E$8,0,10*ROW('Hygiene Data'!E80))),'Data Summary'!DV86="Yes"),OFFSET('Hygiene Data'!$E$8,0,10*ROW('Hygiene Data'!E80)),NA())</f>
        <v>#N/A</v>
      </c>
      <c r="BH86" s="111" t="e">
        <f ca="true">+IF(AND(ISNUMBER(OFFSET('Hygiene Data'!$E$10,0,10*ROW('Hygiene Data'!E80))),'Data Summary'!DW86="Yes"),OFFSET('Hygiene Data'!$E$10,0,10*ROW('Hygiene Data'!E80)),NA())</f>
        <v>#N/A</v>
      </c>
      <c r="BI86" s="111" t="e">
        <f ca="true">+IF(AND(ISNUMBER(OFFSET('Hygiene Data'!$F$6,0,10*ROW('Hygiene Data'!F80))),'Data Summary'!DX86="Yes"),OFFSET('Hygiene Data'!$F$6,0,10*ROW('Hygiene Data'!F80)),NA())</f>
        <v>#N/A</v>
      </c>
      <c r="BJ86" s="111" t="e">
        <f ca="true">+IF(AND(ISNUMBER(OFFSET('Hygiene Data'!$F$8,0,10*ROW('Hygiene Data'!F80))),'Data Summary'!DY86="Yes"),OFFSET('Hygiene Data'!$F$8,0,10*ROW('Hygiene Data'!F80)),NA())</f>
        <v>#N/A</v>
      </c>
      <c r="BK86" s="111" t="e">
        <f ca="true">+IF(AND(ISNUMBER(OFFSET('Hygiene Data'!$F$10,0,10*ROW('Hygiene Data'!F80))),'Data Summary'!DZ86="Yes"),OFFSET('Hygiene Data'!$F$10,0,10*ROW('Hygiene Data'!F80)),NA())</f>
        <v>#N/A</v>
      </c>
      <c r="BL86" s="111" t="e">
        <f ca="true">+IF(AND(ISNUMBER(OFFSET('Hygiene Data'!$G$6,0,10*ROW('Hygiene Data'!G80))),'Data Summary'!EA86="Yes"),OFFSET('Hygiene Data'!$G$6,0,10*ROW('Hygiene Data'!G80)),NA())</f>
        <v>#N/A</v>
      </c>
      <c r="BM86" s="111" t="e">
        <f ca="true">+IF(AND(ISNUMBER(OFFSET('Hygiene Data'!$G$8,0,10*ROW('Hygiene Data'!G80))),'Data Summary'!EB86="Yes"),OFFSET('Hygiene Data'!$G$8,0,10*ROW('Hygiene Data'!G80)),NA())</f>
        <v>#N/A</v>
      </c>
      <c r="BN86" s="111" t="e">
        <f ca="true">+IF(AND(ISNUMBER(OFFSET('Hygiene Data'!$G$10,0,10*ROW('Hygiene Data'!G80))),'Data Summary'!EC86="Yes"),OFFSET('Hygiene Data'!$G$10,0,10*ROW('Hygiene Data'!G80)),NA())</f>
        <v>#N/A</v>
      </c>
      <c r="BO86" s="111" t="e">
        <f ca="true">+IF(AND(ISNUMBER(OFFSET('Hygiene Data'!$H$6,0,10*ROW('Hygiene Data'!H80))),'Data Summary'!ED86="Yes"),OFFSET('Hygiene Data'!$H$6,0,10*ROW('Hygiene Data'!H80)),NA())</f>
        <v>#N/A</v>
      </c>
      <c r="BP86" s="111" t="e">
        <f ca="true">+IF(AND(ISNUMBER(OFFSET('Hygiene Data'!$H$8,0,10*ROW('Hygiene Data'!H80))),'Data Summary'!EE86="Yes"),OFFSET('Hygiene Data'!$H$8,0,10*ROW('Hygiene Data'!H80)),NA())</f>
        <v>#N/A</v>
      </c>
      <c r="BQ86" s="111" t="e">
        <f ca="true">+IF(AND(ISNUMBER(OFFSET('Hygiene Data'!$H$10,0,10*ROW('Hygiene Data'!H80))),'Data Summary'!EF86="Yes"),OFFSET('Hygiene Data'!$H$10,0,10*ROW('Hygiene Data'!H80)),NA())</f>
        <v>#N/A</v>
      </c>
    </row>
    <row r="87" x14ac:dyDescent="0.2">
      <c r="A87" s="59" t="e">
        <f ca="true">+IF(OFFSET('Water Data'!$B$1,0,10*ROW('Water Data'!B81))="",NA(),OFFSET('Water Data'!$B$1,0,10*ROW('Water Data'!B81)))</f>
        <v>#N/A</v>
      </c>
      <c r="B87" s="59" t="e">
        <f ca="true">+IF(OFFSET('Water Data'!$A$3,0,10*ROW('Water Data'!A84))="",NA(),OFFSET('Water Data'!$A$3,0,10*ROW('Water Data'!A84)))</f>
        <v>#N/A</v>
      </c>
      <c r="C87" s="59" t="e">
        <f ca="true">+IF(OFFSET('Water Data'!$C$3,0,10*ROW('Water Data'!C84))="",NA(),OFFSET('Water Data'!$C$3,0,10*ROW('Water Data'!C84)))</f>
        <v>#N/A</v>
      </c>
      <c r="D87" s="60" t="e">
        <f ca="true">+IF(AND(ISNUMBER(OFFSET('Water Data'!$C$5,0,10*ROW('Water Data'!C81))),'Data Summary'!BS87="Yes"),100-OFFSET('Water Data'!$C$5,0,10*ROW('Water Data'!C81)),NA())</f>
        <v>#N/A</v>
      </c>
      <c r="E87" s="60" t="e">
        <f ca="true">+IF(AND(ISNUMBER(OFFSET('Water Data'!$C$7,0,10*ROW('Water Data'!C81))),'Data Summary'!BT87="Yes"),OFFSET('Water Data'!$C$7,0,10*ROW('Water Data'!C81)),NA())</f>
        <v>#N/A</v>
      </c>
      <c r="F87" s="60" t="e">
        <f ca="true">+IF(AND(ISNUMBER(OFFSET('Water Data'!$C$10,0,10*ROW('Water Data'!C81))),'Data Summary'!BU87="Yes"),OFFSET('Water Data'!$C$10,0,10*ROW('Water Data'!C81)),NA())</f>
        <v>#N/A</v>
      </c>
      <c r="G87" s="60" t="e">
        <f ca="true">+IF(AND(ISNUMBER(OFFSET('Water Data'!$D$5,0,10*ROW('Water Data'!D81))),'Data Summary'!BV87="Yes"),100-OFFSET('Water Data'!$D$5,0,10*ROW('Water Data'!D81)),NA())</f>
        <v>#N/A</v>
      </c>
      <c r="H87" s="60" t="e">
        <f ca="true">+IF(AND(ISNUMBER(OFFSET('Water Data'!$D$7,0,10*ROW('Water Data'!D81))),'Data Summary'!BW87="Yes"),OFFSET('Water Data'!$D$7,0,10*ROW('Water Data'!D81)),NA())</f>
        <v>#N/A</v>
      </c>
      <c r="I87" s="60" t="e">
        <f ca="true">+IF(AND(ISNUMBER(OFFSET('Water Data'!$D$10,0,10*ROW('Water Data'!D81))),'Data Summary'!BX87="Yes"),OFFSET('Water Data'!$D$10,0,10*ROW('Water Data'!D81)),NA())</f>
        <v>#N/A</v>
      </c>
      <c r="J87" s="60" t="e">
        <f ca="true">+IF(AND(ISNUMBER(OFFSET('Water Data'!$E$5,0,10*ROW('Water Data'!E81))),'Data Summary'!BY87="Yes"),100-OFFSET('Water Data'!$E$5,0,10*ROW('Water Data'!E81)),NA())</f>
        <v>#N/A</v>
      </c>
      <c r="K87" s="60" t="e">
        <f ca="true">+IF(AND(ISNUMBER(OFFSET('Water Data'!$E$7,0,10*ROW('Water Data'!E81))),'Data Summary'!BZ87="Yes"),OFFSET('Water Data'!$E$7,0,10*ROW('Water Data'!E81)),NA())</f>
        <v>#N/A</v>
      </c>
      <c r="L87" s="60" t="e">
        <f ca="true">+IF(AND(ISNUMBER(OFFSET('Water Data'!$E$10,0,10*ROW('Water Data'!E81))),'Data Summary'!CA87="Yes"),OFFSET('Water Data'!$E$10,0,10*ROW('Water Data'!E81)),NA())</f>
        <v>#N/A</v>
      </c>
      <c r="M87" s="60" t="e">
        <f ca="true">+IF(AND(ISNUMBER(OFFSET('Water Data'!$F$5,0,10*ROW('Water Data'!F81))),'Data Summary'!CB87="Yes"),100-OFFSET('Water Data'!$F$5,0,10*ROW('Water Data'!F81)),NA())</f>
        <v>#N/A</v>
      </c>
      <c r="N87" s="60" t="e">
        <f ca="true">+IF(AND(ISNUMBER(OFFSET('Water Data'!$F$7,0,10*ROW('Water Data'!F81))),'Data Summary'!CC87="Yes"),OFFSET('Water Data'!$F$7,0,10*ROW('Water Data'!F81)),NA())</f>
        <v>#N/A</v>
      </c>
      <c r="O87" s="60" t="e">
        <f ca="true">+IF(AND(ISNUMBER(OFFSET('Water Data'!$F$10,0,10*ROW('Water Data'!F81))),'Data Summary'!CD87="Yes"),OFFSET('Water Data'!$F$10,0,10*ROW('Water Data'!F81)),NA())</f>
        <v>#N/A</v>
      </c>
      <c r="P87" s="60" t="e">
        <f ca="true">+IF(AND(ISNUMBER(OFFSET('Water Data'!$G$5,0,10*ROW('Water Data'!G81))),'Data Summary'!CE87="Yes"),100-OFFSET('Water Data'!$G$5,0,10*ROW('Water Data'!G81)),NA())</f>
        <v>#N/A</v>
      </c>
      <c r="Q87" s="60" t="e">
        <f ca="true">+IF(AND(ISNUMBER(OFFSET('Water Data'!$G$7,0,10*ROW('Water Data'!G81))),'Data Summary'!CF87="Yes"),OFFSET('Water Data'!$G$7,0,10*ROW('Water Data'!G81)),NA())</f>
        <v>#N/A</v>
      </c>
      <c r="R87" s="60" t="e">
        <f ca="true">+IF(AND(ISNUMBER(OFFSET('Water Data'!$G$10,0,10*ROW('Water Data'!G81))),'Data Summary'!CG87="Yes"),OFFSET('Water Data'!$G$10,0,10*ROW('Water Data'!G81)),NA())</f>
        <v>#N/A</v>
      </c>
      <c r="S87" s="60" t="e">
        <f ca="true">+IF(AND(ISNUMBER(OFFSET('Water Data'!$H$5,0,10*ROW('Water Data'!H81))),'Data Summary'!CH87="Yes"),100-OFFSET('Water Data'!$H$5,0,10*ROW('Water Data'!H81)),NA())</f>
        <v>#N/A</v>
      </c>
      <c r="T87" s="60" t="e">
        <f ca="true">+IF(AND(ISNUMBER(OFFSET('Water Data'!$H$7,0,10*ROW('Water Data'!H81))),'Data Summary'!CI87="Yes"),OFFSET('Water Data'!$H$7,0,10*ROW('Water Data'!H81)),NA())</f>
        <v>#N/A</v>
      </c>
      <c r="U87" s="60" t="e">
        <f ca="true">+IF(AND(ISNUMBER(OFFSET('Water Data'!$H$10,0,10*ROW('Water Data'!H81))),'Data Summary'!CJ87="Yes"),OFFSET('Water Data'!$H$10,0,10*ROW('Water Data'!H81)),NA())</f>
        <v>#N/A</v>
      </c>
      <c r="V87" s="106" t="e">
        <f ca="true">+IF(AND(ISNUMBER(OFFSET('Sanitation Data'!$C$5,0,10*ROW('Sanitation Data'!C81))),'Data Summary'!CK87="Yes"),100-OFFSET('Sanitation Data'!$C$5,0,10*ROW('Sanitation Data'!C81)),NA())</f>
        <v>#N/A</v>
      </c>
      <c r="W87" s="106" t="e">
        <f ca="true">+IF(AND(ISNUMBER(OFFSET('Sanitation Data'!$C$7,0,10*ROW('Sanitation Data'!C81))),'Data Summary'!CL87="Yes"),OFFSET('Sanitation Data'!$C$7,0,10*ROW('Sanitation Data'!C81)),NA())</f>
        <v>#N/A</v>
      </c>
      <c r="X87" s="106" t="e">
        <f ca="true">+IF(AND(ISNUMBER(OFFSET('Sanitation Data'!$C$11,0,10*ROW('Sanitation Data'!C81))),'Data Summary'!CM87="Yes"),OFFSET('Sanitation Data'!$C$11,0,10*ROW('Sanitation Data'!C81)),NA())</f>
        <v>#N/A</v>
      </c>
      <c r="Y87" s="106" t="e">
        <f ca="true">+IF(AND(ISNUMBER(OFFSET('Sanitation Data'!$C$12,0,10*ROW('Sanitation Data'!C81))),'Data Summary'!CN87="Yes"),OFFSET('Sanitation Data'!$C$12,0,10*ROW('Sanitation Data'!C81)),NA())</f>
        <v>#N/A</v>
      </c>
      <c r="Z87" s="106" t="e">
        <f ca="true">+IF(AND(ISNUMBER(OFFSET('Sanitation Data'!$C$13,0,10*ROW('Sanitation Data'!C81))),'Data Summary'!CO87="Yes"),OFFSET('Sanitation Data'!$C$13,0,10*ROW('Sanitation Data'!C81)),NA())</f>
        <v>#N/A</v>
      </c>
      <c r="AA87" s="106" t="e">
        <f ca="true">+IF(AND(ISNUMBER(OFFSET('Sanitation Data'!$D$5,0,10*ROW('Sanitation Data'!D81))),'Data Summary'!CP87="Yes"),100-OFFSET('Sanitation Data'!$D$5,0,10*ROW('Sanitation Data'!D81)),NA())</f>
        <v>#N/A</v>
      </c>
      <c r="AB87" s="106" t="e">
        <f ca="true">+IF(AND(ISNUMBER(OFFSET('Sanitation Data'!$D$7,0,10*ROW('Sanitation Data'!D81))),'Data Summary'!CQ87="Yes"),OFFSET('Sanitation Data'!$D$7,0,10*ROW('Sanitation Data'!D81)),NA())</f>
        <v>#N/A</v>
      </c>
      <c r="AC87" s="106" t="e">
        <f ca="true">+IF(AND(ISNUMBER(OFFSET('Sanitation Data'!$D$11,0,10*ROW('Sanitation Data'!D81))),'Data Summary'!CR87="Yes"),OFFSET('Sanitation Data'!$D$11,0,10*ROW('Sanitation Data'!D81)),NA())</f>
        <v>#N/A</v>
      </c>
      <c r="AD87" s="106" t="e">
        <f ca="true">+IF(AND(ISNUMBER(OFFSET('Sanitation Data'!$D$12,0,10*ROW('Sanitation Data'!D81))),'Data Summary'!CS87="Yes"),OFFSET('Sanitation Data'!$D$12,0,10*ROW('Sanitation Data'!D81)),NA())</f>
        <v>#N/A</v>
      </c>
      <c r="AE87" s="106" t="e">
        <f ca="true">+IF(AND(ISNUMBER(OFFSET('Sanitation Data'!$D$13,0,10*ROW('Sanitation Data'!D81))),'Data Summary'!CT87="Yes"),OFFSET('Sanitation Data'!$D$13,0,10*ROW('Sanitation Data'!D81)),NA())</f>
        <v>#N/A</v>
      </c>
      <c r="AF87" s="106" t="e">
        <f ca="true">+IF(AND(ISNUMBER(OFFSET('Sanitation Data'!$E$5,0,10*ROW('Sanitation Data'!E81))),'Data Summary'!CU87="Yes"),100-OFFSET('Sanitation Data'!$E$5,0,10*ROW('Sanitation Data'!E81)),NA())</f>
        <v>#N/A</v>
      </c>
      <c r="AG87" s="106" t="e">
        <f ca="true">+IF(AND(ISNUMBER(OFFSET('Sanitation Data'!$E$7,0,10*ROW('Sanitation Data'!E81))),'Data Summary'!CV87="Yes"),OFFSET('Sanitation Data'!$E$7,0,10*ROW('Sanitation Data'!E81)),NA())</f>
        <v>#N/A</v>
      </c>
      <c r="AH87" s="106" t="e">
        <f ca="true">+IF(AND(ISNUMBER(OFFSET('Sanitation Data'!$E$11,0,10*ROW('Sanitation Data'!E81))),'Data Summary'!CW87="Yes"),OFFSET('Sanitation Data'!$E$11,0,10*ROW('Sanitation Data'!E81)),NA())</f>
        <v>#N/A</v>
      </c>
      <c r="AI87" s="106" t="e">
        <f ca="true">+IF(AND(ISNUMBER(OFFSET('Sanitation Data'!$E$12,0,10*ROW('Sanitation Data'!E81))),'Data Summary'!CX87="Yes"),OFFSET('Sanitation Data'!$E$12,0,10*ROW('Sanitation Data'!E81)),NA())</f>
        <v>#N/A</v>
      </c>
      <c r="AJ87" s="106" t="e">
        <f ca="true">+IF(AND(ISNUMBER(OFFSET('Sanitation Data'!$E$13,0,10*ROW('Sanitation Data'!E81))),'Data Summary'!CY87="Yes"),OFFSET('Sanitation Data'!$E$13,0,10*ROW('Sanitation Data'!E81)),NA())</f>
        <v>#N/A</v>
      </c>
      <c r="AK87" s="106" t="e">
        <f ca="true">+IF(AND(ISNUMBER(OFFSET('Sanitation Data'!$F$5,0,10*ROW('Sanitation Data'!F81))),'Data Summary'!CZ87="Yes"),100-OFFSET('Sanitation Data'!$F$5,0,10*ROW('Sanitation Data'!F81)),NA())</f>
        <v>#N/A</v>
      </c>
      <c r="AL87" s="106" t="e">
        <f ca="true">+IF(AND(ISNUMBER(OFFSET('Sanitation Data'!$F$7,0,10*ROW('Sanitation Data'!F81))),'Data Summary'!DA87="Yes"),OFFSET('Sanitation Data'!$F$7,0,10*ROW('Sanitation Data'!F81)),NA())</f>
        <v>#N/A</v>
      </c>
      <c r="AM87" s="106" t="e">
        <f ca="true">+IF(AND(ISNUMBER(OFFSET('Sanitation Data'!$F$11,0,10*ROW('Sanitation Data'!F81))),'Data Summary'!DB87="Yes"),OFFSET('Sanitation Data'!$F$11,0,10*ROW('Sanitation Data'!F81)),NA())</f>
        <v>#N/A</v>
      </c>
      <c r="AN87" s="106" t="e">
        <f ca="true">+IF(AND(ISNUMBER(OFFSET('Sanitation Data'!$F$12,0,10*ROW('Sanitation Data'!F81))),'Data Summary'!DC87="Yes"),OFFSET('Sanitation Data'!$F$12,0,10*ROW('Sanitation Data'!F81)),NA())</f>
        <v>#N/A</v>
      </c>
      <c r="AO87" s="106" t="e">
        <f ca="true">+IF(AND(ISNUMBER(OFFSET('Sanitation Data'!$F$13,0,10*ROW('Sanitation Data'!F81))),'Data Summary'!DD87="Yes"),OFFSET('Sanitation Data'!$F$13,0,10*ROW('Sanitation Data'!F81)),NA())</f>
        <v>#N/A</v>
      </c>
      <c r="AP87" s="106" t="e">
        <f ca="true">+IF(AND(ISNUMBER(OFFSET('Sanitation Data'!$G$5,0,10*ROW('Sanitation Data'!G81))),'Data Summary'!DE87="Yes"),100-OFFSET('Sanitation Data'!$G$5,0,10*ROW('Sanitation Data'!G81)),NA())</f>
        <v>#N/A</v>
      </c>
      <c r="AQ87" s="106" t="e">
        <f ca="true">+IF(AND(ISNUMBER(OFFSET('Sanitation Data'!$G$7,0,10*ROW('Sanitation Data'!G81))),'Data Summary'!DF87="Yes"),OFFSET('Sanitation Data'!$G$7,0,10*ROW('Sanitation Data'!G81)),NA())</f>
        <v>#N/A</v>
      </c>
      <c r="AR87" s="106" t="e">
        <f ca="true">+IF(AND(ISNUMBER(OFFSET('Sanitation Data'!$G$11,0,10*ROW('Sanitation Data'!G81))),'Data Summary'!DG87="Yes"),OFFSET('Sanitation Data'!$G$11,0,10*ROW('Sanitation Data'!G81)),NA())</f>
        <v>#N/A</v>
      </c>
      <c r="AS87" s="106" t="e">
        <f ca="true">+IF(AND(ISNUMBER(OFFSET('Sanitation Data'!$G$12,0,10*ROW('Sanitation Data'!G81))),'Data Summary'!DH87="Yes"),OFFSET('Sanitation Data'!$G$12,0,10*ROW('Sanitation Data'!G81)),NA())</f>
        <v>#N/A</v>
      </c>
      <c r="AT87" s="106" t="e">
        <f ca="true">+IF(AND(ISNUMBER(OFFSET('Sanitation Data'!$G$13,0,10*ROW('Sanitation Data'!G81))),'Data Summary'!DI87="Yes"),OFFSET('Sanitation Data'!$G$13,0,10*ROW('Sanitation Data'!G81)),NA())</f>
        <v>#N/A</v>
      </c>
      <c r="AU87" s="106" t="e">
        <f ca="true">+IF(AND(ISNUMBER(OFFSET('Sanitation Data'!$H$5,0,10*ROW('Sanitation Data'!H81))),'Data Summary'!DJ87="Yes"),100-OFFSET('Sanitation Data'!$H$5,0,10*ROW('Sanitation Data'!H81)),NA())</f>
        <v>#N/A</v>
      </c>
      <c r="AV87" s="106" t="e">
        <f ca="true">+IF(AND(ISNUMBER(OFFSET('Sanitation Data'!$H$7,0,10*ROW('Sanitation Data'!H81))),'Data Summary'!DK87="Yes"),OFFSET('Sanitation Data'!$H$7,0,10*ROW('Sanitation Data'!H81)),NA())</f>
        <v>#N/A</v>
      </c>
      <c r="AW87" s="106" t="e">
        <f ca="true">+IF(AND(ISNUMBER(OFFSET('Sanitation Data'!$H$11,0,10*ROW('Sanitation Data'!H81))),'Data Summary'!DL87="Yes"),OFFSET('Sanitation Data'!$H$11,0,10*ROW('Sanitation Data'!H81)),NA())</f>
        <v>#N/A</v>
      </c>
      <c r="AX87" s="106" t="e">
        <f ca="true">+IF(AND(ISNUMBER(OFFSET('Sanitation Data'!$H$12,0,10*ROW('Sanitation Data'!H81))),'Data Summary'!DM87="Yes"),OFFSET('Sanitation Data'!$H$12,0,10*ROW('Sanitation Data'!H81)),NA())</f>
        <v>#N/A</v>
      </c>
      <c r="AY87" s="106" t="e">
        <f ca="true">+IF(AND(ISNUMBER(OFFSET('Sanitation Data'!$H$13,0,10*ROW('Sanitation Data'!H81))),'Data Summary'!DN87="Yes"),OFFSET('Sanitation Data'!$H$13,0,10*ROW('Sanitation Data'!H81)),NA())</f>
        <v>#N/A</v>
      </c>
      <c r="AZ87" s="111" t="e">
        <f ca="true">+IF(AND(ISNUMBER(OFFSET('Hygiene Data'!$C$6,0,10*ROW('Hygiene Data'!C81))),'Data Summary'!DO87="Yes"),OFFSET('Hygiene Data'!$C$6,0,10*ROW('Hygiene Data'!C81)),NA())</f>
        <v>#N/A</v>
      </c>
      <c r="BA87" s="111" t="e">
        <f ca="true">+IF(AND(ISNUMBER(OFFSET('Hygiene Data'!$C$8,0,10*ROW('Hygiene Data'!C81))),'Data Summary'!DP87="Yes"),OFFSET('Hygiene Data'!$C$8,0,10*ROW('Hygiene Data'!C81)),NA())</f>
        <v>#N/A</v>
      </c>
      <c r="BB87" s="111" t="e">
        <f ca="true">+IF(AND(ISNUMBER(OFFSET('Hygiene Data'!$C$10,0,10*ROW('Hygiene Data'!C81))),'Data Summary'!DQ87="Yes"),OFFSET('Hygiene Data'!$C$10,0,10*ROW('Hygiene Data'!C81)),NA())</f>
        <v>#N/A</v>
      </c>
      <c r="BC87" s="111" t="e">
        <f ca="true">+IF(AND(ISNUMBER(OFFSET('Hygiene Data'!$D$6,0,10*ROW('Hygiene Data'!D81))),'Data Summary'!DR87="Yes"),OFFSET('Hygiene Data'!$D$6,0,10*ROW('Hygiene Data'!D81)),NA())</f>
        <v>#N/A</v>
      </c>
      <c r="BD87" s="111" t="e">
        <f ca="true">+IF(AND(ISNUMBER(OFFSET('Hygiene Data'!$D$8,0,10*ROW('Hygiene Data'!D81))),'Data Summary'!DS87="Yes"),OFFSET('Hygiene Data'!$D$8,0,10*ROW('Hygiene Data'!D81)),NA())</f>
        <v>#N/A</v>
      </c>
      <c r="BE87" s="111" t="e">
        <f ca="true">+IF(AND(ISNUMBER(OFFSET('Hygiene Data'!$D$10,0,10*ROW('Hygiene Data'!D81))),'Data Summary'!DT87="Yes"),OFFSET('Hygiene Data'!$D$10,0,10*ROW('Hygiene Data'!D81)),NA())</f>
        <v>#N/A</v>
      </c>
      <c r="BF87" s="111" t="e">
        <f ca="true">+IF(AND(ISNUMBER(OFFSET('Hygiene Data'!$E$6,0,10*ROW('Hygiene Data'!E81))),'Data Summary'!DU87="Yes"),OFFSET('Hygiene Data'!$E$6,0,10*ROW('Hygiene Data'!E81)),NA())</f>
        <v>#N/A</v>
      </c>
      <c r="BG87" s="111" t="e">
        <f ca="true">+IF(AND(ISNUMBER(OFFSET('Hygiene Data'!$E$8,0,10*ROW('Hygiene Data'!E81))),'Data Summary'!DV87="Yes"),OFFSET('Hygiene Data'!$E$8,0,10*ROW('Hygiene Data'!E81)),NA())</f>
        <v>#N/A</v>
      </c>
      <c r="BH87" s="111" t="e">
        <f ca="true">+IF(AND(ISNUMBER(OFFSET('Hygiene Data'!$E$10,0,10*ROW('Hygiene Data'!E81))),'Data Summary'!DW87="Yes"),OFFSET('Hygiene Data'!$E$10,0,10*ROW('Hygiene Data'!E81)),NA())</f>
        <v>#N/A</v>
      </c>
      <c r="BI87" s="111" t="e">
        <f ca="true">+IF(AND(ISNUMBER(OFFSET('Hygiene Data'!$F$6,0,10*ROW('Hygiene Data'!F81))),'Data Summary'!DX87="Yes"),OFFSET('Hygiene Data'!$F$6,0,10*ROW('Hygiene Data'!F81)),NA())</f>
        <v>#N/A</v>
      </c>
      <c r="BJ87" s="111" t="e">
        <f ca="true">+IF(AND(ISNUMBER(OFFSET('Hygiene Data'!$F$8,0,10*ROW('Hygiene Data'!F81))),'Data Summary'!DY87="Yes"),OFFSET('Hygiene Data'!$F$8,0,10*ROW('Hygiene Data'!F81)),NA())</f>
        <v>#N/A</v>
      </c>
      <c r="BK87" s="111" t="e">
        <f ca="true">+IF(AND(ISNUMBER(OFFSET('Hygiene Data'!$F$10,0,10*ROW('Hygiene Data'!F81))),'Data Summary'!DZ87="Yes"),OFFSET('Hygiene Data'!$F$10,0,10*ROW('Hygiene Data'!F81)),NA())</f>
        <v>#N/A</v>
      </c>
      <c r="BL87" s="111" t="e">
        <f ca="true">+IF(AND(ISNUMBER(OFFSET('Hygiene Data'!$G$6,0,10*ROW('Hygiene Data'!G81))),'Data Summary'!EA87="Yes"),OFFSET('Hygiene Data'!$G$6,0,10*ROW('Hygiene Data'!G81)),NA())</f>
        <v>#N/A</v>
      </c>
      <c r="BM87" s="111" t="e">
        <f ca="true">+IF(AND(ISNUMBER(OFFSET('Hygiene Data'!$G$8,0,10*ROW('Hygiene Data'!G81))),'Data Summary'!EB87="Yes"),OFFSET('Hygiene Data'!$G$8,0,10*ROW('Hygiene Data'!G81)),NA())</f>
        <v>#N/A</v>
      </c>
      <c r="BN87" s="111" t="e">
        <f ca="true">+IF(AND(ISNUMBER(OFFSET('Hygiene Data'!$G$10,0,10*ROW('Hygiene Data'!G81))),'Data Summary'!EC87="Yes"),OFFSET('Hygiene Data'!$G$10,0,10*ROW('Hygiene Data'!G81)),NA())</f>
        <v>#N/A</v>
      </c>
      <c r="BO87" s="111" t="e">
        <f ca="true">+IF(AND(ISNUMBER(OFFSET('Hygiene Data'!$H$6,0,10*ROW('Hygiene Data'!H81))),'Data Summary'!ED87="Yes"),OFFSET('Hygiene Data'!$H$6,0,10*ROW('Hygiene Data'!H81)),NA())</f>
        <v>#N/A</v>
      </c>
      <c r="BP87" s="111" t="e">
        <f ca="true">+IF(AND(ISNUMBER(OFFSET('Hygiene Data'!$H$8,0,10*ROW('Hygiene Data'!H81))),'Data Summary'!EE87="Yes"),OFFSET('Hygiene Data'!$H$8,0,10*ROW('Hygiene Data'!H81)),NA())</f>
        <v>#N/A</v>
      </c>
      <c r="BQ87" s="111" t="e">
        <f ca="true">+IF(AND(ISNUMBER(OFFSET('Hygiene Data'!$H$10,0,10*ROW('Hygiene Data'!H81))),'Data Summary'!EF87="Yes"),OFFSET('Hygiene Data'!$H$10,0,10*ROW('Hygiene Data'!H81)),NA())</f>
        <v>#N/A</v>
      </c>
    </row>
    <row r="88" x14ac:dyDescent="0.2">
      <c r="A88" s="59" t="e">
        <f ca="true">+IF(OFFSET('Water Data'!$B$1,0,10*ROW('Water Data'!B82))="",NA(),OFFSET('Water Data'!$B$1,0,10*ROW('Water Data'!B82)))</f>
        <v>#N/A</v>
      </c>
      <c r="B88" s="59" t="e">
        <f ca="true">+IF(OFFSET('Water Data'!$A$3,0,10*ROW('Water Data'!A85))="",NA(),OFFSET('Water Data'!$A$3,0,10*ROW('Water Data'!A85)))</f>
        <v>#N/A</v>
      </c>
      <c r="C88" s="59" t="e">
        <f ca="true">+IF(OFFSET('Water Data'!$C$3,0,10*ROW('Water Data'!C85))="",NA(),OFFSET('Water Data'!$C$3,0,10*ROW('Water Data'!C85)))</f>
        <v>#N/A</v>
      </c>
      <c r="D88" s="60" t="e">
        <f ca="true">+IF(AND(ISNUMBER(OFFSET('Water Data'!$C$5,0,10*ROW('Water Data'!C82))),'Data Summary'!BS88="Yes"),100-OFFSET('Water Data'!$C$5,0,10*ROW('Water Data'!C82)),NA())</f>
        <v>#N/A</v>
      </c>
      <c r="E88" s="60" t="e">
        <f ca="true">+IF(AND(ISNUMBER(OFFSET('Water Data'!$C$7,0,10*ROW('Water Data'!C82))),'Data Summary'!BT88="Yes"),OFFSET('Water Data'!$C$7,0,10*ROW('Water Data'!C82)),NA())</f>
        <v>#N/A</v>
      </c>
      <c r="F88" s="60" t="e">
        <f ca="true">+IF(AND(ISNUMBER(OFFSET('Water Data'!$C$10,0,10*ROW('Water Data'!C82))),'Data Summary'!BU88="Yes"),OFFSET('Water Data'!$C$10,0,10*ROW('Water Data'!C82)),NA())</f>
        <v>#N/A</v>
      </c>
      <c r="G88" s="60" t="e">
        <f ca="true">+IF(AND(ISNUMBER(OFFSET('Water Data'!$D$5,0,10*ROW('Water Data'!D82))),'Data Summary'!BV88="Yes"),100-OFFSET('Water Data'!$D$5,0,10*ROW('Water Data'!D82)),NA())</f>
        <v>#N/A</v>
      </c>
      <c r="H88" s="60" t="e">
        <f ca="true">+IF(AND(ISNUMBER(OFFSET('Water Data'!$D$7,0,10*ROW('Water Data'!D82))),'Data Summary'!BW88="Yes"),OFFSET('Water Data'!$D$7,0,10*ROW('Water Data'!D82)),NA())</f>
        <v>#N/A</v>
      </c>
      <c r="I88" s="60" t="e">
        <f ca="true">+IF(AND(ISNUMBER(OFFSET('Water Data'!$D$10,0,10*ROW('Water Data'!D82))),'Data Summary'!BX88="Yes"),OFFSET('Water Data'!$D$10,0,10*ROW('Water Data'!D82)),NA())</f>
        <v>#N/A</v>
      </c>
      <c r="J88" s="60" t="e">
        <f ca="true">+IF(AND(ISNUMBER(OFFSET('Water Data'!$E$5,0,10*ROW('Water Data'!E82))),'Data Summary'!BY88="Yes"),100-OFFSET('Water Data'!$E$5,0,10*ROW('Water Data'!E82)),NA())</f>
        <v>#N/A</v>
      </c>
      <c r="K88" s="60" t="e">
        <f ca="true">+IF(AND(ISNUMBER(OFFSET('Water Data'!$E$7,0,10*ROW('Water Data'!E82))),'Data Summary'!BZ88="Yes"),OFFSET('Water Data'!$E$7,0,10*ROW('Water Data'!E82)),NA())</f>
        <v>#N/A</v>
      </c>
      <c r="L88" s="60" t="e">
        <f ca="true">+IF(AND(ISNUMBER(OFFSET('Water Data'!$E$10,0,10*ROW('Water Data'!E82))),'Data Summary'!CA88="Yes"),OFFSET('Water Data'!$E$10,0,10*ROW('Water Data'!E82)),NA())</f>
        <v>#N/A</v>
      </c>
      <c r="M88" s="60" t="e">
        <f ca="true">+IF(AND(ISNUMBER(OFFSET('Water Data'!$F$5,0,10*ROW('Water Data'!F82))),'Data Summary'!CB88="Yes"),100-OFFSET('Water Data'!$F$5,0,10*ROW('Water Data'!F82)),NA())</f>
        <v>#N/A</v>
      </c>
      <c r="N88" s="60" t="e">
        <f ca="true">+IF(AND(ISNUMBER(OFFSET('Water Data'!$F$7,0,10*ROW('Water Data'!F82))),'Data Summary'!CC88="Yes"),OFFSET('Water Data'!$F$7,0,10*ROW('Water Data'!F82)),NA())</f>
        <v>#N/A</v>
      </c>
      <c r="O88" s="60" t="e">
        <f ca="true">+IF(AND(ISNUMBER(OFFSET('Water Data'!$F$10,0,10*ROW('Water Data'!F82))),'Data Summary'!CD88="Yes"),OFFSET('Water Data'!$F$10,0,10*ROW('Water Data'!F82)),NA())</f>
        <v>#N/A</v>
      </c>
      <c r="P88" s="60" t="e">
        <f ca="true">+IF(AND(ISNUMBER(OFFSET('Water Data'!$G$5,0,10*ROW('Water Data'!G82))),'Data Summary'!CE88="Yes"),100-OFFSET('Water Data'!$G$5,0,10*ROW('Water Data'!G82)),NA())</f>
        <v>#N/A</v>
      </c>
      <c r="Q88" s="60" t="e">
        <f ca="true">+IF(AND(ISNUMBER(OFFSET('Water Data'!$G$7,0,10*ROW('Water Data'!G82))),'Data Summary'!CF88="Yes"),OFFSET('Water Data'!$G$7,0,10*ROW('Water Data'!G82)),NA())</f>
        <v>#N/A</v>
      </c>
      <c r="R88" s="60" t="e">
        <f ca="true">+IF(AND(ISNUMBER(OFFSET('Water Data'!$G$10,0,10*ROW('Water Data'!G82))),'Data Summary'!CG88="Yes"),OFFSET('Water Data'!$G$10,0,10*ROW('Water Data'!G82)),NA())</f>
        <v>#N/A</v>
      </c>
      <c r="S88" s="60" t="e">
        <f ca="true">+IF(AND(ISNUMBER(OFFSET('Water Data'!$H$5,0,10*ROW('Water Data'!H82))),'Data Summary'!CH88="Yes"),100-OFFSET('Water Data'!$H$5,0,10*ROW('Water Data'!H82)),NA())</f>
        <v>#N/A</v>
      </c>
      <c r="T88" s="60" t="e">
        <f ca="true">+IF(AND(ISNUMBER(OFFSET('Water Data'!$H$7,0,10*ROW('Water Data'!H82))),'Data Summary'!CI88="Yes"),OFFSET('Water Data'!$H$7,0,10*ROW('Water Data'!H82)),NA())</f>
        <v>#N/A</v>
      </c>
      <c r="U88" s="60" t="e">
        <f ca="true">+IF(AND(ISNUMBER(OFFSET('Water Data'!$H$10,0,10*ROW('Water Data'!H82))),'Data Summary'!CJ88="Yes"),OFFSET('Water Data'!$H$10,0,10*ROW('Water Data'!H82)),NA())</f>
        <v>#N/A</v>
      </c>
      <c r="V88" s="106" t="e">
        <f ca="true">+IF(AND(ISNUMBER(OFFSET('Sanitation Data'!$C$5,0,10*ROW('Sanitation Data'!C82))),'Data Summary'!CK88="Yes"),100-OFFSET('Sanitation Data'!$C$5,0,10*ROW('Sanitation Data'!C82)),NA())</f>
        <v>#N/A</v>
      </c>
      <c r="W88" s="106" t="e">
        <f ca="true">+IF(AND(ISNUMBER(OFFSET('Sanitation Data'!$C$7,0,10*ROW('Sanitation Data'!C82))),'Data Summary'!CL88="Yes"),OFFSET('Sanitation Data'!$C$7,0,10*ROW('Sanitation Data'!C82)),NA())</f>
        <v>#N/A</v>
      </c>
      <c r="X88" s="106" t="e">
        <f ca="true">+IF(AND(ISNUMBER(OFFSET('Sanitation Data'!$C$11,0,10*ROW('Sanitation Data'!C82))),'Data Summary'!CM88="Yes"),OFFSET('Sanitation Data'!$C$11,0,10*ROW('Sanitation Data'!C82)),NA())</f>
        <v>#N/A</v>
      </c>
      <c r="Y88" s="106" t="e">
        <f ca="true">+IF(AND(ISNUMBER(OFFSET('Sanitation Data'!$C$12,0,10*ROW('Sanitation Data'!C82))),'Data Summary'!CN88="Yes"),OFFSET('Sanitation Data'!$C$12,0,10*ROW('Sanitation Data'!C82)),NA())</f>
        <v>#N/A</v>
      </c>
      <c r="Z88" s="106" t="e">
        <f ca="true">+IF(AND(ISNUMBER(OFFSET('Sanitation Data'!$C$13,0,10*ROW('Sanitation Data'!C82))),'Data Summary'!CO88="Yes"),OFFSET('Sanitation Data'!$C$13,0,10*ROW('Sanitation Data'!C82)),NA())</f>
        <v>#N/A</v>
      </c>
      <c r="AA88" s="106" t="e">
        <f ca="true">+IF(AND(ISNUMBER(OFFSET('Sanitation Data'!$D$5,0,10*ROW('Sanitation Data'!D82))),'Data Summary'!CP88="Yes"),100-OFFSET('Sanitation Data'!$D$5,0,10*ROW('Sanitation Data'!D82)),NA())</f>
        <v>#N/A</v>
      </c>
      <c r="AB88" s="106" t="e">
        <f ca="true">+IF(AND(ISNUMBER(OFFSET('Sanitation Data'!$D$7,0,10*ROW('Sanitation Data'!D82))),'Data Summary'!CQ88="Yes"),OFFSET('Sanitation Data'!$D$7,0,10*ROW('Sanitation Data'!D82)),NA())</f>
        <v>#N/A</v>
      </c>
      <c r="AC88" s="106" t="e">
        <f ca="true">+IF(AND(ISNUMBER(OFFSET('Sanitation Data'!$D$11,0,10*ROW('Sanitation Data'!D82))),'Data Summary'!CR88="Yes"),OFFSET('Sanitation Data'!$D$11,0,10*ROW('Sanitation Data'!D82)),NA())</f>
        <v>#N/A</v>
      </c>
      <c r="AD88" s="106" t="e">
        <f ca="true">+IF(AND(ISNUMBER(OFFSET('Sanitation Data'!$D$12,0,10*ROW('Sanitation Data'!D82))),'Data Summary'!CS88="Yes"),OFFSET('Sanitation Data'!$D$12,0,10*ROW('Sanitation Data'!D82)),NA())</f>
        <v>#N/A</v>
      </c>
      <c r="AE88" s="106" t="e">
        <f ca="true">+IF(AND(ISNUMBER(OFFSET('Sanitation Data'!$D$13,0,10*ROW('Sanitation Data'!D82))),'Data Summary'!CT88="Yes"),OFFSET('Sanitation Data'!$D$13,0,10*ROW('Sanitation Data'!D82)),NA())</f>
        <v>#N/A</v>
      </c>
      <c r="AF88" s="106" t="e">
        <f ca="true">+IF(AND(ISNUMBER(OFFSET('Sanitation Data'!$E$5,0,10*ROW('Sanitation Data'!E82))),'Data Summary'!CU88="Yes"),100-OFFSET('Sanitation Data'!$E$5,0,10*ROW('Sanitation Data'!E82)),NA())</f>
        <v>#N/A</v>
      </c>
      <c r="AG88" s="106" t="e">
        <f ca="true">+IF(AND(ISNUMBER(OFFSET('Sanitation Data'!$E$7,0,10*ROW('Sanitation Data'!E82))),'Data Summary'!CV88="Yes"),OFFSET('Sanitation Data'!$E$7,0,10*ROW('Sanitation Data'!E82)),NA())</f>
        <v>#N/A</v>
      </c>
      <c r="AH88" s="106" t="e">
        <f ca="true">+IF(AND(ISNUMBER(OFFSET('Sanitation Data'!$E$11,0,10*ROW('Sanitation Data'!E82))),'Data Summary'!CW88="Yes"),OFFSET('Sanitation Data'!$E$11,0,10*ROW('Sanitation Data'!E82)),NA())</f>
        <v>#N/A</v>
      </c>
      <c r="AI88" s="106" t="e">
        <f ca="true">+IF(AND(ISNUMBER(OFFSET('Sanitation Data'!$E$12,0,10*ROW('Sanitation Data'!E82))),'Data Summary'!CX88="Yes"),OFFSET('Sanitation Data'!$E$12,0,10*ROW('Sanitation Data'!E82)),NA())</f>
        <v>#N/A</v>
      </c>
      <c r="AJ88" s="106" t="e">
        <f ca="true">+IF(AND(ISNUMBER(OFFSET('Sanitation Data'!$E$13,0,10*ROW('Sanitation Data'!E82))),'Data Summary'!CY88="Yes"),OFFSET('Sanitation Data'!$E$13,0,10*ROW('Sanitation Data'!E82)),NA())</f>
        <v>#N/A</v>
      </c>
      <c r="AK88" s="106" t="e">
        <f ca="true">+IF(AND(ISNUMBER(OFFSET('Sanitation Data'!$F$5,0,10*ROW('Sanitation Data'!F82))),'Data Summary'!CZ88="Yes"),100-OFFSET('Sanitation Data'!$F$5,0,10*ROW('Sanitation Data'!F82)),NA())</f>
        <v>#N/A</v>
      </c>
      <c r="AL88" s="106" t="e">
        <f ca="true">+IF(AND(ISNUMBER(OFFSET('Sanitation Data'!$F$7,0,10*ROW('Sanitation Data'!F82))),'Data Summary'!DA88="Yes"),OFFSET('Sanitation Data'!$F$7,0,10*ROW('Sanitation Data'!F82)),NA())</f>
        <v>#N/A</v>
      </c>
      <c r="AM88" s="106" t="e">
        <f ca="true">+IF(AND(ISNUMBER(OFFSET('Sanitation Data'!$F$11,0,10*ROW('Sanitation Data'!F82))),'Data Summary'!DB88="Yes"),OFFSET('Sanitation Data'!$F$11,0,10*ROW('Sanitation Data'!F82)),NA())</f>
        <v>#N/A</v>
      </c>
      <c r="AN88" s="106" t="e">
        <f ca="true">+IF(AND(ISNUMBER(OFFSET('Sanitation Data'!$F$12,0,10*ROW('Sanitation Data'!F82))),'Data Summary'!DC88="Yes"),OFFSET('Sanitation Data'!$F$12,0,10*ROW('Sanitation Data'!F82)),NA())</f>
        <v>#N/A</v>
      </c>
      <c r="AO88" s="106" t="e">
        <f ca="true">+IF(AND(ISNUMBER(OFFSET('Sanitation Data'!$F$13,0,10*ROW('Sanitation Data'!F82))),'Data Summary'!DD88="Yes"),OFFSET('Sanitation Data'!$F$13,0,10*ROW('Sanitation Data'!F82)),NA())</f>
        <v>#N/A</v>
      </c>
      <c r="AP88" s="106" t="e">
        <f ca="true">+IF(AND(ISNUMBER(OFFSET('Sanitation Data'!$G$5,0,10*ROW('Sanitation Data'!G82))),'Data Summary'!DE88="Yes"),100-OFFSET('Sanitation Data'!$G$5,0,10*ROW('Sanitation Data'!G82)),NA())</f>
        <v>#N/A</v>
      </c>
      <c r="AQ88" s="106" t="e">
        <f ca="true">+IF(AND(ISNUMBER(OFFSET('Sanitation Data'!$G$7,0,10*ROW('Sanitation Data'!G82))),'Data Summary'!DF88="Yes"),OFFSET('Sanitation Data'!$G$7,0,10*ROW('Sanitation Data'!G82)),NA())</f>
        <v>#N/A</v>
      </c>
      <c r="AR88" s="106" t="e">
        <f ca="true">+IF(AND(ISNUMBER(OFFSET('Sanitation Data'!$G$11,0,10*ROW('Sanitation Data'!G82))),'Data Summary'!DG88="Yes"),OFFSET('Sanitation Data'!$G$11,0,10*ROW('Sanitation Data'!G82)),NA())</f>
        <v>#N/A</v>
      </c>
      <c r="AS88" s="106" t="e">
        <f ca="true">+IF(AND(ISNUMBER(OFFSET('Sanitation Data'!$G$12,0,10*ROW('Sanitation Data'!G82))),'Data Summary'!DH88="Yes"),OFFSET('Sanitation Data'!$G$12,0,10*ROW('Sanitation Data'!G82)),NA())</f>
        <v>#N/A</v>
      </c>
      <c r="AT88" s="106" t="e">
        <f ca="true">+IF(AND(ISNUMBER(OFFSET('Sanitation Data'!$G$13,0,10*ROW('Sanitation Data'!G82))),'Data Summary'!DI88="Yes"),OFFSET('Sanitation Data'!$G$13,0,10*ROW('Sanitation Data'!G82)),NA())</f>
        <v>#N/A</v>
      </c>
      <c r="AU88" s="106" t="e">
        <f ca="true">+IF(AND(ISNUMBER(OFFSET('Sanitation Data'!$H$5,0,10*ROW('Sanitation Data'!H82))),'Data Summary'!DJ88="Yes"),100-OFFSET('Sanitation Data'!$H$5,0,10*ROW('Sanitation Data'!H82)),NA())</f>
        <v>#N/A</v>
      </c>
      <c r="AV88" s="106" t="e">
        <f ca="true">+IF(AND(ISNUMBER(OFFSET('Sanitation Data'!$H$7,0,10*ROW('Sanitation Data'!H82))),'Data Summary'!DK88="Yes"),OFFSET('Sanitation Data'!$H$7,0,10*ROW('Sanitation Data'!H82)),NA())</f>
        <v>#N/A</v>
      </c>
      <c r="AW88" s="106" t="e">
        <f ca="true">+IF(AND(ISNUMBER(OFFSET('Sanitation Data'!$H$11,0,10*ROW('Sanitation Data'!H82))),'Data Summary'!DL88="Yes"),OFFSET('Sanitation Data'!$H$11,0,10*ROW('Sanitation Data'!H82)),NA())</f>
        <v>#N/A</v>
      </c>
      <c r="AX88" s="106" t="e">
        <f ca="true">+IF(AND(ISNUMBER(OFFSET('Sanitation Data'!$H$12,0,10*ROW('Sanitation Data'!H82))),'Data Summary'!DM88="Yes"),OFFSET('Sanitation Data'!$H$12,0,10*ROW('Sanitation Data'!H82)),NA())</f>
        <v>#N/A</v>
      </c>
      <c r="AY88" s="106" t="e">
        <f ca="true">+IF(AND(ISNUMBER(OFFSET('Sanitation Data'!$H$13,0,10*ROW('Sanitation Data'!H82))),'Data Summary'!DN88="Yes"),OFFSET('Sanitation Data'!$H$13,0,10*ROW('Sanitation Data'!H82)),NA())</f>
        <v>#N/A</v>
      </c>
      <c r="AZ88" s="111" t="e">
        <f ca="true">+IF(AND(ISNUMBER(OFFSET('Hygiene Data'!$C$6,0,10*ROW('Hygiene Data'!C82))),'Data Summary'!DO88="Yes"),OFFSET('Hygiene Data'!$C$6,0,10*ROW('Hygiene Data'!C82)),NA())</f>
        <v>#N/A</v>
      </c>
      <c r="BA88" s="111" t="e">
        <f ca="true">+IF(AND(ISNUMBER(OFFSET('Hygiene Data'!$C$8,0,10*ROW('Hygiene Data'!C82))),'Data Summary'!DP88="Yes"),OFFSET('Hygiene Data'!$C$8,0,10*ROW('Hygiene Data'!C82)),NA())</f>
        <v>#N/A</v>
      </c>
      <c r="BB88" s="111" t="e">
        <f ca="true">+IF(AND(ISNUMBER(OFFSET('Hygiene Data'!$C$10,0,10*ROW('Hygiene Data'!C82))),'Data Summary'!DQ88="Yes"),OFFSET('Hygiene Data'!$C$10,0,10*ROW('Hygiene Data'!C82)),NA())</f>
        <v>#N/A</v>
      </c>
      <c r="BC88" s="111" t="e">
        <f ca="true">+IF(AND(ISNUMBER(OFFSET('Hygiene Data'!$D$6,0,10*ROW('Hygiene Data'!D82))),'Data Summary'!DR88="Yes"),OFFSET('Hygiene Data'!$D$6,0,10*ROW('Hygiene Data'!D82)),NA())</f>
        <v>#N/A</v>
      </c>
      <c r="BD88" s="111" t="e">
        <f ca="true">+IF(AND(ISNUMBER(OFFSET('Hygiene Data'!$D$8,0,10*ROW('Hygiene Data'!D82))),'Data Summary'!DS88="Yes"),OFFSET('Hygiene Data'!$D$8,0,10*ROW('Hygiene Data'!D82)),NA())</f>
        <v>#N/A</v>
      </c>
      <c r="BE88" s="111" t="e">
        <f ca="true">+IF(AND(ISNUMBER(OFFSET('Hygiene Data'!$D$10,0,10*ROW('Hygiene Data'!D82))),'Data Summary'!DT88="Yes"),OFFSET('Hygiene Data'!$D$10,0,10*ROW('Hygiene Data'!D82)),NA())</f>
        <v>#N/A</v>
      </c>
      <c r="BF88" s="111" t="e">
        <f ca="true">+IF(AND(ISNUMBER(OFFSET('Hygiene Data'!$E$6,0,10*ROW('Hygiene Data'!E82))),'Data Summary'!DU88="Yes"),OFFSET('Hygiene Data'!$E$6,0,10*ROW('Hygiene Data'!E82)),NA())</f>
        <v>#N/A</v>
      </c>
      <c r="BG88" s="111" t="e">
        <f ca="true">+IF(AND(ISNUMBER(OFFSET('Hygiene Data'!$E$8,0,10*ROW('Hygiene Data'!E82))),'Data Summary'!DV88="Yes"),OFFSET('Hygiene Data'!$E$8,0,10*ROW('Hygiene Data'!E82)),NA())</f>
        <v>#N/A</v>
      </c>
      <c r="BH88" s="111" t="e">
        <f ca="true">+IF(AND(ISNUMBER(OFFSET('Hygiene Data'!$E$10,0,10*ROW('Hygiene Data'!E82))),'Data Summary'!DW88="Yes"),OFFSET('Hygiene Data'!$E$10,0,10*ROW('Hygiene Data'!E82)),NA())</f>
        <v>#N/A</v>
      </c>
      <c r="BI88" s="111" t="e">
        <f ca="true">+IF(AND(ISNUMBER(OFFSET('Hygiene Data'!$F$6,0,10*ROW('Hygiene Data'!F82))),'Data Summary'!DX88="Yes"),OFFSET('Hygiene Data'!$F$6,0,10*ROW('Hygiene Data'!F82)),NA())</f>
        <v>#N/A</v>
      </c>
      <c r="BJ88" s="111" t="e">
        <f ca="true">+IF(AND(ISNUMBER(OFFSET('Hygiene Data'!$F$8,0,10*ROW('Hygiene Data'!F82))),'Data Summary'!DY88="Yes"),OFFSET('Hygiene Data'!$F$8,0,10*ROW('Hygiene Data'!F82)),NA())</f>
        <v>#N/A</v>
      </c>
      <c r="BK88" s="111" t="e">
        <f ca="true">+IF(AND(ISNUMBER(OFFSET('Hygiene Data'!$F$10,0,10*ROW('Hygiene Data'!F82))),'Data Summary'!DZ88="Yes"),OFFSET('Hygiene Data'!$F$10,0,10*ROW('Hygiene Data'!F82)),NA())</f>
        <v>#N/A</v>
      </c>
      <c r="BL88" s="111" t="e">
        <f ca="true">+IF(AND(ISNUMBER(OFFSET('Hygiene Data'!$G$6,0,10*ROW('Hygiene Data'!G82))),'Data Summary'!EA88="Yes"),OFFSET('Hygiene Data'!$G$6,0,10*ROW('Hygiene Data'!G82)),NA())</f>
        <v>#N/A</v>
      </c>
      <c r="BM88" s="111" t="e">
        <f ca="true">+IF(AND(ISNUMBER(OFFSET('Hygiene Data'!$G$8,0,10*ROW('Hygiene Data'!G82))),'Data Summary'!EB88="Yes"),OFFSET('Hygiene Data'!$G$8,0,10*ROW('Hygiene Data'!G82)),NA())</f>
        <v>#N/A</v>
      </c>
      <c r="BN88" s="111" t="e">
        <f ca="true">+IF(AND(ISNUMBER(OFFSET('Hygiene Data'!$G$10,0,10*ROW('Hygiene Data'!G82))),'Data Summary'!EC88="Yes"),OFFSET('Hygiene Data'!$G$10,0,10*ROW('Hygiene Data'!G82)),NA())</f>
        <v>#N/A</v>
      </c>
      <c r="BO88" s="111" t="e">
        <f ca="true">+IF(AND(ISNUMBER(OFFSET('Hygiene Data'!$H$6,0,10*ROW('Hygiene Data'!H82))),'Data Summary'!ED88="Yes"),OFFSET('Hygiene Data'!$H$6,0,10*ROW('Hygiene Data'!H82)),NA())</f>
        <v>#N/A</v>
      </c>
      <c r="BP88" s="111" t="e">
        <f ca="true">+IF(AND(ISNUMBER(OFFSET('Hygiene Data'!$H$8,0,10*ROW('Hygiene Data'!H82))),'Data Summary'!EE88="Yes"),OFFSET('Hygiene Data'!$H$8,0,10*ROW('Hygiene Data'!H82)),NA())</f>
        <v>#N/A</v>
      </c>
      <c r="BQ88" s="111" t="e">
        <f ca="true">+IF(AND(ISNUMBER(OFFSET('Hygiene Data'!$H$10,0,10*ROW('Hygiene Data'!H82))),'Data Summary'!EF88="Yes"),OFFSET('Hygiene Data'!$H$10,0,10*ROW('Hygiene Data'!H82)),NA())</f>
        <v>#N/A</v>
      </c>
    </row>
    <row r="89" x14ac:dyDescent="0.2">
      <c r="A89" s="59" t="e">
        <f ca="true">+IF(OFFSET('Water Data'!$B$1,0,10*ROW('Water Data'!B83))="",NA(),OFFSET('Water Data'!$B$1,0,10*ROW('Water Data'!B83)))</f>
        <v>#N/A</v>
      </c>
      <c r="B89" s="59" t="e">
        <f ca="true">+IF(OFFSET('Water Data'!$A$3,0,10*ROW('Water Data'!A86))="",NA(),OFFSET('Water Data'!$A$3,0,10*ROW('Water Data'!A86)))</f>
        <v>#N/A</v>
      </c>
      <c r="C89" s="59" t="e">
        <f ca="true">+IF(OFFSET('Water Data'!$C$3,0,10*ROW('Water Data'!C86))="",NA(),OFFSET('Water Data'!$C$3,0,10*ROW('Water Data'!C86)))</f>
        <v>#N/A</v>
      </c>
      <c r="D89" s="60" t="e">
        <f ca="true">+IF(AND(ISNUMBER(OFFSET('Water Data'!$C$5,0,10*ROW('Water Data'!C83))),'Data Summary'!BS89="Yes"),100-OFFSET('Water Data'!$C$5,0,10*ROW('Water Data'!C83)),NA())</f>
        <v>#N/A</v>
      </c>
      <c r="E89" s="60" t="e">
        <f ca="true">+IF(AND(ISNUMBER(OFFSET('Water Data'!$C$7,0,10*ROW('Water Data'!C83))),'Data Summary'!BT89="Yes"),OFFSET('Water Data'!$C$7,0,10*ROW('Water Data'!C83)),NA())</f>
        <v>#N/A</v>
      </c>
      <c r="F89" s="60" t="e">
        <f ca="true">+IF(AND(ISNUMBER(OFFSET('Water Data'!$C$10,0,10*ROW('Water Data'!C83))),'Data Summary'!BU89="Yes"),OFFSET('Water Data'!$C$10,0,10*ROW('Water Data'!C83)),NA())</f>
        <v>#N/A</v>
      </c>
      <c r="G89" s="60" t="e">
        <f ca="true">+IF(AND(ISNUMBER(OFFSET('Water Data'!$D$5,0,10*ROW('Water Data'!D83))),'Data Summary'!BV89="Yes"),100-OFFSET('Water Data'!$D$5,0,10*ROW('Water Data'!D83)),NA())</f>
        <v>#N/A</v>
      </c>
      <c r="H89" s="60" t="e">
        <f ca="true">+IF(AND(ISNUMBER(OFFSET('Water Data'!$D$7,0,10*ROW('Water Data'!D83))),'Data Summary'!BW89="Yes"),OFFSET('Water Data'!$D$7,0,10*ROW('Water Data'!D83)),NA())</f>
        <v>#N/A</v>
      </c>
      <c r="I89" s="60" t="e">
        <f ca="true">+IF(AND(ISNUMBER(OFFSET('Water Data'!$D$10,0,10*ROW('Water Data'!D83))),'Data Summary'!BX89="Yes"),OFFSET('Water Data'!$D$10,0,10*ROW('Water Data'!D83)),NA())</f>
        <v>#N/A</v>
      </c>
      <c r="J89" s="60" t="e">
        <f ca="true">+IF(AND(ISNUMBER(OFFSET('Water Data'!$E$5,0,10*ROW('Water Data'!E83))),'Data Summary'!BY89="Yes"),100-OFFSET('Water Data'!$E$5,0,10*ROW('Water Data'!E83)),NA())</f>
        <v>#N/A</v>
      </c>
      <c r="K89" s="60" t="e">
        <f ca="true">+IF(AND(ISNUMBER(OFFSET('Water Data'!$E$7,0,10*ROW('Water Data'!E83))),'Data Summary'!BZ89="Yes"),OFFSET('Water Data'!$E$7,0,10*ROW('Water Data'!E83)),NA())</f>
        <v>#N/A</v>
      </c>
      <c r="L89" s="60" t="e">
        <f ca="true">+IF(AND(ISNUMBER(OFFSET('Water Data'!$E$10,0,10*ROW('Water Data'!E83))),'Data Summary'!CA89="Yes"),OFFSET('Water Data'!$E$10,0,10*ROW('Water Data'!E83)),NA())</f>
        <v>#N/A</v>
      </c>
      <c r="M89" s="60" t="e">
        <f ca="true">+IF(AND(ISNUMBER(OFFSET('Water Data'!$F$5,0,10*ROW('Water Data'!F83))),'Data Summary'!CB89="Yes"),100-OFFSET('Water Data'!$F$5,0,10*ROW('Water Data'!F83)),NA())</f>
        <v>#N/A</v>
      </c>
      <c r="N89" s="60" t="e">
        <f ca="true">+IF(AND(ISNUMBER(OFFSET('Water Data'!$F$7,0,10*ROW('Water Data'!F83))),'Data Summary'!CC89="Yes"),OFFSET('Water Data'!$F$7,0,10*ROW('Water Data'!F83)),NA())</f>
        <v>#N/A</v>
      </c>
      <c r="O89" s="60" t="e">
        <f ca="true">+IF(AND(ISNUMBER(OFFSET('Water Data'!$F$10,0,10*ROW('Water Data'!F83))),'Data Summary'!CD89="Yes"),OFFSET('Water Data'!$F$10,0,10*ROW('Water Data'!F83)),NA())</f>
        <v>#N/A</v>
      </c>
      <c r="P89" s="60" t="e">
        <f ca="true">+IF(AND(ISNUMBER(OFFSET('Water Data'!$G$5,0,10*ROW('Water Data'!G83))),'Data Summary'!CE89="Yes"),100-OFFSET('Water Data'!$G$5,0,10*ROW('Water Data'!G83)),NA())</f>
        <v>#N/A</v>
      </c>
      <c r="Q89" s="60" t="e">
        <f ca="true">+IF(AND(ISNUMBER(OFFSET('Water Data'!$G$7,0,10*ROW('Water Data'!G83))),'Data Summary'!CF89="Yes"),OFFSET('Water Data'!$G$7,0,10*ROW('Water Data'!G83)),NA())</f>
        <v>#N/A</v>
      </c>
      <c r="R89" s="60" t="e">
        <f ca="true">+IF(AND(ISNUMBER(OFFSET('Water Data'!$G$10,0,10*ROW('Water Data'!G83))),'Data Summary'!CG89="Yes"),OFFSET('Water Data'!$G$10,0,10*ROW('Water Data'!G83)),NA())</f>
        <v>#N/A</v>
      </c>
      <c r="S89" s="60" t="e">
        <f ca="true">+IF(AND(ISNUMBER(OFFSET('Water Data'!$H$5,0,10*ROW('Water Data'!H83))),'Data Summary'!CH89="Yes"),100-OFFSET('Water Data'!$H$5,0,10*ROW('Water Data'!H83)),NA())</f>
        <v>#N/A</v>
      </c>
      <c r="T89" s="60" t="e">
        <f ca="true">+IF(AND(ISNUMBER(OFFSET('Water Data'!$H$7,0,10*ROW('Water Data'!H83))),'Data Summary'!CI89="Yes"),OFFSET('Water Data'!$H$7,0,10*ROW('Water Data'!H83)),NA())</f>
        <v>#N/A</v>
      </c>
      <c r="U89" s="60" t="e">
        <f ca="true">+IF(AND(ISNUMBER(OFFSET('Water Data'!$H$10,0,10*ROW('Water Data'!H83))),'Data Summary'!CJ89="Yes"),OFFSET('Water Data'!$H$10,0,10*ROW('Water Data'!H83)),NA())</f>
        <v>#N/A</v>
      </c>
      <c r="V89" s="106" t="e">
        <f ca="true">+IF(AND(ISNUMBER(OFFSET('Sanitation Data'!$C$5,0,10*ROW('Sanitation Data'!C83))),'Data Summary'!CK89="Yes"),100-OFFSET('Sanitation Data'!$C$5,0,10*ROW('Sanitation Data'!C83)),NA())</f>
        <v>#N/A</v>
      </c>
      <c r="W89" s="106" t="e">
        <f ca="true">+IF(AND(ISNUMBER(OFFSET('Sanitation Data'!$C$7,0,10*ROW('Sanitation Data'!C83))),'Data Summary'!CL89="Yes"),OFFSET('Sanitation Data'!$C$7,0,10*ROW('Sanitation Data'!C83)),NA())</f>
        <v>#N/A</v>
      </c>
      <c r="X89" s="106" t="e">
        <f ca="true">+IF(AND(ISNUMBER(OFFSET('Sanitation Data'!$C$11,0,10*ROW('Sanitation Data'!C83))),'Data Summary'!CM89="Yes"),OFFSET('Sanitation Data'!$C$11,0,10*ROW('Sanitation Data'!C83)),NA())</f>
        <v>#N/A</v>
      </c>
      <c r="Y89" s="106" t="e">
        <f ca="true">+IF(AND(ISNUMBER(OFFSET('Sanitation Data'!$C$12,0,10*ROW('Sanitation Data'!C83))),'Data Summary'!CN89="Yes"),OFFSET('Sanitation Data'!$C$12,0,10*ROW('Sanitation Data'!C83)),NA())</f>
        <v>#N/A</v>
      </c>
      <c r="Z89" s="106" t="e">
        <f ca="true">+IF(AND(ISNUMBER(OFFSET('Sanitation Data'!$C$13,0,10*ROW('Sanitation Data'!C83))),'Data Summary'!CO89="Yes"),OFFSET('Sanitation Data'!$C$13,0,10*ROW('Sanitation Data'!C83)),NA())</f>
        <v>#N/A</v>
      </c>
      <c r="AA89" s="106" t="e">
        <f ca="true">+IF(AND(ISNUMBER(OFFSET('Sanitation Data'!$D$5,0,10*ROW('Sanitation Data'!D83))),'Data Summary'!CP89="Yes"),100-OFFSET('Sanitation Data'!$D$5,0,10*ROW('Sanitation Data'!D83)),NA())</f>
        <v>#N/A</v>
      </c>
      <c r="AB89" s="106" t="e">
        <f ca="true">+IF(AND(ISNUMBER(OFFSET('Sanitation Data'!$D$7,0,10*ROW('Sanitation Data'!D83))),'Data Summary'!CQ89="Yes"),OFFSET('Sanitation Data'!$D$7,0,10*ROW('Sanitation Data'!D83)),NA())</f>
        <v>#N/A</v>
      </c>
      <c r="AC89" s="106" t="e">
        <f ca="true">+IF(AND(ISNUMBER(OFFSET('Sanitation Data'!$D$11,0,10*ROW('Sanitation Data'!D83))),'Data Summary'!CR89="Yes"),OFFSET('Sanitation Data'!$D$11,0,10*ROW('Sanitation Data'!D83)),NA())</f>
        <v>#N/A</v>
      </c>
      <c r="AD89" s="106" t="e">
        <f ca="true">+IF(AND(ISNUMBER(OFFSET('Sanitation Data'!$D$12,0,10*ROW('Sanitation Data'!D83))),'Data Summary'!CS89="Yes"),OFFSET('Sanitation Data'!$D$12,0,10*ROW('Sanitation Data'!D83)),NA())</f>
        <v>#N/A</v>
      </c>
      <c r="AE89" s="106" t="e">
        <f ca="true">+IF(AND(ISNUMBER(OFFSET('Sanitation Data'!$D$13,0,10*ROW('Sanitation Data'!D83))),'Data Summary'!CT89="Yes"),OFFSET('Sanitation Data'!$D$13,0,10*ROW('Sanitation Data'!D83)),NA())</f>
        <v>#N/A</v>
      </c>
      <c r="AF89" s="106" t="e">
        <f ca="true">+IF(AND(ISNUMBER(OFFSET('Sanitation Data'!$E$5,0,10*ROW('Sanitation Data'!E83))),'Data Summary'!CU89="Yes"),100-OFFSET('Sanitation Data'!$E$5,0,10*ROW('Sanitation Data'!E83)),NA())</f>
        <v>#N/A</v>
      </c>
      <c r="AG89" s="106" t="e">
        <f ca="true">+IF(AND(ISNUMBER(OFFSET('Sanitation Data'!$E$7,0,10*ROW('Sanitation Data'!E83))),'Data Summary'!CV89="Yes"),OFFSET('Sanitation Data'!$E$7,0,10*ROW('Sanitation Data'!E83)),NA())</f>
        <v>#N/A</v>
      </c>
      <c r="AH89" s="106" t="e">
        <f ca="true">+IF(AND(ISNUMBER(OFFSET('Sanitation Data'!$E$11,0,10*ROW('Sanitation Data'!E83))),'Data Summary'!CW89="Yes"),OFFSET('Sanitation Data'!$E$11,0,10*ROW('Sanitation Data'!E83)),NA())</f>
        <v>#N/A</v>
      </c>
      <c r="AI89" s="106" t="e">
        <f ca="true">+IF(AND(ISNUMBER(OFFSET('Sanitation Data'!$E$12,0,10*ROW('Sanitation Data'!E83))),'Data Summary'!CX89="Yes"),OFFSET('Sanitation Data'!$E$12,0,10*ROW('Sanitation Data'!E83)),NA())</f>
        <v>#N/A</v>
      </c>
      <c r="AJ89" s="106" t="e">
        <f ca="true">+IF(AND(ISNUMBER(OFFSET('Sanitation Data'!$E$13,0,10*ROW('Sanitation Data'!E83))),'Data Summary'!CY89="Yes"),OFFSET('Sanitation Data'!$E$13,0,10*ROW('Sanitation Data'!E83)),NA())</f>
        <v>#N/A</v>
      </c>
      <c r="AK89" s="106" t="e">
        <f ca="true">+IF(AND(ISNUMBER(OFFSET('Sanitation Data'!$F$5,0,10*ROW('Sanitation Data'!F83))),'Data Summary'!CZ89="Yes"),100-OFFSET('Sanitation Data'!$F$5,0,10*ROW('Sanitation Data'!F83)),NA())</f>
        <v>#N/A</v>
      </c>
      <c r="AL89" s="106" t="e">
        <f ca="true">+IF(AND(ISNUMBER(OFFSET('Sanitation Data'!$F$7,0,10*ROW('Sanitation Data'!F83))),'Data Summary'!DA89="Yes"),OFFSET('Sanitation Data'!$F$7,0,10*ROW('Sanitation Data'!F83)),NA())</f>
        <v>#N/A</v>
      </c>
      <c r="AM89" s="106" t="e">
        <f ca="true">+IF(AND(ISNUMBER(OFFSET('Sanitation Data'!$F$11,0,10*ROW('Sanitation Data'!F83))),'Data Summary'!DB89="Yes"),OFFSET('Sanitation Data'!$F$11,0,10*ROW('Sanitation Data'!F83)),NA())</f>
        <v>#N/A</v>
      </c>
      <c r="AN89" s="106" t="e">
        <f ca="true">+IF(AND(ISNUMBER(OFFSET('Sanitation Data'!$F$12,0,10*ROW('Sanitation Data'!F83))),'Data Summary'!DC89="Yes"),OFFSET('Sanitation Data'!$F$12,0,10*ROW('Sanitation Data'!F83)),NA())</f>
        <v>#N/A</v>
      </c>
      <c r="AO89" s="106" t="e">
        <f ca="true">+IF(AND(ISNUMBER(OFFSET('Sanitation Data'!$F$13,0,10*ROW('Sanitation Data'!F83))),'Data Summary'!DD89="Yes"),OFFSET('Sanitation Data'!$F$13,0,10*ROW('Sanitation Data'!F83)),NA())</f>
        <v>#N/A</v>
      </c>
      <c r="AP89" s="106" t="e">
        <f ca="true">+IF(AND(ISNUMBER(OFFSET('Sanitation Data'!$G$5,0,10*ROW('Sanitation Data'!G83))),'Data Summary'!DE89="Yes"),100-OFFSET('Sanitation Data'!$G$5,0,10*ROW('Sanitation Data'!G83)),NA())</f>
        <v>#N/A</v>
      </c>
      <c r="AQ89" s="106" t="e">
        <f ca="true">+IF(AND(ISNUMBER(OFFSET('Sanitation Data'!$G$7,0,10*ROW('Sanitation Data'!G83))),'Data Summary'!DF89="Yes"),OFFSET('Sanitation Data'!$G$7,0,10*ROW('Sanitation Data'!G83)),NA())</f>
        <v>#N/A</v>
      </c>
      <c r="AR89" s="106" t="e">
        <f ca="true">+IF(AND(ISNUMBER(OFFSET('Sanitation Data'!$G$11,0,10*ROW('Sanitation Data'!G83))),'Data Summary'!DG89="Yes"),OFFSET('Sanitation Data'!$G$11,0,10*ROW('Sanitation Data'!G83)),NA())</f>
        <v>#N/A</v>
      </c>
      <c r="AS89" s="106" t="e">
        <f ca="true">+IF(AND(ISNUMBER(OFFSET('Sanitation Data'!$G$12,0,10*ROW('Sanitation Data'!G83))),'Data Summary'!DH89="Yes"),OFFSET('Sanitation Data'!$G$12,0,10*ROW('Sanitation Data'!G83)),NA())</f>
        <v>#N/A</v>
      </c>
      <c r="AT89" s="106" t="e">
        <f ca="true">+IF(AND(ISNUMBER(OFFSET('Sanitation Data'!$G$13,0,10*ROW('Sanitation Data'!G83))),'Data Summary'!DI89="Yes"),OFFSET('Sanitation Data'!$G$13,0,10*ROW('Sanitation Data'!G83)),NA())</f>
        <v>#N/A</v>
      </c>
      <c r="AU89" s="106" t="e">
        <f ca="true">+IF(AND(ISNUMBER(OFFSET('Sanitation Data'!$H$5,0,10*ROW('Sanitation Data'!H83))),'Data Summary'!DJ89="Yes"),100-OFFSET('Sanitation Data'!$H$5,0,10*ROW('Sanitation Data'!H83)),NA())</f>
        <v>#N/A</v>
      </c>
      <c r="AV89" s="106" t="e">
        <f ca="true">+IF(AND(ISNUMBER(OFFSET('Sanitation Data'!$H$7,0,10*ROW('Sanitation Data'!H83))),'Data Summary'!DK89="Yes"),OFFSET('Sanitation Data'!$H$7,0,10*ROW('Sanitation Data'!H83)),NA())</f>
        <v>#N/A</v>
      </c>
      <c r="AW89" s="106" t="e">
        <f ca="true">+IF(AND(ISNUMBER(OFFSET('Sanitation Data'!$H$11,0,10*ROW('Sanitation Data'!H83))),'Data Summary'!DL89="Yes"),OFFSET('Sanitation Data'!$H$11,0,10*ROW('Sanitation Data'!H83)),NA())</f>
        <v>#N/A</v>
      </c>
      <c r="AX89" s="106" t="e">
        <f ca="true">+IF(AND(ISNUMBER(OFFSET('Sanitation Data'!$H$12,0,10*ROW('Sanitation Data'!H83))),'Data Summary'!DM89="Yes"),OFFSET('Sanitation Data'!$H$12,0,10*ROW('Sanitation Data'!H83)),NA())</f>
        <v>#N/A</v>
      </c>
      <c r="AY89" s="106" t="e">
        <f ca="true">+IF(AND(ISNUMBER(OFFSET('Sanitation Data'!$H$13,0,10*ROW('Sanitation Data'!H83))),'Data Summary'!DN89="Yes"),OFFSET('Sanitation Data'!$H$13,0,10*ROW('Sanitation Data'!H83)),NA())</f>
        <v>#N/A</v>
      </c>
      <c r="AZ89" s="111" t="e">
        <f ca="true">+IF(AND(ISNUMBER(OFFSET('Hygiene Data'!$C$6,0,10*ROW('Hygiene Data'!C83))),'Data Summary'!DO89="Yes"),OFFSET('Hygiene Data'!$C$6,0,10*ROW('Hygiene Data'!C83)),NA())</f>
        <v>#N/A</v>
      </c>
      <c r="BA89" s="111" t="e">
        <f ca="true">+IF(AND(ISNUMBER(OFFSET('Hygiene Data'!$C$8,0,10*ROW('Hygiene Data'!C83))),'Data Summary'!DP89="Yes"),OFFSET('Hygiene Data'!$C$8,0,10*ROW('Hygiene Data'!C83)),NA())</f>
        <v>#N/A</v>
      </c>
      <c r="BB89" s="111" t="e">
        <f ca="true">+IF(AND(ISNUMBER(OFFSET('Hygiene Data'!$C$10,0,10*ROW('Hygiene Data'!C83))),'Data Summary'!DQ89="Yes"),OFFSET('Hygiene Data'!$C$10,0,10*ROW('Hygiene Data'!C83)),NA())</f>
        <v>#N/A</v>
      </c>
      <c r="BC89" s="111" t="e">
        <f ca="true">+IF(AND(ISNUMBER(OFFSET('Hygiene Data'!$D$6,0,10*ROW('Hygiene Data'!D83))),'Data Summary'!DR89="Yes"),OFFSET('Hygiene Data'!$D$6,0,10*ROW('Hygiene Data'!D83)),NA())</f>
        <v>#N/A</v>
      </c>
      <c r="BD89" s="111" t="e">
        <f ca="true">+IF(AND(ISNUMBER(OFFSET('Hygiene Data'!$D$8,0,10*ROW('Hygiene Data'!D83))),'Data Summary'!DS89="Yes"),OFFSET('Hygiene Data'!$D$8,0,10*ROW('Hygiene Data'!D83)),NA())</f>
        <v>#N/A</v>
      </c>
      <c r="BE89" s="111" t="e">
        <f ca="true">+IF(AND(ISNUMBER(OFFSET('Hygiene Data'!$D$10,0,10*ROW('Hygiene Data'!D83))),'Data Summary'!DT89="Yes"),OFFSET('Hygiene Data'!$D$10,0,10*ROW('Hygiene Data'!D83)),NA())</f>
        <v>#N/A</v>
      </c>
      <c r="BF89" s="111" t="e">
        <f ca="true">+IF(AND(ISNUMBER(OFFSET('Hygiene Data'!$E$6,0,10*ROW('Hygiene Data'!E83))),'Data Summary'!DU89="Yes"),OFFSET('Hygiene Data'!$E$6,0,10*ROW('Hygiene Data'!E83)),NA())</f>
        <v>#N/A</v>
      </c>
      <c r="BG89" s="111" t="e">
        <f ca="true">+IF(AND(ISNUMBER(OFFSET('Hygiene Data'!$E$8,0,10*ROW('Hygiene Data'!E83))),'Data Summary'!DV89="Yes"),OFFSET('Hygiene Data'!$E$8,0,10*ROW('Hygiene Data'!E83)),NA())</f>
        <v>#N/A</v>
      </c>
      <c r="BH89" s="111" t="e">
        <f ca="true">+IF(AND(ISNUMBER(OFFSET('Hygiene Data'!$E$10,0,10*ROW('Hygiene Data'!E83))),'Data Summary'!DW89="Yes"),OFFSET('Hygiene Data'!$E$10,0,10*ROW('Hygiene Data'!E83)),NA())</f>
        <v>#N/A</v>
      </c>
      <c r="BI89" s="111" t="e">
        <f ca="true">+IF(AND(ISNUMBER(OFFSET('Hygiene Data'!$F$6,0,10*ROW('Hygiene Data'!F83))),'Data Summary'!DX89="Yes"),OFFSET('Hygiene Data'!$F$6,0,10*ROW('Hygiene Data'!F83)),NA())</f>
        <v>#N/A</v>
      </c>
      <c r="BJ89" s="111" t="e">
        <f ca="true">+IF(AND(ISNUMBER(OFFSET('Hygiene Data'!$F$8,0,10*ROW('Hygiene Data'!F83))),'Data Summary'!DY89="Yes"),OFFSET('Hygiene Data'!$F$8,0,10*ROW('Hygiene Data'!F83)),NA())</f>
        <v>#N/A</v>
      </c>
      <c r="BK89" s="111" t="e">
        <f ca="true">+IF(AND(ISNUMBER(OFFSET('Hygiene Data'!$F$10,0,10*ROW('Hygiene Data'!F83))),'Data Summary'!DZ89="Yes"),OFFSET('Hygiene Data'!$F$10,0,10*ROW('Hygiene Data'!F83)),NA())</f>
        <v>#N/A</v>
      </c>
      <c r="BL89" s="111" t="e">
        <f ca="true">+IF(AND(ISNUMBER(OFFSET('Hygiene Data'!$G$6,0,10*ROW('Hygiene Data'!G83))),'Data Summary'!EA89="Yes"),OFFSET('Hygiene Data'!$G$6,0,10*ROW('Hygiene Data'!G83)),NA())</f>
        <v>#N/A</v>
      </c>
      <c r="BM89" s="111" t="e">
        <f ca="true">+IF(AND(ISNUMBER(OFFSET('Hygiene Data'!$G$8,0,10*ROW('Hygiene Data'!G83))),'Data Summary'!EB89="Yes"),OFFSET('Hygiene Data'!$G$8,0,10*ROW('Hygiene Data'!G83)),NA())</f>
        <v>#N/A</v>
      </c>
      <c r="BN89" s="111" t="e">
        <f ca="true">+IF(AND(ISNUMBER(OFFSET('Hygiene Data'!$G$10,0,10*ROW('Hygiene Data'!G83))),'Data Summary'!EC89="Yes"),OFFSET('Hygiene Data'!$G$10,0,10*ROW('Hygiene Data'!G83)),NA())</f>
        <v>#N/A</v>
      </c>
      <c r="BO89" s="111" t="e">
        <f ca="true">+IF(AND(ISNUMBER(OFFSET('Hygiene Data'!$H$6,0,10*ROW('Hygiene Data'!H83))),'Data Summary'!ED89="Yes"),OFFSET('Hygiene Data'!$H$6,0,10*ROW('Hygiene Data'!H83)),NA())</f>
        <v>#N/A</v>
      </c>
      <c r="BP89" s="111" t="e">
        <f ca="true">+IF(AND(ISNUMBER(OFFSET('Hygiene Data'!$H$8,0,10*ROW('Hygiene Data'!H83))),'Data Summary'!EE89="Yes"),OFFSET('Hygiene Data'!$H$8,0,10*ROW('Hygiene Data'!H83)),NA())</f>
        <v>#N/A</v>
      </c>
      <c r="BQ89" s="111" t="e">
        <f ca="true">+IF(AND(ISNUMBER(OFFSET('Hygiene Data'!$H$10,0,10*ROW('Hygiene Data'!H83))),'Data Summary'!EF89="Yes"),OFFSET('Hygiene Data'!$H$10,0,10*ROW('Hygiene Data'!H83)),NA())</f>
        <v>#N/A</v>
      </c>
    </row>
    <row r="90" x14ac:dyDescent="0.2">
      <c r="A90" s="59" t="e">
        <f ca="true">+IF(OFFSET('Water Data'!$B$1,0,10*ROW('Water Data'!B84))="",NA(),OFFSET('Water Data'!$B$1,0,10*ROW('Water Data'!B84)))</f>
        <v>#N/A</v>
      </c>
      <c r="B90" s="59" t="e">
        <f ca="true">+IF(OFFSET('Water Data'!$A$3,0,10*ROW('Water Data'!A87))="",NA(),OFFSET('Water Data'!$A$3,0,10*ROW('Water Data'!A87)))</f>
        <v>#N/A</v>
      </c>
      <c r="C90" s="59" t="e">
        <f ca="true">+IF(OFFSET('Water Data'!$C$3,0,10*ROW('Water Data'!C87))="",NA(),OFFSET('Water Data'!$C$3,0,10*ROW('Water Data'!C87)))</f>
        <v>#N/A</v>
      </c>
      <c r="D90" s="60" t="e">
        <f ca="true">+IF(AND(ISNUMBER(OFFSET('Water Data'!$C$5,0,10*ROW('Water Data'!C84))),'Data Summary'!BS90="Yes"),100-OFFSET('Water Data'!$C$5,0,10*ROW('Water Data'!C84)),NA())</f>
        <v>#N/A</v>
      </c>
      <c r="E90" s="60" t="e">
        <f ca="true">+IF(AND(ISNUMBER(OFFSET('Water Data'!$C$7,0,10*ROW('Water Data'!C84))),'Data Summary'!BT90="Yes"),OFFSET('Water Data'!$C$7,0,10*ROW('Water Data'!C84)),NA())</f>
        <v>#N/A</v>
      </c>
      <c r="F90" s="60" t="e">
        <f ca="true">+IF(AND(ISNUMBER(OFFSET('Water Data'!$C$10,0,10*ROW('Water Data'!C84))),'Data Summary'!BU90="Yes"),OFFSET('Water Data'!$C$10,0,10*ROW('Water Data'!C84)),NA())</f>
        <v>#N/A</v>
      </c>
      <c r="G90" s="60" t="e">
        <f ca="true">+IF(AND(ISNUMBER(OFFSET('Water Data'!$D$5,0,10*ROW('Water Data'!D84))),'Data Summary'!BV90="Yes"),100-OFFSET('Water Data'!$D$5,0,10*ROW('Water Data'!D84)),NA())</f>
        <v>#N/A</v>
      </c>
      <c r="H90" s="60" t="e">
        <f ca="true">+IF(AND(ISNUMBER(OFFSET('Water Data'!$D$7,0,10*ROW('Water Data'!D84))),'Data Summary'!BW90="Yes"),OFFSET('Water Data'!$D$7,0,10*ROW('Water Data'!D84)),NA())</f>
        <v>#N/A</v>
      </c>
      <c r="I90" s="60" t="e">
        <f ca="true">+IF(AND(ISNUMBER(OFFSET('Water Data'!$D$10,0,10*ROW('Water Data'!D84))),'Data Summary'!BX90="Yes"),OFFSET('Water Data'!$D$10,0,10*ROW('Water Data'!D84)),NA())</f>
        <v>#N/A</v>
      </c>
      <c r="J90" s="60" t="e">
        <f ca="true">+IF(AND(ISNUMBER(OFFSET('Water Data'!$E$5,0,10*ROW('Water Data'!E84))),'Data Summary'!BY90="Yes"),100-OFFSET('Water Data'!$E$5,0,10*ROW('Water Data'!E84)),NA())</f>
        <v>#N/A</v>
      </c>
      <c r="K90" s="60" t="e">
        <f ca="true">+IF(AND(ISNUMBER(OFFSET('Water Data'!$E$7,0,10*ROW('Water Data'!E84))),'Data Summary'!BZ90="Yes"),OFFSET('Water Data'!$E$7,0,10*ROW('Water Data'!E84)),NA())</f>
        <v>#N/A</v>
      </c>
      <c r="L90" s="60" t="e">
        <f ca="true">+IF(AND(ISNUMBER(OFFSET('Water Data'!$E$10,0,10*ROW('Water Data'!E84))),'Data Summary'!CA90="Yes"),OFFSET('Water Data'!$E$10,0,10*ROW('Water Data'!E84)),NA())</f>
        <v>#N/A</v>
      </c>
      <c r="M90" s="60" t="e">
        <f ca="true">+IF(AND(ISNUMBER(OFFSET('Water Data'!$F$5,0,10*ROW('Water Data'!F84))),'Data Summary'!CB90="Yes"),100-OFFSET('Water Data'!$F$5,0,10*ROW('Water Data'!F84)),NA())</f>
        <v>#N/A</v>
      </c>
      <c r="N90" s="60" t="e">
        <f ca="true">+IF(AND(ISNUMBER(OFFSET('Water Data'!$F$7,0,10*ROW('Water Data'!F84))),'Data Summary'!CC90="Yes"),OFFSET('Water Data'!$F$7,0,10*ROW('Water Data'!F84)),NA())</f>
        <v>#N/A</v>
      </c>
      <c r="O90" s="60" t="e">
        <f ca="true">+IF(AND(ISNUMBER(OFFSET('Water Data'!$F$10,0,10*ROW('Water Data'!F84))),'Data Summary'!CD90="Yes"),OFFSET('Water Data'!$F$10,0,10*ROW('Water Data'!F84)),NA())</f>
        <v>#N/A</v>
      </c>
      <c r="P90" s="60" t="e">
        <f ca="true">+IF(AND(ISNUMBER(OFFSET('Water Data'!$G$5,0,10*ROW('Water Data'!G84))),'Data Summary'!CE90="Yes"),100-OFFSET('Water Data'!$G$5,0,10*ROW('Water Data'!G84)),NA())</f>
        <v>#N/A</v>
      </c>
      <c r="Q90" s="60" t="e">
        <f ca="true">+IF(AND(ISNUMBER(OFFSET('Water Data'!$G$7,0,10*ROW('Water Data'!G84))),'Data Summary'!CF90="Yes"),OFFSET('Water Data'!$G$7,0,10*ROW('Water Data'!G84)),NA())</f>
        <v>#N/A</v>
      </c>
      <c r="R90" s="60" t="e">
        <f ca="true">+IF(AND(ISNUMBER(OFFSET('Water Data'!$G$10,0,10*ROW('Water Data'!G84))),'Data Summary'!CG90="Yes"),OFFSET('Water Data'!$G$10,0,10*ROW('Water Data'!G84)),NA())</f>
        <v>#N/A</v>
      </c>
      <c r="S90" s="60" t="e">
        <f ca="true">+IF(AND(ISNUMBER(OFFSET('Water Data'!$H$5,0,10*ROW('Water Data'!H84))),'Data Summary'!CH90="Yes"),100-OFFSET('Water Data'!$H$5,0,10*ROW('Water Data'!H84)),NA())</f>
        <v>#N/A</v>
      </c>
      <c r="T90" s="60" t="e">
        <f ca="true">+IF(AND(ISNUMBER(OFFSET('Water Data'!$H$7,0,10*ROW('Water Data'!H84))),'Data Summary'!CI90="Yes"),OFFSET('Water Data'!$H$7,0,10*ROW('Water Data'!H84)),NA())</f>
        <v>#N/A</v>
      </c>
      <c r="U90" s="60" t="e">
        <f ca="true">+IF(AND(ISNUMBER(OFFSET('Water Data'!$H$10,0,10*ROW('Water Data'!H84))),'Data Summary'!CJ90="Yes"),OFFSET('Water Data'!$H$10,0,10*ROW('Water Data'!H84)),NA())</f>
        <v>#N/A</v>
      </c>
      <c r="V90" s="106" t="e">
        <f ca="true">+IF(AND(ISNUMBER(OFFSET('Sanitation Data'!$C$5,0,10*ROW('Sanitation Data'!C84))),'Data Summary'!CK90="Yes"),100-OFFSET('Sanitation Data'!$C$5,0,10*ROW('Sanitation Data'!C84)),NA())</f>
        <v>#N/A</v>
      </c>
      <c r="W90" s="106" t="e">
        <f ca="true">+IF(AND(ISNUMBER(OFFSET('Sanitation Data'!$C$7,0,10*ROW('Sanitation Data'!C84))),'Data Summary'!CL90="Yes"),OFFSET('Sanitation Data'!$C$7,0,10*ROW('Sanitation Data'!C84)),NA())</f>
        <v>#N/A</v>
      </c>
      <c r="X90" s="106" t="e">
        <f ca="true">+IF(AND(ISNUMBER(OFFSET('Sanitation Data'!$C$11,0,10*ROW('Sanitation Data'!C84))),'Data Summary'!CM90="Yes"),OFFSET('Sanitation Data'!$C$11,0,10*ROW('Sanitation Data'!C84)),NA())</f>
        <v>#N/A</v>
      </c>
      <c r="Y90" s="106" t="e">
        <f ca="true">+IF(AND(ISNUMBER(OFFSET('Sanitation Data'!$C$12,0,10*ROW('Sanitation Data'!C84))),'Data Summary'!CN90="Yes"),OFFSET('Sanitation Data'!$C$12,0,10*ROW('Sanitation Data'!C84)),NA())</f>
        <v>#N/A</v>
      </c>
      <c r="Z90" s="106" t="e">
        <f ca="true">+IF(AND(ISNUMBER(OFFSET('Sanitation Data'!$C$13,0,10*ROW('Sanitation Data'!C84))),'Data Summary'!CO90="Yes"),OFFSET('Sanitation Data'!$C$13,0,10*ROW('Sanitation Data'!C84)),NA())</f>
        <v>#N/A</v>
      </c>
      <c r="AA90" s="106" t="e">
        <f ca="true">+IF(AND(ISNUMBER(OFFSET('Sanitation Data'!$D$5,0,10*ROW('Sanitation Data'!D84))),'Data Summary'!CP90="Yes"),100-OFFSET('Sanitation Data'!$D$5,0,10*ROW('Sanitation Data'!D84)),NA())</f>
        <v>#N/A</v>
      </c>
      <c r="AB90" s="106" t="e">
        <f ca="true">+IF(AND(ISNUMBER(OFFSET('Sanitation Data'!$D$7,0,10*ROW('Sanitation Data'!D84))),'Data Summary'!CQ90="Yes"),OFFSET('Sanitation Data'!$D$7,0,10*ROW('Sanitation Data'!D84)),NA())</f>
        <v>#N/A</v>
      </c>
      <c r="AC90" s="106" t="e">
        <f ca="true">+IF(AND(ISNUMBER(OFFSET('Sanitation Data'!$D$11,0,10*ROW('Sanitation Data'!D84))),'Data Summary'!CR90="Yes"),OFFSET('Sanitation Data'!$D$11,0,10*ROW('Sanitation Data'!D84)),NA())</f>
        <v>#N/A</v>
      </c>
      <c r="AD90" s="106" t="e">
        <f ca="true">+IF(AND(ISNUMBER(OFFSET('Sanitation Data'!$D$12,0,10*ROW('Sanitation Data'!D84))),'Data Summary'!CS90="Yes"),OFFSET('Sanitation Data'!$D$12,0,10*ROW('Sanitation Data'!D84)),NA())</f>
        <v>#N/A</v>
      </c>
      <c r="AE90" s="106" t="e">
        <f ca="true">+IF(AND(ISNUMBER(OFFSET('Sanitation Data'!$D$13,0,10*ROW('Sanitation Data'!D84))),'Data Summary'!CT90="Yes"),OFFSET('Sanitation Data'!$D$13,0,10*ROW('Sanitation Data'!D84)),NA())</f>
        <v>#N/A</v>
      </c>
      <c r="AF90" s="106" t="e">
        <f ca="true">+IF(AND(ISNUMBER(OFFSET('Sanitation Data'!$E$5,0,10*ROW('Sanitation Data'!E84))),'Data Summary'!CU90="Yes"),100-OFFSET('Sanitation Data'!$E$5,0,10*ROW('Sanitation Data'!E84)),NA())</f>
        <v>#N/A</v>
      </c>
      <c r="AG90" s="106" t="e">
        <f ca="true">+IF(AND(ISNUMBER(OFFSET('Sanitation Data'!$E$7,0,10*ROW('Sanitation Data'!E84))),'Data Summary'!CV90="Yes"),OFFSET('Sanitation Data'!$E$7,0,10*ROW('Sanitation Data'!E84)),NA())</f>
        <v>#N/A</v>
      </c>
      <c r="AH90" s="106" t="e">
        <f ca="true">+IF(AND(ISNUMBER(OFFSET('Sanitation Data'!$E$11,0,10*ROW('Sanitation Data'!E84))),'Data Summary'!CW90="Yes"),OFFSET('Sanitation Data'!$E$11,0,10*ROW('Sanitation Data'!E84)),NA())</f>
        <v>#N/A</v>
      </c>
      <c r="AI90" s="106" t="e">
        <f ca="true">+IF(AND(ISNUMBER(OFFSET('Sanitation Data'!$E$12,0,10*ROW('Sanitation Data'!E84))),'Data Summary'!CX90="Yes"),OFFSET('Sanitation Data'!$E$12,0,10*ROW('Sanitation Data'!E84)),NA())</f>
        <v>#N/A</v>
      </c>
      <c r="AJ90" s="106" t="e">
        <f ca="true">+IF(AND(ISNUMBER(OFFSET('Sanitation Data'!$E$13,0,10*ROW('Sanitation Data'!E84))),'Data Summary'!CY90="Yes"),OFFSET('Sanitation Data'!$E$13,0,10*ROW('Sanitation Data'!E84)),NA())</f>
        <v>#N/A</v>
      </c>
      <c r="AK90" s="106" t="e">
        <f ca="true">+IF(AND(ISNUMBER(OFFSET('Sanitation Data'!$F$5,0,10*ROW('Sanitation Data'!F84))),'Data Summary'!CZ90="Yes"),100-OFFSET('Sanitation Data'!$F$5,0,10*ROW('Sanitation Data'!F84)),NA())</f>
        <v>#N/A</v>
      </c>
      <c r="AL90" s="106" t="e">
        <f ca="true">+IF(AND(ISNUMBER(OFFSET('Sanitation Data'!$F$7,0,10*ROW('Sanitation Data'!F84))),'Data Summary'!DA90="Yes"),OFFSET('Sanitation Data'!$F$7,0,10*ROW('Sanitation Data'!F84)),NA())</f>
        <v>#N/A</v>
      </c>
      <c r="AM90" s="106" t="e">
        <f ca="true">+IF(AND(ISNUMBER(OFFSET('Sanitation Data'!$F$11,0,10*ROW('Sanitation Data'!F84))),'Data Summary'!DB90="Yes"),OFFSET('Sanitation Data'!$F$11,0,10*ROW('Sanitation Data'!F84)),NA())</f>
        <v>#N/A</v>
      </c>
      <c r="AN90" s="106" t="e">
        <f ca="true">+IF(AND(ISNUMBER(OFFSET('Sanitation Data'!$F$12,0,10*ROW('Sanitation Data'!F84))),'Data Summary'!DC90="Yes"),OFFSET('Sanitation Data'!$F$12,0,10*ROW('Sanitation Data'!F84)),NA())</f>
        <v>#N/A</v>
      </c>
      <c r="AO90" s="106" t="e">
        <f ca="true">+IF(AND(ISNUMBER(OFFSET('Sanitation Data'!$F$13,0,10*ROW('Sanitation Data'!F84))),'Data Summary'!DD90="Yes"),OFFSET('Sanitation Data'!$F$13,0,10*ROW('Sanitation Data'!F84)),NA())</f>
        <v>#N/A</v>
      </c>
      <c r="AP90" s="106" t="e">
        <f ca="true">+IF(AND(ISNUMBER(OFFSET('Sanitation Data'!$G$5,0,10*ROW('Sanitation Data'!G84))),'Data Summary'!DE90="Yes"),100-OFFSET('Sanitation Data'!$G$5,0,10*ROW('Sanitation Data'!G84)),NA())</f>
        <v>#N/A</v>
      </c>
      <c r="AQ90" s="106" t="e">
        <f ca="true">+IF(AND(ISNUMBER(OFFSET('Sanitation Data'!$G$7,0,10*ROW('Sanitation Data'!G84))),'Data Summary'!DF90="Yes"),OFFSET('Sanitation Data'!$G$7,0,10*ROW('Sanitation Data'!G84)),NA())</f>
        <v>#N/A</v>
      </c>
      <c r="AR90" s="106" t="e">
        <f ca="true">+IF(AND(ISNUMBER(OFFSET('Sanitation Data'!$G$11,0,10*ROW('Sanitation Data'!G84))),'Data Summary'!DG90="Yes"),OFFSET('Sanitation Data'!$G$11,0,10*ROW('Sanitation Data'!G84)),NA())</f>
        <v>#N/A</v>
      </c>
      <c r="AS90" s="106" t="e">
        <f ca="true">+IF(AND(ISNUMBER(OFFSET('Sanitation Data'!$G$12,0,10*ROW('Sanitation Data'!G84))),'Data Summary'!DH90="Yes"),OFFSET('Sanitation Data'!$G$12,0,10*ROW('Sanitation Data'!G84)),NA())</f>
        <v>#N/A</v>
      </c>
      <c r="AT90" s="106" t="e">
        <f ca="true">+IF(AND(ISNUMBER(OFFSET('Sanitation Data'!$G$13,0,10*ROW('Sanitation Data'!G84))),'Data Summary'!DI90="Yes"),OFFSET('Sanitation Data'!$G$13,0,10*ROW('Sanitation Data'!G84)),NA())</f>
        <v>#N/A</v>
      </c>
      <c r="AU90" s="106" t="e">
        <f ca="true">+IF(AND(ISNUMBER(OFFSET('Sanitation Data'!$H$5,0,10*ROW('Sanitation Data'!H84))),'Data Summary'!DJ90="Yes"),100-OFFSET('Sanitation Data'!$H$5,0,10*ROW('Sanitation Data'!H84)),NA())</f>
        <v>#N/A</v>
      </c>
      <c r="AV90" s="106" t="e">
        <f ca="true">+IF(AND(ISNUMBER(OFFSET('Sanitation Data'!$H$7,0,10*ROW('Sanitation Data'!H84))),'Data Summary'!DK90="Yes"),OFFSET('Sanitation Data'!$H$7,0,10*ROW('Sanitation Data'!H84)),NA())</f>
        <v>#N/A</v>
      </c>
      <c r="AW90" s="106" t="e">
        <f ca="true">+IF(AND(ISNUMBER(OFFSET('Sanitation Data'!$H$11,0,10*ROW('Sanitation Data'!H84))),'Data Summary'!DL90="Yes"),OFFSET('Sanitation Data'!$H$11,0,10*ROW('Sanitation Data'!H84)),NA())</f>
        <v>#N/A</v>
      </c>
      <c r="AX90" s="106" t="e">
        <f ca="true">+IF(AND(ISNUMBER(OFFSET('Sanitation Data'!$H$12,0,10*ROW('Sanitation Data'!H84))),'Data Summary'!DM90="Yes"),OFFSET('Sanitation Data'!$H$12,0,10*ROW('Sanitation Data'!H84)),NA())</f>
        <v>#N/A</v>
      </c>
      <c r="AY90" s="106" t="e">
        <f ca="true">+IF(AND(ISNUMBER(OFFSET('Sanitation Data'!$H$13,0,10*ROW('Sanitation Data'!H84))),'Data Summary'!DN90="Yes"),OFFSET('Sanitation Data'!$H$13,0,10*ROW('Sanitation Data'!H84)),NA())</f>
        <v>#N/A</v>
      </c>
      <c r="AZ90" s="111" t="e">
        <f ca="true">+IF(AND(ISNUMBER(OFFSET('Hygiene Data'!$C$6,0,10*ROW('Hygiene Data'!C84))),'Data Summary'!DO90="Yes"),OFFSET('Hygiene Data'!$C$6,0,10*ROW('Hygiene Data'!C84)),NA())</f>
        <v>#N/A</v>
      </c>
      <c r="BA90" s="111" t="e">
        <f ca="true">+IF(AND(ISNUMBER(OFFSET('Hygiene Data'!$C$8,0,10*ROW('Hygiene Data'!C84))),'Data Summary'!DP90="Yes"),OFFSET('Hygiene Data'!$C$8,0,10*ROW('Hygiene Data'!C84)),NA())</f>
        <v>#N/A</v>
      </c>
      <c r="BB90" s="111" t="e">
        <f ca="true">+IF(AND(ISNUMBER(OFFSET('Hygiene Data'!$C$10,0,10*ROW('Hygiene Data'!C84))),'Data Summary'!DQ90="Yes"),OFFSET('Hygiene Data'!$C$10,0,10*ROW('Hygiene Data'!C84)),NA())</f>
        <v>#N/A</v>
      </c>
      <c r="BC90" s="111" t="e">
        <f ca="true">+IF(AND(ISNUMBER(OFFSET('Hygiene Data'!$D$6,0,10*ROW('Hygiene Data'!D84))),'Data Summary'!DR90="Yes"),OFFSET('Hygiene Data'!$D$6,0,10*ROW('Hygiene Data'!D84)),NA())</f>
        <v>#N/A</v>
      </c>
      <c r="BD90" s="111" t="e">
        <f ca="true">+IF(AND(ISNUMBER(OFFSET('Hygiene Data'!$D$8,0,10*ROW('Hygiene Data'!D84))),'Data Summary'!DS90="Yes"),OFFSET('Hygiene Data'!$D$8,0,10*ROW('Hygiene Data'!D84)),NA())</f>
        <v>#N/A</v>
      </c>
      <c r="BE90" s="111" t="e">
        <f ca="true">+IF(AND(ISNUMBER(OFFSET('Hygiene Data'!$D$10,0,10*ROW('Hygiene Data'!D84))),'Data Summary'!DT90="Yes"),OFFSET('Hygiene Data'!$D$10,0,10*ROW('Hygiene Data'!D84)),NA())</f>
        <v>#N/A</v>
      </c>
      <c r="BF90" s="111" t="e">
        <f ca="true">+IF(AND(ISNUMBER(OFFSET('Hygiene Data'!$E$6,0,10*ROW('Hygiene Data'!E84))),'Data Summary'!DU90="Yes"),OFFSET('Hygiene Data'!$E$6,0,10*ROW('Hygiene Data'!E84)),NA())</f>
        <v>#N/A</v>
      </c>
      <c r="BG90" s="111" t="e">
        <f ca="true">+IF(AND(ISNUMBER(OFFSET('Hygiene Data'!$E$8,0,10*ROW('Hygiene Data'!E84))),'Data Summary'!DV90="Yes"),OFFSET('Hygiene Data'!$E$8,0,10*ROW('Hygiene Data'!E84)),NA())</f>
        <v>#N/A</v>
      </c>
      <c r="BH90" s="111" t="e">
        <f ca="true">+IF(AND(ISNUMBER(OFFSET('Hygiene Data'!$E$10,0,10*ROW('Hygiene Data'!E84))),'Data Summary'!DW90="Yes"),OFFSET('Hygiene Data'!$E$10,0,10*ROW('Hygiene Data'!E84)),NA())</f>
        <v>#N/A</v>
      </c>
      <c r="BI90" s="111" t="e">
        <f ca="true">+IF(AND(ISNUMBER(OFFSET('Hygiene Data'!$F$6,0,10*ROW('Hygiene Data'!F84))),'Data Summary'!DX90="Yes"),OFFSET('Hygiene Data'!$F$6,0,10*ROW('Hygiene Data'!F84)),NA())</f>
        <v>#N/A</v>
      </c>
      <c r="BJ90" s="111" t="e">
        <f ca="true">+IF(AND(ISNUMBER(OFFSET('Hygiene Data'!$F$8,0,10*ROW('Hygiene Data'!F84))),'Data Summary'!DY90="Yes"),OFFSET('Hygiene Data'!$F$8,0,10*ROW('Hygiene Data'!F84)),NA())</f>
        <v>#N/A</v>
      </c>
      <c r="BK90" s="111" t="e">
        <f ca="true">+IF(AND(ISNUMBER(OFFSET('Hygiene Data'!$F$10,0,10*ROW('Hygiene Data'!F84))),'Data Summary'!DZ90="Yes"),OFFSET('Hygiene Data'!$F$10,0,10*ROW('Hygiene Data'!F84)),NA())</f>
        <v>#N/A</v>
      </c>
      <c r="BL90" s="111" t="e">
        <f ca="true">+IF(AND(ISNUMBER(OFFSET('Hygiene Data'!$G$6,0,10*ROW('Hygiene Data'!G84))),'Data Summary'!EA90="Yes"),OFFSET('Hygiene Data'!$G$6,0,10*ROW('Hygiene Data'!G84)),NA())</f>
        <v>#N/A</v>
      </c>
      <c r="BM90" s="111" t="e">
        <f ca="true">+IF(AND(ISNUMBER(OFFSET('Hygiene Data'!$G$8,0,10*ROW('Hygiene Data'!G84))),'Data Summary'!EB90="Yes"),OFFSET('Hygiene Data'!$G$8,0,10*ROW('Hygiene Data'!G84)),NA())</f>
        <v>#N/A</v>
      </c>
      <c r="BN90" s="111" t="e">
        <f ca="true">+IF(AND(ISNUMBER(OFFSET('Hygiene Data'!$G$10,0,10*ROW('Hygiene Data'!G84))),'Data Summary'!EC90="Yes"),OFFSET('Hygiene Data'!$G$10,0,10*ROW('Hygiene Data'!G84)),NA())</f>
        <v>#N/A</v>
      </c>
      <c r="BO90" s="111" t="e">
        <f ca="true">+IF(AND(ISNUMBER(OFFSET('Hygiene Data'!$H$6,0,10*ROW('Hygiene Data'!H84))),'Data Summary'!ED90="Yes"),OFFSET('Hygiene Data'!$H$6,0,10*ROW('Hygiene Data'!H84)),NA())</f>
        <v>#N/A</v>
      </c>
      <c r="BP90" s="111" t="e">
        <f ca="true">+IF(AND(ISNUMBER(OFFSET('Hygiene Data'!$H$8,0,10*ROW('Hygiene Data'!H84))),'Data Summary'!EE90="Yes"),OFFSET('Hygiene Data'!$H$8,0,10*ROW('Hygiene Data'!H84)),NA())</f>
        <v>#N/A</v>
      </c>
      <c r="BQ90" s="111" t="e">
        <f ca="true">+IF(AND(ISNUMBER(OFFSET('Hygiene Data'!$H$10,0,10*ROW('Hygiene Data'!H84))),'Data Summary'!EF90="Yes"),OFFSET('Hygiene Data'!$H$10,0,10*ROW('Hygiene Data'!H84)),NA())</f>
        <v>#N/A</v>
      </c>
    </row>
    <row r="91" x14ac:dyDescent="0.2">
      <c r="A91" s="59" t="e">
        <f ca="true">+IF(OFFSET('Water Data'!$B$1,0,10*ROW('Water Data'!B85))="",NA(),OFFSET('Water Data'!$B$1,0,10*ROW('Water Data'!B85)))</f>
        <v>#N/A</v>
      </c>
      <c r="B91" s="59" t="e">
        <f ca="true">+IF(OFFSET('Water Data'!$A$3,0,10*ROW('Water Data'!A88))="",NA(),OFFSET('Water Data'!$A$3,0,10*ROW('Water Data'!A88)))</f>
        <v>#N/A</v>
      </c>
      <c r="C91" s="59" t="e">
        <f ca="true">+IF(OFFSET('Water Data'!$C$3,0,10*ROW('Water Data'!C88))="",NA(),OFFSET('Water Data'!$C$3,0,10*ROW('Water Data'!C88)))</f>
        <v>#N/A</v>
      </c>
      <c r="D91" s="60" t="e">
        <f ca="true">+IF(AND(ISNUMBER(OFFSET('Water Data'!$C$5,0,10*ROW('Water Data'!C85))),'Data Summary'!BS91="Yes"),100-OFFSET('Water Data'!$C$5,0,10*ROW('Water Data'!C85)),NA())</f>
        <v>#N/A</v>
      </c>
      <c r="E91" s="60" t="e">
        <f ca="true">+IF(AND(ISNUMBER(OFFSET('Water Data'!$C$7,0,10*ROW('Water Data'!C85))),'Data Summary'!BT91="Yes"),OFFSET('Water Data'!$C$7,0,10*ROW('Water Data'!C85)),NA())</f>
        <v>#N/A</v>
      </c>
      <c r="F91" s="60" t="e">
        <f ca="true">+IF(AND(ISNUMBER(OFFSET('Water Data'!$C$10,0,10*ROW('Water Data'!C85))),'Data Summary'!BU91="Yes"),OFFSET('Water Data'!$C$10,0,10*ROW('Water Data'!C85)),NA())</f>
        <v>#N/A</v>
      </c>
      <c r="G91" s="60" t="e">
        <f ca="true">+IF(AND(ISNUMBER(OFFSET('Water Data'!$D$5,0,10*ROW('Water Data'!D85))),'Data Summary'!BV91="Yes"),100-OFFSET('Water Data'!$D$5,0,10*ROW('Water Data'!D85)),NA())</f>
        <v>#N/A</v>
      </c>
      <c r="H91" s="60" t="e">
        <f ca="true">+IF(AND(ISNUMBER(OFFSET('Water Data'!$D$7,0,10*ROW('Water Data'!D85))),'Data Summary'!BW91="Yes"),OFFSET('Water Data'!$D$7,0,10*ROW('Water Data'!D85)),NA())</f>
        <v>#N/A</v>
      </c>
      <c r="I91" s="60" t="e">
        <f ca="true">+IF(AND(ISNUMBER(OFFSET('Water Data'!$D$10,0,10*ROW('Water Data'!D85))),'Data Summary'!BX91="Yes"),OFFSET('Water Data'!$D$10,0,10*ROW('Water Data'!D85)),NA())</f>
        <v>#N/A</v>
      </c>
      <c r="J91" s="60" t="e">
        <f ca="true">+IF(AND(ISNUMBER(OFFSET('Water Data'!$E$5,0,10*ROW('Water Data'!E85))),'Data Summary'!BY91="Yes"),100-OFFSET('Water Data'!$E$5,0,10*ROW('Water Data'!E85)),NA())</f>
        <v>#N/A</v>
      </c>
      <c r="K91" s="60" t="e">
        <f ca="true">+IF(AND(ISNUMBER(OFFSET('Water Data'!$E$7,0,10*ROW('Water Data'!E85))),'Data Summary'!BZ91="Yes"),OFFSET('Water Data'!$E$7,0,10*ROW('Water Data'!E85)),NA())</f>
        <v>#N/A</v>
      </c>
      <c r="L91" s="60" t="e">
        <f ca="true">+IF(AND(ISNUMBER(OFFSET('Water Data'!$E$10,0,10*ROW('Water Data'!E85))),'Data Summary'!CA91="Yes"),OFFSET('Water Data'!$E$10,0,10*ROW('Water Data'!E85)),NA())</f>
        <v>#N/A</v>
      </c>
      <c r="M91" s="60" t="e">
        <f ca="true">+IF(AND(ISNUMBER(OFFSET('Water Data'!$F$5,0,10*ROW('Water Data'!F85))),'Data Summary'!CB91="Yes"),100-OFFSET('Water Data'!$F$5,0,10*ROW('Water Data'!F85)),NA())</f>
        <v>#N/A</v>
      </c>
      <c r="N91" s="60" t="e">
        <f ca="true">+IF(AND(ISNUMBER(OFFSET('Water Data'!$F$7,0,10*ROW('Water Data'!F85))),'Data Summary'!CC91="Yes"),OFFSET('Water Data'!$F$7,0,10*ROW('Water Data'!F85)),NA())</f>
        <v>#N/A</v>
      </c>
      <c r="O91" s="60" t="e">
        <f ca="true">+IF(AND(ISNUMBER(OFFSET('Water Data'!$F$10,0,10*ROW('Water Data'!F85))),'Data Summary'!CD91="Yes"),OFFSET('Water Data'!$F$10,0,10*ROW('Water Data'!F85)),NA())</f>
        <v>#N/A</v>
      </c>
      <c r="P91" s="60" t="e">
        <f ca="true">+IF(AND(ISNUMBER(OFFSET('Water Data'!$G$5,0,10*ROW('Water Data'!G85))),'Data Summary'!CE91="Yes"),100-OFFSET('Water Data'!$G$5,0,10*ROW('Water Data'!G85)),NA())</f>
        <v>#N/A</v>
      </c>
      <c r="Q91" s="60" t="e">
        <f ca="true">+IF(AND(ISNUMBER(OFFSET('Water Data'!$G$7,0,10*ROW('Water Data'!G85))),'Data Summary'!CF91="Yes"),OFFSET('Water Data'!$G$7,0,10*ROW('Water Data'!G85)),NA())</f>
        <v>#N/A</v>
      </c>
      <c r="R91" s="60" t="e">
        <f ca="true">+IF(AND(ISNUMBER(OFFSET('Water Data'!$G$10,0,10*ROW('Water Data'!G85))),'Data Summary'!CG91="Yes"),OFFSET('Water Data'!$G$10,0,10*ROW('Water Data'!G85)),NA())</f>
        <v>#N/A</v>
      </c>
      <c r="S91" s="60" t="e">
        <f ca="true">+IF(AND(ISNUMBER(OFFSET('Water Data'!$H$5,0,10*ROW('Water Data'!H85))),'Data Summary'!CH91="Yes"),100-OFFSET('Water Data'!$H$5,0,10*ROW('Water Data'!H85)),NA())</f>
        <v>#N/A</v>
      </c>
      <c r="T91" s="60" t="e">
        <f ca="true">+IF(AND(ISNUMBER(OFFSET('Water Data'!$H$7,0,10*ROW('Water Data'!H85))),'Data Summary'!CI91="Yes"),OFFSET('Water Data'!$H$7,0,10*ROW('Water Data'!H85)),NA())</f>
        <v>#N/A</v>
      </c>
      <c r="U91" s="60" t="e">
        <f ca="true">+IF(AND(ISNUMBER(OFFSET('Water Data'!$H$10,0,10*ROW('Water Data'!H85))),'Data Summary'!CJ91="Yes"),OFFSET('Water Data'!$H$10,0,10*ROW('Water Data'!H85)),NA())</f>
        <v>#N/A</v>
      </c>
      <c r="V91" s="106" t="e">
        <f ca="true">+IF(AND(ISNUMBER(OFFSET('Sanitation Data'!$C$5,0,10*ROW('Sanitation Data'!C85))),'Data Summary'!CK91="Yes"),100-OFFSET('Sanitation Data'!$C$5,0,10*ROW('Sanitation Data'!C85)),NA())</f>
        <v>#N/A</v>
      </c>
      <c r="W91" s="106" t="e">
        <f ca="true">+IF(AND(ISNUMBER(OFFSET('Sanitation Data'!$C$7,0,10*ROW('Sanitation Data'!C85))),'Data Summary'!CL91="Yes"),OFFSET('Sanitation Data'!$C$7,0,10*ROW('Sanitation Data'!C85)),NA())</f>
        <v>#N/A</v>
      </c>
      <c r="X91" s="106" t="e">
        <f ca="true">+IF(AND(ISNUMBER(OFFSET('Sanitation Data'!$C$11,0,10*ROW('Sanitation Data'!C85))),'Data Summary'!CM91="Yes"),OFFSET('Sanitation Data'!$C$11,0,10*ROW('Sanitation Data'!C85)),NA())</f>
        <v>#N/A</v>
      </c>
      <c r="Y91" s="106" t="e">
        <f ca="true">+IF(AND(ISNUMBER(OFFSET('Sanitation Data'!$C$12,0,10*ROW('Sanitation Data'!C85))),'Data Summary'!CN91="Yes"),OFFSET('Sanitation Data'!$C$12,0,10*ROW('Sanitation Data'!C85)),NA())</f>
        <v>#N/A</v>
      </c>
      <c r="Z91" s="106" t="e">
        <f ca="true">+IF(AND(ISNUMBER(OFFSET('Sanitation Data'!$C$13,0,10*ROW('Sanitation Data'!C85))),'Data Summary'!CO91="Yes"),OFFSET('Sanitation Data'!$C$13,0,10*ROW('Sanitation Data'!C85)),NA())</f>
        <v>#N/A</v>
      </c>
      <c r="AA91" s="106" t="e">
        <f ca="true">+IF(AND(ISNUMBER(OFFSET('Sanitation Data'!$D$5,0,10*ROW('Sanitation Data'!D85))),'Data Summary'!CP91="Yes"),100-OFFSET('Sanitation Data'!$D$5,0,10*ROW('Sanitation Data'!D85)),NA())</f>
        <v>#N/A</v>
      </c>
      <c r="AB91" s="106" t="e">
        <f ca="true">+IF(AND(ISNUMBER(OFFSET('Sanitation Data'!$D$7,0,10*ROW('Sanitation Data'!D85))),'Data Summary'!CQ91="Yes"),OFFSET('Sanitation Data'!$D$7,0,10*ROW('Sanitation Data'!D85)),NA())</f>
        <v>#N/A</v>
      </c>
      <c r="AC91" s="106" t="e">
        <f ca="true">+IF(AND(ISNUMBER(OFFSET('Sanitation Data'!$D$11,0,10*ROW('Sanitation Data'!D85))),'Data Summary'!CR91="Yes"),OFFSET('Sanitation Data'!$D$11,0,10*ROW('Sanitation Data'!D85)),NA())</f>
        <v>#N/A</v>
      </c>
      <c r="AD91" s="106" t="e">
        <f ca="true">+IF(AND(ISNUMBER(OFFSET('Sanitation Data'!$D$12,0,10*ROW('Sanitation Data'!D85))),'Data Summary'!CS91="Yes"),OFFSET('Sanitation Data'!$D$12,0,10*ROW('Sanitation Data'!D85)),NA())</f>
        <v>#N/A</v>
      </c>
      <c r="AE91" s="106" t="e">
        <f ca="true">+IF(AND(ISNUMBER(OFFSET('Sanitation Data'!$D$13,0,10*ROW('Sanitation Data'!D85))),'Data Summary'!CT91="Yes"),OFFSET('Sanitation Data'!$D$13,0,10*ROW('Sanitation Data'!D85)),NA())</f>
        <v>#N/A</v>
      </c>
      <c r="AF91" s="106" t="e">
        <f ca="true">+IF(AND(ISNUMBER(OFFSET('Sanitation Data'!$E$5,0,10*ROW('Sanitation Data'!E85))),'Data Summary'!CU91="Yes"),100-OFFSET('Sanitation Data'!$E$5,0,10*ROW('Sanitation Data'!E85)),NA())</f>
        <v>#N/A</v>
      </c>
      <c r="AG91" s="106" t="e">
        <f ca="true">+IF(AND(ISNUMBER(OFFSET('Sanitation Data'!$E$7,0,10*ROW('Sanitation Data'!E85))),'Data Summary'!CV91="Yes"),OFFSET('Sanitation Data'!$E$7,0,10*ROW('Sanitation Data'!E85)),NA())</f>
        <v>#N/A</v>
      </c>
      <c r="AH91" s="106" t="e">
        <f ca="true">+IF(AND(ISNUMBER(OFFSET('Sanitation Data'!$E$11,0,10*ROW('Sanitation Data'!E85))),'Data Summary'!CW91="Yes"),OFFSET('Sanitation Data'!$E$11,0,10*ROW('Sanitation Data'!E85)),NA())</f>
        <v>#N/A</v>
      </c>
      <c r="AI91" s="106" t="e">
        <f ca="true">+IF(AND(ISNUMBER(OFFSET('Sanitation Data'!$E$12,0,10*ROW('Sanitation Data'!E85))),'Data Summary'!CX91="Yes"),OFFSET('Sanitation Data'!$E$12,0,10*ROW('Sanitation Data'!E85)),NA())</f>
        <v>#N/A</v>
      </c>
      <c r="AJ91" s="106" t="e">
        <f ca="true">+IF(AND(ISNUMBER(OFFSET('Sanitation Data'!$E$13,0,10*ROW('Sanitation Data'!E85))),'Data Summary'!CY91="Yes"),OFFSET('Sanitation Data'!$E$13,0,10*ROW('Sanitation Data'!E85)),NA())</f>
        <v>#N/A</v>
      </c>
      <c r="AK91" s="106" t="e">
        <f ca="true">+IF(AND(ISNUMBER(OFFSET('Sanitation Data'!$F$5,0,10*ROW('Sanitation Data'!F85))),'Data Summary'!CZ91="Yes"),100-OFFSET('Sanitation Data'!$F$5,0,10*ROW('Sanitation Data'!F85)),NA())</f>
        <v>#N/A</v>
      </c>
      <c r="AL91" s="106" t="e">
        <f ca="true">+IF(AND(ISNUMBER(OFFSET('Sanitation Data'!$F$7,0,10*ROW('Sanitation Data'!F85))),'Data Summary'!DA91="Yes"),OFFSET('Sanitation Data'!$F$7,0,10*ROW('Sanitation Data'!F85)),NA())</f>
        <v>#N/A</v>
      </c>
      <c r="AM91" s="106" t="e">
        <f ca="true">+IF(AND(ISNUMBER(OFFSET('Sanitation Data'!$F$11,0,10*ROW('Sanitation Data'!F85))),'Data Summary'!DB91="Yes"),OFFSET('Sanitation Data'!$F$11,0,10*ROW('Sanitation Data'!F85)),NA())</f>
        <v>#N/A</v>
      </c>
      <c r="AN91" s="106" t="e">
        <f ca="true">+IF(AND(ISNUMBER(OFFSET('Sanitation Data'!$F$12,0,10*ROW('Sanitation Data'!F85))),'Data Summary'!DC91="Yes"),OFFSET('Sanitation Data'!$F$12,0,10*ROW('Sanitation Data'!F85)),NA())</f>
        <v>#N/A</v>
      </c>
      <c r="AO91" s="106" t="e">
        <f ca="true">+IF(AND(ISNUMBER(OFFSET('Sanitation Data'!$F$13,0,10*ROW('Sanitation Data'!F85))),'Data Summary'!DD91="Yes"),OFFSET('Sanitation Data'!$F$13,0,10*ROW('Sanitation Data'!F85)),NA())</f>
        <v>#N/A</v>
      </c>
      <c r="AP91" s="106" t="e">
        <f ca="true">+IF(AND(ISNUMBER(OFFSET('Sanitation Data'!$G$5,0,10*ROW('Sanitation Data'!G85))),'Data Summary'!DE91="Yes"),100-OFFSET('Sanitation Data'!$G$5,0,10*ROW('Sanitation Data'!G85)),NA())</f>
        <v>#N/A</v>
      </c>
      <c r="AQ91" s="106" t="e">
        <f ca="true">+IF(AND(ISNUMBER(OFFSET('Sanitation Data'!$G$7,0,10*ROW('Sanitation Data'!G85))),'Data Summary'!DF91="Yes"),OFFSET('Sanitation Data'!$G$7,0,10*ROW('Sanitation Data'!G85)),NA())</f>
        <v>#N/A</v>
      </c>
      <c r="AR91" s="106" t="e">
        <f ca="true">+IF(AND(ISNUMBER(OFFSET('Sanitation Data'!$G$11,0,10*ROW('Sanitation Data'!G85))),'Data Summary'!DG91="Yes"),OFFSET('Sanitation Data'!$G$11,0,10*ROW('Sanitation Data'!G85)),NA())</f>
        <v>#N/A</v>
      </c>
      <c r="AS91" s="106" t="e">
        <f ca="true">+IF(AND(ISNUMBER(OFFSET('Sanitation Data'!$G$12,0,10*ROW('Sanitation Data'!G85))),'Data Summary'!DH91="Yes"),OFFSET('Sanitation Data'!$G$12,0,10*ROW('Sanitation Data'!G85)),NA())</f>
        <v>#N/A</v>
      </c>
      <c r="AT91" s="106" t="e">
        <f ca="true">+IF(AND(ISNUMBER(OFFSET('Sanitation Data'!$G$13,0,10*ROW('Sanitation Data'!G85))),'Data Summary'!DI91="Yes"),OFFSET('Sanitation Data'!$G$13,0,10*ROW('Sanitation Data'!G85)),NA())</f>
        <v>#N/A</v>
      </c>
      <c r="AU91" s="106" t="e">
        <f ca="true">+IF(AND(ISNUMBER(OFFSET('Sanitation Data'!$H$5,0,10*ROW('Sanitation Data'!H85))),'Data Summary'!DJ91="Yes"),100-OFFSET('Sanitation Data'!$H$5,0,10*ROW('Sanitation Data'!H85)),NA())</f>
        <v>#N/A</v>
      </c>
      <c r="AV91" s="106" t="e">
        <f ca="true">+IF(AND(ISNUMBER(OFFSET('Sanitation Data'!$H$7,0,10*ROW('Sanitation Data'!H85))),'Data Summary'!DK91="Yes"),OFFSET('Sanitation Data'!$H$7,0,10*ROW('Sanitation Data'!H85)),NA())</f>
        <v>#N/A</v>
      </c>
      <c r="AW91" s="106" t="e">
        <f ca="true">+IF(AND(ISNUMBER(OFFSET('Sanitation Data'!$H$11,0,10*ROW('Sanitation Data'!H85))),'Data Summary'!DL91="Yes"),OFFSET('Sanitation Data'!$H$11,0,10*ROW('Sanitation Data'!H85)),NA())</f>
        <v>#N/A</v>
      </c>
      <c r="AX91" s="106" t="e">
        <f ca="true">+IF(AND(ISNUMBER(OFFSET('Sanitation Data'!$H$12,0,10*ROW('Sanitation Data'!H85))),'Data Summary'!DM91="Yes"),OFFSET('Sanitation Data'!$H$12,0,10*ROW('Sanitation Data'!H85)),NA())</f>
        <v>#N/A</v>
      </c>
      <c r="AY91" s="106" t="e">
        <f ca="true">+IF(AND(ISNUMBER(OFFSET('Sanitation Data'!$H$13,0,10*ROW('Sanitation Data'!H85))),'Data Summary'!DN91="Yes"),OFFSET('Sanitation Data'!$H$13,0,10*ROW('Sanitation Data'!H85)),NA())</f>
        <v>#N/A</v>
      </c>
      <c r="AZ91" s="111" t="e">
        <f ca="true">+IF(AND(ISNUMBER(OFFSET('Hygiene Data'!$C$6,0,10*ROW('Hygiene Data'!C85))),'Data Summary'!DO91="Yes"),OFFSET('Hygiene Data'!$C$6,0,10*ROW('Hygiene Data'!C85)),NA())</f>
        <v>#N/A</v>
      </c>
      <c r="BA91" s="111" t="e">
        <f ca="true">+IF(AND(ISNUMBER(OFFSET('Hygiene Data'!$C$8,0,10*ROW('Hygiene Data'!C85))),'Data Summary'!DP91="Yes"),OFFSET('Hygiene Data'!$C$8,0,10*ROW('Hygiene Data'!C85)),NA())</f>
        <v>#N/A</v>
      </c>
      <c r="BB91" s="111" t="e">
        <f ca="true">+IF(AND(ISNUMBER(OFFSET('Hygiene Data'!$C$10,0,10*ROW('Hygiene Data'!C85))),'Data Summary'!DQ91="Yes"),OFFSET('Hygiene Data'!$C$10,0,10*ROW('Hygiene Data'!C85)),NA())</f>
        <v>#N/A</v>
      </c>
      <c r="BC91" s="111" t="e">
        <f ca="true">+IF(AND(ISNUMBER(OFFSET('Hygiene Data'!$D$6,0,10*ROW('Hygiene Data'!D85))),'Data Summary'!DR91="Yes"),OFFSET('Hygiene Data'!$D$6,0,10*ROW('Hygiene Data'!D85)),NA())</f>
        <v>#N/A</v>
      </c>
      <c r="BD91" s="111" t="e">
        <f ca="true">+IF(AND(ISNUMBER(OFFSET('Hygiene Data'!$D$8,0,10*ROW('Hygiene Data'!D85))),'Data Summary'!DS91="Yes"),OFFSET('Hygiene Data'!$D$8,0,10*ROW('Hygiene Data'!D85)),NA())</f>
        <v>#N/A</v>
      </c>
      <c r="BE91" s="111" t="e">
        <f ca="true">+IF(AND(ISNUMBER(OFFSET('Hygiene Data'!$D$10,0,10*ROW('Hygiene Data'!D85))),'Data Summary'!DT91="Yes"),OFFSET('Hygiene Data'!$D$10,0,10*ROW('Hygiene Data'!D85)),NA())</f>
        <v>#N/A</v>
      </c>
      <c r="BF91" s="111" t="e">
        <f ca="true">+IF(AND(ISNUMBER(OFFSET('Hygiene Data'!$E$6,0,10*ROW('Hygiene Data'!E85))),'Data Summary'!DU91="Yes"),OFFSET('Hygiene Data'!$E$6,0,10*ROW('Hygiene Data'!E85)),NA())</f>
        <v>#N/A</v>
      </c>
      <c r="BG91" s="111" t="e">
        <f ca="true">+IF(AND(ISNUMBER(OFFSET('Hygiene Data'!$E$8,0,10*ROW('Hygiene Data'!E85))),'Data Summary'!DV91="Yes"),OFFSET('Hygiene Data'!$E$8,0,10*ROW('Hygiene Data'!E85)),NA())</f>
        <v>#N/A</v>
      </c>
      <c r="BH91" s="111" t="e">
        <f ca="true">+IF(AND(ISNUMBER(OFFSET('Hygiene Data'!$E$10,0,10*ROW('Hygiene Data'!E85))),'Data Summary'!DW91="Yes"),OFFSET('Hygiene Data'!$E$10,0,10*ROW('Hygiene Data'!E85)),NA())</f>
        <v>#N/A</v>
      </c>
      <c r="BI91" s="111" t="e">
        <f ca="true">+IF(AND(ISNUMBER(OFFSET('Hygiene Data'!$F$6,0,10*ROW('Hygiene Data'!F85))),'Data Summary'!DX91="Yes"),OFFSET('Hygiene Data'!$F$6,0,10*ROW('Hygiene Data'!F85)),NA())</f>
        <v>#N/A</v>
      </c>
      <c r="BJ91" s="111" t="e">
        <f ca="true">+IF(AND(ISNUMBER(OFFSET('Hygiene Data'!$F$8,0,10*ROW('Hygiene Data'!F85))),'Data Summary'!DY91="Yes"),OFFSET('Hygiene Data'!$F$8,0,10*ROW('Hygiene Data'!F85)),NA())</f>
        <v>#N/A</v>
      </c>
      <c r="BK91" s="111" t="e">
        <f ca="true">+IF(AND(ISNUMBER(OFFSET('Hygiene Data'!$F$10,0,10*ROW('Hygiene Data'!F85))),'Data Summary'!DZ91="Yes"),OFFSET('Hygiene Data'!$F$10,0,10*ROW('Hygiene Data'!F85)),NA())</f>
        <v>#N/A</v>
      </c>
      <c r="BL91" s="111" t="e">
        <f ca="true">+IF(AND(ISNUMBER(OFFSET('Hygiene Data'!$G$6,0,10*ROW('Hygiene Data'!G85))),'Data Summary'!EA91="Yes"),OFFSET('Hygiene Data'!$G$6,0,10*ROW('Hygiene Data'!G85)),NA())</f>
        <v>#N/A</v>
      </c>
      <c r="BM91" s="111" t="e">
        <f ca="true">+IF(AND(ISNUMBER(OFFSET('Hygiene Data'!$G$8,0,10*ROW('Hygiene Data'!G85))),'Data Summary'!EB91="Yes"),OFFSET('Hygiene Data'!$G$8,0,10*ROW('Hygiene Data'!G85)),NA())</f>
        <v>#N/A</v>
      </c>
      <c r="BN91" s="111" t="e">
        <f ca="true">+IF(AND(ISNUMBER(OFFSET('Hygiene Data'!$G$10,0,10*ROW('Hygiene Data'!G85))),'Data Summary'!EC91="Yes"),OFFSET('Hygiene Data'!$G$10,0,10*ROW('Hygiene Data'!G85)),NA())</f>
        <v>#N/A</v>
      </c>
      <c r="BO91" s="111" t="e">
        <f ca="true">+IF(AND(ISNUMBER(OFFSET('Hygiene Data'!$H$6,0,10*ROW('Hygiene Data'!H85))),'Data Summary'!ED91="Yes"),OFFSET('Hygiene Data'!$H$6,0,10*ROW('Hygiene Data'!H85)),NA())</f>
        <v>#N/A</v>
      </c>
      <c r="BP91" s="111" t="e">
        <f ca="true">+IF(AND(ISNUMBER(OFFSET('Hygiene Data'!$H$8,0,10*ROW('Hygiene Data'!H85))),'Data Summary'!EE91="Yes"),OFFSET('Hygiene Data'!$H$8,0,10*ROW('Hygiene Data'!H85)),NA())</f>
        <v>#N/A</v>
      </c>
      <c r="BQ91" s="111" t="e">
        <f ca="true">+IF(AND(ISNUMBER(OFFSET('Hygiene Data'!$H$10,0,10*ROW('Hygiene Data'!H85))),'Data Summary'!EF91="Yes"),OFFSET('Hygiene Data'!$H$10,0,10*ROW('Hygiene Data'!H85)),NA())</f>
        <v>#N/A</v>
      </c>
    </row>
    <row r="92" x14ac:dyDescent="0.2">
      <c r="A92" s="59" t="e">
        <f ca="true">+IF(OFFSET('Water Data'!$B$1,0,10*ROW('Water Data'!B86))="",NA(),OFFSET('Water Data'!$B$1,0,10*ROW('Water Data'!B86)))</f>
        <v>#N/A</v>
      </c>
      <c r="B92" s="59" t="e">
        <f ca="true">+IF(OFFSET('Water Data'!$A$3,0,10*ROW('Water Data'!A89))="",NA(),OFFSET('Water Data'!$A$3,0,10*ROW('Water Data'!A89)))</f>
        <v>#N/A</v>
      </c>
      <c r="C92" s="59" t="e">
        <f ca="true">+IF(OFFSET('Water Data'!$C$3,0,10*ROW('Water Data'!C89))="",NA(),OFFSET('Water Data'!$C$3,0,10*ROW('Water Data'!C89)))</f>
        <v>#N/A</v>
      </c>
      <c r="D92" s="60" t="e">
        <f ca="true">+IF(AND(ISNUMBER(OFFSET('Water Data'!$C$5,0,10*ROW('Water Data'!C86))),'Data Summary'!BS92="Yes"),100-OFFSET('Water Data'!$C$5,0,10*ROW('Water Data'!C86)),NA())</f>
        <v>#N/A</v>
      </c>
      <c r="E92" s="60" t="e">
        <f ca="true">+IF(AND(ISNUMBER(OFFSET('Water Data'!$C$7,0,10*ROW('Water Data'!C86))),'Data Summary'!BT92="Yes"),OFFSET('Water Data'!$C$7,0,10*ROW('Water Data'!C86)),NA())</f>
        <v>#N/A</v>
      </c>
      <c r="F92" s="60" t="e">
        <f ca="true">+IF(AND(ISNUMBER(OFFSET('Water Data'!$C$10,0,10*ROW('Water Data'!C86))),'Data Summary'!BU92="Yes"),OFFSET('Water Data'!$C$10,0,10*ROW('Water Data'!C86)),NA())</f>
        <v>#N/A</v>
      </c>
      <c r="G92" s="60" t="e">
        <f ca="true">+IF(AND(ISNUMBER(OFFSET('Water Data'!$D$5,0,10*ROW('Water Data'!D86))),'Data Summary'!BV92="Yes"),100-OFFSET('Water Data'!$D$5,0,10*ROW('Water Data'!D86)),NA())</f>
        <v>#N/A</v>
      </c>
      <c r="H92" s="60" t="e">
        <f ca="true">+IF(AND(ISNUMBER(OFFSET('Water Data'!$D$7,0,10*ROW('Water Data'!D86))),'Data Summary'!BW92="Yes"),OFFSET('Water Data'!$D$7,0,10*ROW('Water Data'!D86)),NA())</f>
        <v>#N/A</v>
      </c>
      <c r="I92" s="60" t="e">
        <f ca="true">+IF(AND(ISNUMBER(OFFSET('Water Data'!$D$10,0,10*ROW('Water Data'!D86))),'Data Summary'!BX92="Yes"),OFFSET('Water Data'!$D$10,0,10*ROW('Water Data'!D86)),NA())</f>
        <v>#N/A</v>
      </c>
      <c r="J92" s="60" t="e">
        <f ca="true">+IF(AND(ISNUMBER(OFFSET('Water Data'!$E$5,0,10*ROW('Water Data'!E86))),'Data Summary'!BY92="Yes"),100-OFFSET('Water Data'!$E$5,0,10*ROW('Water Data'!E86)),NA())</f>
        <v>#N/A</v>
      </c>
      <c r="K92" s="60" t="e">
        <f ca="true">+IF(AND(ISNUMBER(OFFSET('Water Data'!$E$7,0,10*ROW('Water Data'!E86))),'Data Summary'!BZ92="Yes"),OFFSET('Water Data'!$E$7,0,10*ROW('Water Data'!E86)),NA())</f>
        <v>#N/A</v>
      </c>
      <c r="L92" s="60" t="e">
        <f ca="true">+IF(AND(ISNUMBER(OFFSET('Water Data'!$E$10,0,10*ROW('Water Data'!E86))),'Data Summary'!CA92="Yes"),OFFSET('Water Data'!$E$10,0,10*ROW('Water Data'!E86)),NA())</f>
        <v>#N/A</v>
      </c>
      <c r="M92" s="60" t="e">
        <f ca="true">+IF(AND(ISNUMBER(OFFSET('Water Data'!$F$5,0,10*ROW('Water Data'!F86))),'Data Summary'!CB92="Yes"),100-OFFSET('Water Data'!$F$5,0,10*ROW('Water Data'!F86)),NA())</f>
        <v>#N/A</v>
      </c>
      <c r="N92" s="60" t="e">
        <f ca="true">+IF(AND(ISNUMBER(OFFSET('Water Data'!$F$7,0,10*ROW('Water Data'!F86))),'Data Summary'!CC92="Yes"),OFFSET('Water Data'!$F$7,0,10*ROW('Water Data'!F86)),NA())</f>
        <v>#N/A</v>
      </c>
      <c r="O92" s="60" t="e">
        <f ca="true">+IF(AND(ISNUMBER(OFFSET('Water Data'!$F$10,0,10*ROW('Water Data'!F86))),'Data Summary'!CD92="Yes"),OFFSET('Water Data'!$F$10,0,10*ROW('Water Data'!F86)),NA())</f>
        <v>#N/A</v>
      </c>
      <c r="P92" s="60" t="e">
        <f ca="true">+IF(AND(ISNUMBER(OFFSET('Water Data'!$G$5,0,10*ROW('Water Data'!G86))),'Data Summary'!CE92="Yes"),100-OFFSET('Water Data'!$G$5,0,10*ROW('Water Data'!G86)),NA())</f>
        <v>#N/A</v>
      </c>
      <c r="Q92" s="60" t="e">
        <f ca="true">+IF(AND(ISNUMBER(OFFSET('Water Data'!$G$7,0,10*ROW('Water Data'!G86))),'Data Summary'!CF92="Yes"),OFFSET('Water Data'!$G$7,0,10*ROW('Water Data'!G86)),NA())</f>
        <v>#N/A</v>
      </c>
      <c r="R92" s="60" t="e">
        <f ca="true">+IF(AND(ISNUMBER(OFFSET('Water Data'!$G$10,0,10*ROW('Water Data'!G86))),'Data Summary'!CG92="Yes"),OFFSET('Water Data'!$G$10,0,10*ROW('Water Data'!G86)),NA())</f>
        <v>#N/A</v>
      </c>
      <c r="S92" s="60" t="e">
        <f ca="true">+IF(AND(ISNUMBER(OFFSET('Water Data'!$H$5,0,10*ROW('Water Data'!H86))),'Data Summary'!CH92="Yes"),100-OFFSET('Water Data'!$H$5,0,10*ROW('Water Data'!H86)),NA())</f>
        <v>#N/A</v>
      </c>
      <c r="T92" s="60" t="e">
        <f ca="true">+IF(AND(ISNUMBER(OFFSET('Water Data'!$H$7,0,10*ROW('Water Data'!H86))),'Data Summary'!CI92="Yes"),OFFSET('Water Data'!$H$7,0,10*ROW('Water Data'!H86)),NA())</f>
        <v>#N/A</v>
      </c>
      <c r="U92" s="60" t="e">
        <f ca="true">+IF(AND(ISNUMBER(OFFSET('Water Data'!$H$10,0,10*ROW('Water Data'!H86))),'Data Summary'!CJ92="Yes"),OFFSET('Water Data'!$H$10,0,10*ROW('Water Data'!H86)),NA())</f>
        <v>#N/A</v>
      </c>
      <c r="V92" s="106" t="e">
        <f ca="true">+IF(AND(ISNUMBER(OFFSET('Sanitation Data'!$C$5,0,10*ROW('Sanitation Data'!C86))),'Data Summary'!CK92="Yes"),100-OFFSET('Sanitation Data'!$C$5,0,10*ROW('Sanitation Data'!C86)),NA())</f>
        <v>#N/A</v>
      </c>
      <c r="W92" s="106" t="e">
        <f ca="true">+IF(AND(ISNUMBER(OFFSET('Sanitation Data'!$C$7,0,10*ROW('Sanitation Data'!C86))),'Data Summary'!CL92="Yes"),OFFSET('Sanitation Data'!$C$7,0,10*ROW('Sanitation Data'!C86)),NA())</f>
        <v>#N/A</v>
      </c>
      <c r="X92" s="106" t="e">
        <f ca="true">+IF(AND(ISNUMBER(OFFSET('Sanitation Data'!$C$11,0,10*ROW('Sanitation Data'!C86))),'Data Summary'!CM92="Yes"),OFFSET('Sanitation Data'!$C$11,0,10*ROW('Sanitation Data'!C86)),NA())</f>
        <v>#N/A</v>
      </c>
      <c r="Y92" s="106" t="e">
        <f ca="true">+IF(AND(ISNUMBER(OFFSET('Sanitation Data'!$C$12,0,10*ROW('Sanitation Data'!C86))),'Data Summary'!CN92="Yes"),OFFSET('Sanitation Data'!$C$12,0,10*ROW('Sanitation Data'!C86)),NA())</f>
        <v>#N/A</v>
      </c>
      <c r="Z92" s="106" t="e">
        <f ca="true">+IF(AND(ISNUMBER(OFFSET('Sanitation Data'!$C$13,0,10*ROW('Sanitation Data'!C86))),'Data Summary'!CO92="Yes"),OFFSET('Sanitation Data'!$C$13,0,10*ROW('Sanitation Data'!C86)),NA())</f>
        <v>#N/A</v>
      </c>
      <c r="AA92" s="106" t="e">
        <f ca="true">+IF(AND(ISNUMBER(OFFSET('Sanitation Data'!$D$5,0,10*ROW('Sanitation Data'!D86))),'Data Summary'!CP92="Yes"),100-OFFSET('Sanitation Data'!$D$5,0,10*ROW('Sanitation Data'!D86)),NA())</f>
        <v>#N/A</v>
      </c>
      <c r="AB92" s="106" t="e">
        <f ca="true">+IF(AND(ISNUMBER(OFFSET('Sanitation Data'!$D$7,0,10*ROW('Sanitation Data'!D86))),'Data Summary'!CQ92="Yes"),OFFSET('Sanitation Data'!$D$7,0,10*ROW('Sanitation Data'!D86)),NA())</f>
        <v>#N/A</v>
      </c>
      <c r="AC92" s="106" t="e">
        <f ca="true">+IF(AND(ISNUMBER(OFFSET('Sanitation Data'!$D$11,0,10*ROW('Sanitation Data'!D86))),'Data Summary'!CR92="Yes"),OFFSET('Sanitation Data'!$D$11,0,10*ROW('Sanitation Data'!D86)),NA())</f>
        <v>#N/A</v>
      </c>
      <c r="AD92" s="106" t="e">
        <f ca="true">+IF(AND(ISNUMBER(OFFSET('Sanitation Data'!$D$12,0,10*ROW('Sanitation Data'!D86))),'Data Summary'!CS92="Yes"),OFFSET('Sanitation Data'!$D$12,0,10*ROW('Sanitation Data'!D86)),NA())</f>
        <v>#N/A</v>
      </c>
      <c r="AE92" s="106" t="e">
        <f ca="true">+IF(AND(ISNUMBER(OFFSET('Sanitation Data'!$D$13,0,10*ROW('Sanitation Data'!D86))),'Data Summary'!CT92="Yes"),OFFSET('Sanitation Data'!$D$13,0,10*ROW('Sanitation Data'!D86)),NA())</f>
        <v>#N/A</v>
      </c>
      <c r="AF92" s="106" t="e">
        <f ca="true">+IF(AND(ISNUMBER(OFFSET('Sanitation Data'!$E$5,0,10*ROW('Sanitation Data'!E86))),'Data Summary'!CU92="Yes"),100-OFFSET('Sanitation Data'!$E$5,0,10*ROW('Sanitation Data'!E86)),NA())</f>
        <v>#N/A</v>
      </c>
      <c r="AG92" s="106" t="e">
        <f ca="true">+IF(AND(ISNUMBER(OFFSET('Sanitation Data'!$E$7,0,10*ROW('Sanitation Data'!E86))),'Data Summary'!CV92="Yes"),OFFSET('Sanitation Data'!$E$7,0,10*ROW('Sanitation Data'!E86)),NA())</f>
        <v>#N/A</v>
      </c>
      <c r="AH92" s="106" t="e">
        <f ca="true">+IF(AND(ISNUMBER(OFFSET('Sanitation Data'!$E$11,0,10*ROW('Sanitation Data'!E86))),'Data Summary'!CW92="Yes"),OFFSET('Sanitation Data'!$E$11,0,10*ROW('Sanitation Data'!E86)),NA())</f>
        <v>#N/A</v>
      </c>
      <c r="AI92" s="106" t="e">
        <f ca="true">+IF(AND(ISNUMBER(OFFSET('Sanitation Data'!$E$12,0,10*ROW('Sanitation Data'!E86))),'Data Summary'!CX92="Yes"),OFFSET('Sanitation Data'!$E$12,0,10*ROW('Sanitation Data'!E86)),NA())</f>
        <v>#N/A</v>
      </c>
      <c r="AJ92" s="106" t="e">
        <f ca="true">+IF(AND(ISNUMBER(OFFSET('Sanitation Data'!$E$13,0,10*ROW('Sanitation Data'!E86))),'Data Summary'!CY92="Yes"),OFFSET('Sanitation Data'!$E$13,0,10*ROW('Sanitation Data'!E86)),NA())</f>
        <v>#N/A</v>
      </c>
      <c r="AK92" s="106" t="e">
        <f ca="true">+IF(AND(ISNUMBER(OFFSET('Sanitation Data'!$F$5,0,10*ROW('Sanitation Data'!F86))),'Data Summary'!CZ92="Yes"),100-OFFSET('Sanitation Data'!$F$5,0,10*ROW('Sanitation Data'!F86)),NA())</f>
        <v>#N/A</v>
      </c>
      <c r="AL92" s="106" t="e">
        <f ca="true">+IF(AND(ISNUMBER(OFFSET('Sanitation Data'!$F$7,0,10*ROW('Sanitation Data'!F86))),'Data Summary'!DA92="Yes"),OFFSET('Sanitation Data'!$F$7,0,10*ROW('Sanitation Data'!F86)),NA())</f>
        <v>#N/A</v>
      </c>
      <c r="AM92" s="106" t="e">
        <f ca="true">+IF(AND(ISNUMBER(OFFSET('Sanitation Data'!$F$11,0,10*ROW('Sanitation Data'!F86))),'Data Summary'!DB92="Yes"),OFFSET('Sanitation Data'!$F$11,0,10*ROW('Sanitation Data'!F86)),NA())</f>
        <v>#N/A</v>
      </c>
      <c r="AN92" s="106" t="e">
        <f ca="true">+IF(AND(ISNUMBER(OFFSET('Sanitation Data'!$F$12,0,10*ROW('Sanitation Data'!F86))),'Data Summary'!DC92="Yes"),OFFSET('Sanitation Data'!$F$12,0,10*ROW('Sanitation Data'!F86)),NA())</f>
        <v>#N/A</v>
      </c>
      <c r="AO92" s="106" t="e">
        <f ca="true">+IF(AND(ISNUMBER(OFFSET('Sanitation Data'!$F$13,0,10*ROW('Sanitation Data'!F86))),'Data Summary'!DD92="Yes"),OFFSET('Sanitation Data'!$F$13,0,10*ROW('Sanitation Data'!F86)),NA())</f>
        <v>#N/A</v>
      </c>
      <c r="AP92" s="106" t="e">
        <f ca="true">+IF(AND(ISNUMBER(OFFSET('Sanitation Data'!$G$5,0,10*ROW('Sanitation Data'!G86))),'Data Summary'!DE92="Yes"),100-OFFSET('Sanitation Data'!$G$5,0,10*ROW('Sanitation Data'!G86)),NA())</f>
        <v>#N/A</v>
      </c>
      <c r="AQ92" s="106" t="e">
        <f ca="true">+IF(AND(ISNUMBER(OFFSET('Sanitation Data'!$G$7,0,10*ROW('Sanitation Data'!G86))),'Data Summary'!DF92="Yes"),OFFSET('Sanitation Data'!$G$7,0,10*ROW('Sanitation Data'!G86)),NA())</f>
        <v>#N/A</v>
      </c>
      <c r="AR92" s="106" t="e">
        <f ca="true">+IF(AND(ISNUMBER(OFFSET('Sanitation Data'!$G$11,0,10*ROW('Sanitation Data'!G86))),'Data Summary'!DG92="Yes"),OFFSET('Sanitation Data'!$G$11,0,10*ROW('Sanitation Data'!G86)),NA())</f>
        <v>#N/A</v>
      </c>
      <c r="AS92" s="106" t="e">
        <f ca="true">+IF(AND(ISNUMBER(OFFSET('Sanitation Data'!$G$12,0,10*ROW('Sanitation Data'!G86))),'Data Summary'!DH92="Yes"),OFFSET('Sanitation Data'!$G$12,0,10*ROW('Sanitation Data'!G86)),NA())</f>
        <v>#N/A</v>
      </c>
      <c r="AT92" s="106" t="e">
        <f ca="true">+IF(AND(ISNUMBER(OFFSET('Sanitation Data'!$G$13,0,10*ROW('Sanitation Data'!G86))),'Data Summary'!DI92="Yes"),OFFSET('Sanitation Data'!$G$13,0,10*ROW('Sanitation Data'!G86)),NA())</f>
        <v>#N/A</v>
      </c>
      <c r="AU92" s="106" t="e">
        <f ca="true">+IF(AND(ISNUMBER(OFFSET('Sanitation Data'!$H$5,0,10*ROW('Sanitation Data'!H86))),'Data Summary'!DJ92="Yes"),100-OFFSET('Sanitation Data'!$H$5,0,10*ROW('Sanitation Data'!H86)),NA())</f>
        <v>#N/A</v>
      </c>
      <c r="AV92" s="106" t="e">
        <f ca="true">+IF(AND(ISNUMBER(OFFSET('Sanitation Data'!$H$7,0,10*ROW('Sanitation Data'!H86))),'Data Summary'!DK92="Yes"),OFFSET('Sanitation Data'!$H$7,0,10*ROW('Sanitation Data'!H86)),NA())</f>
        <v>#N/A</v>
      </c>
      <c r="AW92" s="106" t="e">
        <f ca="true">+IF(AND(ISNUMBER(OFFSET('Sanitation Data'!$H$11,0,10*ROW('Sanitation Data'!H86))),'Data Summary'!DL92="Yes"),OFFSET('Sanitation Data'!$H$11,0,10*ROW('Sanitation Data'!H86)),NA())</f>
        <v>#N/A</v>
      </c>
      <c r="AX92" s="106" t="e">
        <f ca="true">+IF(AND(ISNUMBER(OFFSET('Sanitation Data'!$H$12,0,10*ROW('Sanitation Data'!H86))),'Data Summary'!DM92="Yes"),OFFSET('Sanitation Data'!$H$12,0,10*ROW('Sanitation Data'!H86)),NA())</f>
        <v>#N/A</v>
      </c>
      <c r="AY92" s="106" t="e">
        <f ca="true">+IF(AND(ISNUMBER(OFFSET('Sanitation Data'!$H$13,0,10*ROW('Sanitation Data'!H86))),'Data Summary'!DN92="Yes"),OFFSET('Sanitation Data'!$H$13,0,10*ROW('Sanitation Data'!H86)),NA())</f>
        <v>#N/A</v>
      </c>
      <c r="AZ92" s="111" t="e">
        <f ca="true">+IF(AND(ISNUMBER(OFFSET('Hygiene Data'!$C$6,0,10*ROW('Hygiene Data'!C86))),'Data Summary'!DO92="Yes"),OFFSET('Hygiene Data'!$C$6,0,10*ROW('Hygiene Data'!C86)),NA())</f>
        <v>#N/A</v>
      </c>
      <c r="BA92" s="111" t="e">
        <f ca="true">+IF(AND(ISNUMBER(OFFSET('Hygiene Data'!$C$8,0,10*ROW('Hygiene Data'!C86))),'Data Summary'!DP92="Yes"),OFFSET('Hygiene Data'!$C$8,0,10*ROW('Hygiene Data'!C86)),NA())</f>
        <v>#N/A</v>
      </c>
      <c r="BB92" s="111" t="e">
        <f ca="true">+IF(AND(ISNUMBER(OFFSET('Hygiene Data'!$C$10,0,10*ROW('Hygiene Data'!C86))),'Data Summary'!DQ92="Yes"),OFFSET('Hygiene Data'!$C$10,0,10*ROW('Hygiene Data'!C86)),NA())</f>
        <v>#N/A</v>
      </c>
      <c r="BC92" s="111" t="e">
        <f ca="true">+IF(AND(ISNUMBER(OFFSET('Hygiene Data'!$D$6,0,10*ROW('Hygiene Data'!D86))),'Data Summary'!DR92="Yes"),OFFSET('Hygiene Data'!$D$6,0,10*ROW('Hygiene Data'!D86)),NA())</f>
        <v>#N/A</v>
      </c>
      <c r="BD92" s="111" t="e">
        <f ca="true">+IF(AND(ISNUMBER(OFFSET('Hygiene Data'!$D$8,0,10*ROW('Hygiene Data'!D86))),'Data Summary'!DS92="Yes"),OFFSET('Hygiene Data'!$D$8,0,10*ROW('Hygiene Data'!D86)),NA())</f>
        <v>#N/A</v>
      </c>
      <c r="BE92" s="111" t="e">
        <f ca="true">+IF(AND(ISNUMBER(OFFSET('Hygiene Data'!$D$10,0,10*ROW('Hygiene Data'!D86))),'Data Summary'!DT92="Yes"),OFFSET('Hygiene Data'!$D$10,0,10*ROW('Hygiene Data'!D86)),NA())</f>
        <v>#N/A</v>
      </c>
      <c r="BF92" s="111" t="e">
        <f ca="true">+IF(AND(ISNUMBER(OFFSET('Hygiene Data'!$E$6,0,10*ROW('Hygiene Data'!E86))),'Data Summary'!DU92="Yes"),OFFSET('Hygiene Data'!$E$6,0,10*ROW('Hygiene Data'!E86)),NA())</f>
        <v>#N/A</v>
      </c>
      <c r="BG92" s="111" t="e">
        <f ca="true">+IF(AND(ISNUMBER(OFFSET('Hygiene Data'!$E$8,0,10*ROW('Hygiene Data'!E86))),'Data Summary'!DV92="Yes"),OFFSET('Hygiene Data'!$E$8,0,10*ROW('Hygiene Data'!E86)),NA())</f>
        <v>#N/A</v>
      </c>
      <c r="BH92" s="111" t="e">
        <f ca="true">+IF(AND(ISNUMBER(OFFSET('Hygiene Data'!$E$10,0,10*ROW('Hygiene Data'!E86))),'Data Summary'!DW92="Yes"),OFFSET('Hygiene Data'!$E$10,0,10*ROW('Hygiene Data'!E86)),NA())</f>
        <v>#N/A</v>
      </c>
      <c r="BI92" s="111" t="e">
        <f ca="true">+IF(AND(ISNUMBER(OFFSET('Hygiene Data'!$F$6,0,10*ROW('Hygiene Data'!F86))),'Data Summary'!DX92="Yes"),OFFSET('Hygiene Data'!$F$6,0,10*ROW('Hygiene Data'!F86)),NA())</f>
        <v>#N/A</v>
      </c>
      <c r="BJ92" s="111" t="e">
        <f ca="true">+IF(AND(ISNUMBER(OFFSET('Hygiene Data'!$F$8,0,10*ROW('Hygiene Data'!F86))),'Data Summary'!DY92="Yes"),OFFSET('Hygiene Data'!$F$8,0,10*ROW('Hygiene Data'!F86)),NA())</f>
        <v>#N/A</v>
      </c>
      <c r="BK92" s="111" t="e">
        <f ca="true">+IF(AND(ISNUMBER(OFFSET('Hygiene Data'!$F$10,0,10*ROW('Hygiene Data'!F86))),'Data Summary'!DZ92="Yes"),OFFSET('Hygiene Data'!$F$10,0,10*ROW('Hygiene Data'!F86)),NA())</f>
        <v>#N/A</v>
      </c>
      <c r="BL92" s="111" t="e">
        <f ca="true">+IF(AND(ISNUMBER(OFFSET('Hygiene Data'!$G$6,0,10*ROW('Hygiene Data'!G86))),'Data Summary'!EA92="Yes"),OFFSET('Hygiene Data'!$G$6,0,10*ROW('Hygiene Data'!G86)),NA())</f>
        <v>#N/A</v>
      </c>
      <c r="BM92" s="111" t="e">
        <f ca="true">+IF(AND(ISNUMBER(OFFSET('Hygiene Data'!$G$8,0,10*ROW('Hygiene Data'!G86))),'Data Summary'!EB92="Yes"),OFFSET('Hygiene Data'!$G$8,0,10*ROW('Hygiene Data'!G86)),NA())</f>
        <v>#N/A</v>
      </c>
      <c r="BN92" s="111" t="e">
        <f ca="true">+IF(AND(ISNUMBER(OFFSET('Hygiene Data'!$G$10,0,10*ROW('Hygiene Data'!G86))),'Data Summary'!EC92="Yes"),OFFSET('Hygiene Data'!$G$10,0,10*ROW('Hygiene Data'!G86)),NA())</f>
        <v>#N/A</v>
      </c>
      <c r="BO92" s="111" t="e">
        <f ca="true">+IF(AND(ISNUMBER(OFFSET('Hygiene Data'!$H$6,0,10*ROW('Hygiene Data'!H86))),'Data Summary'!ED92="Yes"),OFFSET('Hygiene Data'!$H$6,0,10*ROW('Hygiene Data'!H86)),NA())</f>
        <v>#N/A</v>
      </c>
      <c r="BP92" s="111" t="e">
        <f ca="true">+IF(AND(ISNUMBER(OFFSET('Hygiene Data'!$H$8,0,10*ROW('Hygiene Data'!H86))),'Data Summary'!EE92="Yes"),OFFSET('Hygiene Data'!$H$8,0,10*ROW('Hygiene Data'!H86)),NA())</f>
        <v>#N/A</v>
      </c>
      <c r="BQ92" s="111" t="e">
        <f ca="true">+IF(AND(ISNUMBER(OFFSET('Hygiene Data'!$H$10,0,10*ROW('Hygiene Data'!H86))),'Data Summary'!EF92="Yes"),OFFSET('Hygiene Data'!$H$10,0,10*ROW('Hygiene Data'!H86)),NA())</f>
        <v>#N/A</v>
      </c>
    </row>
    <row r="93" x14ac:dyDescent="0.2">
      <c r="A93" s="59" t="e">
        <f ca="true">+IF(OFFSET('Water Data'!$B$1,0,10*ROW('Water Data'!B87))="",NA(),OFFSET('Water Data'!$B$1,0,10*ROW('Water Data'!B87)))</f>
        <v>#N/A</v>
      </c>
      <c r="B93" s="59" t="e">
        <f ca="true">+IF(OFFSET('Water Data'!$A$3,0,10*ROW('Water Data'!A90))="",NA(),OFFSET('Water Data'!$A$3,0,10*ROW('Water Data'!A90)))</f>
        <v>#N/A</v>
      </c>
      <c r="C93" s="59" t="e">
        <f ca="true">+IF(OFFSET('Water Data'!$C$3,0,10*ROW('Water Data'!C90))="",NA(),OFFSET('Water Data'!$C$3,0,10*ROW('Water Data'!C90)))</f>
        <v>#N/A</v>
      </c>
      <c r="D93" s="60" t="e">
        <f ca="true">+IF(AND(ISNUMBER(OFFSET('Water Data'!$C$5,0,10*ROW('Water Data'!C87))),'Data Summary'!BS93="Yes"),100-OFFSET('Water Data'!$C$5,0,10*ROW('Water Data'!C87)),NA())</f>
        <v>#N/A</v>
      </c>
      <c r="E93" s="60" t="e">
        <f ca="true">+IF(AND(ISNUMBER(OFFSET('Water Data'!$C$7,0,10*ROW('Water Data'!C87))),'Data Summary'!BT93="Yes"),OFFSET('Water Data'!$C$7,0,10*ROW('Water Data'!C87)),NA())</f>
        <v>#N/A</v>
      </c>
      <c r="F93" s="60" t="e">
        <f ca="true">+IF(AND(ISNUMBER(OFFSET('Water Data'!$C$10,0,10*ROW('Water Data'!C87))),'Data Summary'!BU93="Yes"),OFFSET('Water Data'!$C$10,0,10*ROW('Water Data'!C87)),NA())</f>
        <v>#N/A</v>
      </c>
      <c r="G93" s="60" t="e">
        <f ca="true">+IF(AND(ISNUMBER(OFFSET('Water Data'!$D$5,0,10*ROW('Water Data'!D87))),'Data Summary'!BV93="Yes"),100-OFFSET('Water Data'!$D$5,0,10*ROW('Water Data'!D87)),NA())</f>
        <v>#N/A</v>
      </c>
      <c r="H93" s="60" t="e">
        <f ca="true">+IF(AND(ISNUMBER(OFFSET('Water Data'!$D$7,0,10*ROW('Water Data'!D87))),'Data Summary'!BW93="Yes"),OFFSET('Water Data'!$D$7,0,10*ROW('Water Data'!D87)),NA())</f>
        <v>#N/A</v>
      </c>
      <c r="I93" s="60" t="e">
        <f ca="true">+IF(AND(ISNUMBER(OFFSET('Water Data'!$D$10,0,10*ROW('Water Data'!D87))),'Data Summary'!BX93="Yes"),OFFSET('Water Data'!$D$10,0,10*ROW('Water Data'!D87)),NA())</f>
        <v>#N/A</v>
      </c>
      <c r="J93" s="60" t="e">
        <f ca="true">+IF(AND(ISNUMBER(OFFSET('Water Data'!$E$5,0,10*ROW('Water Data'!E87))),'Data Summary'!BY93="Yes"),100-OFFSET('Water Data'!$E$5,0,10*ROW('Water Data'!E87)),NA())</f>
        <v>#N/A</v>
      </c>
      <c r="K93" s="60" t="e">
        <f ca="true">+IF(AND(ISNUMBER(OFFSET('Water Data'!$E$7,0,10*ROW('Water Data'!E87))),'Data Summary'!BZ93="Yes"),OFFSET('Water Data'!$E$7,0,10*ROW('Water Data'!E87)),NA())</f>
        <v>#N/A</v>
      </c>
      <c r="L93" s="60" t="e">
        <f ca="true">+IF(AND(ISNUMBER(OFFSET('Water Data'!$E$10,0,10*ROW('Water Data'!E87))),'Data Summary'!CA93="Yes"),OFFSET('Water Data'!$E$10,0,10*ROW('Water Data'!E87)),NA())</f>
        <v>#N/A</v>
      </c>
      <c r="M93" s="60" t="e">
        <f ca="true">+IF(AND(ISNUMBER(OFFSET('Water Data'!$F$5,0,10*ROW('Water Data'!F87))),'Data Summary'!CB93="Yes"),100-OFFSET('Water Data'!$F$5,0,10*ROW('Water Data'!F87)),NA())</f>
        <v>#N/A</v>
      </c>
      <c r="N93" s="60" t="e">
        <f ca="true">+IF(AND(ISNUMBER(OFFSET('Water Data'!$F$7,0,10*ROW('Water Data'!F87))),'Data Summary'!CC93="Yes"),OFFSET('Water Data'!$F$7,0,10*ROW('Water Data'!F87)),NA())</f>
        <v>#N/A</v>
      </c>
      <c r="O93" s="60" t="e">
        <f ca="true">+IF(AND(ISNUMBER(OFFSET('Water Data'!$F$10,0,10*ROW('Water Data'!F87))),'Data Summary'!CD93="Yes"),OFFSET('Water Data'!$F$10,0,10*ROW('Water Data'!F87)),NA())</f>
        <v>#N/A</v>
      </c>
      <c r="P93" s="60" t="e">
        <f ca="true">+IF(AND(ISNUMBER(OFFSET('Water Data'!$G$5,0,10*ROW('Water Data'!G87))),'Data Summary'!CE93="Yes"),100-OFFSET('Water Data'!$G$5,0,10*ROW('Water Data'!G87)),NA())</f>
        <v>#N/A</v>
      </c>
      <c r="Q93" s="60" t="e">
        <f ca="true">+IF(AND(ISNUMBER(OFFSET('Water Data'!$G$7,0,10*ROW('Water Data'!G87))),'Data Summary'!CF93="Yes"),OFFSET('Water Data'!$G$7,0,10*ROW('Water Data'!G87)),NA())</f>
        <v>#N/A</v>
      </c>
      <c r="R93" s="60" t="e">
        <f ca="true">+IF(AND(ISNUMBER(OFFSET('Water Data'!$G$10,0,10*ROW('Water Data'!G87))),'Data Summary'!CG93="Yes"),OFFSET('Water Data'!$G$10,0,10*ROW('Water Data'!G87)),NA())</f>
        <v>#N/A</v>
      </c>
      <c r="S93" s="60" t="e">
        <f ca="true">+IF(AND(ISNUMBER(OFFSET('Water Data'!$H$5,0,10*ROW('Water Data'!H87))),'Data Summary'!CH93="Yes"),100-OFFSET('Water Data'!$H$5,0,10*ROW('Water Data'!H87)),NA())</f>
        <v>#N/A</v>
      </c>
      <c r="T93" s="60" t="e">
        <f ca="true">+IF(AND(ISNUMBER(OFFSET('Water Data'!$H$7,0,10*ROW('Water Data'!H87))),'Data Summary'!CI93="Yes"),OFFSET('Water Data'!$H$7,0,10*ROW('Water Data'!H87)),NA())</f>
        <v>#N/A</v>
      </c>
      <c r="U93" s="60" t="e">
        <f ca="true">+IF(AND(ISNUMBER(OFFSET('Water Data'!$H$10,0,10*ROW('Water Data'!H87))),'Data Summary'!CJ93="Yes"),OFFSET('Water Data'!$H$10,0,10*ROW('Water Data'!H87)),NA())</f>
        <v>#N/A</v>
      </c>
      <c r="V93" s="106" t="e">
        <f ca="true">+IF(AND(ISNUMBER(OFFSET('Sanitation Data'!$C$5,0,10*ROW('Sanitation Data'!C87))),'Data Summary'!CK93="Yes"),100-OFFSET('Sanitation Data'!$C$5,0,10*ROW('Sanitation Data'!C87)),NA())</f>
        <v>#N/A</v>
      </c>
      <c r="W93" s="106" t="e">
        <f ca="true">+IF(AND(ISNUMBER(OFFSET('Sanitation Data'!$C$7,0,10*ROW('Sanitation Data'!C87))),'Data Summary'!CL93="Yes"),OFFSET('Sanitation Data'!$C$7,0,10*ROW('Sanitation Data'!C87)),NA())</f>
        <v>#N/A</v>
      </c>
      <c r="X93" s="106" t="e">
        <f ca="true">+IF(AND(ISNUMBER(OFFSET('Sanitation Data'!$C$11,0,10*ROW('Sanitation Data'!C87))),'Data Summary'!CM93="Yes"),OFFSET('Sanitation Data'!$C$11,0,10*ROW('Sanitation Data'!C87)),NA())</f>
        <v>#N/A</v>
      </c>
      <c r="Y93" s="106" t="e">
        <f ca="true">+IF(AND(ISNUMBER(OFFSET('Sanitation Data'!$C$12,0,10*ROW('Sanitation Data'!C87))),'Data Summary'!CN93="Yes"),OFFSET('Sanitation Data'!$C$12,0,10*ROW('Sanitation Data'!C87)),NA())</f>
        <v>#N/A</v>
      </c>
      <c r="Z93" s="106" t="e">
        <f ca="true">+IF(AND(ISNUMBER(OFFSET('Sanitation Data'!$C$13,0,10*ROW('Sanitation Data'!C87))),'Data Summary'!CO93="Yes"),OFFSET('Sanitation Data'!$C$13,0,10*ROW('Sanitation Data'!C87)),NA())</f>
        <v>#N/A</v>
      </c>
      <c r="AA93" s="106" t="e">
        <f ca="true">+IF(AND(ISNUMBER(OFFSET('Sanitation Data'!$D$5,0,10*ROW('Sanitation Data'!D87))),'Data Summary'!CP93="Yes"),100-OFFSET('Sanitation Data'!$D$5,0,10*ROW('Sanitation Data'!D87)),NA())</f>
        <v>#N/A</v>
      </c>
      <c r="AB93" s="106" t="e">
        <f ca="true">+IF(AND(ISNUMBER(OFFSET('Sanitation Data'!$D$7,0,10*ROW('Sanitation Data'!D87))),'Data Summary'!CQ93="Yes"),OFFSET('Sanitation Data'!$D$7,0,10*ROW('Sanitation Data'!D87)),NA())</f>
        <v>#N/A</v>
      </c>
      <c r="AC93" s="106" t="e">
        <f ca="true">+IF(AND(ISNUMBER(OFFSET('Sanitation Data'!$D$11,0,10*ROW('Sanitation Data'!D87))),'Data Summary'!CR93="Yes"),OFFSET('Sanitation Data'!$D$11,0,10*ROW('Sanitation Data'!D87)),NA())</f>
        <v>#N/A</v>
      </c>
      <c r="AD93" s="106" t="e">
        <f ca="true">+IF(AND(ISNUMBER(OFFSET('Sanitation Data'!$D$12,0,10*ROW('Sanitation Data'!D87))),'Data Summary'!CS93="Yes"),OFFSET('Sanitation Data'!$D$12,0,10*ROW('Sanitation Data'!D87)),NA())</f>
        <v>#N/A</v>
      </c>
      <c r="AE93" s="106" t="e">
        <f ca="true">+IF(AND(ISNUMBER(OFFSET('Sanitation Data'!$D$13,0,10*ROW('Sanitation Data'!D87))),'Data Summary'!CT93="Yes"),OFFSET('Sanitation Data'!$D$13,0,10*ROW('Sanitation Data'!D87)),NA())</f>
        <v>#N/A</v>
      </c>
      <c r="AF93" s="106" t="e">
        <f ca="true">+IF(AND(ISNUMBER(OFFSET('Sanitation Data'!$E$5,0,10*ROW('Sanitation Data'!E87))),'Data Summary'!CU93="Yes"),100-OFFSET('Sanitation Data'!$E$5,0,10*ROW('Sanitation Data'!E87)),NA())</f>
        <v>#N/A</v>
      </c>
      <c r="AG93" s="106" t="e">
        <f ca="true">+IF(AND(ISNUMBER(OFFSET('Sanitation Data'!$E$7,0,10*ROW('Sanitation Data'!E87))),'Data Summary'!CV93="Yes"),OFFSET('Sanitation Data'!$E$7,0,10*ROW('Sanitation Data'!E87)),NA())</f>
        <v>#N/A</v>
      </c>
      <c r="AH93" s="106" t="e">
        <f ca="true">+IF(AND(ISNUMBER(OFFSET('Sanitation Data'!$E$11,0,10*ROW('Sanitation Data'!E87))),'Data Summary'!CW93="Yes"),OFFSET('Sanitation Data'!$E$11,0,10*ROW('Sanitation Data'!E87)),NA())</f>
        <v>#N/A</v>
      </c>
      <c r="AI93" s="106" t="e">
        <f ca="true">+IF(AND(ISNUMBER(OFFSET('Sanitation Data'!$E$12,0,10*ROW('Sanitation Data'!E87))),'Data Summary'!CX93="Yes"),OFFSET('Sanitation Data'!$E$12,0,10*ROW('Sanitation Data'!E87)),NA())</f>
        <v>#N/A</v>
      </c>
      <c r="AJ93" s="106" t="e">
        <f ca="true">+IF(AND(ISNUMBER(OFFSET('Sanitation Data'!$E$13,0,10*ROW('Sanitation Data'!E87))),'Data Summary'!CY93="Yes"),OFFSET('Sanitation Data'!$E$13,0,10*ROW('Sanitation Data'!E87)),NA())</f>
        <v>#N/A</v>
      </c>
      <c r="AK93" s="106" t="e">
        <f ca="true">+IF(AND(ISNUMBER(OFFSET('Sanitation Data'!$F$5,0,10*ROW('Sanitation Data'!F87))),'Data Summary'!CZ93="Yes"),100-OFFSET('Sanitation Data'!$F$5,0,10*ROW('Sanitation Data'!F87)),NA())</f>
        <v>#N/A</v>
      </c>
      <c r="AL93" s="106" t="e">
        <f ca="true">+IF(AND(ISNUMBER(OFFSET('Sanitation Data'!$F$7,0,10*ROW('Sanitation Data'!F87))),'Data Summary'!DA93="Yes"),OFFSET('Sanitation Data'!$F$7,0,10*ROW('Sanitation Data'!F87)),NA())</f>
        <v>#N/A</v>
      </c>
      <c r="AM93" s="106" t="e">
        <f ca="true">+IF(AND(ISNUMBER(OFFSET('Sanitation Data'!$F$11,0,10*ROW('Sanitation Data'!F87))),'Data Summary'!DB93="Yes"),OFFSET('Sanitation Data'!$F$11,0,10*ROW('Sanitation Data'!F87)),NA())</f>
        <v>#N/A</v>
      </c>
      <c r="AN93" s="106" t="e">
        <f ca="true">+IF(AND(ISNUMBER(OFFSET('Sanitation Data'!$F$12,0,10*ROW('Sanitation Data'!F87))),'Data Summary'!DC93="Yes"),OFFSET('Sanitation Data'!$F$12,0,10*ROW('Sanitation Data'!F87)),NA())</f>
        <v>#N/A</v>
      </c>
      <c r="AO93" s="106" t="e">
        <f ca="true">+IF(AND(ISNUMBER(OFFSET('Sanitation Data'!$F$13,0,10*ROW('Sanitation Data'!F87))),'Data Summary'!DD93="Yes"),OFFSET('Sanitation Data'!$F$13,0,10*ROW('Sanitation Data'!F87)),NA())</f>
        <v>#N/A</v>
      </c>
      <c r="AP93" s="106" t="e">
        <f ca="true">+IF(AND(ISNUMBER(OFFSET('Sanitation Data'!$G$5,0,10*ROW('Sanitation Data'!G87))),'Data Summary'!DE93="Yes"),100-OFFSET('Sanitation Data'!$G$5,0,10*ROW('Sanitation Data'!G87)),NA())</f>
        <v>#N/A</v>
      </c>
      <c r="AQ93" s="106" t="e">
        <f ca="true">+IF(AND(ISNUMBER(OFFSET('Sanitation Data'!$G$7,0,10*ROW('Sanitation Data'!G87))),'Data Summary'!DF93="Yes"),OFFSET('Sanitation Data'!$G$7,0,10*ROW('Sanitation Data'!G87)),NA())</f>
        <v>#N/A</v>
      </c>
      <c r="AR93" s="106" t="e">
        <f ca="true">+IF(AND(ISNUMBER(OFFSET('Sanitation Data'!$G$11,0,10*ROW('Sanitation Data'!G87))),'Data Summary'!DG93="Yes"),OFFSET('Sanitation Data'!$G$11,0,10*ROW('Sanitation Data'!G87)),NA())</f>
        <v>#N/A</v>
      </c>
      <c r="AS93" s="106" t="e">
        <f ca="true">+IF(AND(ISNUMBER(OFFSET('Sanitation Data'!$G$12,0,10*ROW('Sanitation Data'!G87))),'Data Summary'!DH93="Yes"),OFFSET('Sanitation Data'!$G$12,0,10*ROW('Sanitation Data'!G87)),NA())</f>
        <v>#N/A</v>
      </c>
      <c r="AT93" s="106" t="e">
        <f ca="true">+IF(AND(ISNUMBER(OFFSET('Sanitation Data'!$G$13,0,10*ROW('Sanitation Data'!G87))),'Data Summary'!DI93="Yes"),OFFSET('Sanitation Data'!$G$13,0,10*ROW('Sanitation Data'!G87)),NA())</f>
        <v>#N/A</v>
      </c>
      <c r="AU93" s="106" t="e">
        <f ca="true">+IF(AND(ISNUMBER(OFFSET('Sanitation Data'!$H$5,0,10*ROW('Sanitation Data'!H87))),'Data Summary'!DJ93="Yes"),100-OFFSET('Sanitation Data'!$H$5,0,10*ROW('Sanitation Data'!H87)),NA())</f>
        <v>#N/A</v>
      </c>
      <c r="AV93" s="106" t="e">
        <f ca="true">+IF(AND(ISNUMBER(OFFSET('Sanitation Data'!$H$7,0,10*ROW('Sanitation Data'!H87))),'Data Summary'!DK93="Yes"),OFFSET('Sanitation Data'!$H$7,0,10*ROW('Sanitation Data'!H87)),NA())</f>
        <v>#N/A</v>
      </c>
      <c r="AW93" s="106" t="e">
        <f ca="true">+IF(AND(ISNUMBER(OFFSET('Sanitation Data'!$H$11,0,10*ROW('Sanitation Data'!H87))),'Data Summary'!DL93="Yes"),OFFSET('Sanitation Data'!$H$11,0,10*ROW('Sanitation Data'!H87)),NA())</f>
        <v>#N/A</v>
      </c>
      <c r="AX93" s="106" t="e">
        <f ca="true">+IF(AND(ISNUMBER(OFFSET('Sanitation Data'!$H$12,0,10*ROW('Sanitation Data'!H87))),'Data Summary'!DM93="Yes"),OFFSET('Sanitation Data'!$H$12,0,10*ROW('Sanitation Data'!H87)),NA())</f>
        <v>#N/A</v>
      </c>
      <c r="AY93" s="106" t="e">
        <f ca="true">+IF(AND(ISNUMBER(OFFSET('Sanitation Data'!$H$13,0,10*ROW('Sanitation Data'!H87))),'Data Summary'!DN93="Yes"),OFFSET('Sanitation Data'!$H$13,0,10*ROW('Sanitation Data'!H87)),NA())</f>
        <v>#N/A</v>
      </c>
      <c r="AZ93" s="111" t="e">
        <f ca="true">+IF(AND(ISNUMBER(OFFSET('Hygiene Data'!$C$6,0,10*ROW('Hygiene Data'!C87))),'Data Summary'!DO93="Yes"),OFFSET('Hygiene Data'!$C$6,0,10*ROW('Hygiene Data'!C87)),NA())</f>
        <v>#N/A</v>
      </c>
      <c r="BA93" s="111" t="e">
        <f ca="true">+IF(AND(ISNUMBER(OFFSET('Hygiene Data'!$C$8,0,10*ROW('Hygiene Data'!C87))),'Data Summary'!DP93="Yes"),OFFSET('Hygiene Data'!$C$8,0,10*ROW('Hygiene Data'!C87)),NA())</f>
        <v>#N/A</v>
      </c>
      <c r="BB93" s="111" t="e">
        <f ca="true">+IF(AND(ISNUMBER(OFFSET('Hygiene Data'!$C$10,0,10*ROW('Hygiene Data'!C87))),'Data Summary'!DQ93="Yes"),OFFSET('Hygiene Data'!$C$10,0,10*ROW('Hygiene Data'!C87)),NA())</f>
        <v>#N/A</v>
      </c>
      <c r="BC93" s="111" t="e">
        <f ca="true">+IF(AND(ISNUMBER(OFFSET('Hygiene Data'!$D$6,0,10*ROW('Hygiene Data'!D87))),'Data Summary'!DR93="Yes"),OFFSET('Hygiene Data'!$D$6,0,10*ROW('Hygiene Data'!D87)),NA())</f>
        <v>#N/A</v>
      </c>
      <c r="BD93" s="111" t="e">
        <f ca="true">+IF(AND(ISNUMBER(OFFSET('Hygiene Data'!$D$8,0,10*ROW('Hygiene Data'!D87))),'Data Summary'!DS93="Yes"),OFFSET('Hygiene Data'!$D$8,0,10*ROW('Hygiene Data'!D87)),NA())</f>
        <v>#N/A</v>
      </c>
      <c r="BE93" s="111" t="e">
        <f ca="true">+IF(AND(ISNUMBER(OFFSET('Hygiene Data'!$D$10,0,10*ROW('Hygiene Data'!D87))),'Data Summary'!DT93="Yes"),OFFSET('Hygiene Data'!$D$10,0,10*ROW('Hygiene Data'!D87)),NA())</f>
        <v>#N/A</v>
      </c>
      <c r="BF93" s="111" t="e">
        <f ca="true">+IF(AND(ISNUMBER(OFFSET('Hygiene Data'!$E$6,0,10*ROW('Hygiene Data'!E87))),'Data Summary'!DU93="Yes"),OFFSET('Hygiene Data'!$E$6,0,10*ROW('Hygiene Data'!E87)),NA())</f>
        <v>#N/A</v>
      </c>
      <c r="BG93" s="111" t="e">
        <f ca="true">+IF(AND(ISNUMBER(OFFSET('Hygiene Data'!$E$8,0,10*ROW('Hygiene Data'!E87))),'Data Summary'!DV93="Yes"),OFFSET('Hygiene Data'!$E$8,0,10*ROW('Hygiene Data'!E87)),NA())</f>
        <v>#N/A</v>
      </c>
      <c r="BH93" s="111" t="e">
        <f ca="true">+IF(AND(ISNUMBER(OFFSET('Hygiene Data'!$E$10,0,10*ROW('Hygiene Data'!E87))),'Data Summary'!DW93="Yes"),OFFSET('Hygiene Data'!$E$10,0,10*ROW('Hygiene Data'!E87)),NA())</f>
        <v>#N/A</v>
      </c>
      <c r="BI93" s="111" t="e">
        <f ca="true">+IF(AND(ISNUMBER(OFFSET('Hygiene Data'!$F$6,0,10*ROW('Hygiene Data'!F87))),'Data Summary'!DX93="Yes"),OFFSET('Hygiene Data'!$F$6,0,10*ROW('Hygiene Data'!F87)),NA())</f>
        <v>#N/A</v>
      </c>
      <c r="BJ93" s="111" t="e">
        <f ca="true">+IF(AND(ISNUMBER(OFFSET('Hygiene Data'!$F$8,0,10*ROW('Hygiene Data'!F87))),'Data Summary'!DY93="Yes"),OFFSET('Hygiene Data'!$F$8,0,10*ROW('Hygiene Data'!F87)),NA())</f>
        <v>#N/A</v>
      </c>
      <c r="BK93" s="111" t="e">
        <f ca="true">+IF(AND(ISNUMBER(OFFSET('Hygiene Data'!$F$10,0,10*ROW('Hygiene Data'!F87))),'Data Summary'!DZ93="Yes"),OFFSET('Hygiene Data'!$F$10,0,10*ROW('Hygiene Data'!F87)),NA())</f>
        <v>#N/A</v>
      </c>
      <c r="BL93" s="111" t="e">
        <f ca="true">+IF(AND(ISNUMBER(OFFSET('Hygiene Data'!$G$6,0,10*ROW('Hygiene Data'!G87))),'Data Summary'!EA93="Yes"),OFFSET('Hygiene Data'!$G$6,0,10*ROW('Hygiene Data'!G87)),NA())</f>
        <v>#N/A</v>
      </c>
      <c r="BM93" s="111" t="e">
        <f ca="true">+IF(AND(ISNUMBER(OFFSET('Hygiene Data'!$G$8,0,10*ROW('Hygiene Data'!G87))),'Data Summary'!EB93="Yes"),OFFSET('Hygiene Data'!$G$8,0,10*ROW('Hygiene Data'!G87)),NA())</f>
        <v>#N/A</v>
      </c>
      <c r="BN93" s="111" t="e">
        <f ca="true">+IF(AND(ISNUMBER(OFFSET('Hygiene Data'!$G$10,0,10*ROW('Hygiene Data'!G87))),'Data Summary'!EC93="Yes"),OFFSET('Hygiene Data'!$G$10,0,10*ROW('Hygiene Data'!G87)),NA())</f>
        <v>#N/A</v>
      </c>
      <c r="BO93" s="111" t="e">
        <f ca="true">+IF(AND(ISNUMBER(OFFSET('Hygiene Data'!$H$6,0,10*ROW('Hygiene Data'!H87))),'Data Summary'!ED93="Yes"),OFFSET('Hygiene Data'!$H$6,0,10*ROW('Hygiene Data'!H87)),NA())</f>
        <v>#N/A</v>
      </c>
      <c r="BP93" s="111" t="e">
        <f ca="true">+IF(AND(ISNUMBER(OFFSET('Hygiene Data'!$H$8,0,10*ROW('Hygiene Data'!H87))),'Data Summary'!EE93="Yes"),OFFSET('Hygiene Data'!$H$8,0,10*ROW('Hygiene Data'!H87)),NA())</f>
        <v>#N/A</v>
      </c>
      <c r="BQ93" s="111" t="e">
        <f ca="true">+IF(AND(ISNUMBER(OFFSET('Hygiene Data'!$H$10,0,10*ROW('Hygiene Data'!H87))),'Data Summary'!EF93="Yes"),OFFSET('Hygiene Data'!$H$10,0,10*ROW('Hygiene Data'!H87)),NA())</f>
        <v>#N/A</v>
      </c>
    </row>
    <row r="94" x14ac:dyDescent="0.2">
      <c r="A94" s="59" t="e">
        <f ca="true">+IF(OFFSET('Water Data'!$B$1,0,10*ROW('Water Data'!B88))="",NA(),OFFSET('Water Data'!$B$1,0,10*ROW('Water Data'!B88)))</f>
        <v>#N/A</v>
      </c>
      <c r="B94" s="59" t="e">
        <f ca="true">+IF(OFFSET('Water Data'!$A$3,0,10*ROW('Water Data'!A91))="",NA(),OFFSET('Water Data'!$A$3,0,10*ROW('Water Data'!A91)))</f>
        <v>#N/A</v>
      </c>
      <c r="C94" s="59" t="e">
        <f ca="true">+IF(OFFSET('Water Data'!$C$3,0,10*ROW('Water Data'!C91))="",NA(),OFFSET('Water Data'!$C$3,0,10*ROW('Water Data'!C91)))</f>
        <v>#N/A</v>
      </c>
      <c r="D94" s="60" t="e">
        <f ca="true">+IF(AND(ISNUMBER(OFFSET('Water Data'!$C$5,0,10*ROW('Water Data'!C88))),'Data Summary'!BS94="Yes"),100-OFFSET('Water Data'!$C$5,0,10*ROW('Water Data'!C88)),NA())</f>
        <v>#N/A</v>
      </c>
      <c r="E94" s="60" t="e">
        <f ca="true">+IF(AND(ISNUMBER(OFFSET('Water Data'!$C$7,0,10*ROW('Water Data'!C88))),'Data Summary'!BT94="Yes"),OFFSET('Water Data'!$C$7,0,10*ROW('Water Data'!C88)),NA())</f>
        <v>#N/A</v>
      </c>
      <c r="F94" s="60" t="e">
        <f ca="true">+IF(AND(ISNUMBER(OFFSET('Water Data'!$C$10,0,10*ROW('Water Data'!C88))),'Data Summary'!BU94="Yes"),OFFSET('Water Data'!$C$10,0,10*ROW('Water Data'!C88)),NA())</f>
        <v>#N/A</v>
      </c>
      <c r="G94" s="60" t="e">
        <f ca="true">+IF(AND(ISNUMBER(OFFSET('Water Data'!$D$5,0,10*ROW('Water Data'!D88))),'Data Summary'!BV94="Yes"),100-OFFSET('Water Data'!$D$5,0,10*ROW('Water Data'!D88)),NA())</f>
        <v>#N/A</v>
      </c>
      <c r="H94" s="60" t="e">
        <f ca="true">+IF(AND(ISNUMBER(OFFSET('Water Data'!$D$7,0,10*ROW('Water Data'!D88))),'Data Summary'!BW94="Yes"),OFFSET('Water Data'!$D$7,0,10*ROW('Water Data'!D88)),NA())</f>
        <v>#N/A</v>
      </c>
      <c r="I94" s="60" t="e">
        <f ca="true">+IF(AND(ISNUMBER(OFFSET('Water Data'!$D$10,0,10*ROW('Water Data'!D88))),'Data Summary'!BX94="Yes"),OFFSET('Water Data'!$D$10,0,10*ROW('Water Data'!D88)),NA())</f>
        <v>#N/A</v>
      </c>
      <c r="J94" s="60" t="e">
        <f ca="true">+IF(AND(ISNUMBER(OFFSET('Water Data'!$E$5,0,10*ROW('Water Data'!E88))),'Data Summary'!BY94="Yes"),100-OFFSET('Water Data'!$E$5,0,10*ROW('Water Data'!E88)),NA())</f>
        <v>#N/A</v>
      </c>
      <c r="K94" s="60" t="e">
        <f ca="true">+IF(AND(ISNUMBER(OFFSET('Water Data'!$E$7,0,10*ROW('Water Data'!E88))),'Data Summary'!BZ94="Yes"),OFFSET('Water Data'!$E$7,0,10*ROW('Water Data'!E88)),NA())</f>
        <v>#N/A</v>
      </c>
      <c r="L94" s="60" t="e">
        <f ca="true">+IF(AND(ISNUMBER(OFFSET('Water Data'!$E$10,0,10*ROW('Water Data'!E88))),'Data Summary'!CA94="Yes"),OFFSET('Water Data'!$E$10,0,10*ROW('Water Data'!E88)),NA())</f>
        <v>#N/A</v>
      </c>
      <c r="M94" s="60" t="e">
        <f ca="true">+IF(AND(ISNUMBER(OFFSET('Water Data'!$F$5,0,10*ROW('Water Data'!F88))),'Data Summary'!CB94="Yes"),100-OFFSET('Water Data'!$F$5,0,10*ROW('Water Data'!F88)),NA())</f>
        <v>#N/A</v>
      </c>
      <c r="N94" s="60" t="e">
        <f ca="true">+IF(AND(ISNUMBER(OFFSET('Water Data'!$F$7,0,10*ROW('Water Data'!F88))),'Data Summary'!CC94="Yes"),OFFSET('Water Data'!$F$7,0,10*ROW('Water Data'!F88)),NA())</f>
        <v>#N/A</v>
      </c>
      <c r="O94" s="60" t="e">
        <f ca="true">+IF(AND(ISNUMBER(OFFSET('Water Data'!$F$10,0,10*ROW('Water Data'!F88))),'Data Summary'!CD94="Yes"),OFFSET('Water Data'!$F$10,0,10*ROW('Water Data'!F88)),NA())</f>
        <v>#N/A</v>
      </c>
      <c r="P94" s="60" t="e">
        <f ca="true">+IF(AND(ISNUMBER(OFFSET('Water Data'!$G$5,0,10*ROW('Water Data'!G88))),'Data Summary'!CE94="Yes"),100-OFFSET('Water Data'!$G$5,0,10*ROW('Water Data'!G88)),NA())</f>
        <v>#N/A</v>
      </c>
      <c r="Q94" s="60" t="e">
        <f ca="true">+IF(AND(ISNUMBER(OFFSET('Water Data'!$G$7,0,10*ROW('Water Data'!G88))),'Data Summary'!CF94="Yes"),OFFSET('Water Data'!$G$7,0,10*ROW('Water Data'!G88)),NA())</f>
        <v>#N/A</v>
      </c>
      <c r="R94" s="60" t="e">
        <f ca="true">+IF(AND(ISNUMBER(OFFSET('Water Data'!$G$10,0,10*ROW('Water Data'!G88))),'Data Summary'!CG94="Yes"),OFFSET('Water Data'!$G$10,0,10*ROW('Water Data'!G88)),NA())</f>
        <v>#N/A</v>
      </c>
      <c r="S94" s="60" t="e">
        <f ca="true">+IF(AND(ISNUMBER(OFFSET('Water Data'!$H$5,0,10*ROW('Water Data'!H88))),'Data Summary'!CH94="Yes"),100-OFFSET('Water Data'!$H$5,0,10*ROW('Water Data'!H88)),NA())</f>
        <v>#N/A</v>
      </c>
      <c r="T94" s="60" t="e">
        <f ca="true">+IF(AND(ISNUMBER(OFFSET('Water Data'!$H$7,0,10*ROW('Water Data'!H88))),'Data Summary'!CI94="Yes"),OFFSET('Water Data'!$H$7,0,10*ROW('Water Data'!H88)),NA())</f>
        <v>#N/A</v>
      </c>
      <c r="U94" s="60" t="e">
        <f ca="true">+IF(AND(ISNUMBER(OFFSET('Water Data'!$H$10,0,10*ROW('Water Data'!H88))),'Data Summary'!CJ94="Yes"),OFFSET('Water Data'!$H$10,0,10*ROW('Water Data'!H88)),NA())</f>
        <v>#N/A</v>
      </c>
      <c r="V94" s="106" t="e">
        <f ca="true">+IF(AND(ISNUMBER(OFFSET('Sanitation Data'!$C$5,0,10*ROW('Sanitation Data'!C88))),'Data Summary'!CK94="Yes"),100-OFFSET('Sanitation Data'!$C$5,0,10*ROW('Sanitation Data'!C88)),NA())</f>
        <v>#N/A</v>
      </c>
      <c r="W94" s="106" t="e">
        <f ca="true">+IF(AND(ISNUMBER(OFFSET('Sanitation Data'!$C$7,0,10*ROW('Sanitation Data'!C88))),'Data Summary'!CL94="Yes"),OFFSET('Sanitation Data'!$C$7,0,10*ROW('Sanitation Data'!C88)),NA())</f>
        <v>#N/A</v>
      </c>
      <c r="X94" s="106" t="e">
        <f ca="true">+IF(AND(ISNUMBER(OFFSET('Sanitation Data'!$C$11,0,10*ROW('Sanitation Data'!C88))),'Data Summary'!CM94="Yes"),OFFSET('Sanitation Data'!$C$11,0,10*ROW('Sanitation Data'!C88)),NA())</f>
        <v>#N/A</v>
      </c>
      <c r="Y94" s="106" t="e">
        <f ca="true">+IF(AND(ISNUMBER(OFFSET('Sanitation Data'!$C$12,0,10*ROW('Sanitation Data'!C88))),'Data Summary'!CN94="Yes"),OFFSET('Sanitation Data'!$C$12,0,10*ROW('Sanitation Data'!C88)),NA())</f>
        <v>#N/A</v>
      </c>
      <c r="Z94" s="106" t="e">
        <f ca="true">+IF(AND(ISNUMBER(OFFSET('Sanitation Data'!$C$13,0,10*ROW('Sanitation Data'!C88))),'Data Summary'!CO94="Yes"),OFFSET('Sanitation Data'!$C$13,0,10*ROW('Sanitation Data'!C88)),NA())</f>
        <v>#N/A</v>
      </c>
      <c r="AA94" s="106" t="e">
        <f ca="true">+IF(AND(ISNUMBER(OFFSET('Sanitation Data'!$D$5,0,10*ROW('Sanitation Data'!D88))),'Data Summary'!CP94="Yes"),100-OFFSET('Sanitation Data'!$D$5,0,10*ROW('Sanitation Data'!D88)),NA())</f>
        <v>#N/A</v>
      </c>
      <c r="AB94" s="106" t="e">
        <f ca="true">+IF(AND(ISNUMBER(OFFSET('Sanitation Data'!$D$7,0,10*ROW('Sanitation Data'!D88))),'Data Summary'!CQ94="Yes"),OFFSET('Sanitation Data'!$D$7,0,10*ROW('Sanitation Data'!D88)),NA())</f>
        <v>#N/A</v>
      </c>
      <c r="AC94" s="106" t="e">
        <f ca="true">+IF(AND(ISNUMBER(OFFSET('Sanitation Data'!$D$11,0,10*ROW('Sanitation Data'!D88))),'Data Summary'!CR94="Yes"),OFFSET('Sanitation Data'!$D$11,0,10*ROW('Sanitation Data'!D88)),NA())</f>
        <v>#N/A</v>
      </c>
      <c r="AD94" s="106" t="e">
        <f ca="true">+IF(AND(ISNUMBER(OFFSET('Sanitation Data'!$D$12,0,10*ROW('Sanitation Data'!D88))),'Data Summary'!CS94="Yes"),OFFSET('Sanitation Data'!$D$12,0,10*ROW('Sanitation Data'!D88)),NA())</f>
        <v>#N/A</v>
      </c>
      <c r="AE94" s="106" t="e">
        <f ca="true">+IF(AND(ISNUMBER(OFFSET('Sanitation Data'!$D$13,0,10*ROW('Sanitation Data'!D88))),'Data Summary'!CT94="Yes"),OFFSET('Sanitation Data'!$D$13,0,10*ROW('Sanitation Data'!D88)),NA())</f>
        <v>#N/A</v>
      </c>
      <c r="AF94" s="106" t="e">
        <f ca="true">+IF(AND(ISNUMBER(OFFSET('Sanitation Data'!$E$5,0,10*ROW('Sanitation Data'!E88))),'Data Summary'!CU94="Yes"),100-OFFSET('Sanitation Data'!$E$5,0,10*ROW('Sanitation Data'!E88)),NA())</f>
        <v>#N/A</v>
      </c>
      <c r="AG94" s="106" t="e">
        <f ca="true">+IF(AND(ISNUMBER(OFFSET('Sanitation Data'!$E$7,0,10*ROW('Sanitation Data'!E88))),'Data Summary'!CV94="Yes"),OFFSET('Sanitation Data'!$E$7,0,10*ROW('Sanitation Data'!E88)),NA())</f>
        <v>#N/A</v>
      </c>
      <c r="AH94" s="106" t="e">
        <f ca="true">+IF(AND(ISNUMBER(OFFSET('Sanitation Data'!$E$11,0,10*ROW('Sanitation Data'!E88))),'Data Summary'!CW94="Yes"),OFFSET('Sanitation Data'!$E$11,0,10*ROW('Sanitation Data'!E88)),NA())</f>
        <v>#N/A</v>
      </c>
      <c r="AI94" s="106" t="e">
        <f ca="true">+IF(AND(ISNUMBER(OFFSET('Sanitation Data'!$E$12,0,10*ROW('Sanitation Data'!E88))),'Data Summary'!CX94="Yes"),OFFSET('Sanitation Data'!$E$12,0,10*ROW('Sanitation Data'!E88)),NA())</f>
        <v>#N/A</v>
      </c>
      <c r="AJ94" s="106" t="e">
        <f ca="true">+IF(AND(ISNUMBER(OFFSET('Sanitation Data'!$E$13,0,10*ROW('Sanitation Data'!E88))),'Data Summary'!CY94="Yes"),OFFSET('Sanitation Data'!$E$13,0,10*ROW('Sanitation Data'!E88)),NA())</f>
        <v>#N/A</v>
      </c>
      <c r="AK94" s="106" t="e">
        <f ca="true">+IF(AND(ISNUMBER(OFFSET('Sanitation Data'!$F$5,0,10*ROW('Sanitation Data'!F88))),'Data Summary'!CZ94="Yes"),100-OFFSET('Sanitation Data'!$F$5,0,10*ROW('Sanitation Data'!F88)),NA())</f>
        <v>#N/A</v>
      </c>
      <c r="AL94" s="106" t="e">
        <f ca="true">+IF(AND(ISNUMBER(OFFSET('Sanitation Data'!$F$7,0,10*ROW('Sanitation Data'!F88))),'Data Summary'!DA94="Yes"),OFFSET('Sanitation Data'!$F$7,0,10*ROW('Sanitation Data'!F88)),NA())</f>
        <v>#N/A</v>
      </c>
      <c r="AM94" s="106" t="e">
        <f ca="true">+IF(AND(ISNUMBER(OFFSET('Sanitation Data'!$F$11,0,10*ROW('Sanitation Data'!F88))),'Data Summary'!DB94="Yes"),OFFSET('Sanitation Data'!$F$11,0,10*ROW('Sanitation Data'!F88)),NA())</f>
        <v>#N/A</v>
      </c>
      <c r="AN94" s="106" t="e">
        <f ca="true">+IF(AND(ISNUMBER(OFFSET('Sanitation Data'!$F$12,0,10*ROW('Sanitation Data'!F88))),'Data Summary'!DC94="Yes"),OFFSET('Sanitation Data'!$F$12,0,10*ROW('Sanitation Data'!F88)),NA())</f>
        <v>#N/A</v>
      </c>
      <c r="AO94" s="106" t="e">
        <f ca="true">+IF(AND(ISNUMBER(OFFSET('Sanitation Data'!$F$13,0,10*ROW('Sanitation Data'!F88))),'Data Summary'!DD94="Yes"),OFFSET('Sanitation Data'!$F$13,0,10*ROW('Sanitation Data'!F88)),NA())</f>
        <v>#N/A</v>
      </c>
      <c r="AP94" s="106" t="e">
        <f ca="true">+IF(AND(ISNUMBER(OFFSET('Sanitation Data'!$G$5,0,10*ROW('Sanitation Data'!G88))),'Data Summary'!DE94="Yes"),100-OFFSET('Sanitation Data'!$G$5,0,10*ROW('Sanitation Data'!G88)),NA())</f>
        <v>#N/A</v>
      </c>
      <c r="AQ94" s="106" t="e">
        <f ca="true">+IF(AND(ISNUMBER(OFFSET('Sanitation Data'!$G$7,0,10*ROW('Sanitation Data'!G88))),'Data Summary'!DF94="Yes"),OFFSET('Sanitation Data'!$G$7,0,10*ROW('Sanitation Data'!G88)),NA())</f>
        <v>#N/A</v>
      </c>
      <c r="AR94" s="106" t="e">
        <f ca="true">+IF(AND(ISNUMBER(OFFSET('Sanitation Data'!$G$11,0,10*ROW('Sanitation Data'!G88))),'Data Summary'!DG94="Yes"),OFFSET('Sanitation Data'!$G$11,0,10*ROW('Sanitation Data'!G88)),NA())</f>
        <v>#N/A</v>
      </c>
      <c r="AS94" s="106" t="e">
        <f ca="true">+IF(AND(ISNUMBER(OFFSET('Sanitation Data'!$G$12,0,10*ROW('Sanitation Data'!G88))),'Data Summary'!DH94="Yes"),OFFSET('Sanitation Data'!$G$12,0,10*ROW('Sanitation Data'!G88)),NA())</f>
        <v>#N/A</v>
      </c>
      <c r="AT94" s="106" t="e">
        <f ca="true">+IF(AND(ISNUMBER(OFFSET('Sanitation Data'!$G$13,0,10*ROW('Sanitation Data'!G88))),'Data Summary'!DI94="Yes"),OFFSET('Sanitation Data'!$G$13,0,10*ROW('Sanitation Data'!G88)),NA())</f>
        <v>#N/A</v>
      </c>
      <c r="AU94" s="106" t="e">
        <f ca="true">+IF(AND(ISNUMBER(OFFSET('Sanitation Data'!$H$5,0,10*ROW('Sanitation Data'!H88))),'Data Summary'!DJ94="Yes"),100-OFFSET('Sanitation Data'!$H$5,0,10*ROW('Sanitation Data'!H88)),NA())</f>
        <v>#N/A</v>
      </c>
      <c r="AV94" s="106" t="e">
        <f ca="true">+IF(AND(ISNUMBER(OFFSET('Sanitation Data'!$H$7,0,10*ROW('Sanitation Data'!H88))),'Data Summary'!DK94="Yes"),OFFSET('Sanitation Data'!$H$7,0,10*ROW('Sanitation Data'!H88)),NA())</f>
        <v>#N/A</v>
      </c>
      <c r="AW94" s="106" t="e">
        <f ca="true">+IF(AND(ISNUMBER(OFFSET('Sanitation Data'!$H$11,0,10*ROW('Sanitation Data'!H88))),'Data Summary'!DL94="Yes"),OFFSET('Sanitation Data'!$H$11,0,10*ROW('Sanitation Data'!H88)),NA())</f>
        <v>#N/A</v>
      </c>
      <c r="AX94" s="106" t="e">
        <f ca="true">+IF(AND(ISNUMBER(OFFSET('Sanitation Data'!$H$12,0,10*ROW('Sanitation Data'!H88))),'Data Summary'!DM94="Yes"),OFFSET('Sanitation Data'!$H$12,0,10*ROW('Sanitation Data'!H88)),NA())</f>
        <v>#N/A</v>
      </c>
      <c r="AY94" s="106" t="e">
        <f ca="true">+IF(AND(ISNUMBER(OFFSET('Sanitation Data'!$H$13,0,10*ROW('Sanitation Data'!H88))),'Data Summary'!DN94="Yes"),OFFSET('Sanitation Data'!$H$13,0,10*ROW('Sanitation Data'!H88)),NA())</f>
        <v>#N/A</v>
      </c>
      <c r="AZ94" s="111" t="e">
        <f ca="true">+IF(AND(ISNUMBER(OFFSET('Hygiene Data'!$C$6,0,10*ROW('Hygiene Data'!C88))),'Data Summary'!DO94="Yes"),OFFSET('Hygiene Data'!$C$6,0,10*ROW('Hygiene Data'!C88)),NA())</f>
        <v>#N/A</v>
      </c>
      <c r="BA94" s="111" t="e">
        <f ca="true">+IF(AND(ISNUMBER(OFFSET('Hygiene Data'!$C$8,0,10*ROW('Hygiene Data'!C88))),'Data Summary'!DP94="Yes"),OFFSET('Hygiene Data'!$C$8,0,10*ROW('Hygiene Data'!C88)),NA())</f>
        <v>#N/A</v>
      </c>
      <c r="BB94" s="111" t="e">
        <f ca="true">+IF(AND(ISNUMBER(OFFSET('Hygiene Data'!$C$10,0,10*ROW('Hygiene Data'!C88))),'Data Summary'!DQ94="Yes"),OFFSET('Hygiene Data'!$C$10,0,10*ROW('Hygiene Data'!C88)),NA())</f>
        <v>#N/A</v>
      </c>
      <c r="BC94" s="111" t="e">
        <f ca="true">+IF(AND(ISNUMBER(OFFSET('Hygiene Data'!$D$6,0,10*ROW('Hygiene Data'!D88))),'Data Summary'!DR94="Yes"),OFFSET('Hygiene Data'!$D$6,0,10*ROW('Hygiene Data'!D88)),NA())</f>
        <v>#N/A</v>
      </c>
      <c r="BD94" s="111" t="e">
        <f ca="true">+IF(AND(ISNUMBER(OFFSET('Hygiene Data'!$D$8,0,10*ROW('Hygiene Data'!D88))),'Data Summary'!DS94="Yes"),OFFSET('Hygiene Data'!$D$8,0,10*ROW('Hygiene Data'!D88)),NA())</f>
        <v>#N/A</v>
      </c>
      <c r="BE94" s="111" t="e">
        <f ca="true">+IF(AND(ISNUMBER(OFFSET('Hygiene Data'!$D$10,0,10*ROW('Hygiene Data'!D88))),'Data Summary'!DT94="Yes"),OFFSET('Hygiene Data'!$D$10,0,10*ROW('Hygiene Data'!D88)),NA())</f>
        <v>#N/A</v>
      </c>
      <c r="BF94" s="111" t="e">
        <f ca="true">+IF(AND(ISNUMBER(OFFSET('Hygiene Data'!$E$6,0,10*ROW('Hygiene Data'!E88))),'Data Summary'!DU94="Yes"),OFFSET('Hygiene Data'!$E$6,0,10*ROW('Hygiene Data'!E88)),NA())</f>
        <v>#N/A</v>
      </c>
      <c r="BG94" s="111" t="e">
        <f ca="true">+IF(AND(ISNUMBER(OFFSET('Hygiene Data'!$E$8,0,10*ROW('Hygiene Data'!E88))),'Data Summary'!DV94="Yes"),OFFSET('Hygiene Data'!$E$8,0,10*ROW('Hygiene Data'!E88)),NA())</f>
        <v>#N/A</v>
      </c>
      <c r="BH94" s="111" t="e">
        <f ca="true">+IF(AND(ISNUMBER(OFFSET('Hygiene Data'!$E$10,0,10*ROW('Hygiene Data'!E88))),'Data Summary'!DW94="Yes"),OFFSET('Hygiene Data'!$E$10,0,10*ROW('Hygiene Data'!E88)),NA())</f>
        <v>#N/A</v>
      </c>
      <c r="BI94" s="111" t="e">
        <f ca="true">+IF(AND(ISNUMBER(OFFSET('Hygiene Data'!$F$6,0,10*ROW('Hygiene Data'!F88))),'Data Summary'!DX94="Yes"),OFFSET('Hygiene Data'!$F$6,0,10*ROW('Hygiene Data'!F88)),NA())</f>
        <v>#N/A</v>
      </c>
      <c r="BJ94" s="111" t="e">
        <f ca="true">+IF(AND(ISNUMBER(OFFSET('Hygiene Data'!$F$8,0,10*ROW('Hygiene Data'!F88))),'Data Summary'!DY94="Yes"),OFFSET('Hygiene Data'!$F$8,0,10*ROW('Hygiene Data'!F88)),NA())</f>
        <v>#N/A</v>
      </c>
      <c r="BK94" s="111" t="e">
        <f ca="true">+IF(AND(ISNUMBER(OFFSET('Hygiene Data'!$F$10,0,10*ROW('Hygiene Data'!F88))),'Data Summary'!DZ94="Yes"),OFFSET('Hygiene Data'!$F$10,0,10*ROW('Hygiene Data'!F88)),NA())</f>
        <v>#N/A</v>
      </c>
      <c r="BL94" s="111" t="e">
        <f ca="true">+IF(AND(ISNUMBER(OFFSET('Hygiene Data'!$G$6,0,10*ROW('Hygiene Data'!G88))),'Data Summary'!EA94="Yes"),OFFSET('Hygiene Data'!$G$6,0,10*ROW('Hygiene Data'!G88)),NA())</f>
        <v>#N/A</v>
      </c>
      <c r="BM94" s="111" t="e">
        <f ca="true">+IF(AND(ISNUMBER(OFFSET('Hygiene Data'!$G$8,0,10*ROW('Hygiene Data'!G88))),'Data Summary'!EB94="Yes"),OFFSET('Hygiene Data'!$G$8,0,10*ROW('Hygiene Data'!G88)),NA())</f>
        <v>#N/A</v>
      </c>
      <c r="BN94" s="111" t="e">
        <f ca="true">+IF(AND(ISNUMBER(OFFSET('Hygiene Data'!$G$10,0,10*ROW('Hygiene Data'!G88))),'Data Summary'!EC94="Yes"),OFFSET('Hygiene Data'!$G$10,0,10*ROW('Hygiene Data'!G88)),NA())</f>
        <v>#N/A</v>
      </c>
      <c r="BO94" s="111" t="e">
        <f ca="true">+IF(AND(ISNUMBER(OFFSET('Hygiene Data'!$H$6,0,10*ROW('Hygiene Data'!H88))),'Data Summary'!ED94="Yes"),OFFSET('Hygiene Data'!$H$6,0,10*ROW('Hygiene Data'!H88)),NA())</f>
        <v>#N/A</v>
      </c>
      <c r="BP94" s="111" t="e">
        <f ca="true">+IF(AND(ISNUMBER(OFFSET('Hygiene Data'!$H$8,0,10*ROW('Hygiene Data'!H88))),'Data Summary'!EE94="Yes"),OFFSET('Hygiene Data'!$H$8,0,10*ROW('Hygiene Data'!H88)),NA())</f>
        <v>#N/A</v>
      </c>
      <c r="BQ94" s="111" t="e">
        <f ca="true">+IF(AND(ISNUMBER(OFFSET('Hygiene Data'!$H$10,0,10*ROW('Hygiene Data'!H88))),'Data Summary'!EF94="Yes"),OFFSET('Hygiene Data'!$H$10,0,10*ROW('Hygiene Data'!H88)),NA())</f>
        <v>#N/A</v>
      </c>
    </row>
    <row r="95" x14ac:dyDescent="0.2">
      <c r="A95" s="59" t="e">
        <f ca="true">+IF(OFFSET('Water Data'!$B$1,0,10*ROW('Water Data'!B89))="",NA(),OFFSET('Water Data'!$B$1,0,10*ROW('Water Data'!B89)))</f>
        <v>#N/A</v>
      </c>
      <c r="B95" s="59" t="e">
        <f ca="true">+IF(OFFSET('Water Data'!$A$3,0,10*ROW('Water Data'!A92))="",NA(),OFFSET('Water Data'!$A$3,0,10*ROW('Water Data'!A92)))</f>
        <v>#N/A</v>
      </c>
      <c r="C95" s="59" t="e">
        <f ca="true">+IF(OFFSET('Water Data'!$C$3,0,10*ROW('Water Data'!C92))="",NA(),OFFSET('Water Data'!$C$3,0,10*ROW('Water Data'!C92)))</f>
        <v>#N/A</v>
      </c>
      <c r="D95" s="60" t="e">
        <f ca="true">+IF(AND(ISNUMBER(OFFSET('Water Data'!$C$5,0,10*ROW('Water Data'!C89))),'Data Summary'!BS95="Yes"),100-OFFSET('Water Data'!$C$5,0,10*ROW('Water Data'!C89)),NA())</f>
        <v>#N/A</v>
      </c>
      <c r="E95" s="60" t="e">
        <f ca="true">+IF(AND(ISNUMBER(OFFSET('Water Data'!$C$7,0,10*ROW('Water Data'!C89))),'Data Summary'!BT95="Yes"),OFFSET('Water Data'!$C$7,0,10*ROW('Water Data'!C89)),NA())</f>
        <v>#N/A</v>
      </c>
      <c r="F95" s="60" t="e">
        <f ca="true">+IF(AND(ISNUMBER(OFFSET('Water Data'!$C$10,0,10*ROW('Water Data'!C89))),'Data Summary'!BU95="Yes"),OFFSET('Water Data'!$C$10,0,10*ROW('Water Data'!C89)),NA())</f>
        <v>#N/A</v>
      </c>
      <c r="G95" s="60" t="e">
        <f ca="true">+IF(AND(ISNUMBER(OFFSET('Water Data'!$D$5,0,10*ROW('Water Data'!D89))),'Data Summary'!BV95="Yes"),100-OFFSET('Water Data'!$D$5,0,10*ROW('Water Data'!D89)),NA())</f>
        <v>#N/A</v>
      </c>
      <c r="H95" s="60" t="e">
        <f ca="true">+IF(AND(ISNUMBER(OFFSET('Water Data'!$D$7,0,10*ROW('Water Data'!D89))),'Data Summary'!BW95="Yes"),OFFSET('Water Data'!$D$7,0,10*ROW('Water Data'!D89)),NA())</f>
        <v>#N/A</v>
      </c>
      <c r="I95" s="60" t="e">
        <f ca="true">+IF(AND(ISNUMBER(OFFSET('Water Data'!$D$10,0,10*ROW('Water Data'!D89))),'Data Summary'!BX95="Yes"),OFFSET('Water Data'!$D$10,0,10*ROW('Water Data'!D89)),NA())</f>
        <v>#N/A</v>
      </c>
      <c r="J95" s="60" t="e">
        <f ca="true">+IF(AND(ISNUMBER(OFFSET('Water Data'!$E$5,0,10*ROW('Water Data'!E89))),'Data Summary'!BY95="Yes"),100-OFFSET('Water Data'!$E$5,0,10*ROW('Water Data'!E89)),NA())</f>
        <v>#N/A</v>
      </c>
      <c r="K95" s="60" t="e">
        <f ca="true">+IF(AND(ISNUMBER(OFFSET('Water Data'!$E$7,0,10*ROW('Water Data'!E89))),'Data Summary'!BZ95="Yes"),OFFSET('Water Data'!$E$7,0,10*ROW('Water Data'!E89)),NA())</f>
        <v>#N/A</v>
      </c>
      <c r="L95" s="60" t="e">
        <f ca="true">+IF(AND(ISNUMBER(OFFSET('Water Data'!$E$10,0,10*ROW('Water Data'!E89))),'Data Summary'!CA95="Yes"),OFFSET('Water Data'!$E$10,0,10*ROW('Water Data'!E89)),NA())</f>
        <v>#N/A</v>
      </c>
      <c r="M95" s="60" t="e">
        <f ca="true">+IF(AND(ISNUMBER(OFFSET('Water Data'!$F$5,0,10*ROW('Water Data'!F89))),'Data Summary'!CB95="Yes"),100-OFFSET('Water Data'!$F$5,0,10*ROW('Water Data'!F89)),NA())</f>
        <v>#N/A</v>
      </c>
      <c r="N95" s="60" t="e">
        <f ca="true">+IF(AND(ISNUMBER(OFFSET('Water Data'!$F$7,0,10*ROW('Water Data'!F89))),'Data Summary'!CC95="Yes"),OFFSET('Water Data'!$F$7,0,10*ROW('Water Data'!F89)),NA())</f>
        <v>#N/A</v>
      </c>
      <c r="O95" s="60" t="e">
        <f ca="true">+IF(AND(ISNUMBER(OFFSET('Water Data'!$F$10,0,10*ROW('Water Data'!F89))),'Data Summary'!CD95="Yes"),OFFSET('Water Data'!$F$10,0,10*ROW('Water Data'!F89)),NA())</f>
        <v>#N/A</v>
      </c>
      <c r="P95" s="60" t="e">
        <f ca="true">+IF(AND(ISNUMBER(OFFSET('Water Data'!$G$5,0,10*ROW('Water Data'!G89))),'Data Summary'!CE95="Yes"),100-OFFSET('Water Data'!$G$5,0,10*ROW('Water Data'!G89)),NA())</f>
        <v>#N/A</v>
      </c>
      <c r="Q95" s="60" t="e">
        <f ca="true">+IF(AND(ISNUMBER(OFFSET('Water Data'!$G$7,0,10*ROW('Water Data'!G89))),'Data Summary'!CF95="Yes"),OFFSET('Water Data'!$G$7,0,10*ROW('Water Data'!G89)),NA())</f>
        <v>#N/A</v>
      </c>
      <c r="R95" s="60" t="e">
        <f ca="true">+IF(AND(ISNUMBER(OFFSET('Water Data'!$G$10,0,10*ROW('Water Data'!G89))),'Data Summary'!CG95="Yes"),OFFSET('Water Data'!$G$10,0,10*ROW('Water Data'!G89)),NA())</f>
        <v>#N/A</v>
      </c>
      <c r="S95" s="60" t="e">
        <f ca="true">+IF(AND(ISNUMBER(OFFSET('Water Data'!$H$5,0,10*ROW('Water Data'!H89))),'Data Summary'!CH95="Yes"),100-OFFSET('Water Data'!$H$5,0,10*ROW('Water Data'!H89)),NA())</f>
        <v>#N/A</v>
      </c>
      <c r="T95" s="60" t="e">
        <f ca="true">+IF(AND(ISNUMBER(OFFSET('Water Data'!$H$7,0,10*ROW('Water Data'!H89))),'Data Summary'!CI95="Yes"),OFFSET('Water Data'!$H$7,0,10*ROW('Water Data'!H89)),NA())</f>
        <v>#N/A</v>
      </c>
      <c r="U95" s="60" t="e">
        <f ca="true">+IF(AND(ISNUMBER(OFFSET('Water Data'!$H$10,0,10*ROW('Water Data'!H89))),'Data Summary'!CJ95="Yes"),OFFSET('Water Data'!$H$10,0,10*ROW('Water Data'!H89)),NA())</f>
        <v>#N/A</v>
      </c>
      <c r="V95" s="106" t="e">
        <f ca="true">+IF(AND(ISNUMBER(OFFSET('Sanitation Data'!$C$5,0,10*ROW('Sanitation Data'!C89))),'Data Summary'!CK95="Yes"),100-OFFSET('Sanitation Data'!$C$5,0,10*ROW('Sanitation Data'!C89)),NA())</f>
        <v>#N/A</v>
      </c>
      <c r="W95" s="106" t="e">
        <f ca="true">+IF(AND(ISNUMBER(OFFSET('Sanitation Data'!$C$7,0,10*ROW('Sanitation Data'!C89))),'Data Summary'!CL95="Yes"),OFFSET('Sanitation Data'!$C$7,0,10*ROW('Sanitation Data'!C89)),NA())</f>
        <v>#N/A</v>
      </c>
      <c r="X95" s="106" t="e">
        <f ca="true">+IF(AND(ISNUMBER(OFFSET('Sanitation Data'!$C$11,0,10*ROW('Sanitation Data'!C89))),'Data Summary'!CM95="Yes"),OFFSET('Sanitation Data'!$C$11,0,10*ROW('Sanitation Data'!C89)),NA())</f>
        <v>#N/A</v>
      </c>
      <c r="Y95" s="106" t="e">
        <f ca="true">+IF(AND(ISNUMBER(OFFSET('Sanitation Data'!$C$12,0,10*ROW('Sanitation Data'!C89))),'Data Summary'!CN95="Yes"),OFFSET('Sanitation Data'!$C$12,0,10*ROW('Sanitation Data'!C89)),NA())</f>
        <v>#N/A</v>
      </c>
      <c r="Z95" s="106" t="e">
        <f ca="true">+IF(AND(ISNUMBER(OFFSET('Sanitation Data'!$C$13,0,10*ROW('Sanitation Data'!C89))),'Data Summary'!CO95="Yes"),OFFSET('Sanitation Data'!$C$13,0,10*ROW('Sanitation Data'!C89)),NA())</f>
        <v>#N/A</v>
      </c>
      <c r="AA95" s="106" t="e">
        <f ca="true">+IF(AND(ISNUMBER(OFFSET('Sanitation Data'!$D$5,0,10*ROW('Sanitation Data'!D89))),'Data Summary'!CP95="Yes"),100-OFFSET('Sanitation Data'!$D$5,0,10*ROW('Sanitation Data'!D89)),NA())</f>
        <v>#N/A</v>
      </c>
      <c r="AB95" s="106" t="e">
        <f ca="true">+IF(AND(ISNUMBER(OFFSET('Sanitation Data'!$D$7,0,10*ROW('Sanitation Data'!D89))),'Data Summary'!CQ95="Yes"),OFFSET('Sanitation Data'!$D$7,0,10*ROW('Sanitation Data'!D89)),NA())</f>
        <v>#N/A</v>
      </c>
      <c r="AC95" s="106" t="e">
        <f ca="true">+IF(AND(ISNUMBER(OFFSET('Sanitation Data'!$D$11,0,10*ROW('Sanitation Data'!D89))),'Data Summary'!CR95="Yes"),OFFSET('Sanitation Data'!$D$11,0,10*ROW('Sanitation Data'!D89)),NA())</f>
        <v>#N/A</v>
      </c>
      <c r="AD95" s="106" t="e">
        <f ca="true">+IF(AND(ISNUMBER(OFFSET('Sanitation Data'!$D$12,0,10*ROW('Sanitation Data'!D89))),'Data Summary'!CS95="Yes"),OFFSET('Sanitation Data'!$D$12,0,10*ROW('Sanitation Data'!D89)),NA())</f>
        <v>#N/A</v>
      </c>
      <c r="AE95" s="106" t="e">
        <f ca="true">+IF(AND(ISNUMBER(OFFSET('Sanitation Data'!$D$13,0,10*ROW('Sanitation Data'!D89))),'Data Summary'!CT95="Yes"),OFFSET('Sanitation Data'!$D$13,0,10*ROW('Sanitation Data'!D89)),NA())</f>
        <v>#N/A</v>
      </c>
      <c r="AF95" s="106" t="e">
        <f ca="true">+IF(AND(ISNUMBER(OFFSET('Sanitation Data'!$E$5,0,10*ROW('Sanitation Data'!E89))),'Data Summary'!CU95="Yes"),100-OFFSET('Sanitation Data'!$E$5,0,10*ROW('Sanitation Data'!E89)),NA())</f>
        <v>#N/A</v>
      </c>
      <c r="AG95" s="106" t="e">
        <f ca="true">+IF(AND(ISNUMBER(OFFSET('Sanitation Data'!$E$7,0,10*ROW('Sanitation Data'!E89))),'Data Summary'!CV95="Yes"),OFFSET('Sanitation Data'!$E$7,0,10*ROW('Sanitation Data'!E89)),NA())</f>
        <v>#N/A</v>
      </c>
      <c r="AH95" s="106" t="e">
        <f ca="true">+IF(AND(ISNUMBER(OFFSET('Sanitation Data'!$E$11,0,10*ROW('Sanitation Data'!E89))),'Data Summary'!CW95="Yes"),OFFSET('Sanitation Data'!$E$11,0,10*ROW('Sanitation Data'!E89)),NA())</f>
        <v>#N/A</v>
      </c>
      <c r="AI95" s="106" t="e">
        <f ca="true">+IF(AND(ISNUMBER(OFFSET('Sanitation Data'!$E$12,0,10*ROW('Sanitation Data'!E89))),'Data Summary'!CX95="Yes"),OFFSET('Sanitation Data'!$E$12,0,10*ROW('Sanitation Data'!E89)),NA())</f>
        <v>#N/A</v>
      </c>
      <c r="AJ95" s="106" t="e">
        <f ca="true">+IF(AND(ISNUMBER(OFFSET('Sanitation Data'!$E$13,0,10*ROW('Sanitation Data'!E89))),'Data Summary'!CY95="Yes"),OFFSET('Sanitation Data'!$E$13,0,10*ROW('Sanitation Data'!E89)),NA())</f>
        <v>#N/A</v>
      </c>
      <c r="AK95" s="106" t="e">
        <f ca="true">+IF(AND(ISNUMBER(OFFSET('Sanitation Data'!$F$5,0,10*ROW('Sanitation Data'!F89))),'Data Summary'!CZ95="Yes"),100-OFFSET('Sanitation Data'!$F$5,0,10*ROW('Sanitation Data'!F89)),NA())</f>
        <v>#N/A</v>
      </c>
      <c r="AL95" s="106" t="e">
        <f ca="true">+IF(AND(ISNUMBER(OFFSET('Sanitation Data'!$F$7,0,10*ROW('Sanitation Data'!F89))),'Data Summary'!DA95="Yes"),OFFSET('Sanitation Data'!$F$7,0,10*ROW('Sanitation Data'!F89)),NA())</f>
        <v>#N/A</v>
      </c>
      <c r="AM95" s="106" t="e">
        <f ca="true">+IF(AND(ISNUMBER(OFFSET('Sanitation Data'!$F$11,0,10*ROW('Sanitation Data'!F89))),'Data Summary'!DB95="Yes"),OFFSET('Sanitation Data'!$F$11,0,10*ROW('Sanitation Data'!F89)),NA())</f>
        <v>#N/A</v>
      </c>
      <c r="AN95" s="106" t="e">
        <f ca="true">+IF(AND(ISNUMBER(OFFSET('Sanitation Data'!$F$12,0,10*ROW('Sanitation Data'!F89))),'Data Summary'!DC95="Yes"),OFFSET('Sanitation Data'!$F$12,0,10*ROW('Sanitation Data'!F89)),NA())</f>
        <v>#N/A</v>
      </c>
      <c r="AO95" s="106" t="e">
        <f ca="true">+IF(AND(ISNUMBER(OFFSET('Sanitation Data'!$F$13,0,10*ROW('Sanitation Data'!F89))),'Data Summary'!DD95="Yes"),OFFSET('Sanitation Data'!$F$13,0,10*ROW('Sanitation Data'!F89)),NA())</f>
        <v>#N/A</v>
      </c>
      <c r="AP95" s="106" t="e">
        <f ca="true">+IF(AND(ISNUMBER(OFFSET('Sanitation Data'!$G$5,0,10*ROW('Sanitation Data'!G89))),'Data Summary'!DE95="Yes"),100-OFFSET('Sanitation Data'!$G$5,0,10*ROW('Sanitation Data'!G89)),NA())</f>
        <v>#N/A</v>
      </c>
      <c r="AQ95" s="106" t="e">
        <f ca="true">+IF(AND(ISNUMBER(OFFSET('Sanitation Data'!$G$7,0,10*ROW('Sanitation Data'!G89))),'Data Summary'!DF95="Yes"),OFFSET('Sanitation Data'!$G$7,0,10*ROW('Sanitation Data'!G89)),NA())</f>
        <v>#N/A</v>
      </c>
      <c r="AR95" s="106" t="e">
        <f ca="true">+IF(AND(ISNUMBER(OFFSET('Sanitation Data'!$G$11,0,10*ROW('Sanitation Data'!G89))),'Data Summary'!DG95="Yes"),OFFSET('Sanitation Data'!$G$11,0,10*ROW('Sanitation Data'!G89)),NA())</f>
        <v>#N/A</v>
      </c>
      <c r="AS95" s="106" t="e">
        <f ca="true">+IF(AND(ISNUMBER(OFFSET('Sanitation Data'!$G$12,0,10*ROW('Sanitation Data'!G89))),'Data Summary'!DH95="Yes"),OFFSET('Sanitation Data'!$G$12,0,10*ROW('Sanitation Data'!G89)),NA())</f>
        <v>#N/A</v>
      </c>
      <c r="AT95" s="106" t="e">
        <f ca="true">+IF(AND(ISNUMBER(OFFSET('Sanitation Data'!$G$13,0,10*ROW('Sanitation Data'!G89))),'Data Summary'!DI95="Yes"),OFFSET('Sanitation Data'!$G$13,0,10*ROW('Sanitation Data'!G89)),NA())</f>
        <v>#N/A</v>
      </c>
      <c r="AU95" s="106" t="e">
        <f ca="true">+IF(AND(ISNUMBER(OFFSET('Sanitation Data'!$H$5,0,10*ROW('Sanitation Data'!H89))),'Data Summary'!DJ95="Yes"),100-OFFSET('Sanitation Data'!$H$5,0,10*ROW('Sanitation Data'!H89)),NA())</f>
        <v>#N/A</v>
      </c>
      <c r="AV95" s="106" t="e">
        <f ca="true">+IF(AND(ISNUMBER(OFFSET('Sanitation Data'!$H$7,0,10*ROW('Sanitation Data'!H89))),'Data Summary'!DK95="Yes"),OFFSET('Sanitation Data'!$H$7,0,10*ROW('Sanitation Data'!H89)),NA())</f>
        <v>#N/A</v>
      </c>
      <c r="AW95" s="106" t="e">
        <f ca="true">+IF(AND(ISNUMBER(OFFSET('Sanitation Data'!$H$11,0,10*ROW('Sanitation Data'!H89))),'Data Summary'!DL95="Yes"),OFFSET('Sanitation Data'!$H$11,0,10*ROW('Sanitation Data'!H89)),NA())</f>
        <v>#N/A</v>
      </c>
      <c r="AX95" s="106" t="e">
        <f ca="true">+IF(AND(ISNUMBER(OFFSET('Sanitation Data'!$H$12,0,10*ROW('Sanitation Data'!H89))),'Data Summary'!DM95="Yes"),OFFSET('Sanitation Data'!$H$12,0,10*ROW('Sanitation Data'!H89)),NA())</f>
        <v>#N/A</v>
      </c>
      <c r="AY95" s="106" t="e">
        <f ca="true">+IF(AND(ISNUMBER(OFFSET('Sanitation Data'!$H$13,0,10*ROW('Sanitation Data'!H89))),'Data Summary'!DN95="Yes"),OFFSET('Sanitation Data'!$H$13,0,10*ROW('Sanitation Data'!H89)),NA())</f>
        <v>#N/A</v>
      </c>
      <c r="AZ95" s="111" t="e">
        <f ca="true">+IF(AND(ISNUMBER(OFFSET('Hygiene Data'!$C$6,0,10*ROW('Hygiene Data'!C89))),'Data Summary'!DO95="Yes"),OFFSET('Hygiene Data'!$C$6,0,10*ROW('Hygiene Data'!C89)),NA())</f>
        <v>#N/A</v>
      </c>
      <c r="BA95" s="111" t="e">
        <f ca="true">+IF(AND(ISNUMBER(OFFSET('Hygiene Data'!$C$8,0,10*ROW('Hygiene Data'!C89))),'Data Summary'!DP95="Yes"),OFFSET('Hygiene Data'!$C$8,0,10*ROW('Hygiene Data'!C89)),NA())</f>
        <v>#N/A</v>
      </c>
      <c r="BB95" s="111" t="e">
        <f ca="true">+IF(AND(ISNUMBER(OFFSET('Hygiene Data'!$C$10,0,10*ROW('Hygiene Data'!C89))),'Data Summary'!DQ95="Yes"),OFFSET('Hygiene Data'!$C$10,0,10*ROW('Hygiene Data'!C89)),NA())</f>
        <v>#N/A</v>
      </c>
      <c r="BC95" s="111" t="e">
        <f ca="true">+IF(AND(ISNUMBER(OFFSET('Hygiene Data'!$D$6,0,10*ROW('Hygiene Data'!D89))),'Data Summary'!DR95="Yes"),OFFSET('Hygiene Data'!$D$6,0,10*ROW('Hygiene Data'!D89)),NA())</f>
        <v>#N/A</v>
      </c>
      <c r="BD95" s="111" t="e">
        <f ca="true">+IF(AND(ISNUMBER(OFFSET('Hygiene Data'!$D$8,0,10*ROW('Hygiene Data'!D89))),'Data Summary'!DS95="Yes"),OFFSET('Hygiene Data'!$D$8,0,10*ROW('Hygiene Data'!D89)),NA())</f>
        <v>#N/A</v>
      </c>
      <c r="BE95" s="111" t="e">
        <f ca="true">+IF(AND(ISNUMBER(OFFSET('Hygiene Data'!$D$10,0,10*ROW('Hygiene Data'!D89))),'Data Summary'!DT95="Yes"),OFFSET('Hygiene Data'!$D$10,0,10*ROW('Hygiene Data'!D89)),NA())</f>
        <v>#N/A</v>
      </c>
      <c r="BF95" s="111" t="e">
        <f ca="true">+IF(AND(ISNUMBER(OFFSET('Hygiene Data'!$E$6,0,10*ROW('Hygiene Data'!E89))),'Data Summary'!DU95="Yes"),OFFSET('Hygiene Data'!$E$6,0,10*ROW('Hygiene Data'!E89)),NA())</f>
        <v>#N/A</v>
      </c>
      <c r="BG95" s="111" t="e">
        <f ca="true">+IF(AND(ISNUMBER(OFFSET('Hygiene Data'!$E$8,0,10*ROW('Hygiene Data'!E89))),'Data Summary'!DV95="Yes"),OFFSET('Hygiene Data'!$E$8,0,10*ROW('Hygiene Data'!E89)),NA())</f>
        <v>#N/A</v>
      </c>
      <c r="BH95" s="111" t="e">
        <f ca="true">+IF(AND(ISNUMBER(OFFSET('Hygiene Data'!$E$10,0,10*ROW('Hygiene Data'!E89))),'Data Summary'!DW95="Yes"),OFFSET('Hygiene Data'!$E$10,0,10*ROW('Hygiene Data'!E89)),NA())</f>
        <v>#N/A</v>
      </c>
      <c r="BI95" s="111" t="e">
        <f ca="true">+IF(AND(ISNUMBER(OFFSET('Hygiene Data'!$F$6,0,10*ROW('Hygiene Data'!F89))),'Data Summary'!DX95="Yes"),OFFSET('Hygiene Data'!$F$6,0,10*ROW('Hygiene Data'!F89)),NA())</f>
        <v>#N/A</v>
      </c>
      <c r="BJ95" s="111" t="e">
        <f ca="true">+IF(AND(ISNUMBER(OFFSET('Hygiene Data'!$F$8,0,10*ROW('Hygiene Data'!F89))),'Data Summary'!DY95="Yes"),OFFSET('Hygiene Data'!$F$8,0,10*ROW('Hygiene Data'!F89)),NA())</f>
        <v>#N/A</v>
      </c>
      <c r="BK95" s="111" t="e">
        <f ca="true">+IF(AND(ISNUMBER(OFFSET('Hygiene Data'!$F$10,0,10*ROW('Hygiene Data'!F89))),'Data Summary'!DZ95="Yes"),OFFSET('Hygiene Data'!$F$10,0,10*ROW('Hygiene Data'!F89)),NA())</f>
        <v>#N/A</v>
      </c>
      <c r="BL95" s="111" t="e">
        <f ca="true">+IF(AND(ISNUMBER(OFFSET('Hygiene Data'!$G$6,0,10*ROW('Hygiene Data'!G89))),'Data Summary'!EA95="Yes"),OFFSET('Hygiene Data'!$G$6,0,10*ROW('Hygiene Data'!G89)),NA())</f>
        <v>#N/A</v>
      </c>
      <c r="BM95" s="111" t="e">
        <f ca="true">+IF(AND(ISNUMBER(OFFSET('Hygiene Data'!$G$8,0,10*ROW('Hygiene Data'!G89))),'Data Summary'!EB95="Yes"),OFFSET('Hygiene Data'!$G$8,0,10*ROW('Hygiene Data'!G89)),NA())</f>
        <v>#N/A</v>
      </c>
      <c r="BN95" s="111" t="e">
        <f ca="true">+IF(AND(ISNUMBER(OFFSET('Hygiene Data'!$G$10,0,10*ROW('Hygiene Data'!G89))),'Data Summary'!EC95="Yes"),OFFSET('Hygiene Data'!$G$10,0,10*ROW('Hygiene Data'!G89)),NA())</f>
        <v>#N/A</v>
      </c>
      <c r="BO95" s="111" t="e">
        <f ca="true">+IF(AND(ISNUMBER(OFFSET('Hygiene Data'!$H$6,0,10*ROW('Hygiene Data'!H89))),'Data Summary'!ED95="Yes"),OFFSET('Hygiene Data'!$H$6,0,10*ROW('Hygiene Data'!H89)),NA())</f>
        <v>#N/A</v>
      </c>
      <c r="BP95" s="111" t="e">
        <f ca="true">+IF(AND(ISNUMBER(OFFSET('Hygiene Data'!$H$8,0,10*ROW('Hygiene Data'!H89))),'Data Summary'!EE95="Yes"),OFFSET('Hygiene Data'!$H$8,0,10*ROW('Hygiene Data'!H89)),NA())</f>
        <v>#N/A</v>
      </c>
      <c r="BQ95" s="111" t="e">
        <f ca="true">+IF(AND(ISNUMBER(OFFSET('Hygiene Data'!$H$10,0,10*ROW('Hygiene Data'!H89))),'Data Summary'!EF95="Yes"),OFFSET('Hygiene Data'!$H$10,0,10*ROW('Hygiene Data'!H89)),NA())</f>
        <v>#N/A</v>
      </c>
    </row>
    <row r="96" x14ac:dyDescent="0.2">
      <c r="A96" s="59" t="e">
        <f ca="true">+IF(OFFSET('Water Data'!$B$1,0,10*ROW('Water Data'!B90))="",NA(),OFFSET('Water Data'!$B$1,0,10*ROW('Water Data'!B90)))</f>
        <v>#N/A</v>
      </c>
      <c r="B96" s="59" t="e">
        <f ca="true">+IF(OFFSET('Water Data'!$A$3,0,10*ROW('Water Data'!A93))="",NA(),OFFSET('Water Data'!$A$3,0,10*ROW('Water Data'!A93)))</f>
        <v>#N/A</v>
      </c>
      <c r="C96" s="59" t="e">
        <f ca="true">+IF(OFFSET('Water Data'!$C$3,0,10*ROW('Water Data'!C93))="",NA(),OFFSET('Water Data'!$C$3,0,10*ROW('Water Data'!C93)))</f>
        <v>#N/A</v>
      </c>
      <c r="D96" s="60" t="e">
        <f ca="true">+IF(AND(ISNUMBER(OFFSET('Water Data'!$C$5,0,10*ROW('Water Data'!C90))),'Data Summary'!BS96="Yes"),100-OFFSET('Water Data'!$C$5,0,10*ROW('Water Data'!C90)),NA())</f>
        <v>#N/A</v>
      </c>
      <c r="E96" s="60" t="e">
        <f ca="true">+IF(AND(ISNUMBER(OFFSET('Water Data'!$C$7,0,10*ROW('Water Data'!C90))),'Data Summary'!BT96="Yes"),OFFSET('Water Data'!$C$7,0,10*ROW('Water Data'!C90)),NA())</f>
        <v>#N/A</v>
      </c>
      <c r="F96" s="60" t="e">
        <f ca="true">+IF(AND(ISNUMBER(OFFSET('Water Data'!$C$10,0,10*ROW('Water Data'!C90))),'Data Summary'!BU96="Yes"),OFFSET('Water Data'!$C$10,0,10*ROW('Water Data'!C90)),NA())</f>
        <v>#N/A</v>
      </c>
      <c r="G96" s="60" t="e">
        <f ca="true">+IF(AND(ISNUMBER(OFFSET('Water Data'!$D$5,0,10*ROW('Water Data'!D90))),'Data Summary'!BV96="Yes"),100-OFFSET('Water Data'!$D$5,0,10*ROW('Water Data'!D90)),NA())</f>
        <v>#N/A</v>
      </c>
      <c r="H96" s="60" t="e">
        <f ca="true">+IF(AND(ISNUMBER(OFFSET('Water Data'!$D$7,0,10*ROW('Water Data'!D90))),'Data Summary'!BW96="Yes"),OFFSET('Water Data'!$D$7,0,10*ROW('Water Data'!D90)),NA())</f>
        <v>#N/A</v>
      </c>
      <c r="I96" s="60" t="e">
        <f ca="true">+IF(AND(ISNUMBER(OFFSET('Water Data'!$D$10,0,10*ROW('Water Data'!D90))),'Data Summary'!BX96="Yes"),OFFSET('Water Data'!$D$10,0,10*ROW('Water Data'!D90)),NA())</f>
        <v>#N/A</v>
      </c>
      <c r="J96" s="60" t="e">
        <f ca="true">+IF(AND(ISNUMBER(OFFSET('Water Data'!$E$5,0,10*ROW('Water Data'!E90))),'Data Summary'!BY96="Yes"),100-OFFSET('Water Data'!$E$5,0,10*ROW('Water Data'!E90)),NA())</f>
        <v>#N/A</v>
      </c>
      <c r="K96" s="60" t="e">
        <f ca="true">+IF(AND(ISNUMBER(OFFSET('Water Data'!$E$7,0,10*ROW('Water Data'!E90))),'Data Summary'!BZ96="Yes"),OFFSET('Water Data'!$E$7,0,10*ROW('Water Data'!E90)),NA())</f>
        <v>#N/A</v>
      </c>
      <c r="L96" s="60" t="e">
        <f ca="true">+IF(AND(ISNUMBER(OFFSET('Water Data'!$E$10,0,10*ROW('Water Data'!E90))),'Data Summary'!CA96="Yes"),OFFSET('Water Data'!$E$10,0,10*ROW('Water Data'!E90)),NA())</f>
        <v>#N/A</v>
      </c>
      <c r="M96" s="60" t="e">
        <f ca="true">+IF(AND(ISNUMBER(OFFSET('Water Data'!$F$5,0,10*ROW('Water Data'!F90))),'Data Summary'!CB96="Yes"),100-OFFSET('Water Data'!$F$5,0,10*ROW('Water Data'!F90)),NA())</f>
        <v>#N/A</v>
      </c>
      <c r="N96" s="60" t="e">
        <f ca="true">+IF(AND(ISNUMBER(OFFSET('Water Data'!$F$7,0,10*ROW('Water Data'!F90))),'Data Summary'!CC96="Yes"),OFFSET('Water Data'!$F$7,0,10*ROW('Water Data'!F90)),NA())</f>
        <v>#N/A</v>
      </c>
      <c r="O96" s="60" t="e">
        <f ca="true">+IF(AND(ISNUMBER(OFFSET('Water Data'!$F$10,0,10*ROW('Water Data'!F90))),'Data Summary'!CD96="Yes"),OFFSET('Water Data'!$F$10,0,10*ROW('Water Data'!F90)),NA())</f>
        <v>#N/A</v>
      </c>
      <c r="P96" s="60" t="e">
        <f ca="true">+IF(AND(ISNUMBER(OFFSET('Water Data'!$G$5,0,10*ROW('Water Data'!G90))),'Data Summary'!CE96="Yes"),100-OFFSET('Water Data'!$G$5,0,10*ROW('Water Data'!G90)),NA())</f>
        <v>#N/A</v>
      </c>
      <c r="Q96" s="60" t="e">
        <f ca="true">+IF(AND(ISNUMBER(OFFSET('Water Data'!$G$7,0,10*ROW('Water Data'!G90))),'Data Summary'!CF96="Yes"),OFFSET('Water Data'!$G$7,0,10*ROW('Water Data'!G90)),NA())</f>
        <v>#N/A</v>
      </c>
      <c r="R96" s="60" t="e">
        <f ca="true">+IF(AND(ISNUMBER(OFFSET('Water Data'!$G$10,0,10*ROW('Water Data'!G90))),'Data Summary'!CG96="Yes"),OFFSET('Water Data'!$G$10,0,10*ROW('Water Data'!G90)),NA())</f>
        <v>#N/A</v>
      </c>
      <c r="S96" s="60" t="e">
        <f ca="true">+IF(AND(ISNUMBER(OFFSET('Water Data'!$H$5,0,10*ROW('Water Data'!H90))),'Data Summary'!CH96="Yes"),100-OFFSET('Water Data'!$H$5,0,10*ROW('Water Data'!H90)),NA())</f>
        <v>#N/A</v>
      </c>
      <c r="T96" s="60" t="e">
        <f ca="true">+IF(AND(ISNUMBER(OFFSET('Water Data'!$H$7,0,10*ROW('Water Data'!H90))),'Data Summary'!CI96="Yes"),OFFSET('Water Data'!$H$7,0,10*ROW('Water Data'!H90)),NA())</f>
        <v>#N/A</v>
      </c>
      <c r="U96" s="60" t="e">
        <f ca="true">+IF(AND(ISNUMBER(OFFSET('Water Data'!$H$10,0,10*ROW('Water Data'!H90))),'Data Summary'!CJ96="Yes"),OFFSET('Water Data'!$H$10,0,10*ROW('Water Data'!H90)),NA())</f>
        <v>#N/A</v>
      </c>
      <c r="V96" s="106" t="e">
        <f ca="true">+IF(AND(ISNUMBER(OFFSET('Sanitation Data'!$C$5,0,10*ROW('Sanitation Data'!C90))),'Data Summary'!CK96="Yes"),100-OFFSET('Sanitation Data'!$C$5,0,10*ROW('Sanitation Data'!C90)),NA())</f>
        <v>#N/A</v>
      </c>
      <c r="W96" s="106" t="e">
        <f ca="true">+IF(AND(ISNUMBER(OFFSET('Sanitation Data'!$C$7,0,10*ROW('Sanitation Data'!C90))),'Data Summary'!CL96="Yes"),OFFSET('Sanitation Data'!$C$7,0,10*ROW('Sanitation Data'!C90)),NA())</f>
        <v>#N/A</v>
      </c>
      <c r="X96" s="106" t="e">
        <f ca="true">+IF(AND(ISNUMBER(OFFSET('Sanitation Data'!$C$11,0,10*ROW('Sanitation Data'!C90))),'Data Summary'!CM96="Yes"),OFFSET('Sanitation Data'!$C$11,0,10*ROW('Sanitation Data'!C90)),NA())</f>
        <v>#N/A</v>
      </c>
      <c r="Y96" s="106" t="e">
        <f ca="true">+IF(AND(ISNUMBER(OFFSET('Sanitation Data'!$C$12,0,10*ROW('Sanitation Data'!C90))),'Data Summary'!CN96="Yes"),OFFSET('Sanitation Data'!$C$12,0,10*ROW('Sanitation Data'!C90)),NA())</f>
        <v>#N/A</v>
      </c>
      <c r="Z96" s="106" t="e">
        <f ca="true">+IF(AND(ISNUMBER(OFFSET('Sanitation Data'!$C$13,0,10*ROW('Sanitation Data'!C90))),'Data Summary'!CO96="Yes"),OFFSET('Sanitation Data'!$C$13,0,10*ROW('Sanitation Data'!C90)),NA())</f>
        <v>#N/A</v>
      </c>
      <c r="AA96" s="106" t="e">
        <f ca="true">+IF(AND(ISNUMBER(OFFSET('Sanitation Data'!$D$5,0,10*ROW('Sanitation Data'!D90))),'Data Summary'!CP96="Yes"),100-OFFSET('Sanitation Data'!$D$5,0,10*ROW('Sanitation Data'!D90)),NA())</f>
        <v>#N/A</v>
      </c>
      <c r="AB96" s="106" t="e">
        <f ca="true">+IF(AND(ISNUMBER(OFFSET('Sanitation Data'!$D$7,0,10*ROW('Sanitation Data'!D90))),'Data Summary'!CQ96="Yes"),OFFSET('Sanitation Data'!$D$7,0,10*ROW('Sanitation Data'!D90)),NA())</f>
        <v>#N/A</v>
      </c>
      <c r="AC96" s="106" t="e">
        <f ca="true">+IF(AND(ISNUMBER(OFFSET('Sanitation Data'!$D$11,0,10*ROW('Sanitation Data'!D90))),'Data Summary'!CR96="Yes"),OFFSET('Sanitation Data'!$D$11,0,10*ROW('Sanitation Data'!D90)),NA())</f>
        <v>#N/A</v>
      </c>
      <c r="AD96" s="106" t="e">
        <f ca="true">+IF(AND(ISNUMBER(OFFSET('Sanitation Data'!$D$12,0,10*ROW('Sanitation Data'!D90))),'Data Summary'!CS96="Yes"),OFFSET('Sanitation Data'!$D$12,0,10*ROW('Sanitation Data'!D90)),NA())</f>
        <v>#N/A</v>
      </c>
      <c r="AE96" s="106" t="e">
        <f ca="true">+IF(AND(ISNUMBER(OFFSET('Sanitation Data'!$D$13,0,10*ROW('Sanitation Data'!D90))),'Data Summary'!CT96="Yes"),OFFSET('Sanitation Data'!$D$13,0,10*ROW('Sanitation Data'!D90)),NA())</f>
        <v>#N/A</v>
      </c>
      <c r="AF96" s="106" t="e">
        <f ca="true">+IF(AND(ISNUMBER(OFFSET('Sanitation Data'!$E$5,0,10*ROW('Sanitation Data'!E90))),'Data Summary'!CU96="Yes"),100-OFFSET('Sanitation Data'!$E$5,0,10*ROW('Sanitation Data'!E90)),NA())</f>
        <v>#N/A</v>
      </c>
      <c r="AG96" s="106" t="e">
        <f ca="true">+IF(AND(ISNUMBER(OFFSET('Sanitation Data'!$E$7,0,10*ROW('Sanitation Data'!E90))),'Data Summary'!CV96="Yes"),OFFSET('Sanitation Data'!$E$7,0,10*ROW('Sanitation Data'!E90)),NA())</f>
        <v>#N/A</v>
      </c>
      <c r="AH96" s="106" t="e">
        <f ca="true">+IF(AND(ISNUMBER(OFFSET('Sanitation Data'!$E$11,0,10*ROW('Sanitation Data'!E90))),'Data Summary'!CW96="Yes"),OFFSET('Sanitation Data'!$E$11,0,10*ROW('Sanitation Data'!E90)),NA())</f>
        <v>#N/A</v>
      </c>
      <c r="AI96" s="106" t="e">
        <f ca="true">+IF(AND(ISNUMBER(OFFSET('Sanitation Data'!$E$12,0,10*ROW('Sanitation Data'!E90))),'Data Summary'!CX96="Yes"),OFFSET('Sanitation Data'!$E$12,0,10*ROW('Sanitation Data'!E90)),NA())</f>
        <v>#N/A</v>
      </c>
      <c r="AJ96" s="106" t="e">
        <f ca="true">+IF(AND(ISNUMBER(OFFSET('Sanitation Data'!$E$13,0,10*ROW('Sanitation Data'!E90))),'Data Summary'!CY96="Yes"),OFFSET('Sanitation Data'!$E$13,0,10*ROW('Sanitation Data'!E90)),NA())</f>
        <v>#N/A</v>
      </c>
      <c r="AK96" s="106" t="e">
        <f ca="true">+IF(AND(ISNUMBER(OFFSET('Sanitation Data'!$F$5,0,10*ROW('Sanitation Data'!F90))),'Data Summary'!CZ96="Yes"),100-OFFSET('Sanitation Data'!$F$5,0,10*ROW('Sanitation Data'!F90)),NA())</f>
        <v>#N/A</v>
      </c>
      <c r="AL96" s="106" t="e">
        <f ca="true">+IF(AND(ISNUMBER(OFFSET('Sanitation Data'!$F$7,0,10*ROW('Sanitation Data'!F90))),'Data Summary'!DA96="Yes"),OFFSET('Sanitation Data'!$F$7,0,10*ROW('Sanitation Data'!F90)),NA())</f>
        <v>#N/A</v>
      </c>
      <c r="AM96" s="106" t="e">
        <f ca="true">+IF(AND(ISNUMBER(OFFSET('Sanitation Data'!$F$11,0,10*ROW('Sanitation Data'!F90))),'Data Summary'!DB96="Yes"),OFFSET('Sanitation Data'!$F$11,0,10*ROW('Sanitation Data'!F90)),NA())</f>
        <v>#N/A</v>
      </c>
      <c r="AN96" s="106" t="e">
        <f ca="true">+IF(AND(ISNUMBER(OFFSET('Sanitation Data'!$F$12,0,10*ROW('Sanitation Data'!F90))),'Data Summary'!DC96="Yes"),OFFSET('Sanitation Data'!$F$12,0,10*ROW('Sanitation Data'!F90)),NA())</f>
        <v>#N/A</v>
      </c>
      <c r="AO96" s="106" t="e">
        <f ca="true">+IF(AND(ISNUMBER(OFFSET('Sanitation Data'!$F$13,0,10*ROW('Sanitation Data'!F90))),'Data Summary'!DD96="Yes"),OFFSET('Sanitation Data'!$F$13,0,10*ROW('Sanitation Data'!F90)),NA())</f>
        <v>#N/A</v>
      </c>
      <c r="AP96" s="106" t="e">
        <f ca="true">+IF(AND(ISNUMBER(OFFSET('Sanitation Data'!$G$5,0,10*ROW('Sanitation Data'!G90))),'Data Summary'!DE96="Yes"),100-OFFSET('Sanitation Data'!$G$5,0,10*ROW('Sanitation Data'!G90)),NA())</f>
        <v>#N/A</v>
      </c>
      <c r="AQ96" s="106" t="e">
        <f ca="true">+IF(AND(ISNUMBER(OFFSET('Sanitation Data'!$G$7,0,10*ROW('Sanitation Data'!G90))),'Data Summary'!DF96="Yes"),OFFSET('Sanitation Data'!$G$7,0,10*ROW('Sanitation Data'!G90)),NA())</f>
        <v>#N/A</v>
      </c>
      <c r="AR96" s="106" t="e">
        <f ca="true">+IF(AND(ISNUMBER(OFFSET('Sanitation Data'!$G$11,0,10*ROW('Sanitation Data'!G90))),'Data Summary'!DG96="Yes"),OFFSET('Sanitation Data'!$G$11,0,10*ROW('Sanitation Data'!G90)),NA())</f>
        <v>#N/A</v>
      </c>
      <c r="AS96" s="106" t="e">
        <f ca="true">+IF(AND(ISNUMBER(OFFSET('Sanitation Data'!$G$12,0,10*ROW('Sanitation Data'!G90))),'Data Summary'!DH96="Yes"),OFFSET('Sanitation Data'!$G$12,0,10*ROW('Sanitation Data'!G90)),NA())</f>
        <v>#N/A</v>
      </c>
      <c r="AT96" s="106" t="e">
        <f ca="true">+IF(AND(ISNUMBER(OFFSET('Sanitation Data'!$G$13,0,10*ROW('Sanitation Data'!G90))),'Data Summary'!DI96="Yes"),OFFSET('Sanitation Data'!$G$13,0,10*ROW('Sanitation Data'!G90)),NA())</f>
        <v>#N/A</v>
      </c>
      <c r="AU96" s="106" t="e">
        <f ca="true">+IF(AND(ISNUMBER(OFFSET('Sanitation Data'!$H$5,0,10*ROW('Sanitation Data'!H90))),'Data Summary'!DJ96="Yes"),100-OFFSET('Sanitation Data'!$H$5,0,10*ROW('Sanitation Data'!H90)),NA())</f>
        <v>#N/A</v>
      </c>
      <c r="AV96" s="106" t="e">
        <f ca="true">+IF(AND(ISNUMBER(OFFSET('Sanitation Data'!$H$7,0,10*ROW('Sanitation Data'!H90))),'Data Summary'!DK96="Yes"),OFFSET('Sanitation Data'!$H$7,0,10*ROW('Sanitation Data'!H90)),NA())</f>
        <v>#N/A</v>
      </c>
      <c r="AW96" s="106" t="e">
        <f ca="true">+IF(AND(ISNUMBER(OFFSET('Sanitation Data'!$H$11,0,10*ROW('Sanitation Data'!H90))),'Data Summary'!DL96="Yes"),OFFSET('Sanitation Data'!$H$11,0,10*ROW('Sanitation Data'!H90)),NA())</f>
        <v>#N/A</v>
      </c>
      <c r="AX96" s="106" t="e">
        <f ca="true">+IF(AND(ISNUMBER(OFFSET('Sanitation Data'!$H$12,0,10*ROW('Sanitation Data'!H90))),'Data Summary'!DM96="Yes"),OFFSET('Sanitation Data'!$H$12,0,10*ROW('Sanitation Data'!H90)),NA())</f>
        <v>#N/A</v>
      </c>
      <c r="AY96" s="106" t="e">
        <f ca="true">+IF(AND(ISNUMBER(OFFSET('Sanitation Data'!$H$13,0,10*ROW('Sanitation Data'!H90))),'Data Summary'!DN96="Yes"),OFFSET('Sanitation Data'!$H$13,0,10*ROW('Sanitation Data'!H90)),NA())</f>
        <v>#N/A</v>
      </c>
      <c r="AZ96" s="111" t="e">
        <f ca="true">+IF(AND(ISNUMBER(OFFSET('Hygiene Data'!$C$6,0,10*ROW('Hygiene Data'!C90))),'Data Summary'!DO96="Yes"),OFFSET('Hygiene Data'!$C$6,0,10*ROW('Hygiene Data'!C90)),NA())</f>
        <v>#N/A</v>
      </c>
      <c r="BA96" s="111" t="e">
        <f ca="true">+IF(AND(ISNUMBER(OFFSET('Hygiene Data'!$C$8,0,10*ROW('Hygiene Data'!C90))),'Data Summary'!DP96="Yes"),OFFSET('Hygiene Data'!$C$8,0,10*ROW('Hygiene Data'!C90)),NA())</f>
        <v>#N/A</v>
      </c>
      <c r="BB96" s="111" t="e">
        <f ca="true">+IF(AND(ISNUMBER(OFFSET('Hygiene Data'!$C$10,0,10*ROW('Hygiene Data'!C90))),'Data Summary'!DQ96="Yes"),OFFSET('Hygiene Data'!$C$10,0,10*ROW('Hygiene Data'!C90)),NA())</f>
        <v>#N/A</v>
      </c>
      <c r="BC96" s="111" t="e">
        <f ca="true">+IF(AND(ISNUMBER(OFFSET('Hygiene Data'!$D$6,0,10*ROW('Hygiene Data'!D90))),'Data Summary'!DR96="Yes"),OFFSET('Hygiene Data'!$D$6,0,10*ROW('Hygiene Data'!D90)),NA())</f>
        <v>#N/A</v>
      </c>
      <c r="BD96" s="111" t="e">
        <f ca="true">+IF(AND(ISNUMBER(OFFSET('Hygiene Data'!$D$8,0,10*ROW('Hygiene Data'!D90))),'Data Summary'!DS96="Yes"),OFFSET('Hygiene Data'!$D$8,0,10*ROW('Hygiene Data'!D90)),NA())</f>
        <v>#N/A</v>
      </c>
      <c r="BE96" s="111" t="e">
        <f ca="true">+IF(AND(ISNUMBER(OFFSET('Hygiene Data'!$D$10,0,10*ROW('Hygiene Data'!D90))),'Data Summary'!DT96="Yes"),OFFSET('Hygiene Data'!$D$10,0,10*ROW('Hygiene Data'!D90)),NA())</f>
        <v>#N/A</v>
      </c>
      <c r="BF96" s="111" t="e">
        <f ca="true">+IF(AND(ISNUMBER(OFFSET('Hygiene Data'!$E$6,0,10*ROW('Hygiene Data'!E90))),'Data Summary'!DU96="Yes"),OFFSET('Hygiene Data'!$E$6,0,10*ROW('Hygiene Data'!E90)),NA())</f>
        <v>#N/A</v>
      </c>
      <c r="BG96" s="111" t="e">
        <f ca="true">+IF(AND(ISNUMBER(OFFSET('Hygiene Data'!$E$8,0,10*ROW('Hygiene Data'!E90))),'Data Summary'!DV96="Yes"),OFFSET('Hygiene Data'!$E$8,0,10*ROW('Hygiene Data'!E90)),NA())</f>
        <v>#N/A</v>
      </c>
      <c r="BH96" s="111" t="e">
        <f ca="true">+IF(AND(ISNUMBER(OFFSET('Hygiene Data'!$E$10,0,10*ROW('Hygiene Data'!E90))),'Data Summary'!DW96="Yes"),OFFSET('Hygiene Data'!$E$10,0,10*ROW('Hygiene Data'!E90)),NA())</f>
        <v>#N/A</v>
      </c>
      <c r="BI96" s="111" t="e">
        <f ca="true">+IF(AND(ISNUMBER(OFFSET('Hygiene Data'!$F$6,0,10*ROW('Hygiene Data'!F90))),'Data Summary'!DX96="Yes"),OFFSET('Hygiene Data'!$F$6,0,10*ROW('Hygiene Data'!F90)),NA())</f>
        <v>#N/A</v>
      </c>
      <c r="BJ96" s="111" t="e">
        <f ca="true">+IF(AND(ISNUMBER(OFFSET('Hygiene Data'!$F$8,0,10*ROW('Hygiene Data'!F90))),'Data Summary'!DY96="Yes"),OFFSET('Hygiene Data'!$F$8,0,10*ROW('Hygiene Data'!F90)),NA())</f>
        <v>#N/A</v>
      </c>
      <c r="BK96" s="111" t="e">
        <f ca="true">+IF(AND(ISNUMBER(OFFSET('Hygiene Data'!$F$10,0,10*ROW('Hygiene Data'!F90))),'Data Summary'!DZ96="Yes"),OFFSET('Hygiene Data'!$F$10,0,10*ROW('Hygiene Data'!F90)),NA())</f>
        <v>#N/A</v>
      </c>
      <c r="BL96" s="111" t="e">
        <f ca="true">+IF(AND(ISNUMBER(OFFSET('Hygiene Data'!$G$6,0,10*ROW('Hygiene Data'!G90))),'Data Summary'!EA96="Yes"),OFFSET('Hygiene Data'!$G$6,0,10*ROW('Hygiene Data'!G90)),NA())</f>
        <v>#N/A</v>
      </c>
      <c r="BM96" s="111" t="e">
        <f ca="true">+IF(AND(ISNUMBER(OFFSET('Hygiene Data'!$G$8,0,10*ROW('Hygiene Data'!G90))),'Data Summary'!EB96="Yes"),OFFSET('Hygiene Data'!$G$8,0,10*ROW('Hygiene Data'!G90)),NA())</f>
        <v>#N/A</v>
      </c>
      <c r="BN96" s="111" t="e">
        <f ca="true">+IF(AND(ISNUMBER(OFFSET('Hygiene Data'!$G$10,0,10*ROW('Hygiene Data'!G90))),'Data Summary'!EC96="Yes"),OFFSET('Hygiene Data'!$G$10,0,10*ROW('Hygiene Data'!G90)),NA())</f>
        <v>#N/A</v>
      </c>
      <c r="BO96" s="111" t="e">
        <f ca="true">+IF(AND(ISNUMBER(OFFSET('Hygiene Data'!$H$6,0,10*ROW('Hygiene Data'!H90))),'Data Summary'!ED96="Yes"),OFFSET('Hygiene Data'!$H$6,0,10*ROW('Hygiene Data'!H90)),NA())</f>
        <v>#N/A</v>
      </c>
      <c r="BP96" s="111" t="e">
        <f ca="true">+IF(AND(ISNUMBER(OFFSET('Hygiene Data'!$H$8,0,10*ROW('Hygiene Data'!H90))),'Data Summary'!EE96="Yes"),OFFSET('Hygiene Data'!$H$8,0,10*ROW('Hygiene Data'!H90)),NA())</f>
        <v>#N/A</v>
      </c>
      <c r="BQ96" s="111" t="e">
        <f ca="true">+IF(AND(ISNUMBER(OFFSET('Hygiene Data'!$H$10,0,10*ROW('Hygiene Data'!H90))),'Data Summary'!EF96="Yes"),OFFSET('Hygiene Data'!$H$10,0,10*ROW('Hygiene Data'!H90)),NA())</f>
        <v>#N/A</v>
      </c>
    </row>
    <row r="97" x14ac:dyDescent="0.2">
      <c r="A97" s="59" t="e">
        <f ca="true">+IF(OFFSET('Water Data'!$B$1,0,10*ROW('Water Data'!B91))="",NA(),OFFSET('Water Data'!$B$1,0,10*ROW('Water Data'!B91)))</f>
        <v>#N/A</v>
      </c>
      <c r="B97" s="59" t="e">
        <f ca="true">+IF(OFFSET('Water Data'!$A$3,0,10*ROW('Water Data'!A94))="",NA(),OFFSET('Water Data'!$A$3,0,10*ROW('Water Data'!A94)))</f>
        <v>#N/A</v>
      </c>
      <c r="C97" s="59" t="e">
        <f ca="true">+IF(OFFSET('Water Data'!$C$3,0,10*ROW('Water Data'!C94))="",NA(),OFFSET('Water Data'!$C$3,0,10*ROW('Water Data'!C94)))</f>
        <v>#N/A</v>
      </c>
      <c r="D97" s="60" t="e">
        <f ca="true">+IF(AND(ISNUMBER(OFFSET('Water Data'!$C$5,0,10*ROW('Water Data'!C91))),'Data Summary'!BS97="Yes"),100-OFFSET('Water Data'!$C$5,0,10*ROW('Water Data'!C91)),NA())</f>
        <v>#N/A</v>
      </c>
      <c r="E97" s="60" t="e">
        <f ca="true">+IF(AND(ISNUMBER(OFFSET('Water Data'!$C$7,0,10*ROW('Water Data'!C91))),'Data Summary'!BT97="Yes"),OFFSET('Water Data'!$C$7,0,10*ROW('Water Data'!C91)),NA())</f>
        <v>#N/A</v>
      </c>
      <c r="F97" s="60" t="e">
        <f ca="true">+IF(AND(ISNUMBER(OFFSET('Water Data'!$C$10,0,10*ROW('Water Data'!C91))),'Data Summary'!BU97="Yes"),OFFSET('Water Data'!$C$10,0,10*ROW('Water Data'!C91)),NA())</f>
        <v>#N/A</v>
      </c>
      <c r="G97" s="60" t="e">
        <f ca="true">+IF(AND(ISNUMBER(OFFSET('Water Data'!$D$5,0,10*ROW('Water Data'!D91))),'Data Summary'!BV97="Yes"),100-OFFSET('Water Data'!$D$5,0,10*ROW('Water Data'!D91)),NA())</f>
        <v>#N/A</v>
      </c>
      <c r="H97" s="60" t="e">
        <f ca="true">+IF(AND(ISNUMBER(OFFSET('Water Data'!$D$7,0,10*ROW('Water Data'!D91))),'Data Summary'!BW97="Yes"),OFFSET('Water Data'!$D$7,0,10*ROW('Water Data'!D91)),NA())</f>
        <v>#N/A</v>
      </c>
      <c r="I97" s="60" t="e">
        <f ca="true">+IF(AND(ISNUMBER(OFFSET('Water Data'!$D$10,0,10*ROW('Water Data'!D91))),'Data Summary'!BX97="Yes"),OFFSET('Water Data'!$D$10,0,10*ROW('Water Data'!D91)),NA())</f>
        <v>#N/A</v>
      </c>
      <c r="J97" s="60" t="e">
        <f ca="true">+IF(AND(ISNUMBER(OFFSET('Water Data'!$E$5,0,10*ROW('Water Data'!E91))),'Data Summary'!BY97="Yes"),100-OFFSET('Water Data'!$E$5,0,10*ROW('Water Data'!E91)),NA())</f>
        <v>#N/A</v>
      </c>
      <c r="K97" s="60" t="e">
        <f ca="true">+IF(AND(ISNUMBER(OFFSET('Water Data'!$E$7,0,10*ROW('Water Data'!E91))),'Data Summary'!BZ97="Yes"),OFFSET('Water Data'!$E$7,0,10*ROW('Water Data'!E91)),NA())</f>
        <v>#N/A</v>
      </c>
      <c r="L97" s="60" t="e">
        <f ca="true">+IF(AND(ISNUMBER(OFFSET('Water Data'!$E$10,0,10*ROW('Water Data'!E91))),'Data Summary'!CA97="Yes"),OFFSET('Water Data'!$E$10,0,10*ROW('Water Data'!E91)),NA())</f>
        <v>#N/A</v>
      </c>
      <c r="M97" s="60" t="e">
        <f ca="true">+IF(AND(ISNUMBER(OFFSET('Water Data'!$F$5,0,10*ROW('Water Data'!F91))),'Data Summary'!CB97="Yes"),100-OFFSET('Water Data'!$F$5,0,10*ROW('Water Data'!F91)),NA())</f>
        <v>#N/A</v>
      </c>
      <c r="N97" s="60" t="e">
        <f ca="true">+IF(AND(ISNUMBER(OFFSET('Water Data'!$F$7,0,10*ROW('Water Data'!F91))),'Data Summary'!CC97="Yes"),OFFSET('Water Data'!$F$7,0,10*ROW('Water Data'!F91)),NA())</f>
        <v>#N/A</v>
      </c>
      <c r="O97" s="60" t="e">
        <f ca="true">+IF(AND(ISNUMBER(OFFSET('Water Data'!$F$10,0,10*ROW('Water Data'!F91))),'Data Summary'!CD97="Yes"),OFFSET('Water Data'!$F$10,0,10*ROW('Water Data'!F91)),NA())</f>
        <v>#N/A</v>
      </c>
      <c r="P97" s="60" t="e">
        <f ca="true">+IF(AND(ISNUMBER(OFFSET('Water Data'!$G$5,0,10*ROW('Water Data'!G91))),'Data Summary'!CE97="Yes"),100-OFFSET('Water Data'!$G$5,0,10*ROW('Water Data'!G91)),NA())</f>
        <v>#N/A</v>
      </c>
      <c r="Q97" s="60" t="e">
        <f ca="true">+IF(AND(ISNUMBER(OFFSET('Water Data'!$G$7,0,10*ROW('Water Data'!G91))),'Data Summary'!CF97="Yes"),OFFSET('Water Data'!$G$7,0,10*ROW('Water Data'!G91)),NA())</f>
        <v>#N/A</v>
      </c>
      <c r="R97" s="60" t="e">
        <f ca="true">+IF(AND(ISNUMBER(OFFSET('Water Data'!$G$10,0,10*ROW('Water Data'!G91))),'Data Summary'!CG97="Yes"),OFFSET('Water Data'!$G$10,0,10*ROW('Water Data'!G91)),NA())</f>
        <v>#N/A</v>
      </c>
      <c r="S97" s="60" t="e">
        <f ca="true">+IF(AND(ISNUMBER(OFFSET('Water Data'!$H$5,0,10*ROW('Water Data'!H91))),'Data Summary'!CH97="Yes"),100-OFFSET('Water Data'!$H$5,0,10*ROW('Water Data'!H91)),NA())</f>
        <v>#N/A</v>
      </c>
      <c r="T97" s="60" t="e">
        <f ca="true">+IF(AND(ISNUMBER(OFFSET('Water Data'!$H$7,0,10*ROW('Water Data'!H91))),'Data Summary'!CI97="Yes"),OFFSET('Water Data'!$H$7,0,10*ROW('Water Data'!H91)),NA())</f>
        <v>#N/A</v>
      </c>
      <c r="U97" s="60" t="e">
        <f ca="true">+IF(AND(ISNUMBER(OFFSET('Water Data'!$H$10,0,10*ROW('Water Data'!H91))),'Data Summary'!CJ97="Yes"),OFFSET('Water Data'!$H$10,0,10*ROW('Water Data'!H91)),NA())</f>
        <v>#N/A</v>
      </c>
      <c r="V97" s="106" t="e">
        <f ca="true">+IF(AND(ISNUMBER(OFFSET('Sanitation Data'!$C$5,0,10*ROW('Sanitation Data'!C91))),'Data Summary'!CK97="Yes"),100-OFFSET('Sanitation Data'!$C$5,0,10*ROW('Sanitation Data'!C91)),NA())</f>
        <v>#N/A</v>
      </c>
      <c r="W97" s="106" t="e">
        <f ca="true">+IF(AND(ISNUMBER(OFFSET('Sanitation Data'!$C$7,0,10*ROW('Sanitation Data'!C91))),'Data Summary'!CL97="Yes"),OFFSET('Sanitation Data'!$C$7,0,10*ROW('Sanitation Data'!C91)),NA())</f>
        <v>#N/A</v>
      </c>
      <c r="X97" s="106" t="e">
        <f ca="true">+IF(AND(ISNUMBER(OFFSET('Sanitation Data'!$C$11,0,10*ROW('Sanitation Data'!C91))),'Data Summary'!CM97="Yes"),OFFSET('Sanitation Data'!$C$11,0,10*ROW('Sanitation Data'!C91)),NA())</f>
        <v>#N/A</v>
      </c>
      <c r="Y97" s="106" t="e">
        <f ca="true">+IF(AND(ISNUMBER(OFFSET('Sanitation Data'!$C$12,0,10*ROW('Sanitation Data'!C91))),'Data Summary'!CN97="Yes"),OFFSET('Sanitation Data'!$C$12,0,10*ROW('Sanitation Data'!C91)),NA())</f>
        <v>#N/A</v>
      </c>
      <c r="Z97" s="106" t="e">
        <f ca="true">+IF(AND(ISNUMBER(OFFSET('Sanitation Data'!$C$13,0,10*ROW('Sanitation Data'!C91))),'Data Summary'!CO97="Yes"),OFFSET('Sanitation Data'!$C$13,0,10*ROW('Sanitation Data'!C91)),NA())</f>
        <v>#N/A</v>
      </c>
      <c r="AA97" s="106" t="e">
        <f ca="true">+IF(AND(ISNUMBER(OFFSET('Sanitation Data'!$D$5,0,10*ROW('Sanitation Data'!D91))),'Data Summary'!CP97="Yes"),100-OFFSET('Sanitation Data'!$D$5,0,10*ROW('Sanitation Data'!D91)),NA())</f>
        <v>#N/A</v>
      </c>
      <c r="AB97" s="106" t="e">
        <f ca="true">+IF(AND(ISNUMBER(OFFSET('Sanitation Data'!$D$7,0,10*ROW('Sanitation Data'!D91))),'Data Summary'!CQ97="Yes"),OFFSET('Sanitation Data'!$D$7,0,10*ROW('Sanitation Data'!D91)),NA())</f>
        <v>#N/A</v>
      </c>
      <c r="AC97" s="106" t="e">
        <f ca="true">+IF(AND(ISNUMBER(OFFSET('Sanitation Data'!$D$11,0,10*ROW('Sanitation Data'!D91))),'Data Summary'!CR97="Yes"),OFFSET('Sanitation Data'!$D$11,0,10*ROW('Sanitation Data'!D91)),NA())</f>
        <v>#N/A</v>
      </c>
      <c r="AD97" s="106" t="e">
        <f ca="true">+IF(AND(ISNUMBER(OFFSET('Sanitation Data'!$D$12,0,10*ROW('Sanitation Data'!D91))),'Data Summary'!CS97="Yes"),OFFSET('Sanitation Data'!$D$12,0,10*ROW('Sanitation Data'!D91)),NA())</f>
        <v>#N/A</v>
      </c>
      <c r="AE97" s="106" t="e">
        <f ca="true">+IF(AND(ISNUMBER(OFFSET('Sanitation Data'!$D$13,0,10*ROW('Sanitation Data'!D91))),'Data Summary'!CT97="Yes"),OFFSET('Sanitation Data'!$D$13,0,10*ROW('Sanitation Data'!D91)),NA())</f>
        <v>#N/A</v>
      </c>
      <c r="AF97" s="106" t="e">
        <f ca="true">+IF(AND(ISNUMBER(OFFSET('Sanitation Data'!$E$5,0,10*ROW('Sanitation Data'!E91))),'Data Summary'!CU97="Yes"),100-OFFSET('Sanitation Data'!$E$5,0,10*ROW('Sanitation Data'!E91)),NA())</f>
        <v>#N/A</v>
      </c>
      <c r="AG97" s="106" t="e">
        <f ca="true">+IF(AND(ISNUMBER(OFFSET('Sanitation Data'!$E$7,0,10*ROW('Sanitation Data'!E91))),'Data Summary'!CV97="Yes"),OFFSET('Sanitation Data'!$E$7,0,10*ROW('Sanitation Data'!E91)),NA())</f>
        <v>#N/A</v>
      </c>
      <c r="AH97" s="106" t="e">
        <f ca="true">+IF(AND(ISNUMBER(OFFSET('Sanitation Data'!$E$11,0,10*ROW('Sanitation Data'!E91))),'Data Summary'!CW97="Yes"),OFFSET('Sanitation Data'!$E$11,0,10*ROW('Sanitation Data'!E91)),NA())</f>
        <v>#N/A</v>
      </c>
      <c r="AI97" s="106" t="e">
        <f ca="true">+IF(AND(ISNUMBER(OFFSET('Sanitation Data'!$E$12,0,10*ROW('Sanitation Data'!E91))),'Data Summary'!CX97="Yes"),OFFSET('Sanitation Data'!$E$12,0,10*ROW('Sanitation Data'!E91)),NA())</f>
        <v>#N/A</v>
      </c>
      <c r="AJ97" s="106" t="e">
        <f ca="true">+IF(AND(ISNUMBER(OFFSET('Sanitation Data'!$E$13,0,10*ROW('Sanitation Data'!E91))),'Data Summary'!CY97="Yes"),OFFSET('Sanitation Data'!$E$13,0,10*ROW('Sanitation Data'!E91)),NA())</f>
        <v>#N/A</v>
      </c>
      <c r="AK97" s="106" t="e">
        <f ca="true">+IF(AND(ISNUMBER(OFFSET('Sanitation Data'!$F$5,0,10*ROW('Sanitation Data'!F91))),'Data Summary'!CZ97="Yes"),100-OFFSET('Sanitation Data'!$F$5,0,10*ROW('Sanitation Data'!F91)),NA())</f>
        <v>#N/A</v>
      </c>
      <c r="AL97" s="106" t="e">
        <f ca="true">+IF(AND(ISNUMBER(OFFSET('Sanitation Data'!$F$7,0,10*ROW('Sanitation Data'!F91))),'Data Summary'!DA97="Yes"),OFFSET('Sanitation Data'!$F$7,0,10*ROW('Sanitation Data'!F91)),NA())</f>
        <v>#N/A</v>
      </c>
      <c r="AM97" s="106" t="e">
        <f ca="true">+IF(AND(ISNUMBER(OFFSET('Sanitation Data'!$F$11,0,10*ROW('Sanitation Data'!F91))),'Data Summary'!DB97="Yes"),OFFSET('Sanitation Data'!$F$11,0,10*ROW('Sanitation Data'!F91)),NA())</f>
        <v>#N/A</v>
      </c>
      <c r="AN97" s="106" t="e">
        <f ca="true">+IF(AND(ISNUMBER(OFFSET('Sanitation Data'!$F$12,0,10*ROW('Sanitation Data'!F91))),'Data Summary'!DC97="Yes"),OFFSET('Sanitation Data'!$F$12,0,10*ROW('Sanitation Data'!F91)),NA())</f>
        <v>#N/A</v>
      </c>
      <c r="AO97" s="106" t="e">
        <f ca="true">+IF(AND(ISNUMBER(OFFSET('Sanitation Data'!$F$13,0,10*ROW('Sanitation Data'!F91))),'Data Summary'!DD97="Yes"),OFFSET('Sanitation Data'!$F$13,0,10*ROW('Sanitation Data'!F91)),NA())</f>
        <v>#N/A</v>
      </c>
      <c r="AP97" s="106" t="e">
        <f ca="true">+IF(AND(ISNUMBER(OFFSET('Sanitation Data'!$G$5,0,10*ROW('Sanitation Data'!G91))),'Data Summary'!DE97="Yes"),100-OFFSET('Sanitation Data'!$G$5,0,10*ROW('Sanitation Data'!G91)),NA())</f>
        <v>#N/A</v>
      </c>
      <c r="AQ97" s="106" t="e">
        <f ca="true">+IF(AND(ISNUMBER(OFFSET('Sanitation Data'!$G$7,0,10*ROW('Sanitation Data'!G91))),'Data Summary'!DF97="Yes"),OFFSET('Sanitation Data'!$G$7,0,10*ROW('Sanitation Data'!G91)),NA())</f>
        <v>#N/A</v>
      </c>
      <c r="AR97" s="106" t="e">
        <f ca="true">+IF(AND(ISNUMBER(OFFSET('Sanitation Data'!$G$11,0,10*ROW('Sanitation Data'!G91))),'Data Summary'!DG97="Yes"),OFFSET('Sanitation Data'!$G$11,0,10*ROW('Sanitation Data'!G91)),NA())</f>
        <v>#N/A</v>
      </c>
      <c r="AS97" s="106" t="e">
        <f ca="true">+IF(AND(ISNUMBER(OFFSET('Sanitation Data'!$G$12,0,10*ROW('Sanitation Data'!G91))),'Data Summary'!DH97="Yes"),OFFSET('Sanitation Data'!$G$12,0,10*ROW('Sanitation Data'!G91)),NA())</f>
        <v>#N/A</v>
      </c>
      <c r="AT97" s="106" t="e">
        <f ca="true">+IF(AND(ISNUMBER(OFFSET('Sanitation Data'!$G$13,0,10*ROW('Sanitation Data'!G91))),'Data Summary'!DI97="Yes"),OFFSET('Sanitation Data'!$G$13,0,10*ROW('Sanitation Data'!G91)),NA())</f>
        <v>#N/A</v>
      </c>
      <c r="AU97" s="106" t="e">
        <f ca="true">+IF(AND(ISNUMBER(OFFSET('Sanitation Data'!$H$5,0,10*ROW('Sanitation Data'!H91))),'Data Summary'!DJ97="Yes"),100-OFFSET('Sanitation Data'!$H$5,0,10*ROW('Sanitation Data'!H91)),NA())</f>
        <v>#N/A</v>
      </c>
      <c r="AV97" s="106" t="e">
        <f ca="true">+IF(AND(ISNUMBER(OFFSET('Sanitation Data'!$H$7,0,10*ROW('Sanitation Data'!H91))),'Data Summary'!DK97="Yes"),OFFSET('Sanitation Data'!$H$7,0,10*ROW('Sanitation Data'!H91)),NA())</f>
        <v>#N/A</v>
      </c>
      <c r="AW97" s="106" t="e">
        <f ca="true">+IF(AND(ISNUMBER(OFFSET('Sanitation Data'!$H$11,0,10*ROW('Sanitation Data'!H91))),'Data Summary'!DL97="Yes"),OFFSET('Sanitation Data'!$H$11,0,10*ROW('Sanitation Data'!H91)),NA())</f>
        <v>#N/A</v>
      </c>
      <c r="AX97" s="106" t="e">
        <f ca="true">+IF(AND(ISNUMBER(OFFSET('Sanitation Data'!$H$12,0,10*ROW('Sanitation Data'!H91))),'Data Summary'!DM97="Yes"),OFFSET('Sanitation Data'!$H$12,0,10*ROW('Sanitation Data'!H91)),NA())</f>
        <v>#N/A</v>
      </c>
      <c r="AY97" s="106" t="e">
        <f ca="true">+IF(AND(ISNUMBER(OFFSET('Sanitation Data'!$H$13,0,10*ROW('Sanitation Data'!H91))),'Data Summary'!DN97="Yes"),OFFSET('Sanitation Data'!$H$13,0,10*ROW('Sanitation Data'!H91)),NA())</f>
        <v>#N/A</v>
      </c>
      <c r="AZ97" s="111" t="e">
        <f ca="true">+IF(AND(ISNUMBER(OFFSET('Hygiene Data'!$C$6,0,10*ROW('Hygiene Data'!C91))),'Data Summary'!DO97="Yes"),OFFSET('Hygiene Data'!$C$6,0,10*ROW('Hygiene Data'!C91)),NA())</f>
        <v>#N/A</v>
      </c>
      <c r="BA97" s="111" t="e">
        <f ca="true">+IF(AND(ISNUMBER(OFFSET('Hygiene Data'!$C$8,0,10*ROW('Hygiene Data'!C91))),'Data Summary'!DP97="Yes"),OFFSET('Hygiene Data'!$C$8,0,10*ROW('Hygiene Data'!C91)),NA())</f>
        <v>#N/A</v>
      </c>
      <c r="BB97" s="111" t="e">
        <f ca="true">+IF(AND(ISNUMBER(OFFSET('Hygiene Data'!$C$10,0,10*ROW('Hygiene Data'!C91))),'Data Summary'!DQ97="Yes"),OFFSET('Hygiene Data'!$C$10,0,10*ROW('Hygiene Data'!C91)),NA())</f>
        <v>#N/A</v>
      </c>
      <c r="BC97" s="111" t="e">
        <f ca="true">+IF(AND(ISNUMBER(OFFSET('Hygiene Data'!$D$6,0,10*ROW('Hygiene Data'!D91))),'Data Summary'!DR97="Yes"),OFFSET('Hygiene Data'!$D$6,0,10*ROW('Hygiene Data'!D91)),NA())</f>
        <v>#N/A</v>
      </c>
      <c r="BD97" s="111" t="e">
        <f ca="true">+IF(AND(ISNUMBER(OFFSET('Hygiene Data'!$D$8,0,10*ROW('Hygiene Data'!D91))),'Data Summary'!DS97="Yes"),OFFSET('Hygiene Data'!$D$8,0,10*ROW('Hygiene Data'!D91)),NA())</f>
        <v>#N/A</v>
      </c>
      <c r="BE97" s="111" t="e">
        <f ca="true">+IF(AND(ISNUMBER(OFFSET('Hygiene Data'!$D$10,0,10*ROW('Hygiene Data'!D91))),'Data Summary'!DT97="Yes"),OFFSET('Hygiene Data'!$D$10,0,10*ROW('Hygiene Data'!D91)),NA())</f>
        <v>#N/A</v>
      </c>
      <c r="BF97" s="111" t="e">
        <f ca="true">+IF(AND(ISNUMBER(OFFSET('Hygiene Data'!$E$6,0,10*ROW('Hygiene Data'!E91))),'Data Summary'!DU97="Yes"),OFFSET('Hygiene Data'!$E$6,0,10*ROW('Hygiene Data'!E91)),NA())</f>
        <v>#N/A</v>
      </c>
      <c r="BG97" s="111" t="e">
        <f ca="true">+IF(AND(ISNUMBER(OFFSET('Hygiene Data'!$E$8,0,10*ROW('Hygiene Data'!E91))),'Data Summary'!DV97="Yes"),OFFSET('Hygiene Data'!$E$8,0,10*ROW('Hygiene Data'!E91)),NA())</f>
        <v>#N/A</v>
      </c>
      <c r="BH97" s="111" t="e">
        <f ca="true">+IF(AND(ISNUMBER(OFFSET('Hygiene Data'!$E$10,0,10*ROW('Hygiene Data'!E91))),'Data Summary'!DW97="Yes"),OFFSET('Hygiene Data'!$E$10,0,10*ROW('Hygiene Data'!E91)),NA())</f>
        <v>#N/A</v>
      </c>
      <c r="BI97" s="111" t="e">
        <f ca="true">+IF(AND(ISNUMBER(OFFSET('Hygiene Data'!$F$6,0,10*ROW('Hygiene Data'!F91))),'Data Summary'!DX97="Yes"),OFFSET('Hygiene Data'!$F$6,0,10*ROW('Hygiene Data'!F91)),NA())</f>
        <v>#N/A</v>
      </c>
      <c r="BJ97" s="111" t="e">
        <f ca="true">+IF(AND(ISNUMBER(OFFSET('Hygiene Data'!$F$8,0,10*ROW('Hygiene Data'!F91))),'Data Summary'!DY97="Yes"),OFFSET('Hygiene Data'!$F$8,0,10*ROW('Hygiene Data'!F91)),NA())</f>
        <v>#N/A</v>
      </c>
      <c r="BK97" s="111" t="e">
        <f ca="true">+IF(AND(ISNUMBER(OFFSET('Hygiene Data'!$F$10,0,10*ROW('Hygiene Data'!F91))),'Data Summary'!DZ97="Yes"),OFFSET('Hygiene Data'!$F$10,0,10*ROW('Hygiene Data'!F91)),NA())</f>
        <v>#N/A</v>
      </c>
      <c r="BL97" s="111" t="e">
        <f ca="true">+IF(AND(ISNUMBER(OFFSET('Hygiene Data'!$G$6,0,10*ROW('Hygiene Data'!G91))),'Data Summary'!EA97="Yes"),OFFSET('Hygiene Data'!$G$6,0,10*ROW('Hygiene Data'!G91)),NA())</f>
        <v>#N/A</v>
      </c>
      <c r="BM97" s="111" t="e">
        <f ca="true">+IF(AND(ISNUMBER(OFFSET('Hygiene Data'!$G$8,0,10*ROW('Hygiene Data'!G91))),'Data Summary'!EB97="Yes"),OFFSET('Hygiene Data'!$G$8,0,10*ROW('Hygiene Data'!G91)),NA())</f>
        <v>#N/A</v>
      </c>
      <c r="BN97" s="111" t="e">
        <f ca="true">+IF(AND(ISNUMBER(OFFSET('Hygiene Data'!$G$10,0,10*ROW('Hygiene Data'!G91))),'Data Summary'!EC97="Yes"),OFFSET('Hygiene Data'!$G$10,0,10*ROW('Hygiene Data'!G91)),NA())</f>
        <v>#N/A</v>
      </c>
      <c r="BO97" s="111" t="e">
        <f ca="true">+IF(AND(ISNUMBER(OFFSET('Hygiene Data'!$H$6,0,10*ROW('Hygiene Data'!H91))),'Data Summary'!ED97="Yes"),OFFSET('Hygiene Data'!$H$6,0,10*ROW('Hygiene Data'!H91)),NA())</f>
        <v>#N/A</v>
      </c>
      <c r="BP97" s="111" t="e">
        <f ca="true">+IF(AND(ISNUMBER(OFFSET('Hygiene Data'!$H$8,0,10*ROW('Hygiene Data'!H91))),'Data Summary'!EE97="Yes"),OFFSET('Hygiene Data'!$H$8,0,10*ROW('Hygiene Data'!H91)),NA())</f>
        <v>#N/A</v>
      </c>
      <c r="BQ97" s="111" t="e">
        <f ca="true">+IF(AND(ISNUMBER(OFFSET('Hygiene Data'!$H$10,0,10*ROW('Hygiene Data'!H91))),'Data Summary'!EF97="Yes"),OFFSET('Hygiene Data'!$H$10,0,10*ROW('Hygiene Data'!H91)),NA())</f>
        <v>#N/A</v>
      </c>
    </row>
    <row r="98" x14ac:dyDescent="0.2">
      <c r="A98" s="59" t="e">
        <f ca="true">+IF(OFFSET('Water Data'!$B$1,0,10*ROW('Water Data'!B92))="",NA(),OFFSET('Water Data'!$B$1,0,10*ROW('Water Data'!B92)))</f>
        <v>#N/A</v>
      </c>
      <c r="B98" s="59" t="e">
        <f ca="true">+IF(OFFSET('Water Data'!$A$3,0,10*ROW('Water Data'!A95))="",NA(),OFFSET('Water Data'!$A$3,0,10*ROW('Water Data'!A95)))</f>
        <v>#N/A</v>
      </c>
      <c r="C98" s="59" t="e">
        <f ca="true">+IF(OFFSET('Water Data'!$C$3,0,10*ROW('Water Data'!C95))="",NA(),OFFSET('Water Data'!$C$3,0,10*ROW('Water Data'!C95)))</f>
        <v>#N/A</v>
      </c>
      <c r="D98" s="60" t="e">
        <f ca="true">+IF(AND(ISNUMBER(OFFSET('Water Data'!$C$5,0,10*ROW('Water Data'!C92))),'Data Summary'!BS98="Yes"),100-OFFSET('Water Data'!$C$5,0,10*ROW('Water Data'!C92)),NA())</f>
        <v>#N/A</v>
      </c>
      <c r="E98" s="60" t="e">
        <f ca="true">+IF(AND(ISNUMBER(OFFSET('Water Data'!$C$7,0,10*ROW('Water Data'!C92))),'Data Summary'!BT98="Yes"),OFFSET('Water Data'!$C$7,0,10*ROW('Water Data'!C92)),NA())</f>
        <v>#N/A</v>
      </c>
      <c r="F98" s="60" t="e">
        <f ca="true">+IF(AND(ISNUMBER(OFFSET('Water Data'!$C$10,0,10*ROW('Water Data'!C92))),'Data Summary'!BU98="Yes"),OFFSET('Water Data'!$C$10,0,10*ROW('Water Data'!C92)),NA())</f>
        <v>#N/A</v>
      </c>
      <c r="G98" s="60" t="e">
        <f ca="true">+IF(AND(ISNUMBER(OFFSET('Water Data'!$D$5,0,10*ROW('Water Data'!D92))),'Data Summary'!BV98="Yes"),100-OFFSET('Water Data'!$D$5,0,10*ROW('Water Data'!D92)),NA())</f>
        <v>#N/A</v>
      </c>
      <c r="H98" s="60" t="e">
        <f ca="true">+IF(AND(ISNUMBER(OFFSET('Water Data'!$D$7,0,10*ROW('Water Data'!D92))),'Data Summary'!BW98="Yes"),OFFSET('Water Data'!$D$7,0,10*ROW('Water Data'!D92)),NA())</f>
        <v>#N/A</v>
      </c>
      <c r="I98" s="60" t="e">
        <f ca="true">+IF(AND(ISNUMBER(OFFSET('Water Data'!$D$10,0,10*ROW('Water Data'!D92))),'Data Summary'!BX98="Yes"),OFFSET('Water Data'!$D$10,0,10*ROW('Water Data'!D92)),NA())</f>
        <v>#N/A</v>
      </c>
      <c r="J98" s="60" t="e">
        <f ca="true">+IF(AND(ISNUMBER(OFFSET('Water Data'!$E$5,0,10*ROW('Water Data'!E92))),'Data Summary'!BY98="Yes"),100-OFFSET('Water Data'!$E$5,0,10*ROW('Water Data'!E92)),NA())</f>
        <v>#N/A</v>
      </c>
      <c r="K98" s="60" t="e">
        <f ca="true">+IF(AND(ISNUMBER(OFFSET('Water Data'!$E$7,0,10*ROW('Water Data'!E92))),'Data Summary'!BZ98="Yes"),OFFSET('Water Data'!$E$7,0,10*ROW('Water Data'!E92)),NA())</f>
        <v>#N/A</v>
      </c>
      <c r="L98" s="60" t="e">
        <f ca="true">+IF(AND(ISNUMBER(OFFSET('Water Data'!$E$10,0,10*ROW('Water Data'!E92))),'Data Summary'!CA98="Yes"),OFFSET('Water Data'!$E$10,0,10*ROW('Water Data'!E92)),NA())</f>
        <v>#N/A</v>
      </c>
      <c r="M98" s="60" t="e">
        <f ca="true">+IF(AND(ISNUMBER(OFFSET('Water Data'!$F$5,0,10*ROW('Water Data'!F92))),'Data Summary'!CB98="Yes"),100-OFFSET('Water Data'!$F$5,0,10*ROW('Water Data'!F92)),NA())</f>
        <v>#N/A</v>
      </c>
      <c r="N98" s="60" t="e">
        <f ca="true">+IF(AND(ISNUMBER(OFFSET('Water Data'!$F$7,0,10*ROW('Water Data'!F92))),'Data Summary'!CC98="Yes"),OFFSET('Water Data'!$F$7,0,10*ROW('Water Data'!F92)),NA())</f>
        <v>#N/A</v>
      </c>
      <c r="O98" s="60" t="e">
        <f ca="true">+IF(AND(ISNUMBER(OFFSET('Water Data'!$F$10,0,10*ROW('Water Data'!F92))),'Data Summary'!CD98="Yes"),OFFSET('Water Data'!$F$10,0,10*ROW('Water Data'!F92)),NA())</f>
        <v>#N/A</v>
      </c>
      <c r="P98" s="60" t="e">
        <f ca="true">+IF(AND(ISNUMBER(OFFSET('Water Data'!$G$5,0,10*ROW('Water Data'!G92))),'Data Summary'!CE98="Yes"),100-OFFSET('Water Data'!$G$5,0,10*ROW('Water Data'!G92)),NA())</f>
        <v>#N/A</v>
      </c>
      <c r="Q98" s="60" t="e">
        <f ca="true">+IF(AND(ISNUMBER(OFFSET('Water Data'!$G$7,0,10*ROW('Water Data'!G92))),'Data Summary'!CF98="Yes"),OFFSET('Water Data'!$G$7,0,10*ROW('Water Data'!G92)),NA())</f>
        <v>#N/A</v>
      </c>
      <c r="R98" s="60" t="e">
        <f ca="true">+IF(AND(ISNUMBER(OFFSET('Water Data'!$G$10,0,10*ROW('Water Data'!G92))),'Data Summary'!CG98="Yes"),OFFSET('Water Data'!$G$10,0,10*ROW('Water Data'!G92)),NA())</f>
        <v>#N/A</v>
      </c>
      <c r="S98" s="60" t="e">
        <f ca="true">+IF(AND(ISNUMBER(OFFSET('Water Data'!$H$5,0,10*ROW('Water Data'!H92))),'Data Summary'!CH98="Yes"),100-OFFSET('Water Data'!$H$5,0,10*ROW('Water Data'!H92)),NA())</f>
        <v>#N/A</v>
      </c>
      <c r="T98" s="60" t="e">
        <f ca="true">+IF(AND(ISNUMBER(OFFSET('Water Data'!$H$7,0,10*ROW('Water Data'!H92))),'Data Summary'!CI98="Yes"),OFFSET('Water Data'!$H$7,0,10*ROW('Water Data'!H92)),NA())</f>
        <v>#N/A</v>
      </c>
      <c r="U98" s="60" t="e">
        <f ca="true">+IF(AND(ISNUMBER(OFFSET('Water Data'!$H$10,0,10*ROW('Water Data'!H92))),'Data Summary'!CJ98="Yes"),OFFSET('Water Data'!$H$10,0,10*ROW('Water Data'!H92)),NA())</f>
        <v>#N/A</v>
      </c>
      <c r="V98" s="106" t="e">
        <f ca="true">+IF(AND(ISNUMBER(OFFSET('Sanitation Data'!$C$5,0,10*ROW('Sanitation Data'!C92))),'Data Summary'!CK98="Yes"),100-OFFSET('Sanitation Data'!$C$5,0,10*ROW('Sanitation Data'!C92)),NA())</f>
        <v>#N/A</v>
      </c>
      <c r="W98" s="106" t="e">
        <f ca="true">+IF(AND(ISNUMBER(OFFSET('Sanitation Data'!$C$7,0,10*ROW('Sanitation Data'!C92))),'Data Summary'!CL98="Yes"),OFFSET('Sanitation Data'!$C$7,0,10*ROW('Sanitation Data'!C92)),NA())</f>
        <v>#N/A</v>
      </c>
      <c r="X98" s="106" t="e">
        <f ca="true">+IF(AND(ISNUMBER(OFFSET('Sanitation Data'!$C$11,0,10*ROW('Sanitation Data'!C92))),'Data Summary'!CM98="Yes"),OFFSET('Sanitation Data'!$C$11,0,10*ROW('Sanitation Data'!C92)),NA())</f>
        <v>#N/A</v>
      </c>
      <c r="Y98" s="106" t="e">
        <f ca="true">+IF(AND(ISNUMBER(OFFSET('Sanitation Data'!$C$12,0,10*ROW('Sanitation Data'!C92))),'Data Summary'!CN98="Yes"),OFFSET('Sanitation Data'!$C$12,0,10*ROW('Sanitation Data'!C92)),NA())</f>
        <v>#N/A</v>
      </c>
      <c r="Z98" s="106" t="e">
        <f ca="true">+IF(AND(ISNUMBER(OFFSET('Sanitation Data'!$C$13,0,10*ROW('Sanitation Data'!C92))),'Data Summary'!CO98="Yes"),OFFSET('Sanitation Data'!$C$13,0,10*ROW('Sanitation Data'!C92)),NA())</f>
        <v>#N/A</v>
      </c>
      <c r="AA98" s="106" t="e">
        <f ca="true">+IF(AND(ISNUMBER(OFFSET('Sanitation Data'!$D$5,0,10*ROW('Sanitation Data'!D92))),'Data Summary'!CP98="Yes"),100-OFFSET('Sanitation Data'!$D$5,0,10*ROW('Sanitation Data'!D92)),NA())</f>
        <v>#N/A</v>
      </c>
      <c r="AB98" s="106" t="e">
        <f ca="true">+IF(AND(ISNUMBER(OFFSET('Sanitation Data'!$D$7,0,10*ROW('Sanitation Data'!D92))),'Data Summary'!CQ98="Yes"),OFFSET('Sanitation Data'!$D$7,0,10*ROW('Sanitation Data'!D92)),NA())</f>
        <v>#N/A</v>
      </c>
      <c r="AC98" s="106" t="e">
        <f ca="true">+IF(AND(ISNUMBER(OFFSET('Sanitation Data'!$D$11,0,10*ROW('Sanitation Data'!D92))),'Data Summary'!CR98="Yes"),OFFSET('Sanitation Data'!$D$11,0,10*ROW('Sanitation Data'!D92)),NA())</f>
        <v>#N/A</v>
      </c>
      <c r="AD98" s="106" t="e">
        <f ca="true">+IF(AND(ISNUMBER(OFFSET('Sanitation Data'!$D$12,0,10*ROW('Sanitation Data'!D92))),'Data Summary'!CS98="Yes"),OFFSET('Sanitation Data'!$D$12,0,10*ROW('Sanitation Data'!D92)),NA())</f>
        <v>#N/A</v>
      </c>
      <c r="AE98" s="106" t="e">
        <f ca="true">+IF(AND(ISNUMBER(OFFSET('Sanitation Data'!$D$13,0,10*ROW('Sanitation Data'!D92))),'Data Summary'!CT98="Yes"),OFFSET('Sanitation Data'!$D$13,0,10*ROW('Sanitation Data'!D92)),NA())</f>
        <v>#N/A</v>
      </c>
      <c r="AF98" s="106" t="e">
        <f ca="true">+IF(AND(ISNUMBER(OFFSET('Sanitation Data'!$E$5,0,10*ROW('Sanitation Data'!E92))),'Data Summary'!CU98="Yes"),100-OFFSET('Sanitation Data'!$E$5,0,10*ROW('Sanitation Data'!E92)),NA())</f>
        <v>#N/A</v>
      </c>
      <c r="AG98" s="106" t="e">
        <f ca="true">+IF(AND(ISNUMBER(OFFSET('Sanitation Data'!$E$7,0,10*ROW('Sanitation Data'!E92))),'Data Summary'!CV98="Yes"),OFFSET('Sanitation Data'!$E$7,0,10*ROW('Sanitation Data'!E92)),NA())</f>
        <v>#N/A</v>
      </c>
      <c r="AH98" s="106" t="e">
        <f ca="true">+IF(AND(ISNUMBER(OFFSET('Sanitation Data'!$E$11,0,10*ROW('Sanitation Data'!E92))),'Data Summary'!CW98="Yes"),OFFSET('Sanitation Data'!$E$11,0,10*ROW('Sanitation Data'!E92)),NA())</f>
        <v>#N/A</v>
      </c>
      <c r="AI98" s="106" t="e">
        <f ca="true">+IF(AND(ISNUMBER(OFFSET('Sanitation Data'!$E$12,0,10*ROW('Sanitation Data'!E92))),'Data Summary'!CX98="Yes"),OFFSET('Sanitation Data'!$E$12,0,10*ROW('Sanitation Data'!E92)),NA())</f>
        <v>#N/A</v>
      </c>
      <c r="AJ98" s="106" t="e">
        <f ca="true">+IF(AND(ISNUMBER(OFFSET('Sanitation Data'!$E$13,0,10*ROW('Sanitation Data'!E92))),'Data Summary'!CY98="Yes"),OFFSET('Sanitation Data'!$E$13,0,10*ROW('Sanitation Data'!E92)),NA())</f>
        <v>#N/A</v>
      </c>
      <c r="AK98" s="106" t="e">
        <f ca="true">+IF(AND(ISNUMBER(OFFSET('Sanitation Data'!$F$5,0,10*ROW('Sanitation Data'!F92))),'Data Summary'!CZ98="Yes"),100-OFFSET('Sanitation Data'!$F$5,0,10*ROW('Sanitation Data'!F92)),NA())</f>
        <v>#N/A</v>
      </c>
      <c r="AL98" s="106" t="e">
        <f ca="true">+IF(AND(ISNUMBER(OFFSET('Sanitation Data'!$F$7,0,10*ROW('Sanitation Data'!F92))),'Data Summary'!DA98="Yes"),OFFSET('Sanitation Data'!$F$7,0,10*ROW('Sanitation Data'!F92)),NA())</f>
        <v>#N/A</v>
      </c>
      <c r="AM98" s="106" t="e">
        <f ca="true">+IF(AND(ISNUMBER(OFFSET('Sanitation Data'!$F$11,0,10*ROW('Sanitation Data'!F92))),'Data Summary'!DB98="Yes"),OFFSET('Sanitation Data'!$F$11,0,10*ROW('Sanitation Data'!F92)),NA())</f>
        <v>#N/A</v>
      </c>
      <c r="AN98" s="106" t="e">
        <f ca="true">+IF(AND(ISNUMBER(OFFSET('Sanitation Data'!$F$12,0,10*ROW('Sanitation Data'!F92))),'Data Summary'!DC98="Yes"),OFFSET('Sanitation Data'!$F$12,0,10*ROW('Sanitation Data'!F92)),NA())</f>
        <v>#N/A</v>
      </c>
      <c r="AO98" s="106" t="e">
        <f ca="true">+IF(AND(ISNUMBER(OFFSET('Sanitation Data'!$F$13,0,10*ROW('Sanitation Data'!F92))),'Data Summary'!DD98="Yes"),OFFSET('Sanitation Data'!$F$13,0,10*ROW('Sanitation Data'!F92)),NA())</f>
        <v>#N/A</v>
      </c>
      <c r="AP98" s="106" t="e">
        <f ca="true">+IF(AND(ISNUMBER(OFFSET('Sanitation Data'!$G$5,0,10*ROW('Sanitation Data'!G92))),'Data Summary'!DE98="Yes"),100-OFFSET('Sanitation Data'!$G$5,0,10*ROW('Sanitation Data'!G92)),NA())</f>
        <v>#N/A</v>
      </c>
      <c r="AQ98" s="106" t="e">
        <f ca="true">+IF(AND(ISNUMBER(OFFSET('Sanitation Data'!$G$7,0,10*ROW('Sanitation Data'!G92))),'Data Summary'!DF98="Yes"),OFFSET('Sanitation Data'!$G$7,0,10*ROW('Sanitation Data'!G92)),NA())</f>
        <v>#N/A</v>
      </c>
      <c r="AR98" s="106" t="e">
        <f ca="true">+IF(AND(ISNUMBER(OFFSET('Sanitation Data'!$G$11,0,10*ROW('Sanitation Data'!G92))),'Data Summary'!DG98="Yes"),OFFSET('Sanitation Data'!$G$11,0,10*ROW('Sanitation Data'!G92)),NA())</f>
        <v>#N/A</v>
      </c>
      <c r="AS98" s="106" t="e">
        <f ca="true">+IF(AND(ISNUMBER(OFFSET('Sanitation Data'!$G$12,0,10*ROW('Sanitation Data'!G92))),'Data Summary'!DH98="Yes"),OFFSET('Sanitation Data'!$G$12,0,10*ROW('Sanitation Data'!G92)),NA())</f>
        <v>#N/A</v>
      </c>
      <c r="AT98" s="106" t="e">
        <f ca="true">+IF(AND(ISNUMBER(OFFSET('Sanitation Data'!$G$13,0,10*ROW('Sanitation Data'!G92))),'Data Summary'!DI98="Yes"),OFFSET('Sanitation Data'!$G$13,0,10*ROW('Sanitation Data'!G92)),NA())</f>
        <v>#N/A</v>
      </c>
      <c r="AU98" s="106" t="e">
        <f ca="true">+IF(AND(ISNUMBER(OFFSET('Sanitation Data'!$H$5,0,10*ROW('Sanitation Data'!H92))),'Data Summary'!DJ98="Yes"),100-OFFSET('Sanitation Data'!$H$5,0,10*ROW('Sanitation Data'!H92)),NA())</f>
        <v>#N/A</v>
      </c>
      <c r="AV98" s="106" t="e">
        <f ca="true">+IF(AND(ISNUMBER(OFFSET('Sanitation Data'!$H$7,0,10*ROW('Sanitation Data'!H92))),'Data Summary'!DK98="Yes"),OFFSET('Sanitation Data'!$H$7,0,10*ROW('Sanitation Data'!H92)),NA())</f>
        <v>#N/A</v>
      </c>
      <c r="AW98" s="106" t="e">
        <f ca="true">+IF(AND(ISNUMBER(OFFSET('Sanitation Data'!$H$11,0,10*ROW('Sanitation Data'!H92))),'Data Summary'!DL98="Yes"),OFFSET('Sanitation Data'!$H$11,0,10*ROW('Sanitation Data'!H92)),NA())</f>
        <v>#N/A</v>
      </c>
      <c r="AX98" s="106" t="e">
        <f ca="true">+IF(AND(ISNUMBER(OFFSET('Sanitation Data'!$H$12,0,10*ROW('Sanitation Data'!H92))),'Data Summary'!DM98="Yes"),OFFSET('Sanitation Data'!$H$12,0,10*ROW('Sanitation Data'!H92)),NA())</f>
        <v>#N/A</v>
      </c>
      <c r="AY98" s="106" t="e">
        <f ca="true">+IF(AND(ISNUMBER(OFFSET('Sanitation Data'!$H$13,0,10*ROW('Sanitation Data'!H92))),'Data Summary'!DN98="Yes"),OFFSET('Sanitation Data'!$H$13,0,10*ROW('Sanitation Data'!H92)),NA())</f>
        <v>#N/A</v>
      </c>
      <c r="AZ98" s="111" t="e">
        <f ca="true">+IF(AND(ISNUMBER(OFFSET('Hygiene Data'!$C$6,0,10*ROW('Hygiene Data'!C92))),'Data Summary'!DO98="Yes"),OFFSET('Hygiene Data'!$C$6,0,10*ROW('Hygiene Data'!C92)),NA())</f>
        <v>#N/A</v>
      </c>
      <c r="BA98" s="111" t="e">
        <f ca="true">+IF(AND(ISNUMBER(OFFSET('Hygiene Data'!$C$8,0,10*ROW('Hygiene Data'!C92))),'Data Summary'!DP98="Yes"),OFFSET('Hygiene Data'!$C$8,0,10*ROW('Hygiene Data'!C92)),NA())</f>
        <v>#N/A</v>
      </c>
      <c r="BB98" s="111" t="e">
        <f ca="true">+IF(AND(ISNUMBER(OFFSET('Hygiene Data'!$C$10,0,10*ROW('Hygiene Data'!C92))),'Data Summary'!DQ98="Yes"),OFFSET('Hygiene Data'!$C$10,0,10*ROW('Hygiene Data'!C92)),NA())</f>
        <v>#N/A</v>
      </c>
      <c r="BC98" s="111" t="e">
        <f ca="true">+IF(AND(ISNUMBER(OFFSET('Hygiene Data'!$D$6,0,10*ROW('Hygiene Data'!D92))),'Data Summary'!DR98="Yes"),OFFSET('Hygiene Data'!$D$6,0,10*ROW('Hygiene Data'!D92)),NA())</f>
        <v>#N/A</v>
      </c>
      <c r="BD98" s="111" t="e">
        <f ca="true">+IF(AND(ISNUMBER(OFFSET('Hygiene Data'!$D$8,0,10*ROW('Hygiene Data'!D92))),'Data Summary'!DS98="Yes"),OFFSET('Hygiene Data'!$D$8,0,10*ROW('Hygiene Data'!D92)),NA())</f>
        <v>#N/A</v>
      </c>
      <c r="BE98" s="111" t="e">
        <f ca="true">+IF(AND(ISNUMBER(OFFSET('Hygiene Data'!$D$10,0,10*ROW('Hygiene Data'!D92))),'Data Summary'!DT98="Yes"),OFFSET('Hygiene Data'!$D$10,0,10*ROW('Hygiene Data'!D92)),NA())</f>
        <v>#N/A</v>
      </c>
      <c r="BF98" s="111" t="e">
        <f ca="true">+IF(AND(ISNUMBER(OFFSET('Hygiene Data'!$E$6,0,10*ROW('Hygiene Data'!E92))),'Data Summary'!DU98="Yes"),OFFSET('Hygiene Data'!$E$6,0,10*ROW('Hygiene Data'!E92)),NA())</f>
        <v>#N/A</v>
      </c>
      <c r="BG98" s="111" t="e">
        <f ca="true">+IF(AND(ISNUMBER(OFFSET('Hygiene Data'!$E$8,0,10*ROW('Hygiene Data'!E92))),'Data Summary'!DV98="Yes"),OFFSET('Hygiene Data'!$E$8,0,10*ROW('Hygiene Data'!E92)),NA())</f>
        <v>#N/A</v>
      </c>
      <c r="BH98" s="111" t="e">
        <f ca="true">+IF(AND(ISNUMBER(OFFSET('Hygiene Data'!$E$10,0,10*ROW('Hygiene Data'!E92))),'Data Summary'!DW98="Yes"),OFFSET('Hygiene Data'!$E$10,0,10*ROW('Hygiene Data'!E92)),NA())</f>
        <v>#N/A</v>
      </c>
      <c r="BI98" s="111" t="e">
        <f ca="true">+IF(AND(ISNUMBER(OFFSET('Hygiene Data'!$F$6,0,10*ROW('Hygiene Data'!F92))),'Data Summary'!DX98="Yes"),OFFSET('Hygiene Data'!$F$6,0,10*ROW('Hygiene Data'!F92)),NA())</f>
        <v>#N/A</v>
      </c>
      <c r="BJ98" s="111" t="e">
        <f ca="true">+IF(AND(ISNUMBER(OFFSET('Hygiene Data'!$F$8,0,10*ROW('Hygiene Data'!F92))),'Data Summary'!DY98="Yes"),OFFSET('Hygiene Data'!$F$8,0,10*ROW('Hygiene Data'!F92)),NA())</f>
        <v>#N/A</v>
      </c>
      <c r="BK98" s="111" t="e">
        <f ca="true">+IF(AND(ISNUMBER(OFFSET('Hygiene Data'!$F$10,0,10*ROW('Hygiene Data'!F92))),'Data Summary'!DZ98="Yes"),OFFSET('Hygiene Data'!$F$10,0,10*ROW('Hygiene Data'!F92)),NA())</f>
        <v>#N/A</v>
      </c>
      <c r="BL98" s="111" t="e">
        <f ca="true">+IF(AND(ISNUMBER(OFFSET('Hygiene Data'!$G$6,0,10*ROW('Hygiene Data'!G92))),'Data Summary'!EA98="Yes"),OFFSET('Hygiene Data'!$G$6,0,10*ROW('Hygiene Data'!G92)),NA())</f>
        <v>#N/A</v>
      </c>
      <c r="BM98" s="111" t="e">
        <f ca="true">+IF(AND(ISNUMBER(OFFSET('Hygiene Data'!$G$8,0,10*ROW('Hygiene Data'!G92))),'Data Summary'!EB98="Yes"),OFFSET('Hygiene Data'!$G$8,0,10*ROW('Hygiene Data'!G92)),NA())</f>
        <v>#N/A</v>
      </c>
      <c r="BN98" s="111" t="e">
        <f ca="true">+IF(AND(ISNUMBER(OFFSET('Hygiene Data'!$G$10,0,10*ROW('Hygiene Data'!G92))),'Data Summary'!EC98="Yes"),OFFSET('Hygiene Data'!$G$10,0,10*ROW('Hygiene Data'!G92)),NA())</f>
        <v>#N/A</v>
      </c>
      <c r="BO98" s="111" t="e">
        <f ca="true">+IF(AND(ISNUMBER(OFFSET('Hygiene Data'!$H$6,0,10*ROW('Hygiene Data'!H92))),'Data Summary'!ED98="Yes"),OFFSET('Hygiene Data'!$H$6,0,10*ROW('Hygiene Data'!H92)),NA())</f>
        <v>#N/A</v>
      </c>
      <c r="BP98" s="111" t="e">
        <f ca="true">+IF(AND(ISNUMBER(OFFSET('Hygiene Data'!$H$8,0,10*ROW('Hygiene Data'!H92))),'Data Summary'!EE98="Yes"),OFFSET('Hygiene Data'!$H$8,0,10*ROW('Hygiene Data'!H92)),NA())</f>
        <v>#N/A</v>
      </c>
      <c r="BQ98" s="111" t="e">
        <f ca="true">+IF(AND(ISNUMBER(OFFSET('Hygiene Data'!$H$10,0,10*ROW('Hygiene Data'!H92))),'Data Summary'!EF98="Yes"),OFFSET('Hygiene Data'!$H$10,0,10*ROW('Hygiene Data'!H92)),NA())</f>
        <v>#N/A</v>
      </c>
    </row>
    <row r="99" x14ac:dyDescent="0.2">
      <c r="A99" s="59" t="e">
        <f ca="true">+IF(OFFSET('Water Data'!$B$1,0,10*ROW('Water Data'!B93))="",NA(),OFFSET('Water Data'!$B$1,0,10*ROW('Water Data'!B93)))</f>
        <v>#N/A</v>
      </c>
      <c r="B99" s="59" t="e">
        <f ca="true">+IF(OFFSET('Water Data'!$A$3,0,10*ROW('Water Data'!A96))="",NA(),OFFSET('Water Data'!$A$3,0,10*ROW('Water Data'!A96)))</f>
        <v>#N/A</v>
      </c>
      <c r="C99" s="59" t="e">
        <f ca="true">+IF(OFFSET('Water Data'!$C$3,0,10*ROW('Water Data'!C96))="",NA(),OFFSET('Water Data'!$C$3,0,10*ROW('Water Data'!C96)))</f>
        <v>#N/A</v>
      </c>
      <c r="D99" s="60" t="e">
        <f ca="true">+IF(AND(ISNUMBER(OFFSET('Water Data'!$C$5,0,10*ROW('Water Data'!C93))),'Data Summary'!BS99="Yes"),100-OFFSET('Water Data'!$C$5,0,10*ROW('Water Data'!C93)),NA())</f>
        <v>#N/A</v>
      </c>
      <c r="E99" s="60" t="e">
        <f ca="true">+IF(AND(ISNUMBER(OFFSET('Water Data'!$C$7,0,10*ROW('Water Data'!C93))),'Data Summary'!BT99="Yes"),OFFSET('Water Data'!$C$7,0,10*ROW('Water Data'!C93)),NA())</f>
        <v>#N/A</v>
      </c>
      <c r="F99" s="60" t="e">
        <f ca="true">+IF(AND(ISNUMBER(OFFSET('Water Data'!$C$10,0,10*ROW('Water Data'!C93))),'Data Summary'!BU99="Yes"),OFFSET('Water Data'!$C$10,0,10*ROW('Water Data'!C93)),NA())</f>
        <v>#N/A</v>
      </c>
      <c r="G99" s="60" t="e">
        <f ca="true">+IF(AND(ISNUMBER(OFFSET('Water Data'!$D$5,0,10*ROW('Water Data'!D93))),'Data Summary'!BV99="Yes"),100-OFFSET('Water Data'!$D$5,0,10*ROW('Water Data'!D93)),NA())</f>
        <v>#N/A</v>
      </c>
      <c r="H99" s="60" t="e">
        <f ca="true">+IF(AND(ISNUMBER(OFFSET('Water Data'!$D$7,0,10*ROW('Water Data'!D93))),'Data Summary'!BW99="Yes"),OFFSET('Water Data'!$D$7,0,10*ROW('Water Data'!D93)),NA())</f>
        <v>#N/A</v>
      </c>
      <c r="I99" s="60" t="e">
        <f ca="true">+IF(AND(ISNUMBER(OFFSET('Water Data'!$D$10,0,10*ROW('Water Data'!D93))),'Data Summary'!BX99="Yes"),OFFSET('Water Data'!$D$10,0,10*ROW('Water Data'!D93)),NA())</f>
        <v>#N/A</v>
      </c>
      <c r="J99" s="60" t="e">
        <f ca="true">+IF(AND(ISNUMBER(OFFSET('Water Data'!$E$5,0,10*ROW('Water Data'!E93))),'Data Summary'!BY99="Yes"),100-OFFSET('Water Data'!$E$5,0,10*ROW('Water Data'!E93)),NA())</f>
        <v>#N/A</v>
      </c>
      <c r="K99" s="60" t="e">
        <f ca="true">+IF(AND(ISNUMBER(OFFSET('Water Data'!$E$7,0,10*ROW('Water Data'!E93))),'Data Summary'!BZ99="Yes"),OFFSET('Water Data'!$E$7,0,10*ROW('Water Data'!E93)),NA())</f>
        <v>#N/A</v>
      </c>
      <c r="L99" s="60" t="e">
        <f ca="true">+IF(AND(ISNUMBER(OFFSET('Water Data'!$E$10,0,10*ROW('Water Data'!E93))),'Data Summary'!CA99="Yes"),OFFSET('Water Data'!$E$10,0,10*ROW('Water Data'!E93)),NA())</f>
        <v>#N/A</v>
      </c>
      <c r="M99" s="60" t="e">
        <f ca="true">+IF(AND(ISNUMBER(OFFSET('Water Data'!$F$5,0,10*ROW('Water Data'!F93))),'Data Summary'!CB99="Yes"),100-OFFSET('Water Data'!$F$5,0,10*ROW('Water Data'!F93)),NA())</f>
        <v>#N/A</v>
      </c>
      <c r="N99" s="60" t="e">
        <f ca="true">+IF(AND(ISNUMBER(OFFSET('Water Data'!$F$7,0,10*ROW('Water Data'!F93))),'Data Summary'!CC99="Yes"),OFFSET('Water Data'!$F$7,0,10*ROW('Water Data'!F93)),NA())</f>
        <v>#N/A</v>
      </c>
      <c r="O99" s="60" t="e">
        <f ca="true">+IF(AND(ISNUMBER(OFFSET('Water Data'!$F$10,0,10*ROW('Water Data'!F93))),'Data Summary'!CD99="Yes"),OFFSET('Water Data'!$F$10,0,10*ROW('Water Data'!F93)),NA())</f>
        <v>#N/A</v>
      </c>
      <c r="P99" s="60" t="e">
        <f ca="true">+IF(AND(ISNUMBER(OFFSET('Water Data'!$G$5,0,10*ROW('Water Data'!G93))),'Data Summary'!CE99="Yes"),100-OFFSET('Water Data'!$G$5,0,10*ROW('Water Data'!G93)),NA())</f>
        <v>#N/A</v>
      </c>
      <c r="Q99" s="60" t="e">
        <f ca="true">+IF(AND(ISNUMBER(OFFSET('Water Data'!$G$7,0,10*ROW('Water Data'!G93))),'Data Summary'!CF99="Yes"),OFFSET('Water Data'!$G$7,0,10*ROW('Water Data'!G93)),NA())</f>
        <v>#N/A</v>
      </c>
      <c r="R99" s="60" t="e">
        <f ca="true">+IF(AND(ISNUMBER(OFFSET('Water Data'!$G$10,0,10*ROW('Water Data'!G93))),'Data Summary'!CG99="Yes"),OFFSET('Water Data'!$G$10,0,10*ROW('Water Data'!G93)),NA())</f>
        <v>#N/A</v>
      </c>
      <c r="S99" s="60" t="e">
        <f ca="true">+IF(AND(ISNUMBER(OFFSET('Water Data'!$H$5,0,10*ROW('Water Data'!H93))),'Data Summary'!CH99="Yes"),100-OFFSET('Water Data'!$H$5,0,10*ROW('Water Data'!H93)),NA())</f>
        <v>#N/A</v>
      </c>
      <c r="T99" s="60" t="e">
        <f ca="true">+IF(AND(ISNUMBER(OFFSET('Water Data'!$H$7,0,10*ROW('Water Data'!H93))),'Data Summary'!CI99="Yes"),OFFSET('Water Data'!$H$7,0,10*ROW('Water Data'!H93)),NA())</f>
        <v>#N/A</v>
      </c>
      <c r="U99" s="60" t="e">
        <f ca="true">+IF(AND(ISNUMBER(OFFSET('Water Data'!$H$10,0,10*ROW('Water Data'!H93))),'Data Summary'!CJ99="Yes"),OFFSET('Water Data'!$H$10,0,10*ROW('Water Data'!H93)),NA())</f>
        <v>#N/A</v>
      </c>
      <c r="V99" s="106" t="e">
        <f ca="true">+IF(AND(ISNUMBER(OFFSET('Sanitation Data'!$C$5,0,10*ROW('Sanitation Data'!C93))),'Data Summary'!CK99="Yes"),100-OFFSET('Sanitation Data'!$C$5,0,10*ROW('Sanitation Data'!C93)),NA())</f>
        <v>#N/A</v>
      </c>
      <c r="W99" s="106" t="e">
        <f ca="true">+IF(AND(ISNUMBER(OFFSET('Sanitation Data'!$C$7,0,10*ROW('Sanitation Data'!C93))),'Data Summary'!CL99="Yes"),OFFSET('Sanitation Data'!$C$7,0,10*ROW('Sanitation Data'!C93)),NA())</f>
        <v>#N/A</v>
      </c>
      <c r="X99" s="106" t="e">
        <f ca="true">+IF(AND(ISNUMBER(OFFSET('Sanitation Data'!$C$11,0,10*ROW('Sanitation Data'!C93))),'Data Summary'!CM99="Yes"),OFFSET('Sanitation Data'!$C$11,0,10*ROW('Sanitation Data'!C93)),NA())</f>
        <v>#N/A</v>
      </c>
      <c r="Y99" s="106" t="e">
        <f ca="true">+IF(AND(ISNUMBER(OFFSET('Sanitation Data'!$C$12,0,10*ROW('Sanitation Data'!C93))),'Data Summary'!CN99="Yes"),OFFSET('Sanitation Data'!$C$12,0,10*ROW('Sanitation Data'!C93)),NA())</f>
        <v>#N/A</v>
      </c>
      <c r="Z99" s="106" t="e">
        <f ca="true">+IF(AND(ISNUMBER(OFFSET('Sanitation Data'!$C$13,0,10*ROW('Sanitation Data'!C93))),'Data Summary'!CO99="Yes"),OFFSET('Sanitation Data'!$C$13,0,10*ROW('Sanitation Data'!C93)),NA())</f>
        <v>#N/A</v>
      </c>
      <c r="AA99" s="106" t="e">
        <f ca="true">+IF(AND(ISNUMBER(OFFSET('Sanitation Data'!$D$5,0,10*ROW('Sanitation Data'!D93))),'Data Summary'!CP99="Yes"),100-OFFSET('Sanitation Data'!$D$5,0,10*ROW('Sanitation Data'!D93)),NA())</f>
        <v>#N/A</v>
      </c>
      <c r="AB99" s="106" t="e">
        <f ca="true">+IF(AND(ISNUMBER(OFFSET('Sanitation Data'!$D$7,0,10*ROW('Sanitation Data'!D93))),'Data Summary'!CQ99="Yes"),OFFSET('Sanitation Data'!$D$7,0,10*ROW('Sanitation Data'!D93)),NA())</f>
        <v>#N/A</v>
      </c>
      <c r="AC99" s="106" t="e">
        <f ca="true">+IF(AND(ISNUMBER(OFFSET('Sanitation Data'!$D$11,0,10*ROW('Sanitation Data'!D93))),'Data Summary'!CR99="Yes"),OFFSET('Sanitation Data'!$D$11,0,10*ROW('Sanitation Data'!D93)),NA())</f>
        <v>#N/A</v>
      </c>
      <c r="AD99" s="106" t="e">
        <f ca="true">+IF(AND(ISNUMBER(OFFSET('Sanitation Data'!$D$12,0,10*ROW('Sanitation Data'!D93))),'Data Summary'!CS99="Yes"),OFFSET('Sanitation Data'!$D$12,0,10*ROW('Sanitation Data'!D93)),NA())</f>
        <v>#N/A</v>
      </c>
      <c r="AE99" s="106" t="e">
        <f ca="true">+IF(AND(ISNUMBER(OFFSET('Sanitation Data'!$D$13,0,10*ROW('Sanitation Data'!D93))),'Data Summary'!CT99="Yes"),OFFSET('Sanitation Data'!$D$13,0,10*ROW('Sanitation Data'!D93)),NA())</f>
        <v>#N/A</v>
      </c>
      <c r="AF99" s="106" t="e">
        <f ca="true">+IF(AND(ISNUMBER(OFFSET('Sanitation Data'!$E$5,0,10*ROW('Sanitation Data'!E93))),'Data Summary'!CU99="Yes"),100-OFFSET('Sanitation Data'!$E$5,0,10*ROW('Sanitation Data'!E93)),NA())</f>
        <v>#N/A</v>
      </c>
      <c r="AG99" s="106" t="e">
        <f ca="true">+IF(AND(ISNUMBER(OFFSET('Sanitation Data'!$E$7,0,10*ROW('Sanitation Data'!E93))),'Data Summary'!CV99="Yes"),OFFSET('Sanitation Data'!$E$7,0,10*ROW('Sanitation Data'!E93)),NA())</f>
        <v>#N/A</v>
      </c>
      <c r="AH99" s="106" t="e">
        <f ca="true">+IF(AND(ISNUMBER(OFFSET('Sanitation Data'!$E$11,0,10*ROW('Sanitation Data'!E93))),'Data Summary'!CW99="Yes"),OFFSET('Sanitation Data'!$E$11,0,10*ROW('Sanitation Data'!E93)),NA())</f>
        <v>#N/A</v>
      </c>
      <c r="AI99" s="106" t="e">
        <f ca="true">+IF(AND(ISNUMBER(OFFSET('Sanitation Data'!$E$12,0,10*ROW('Sanitation Data'!E93))),'Data Summary'!CX99="Yes"),OFFSET('Sanitation Data'!$E$12,0,10*ROW('Sanitation Data'!E93)),NA())</f>
        <v>#N/A</v>
      </c>
      <c r="AJ99" s="106" t="e">
        <f ca="true">+IF(AND(ISNUMBER(OFFSET('Sanitation Data'!$E$13,0,10*ROW('Sanitation Data'!E93))),'Data Summary'!CY99="Yes"),OFFSET('Sanitation Data'!$E$13,0,10*ROW('Sanitation Data'!E93)),NA())</f>
        <v>#N/A</v>
      </c>
      <c r="AK99" s="106" t="e">
        <f ca="true">+IF(AND(ISNUMBER(OFFSET('Sanitation Data'!$F$5,0,10*ROW('Sanitation Data'!F93))),'Data Summary'!CZ99="Yes"),100-OFFSET('Sanitation Data'!$F$5,0,10*ROW('Sanitation Data'!F93)),NA())</f>
        <v>#N/A</v>
      </c>
      <c r="AL99" s="106" t="e">
        <f ca="true">+IF(AND(ISNUMBER(OFFSET('Sanitation Data'!$F$7,0,10*ROW('Sanitation Data'!F93))),'Data Summary'!DA99="Yes"),OFFSET('Sanitation Data'!$F$7,0,10*ROW('Sanitation Data'!F93)),NA())</f>
        <v>#N/A</v>
      </c>
      <c r="AM99" s="106" t="e">
        <f ca="true">+IF(AND(ISNUMBER(OFFSET('Sanitation Data'!$F$11,0,10*ROW('Sanitation Data'!F93))),'Data Summary'!DB99="Yes"),OFFSET('Sanitation Data'!$F$11,0,10*ROW('Sanitation Data'!F93)),NA())</f>
        <v>#N/A</v>
      </c>
      <c r="AN99" s="106" t="e">
        <f ca="true">+IF(AND(ISNUMBER(OFFSET('Sanitation Data'!$F$12,0,10*ROW('Sanitation Data'!F93))),'Data Summary'!DC99="Yes"),OFFSET('Sanitation Data'!$F$12,0,10*ROW('Sanitation Data'!F93)),NA())</f>
        <v>#N/A</v>
      </c>
      <c r="AO99" s="106" t="e">
        <f ca="true">+IF(AND(ISNUMBER(OFFSET('Sanitation Data'!$F$13,0,10*ROW('Sanitation Data'!F93))),'Data Summary'!DD99="Yes"),OFFSET('Sanitation Data'!$F$13,0,10*ROW('Sanitation Data'!F93)),NA())</f>
        <v>#N/A</v>
      </c>
      <c r="AP99" s="106" t="e">
        <f ca="true">+IF(AND(ISNUMBER(OFFSET('Sanitation Data'!$G$5,0,10*ROW('Sanitation Data'!G93))),'Data Summary'!DE99="Yes"),100-OFFSET('Sanitation Data'!$G$5,0,10*ROW('Sanitation Data'!G93)),NA())</f>
        <v>#N/A</v>
      </c>
      <c r="AQ99" s="106" t="e">
        <f ca="true">+IF(AND(ISNUMBER(OFFSET('Sanitation Data'!$G$7,0,10*ROW('Sanitation Data'!G93))),'Data Summary'!DF99="Yes"),OFFSET('Sanitation Data'!$G$7,0,10*ROW('Sanitation Data'!G93)),NA())</f>
        <v>#N/A</v>
      </c>
      <c r="AR99" s="106" t="e">
        <f ca="true">+IF(AND(ISNUMBER(OFFSET('Sanitation Data'!$G$11,0,10*ROW('Sanitation Data'!G93))),'Data Summary'!DG99="Yes"),OFFSET('Sanitation Data'!$G$11,0,10*ROW('Sanitation Data'!G93)),NA())</f>
        <v>#N/A</v>
      </c>
      <c r="AS99" s="106" t="e">
        <f ca="true">+IF(AND(ISNUMBER(OFFSET('Sanitation Data'!$G$12,0,10*ROW('Sanitation Data'!G93))),'Data Summary'!DH99="Yes"),OFFSET('Sanitation Data'!$G$12,0,10*ROW('Sanitation Data'!G93)),NA())</f>
        <v>#N/A</v>
      </c>
      <c r="AT99" s="106" t="e">
        <f ca="true">+IF(AND(ISNUMBER(OFFSET('Sanitation Data'!$G$13,0,10*ROW('Sanitation Data'!G93))),'Data Summary'!DI99="Yes"),OFFSET('Sanitation Data'!$G$13,0,10*ROW('Sanitation Data'!G93)),NA())</f>
        <v>#N/A</v>
      </c>
      <c r="AU99" s="106" t="e">
        <f ca="true">+IF(AND(ISNUMBER(OFFSET('Sanitation Data'!$H$5,0,10*ROW('Sanitation Data'!H93))),'Data Summary'!DJ99="Yes"),100-OFFSET('Sanitation Data'!$H$5,0,10*ROW('Sanitation Data'!H93)),NA())</f>
        <v>#N/A</v>
      </c>
      <c r="AV99" s="106" t="e">
        <f ca="true">+IF(AND(ISNUMBER(OFFSET('Sanitation Data'!$H$7,0,10*ROW('Sanitation Data'!H93))),'Data Summary'!DK99="Yes"),OFFSET('Sanitation Data'!$H$7,0,10*ROW('Sanitation Data'!H93)),NA())</f>
        <v>#N/A</v>
      </c>
      <c r="AW99" s="106" t="e">
        <f ca="true">+IF(AND(ISNUMBER(OFFSET('Sanitation Data'!$H$11,0,10*ROW('Sanitation Data'!H93))),'Data Summary'!DL99="Yes"),OFFSET('Sanitation Data'!$H$11,0,10*ROW('Sanitation Data'!H93)),NA())</f>
        <v>#N/A</v>
      </c>
      <c r="AX99" s="106" t="e">
        <f ca="true">+IF(AND(ISNUMBER(OFFSET('Sanitation Data'!$H$12,0,10*ROW('Sanitation Data'!H93))),'Data Summary'!DM99="Yes"),OFFSET('Sanitation Data'!$H$12,0,10*ROW('Sanitation Data'!H93)),NA())</f>
        <v>#N/A</v>
      </c>
      <c r="AY99" s="106" t="e">
        <f ca="true">+IF(AND(ISNUMBER(OFFSET('Sanitation Data'!$H$13,0,10*ROW('Sanitation Data'!H93))),'Data Summary'!DN99="Yes"),OFFSET('Sanitation Data'!$H$13,0,10*ROW('Sanitation Data'!H93)),NA())</f>
        <v>#N/A</v>
      </c>
      <c r="AZ99" s="111" t="e">
        <f ca="true">+IF(AND(ISNUMBER(OFFSET('Hygiene Data'!$C$6,0,10*ROW('Hygiene Data'!C93))),'Data Summary'!DO99="Yes"),OFFSET('Hygiene Data'!$C$6,0,10*ROW('Hygiene Data'!C93)),NA())</f>
        <v>#N/A</v>
      </c>
      <c r="BA99" s="111" t="e">
        <f ca="true">+IF(AND(ISNUMBER(OFFSET('Hygiene Data'!$C$8,0,10*ROW('Hygiene Data'!C93))),'Data Summary'!DP99="Yes"),OFFSET('Hygiene Data'!$C$8,0,10*ROW('Hygiene Data'!C93)),NA())</f>
        <v>#N/A</v>
      </c>
      <c r="BB99" s="111" t="e">
        <f ca="true">+IF(AND(ISNUMBER(OFFSET('Hygiene Data'!$C$10,0,10*ROW('Hygiene Data'!C93))),'Data Summary'!DQ99="Yes"),OFFSET('Hygiene Data'!$C$10,0,10*ROW('Hygiene Data'!C93)),NA())</f>
        <v>#N/A</v>
      </c>
      <c r="BC99" s="111" t="e">
        <f ca="true">+IF(AND(ISNUMBER(OFFSET('Hygiene Data'!$D$6,0,10*ROW('Hygiene Data'!D93))),'Data Summary'!DR99="Yes"),OFFSET('Hygiene Data'!$D$6,0,10*ROW('Hygiene Data'!D93)),NA())</f>
        <v>#N/A</v>
      </c>
      <c r="BD99" s="111" t="e">
        <f ca="true">+IF(AND(ISNUMBER(OFFSET('Hygiene Data'!$D$8,0,10*ROW('Hygiene Data'!D93))),'Data Summary'!DS99="Yes"),OFFSET('Hygiene Data'!$D$8,0,10*ROW('Hygiene Data'!D93)),NA())</f>
        <v>#N/A</v>
      </c>
      <c r="BE99" s="111" t="e">
        <f ca="true">+IF(AND(ISNUMBER(OFFSET('Hygiene Data'!$D$10,0,10*ROW('Hygiene Data'!D93))),'Data Summary'!DT99="Yes"),OFFSET('Hygiene Data'!$D$10,0,10*ROW('Hygiene Data'!D93)),NA())</f>
        <v>#N/A</v>
      </c>
      <c r="BF99" s="111" t="e">
        <f ca="true">+IF(AND(ISNUMBER(OFFSET('Hygiene Data'!$E$6,0,10*ROW('Hygiene Data'!E93))),'Data Summary'!DU99="Yes"),OFFSET('Hygiene Data'!$E$6,0,10*ROW('Hygiene Data'!E93)),NA())</f>
        <v>#N/A</v>
      </c>
      <c r="BG99" s="111" t="e">
        <f ca="true">+IF(AND(ISNUMBER(OFFSET('Hygiene Data'!$E$8,0,10*ROW('Hygiene Data'!E93))),'Data Summary'!DV99="Yes"),OFFSET('Hygiene Data'!$E$8,0,10*ROW('Hygiene Data'!E93)),NA())</f>
        <v>#N/A</v>
      </c>
      <c r="BH99" s="111" t="e">
        <f ca="true">+IF(AND(ISNUMBER(OFFSET('Hygiene Data'!$E$10,0,10*ROW('Hygiene Data'!E93))),'Data Summary'!DW99="Yes"),OFFSET('Hygiene Data'!$E$10,0,10*ROW('Hygiene Data'!E93)),NA())</f>
        <v>#N/A</v>
      </c>
      <c r="BI99" s="111" t="e">
        <f ca="true">+IF(AND(ISNUMBER(OFFSET('Hygiene Data'!$F$6,0,10*ROW('Hygiene Data'!F93))),'Data Summary'!DX99="Yes"),OFFSET('Hygiene Data'!$F$6,0,10*ROW('Hygiene Data'!F93)),NA())</f>
        <v>#N/A</v>
      </c>
      <c r="BJ99" s="111" t="e">
        <f ca="true">+IF(AND(ISNUMBER(OFFSET('Hygiene Data'!$F$8,0,10*ROW('Hygiene Data'!F93))),'Data Summary'!DY99="Yes"),OFFSET('Hygiene Data'!$F$8,0,10*ROW('Hygiene Data'!F93)),NA())</f>
        <v>#N/A</v>
      </c>
      <c r="BK99" s="111" t="e">
        <f ca="true">+IF(AND(ISNUMBER(OFFSET('Hygiene Data'!$F$10,0,10*ROW('Hygiene Data'!F93))),'Data Summary'!DZ99="Yes"),OFFSET('Hygiene Data'!$F$10,0,10*ROW('Hygiene Data'!F93)),NA())</f>
        <v>#N/A</v>
      </c>
      <c r="BL99" s="111" t="e">
        <f ca="true">+IF(AND(ISNUMBER(OFFSET('Hygiene Data'!$G$6,0,10*ROW('Hygiene Data'!G93))),'Data Summary'!EA99="Yes"),OFFSET('Hygiene Data'!$G$6,0,10*ROW('Hygiene Data'!G93)),NA())</f>
        <v>#N/A</v>
      </c>
      <c r="BM99" s="111" t="e">
        <f ca="true">+IF(AND(ISNUMBER(OFFSET('Hygiene Data'!$G$8,0,10*ROW('Hygiene Data'!G93))),'Data Summary'!EB99="Yes"),OFFSET('Hygiene Data'!$G$8,0,10*ROW('Hygiene Data'!G93)),NA())</f>
        <v>#N/A</v>
      </c>
      <c r="BN99" s="111" t="e">
        <f ca="true">+IF(AND(ISNUMBER(OFFSET('Hygiene Data'!$G$10,0,10*ROW('Hygiene Data'!G93))),'Data Summary'!EC99="Yes"),OFFSET('Hygiene Data'!$G$10,0,10*ROW('Hygiene Data'!G93)),NA())</f>
        <v>#N/A</v>
      </c>
      <c r="BO99" s="111" t="e">
        <f ca="true">+IF(AND(ISNUMBER(OFFSET('Hygiene Data'!$H$6,0,10*ROW('Hygiene Data'!H93))),'Data Summary'!ED99="Yes"),OFFSET('Hygiene Data'!$H$6,0,10*ROW('Hygiene Data'!H93)),NA())</f>
        <v>#N/A</v>
      </c>
      <c r="BP99" s="111" t="e">
        <f ca="true">+IF(AND(ISNUMBER(OFFSET('Hygiene Data'!$H$8,0,10*ROW('Hygiene Data'!H93))),'Data Summary'!EE99="Yes"),OFFSET('Hygiene Data'!$H$8,0,10*ROW('Hygiene Data'!H93)),NA())</f>
        <v>#N/A</v>
      </c>
      <c r="BQ99" s="111" t="e">
        <f ca="true">+IF(AND(ISNUMBER(OFFSET('Hygiene Data'!$H$10,0,10*ROW('Hygiene Data'!H93))),'Data Summary'!EF99="Yes"),OFFSET('Hygiene Data'!$H$10,0,10*ROW('Hygiene Data'!H93)),NA())</f>
        <v>#N/A</v>
      </c>
    </row>
    <row r="100" x14ac:dyDescent="0.2">
      <c r="A100" s="59" t="e">
        <f ca="true">+IF(OFFSET('Water Data'!$B$1,0,10*ROW('Water Data'!B94))="",NA(),OFFSET('Water Data'!$B$1,0,10*ROW('Water Data'!B94)))</f>
        <v>#N/A</v>
      </c>
      <c r="B100" s="59" t="e">
        <f ca="true">+IF(OFFSET('Water Data'!$A$3,0,10*ROW('Water Data'!A97))="",NA(),OFFSET('Water Data'!$A$3,0,10*ROW('Water Data'!A97)))</f>
        <v>#N/A</v>
      </c>
      <c r="C100" s="59" t="e">
        <f ca="true">+IF(OFFSET('Water Data'!$C$3,0,10*ROW('Water Data'!C97))="",NA(),OFFSET('Water Data'!$C$3,0,10*ROW('Water Data'!C97)))</f>
        <v>#N/A</v>
      </c>
      <c r="D100" s="60" t="e">
        <f ca="true">+IF(AND(ISNUMBER(OFFSET('Water Data'!$C$5,0,10*ROW('Water Data'!C94))),'Data Summary'!BS100="Yes"),100-OFFSET('Water Data'!$C$5,0,10*ROW('Water Data'!C94)),NA())</f>
        <v>#N/A</v>
      </c>
      <c r="E100" s="60" t="e">
        <f ca="true">+IF(AND(ISNUMBER(OFFSET('Water Data'!$C$7,0,10*ROW('Water Data'!C94))),'Data Summary'!BT100="Yes"),OFFSET('Water Data'!$C$7,0,10*ROW('Water Data'!C94)),NA())</f>
        <v>#N/A</v>
      </c>
      <c r="F100" s="60" t="e">
        <f ca="true">+IF(AND(ISNUMBER(OFFSET('Water Data'!$C$10,0,10*ROW('Water Data'!C94))),'Data Summary'!BU100="Yes"),OFFSET('Water Data'!$C$10,0,10*ROW('Water Data'!C94)),NA())</f>
        <v>#N/A</v>
      </c>
      <c r="G100" s="60" t="e">
        <f ca="true">+IF(AND(ISNUMBER(OFFSET('Water Data'!$D$5,0,10*ROW('Water Data'!D94))),'Data Summary'!BV100="Yes"),100-OFFSET('Water Data'!$D$5,0,10*ROW('Water Data'!D94)),NA())</f>
        <v>#N/A</v>
      </c>
      <c r="H100" s="60" t="e">
        <f ca="true">+IF(AND(ISNUMBER(OFFSET('Water Data'!$D$7,0,10*ROW('Water Data'!D94))),'Data Summary'!BW100="Yes"),OFFSET('Water Data'!$D$7,0,10*ROW('Water Data'!D94)),NA())</f>
        <v>#N/A</v>
      </c>
      <c r="I100" s="60" t="e">
        <f ca="true">+IF(AND(ISNUMBER(OFFSET('Water Data'!$D$10,0,10*ROW('Water Data'!D94))),'Data Summary'!BX100="Yes"),OFFSET('Water Data'!$D$10,0,10*ROW('Water Data'!D94)),NA())</f>
        <v>#N/A</v>
      </c>
      <c r="J100" s="60" t="e">
        <f ca="true">+IF(AND(ISNUMBER(OFFSET('Water Data'!$E$5,0,10*ROW('Water Data'!E94))),'Data Summary'!BY100="Yes"),100-OFFSET('Water Data'!$E$5,0,10*ROW('Water Data'!E94)),NA())</f>
        <v>#N/A</v>
      </c>
      <c r="K100" s="60" t="e">
        <f ca="true">+IF(AND(ISNUMBER(OFFSET('Water Data'!$E$7,0,10*ROW('Water Data'!E94))),'Data Summary'!BZ100="Yes"),OFFSET('Water Data'!$E$7,0,10*ROW('Water Data'!E94)),NA())</f>
        <v>#N/A</v>
      </c>
      <c r="L100" s="60" t="e">
        <f ca="true">+IF(AND(ISNUMBER(OFFSET('Water Data'!$E$10,0,10*ROW('Water Data'!E94))),'Data Summary'!CA100="Yes"),OFFSET('Water Data'!$E$10,0,10*ROW('Water Data'!E94)),NA())</f>
        <v>#N/A</v>
      </c>
      <c r="M100" s="60" t="e">
        <f ca="true">+IF(AND(ISNUMBER(OFFSET('Water Data'!$F$5,0,10*ROW('Water Data'!F94))),'Data Summary'!CB100="Yes"),100-OFFSET('Water Data'!$F$5,0,10*ROW('Water Data'!F94)),NA())</f>
        <v>#N/A</v>
      </c>
      <c r="N100" s="60" t="e">
        <f ca="true">+IF(AND(ISNUMBER(OFFSET('Water Data'!$F$7,0,10*ROW('Water Data'!F94))),'Data Summary'!CC100="Yes"),OFFSET('Water Data'!$F$7,0,10*ROW('Water Data'!F94)),NA())</f>
        <v>#N/A</v>
      </c>
      <c r="O100" s="60" t="e">
        <f ca="true">+IF(AND(ISNUMBER(OFFSET('Water Data'!$F$10,0,10*ROW('Water Data'!F94))),'Data Summary'!CD100="Yes"),OFFSET('Water Data'!$F$10,0,10*ROW('Water Data'!F94)),NA())</f>
        <v>#N/A</v>
      </c>
      <c r="P100" s="60" t="e">
        <f ca="true">+IF(AND(ISNUMBER(OFFSET('Water Data'!$G$5,0,10*ROW('Water Data'!G94))),'Data Summary'!CE100="Yes"),100-OFFSET('Water Data'!$G$5,0,10*ROW('Water Data'!G94)),NA())</f>
        <v>#N/A</v>
      </c>
      <c r="Q100" s="60" t="e">
        <f ca="true">+IF(AND(ISNUMBER(OFFSET('Water Data'!$G$7,0,10*ROW('Water Data'!G94))),'Data Summary'!CF100="Yes"),OFFSET('Water Data'!$G$7,0,10*ROW('Water Data'!G94)),NA())</f>
        <v>#N/A</v>
      </c>
      <c r="R100" s="60" t="e">
        <f ca="true">+IF(AND(ISNUMBER(OFFSET('Water Data'!$G$10,0,10*ROW('Water Data'!G94))),'Data Summary'!CG100="Yes"),OFFSET('Water Data'!$G$10,0,10*ROW('Water Data'!G94)),NA())</f>
        <v>#N/A</v>
      </c>
      <c r="S100" s="60" t="e">
        <f ca="true">+IF(AND(ISNUMBER(OFFSET('Water Data'!$H$5,0,10*ROW('Water Data'!H94))),'Data Summary'!CH100="Yes"),100-OFFSET('Water Data'!$H$5,0,10*ROW('Water Data'!H94)),NA())</f>
        <v>#N/A</v>
      </c>
      <c r="T100" s="60" t="e">
        <f ca="true">+IF(AND(ISNUMBER(OFFSET('Water Data'!$H$7,0,10*ROW('Water Data'!H94))),'Data Summary'!CI100="Yes"),OFFSET('Water Data'!$H$7,0,10*ROW('Water Data'!H94)),NA())</f>
        <v>#N/A</v>
      </c>
      <c r="U100" s="60" t="e">
        <f ca="true">+IF(AND(ISNUMBER(OFFSET('Water Data'!$H$10,0,10*ROW('Water Data'!H94))),'Data Summary'!CJ100="Yes"),OFFSET('Water Data'!$H$10,0,10*ROW('Water Data'!H94)),NA())</f>
        <v>#N/A</v>
      </c>
      <c r="V100" s="106" t="e">
        <f ca="true">+IF(AND(ISNUMBER(OFFSET('Sanitation Data'!$C$5,0,10*ROW('Sanitation Data'!C94))),'Data Summary'!CK100="Yes"),100-OFFSET('Sanitation Data'!$C$5,0,10*ROW('Sanitation Data'!C94)),NA())</f>
        <v>#N/A</v>
      </c>
      <c r="W100" s="106" t="e">
        <f ca="true">+IF(AND(ISNUMBER(OFFSET('Sanitation Data'!$C$7,0,10*ROW('Sanitation Data'!C94))),'Data Summary'!CL100="Yes"),OFFSET('Sanitation Data'!$C$7,0,10*ROW('Sanitation Data'!C94)),NA())</f>
        <v>#N/A</v>
      </c>
      <c r="X100" s="106" t="e">
        <f ca="true">+IF(AND(ISNUMBER(OFFSET('Sanitation Data'!$C$11,0,10*ROW('Sanitation Data'!C94))),'Data Summary'!CM100="Yes"),OFFSET('Sanitation Data'!$C$11,0,10*ROW('Sanitation Data'!C94)),NA())</f>
        <v>#N/A</v>
      </c>
      <c r="Y100" s="106" t="e">
        <f ca="true">+IF(AND(ISNUMBER(OFFSET('Sanitation Data'!$C$12,0,10*ROW('Sanitation Data'!C94))),'Data Summary'!CN100="Yes"),OFFSET('Sanitation Data'!$C$12,0,10*ROW('Sanitation Data'!C94)),NA())</f>
        <v>#N/A</v>
      </c>
      <c r="Z100" s="106" t="e">
        <f ca="true">+IF(AND(ISNUMBER(OFFSET('Sanitation Data'!$C$13,0,10*ROW('Sanitation Data'!C94))),'Data Summary'!CO100="Yes"),OFFSET('Sanitation Data'!$C$13,0,10*ROW('Sanitation Data'!C94)),NA())</f>
        <v>#N/A</v>
      </c>
      <c r="AA100" s="106" t="e">
        <f ca="true">+IF(AND(ISNUMBER(OFFSET('Sanitation Data'!$D$5,0,10*ROW('Sanitation Data'!D94))),'Data Summary'!CP100="Yes"),100-OFFSET('Sanitation Data'!$D$5,0,10*ROW('Sanitation Data'!D94)),NA())</f>
        <v>#N/A</v>
      </c>
      <c r="AB100" s="106" t="e">
        <f ca="true">+IF(AND(ISNUMBER(OFFSET('Sanitation Data'!$D$7,0,10*ROW('Sanitation Data'!D94))),'Data Summary'!CQ100="Yes"),OFFSET('Sanitation Data'!$D$7,0,10*ROW('Sanitation Data'!D94)),NA())</f>
        <v>#N/A</v>
      </c>
      <c r="AC100" s="106" t="e">
        <f ca="true">+IF(AND(ISNUMBER(OFFSET('Sanitation Data'!$D$11,0,10*ROW('Sanitation Data'!D94))),'Data Summary'!CR100="Yes"),OFFSET('Sanitation Data'!$D$11,0,10*ROW('Sanitation Data'!D94)),NA())</f>
        <v>#N/A</v>
      </c>
      <c r="AD100" s="106" t="e">
        <f ca="true">+IF(AND(ISNUMBER(OFFSET('Sanitation Data'!$D$12,0,10*ROW('Sanitation Data'!D94))),'Data Summary'!CS100="Yes"),OFFSET('Sanitation Data'!$D$12,0,10*ROW('Sanitation Data'!D94)),NA())</f>
        <v>#N/A</v>
      </c>
      <c r="AE100" s="106" t="e">
        <f ca="true">+IF(AND(ISNUMBER(OFFSET('Sanitation Data'!$D$13,0,10*ROW('Sanitation Data'!D94))),'Data Summary'!CT100="Yes"),OFFSET('Sanitation Data'!$D$13,0,10*ROW('Sanitation Data'!D94)),NA())</f>
        <v>#N/A</v>
      </c>
      <c r="AF100" s="106" t="e">
        <f ca="true">+IF(AND(ISNUMBER(OFFSET('Sanitation Data'!$E$5,0,10*ROW('Sanitation Data'!E94))),'Data Summary'!CU100="Yes"),100-OFFSET('Sanitation Data'!$E$5,0,10*ROW('Sanitation Data'!E94)),NA())</f>
        <v>#N/A</v>
      </c>
      <c r="AG100" s="106" t="e">
        <f ca="true">+IF(AND(ISNUMBER(OFFSET('Sanitation Data'!$E$7,0,10*ROW('Sanitation Data'!E94))),'Data Summary'!CV100="Yes"),OFFSET('Sanitation Data'!$E$7,0,10*ROW('Sanitation Data'!E94)),NA())</f>
        <v>#N/A</v>
      </c>
      <c r="AH100" s="106" t="e">
        <f ca="true">+IF(AND(ISNUMBER(OFFSET('Sanitation Data'!$E$11,0,10*ROW('Sanitation Data'!E94))),'Data Summary'!CW100="Yes"),OFFSET('Sanitation Data'!$E$11,0,10*ROW('Sanitation Data'!E94)),NA())</f>
        <v>#N/A</v>
      </c>
      <c r="AI100" s="106" t="e">
        <f ca="true">+IF(AND(ISNUMBER(OFFSET('Sanitation Data'!$E$12,0,10*ROW('Sanitation Data'!E94))),'Data Summary'!CX100="Yes"),OFFSET('Sanitation Data'!$E$12,0,10*ROW('Sanitation Data'!E94)),NA())</f>
        <v>#N/A</v>
      </c>
      <c r="AJ100" s="106" t="e">
        <f ca="true">+IF(AND(ISNUMBER(OFFSET('Sanitation Data'!$E$13,0,10*ROW('Sanitation Data'!E94))),'Data Summary'!CY100="Yes"),OFFSET('Sanitation Data'!$E$13,0,10*ROW('Sanitation Data'!E94)),NA())</f>
        <v>#N/A</v>
      </c>
      <c r="AK100" s="106" t="e">
        <f ca="true">+IF(AND(ISNUMBER(OFFSET('Sanitation Data'!$F$5,0,10*ROW('Sanitation Data'!F94))),'Data Summary'!CZ100="Yes"),100-OFFSET('Sanitation Data'!$F$5,0,10*ROW('Sanitation Data'!F94)),NA())</f>
        <v>#N/A</v>
      </c>
      <c r="AL100" s="106" t="e">
        <f ca="true">+IF(AND(ISNUMBER(OFFSET('Sanitation Data'!$F$7,0,10*ROW('Sanitation Data'!F94))),'Data Summary'!DA100="Yes"),OFFSET('Sanitation Data'!$F$7,0,10*ROW('Sanitation Data'!F94)),NA())</f>
        <v>#N/A</v>
      </c>
      <c r="AM100" s="106" t="e">
        <f ca="true">+IF(AND(ISNUMBER(OFFSET('Sanitation Data'!$F$11,0,10*ROW('Sanitation Data'!F94))),'Data Summary'!DB100="Yes"),OFFSET('Sanitation Data'!$F$11,0,10*ROW('Sanitation Data'!F94)),NA())</f>
        <v>#N/A</v>
      </c>
      <c r="AN100" s="106" t="e">
        <f ca="true">+IF(AND(ISNUMBER(OFFSET('Sanitation Data'!$F$12,0,10*ROW('Sanitation Data'!F94))),'Data Summary'!DC100="Yes"),OFFSET('Sanitation Data'!$F$12,0,10*ROW('Sanitation Data'!F94)),NA())</f>
        <v>#N/A</v>
      </c>
      <c r="AO100" s="106" t="e">
        <f ca="true">+IF(AND(ISNUMBER(OFFSET('Sanitation Data'!$F$13,0,10*ROW('Sanitation Data'!F94))),'Data Summary'!DD100="Yes"),OFFSET('Sanitation Data'!$F$13,0,10*ROW('Sanitation Data'!F94)),NA())</f>
        <v>#N/A</v>
      </c>
      <c r="AP100" s="106" t="e">
        <f ca="true">+IF(AND(ISNUMBER(OFFSET('Sanitation Data'!$G$5,0,10*ROW('Sanitation Data'!G94))),'Data Summary'!DE100="Yes"),100-OFFSET('Sanitation Data'!$G$5,0,10*ROW('Sanitation Data'!G94)),NA())</f>
        <v>#N/A</v>
      </c>
      <c r="AQ100" s="106" t="e">
        <f ca="true">+IF(AND(ISNUMBER(OFFSET('Sanitation Data'!$G$7,0,10*ROW('Sanitation Data'!G94))),'Data Summary'!DF100="Yes"),OFFSET('Sanitation Data'!$G$7,0,10*ROW('Sanitation Data'!G94)),NA())</f>
        <v>#N/A</v>
      </c>
      <c r="AR100" s="106" t="e">
        <f ca="true">+IF(AND(ISNUMBER(OFFSET('Sanitation Data'!$G$11,0,10*ROW('Sanitation Data'!G94))),'Data Summary'!DG100="Yes"),OFFSET('Sanitation Data'!$G$11,0,10*ROW('Sanitation Data'!G94)),NA())</f>
        <v>#N/A</v>
      </c>
      <c r="AS100" s="106" t="e">
        <f ca="true">+IF(AND(ISNUMBER(OFFSET('Sanitation Data'!$G$12,0,10*ROW('Sanitation Data'!G94))),'Data Summary'!DH100="Yes"),OFFSET('Sanitation Data'!$G$12,0,10*ROW('Sanitation Data'!G94)),NA())</f>
        <v>#N/A</v>
      </c>
      <c r="AT100" s="106" t="e">
        <f ca="true">+IF(AND(ISNUMBER(OFFSET('Sanitation Data'!$G$13,0,10*ROW('Sanitation Data'!G94))),'Data Summary'!DI100="Yes"),OFFSET('Sanitation Data'!$G$13,0,10*ROW('Sanitation Data'!G94)),NA())</f>
        <v>#N/A</v>
      </c>
      <c r="AU100" s="106" t="e">
        <f ca="true">+IF(AND(ISNUMBER(OFFSET('Sanitation Data'!$H$5,0,10*ROW('Sanitation Data'!H94))),'Data Summary'!DJ100="Yes"),100-OFFSET('Sanitation Data'!$H$5,0,10*ROW('Sanitation Data'!H94)),NA())</f>
        <v>#N/A</v>
      </c>
      <c r="AV100" s="106" t="e">
        <f ca="true">+IF(AND(ISNUMBER(OFFSET('Sanitation Data'!$H$7,0,10*ROW('Sanitation Data'!H94))),'Data Summary'!DK100="Yes"),OFFSET('Sanitation Data'!$H$7,0,10*ROW('Sanitation Data'!H94)),NA())</f>
        <v>#N/A</v>
      </c>
      <c r="AW100" s="106" t="e">
        <f ca="true">+IF(AND(ISNUMBER(OFFSET('Sanitation Data'!$H$11,0,10*ROW('Sanitation Data'!H94))),'Data Summary'!DL100="Yes"),OFFSET('Sanitation Data'!$H$11,0,10*ROW('Sanitation Data'!H94)),NA())</f>
        <v>#N/A</v>
      </c>
      <c r="AX100" s="106" t="e">
        <f ca="true">+IF(AND(ISNUMBER(OFFSET('Sanitation Data'!$H$12,0,10*ROW('Sanitation Data'!H94))),'Data Summary'!DM100="Yes"),OFFSET('Sanitation Data'!$H$12,0,10*ROW('Sanitation Data'!H94)),NA())</f>
        <v>#N/A</v>
      </c>
      <c r="AY100" s="106" t="e">
        <f ca="true">+IF(AND(ISNUMBER(OFFSET('Sanitation Data'!$H$13,0,10*ROW('Sanitation Data'!H94))),'Data Summary'!DN100="Yes"),OFFSET('Sanitation Data'!$H$13,0,10*ROW('Sanitation Data'!H94)),NA())</f>
        <v>#N/A</v>
      </c>
      <c r="AZ100" s="111" t="e">
        <f ca="true">+IF(AND(ISNUMBER(OFFSET('Hygiene Data'!$C$6,0,10*ROW('Hygiene Data'!C94))),'Data Summary'!DO100="Yes"),OFFSET('Hygiene Data'!$C$6,0,10*ROW('Hygiene Data'!C94)),NA())</f>
        <v>#N/A</v>
      </c>
      <c r="BA100" s="111" t="e">
        <f ca="true">+IF(AND(ISNUMBER(OFFSET('Hygiene Data'!$C$8,0,10*ROW('Hygiene Data'!C94))),'Data Summary'!DP100="Yes"),OFFSET('Hygiene Data'!$C$8,0,10*ROW('Hygiene Data'!C94)),NA())</f>
        <v>#N/A</v>
      </c>
      <c r="BB100" s="111" t="e">
        <f ca="true">+IF(AND(ISNUMBER(OFFSET('Hygiene Data'!$C$10,0,10*ROW('Hygiene Data'!C94))),'Data Summary'!DQ100="Yes"),OFFSET('Hygiene Data'!$C$10,0,10*ROW('Hygiene Data'!C94)),NA())</f>
        <v>#N/A</v>
      </c>
      <c r="BC100" s="111" t="e">
        <f ca="true">+IF(AND(ISNUMBER(OFFSET('Hygiene Data'!$D$6,0,10*ROW('Hygiene Data'!D94))),'Data Summary'!DR100="Yes"),OFFSET('Hygiene Data'!$D$6,0,10*ROW('Hygiene Data'!D94)),NA())</f>
        <v>#N/A</v>
      </c>
      <c r="BD100" s="111" t="e">
        <f ca="true">+IF(AND(ISNUMBER(OFFSET('Hygiene Data'!$D$8,0,10*ROW('Hygiene Data'!D94))),'Data Summary'!DS100="Yes"),OFFSET('Hygiene Data'!$D$8,0,10*ROW('Hygiene Data'!D94)),NA())</f>
        <v>#N/A</v>
      </c>
      <c r="BE100" s="111" t="e">
        <f ca="true">+IF(AND(ISNUMBER(OFFSET('Hygiene Data'!$D$10,0,10*ROW('Hygiene Data'!D94))),'Data Summary'!DT100="Yes"),OFFSET('Hygiene Data'!$D$10,0,10*ROW('Hygiene Data'!D94)),NA())</f>
        <v>#N/A</v>
      </c>
      <c r="BF100" s="111" t="e">
        <f ca="true">+IF(AND(ISNUMBER(OFFSET('Hygiene Data'!$E$6,0,10*ROW('Hygiene Data'!E94))),'Data Summary'!DU100="Yes"),OFFSET('Hygiene Data'!$E$6,0,10*ROW('Hygiene Data'!E94)),NA())</f>
        <v>#N/A</v>
      </c>
      <c r="BG100" s="111" t="e">
        <f ca="true">+IF(AND(ISNUMBER(OFFSET('Hygiene Data'!$E$8,0,10*ROW('Hygiene Data'!E94))),'Data Summary'!DV100="Yes"),OFFSET('Hygiene Data'!$E$8,0,10*ROW('Hygiene Data'!E94)),NA())</f>
        <v>#N/A</v>
      </c>
      <c r="BH100" s="111" t="e">
        <f ca="true">+IF(AND(ISNUMBER(OFFSET('Hygiene Data'!$E$10,0,10*ROW('Hygiene Data'!E94))),'Data Summary'!DW100="Yes"),OFFSET('Hygiene Data'!$E$10,0,10*ROW('Hygiene Data'!E94)),NA())</f>
        <v>#N/A</v>
      </c>
      <c r="BI100" s="111" t="e">
        <f ca="true">+IF(AND(ISNUMBER(OFFSET('Hygiene Data'!$F$6,0,10*ROW('Hygiene Data'!F94))),'Data Summary'!DX100="Yes"),OFFSET('Hygiene Data'!$F$6,0,10*ROW('Hygiene Data'!F94)),NA())</f>
        <v>#N/A</v>
      </c>
      <c r="BJ100" s="111" t="e">
        <f ca="true">+IF(AND(ISNUMBER(OFFSET('Hygiene Data'!$F$8,0,10*ROW('Hygiene Data'!F94))),'Data Summary'!DY100="Yes"),OFFSET('Hygiene Data'!$F$8,0,10*ROW('Hygiene Data'!F94)),NA())</f>
        <v>#N/A</v>
      </c>
      <c r="BK100" s="111" t="e">
        <f ca="true">+IF(AND(ISNUMBER(OFFSET('Hygiene Data'!$F$10,0,10*ROW('Hygiene Data'!F94))),'Data Summary'!DZ100="Yes"),OFFSET('Hygiene Data'!$F$10,0,10*ROW('Hygiene Data'!F94)),NA())</f>
        <v>#N/A</v>
      </c>
      <c r="BL100" s="111" t="e">
        <f ca="true">+IF(AND(ISNUMBER(OFFSET('Hygiene Data'!$G$6,0,10*ROW('Hygiene Data'!G94))),'Data Summary'!EA100="Yes"),OFFSET('Hygiene Data'!$G$6,0,10*ROW('Hygiene Data'!G94)),NA())</f>
        <v>#N/A</v>
      </c>
      <c r="BM100" s="111" t="e">
        <f ca="true">+IF(AND(ISNUMBER(OFFSET('Hygiene Data'!$G$8,0,10*ROW('Hygiene Data'!G94))),'Data Summary'!EB100="Yes"),OFFSET('Hygiene Data'!$G$8,0,10*ROW('Hygiene Data'!G94)),NA())</f>
        <v>#N/A</v>
      </c>
      <c r="BN100" s="111" t="e">
        <f ca="true">+IF(AND(ISNUMBER(OFFSET('Hygiene Data'!$G$10,0,10*ROW('Hygiene Data'!G94))),'Data Summary'!EC100="Yes"),OFFSET('Hygiene Data'!$G$10,0,10*ROW('Hygiene Data'!G94)),NA())</f>
        <v>#N/A</v>
      </c>
      <c r="BO100" s="111" t="e">
        <f ca="true">+IF(AND(ISNUMBER(OFFSET('Hygiene Data'!$H$6,0,10*ROW('Hygiene Data'!H94))),'Data Summary'!ED100="Yes"),OFFSET('Hygiene Data'!$H$6,0,10*ROW('Hygiene Data'!H94)),NA())</f>
        <v>#N/A</v>
      </c>
      <c r="BP100" s="111" t="e">
        <f ca="true">+IF(AND(ISNUMBER(OFFSET('Hygiene Data'!$H$8,0,10*ROW('Hygiene Data'!H94))),'Data Summary'!EE100="Yes"),OFFSET('Hygiene Data'!$H$8,0,10*ROW('Hygiene Data'!H94)),NA())</f>
        <v>#N/A</v>
      </c>
      <c r="BQ100" s="111" t="e">
        <f ca="true">+IF(AND(ISNUMBER(OFFSET('Hygiene Data'!$H$10,0,10*ROW('Hygiene Data'!H94))),'Data Summary'!EF100="Yes"),OFFSET('Hygiene Data'!$H$10,0,10*ROW('Hygiene Data'!H94)),NA())</f>
        <v>#N/A</v>
      </c>
    </row>
    <row r="101" x14ac:dyDescent="0.2">
      <c r="A101" s="59" t="e">
        <f ca="true">+IF(OFFSET('Water Data'!$B$1,0,10*ROW('Water Data'!B95))="",NA(),OFFSET('Water Data'!$B$1,0,10*ROW('Water Data'!B95)))</f>
        <v>#N/A</v>
      </c>
      <c r="B101" s="59" t="e">
        <f ca="true">+IF(OFFSET('Water Data'!$A$3,0,10*ROW('Water Data'!A98))="",NA(),OFFSET('Water Data'!$A$3,0,10*ROW('Water Data'!A98)))</f>
        <v>#N/A</v>
      </c>
      <c r="C101" s="59" t="e">
        <f ca="true">+IF(OFFSET('Water Data'!$C$3,0,10*ROW('Water Data'!C98))="",NA(),OFFSET('Water Data'!$C$3,0,10*ROW('Water Data'!C98)))</f>
        <v>#N/A</v>
      </c>
      <c r="D101" s="60" t="e">
        <f ca="true">+IF(AND(ISNUMBER(OFFSET('Water Data'!$C$5,0,10*ROW('Water Data'!C95))),'Data Summary'!BS101="Yes"),100-OFFSET('Water Data'!$C$5,0,10*ROW('Water Data'!C95)),NA())</f>
        <v>#N/A</v>
      </c>
      <c r="E101" s="60" t="e">
        <f ca="true">+IF(AND(ISNUMBER(OFFSET('Water Data'!$C$7,0,10*ROW('Water Data'!C95))),'Data Summary'!BT101="Yes"),OFFSET('Water Data'!$C$7,0,10*ROW('Water Data'!C95)),NA())</f>
        <v>#N/A</v>
      </c>
      <c r="F101" s="60" t="e">
        <f ca="true">+IF(AND(ISNUMBER(OFFSET('Water Data'!$C$10,0,10*ROW('Water Data'!C95))),'Data Summary'!BU101="Yes"),OFFSET('Water Data'!$C$10,0,10*ROW('Water Data'!C95)),NA())</f>
        <v>#N/A</v>
      </c>
      <c r="G101" s="60" t="e">
        <f ca="true">+IF(AND(ISNUMBER(OFFSET('Water Data'!$D$5,0,10*ROW('Water Data'!D95))),'Data Summary'!BV101="Yes"),100-OFFSET('Water Data'!$D$5,0,10*ROW('Water Data'!D95)),NA())</f>
        <v>#N/A</v>
      </c>
      <c r="H101" s="60" t="e">
        <f ca="true">+IF(AND(ISNUMBER(OFFSET('Water Data'!$D$7,0,10*ROW('Water Data'!D95))),'Data Summary'!BW101="Yes"),OFFSET('Water Data'!$D$7,0,10*ROW('Water Data'!D95)),NA())</f>
        <v>#N/A</v>
      </c>
      <c r="I101" s="60" t="e">
        <f ca="true">+IF(AND(ISNUMBER(OFFSET('Water Data'!$D$10,0,10*ROW('Water Data'!D95))),'Data Summary'!BX101="Yes"),OFFSET('Water Data'!$D$10,0,10*ROW('Water Data'!D95)),NA())</f>
        <v>#N/A</v>
      </c>
      <c r="J101" s="60" t="e">
        <f ca="true">+IF(AND(ISNUMBER(OFFSET('Water Data'!$E$5,0,10*ROW('Water Data'!E95))),'Data Summary'!BY101="Yes"),100-OFFSET('Water Data'!$E$5,0,10*ROW('Water Data'!E95)),NA())</f>
        <v>#N/A</v>
      </c>
      <c r="K101" s="60" t="e">
        <f ca="true">+IF(AND(ISNUMBER(OFFSET('Water Data'!$E$7,0,10*ROW('Water Data'!E95))),'Data Summary'!BZ101="Yes"),OFFSET('Water Data'!$E$7,0,10*ROW('Water Data'!E95)),NA())</f>
        <v>#N/A</v>
      </c>
      <c r="L101" s="60" t="e">
        <f ca="true">+IF(AND(ISNUMBER(OFFSET('Water Data'!$E$10,0,10*ROW('Water Data'!E95))),'Data Summary'!CA101="Yes"),OFFSET('Water Data'!$E$10,0,10*ROW('Water Data'!E95)),NA())</f>
        <v>#N/A</v>
      </c>
      <c r="M101" s="60" t="e">
        <f ca="true">+IF(AND(ISNUMBER(OFFSET('Water Data'!$F$5,0,10*ROW('Water Data'!F95))),'Data Summary'!CB101="Yes"),100-OFFSET('Water Data'!$F$5,0,10*ROW('Water Data'!F95)),NA())</f>
        <v>#N/A</v>
      </c>
      <c r="N101" s="60" t="e">
        <f ca="true">+IF(AND(ISNUMBER(OFFSET('Water Data'!$F$7,0,10*ROW('Water Data'!F95))),'Data Summary'!CC101="Yes"),OFFSET('Water Data'!$F$7,0,10*ROW('Water Data'!F95)),NA())</f>
        <v>#N/A</v>
      </c>
      <c r="O101" s="60" t="e">
        <f ca="true">+IF(AND(ISNUMBER(OFFSET('Water Data'!$F$10,0,10*ROW('Water Data'!F95))),'Data Summary'!CD101="Yes"),OFFSET('Water Data'!$F$10,0,10*ROW('Water Data'!F95)),NA())</f>
        <v>#N/A</v>
      </c>
      <c r="P101" s="60" t="e">
        <f ca="true">+IF(AND(ISNUMBER(OFFSET('Water Data'!$G$5,0,10*ROW('Water Data'!G95))),'Data Summary'!CE101="Yes"),100-OFFSET('Water Data'!$G$5,0,10*ROW('Water Data'!G95)),NA())</f>
        <v>#N/A</v>
      </c>
      <c r="Q101" s="60" t="e">
        <f ca="true">+IF(AND(ISNUMBER(OFFSET('Water Data'!$G$7,0,10*ROW('Water Data'!G95))),'Data Summary'!CF101="Yes"),OFFSET('Water Data'!$G$7,0,10*ROW('Water Data'!G95)),NA())</f>
        <v>#N/A</v>
      </c>
      <c r="R101" s="60" t="e">
        <f ca="true">+IF(AND(ISNUMBER(OFFSET('Water Data'!$G$10,0,10*ROW('Water Data'!G95))),'Data Summary'!CG101="Yes"),OFFSET('Water Data'!$G$10,0,10*ROW('Water Data'!G95)),NA())</f>
        <v>#N/A</v>
      </c>
      <c r="S101" s="60" t="e">
        <f ca="true">+IF(AND(ISNUMBER(OFFSET('Water Data'!$H$5,0,10*ROW('Water Data'!H95))),'Data Summary'!CH101="Yes"),100-OFFSET('Water Data'!$H$5,0,10*ROW('Water Data'!H95)),NA())</f>
        <v>#N/A</v>
      </c>
      <c r="T101" s="60" t="e">
        <f ca="true">+IF(AND(ISNUMBER(OFFSET('Water Data'!$H$7,0,10*ROW('Water Data'!H95))),'Data Summary'!CI101="Yes"),OFFSET('Water Data'!$H$7,0,10*ROW('Water Data'!H95)),NA())</f>
        <v>#N/A</v>
      </c>
      <c r="U101" s="60" t="e">
        <f ca="true">+IF(AND(ISNUMBER(OFFSET('Water Data'!$H$10,0,10*ROW('Water Data'!H95))),'Data Summary'!CJ101="Yes"),OFFSET('Water Data'!$H$10,0,10*ROW('Water Data'!H95)),NA())</f>
        <v>#N/A</v>
      </c>
      <c r="V101" s="106" t="e">
        <f ca="true">+IF(AND(ISNUMBER(OFFSET('Sanitation Data'!$C$5,0,10*ROW('Sanitation Data'!C95))),'Data Summary'!CK101="Yes"),100-OFFSET('Sanitation Data'!$C$5,0,10*ROW('Sanitation Data'!C95)),NA())</f>
        <v>#N/A</v>
      </c>
      <c r="W101" s="106" t="e">
        <f ca="true">+IF(AND(ISNUMBER(OFFSET('Sanitation Data'!$C$7,0,10*ROW('Sanitation Data'!C95))),'Data Summary'!CL101="Yes"),OFFSET('Sanitation Data'!$C$7,0,10*ROW('Sanitation Data'!C95)),NA())</f>
        <v>#N/A</v>
      </c>
      <c r="X101" s="106" t="e">
        <f ca="true">+IF(AND(ISNUMBER(OFFSET('Sanitation Data'!$C$11,0,10*ROW('Sanitation Data'!C95))),'Data Summary'!CM101="Yes"),OFFSET('Sanitation Data'!$C$11,0,10*ROW('Sanitation Data'!C95)),NA())</f>
        <v>#N/A</v>
      </c>
      <c r="Y101" s="106" t="e">
        <f ca="true">+IF(AND(ISNUMBER(OFFSET('Sanitation Data'!$C$12,0,10*ROW('Sanitation Data'!C95))),'Data Summary'!CN101="Yes"),OFFSET('Sanitation Data'!$C$12,0,10*ROW('Sanitation Data'!C95)),NA())</f>
        <v>#N/A</v>
      </c>
      <c r="Z101" s="106" t="e">
        <f ca="true">+IF(AND(ISNUMBER(OFFSET('Sanitation Data'!$C$13,0,10*ROW('Sanitation Data'!C95))),'Data Summary'!CO101="Yes"),OFFSET('Sanitation Data'!$C$13,0,10*ROW('Sanitation Data'!C95)),NA())</f>
        <v>#N/A</v>
      </c>
      <c r="AA101" s="106" t="e">
        <f ca="true">+IF(AND(ISNUMBER(OFFSET('Sanitation Data'!$D$5,0,10*ROW('Sanitation Data'!D95))),'Data Summary'!CP101="Yes"),100-OFFSET('Sanitation Data'!$D$5,0,10*ROW('Sanitation Data'!D95)),NA())</f>
        <v>#N/A</v>
      </c>
      <c r="AB101" s="106" t="e">
        <f ca="true">+IF(AND(ISNUMBER(OFFSET('Sanitation Data'!$D$7,0,10*ROW('Sanitation Data'!D95))),'Data Summary'!CQ101="Yes"),OFFSET('Sanitation Data'!$D$7,0,10*ROW('Sanitation Data'!D95)),NA())</f>
        <v>#N/A</v>
      </c>
      <c r="AC101" s="106" t="e">
        <f ca="true">+IF(AND(ISNUMBER(OFFSET('Sanitation Data'!$D$11,0,10*ROW('Sanitation Data'!D95))),'Data Summary'!CR101="Yes"),OFFSET('Sanitation Data'!$D$11,0,10*ROW('Sanitation Data'!D95)),NA())</f>
        <v>#N/A</v>
      </c>
      <c r="AD101" s="106" t="e">
        <f ca="true">+IF(AND(ISNUMBER(OFFSET('Sanitation Data'!$D$12,0,10*ROW('Sanitation Data'!D95))),'Data Summary'!CS101="Yes"),OFFSET('Sanitation Data'!$D$12,0,10*ROW('Sanitation Data'!D95)),NA())</f>
        <v>#N/A</v>
      </c>
      <c r="AE101" s="106" t="e">
        <f ca="true">+IF(AND(ISNUMBER(OFFSET('Sanitation Data'!$D$13,0,10*ROW('Sanitation Data'!D95))),'Data Summary'!CT101="Yes"),OFFSET('Sanitation Data'!$D$13,0,10*ROW('Sanitation Data'!D95)),NA())</f>
        <v>#N/A</v>
      </c>
      <c r="AF101" s="106" t="e">
        <f ca="true">+IF(AND(ISNUMBER(OFFSET('Sanitation Data'!$E$5,0,10*ROW('Sanitation Data'!E95))),'Data Summary'!CU101="Yes"),100-OFFSET('Sanitation Data'!$E$5,0,10*ROW('Sanitation Data'!E95)),NA())</f>
        <v>#N/A</v>
      </c>
      <c r="AG101" s="106" t="e">
        <f ca="true">+IF(AND(ISNUMBER(OFFSET('Sanitation Data'!$E$7,0,10*ROW('Sanitation Data'!E95))),'Data Summary'!CV101="Yes"),OFFSET('Sanitation Data'!$E$7,0,10*ROW('Sanitation Data'!E95)),NA())</f>
        <v>#N/A</v>
      </c>
      <c r="AH101" s="106" t="e">
        <f ca="true">+IF(AND(ISNUMBER(OFFSET('Sanitation Data'!$E$11,0,10*ROW('Sanitation Data'!E95))),'Data Summary'!CW101="Yes"),OFFSET('Sanitation Data'!$E$11,0,10*ROW('Sanitation Data'!E95)),NA())</f>
        <v>#N/A</v>
      </c>
      <c r="AI101" s="106" t="e">
        <f ca="true">+IF(AND(ISNUMBER(OFFSET('Sanitation Data'!$E$12,0,10*ROW('Sanitation Data'!E95))),'Data Summary'!CX101="Yes"),OFFSET('Sanitation Data'!$E$12,0,10*ROW('Sanitation Data'!E95)),NA())</f>
        <v>#N/A</v>
      </c>
      <c r="AJ101" s="106" t="e">
        <f ca="true">+IF(AND(ISNUMBER(OFFSET('Sanitation Data'!$E$13,0,10*ROW('Sanitation Data'!E95))),'Data Summary'!CY101="Yes"),OFFSET('Sanitation Data'!$E$13,0,10*ROW('Sanitation Data'!E95)),NA())</f>
        <v>#N/A</v>
      </c>
      <c r="AK101" s="106" t="e">
        <f ca="true">+IF(AND(ISNUMBER(OFFSET('Sanitation Data'!$F$5,0,10*ROW('Sanitation Data'!F95))),'Data Summary'!CZ101="Yes"),100-OFFSET('Sanitation Data'!$F$5,0,10*ROW('Sanitation Data'!F95)),NA())</f>
        <v>#N/A</v>
      </c>
      <c r="AL101" s="106" t="e">
        <f ca="true">+IF(AND(ISNUMBER(OFFSET('Sanitation Data'!$F$7,0,10*ROW('Sanitation Data'!F95))),'Data Summary'!DA101="Yes"),OFFSET('Sanitation Data'!$F$7,0,10*ROW('Sanitation Data'!F95)),NA())</f>
        <v>#N/A</v>
      </c>
      <c r="AM101" s="106" t="e">
        <f ca="true">+IF(AND(ISNUMBER(OFFSET('Sanitation Data'!$F$11,0,10*ROW('Sanitation Data'!F95))),'Data Summary'!DB101="Yes"),OFFSET('Sanitation Data'!$F$11,0,10*ROW('Sanitation Data'!F95)),NA())</f>
        <v>#N/A</v>
      </c>
      <c r="AN101" s="106" t="e">
        <f ca="true">+IF(AND(ISNUMBER(OFFSET('Sanitation Data'!$F$12,0,10*ROW('Sanitation Data'!F95))),'Data Summary'!DC101="Yes"),OFFSET('Sanitation Data'!$F$12,0,10*ROW('Sanitation Data'!F95)),NA())</f>
        <v>#N/A</v>
      </c>
      <c r="AO101" s="106" t="e">
        <f ca="true">+IF(AND(ISNUMBER(OFFSET('Sanitation Data'!$F$13,0,10*ROW('Sanitation Data'!F95))),'Data Summary'!DD101="Yes"),OFFSET('Sanitation Data'!$F$13,0,10*ROW('Sanitation Data'!F95)),NA())</f>
        <v>#N/A</v>
      </c>
      <c r="AP101" s="106" t="e">
        <f ca="true">+IF(AND(ISNUMBER(OFFSET('Sanitation Data'!$G$5,0,10*ROW('Sanitation Data'!G95))),'Data Summary'!DE101="Yes"),100-OFFSET('Sanitation Data'!$G$5,0,10*ROW('Sanitation Data'!G95)),NA())</f>
        <v>#N/A</v>
      </c>
      <c r="AQ101" s="106" t="e">
        <f ca="true">+IF(AND(ISNUMBER(OFFSET('Sanitation Data'!$G$7,0,10*ROW('Sanitation Data'!G95))),'Data Summary'!DF101="Yes"),OFFSET('Sanitation Data'!$G$7,0,10*ROW('Sanitation Data'!G95)),NA())</f>
        <v>#N/A</v>
      </c>
      <c r="AR101" s="106" t="e">
        <f ca="true">+IF(AND(ISNUMBER(OFFSET('Sanitation Data'!$G$11,0,10*ROW('Sanitation Data'!G95))),'Data Summary'!DG101="Yes"),OFFSET('Sanitation Data'!$G$11,0,10*ROW('Sanitation Data'!G95)),NA())</f>
        <v>#N/A</v>
      </c>
      <c r="AS101" s="106" t="e">
        <f ca="true">+IF(AND(ISNUMBER(OFFSET('Sanitation Data'!$G$12,0,10*ROW('Sanitation Data'!G95))),'Data Summary'!DH101="Yes"),OFFSET('Sanitation Data'!$G$12,0,10*ROW('Sanitation Data'!G95)),NA())</f>
        <v>#N/A</v>
      </c>
      <c r="AT101" s="106" t="e">
        <f ca="true">+IF(AND(ISNUMBER(OFFSET('Sanitation Data'!$G$13,0,10*ROW('Sanitation Data'!G95))),'Data Summary'!DI101="Yes"),OFFSET('Sanitation Data'!$G$13,0,10*ROW('Sanitation Data'!G95)),NA())</f>
        <v>#N/A</v>
      </c>
      <c r="AU101" s="106" t="e">
        <f ca="true">+IF(AND(ISNUMBER(OFFSET('Sanitation Data'!$H$5,0,10*ROW('Sanitation Data'!H95))),'Data Summary'!DJ101="Yes"),100-OFFSET('Sanitation Data'!$H$5,0,10*ROW('Sanitation Data'!H95)),NA())</f>
        <v>#N/A</v>
      </c>
      <c r="AV101" s="106" t="e">
        <f ca="true">+IF(AND(ISNUMBER(OFFSET('Sanitation Data'!$H$7,0,10*ROW('Sanitation Data'!H95))),'Data Summary'!DK101="Yes"),OFFSET('Sanitation Data'!$H$7,0,10*ROW('Sanitation Data'!H95)),NA())</f>
        <v>#N/A</v>
      </c>
      <c r="AW101" s="106" t="e">
        <f ca="true">+IF(AND(ISNUMBER(OFFSET('Sanitation Data'!$H$11,0,10*ROW('Sanitation Data'!H95))),'Data Summary'!DL101="Yes"),OFFSET('Sanitation Data'!$H$11,0,10*ROW('Sanitation Data'!H95)),NA())</f>
        <v>#N/A</v>
      </c>
      <c r="AX101" s="106" t="e">
        <f ca="true">+IF(AND(ISNUMBER(OFFSET('Sanitation Data'!$H$12,0,10*ROW('Sanitation Data'!H95))),'Data Summary'!DM101="Yes"),OFFSET('Sanitation Data'!$H$12,0,10*ROW('Sanitation Data'!H95)),NA())</f>
        <v>#N/A</v>
      </c>
      <c r="AY101" s="106" t="e">
        <f ca="true">+IF(AND(ISNUMBER(OFFSET('Sanitation Data'!$H$13,0,10*ROW('Sanitation Data'!H95))),'Data Summary'!DN101="Yes"),OFFSET('Sanitation Data'!$H$13,0,10*ROW('Sanitation Data'!H95)),NA())</f>
        <v>#N/A</v>
      </c>
      <c r="AZ101" s="111" t="e">
        <f ca="true">+IF(AND(ISNUMBER(OFFSET('Hygiene Data'!$C$6,0,10*ROW('Hygiene Data'!C95))),'Data Summary'!DO101="Yes"),OFFSET('Hygiene Data'!$C$6,0,10*ROW('Hygiene Data'!C95)),NA())</f>
        <v>#N/A</v>
      </c>
      <c r="BA101" s="111" t="e">
        <f ca="true">+IF(AND(ISNUMBER(OFFSET('Hygiene Data'!$C$8,0,10*ROW('Hygiene Data'!C95))),'Data Summary'!DP101="Yes"),OFFSET('Hygiene Data'!$C$8,0,10*ROW('Hygiene Data'!C95)),NA())</f>
        <v>#N/A</v>
      </c>
      <c r="BB101" s="111" t="e">
        <f ca="true">+IF(AND(ISNUMBER(OFFSET('Hygiene Data'!$C$10,0,10*ROW('Hygiene Data'!C95))),'Data Summary'!DQ101="Yes"),OFFSET('Hygiene Data'!$C$10,0,10*ROW('Hygiene Data'!C95)),NA())</f>
        <v>#N/A</v>
      </c>
      <c r="BC101" s="111" t="e">
        <f ca="true">+IF(AND(ISNUMBER(OFFSET('Hygiene Data'!$D$6,0,10*ROW('Hygiene Data'!D95))),'Data Summary'!DR101="Yes"),OFFSET('Hygiene Data'!$D$6,0,10*ROW('Hygiene Data'!D95)),NA())</f>
        <v>#N/A</v>
      </c>
      <c r="BD101" s="111" t="e">
        <f ca="true">+IF(AND(ISNUMBER(OFFSET('Hygiene Data'!$D$8,0,10*ROW('Hygiene Data'!D95))),'Data Summary'!DS101="Yes"),OFFSET('Hygiene Data'!$D$8,0,10*ROW('Hygiene Data'!D95)),NA())</f>
        <v>#N/A</v>
      </c>
      <c r="BE101" s="111" t="e">
        <f ca="true">+IF(AND(ISNUMBER(OFFSET('Hygiene Data'!$D$10,0,10*ROW('Hygiene Data'!D95))),'Data Summary'!DT101="Yes"),OFFSET('Hygiene Data'!$D$10,0,10*ROW('Hygiene Data'!D95)),NA())</f>
        <v>#N/A</v>
      </c>
      <c r="BF101" s="111" t="e">
        <f ca="true">+IF(AND(ISNUMBER(OFFSET('Hygiene Data'!$E$6,0,10*ROW('Hygiene Data'!E95))),'Data Summary'!DU101="Yes"),OFFSET('Hygiene Data'!$E$6,0,10*ROW('Hygiene Data'!E95)),NA())</f>
        <v>#N/A</v>
      </c>
      <c r="BG101" s="111" t="e">
        <f ca="true">+IF(AND(ISNUMBER(OFFSET('Hygiene Data'!$E$8,0,10*ROW('Hygiene Data'!E95))),'Data Summary'!DV101="Yes"),OFFSET('Hygiene Data'!$E$8,0,10*ROW('Hygiene Data'!E95)),NA())</f>
        <v>#N/A</v>
      </c>
      <c r="BH101" s="111" t="e">
        <f ca="true">+IF(AND(ISNUMBER(OFFSET('Hygiene Data'!$E$10,0,10*ROW('Hygiene Data'!E95))),'Data Summary'!DW101="Yes"),OFFSET('Hygiene Data'!$E$10,0,10*ROW('Hygiene Data'!E95)),NA())</f>
        <v>#N/A</v>
      </c>
      <c r="BI101" s="111" t="e">
        <f ca="true">+IF(AND(ISNUMBER(OFFSET('Hygiene Data'!$F$6,0,10*ROW('Hygiene Data'!F95))),'Data Summary'!DX101="Yes"),OFFSET('Hygiene Data'!$F$6,0,10*ROW('Hygiene Data'!F95)),NA())</f>
        <v>#N/A</v>
      </c>
      <c r="BJ101" s="111" t="e">
        <f ca="true">+IF(AND(ISNUMBER(OFFSET('Hygiene Data'!$F$8,0,10*ROW('Hygiene Data'!F95))),'Data Summary'!DY101="Yes"),OFFSET('Hygiene Data'!$F$8,0,10*ROW('Hygiene Data'!F95)),NA())</f>
        <v>#N/A</v>
      </c>
      <c r="BK101" s="111" t="e">
        <f ca="true">+IF(AND(ISNUMBER(OFFSET('Hygiene Data'!$F$10,0,10*ROW('Hygiene Data'!F95))),'Data Summary'!DZ101="Yes"),OFFSET('Hygiene Data'!$F$10,0,10*ROW('Hygiene Data'!F95)),NA())</f>
        <v>#N/A</v>
      </c>
      <c r="BL101" s="111" t="e">
        <f ca="true">+IF(AND(ISNUMBER(OFFSET('Hygiene Data'!$G$6,0,10*ROW('Hygiene Data'!G95))),'Data Summary'!EA101="Yes"),OFFSET('Hygiene Data'!$G$6,0,10*ROW('Hygiene Data'!G95)),NA())</f>
        <v>#N/A</v>
      </c>
      <c r="BM101" s="111" t="e">
        <f ca="true">+IF(AND(ISNUMBER(OFFSET('Hygiene Data'!$G$8,0,10*ROW('Hygiene Data'!G95))),'Data Summary'!EB101="Yes"),OFFSET('Hygiene Data'!$G$8,0,10*ROW('Hygiene Data'!G95)),NA())</f>
        <v>#N/A</v>
      </c>
      <c r="BN101" s="111" t="e">
        <f ca="true">+IF(AND(ISNUMBER(OFFSET('Hygiene Data'!$G$10,0,10*ROW('Hygiene Data'!G95))),'Data Summary'!EC101="Yes"),OFFSET('Hygiene Data'!$G$10,0,10*ROW('Hygiene Data'!G95)),NA())</f>
        <v>#N/A</v>
      </c>
      <c r="BO101" s="111" t="e">
        <f ca="true">+IF(AND(ISNUMBER(OFFSET('Hygiene Data'!$H$6,0,10*ROW('Hygiene Data'!H95))),'Data Summary'!ED101="Yes"),OFFSET('Hygiene Data'!$H$6,0,10*ROW('Hygiene Data'!H95)),NA())</f>
        <v>#N/A</v>
      </c>
      <c r="BP101" s="111" t="e">
        <f ca="true">+IF(AND(ISNUMBER(OFFSET('Hygiene Data'!$H$8,0,10*ROW('Hygiene Data'!H95))),'Data Summary'!EE101="Yes"),OFFSET('Hygiene Data'!$H$8,0,10*ROW('Hygiene Data'!H95)),NA())</f>
        <v>#N/A</v>
      </c>
      <c r="BQ101" s="111" t="e">
        <f ca="true">+IF(AND(ISNUMBER(OFFSET('Hygiene Data'!$H$10,0,10*ROW('Hygiene Data'!H95))),'Data Summary'!EF101="Yes"),OFFSET('Hygiene Data'!$H$10,0,10*ROW('Hygiene Data'!H95)),NA())</f>
        <v>#N/A</v>
      </c>
    </row>
    <row r="102" x14ac:dyDescent="0.2">
      <c r="A102" s="59" t="e">
        <f ca="true">+IF(OFFSET('Water Data'!$B$1,0,10*ROW('Water Data'!B96))="",NA(),OFFSET('Water Data'!$B$1,0,10*ROW('Water Data'!B96)))</f>
        <v>#N/A</v>
      </c>
      <c r="B102" s="59" t="e">
        <f ca="true">+IF(OFFSET('Water Data'!$A$3,0,10*ROW('Water Data'!A99))="",NA(),OFFSET('Water Data'!$A$3,0,10*ROW('Water Data'!A99)))</f>
        <v>#N/A</v>
      </c>
      <c r="C102" s="59" t="e">
        <f ca="true">+IF(OFFSET('Water Data'!$C$3,0,10*ROW('Water Data'!C99))="",NA(),OFFSET('Water Data'!$C$3,0,10*ROW('Water Data'!C99)))</f>
        <v>#N/A</v>
      </c>
      <c r="D102" s="60" t="e">
        <f ca="true">+IF(AND(ISNUMBER(OFFSET('Water Data'!$C$5,0,10*ROW('Water Data'!C96))),'Data Summary'!BS102="Yes"),100-OFFSET('Water Data'!$C$5,0,10*ROW('Water Data'!C96)),NA())</f>
        <v>#N/A</v>
      </c>
      <c r="E102" s="60" t="e">
        <f ca="true">+IF(AND(ISNUMBER(OFFSET('Water Data'!$C$7,0,10*ROW('Water Data'!C96))),'Data Summary'!BT102="Yes"),OFFSET('Water Data'!$C$7,0,10*ROW('Water Data'!C96)),NA())</f>
        <v>#N/A</v>
      </c>
      <c r="F102" s="60" t="e">
        <f ca="true">+IF(AND(ISNUMBER(OFFSET('Water Data'!$C$10,0,10*ROW('Water Data'!C96))),'Data Summary'!BU102="Yes"),OFFSET('Water Data'!$C$10,0,10*ROW('Water Data'!C96)),NA())</f>
        <v>#N/A</v>
      </c>
      <c r="G102" s="60" t="e">
        <f ca="true">+IF(AND(ISNUMBER(OFFSET('Water Data'!$D$5,0,10*ROW('Water Data'!D96))),'Data Summary'!BV102="Yes"),100-OFFSET('Water Data'!$D$5,0,10*ROW('Water Data'!D96)),NA())</f>
        <v>#N/A</v>
      </c>
      <c r="H102" s="60" t="e">
        <f ca="true">+IF(AND(ISNUMBER(OFFSET('Water Data'!$D$7,0,10*ROW('Water Data'!D96))),'Data Summary'!BW102="Yes"),OFFSET('Water Data'!$D$7,0,10*ROW('Water Data'!D96)),NA())</f>
        <v>#N/A</v>
      </c>
      <c r="I102" s="60" t="e">
        <f ca="true">+IF(AND(ISNUMBER(OFFSET('Water Data'!$D$10,0,10*ROW('Water Data'!D96))),'Data Summary'!BX102="Yes"),OFFSET('Water Data'!$D$10,0,10*ROW('Water Data'!D96)),NA())</f>
        <v>#N/A</v>
      </c>
      <c r="J102" s="60" t="e">
        <f ca="true">+IF(AND(ISNUMBER(OFFSET('Water Data'!$E$5,0,10*ROW('Water Data'!E96))),'Data Summary'!BY102="Yes"),100-OFFSET('Water Data'!$E$5,0,10*ROW('Water Data'!E96)),NA())</f>
        <v>#N/A</v>
      </c>
      <c r="K102" s="60" t="e">
        <f ca="true">+IF(AND(ISNUMBER(OFFSET('Water Data'!$E$7,0,10*ROW('Water Data'!E96))),'Data Summary'!BZ102="Yes"),OFFSET('Water Data'!$E$7,0,10*ROW('Water Data'!E96)),NA())</f>
        <v>#N/A</v>
      </c>
      <c r="L102" s="60" t="e">
        <f ca="true">+IF(AND(ISNUMBER(OFFSET('Water Data'!$E$10,0,10*ROW('Water Data'!E96))),'Data Summary'!CA102="Yes"),OFFSET('Water Data'!$E$10,0,10*ROW('Water Data'!E96)),NA())</f>
        <v>#N/A</v>
      </c>
      <c r="M102" s="60" t="e">
        <f ca="true">+IF(AND(ISNUMBER(OFFSET('Water Data'!$F$5,0,10*ROW('Water Data'!F96))),'Data Summary'!CB102="Yes"),100-OFFSET('Water Data'!$F$5,0,10*ROW('Water Data'!F96)),NA())</f>
        <v>#N/A</v>
      </c>
      <c r="N102" s="60" t="e">
        <f ca="true">+IF(AND(ISNUMBER(OFFSET('Water Data'!$F$7,0,10*ROW('Water Data'!F96))),'Data Summary'!CC102="Yes"),OFFSET('Water Data'!$F$7,0,10*ROW('Water Data'!F96)),NA())</f>
        <v>#N/A</v>
      </c>
      <c r="O102" s="60" t="e">
        <f ca="true">+IF(AND(ISNUMBER(OFFSET('Water Data'!$F$10,0,10*ROW('Water Data'!F96))),'Data Summary'!CD102="Yes"),OFFSET('Water Data'!$F$10,0,10*ROW('Water Data'!F96)),NA())</f>
        <v>#N/A</v>
      </c>
      <c r="P102" s="60" t="e">
        <f ca="true">+IF(AND(ISNUMBER(OFFSET('Water Data'!$G$5,0,10*ROW('Water Data'!G96))),'Data Summary'!CE102="Yes"),100-OFFSET('Water Data'!$G$5,0,10*ROW('Water Data'!G96)),NA())</f>
        <v>#N/A</v>
      </c>
      <c r="Q102" s="60" t="e">
        <f ca="true">+IF(AND(ISNUMBER(OFFSET('Water Data'!$G$7,0,10*ROW('Water Data'!G96))),'Data Summary'!CF102="Yes"),OFFSET('Water Data'!$G$7,0,10*ROW('Water Data'!G96)),NA())</f>
        <v>#N/A</v>
      </c>
      <c r="R102" s="60" t="e">
        <f ca="true">+IF(AND(ISNUMBER(OFFSET('Water Data'!$G$10,0,10*ROW('Water Data'!G96))),'Data Summary'!CG102="Yes"),OFFSET('Water Data'!$G$10,0,10*ROW('Water Data'!G96)),NA())</f>
        <v>#N/A</v>
      </c>
      <c r="S102" s="60" t="e">
        <f ca="true">+IF(AND(ISNUMBER(OFFSET('Water Data'!$H$5,0,10*ROW('Water Data'!H96))),'Data Summary'!CH102="Yes"),100-OFFSET('Water Data'!$H$5,0,10*ROW('Water Data'!H96)),NA())</f>
        <v>#N/A</v>
      </c>
      <c r="T102" s="60" t="e">
        <f ca="true">+IF(AND(ISNUMBER(OFFSET('Water Data'!$H$7,0,10*ROW('Water Data'!H96))),'Data Summary'!CI102="Yes"),OFFSET('Water Data'!$H$7,0,10*ROW('Water Data'!H96)),NA())</f>
        <v>#N/A</v>
      </c>
      <c r="U102" s="60" t="e">
        <f ca="true">+IF(AND(ISNUMBER(OFFSET('Water Data'!$H$10,0,10*ROW('Water Data'!H96))),'Data Summary'!CJ102="Yes"),OFFSET('Water Data'!$H$10,0,10*ROW('Water Data'!H96)),NA())</f>
        <v>#N/A</v>
      </c>
      <c r="V102" s="106" t="e">
        <f ca="true">+IF(AND(ISNUMBER(OFFSET('Sanitation Data'!$C$5,0,10*ROW('Sanitation Data'!C96))),'Data Summary'!CK102="Yes"),100-OFFSET('Sanitation Data'!$C$5,0,10*ROW('Sanitation Data'!C96)),NA())</f>
        <v>#N/A</v>
      </c>
      <c r="W102" s="106" t="e">
        <f ca="true">+IF(AND(ISNUMBER(OFFSET('Sanitation Data'!$C$7,0,10*ROW('Sanitation Data'!C96))),'Data Summary'!CL102="Yes"),OFFSET('Sanitation Data'!$C$7,0,10*ROW('Sanitation Data'!C96)),NA())</f>
        <v>#N/A</v>
      </c>
      <c r="X102" s="106" t="e">
        <f ca="true">+IF(AND(ISNUMBER(OFFSET('Sanitation Data'!$C$11,0,10*ROW('Sanitation Data'!C96))),'Data Summary'!CM102="Yes"),OFFSET('Sanitation Data'!$C$11,0,10*ROW('Sanitation Data'!C96)),NA())</f>
        <v>#N/A</v>
      </c>
      <c r="Y102" s="106" t="e">
        <f ca="true">+IF(AND(ISNUMBER(OFFSET('Sanitation Data'!$C$12,0,10*ROW('Sanitation Data'!C96))),'Data Summary'!CN102="Yes"),OFFSET('Sanitation Data'!$C$12,0,10*ROW('Sanitation Data'!C96)),NA())</f>
        <v>#N/A</v>
      </c>
      <c r="Z102" s="106" t="e">
        <f ca="true">+IF(AND(ISNUMBER(OFFSET('Sanitation Data'!$C$13,0,10*ROW('Sanitation Data'!C96))),'Data Summary'!CO102="Yes"),OFFSET('Sanitation Data'!$C$13,0,10*ROW('Sanitation Data'!C96)),NA())</f>
        <v>#N/A</v>
      </c>
      <c r="AA102" s="106" t="e">
        <f ca="true">+IF(AND(ISNUMBER(OFFSET('Sanitation Data'!$D$5,0,10*ROW('Sanitation Data'!D96))),'Data Summary'!CP102="Yes"),100-OFFSET('Sanitation Data'!$D$5,0,10*ROW('Sanitation Data'!D96)),NA())</f>
        <v>#N/A</v>
      </c>
      <c r="AB102" s="106" t="e">
        <f ca="true">+IF(AND(ISNUMBER(OFFSET('Sanitation Data'!$D$7,0,10*ROW('Sanitation Data'!D96))),'Data Summary'!CQ102="Yes"),OFFSET('Sanitation Data'!$D$7,0,10*ROW('Sanitation Data'!D96)),NA())</f>
        <v>#N/A</v>
      </c>
      <c r="AC102" s="106" t="e">
        <f ca="true">+IF(AND(ISNUMBER(OFFSET('Sanitation Data'!$D$11,0,10*ROW('Sanitation Data'!D96))),'Data Summary'!CR102="Yes"),OFFSET('Sanitation Data'!$D$11,0,10*ROW('Sanitation Data'!D96)),NA())</f>
        <v>#N/A</v>
      </c>
      <c r="AD102" s="106" t="e">
        <f ca="true">+IF(AND(ISNUMBER(OFFSET('Sanitation Data'!$D$12,0,10*ROW('Sanitation Data'!D96))),'Data Summary'!CS102="Yes"),OFFSET('Sanitation Data'!$D$12,0,10*ROW('Sanitation Data'!D96)),NA())</f>
        <v>#N/A</v>
      </c>
      <c r="AE102" s="106" t="e">
        <f ca="true">+IF(AND(ISNUMBER(OFFSET('Sanitation Data'!$D$13,0,10*ROW('Sanitation Data'!D96))),'Data Summary'!CT102="Yes"),OFFSET('Sanitation Data'!$D$13,0,10*ROW('Sanitation Data'!D96)),NA())</f>
        <v>#N/A</v>
      </c>
      <c r="AF102" s="106" t="e">
        <f ca="true">+IF(AND(ISNUMBER(OFFSET('Sanitation Data'!$E$5,0,10*ROW('Sanitation Data'!E96))),'Data Summary'!CU102="Yes"),100-OFFSET('Sanitation Data'!$E$5,0,10*ROW('Sanitation Data'!E96)),NA())</f>
        <v>#N/A</v>
      </c>
      <c r="AG102" s="106" t="e">
        <f ca="true">+IF(AND(ISNUMBER(OFFSET('Sanitation Data'!$E$7,0,10*ROW('Sanitation Data'!E96))),'Data Summary'!CV102="Yes"),OFFSET('Sanitation Data'!$E$7,0,10*ROW('Sanitation Data'!E96)),NA())</f>
        <v>#N/A</v>
      </c>
      <c r="AH102" s="106" t="e">
        <f ca="true">+IF(AND(ISNUMBER(OFFSET('Sanitation Data'!$E$11,0,10*ROW('Sanitation Data'!E96))),'Data Summary'!CW102="Yes"),OFFSET('Sanitation Data'!$E$11,0,10*ROW('Sanitation Data'!E96)),NA())</f>
        <v>#N/A</v>
      </c>
      <c r="AI102" s="106" t="e">
        <f ca="true">+IF(AND(ISNUMBER(OFFSET('Sanitation Data'!$E$12,0,10*ROW('Sanitation Data'!E96))),'Data Summary'!CX102="Yes"),OFFSET('Sanitation Data'!$E$12,0,10*ROW('Sanitation Data'!E96)),NA())</f>
        <v>#N/A</v>
      </c>
      <c r="AJ102" s="106" t="e">
        <f ca="true">+IF(AND(ISNUMBER(OFFSET('Sanitation Data'!$E$13,0,10*ROW('Sanitation Data'!E96))),'Data Summary'!CY102="Yes"),OFFSET('Sanitation Data'!$E$13,0,10*ROW('Sanitation Data'!E96)),NA())</f>
        <v>#N/A</v>
      </c>
      <c r="AK102" s="106" t="e">
        <f ca="true">+IF(AND(ISNUMBER(OFFSET('Sanitation Data'!$F$5,0,10*ROW('Sanitation Data'!F96))),'Data Summary'!CZ102="Yes"),100-OFFSET('Sanitation Data'!$F$5,0,10*ROW('Sanitation Data'!F96)),NA())</f>
        <v>#N/A</v>
      </c>
      <c r="AL102" s="106" t="e">
        <f ca="true">+IF(AND(ISNUMBER(OFFSET('Sanitation Data'!$F$7,0,10*ROW('Sanitation Data'!F96))),'Data Summary'!DA102="Yes"),OFFSET('Sanitation Data'!$F$7,0,10*ROW('Sanitation Data'!F96)),NA())</f>
        <v>#N/A</v>
      </c>
      <c r="AM102" s="106" t="e">
        <f ca="true">+IF(AND(ISNUMBER(OFFSET('Sanitation Data'!$F$11,0,10*ROW('Sanitation Data'!F96))),'Data Summary'!DB102="Yes"),OFFSET('Sanitation Data'!$F$11,0,10*ROW('Sanitation Data'!F96)),NA())</f>
        <v>#N/A</v>
      </c>
      <c r="AN102" s="106" t="e">
        <f ca="true">+IF(AND(ISNUMBER(OFFSET('Sanitation Data'!$F$12,0,10*ROW('Sanitation Data'!F96))),'Data Summary'!DC102="Yes"),OFFSET('Sanitation Data'!$F$12,0,10*ROW('Sanitation Data'!F96)),NA())</f>
        <v>#N/A</v>
      </c>
      <c r="AO102" s="106" t="e">
        <f ca="true">+IF(AND(ISNUMBER(OFFSET('Sanitation Data'!$F$13,0,10*ROW('Sanitation Data'!F96))),'Data Summary'!DD102="Yes"),OFFSET('Sanitation Data'!$F$13,0,10*ROW('Sanitation Data'!F96)),NA())</f>
        <v>#N/A</v>
      </c>
      <c r="AP102" s="106" t="e">
        <f ca="true">+IF(AND(ISNUMBER(OFFSET('Sanitation Data'!$G$5,0,10*ROW('Sanitation Data'!G96))),'Data Summary'!DE102="Yes"),100-OFFSET('Sanitation Data'!$G$5,0,10*ROW('Sanitation Data'!G96)),NA())</f>
        <v>#N/A</v>
      </c>
      <c r="AQ102" s="106" t="e">
        <f ca="true">+IF(AND(ISNUMBER(OFFSET('Sanitation Data'!$G$7,0,10*ROW('Sanitation Data'!G96))),'Data Summary'!DF102="Yes"),OFFSET('Sanitation Data'!$G$7,0,10*ROW('Sanitation Data'!G96)),NA())</f>
        <v>#N/A</v>
      </c>
      <c r="AR102" s="106" t="e">
        <f ca="true">+IF(AND(ISNUMBER(OFFSET('Sanitation Data'!$G$11,0,10*ROW('Sanitation Data'!G96))),'Data Summary'!DG102="Yes"),OFFSET('Sanitation Data'!$G$11,0,10*ROW('Sanitation Data'!G96)),NA())</f>
        <v>#N/A</v>
      </c>
      <c r="AS102" s="106" t="e">
        <f ca="true">+IF(AND(ISNUMBER(OFFSET('Sanitation Data'!$G$12,0,10*ROW('Sanitation Data'!G96))),'Data Summary'!DH102="Yes"),OFFSET('Sanitation Data'!$G$12,0,10*ROW('Sanitation Data'!G96)),NA())</f>
        <v>#N/A</v>
      </c>
      <c r="AT102" s="106" t="e">
        <f ca="true">+IF(AND(ISNUMBER(OFFSET('Sanitation Data'!$G$13,0,10*ROW('Sanitation Data'!G96))),'Data Summary'!DI102="Yes"),OFFSET('Sanitation Data'!$G$13,0,10*ROW('Sanitation Data'!G96)),NA())</f>
        <v>#N/A</v>
      </c>
      <c r="AU102" s="106" t="e">
        <f ca="true">+IF(AND(ISNUMBER(OFFSET('Sanitation Data'!$H$5,0,10*ROW('Sanitation Data'!H96))),'Data Summary'!DJ102="Yes"),100-OFFSET('Sanitation Data'!$H$5,0,10*ROW('Sanitation Data'!H96)),NA())</f>
        <v>#N/A</v>
      </c>
      <c r="AV102" s="106" t="e">
        <f ca="true">+IF(AND(ISNUMBER(OFFSET('Sanitation Data'!$H$7,0,10*ROW('Sanitation Data'!H96))),'Data Summary'!DK102="Yes"),OFFSET('Sanitation Data'!$H$7,0,10*ROW('Sanitation Data'!H96)),NA())</f>
        <v>#N/A</v>
      </c>
      <c r="AW102" s="106" t="e">
        <f ca="true">+IF(AND(ISNUMBER(OFFSET('Sanitation Data'!$H$11,0,10*ROW('Sanitation Data'!H96))),'Data Summary'!DL102="Yes"),OFFSET('Sanitation Data'!$H$11,0,10*ROW('Sanitation Data'!H96)),NA())</f>
        <v>#N/A</v>
      </c>
      <c r="AX102" s="106" t="e">
        <f ca="true">+IF(AND(ISNUMBER(OFFSET('Sanitation Data'!$H$12,0,10*ROW('Sanitation Data'!H96))),'Data Summary'!DM102="Yes"),OFFSET('Sanitation Data'!$H$12,0,10*ROW('Sanitation Data'!H96)),NA())</f>
        <v>#N/A</v>
      </c>
      <c r="AY102" s="106" t="e">
        <f ca="true">+IF(AND(ISNUMBER(OFFSET('Sanitation Data'!$H$13,0,10*ROW('Sanitation Data'!H96))),'Data Summary'!DN102="Yes"),OFFSET('Sanitation Data'!$H$13,0,10*ROW('Sanitation Data'!H96)),NA())</f>
        <v>#N/A</v>
      </c>
      <c r="AZ102" s="111" t="e">
        <f ca="true">+IF(AND(ISNUMBER(OFFSET('Hygiene Data'!$C$6,0,10*ROW('Hygiene Data'!C96))),'Data Summary'!DO102="Yes"),OFFSET('Hygiene Data'!$C$6,0,10*ROW('Hygiene Data'!C96)),NA())</f>
        <v>#N/A</v>
      </c>
      <c r="BA102" s="111" t="e">
        <f ca="true">+IF(AND(ISNUMBER(OFFSET('Hygiene Data'!$C$8,0,10*ROW('Hygiene Data'!C96))),'Data Summary'!DP102="Yes"),OFFSET('Hygiene Data'!$C$8,0,10*ROW('Hygiene Data'!C96)),NA())</f>
        <v>#N/A</v>
      </c>
      <c r="BB102" s="111" t="e">
        <f ca="true">+IF(AND(ISNUMBER(OFFSET('Hygiene Data'!$C$10,0,10*ROW('Hygiene Data'!C96))),'Data Summary'!DQ102="Yes"),OFFSET('Hygiene Data'!$C$10,0,10*ROW('Hygiene Data'!C96)),NA())</f>
        <v>#N/A</v>
      </c>
      <c r="BC102" s="111" t="e">
        <f ca="true">+IF(AND(ISNUMBER(OFFSET('Hygiene Data'!$D$6,0,10*ROW('Hygiene Data'!D96))),'Data Summary'!DR102="Yes"),OFFSET('Hygiene Data'!$D$6,0,10*ROW('Hygiene Data'!D96)),NA())</f>
        <v>#N/A</v>
      </c>
      <c r="BD102" s="111" t="e">
        <f ca="true">+IF(AND(ISNUMBER(OFFSET('Hygiene Data'!$D$8,0,10*ROW('Hygiene Data'!D96))),'Data Summary'!DS102="Yes"),OFFSET('Hygiene Data'!$D$8,0,10*ROW('Hygiene Data'!D96)),NA())</f>
        <v>#N/A</v>
      </c>
      <c r="BE102" s="111" t="e">
        <f ca="true">+IF(AND(ISNUMBER(OFFSET('Hygiene Data'!$D$10,0,10*ROW('Hygiene Data'!D96))),'Data Summary'!DT102="Yes"),OFFSET('Hygiene Data'!$D$10,0,10*ROW('Hygiene Data'!D96)),NA())</f>
        <v>#N/A</v>
      </c>
      <c r="BF102" s="111" t="e">
        <f ca="true">+IF(AND(ISNUMBER(OFFSET('Hygiene Data'!$E$6,0,10*ROW('Hygiene Data'!E96))),'Data Summary'!DU102="Yes"),OFFSET('Hygiene Data'!$E$6,0,10*ROW('Hygiene Data'!E96)),NA())</f>
        <v>#N/A</v>
      </c>
      <c r="BG102" s="111" t="e">
        <f ca="true">+IF(AND(ISNUMBER(OFFSET('Hygiene Data'!$E$8,0,10*ROW('Hygiene Data'!E96))),'Data Summary'!DV102="Yes"),OFFSET('Hygiene Data'!$E$8,0,10*ROW('Hygiene Data'!E96)),NA())</f>
        <v>#N/A</v>
      </c>
      <c r="BH102" s="111" t="e">
        <f ca="true">+IF(AND(ISNUMBER(OFFSET('Hygiene Data'!$E$10,0,10*ROW('Hygiene Data'!E96))),'Data Summary'!DW102="Yes"),OFFSET('Hygiene Data'!$E$10,0,10*ROW('Hygiene Data'!E96)),NA())</f>
        <v>#N/A</v>
      </c>
      <c r="BI102" s="111" t="e">
        <f ca="true">+IF(AND(ISNUMBER(OFFSET('Hygiene Data'!$F$6,0,10*ROW('Hygiene Data'!F96))),'Data Summary'!DX102="Yes"),OFFSET('Hygiene Data'!$F$6,0,10*ROW('Hygiene Data'!F96)),NA())</f>
        <v>#N/A</v>
      </c>
      <c r="BJ102" s="111" t="e">
        <f ca="true">+IF(AND(ISNUMBER(OFFSET('Hygiene Data'!$F$8,0,10*ROW('Hygiene Data'!F96))),'Data Summary'!DY102="Yes"),OFFSET('Hygiene Data'!$F$8,0,10*ROW('Hygiene Data'!F96)),NA())</f>
        <v>#N/A</v>
      </c>
      <c r="BK102" s="111" t="e">
        <f ca="true">+IF(AND(ISNUMBER(OFFSET('Hygiene Data'!$F$10,0,10*ROW('Hygiene Data'!F96))),'Data Summary'!DZ102="Yes"),OFFSET('Hygiene Data'!$F$10,0,10*ROW('Hygiene Data'!F96)),NA())</f>
        <v>#N/A</v>
      </c>
      <c r="BL102" s="111" t="e">
        <f ca="true">+IF(AND(ISNUMBER(OFFSET('Hygiene Data'!$G$6,0,10*ROW('Hygiene Data'!G96))),'Data Summary'!EA102="Yes"),OFFSET('Hygiene Data'!$G$6,0,10*ROW('Hygiene Data'!G96)),NA())</f>
        <v>#N/A</v>
      </c>
      <c r="BM102" s="111" t="e">
        <f ca="true">+IF(AND(ISNUMBER(OFFSET('Hygiene Data'!$G$8,0,10*ROW('Hygiene Data'!G96))),'Data Summary'!EB102="Yes"),OFFSET('Hygiene Data'!$G$8,0,10*ROW('Hygiene Data'!G96)),NA())</f>
        <v>#N/A</v>
      </c>
      <c r="BN102" s="111" t="e">
        <f ca="true">+IF(AND(ISNUMBER(OFFSET('Hygiene Data'!$G$10,0,10*ROW('Hygiene Data'!G96))),'Data Summary'!EC102="Yes"),OFFSET('Hygiene Data'!$G$10,0,10*ROW('Hygiene Data'!G96)),NA())</f>
        <v>#N/A</v>
      </c>
      <c r="BO102" s="111" t="e">
        <f ca="true">+IF(AND(ISNUMBER(OFFSET('Hygiene Data'!$H$6,0,10*ROW('Hygiene Data'!H96))),'Data Summary'!ED102="Yes"),OFFSET('Hygiene Data'!$H$6,0,10*ROW('Hygiene Data'!H96)),NA())</f>
        <v>#N/A</v>
      </c>
      <c r="BP102" s="111" t="e">
        <f ca="true">+IF(AND(ISNUMBER(OFFSET('Hygiene Data'!$H$8,0,10*ROW('Hygiene Data'!H96))),'Data Summary'!EE102="Yes"),OFFSET('Hygiene Data'!$H$8,0,10*ROW('Hygiene Data'!H96)),NA())</f>
        <v>#N/A</v>
      </c>
      <c r="BQ102" s="111" t="e">
        <f ca="true">+IF(AND(ISNUMBER(OFFSET('Hygiene Data'!$H$10,0,10*ROW('Hygiene Data'!H96))),'Data Summary'!EF102="Yes"),OFFSET('Hygiene Data'!$H$10,0,10*ROW('Hygiene Data'!H96)),NA())</f>
        <v>#N/A</v>
      </c>
    </row>
    <row r="103" x14ac:dyDescent="0.2">
      <c r="A103" s="59" t="e">
        <f ca="true">+IF(OFFSET('Water Data'!$B$1,0,10*ROW('Water Data'!B97))="",NA(),OFFSET('Water Data'!$B$1,0,10*ROW('Water Data'!B97)))</f>
        <v>#N/A</v>
      </c>
      <c r="B103" s="59" t="e">
        <f ca="true">+IF(OFFSET('Water Data'!$A$3,0,10*ROW('Water Data'!A100))="",NA(),OFFSET('Water Data'!$A$3,0,10*ROW('Water Data'!A100)))</f>
        <v>#N/A</v>
      </c>
      <c r="C103" s="59" t="e">
        <f ca="true">+IF(OFFSET('Water Data'!$C$3,0,10*ROW('Water Data'!C100))="",NA(),OFFSET('Water Data'!$C$3,0,10*ROW('Water Data'!C100)))</f>
        <v>#N/A</v>
      </c>
      <c r="D103" s="60" t="e">
        <f ca="true">+IF(AND(ISNUMBER(OFFSET('Water Data'!$C$5,0,10*ROW('Water Data'!C97))),'Data Summary'!BS103="Yes"),100-OFFSET('Water Data'!$C$5,0,10*ROW('Water Data'!C97)),NA())</f>
        <v>#N/A</v>
      </c>
      <c r="E103" s="60" t="e">
        <f ca="true">+IF(AND(ISNUMBER(OFFSET('Water Data'!$C$7,0,10*ROW('Water Data'!C97))),'Data Summary'!BT103="Yes"),OFFSET('Water Data'!$C$7,0,10*ROW('Water Data'!C97)),NA())</f>
        <v>#N/A</v>
      </c>
      <c r="F103" s="60" t="e">
        <f ca="true">+IF(AND(ISNUMBER(OFFSET('Water Data'!$C$10,0,10*ROW('Water Data'!C97))),'Data Summary'!BU103="Yes"),OFFSET('Water Data'!$C$10,0,10*ROW('Water Data'!C97)),NA())</f>
        <v>#N/A</v>
      </c>
      <c r="G103" s="60" t="e">
        <f ca="true">+IF(AND(ISNUMBER(OFFSET('Water Data'!$D$5,0,10*ROW('Water Data'!D97))),'Data Summary'!BV103="Yes"),100-OFFSET('Water Data'!$D$5,0,10*ROW('Water Data'!D97)),NA())</f>
        <v>#N/A</v>
      </c>
      <c r="H103" s="60" t="e">
        <f ca="true">+IF(AND(ISNUMBER(OFFSET('Water Data'!$D$7,0,10*ROW('Water Data'!D97))),'Data Summary'!BW103="Yes"),OFFSET('Water Data'!$D$7,0,10*ROW('Water Data'!D97)),NA())</f>
        <v>#N/A</v>
      </c>
      <c r="I103" s="60" t="e">
        <f ca="true">+IF(AND(ISNUMBER(OFFSET('Water Data'!$D$10,0,10*ROW('Water Data'!D97))),'Data Summary'!BX103="Yes"),OFFSET('Water Data'!$D$10,0,10*ROW('Water Data'!D97)),NA())</f>
        <v>#N/A</v>
      </c>
      <c r="J103" s="60" t="e">
        <f ca="true">+IF(AND(ISNUMBER(OFFSET('Water Data'!$E$5,0,10*ROW('Water Data'!E97))),'Data Summary'!BY103="Yes"),100-OFFSET('Water Data'!$E$5,0,10*ROW('Water Data'!E97)),NA())</f>
        <v>#N/A</v>
      </c>
      <c r="K103" s="60" t="e">
        <f ca="true">+IF(AND(ISNUMBER(OFFSET('Water Data'!$E$7,0,10*ROW('Water Data'!E97))),'Data Summary'!BZ103="Yes"),OFFSET('Water Data'!$E$7,0,10*ROW('Water Data'!E97)),NA())</f>
        <v>#N/A</v>
      </c>
      <c r="L103" s="60" t="e">
        <f ca="true">+IF(AND(ISNUMBER(OFFSET('Water Data'!$E$10,0,10*ROW('Water Data'!E97))),'Data Summary'!CA103="Yes"),OFFSET('Water Data'!$E$10,0,10*ROW('Water Data'!E97)),NA())</f>
        <v>#N/A</v>
      </c>
      <c r="M103" s="60" t="e">
        <f ca="true">+IF(AND(ISNUMBER(OFFSET('Water Data'!$F$5,0,10*ROW('Water Data'!F97))),'Data Summary'!CB103="Yes"),100-OFFSET('Water Data'!$F$5,0,10*ROW('Water Data'!F97)),NA())</f>
        <v>#N/A</v>
      </c>
      <c r="N103" s="60" t="e">
        <f ca="true">+IF(AND(ISNUMBER(OFFSET('Water Data'!$F$7,0,10*ROW('Water Data'!F97))),'Data Summary'!CC103="Yes"),OFFSET('Water Data'!$F$7,0,10*ROW('Water Data'!F97)),NA())</f>
        <v>#N/A</v>
      </c>
      <c r="O103" s="60" t="e">
        <f ca="true">+IF(AND(ISNUMBER(OFFSET('Water Data'!$F$10,0,10*ROW('Water Data'!F97))),'Data Summary'!CD103="Yes"),OFFSET('Water Data'!$F$10,0,10*ROW('Water Data'!F97)),NA())</f>
        <v>#N/A</v>
      </c>
      <c r="P103" s="60" t="e">
        <f ca="true">+IF(AND(ISNUMBER(OFFSET('Water Data'!$G$5,0,10*ROW('Water Data'!G97))),'Data Summary'!CE103="Yes"),100-OFFSET('Water Data'!$G$5,0,10*ROW('Water Data'!G97)),NA())</f>
        <v>#N/A</v>
      </c>
      <c r="Q103" s="60" t="e">
        <f ca="true">+IF(AND(ISNUMBER(OFFSET('Water Data'!$G$7,0,10*ROW('Water Data'!G97))),'Data Summary'!CF103="Yes"),OFFSET('Water Data'!$G$7,0,10*ROW('Water Data'!G97)),NA())</f>
        <v>#N/A</v>
      </c>
      <c r="R103" s="60" t="e">
        <f ca="true">+IF(AND(ISNUMBER(OFFSET('Water Data'!$G$10,0,10*ROW('Water Data'!G97))),'Data Summary'!CG103="Yes"),OFFSET('Water Data'!$G$10,0,10*ROW('Water Data'!G97)),NA())</f>
        <v>#N/A</v>
      </c>
      <c r="S103" s="60" t="e">
        <f ca="true">+IF(AND(ISNUMBER(OFFSET('Water Data'!$H$5,0,10*ROW('Water Data'!H97))),'Data Summary'!CH103="Yes"),100-OFFSET('Water Data'!$H$5,0,10*ROW('Water Data'!H97)),NA())</f>
        <v>#N/A</v>
      </c>
      <c r="T103" s="60" t="e">
        <f ca="true">+IF(AND(ISNUMBER(OFFSET('Water Data'!$H$7,0,10*ROW('Water Data'!H97))),'Data Summary'!CI103="Yes"),OFFSET('Water Data'!$H$7,0,10*ROW('Water Data'!H97)),NA())</f>
        <v>#N/A</v>
      </c>
      <c r="U103" s="60" t="e">
        <f ca="true">+IF(AND(ISNUMBER(OFFSET('Water Data'!$H$10,0,10*ROW('Water Data'!H97))),'Data Summary'!CJ103="Yes"),OFFSET('Water Data'!$H$10,0,10*ROW('Water Data'!H97)),NA())</f>
        <v>#N/A</v>
      </c>
      <c r="V103" s="106" t="e">
        <f ca="true">+IF(AND(ISNUMBER(OFFSET('Sanitation Data'!$C$5,0,10*ROW('Sanitation Data'!C97))),'Data Summary'!CK103="Yes"),100-OFFSET('Sanitation Data'!$C$5,0,10*ROW('Sanitation Data'!C97)),NA())</f>
        <v>#N/A</v>
      </c>
      <c r="W103" s="106" t="e">
        <f ca="true">+IF(AND(ISNUMBER(OFFSET('Sanitation Data'!$C$7,0,10*ROW('Sanitation Data'!C97))),'Data Summary'!CL103="Yes"),OFFSET('Sanitation Data'!$C$7,0,10*ROW('Sanitation Data'!C97)),NA())</f>
        <v>#N/A</v>
      </c>
      <c r="X103" s="106" t="e">
        <f ca="true">+IF(AND(ISNUMBER(OFFSET('Sanitation Data'!$C$11,0,10*ROW('Sanitation Data'!C97))),'Data Summary'!CM103="Yes"),OFFSET('Sanitation Data'!$C$11,0,10*ROW('Sanitation Data'!C97)),NA())</f>
        <v>#N/A</v>
      </c>
      <c r="Y103" s="106" t="e">
        <f ca="true">+IF(AND(ISNUMBER(OFFSET('Sanitation Data'!$C$12,0,10*ROW('Sanitation Data'!C97))),'Data Summary'!CN103="Yes"),OFFSET('Sanitation Data'!$C$12,0,10*ROW('Sanitation Data'!C97)),NA())</f>
        <v>#N/A</v>
      </c>
      <c r="Z103" s="106" t="e">
        <f ca="true">+IF(AND(ISNUMBER(OFFSET('Sanitation Data'!$C$13,0,10*ROW('Sanitation Data'!C97))),'Data Summary'!CO103="Yes"),OFFSET('Sanitation Data'!$C$13,0,10*ROW('Sanitation Data'!C97)),NA())</f>
        <v>#N/A</v>
      </c>
      <c r="AA103" s="106" t="e">
        <f ca="true">+IF(AND(ISNUMBER(OFFSET('Sanitation Data'!$D$5,0,10*ROW('Sanitation Data'!D97))),'Data Summary'!CP103="Yes"),100-OFFSET('Sanitation Data'!$D$5,0,10*ROW('Sanitation Data'!D97)),NA())</f>
        <v>#N/A</v>
      </c>
      <c r="AB103" s="106" t="e">
        <f ca="true">+IF(AND(ISNUMBER(OFFSET('Sanitation Data'!$D$7,0,10*ROW('Sanitation Data'!D97))),'Data Summary'!CQ103="Yes"),OFFSET('Sanitation Data'!$D$7,0,10*ROW('Sanitation Data'!D97)),NA())</f>
        <v>#N/A</v>
      </c>
      <c r="AC103" s="106" t="e">
        <f ca="true">+IF(AND(ISNUMBER(OFFSET('Sanitation Data'!$D$11,0,10*ROW('Sanitation Data'!D97))),'Data Summary'!CR103="Yes"),OFFSET('Sanitation Data'!$D$11,0,10*ROW('Sanitation Data'!D97)),NA())</f>
        <v>#N/A</v>
      </c>
      <c r="AD103" s="106" t="e">
        <f ca="true">+IF(AND(ISNUMBER(OFFSET('Sanitation Data'!$D$12,0,10*ROW('Sanitation Data'!D97))),'Data Summary'!CS103="Yes"),OFFSET('Sanitation Data'!$D$12,0,10*ROW('Sanitation Data'!D97)),NA())</f>
        <v>#N/A</v>
      </c>
      <c r="AE103" s="106" t="e">
        <f ca="true">+IF(AND(ISNUMBER(OFFSET('Sanitation Data'!$D$13,0,10*ROW('Sanitation Data'!D97))),'Data Summary'!CT103="Yes"),OFFSET('Sanitation Data'!$D$13,0,10*ROW('Sanitation Data'!D97)),NA())</f>
        <v>#N/A</v>
      </c>
      <c r="AF103" s="106" t="e">
        <f ca="true">+IF(AND(ISNUMBER(OFFSET('Sanitation Data'!$E$5,0,10*ROW('Sanitation Data'!E97))),'Data Summary'!CU103="Yes"),100-OFFSET('Sanitation Data'!$E$5,0,10*ROW('Sanitation Data'!E97)),NA())</f>
        <v>#N/A</v>
      </c>
      <c r="AG103" s="106" t="e">
        <f ca="true">+IF(AND(ISNUMBER(OFFSET('Sanitation Data'!$E$7,0,10*ROW('Sanitation Data'!E97))),'Data Summary'!CV103="Yes"),OFFSET('Sanitation Data'!$E$7,0,10*ROW('Sanitation Data'!E97)),NA())</f>
        <v>#N/A</v>
      </c>
      <c r="AH103" s="106" t="e">
        <f ca="true">+IF(AND(ISNUMBER(OFFSET('Sanitation Data'!$E$11,0,10*ROW('Sanitation Data'!E97))),'Data Summary'!CW103="Yes"),OFFSET('Sanitation Data'!$E$11,0,10*ROW('Sanitation Data'!E97)),NA())</f>
        <v>#N/A</v>
      </c>
      <c r="AI103" s="106" t="e">
        <f ca="true">+IF(AND(ISNUMBER(OFFSET('Sanitation Data'!$E$12,0,10*ROW('Sanitation Data'!E97))),'Data Summary'!CX103="Yes"),OFFSET('Sanitation Data'!$E$12,0,10*ROW('Sanitation Data'!E97)),NA())</f>
        <v>#N/A</v>
      </c>
      <c r="AJ103" s="106" t="e">
        <f ca="true">+IF(AND(ISNUMBER(OFFSET('Sanitation Data'!$E$13,0,10*ROW('Sanitation Data'!E97))),'Data Summary'!CY103="Yes"),OFFSET('Sanitation Data'!$E$13,0,10*ROW('Sanitation Data'!E97)),NA())</f>
        <v>#N/A</v>
      </c>
      <c r="AK103" s="106" t="e">
        <f ca="true">+IF(AND(ISNUMBER(OFFSET('Sanitation Data'!$F$5,0,10*ROW('Sanitation Data'!F97))),'Data Summary'!CZ103="Yes"),100-OFFSET('Sanitation Data'!$F$5,0,10*ROW('Sanitation Data'!F97)),NA())</f>
        <v>#N/A</v>
      </c>
      <c r="AL103" s="106" t="e">
        <f ca="true">+IF(AND(ISNUMBER(OFFSET('Sanitation Data'!$F$7,0,10*ROW('Sanitation Data'!F97))),'Data Summary'!DA103="Yes"),OFFSET('Sanitation Data'!$F$7,0,10*ROW('Sanitation Data'!F97)),NA())</f>
        <v>#N/A</v>
      </c>
      <c r="AM103" s="106" t="e">
        <f ca="true">+IF(AND(ISNUMBER(OFFSET('Sanitation Data'!$F$11,0,10*ROW('Sanitation Data'!F97))),'Data Summary'!DB103="Yes"),OFFSET('Sanitation Data'!$F$11,0,10*ROW('Sanitation Data'!F97)),NA())</f>
        <v>#N/A</v>
      </c>
      <c r="AN103" s="106" t="e">
        <f ca="true">+IF(AND(ISNUMBER(OFFSET('Sanitation Data'!$F$12,0,10*ROW('Sanitation Data'!F97))),'Data Summary'!DC103="Yes"),OFFSET('Sanitation Data'!$F$12,0,10*ROW('Sanitation Data'!F97)),NA())</f>
        <v>#N/A</v>
      </c>
      <c r="AO103" s="106" t="e">
        <f ca="true">+IF(AND(ISNUMBER(OFFSET('Sanitation Data'!$F$13,0,10*ROW('Sanitation Data'!F97))),'Data Summary'!DD103="Yes"),OFFSET('Sanitation Data'!$F$13,0,10*ROW('Sanitation Data'!F97)),NA())</f>
        <v>#N/A</v>
      </c>
      <c r="AP103" s="106" t="e">
        <f ca="true">+IF(AND(ISNUMBER(OFFSET('Sanitation Data'!$G$5,0,10*ROW('Sanitation Data'!G97))),'Data Summary'!DE103="Yes"),100-OFFSET('Sanitation Data'!$G$5,0,10*ROW('Sanitation Data'!G97)),NA())</f>
        <v>#N/A</v>
      </c>
      <c r="AQ103" s="106" t="e">
        <f ca="true">+IF(AND(ISNUMBER(OFFSET('Sanitation Data'!$G$7,0,10*ROW('Sanitation Data'!G97))),'Data Summary'!DF103="Yes"),OFFSET('Sanitation Data'!$G$7,0,10*ROW('Sanitation Data'!G97)),NA())</f>
        <v>#N/A</v>
      </c>
      <c r="AR103" s="106" t="e">
        <f ca="true">+IF(AND(ISNUMBER(OFFSET('Sanitation Data'!$G$11,0,10*ROW('Sanitation Data'!G97))),'Data Summary'!DG103="Yes"),OFFSET('Sanitation Data'!$G$11,0,10*ROW('Sanitation Data'!G97)),NA())</f>
        <v>#N/A</v>
      </c>
      <c r="AS103" s="106" t="e">
        <f ca="true">+IF(AND(ISNUMBER(OFFSET('Sanitation Data'!$G$12,0,10*ROW('Sanitation Data'!G97))),'Data Summary'!DH103="Yes"),OFFSET('Sanitation Data'!$G$12,0,10*ROW('Sanitation Data'!G97)),NA())</f>
        <v>#N/A</v>
      </c>
      <c r="AT103" s="106" t="e">
        <f ca="true">+IF(AND(ISNUMBER(OFFSET('Sanitation Data'!$G$13,0,10*ROW('Sanitation Data'!G97))),'Data Summary'!DI103="Yes"),OFFSET('Sanitation Data'!$G$13,0,10*ROW('Sanitation Data'!G97)),NA())</f>
        <v>#N/A</v>
      </c>
      <c r="AU103" s="106" t="e">
        <f ca="true">+IF(AND(ISNUMBER(OFFSET('Sanitation Data'!$H$5,0,10*ROW('Sanitation Data'!H97))),'Data Summary'!DJ103="Yes"),100-OFFSET('Sanitation Data'!$H$5,0,10*ROW('Sanitation Data'!H97)),NA())</f>
        <v>#N/A</v>
      </c>
      <c r="AV103" s="106" t="e">
        <f ca="true">+IF(AND(ISNUMBER(OFFSET('Sanitation Data'!$H$7,0,10*ROW('Sanitation Data'!H97))),'Data Summary'!DK103="Yes"),OFFSET('Sanitation Data'!$H$7,0,10*ROW('Sanitation Data'!H97)),NA())</f>
        <v>#N/A</v>
      </c>
      <c r="AW103" s="106" t="e">
        <f ca="true">+IF(AND(ISNUMBER(OFFSET('Sanitation Data'!$H$11,0,10*ROW('Sanitation Data'!H97))),'Data Summary'!DL103="Yes"),OFFSET('Sanitation Data'!$H$11,0,10*ROW('Sanitation Data'!H97)),NA())</f>
        <v>#N/A</v>
      </c>
      <c r="AX103" s="106" t="e">
        <f ca="true">+IF(AND(ISNUMBER(OFFSET('Sanitation Data'!$H$12,0,10*ROW('Sanitation Data'!H97))),'Data Summary'!DM103="Yes"),OFFSET('Sanitation Data'!$H$12,0,10*ROW('Sanitation Data'!H97)),NA())</f>
        <v>#N/A</v>
      </c>
      <c r="AY103" s="106" t="e">
        <f ca="true">+IF(AND(ISNUMBER(OFFSET('Sanitation Data'!$H$13,0,10*ROW('Sanitation Data'!H97))),'Data Summary'!DN103="Yes"),OFFSET('Sanitation Data'!$H$13,0,10*ROW('Sanitation Data'!H97)),NA())</f>
        <v>#N/A</v>
      </c>
      <c r="AZ103" s="111" t="e">
        <f ca="true">+IF(AND(ISNUMBER(OFFSET('Hygiene Data'!$C$6,0,10*ROW('Hygiene Data'!C97))),'Data Summary'!DO103="Yes"),OFFSET('Hygiene Data'!$C$6,0,10*ROW('Hygiene Data'!C97)),NA())</f>
        <v>#N/A</v>
      </c>
      <c r="BA103" s="111" t="e">
        <f ca="true">+IF(AND(ISNUMBER(OFFSET('Hygiene Data'!$C$8,0,10*ROW('Hygiene Data'!C97))),'Data Summary'!DP103="Yes"),OFFSET('Hygiene Data'!$C$8,0,10*ROW('Hygiene Data'!C97)),NA())</f>
        <v>#N/A</v>
      </c>
      <c r="BB103" s="111" t="e">
        <f ca="true">+IF(AND(ISNUMBER(OFFSET('Hygiene Data'!$C$10,0,10*ROW('Hygiene Data'!C97))),'Data Summary'!DQ103="Yes"),OFFSET('Hygiene Data'!$C$10,0,10*ROW('Hygiene Data'!C97)),NA())</f>
        <v>#N/A</v>
      </c>
      <c r="BC103" s="111" t="e">
        <f ca="true">+IF(AND(ISNUMBER(OFFSET('Hygiene Data'!$D$6,0,10*ROW('Hygiene Data'!D97))),'Data Summary'!DR103="Yes"),OFFSET('Hygiene Data'!$D$6,0,10*ROW('Hygiene Data'!D97)),NA())</f>
        <v>#N/A</v>
      </c>
      <c r="BD103" s="111" t="e">
        <f ca="true">+IF(AND(ISNUMBER(OFFSET('Hygiene Data'!$D$8,0,10*ROW('Hygiene Data'!D97))),'Data Summary'!DS103="Yes"),OFFSET('Hygiene Data'!$D$8,0,10*ROW('Hygiene Data'!D97)),NA())</f>
        <v>#N/A</v>
      </c>
      <c r="BE103" s="111" t="e">
        <f ca="true">+IF(AND(ISNUMBER(OFFSET('Hygiene Data'!$D$10,0,10*ROW('Hygiene Data'!D97))),'Data Summary'!DT103="Yes"),OFFSET('Hygiene Data'!$D$10,0,10*ROW('Hygiene Data'!D97)),NA())</f>
        <v>#N/A</v>
      </c>
      <c r="BF103" s="111" t="e">
        <f ca="true">+IF(AND(ISNUMBER(OFFSET('Hygiene Data'!$E$6,0,10*ROW('Hygiene Data'!E97))),'Data Summary'!DU103="Yes"),OFFSET('Hygiene Data'!$E$6,0,10*ROW('Hygiene Data'!E97)),NA())</f>
        <v>#N/A</v>
      </c>
      <c r="BG103" s="111" t="e">
        <f ca="true">+IF(AND(ISNUMBER(OFFSET('Hygiene Data'!$E$8,0,10*ROW('Hygiene Data'!E97))),'Data Summary'!DV103="Yes"),OFFSET('Hygiene Data'!$E$8,0,10*ROW('Hygiene Data'!E97)),NA())</f>
        <v>#N/A</v>
      </c>
      <c r="BH103" s="111" t="e">
        <f ca="true">+IF(AND(ISNUMBER(OFFSET('Hygiene Data'!$E$10,0,10*ROW('Hygiene Data'!E97))),'Data Summary'!DW103="Yes"),OFFSET('Hygiene Data'!$E$10,0,10*ROW('Hygiene Data'!E97)),NA())</f>
        <v>#N/A</v>
      </c>
      <c r="BI103" s="111" t="e">
        <f ca="true">+IF(AND(ISNUMBER(OFFSET('Hygiene Data'!$F$6,0,10*ROW('Hygiene Data'!F97))),'Data Summary'!DX103="Yes"),OFFSET('Hygiene Data'!$F$6,0,10*ROW('Hygiene Data'!F97)),NA())</f>
        <v>#N/A</v>
      </c>
      <c r="BJ103" s="111" t="e">
        <f ca="true">+IF(AND(ISNUMBER(OFFSET('Hygiene Data'!$F$8,0,10*ROW('Hygiene Data'!F97))),'Data Summary'!DY103="Yes"),OFFSET('Hygiene Data'!$F$8,0,10*ROW('Hygiene Data'!F97)),NA())</f>
        <v>#N/A</v>
      </c>
      <c r="BK103" s="111" t="e">
        <f ca="true">+IF(AND(ISNUMBER(OFFSET('Hygiene Data'!$F$10,0,10*ROW('Hygiene Data'!F97))),'Data Summary'!DZ103="Yes"),OFFSET('Hygiene Data'!$F$10,0,10*ROW('Hygiene Data'!F97)),NA())</f>
        <v>#N/A</v>
      </c>
      <c r="BL103" s="111" t="e">
        <f ca="true">+IF(AND(ISNUMBER(OFFSET('Hygiene Data'!$G$6,0,10*ROW('Hygiene Data'!G97))),'Data Summary'!EA103="Yes"),OFFSET('Hygiene Data'!$G$6,0,10*ROW('Hygiene Data'!G97)),NA())</f>
        <v>#N/A</v>
      </c>
      <c r="BM103" s="111" t="e">
        <f ca="true">+IF(AND(ISNUMBER(OFFSET('Hygiene Data'!$G$8,0,10*ROW('Hygiene Data'!G97))),'Data Summary'!EB103="Yes"),OFFSET('Hygiene Data'!$G$8,0,10*ROW('Hygiene Data'!G97)),NA())</f>
        <v>#N/A</v>
      </c>
      <c r="BN103" s="111" t="e">
        <f ca="true">+IF(AND(ISNUMBER(OFFSET('Hygiene Data'!$G$10,0,10*ROW('Hygiene Data'!G97))),'Data Summary'!EC103="Yes"),OFFSET('Hygiene Data'!$G$10,0,10*ROW('Hygiene Data'!G97)),NA())</f>
        <v>#N/A</v>
      </c>
      <c r="BO103" s="111" t="e">
        <f ca="true">+IF(AND(ISNUMBER(OFFSET('Hygiene Data'!$H$6,0,10*ROW('Hygiene Data'!H97))),'Data Summary'!ED103="Yes"),OFFSET('Hygiene Data'!$H$6,0,10*ROW('Hygiene Data'!H97)),NA())</f>
        <v>#N/A</v>
      </c>
      <c r="BP103" s="111" t="e">
        <f ca="true">+IF(AND(ISNUMBER(OFFSET('Hygiene Data'!$H$8,0,10*ROW('Hygiene Data'!H97))),'Data Summary'!EE103="Yes"),OFFSET('Hygiene Data'!$H$8,0,10*ROW('Hygiene Data'!H97)),NA())</f>
        <v>#N/A</v>
      </c>
      <c r="BQ103" s="111" t="e">
        <f ca="true">+IF(AND(ISNUMBER(OFFSET('Hygiene Data'!$H$10,0,10*ROW('Hygiene Data'!H97))),'Data Summary'!EF103="Yes"),OFFSET('Hygiene Data'!$H$10,0,10*ROW('Hygiene Data'!H97)),NA())</f>
        <v>#N/A</v>
      </c>
    </row>
    <row r="104" x14ac:dyDescent="0.2">
      <c r="A104" s="59" t="e">
        <f ca="true">+IF(OFFSET('Water Data'!$B$1,0,10*ROW('Water Data'!B98))="",NA(),OFFSET('Water Data'!$B$1,0,10*ROW('Water Data'!B98)))</f>
        <v>#N/A</v>
      </c>
      <c r="B104" s="59" t="e">
        <f ca="true">+IF(OFFSET('Water Data'!$A$3,0,10*ROW('Water Data'!A101))="",NA(),OFFSET('Water Data'!$A$3,0,10*ROW('Water Data'!A101)))</f>
        <v>#N/A</v>
      </c>
      <c r="C104" s="59" t="e">
        <f ca="true">+IF(OFFSET('Water Data'!$C$3,0,10*ROW('Water Data'!C101))="",NA(),OFFSET('Water Data'!$C$3,0,10*ROW('Water Data'!C101)))</f>
        <v>#N/A</v>
      </c>
      <c r="D104" s="60" t="e">
        <f ca="true">+IF(AND(ISNUMBER(OFFSET('Water Data'!$C$5,0,10*ROW('Water Data'!C98))),'Data Summary'!BS104="Yes"),100-OFFSET('Water Data'!$C$5,0,10*ROW('Water Data'!C98)),NA())</f>
        <v>#N/A</v>
      </c>
      <c r="E104" s="60" t="e">
        <f ca="true">+IF(AND(ISNUMBER(OFFSET('Water Data'!$C$7,0,10*ROW('Water Data'!C98))),'Data Summary'!BT104="Yes"),OFFSET('Water Data'!$C$7,0,10*ROW('Water Data'!C98)),NA())</f>
        <v>#N/A</v>
      </c>
      <c r="F104" s="60" t="e">
        <f ca="true">+IF(AND(ISNUMBER(OFFSET('Water Data'!$C$10,0,10*ROW('Water Data'!C98))),'Data Summary'!BU104="Yes"),OFFSET('Water Data'!$C$10,0,10*ROW('Water Data'!C98)),NA())</f>
        <v>#N/A</v>
      </c>
      <c r="G104" s="60" t="e">
        <f ca="true">+IF(AND(ISNUMBER(OFFSET('Water Data'!$D$5,0,10*ROW('Water Data'!D98))),'Data Summary'!BV104="Yes"),100-OFFSET('Water Data'!$D$5,0,10*ROW('Water Data'!D98)),NA())</f>
        <v>#N/A</v>
      </c>
      <c r="H104" s="60" t="e">
        <f ca="true">+IF(AND(ISNUMBER(OFFSET('Water Data'!$D$7,0,10*ROW('Water Data'!D98))),'Data Summary'!BW104="Yes"),OFFSET('Water Data'!$D$7,0,10*ROW('Water Data'!D98)),NA())</f>
        <v>#N/A</v>
      </c>
      <c r="I104" s="60" t="e">
        <f ca="true">+IF(AND(ISNUMBER(OFFSET('Water Data'!$D$10,0,10*ROW('Water Data'!D98))),'Data Summary'!BX104="Yes"),OFFSET('Water Data'!$D$10,0,10*ROW('Water Data'!D98)),NA())</f>
        <v>#N/A</v>
      </c>
      <c r="J104" s="60" t="e">
        <f ca="true">+IF(AND(ISNUMBER(OFFSET('Water Data'!$E$5,0,10*ROW('Water Data'!E98))),'Data Summary'!BY104="Yes"),100-OFFSET('Water Data'!$E$5,0,10*ROW('Water Data'!E98)),NA())</f>
        <v>#N/A</v>
      </c>
      <c r="K104" s="60" t="e">
        <f ca="true">+IF(AND(ISNUMBER(OFFSET('Water Data'!$E$7,0,10*ROW('Water Data'!E98))),'Data Summary'!BZ104="Yes"),OFFSET('Water Data'!$E$7,0,10*ROW('Water Data'!E98)),NA())</f>
        <v>#N/A</v>
      </c>
      <c r="L104" s="60" t="e">
        <f ca="true">+IF(AND(ISNUMBER(OFFSET('Water Data'!$E$10,0,10*ROW('Water Data'!E98))),'Data Summary'!CA104="Yes"),OFFSET('Water Data'!$E$10,0,10*ROW('Water Data'!E98)),NA())</f>
        <v>#N/A</v>
      </c>
      <c r="M104" s="60" t="e">
        <f ca="true">+IF(AND(ISNUMBER(OFFSET('Water Data'!$F$5,0,10*ROW('Water Data'!F98))),'Data Summary'!CB104="Yes"),100-OFFSET('Water Data'!$F$5,0,10*ROW('Water Data'!F98)),NA())</f>
        <v>#N/A</v>
      </c>
      <c r="N104" s="60" t="e">
        <f ca="true">+IF(AND(ISNUMBER(OFFSET('Water Data'!$F$7,0,10*ROW('Water Data'!F98))),'Data Summary'!CC104="Yes"),OFFSET('Water Data'!$F$7,0,10*ROW('Water Data'!F98)),NA())</f>
        <v>#N/A</v>
      </c>
      <c r="O104" s="60" t="e">
        <f ca="true">+IF(AND(ISNUMBER(OFFSET('Water Data'!$F$10,0,10*ROW('Water Data'!F98))),'Data Summary'!CD104="Yes"),OFFSET('Water Data'!$F$10,0,10*ROW('Water Data'!F98)),NA())</f>
        <v>#N/A</v>
      </c>
      <c r="P104" s="60" t="e">
        <f ca="true">+IF(AND(ISNUMBER(OFFSET('Water Data'!$G$5,0,10*ROW('Water Data'!G98))),'Data Summary'!CE104="Yes"),100-OFFSET('Water Data'!$G$5,0,10*ROW('Water Data'!G98)),NA())</f>
        <v>#N/A</v>
      </c>
      <c r="Q104" s="60" t="e">
        <f ca="true">+IF(AND(ISNUMBER(OFFSET('Water Data'!$G$7,0,10*ROW('Water Data'!G98))),'Data Summary'!CF104="Yes"),OFFSET('Water Data'!$G$7,0,10*ROW('Water Data'!G98)),NA())</f>
        <v>#N/A</v>
      </c>
      <c r="R104" s="60" t="e">
        <f ca="true">+IF(AND(ISNUMBER(OFFSET('Water Data'!$G$10,0,10*ROW('Water Data'!G98))),'Data Summary'!CG104="Yes"),OFFSET('Water Data'!$G$10,0,10*ROW('Water Data'!G98)),NA())</f>
        <v>#N/A</v>
      </c>
      <c r="S104" s="60" t="e">
        <f ca="true">+IF(AND(ISNUMBER(OFFSET('Water Data'!$H$5,0,10*ROW('Water Data'!H98))),'Data Summary'!CH104="Yes"),100-OFFSET('Water Data'!$H$5,0,10*ROW('Water Data'!H98)),NA())</f>
        <v>#N/A</v>
      </c>
      <c r="T104" s="60" t="e">
        <f ca="true">+IF(AND(ISNUMBER(OFFSET('Water Data'!$H$7,0,10*ROW('Water Data'!H98))),'Data Summary'!CI104="Yes"),OFFSET('Water Data'!$H$7,0,10*ROW('Water Data'!H98)),NA())</f>
        <v>#N/A</v>
      </c>
      <c r="U104" s="60" t="e">
        <f ca="true">+IF(AND(ISNUMBER(OFFSET('Water Data'!$H$10,0,10*ROW('Water Data'!H98))),'Data Summary'!CJ104="Yes"),OFFSET('Water Data'!$H$10,0,10*ROW('Water Data'!H98)),NA())</f>
        <v>#N/A</v>
      </c>
      <c r="V104" s="106" t="e">
        <f ca="true">+IF(AND(ISNUMBER(OFFSET('Sanitation Data'!$C$5,0,10*ROW('Sanitation Data'!C98))),'Data Summary'!CK104="Yes"),100-OFFSET('Sanitation Data'!$C$5,0,10*ROW('Sanitation Data'!C98)),NA())</f>
        <v>#N/A</v>
      </c>
      <c r="W104" s="106" t="e">
        <f ca="true">+IF(AND(ISNUMBER(OFFSET('Sanitation Data'!$C$7,0,10*ROW('Sanitation Data'!C98))),'Data Summary'!CL104="Yes"),OFFSET('Sanitation Data'!$C$7,0,10*ROW('Sanitation Data'!C98)),NA())</f>
        <v>#N/A</v>
      </c>
      <c r="X104" s="106" t="e">
        <f ca="true">+IF(AND(ISNUMBER(OFFSET('Sanitation Data'!$C$11,0,10*ROW('Sanitation Data'!C98))),'Data Summary'!CM104="Yes"),OFFSET('Sanitation Data'!$C$11,0,10*ROW('Sanitation Data'!C98)),NA())</f>
        <v>#N/A</v>
      </c>
      <c r="Y104" s="106" t="e">
        <f ca="true">+IF(AND(ISNUMBER(OFFSET('Sanitation Data'!$C$12,0,10*ROW('Sanitation Data'!C98))),'Data Summary'!CN104="Yes"),OFFSET('Sanitation Data'!$C$12,0,10*ROW('Sanitation Data'!C98)),NA())</f>
        <v>#N/A</v>
      </c>
      <c r="Z104" s="106" t="e">
        <f ca="true">+IF(AND(ISNUMBER(OFFSET('Sanitation Data'!$C$13,0,10*ROW('Sanitation Data'!C98))),'Data Summary'!CO104="Yes"),OFFSET('Sanitation Data'!$C$13,0,10*ROW('Sanitation Data'!C98)),NA())</f>
        <v>#N/A</v>
      </c>
      <c r="AA104" s="106" t="e">
        <f ca="true">+IF(AND(ISNUMBER(OFFSET('Sanitation Data'!$D$5,0,10*ROW('Sanitation Data'!D98))),'Data Summary'!CP104="Yes"),100-OFFSET('Sanitation Data'!$D$5,0,10*ROW('Sanitation Data'!D98)),NA())</f>
        <v>#N/A</v>
      </c>
      <c r="AB104" s="106" t="e">
        <f ca="true">+IF(AND(ISNUMBER(OFFSET('Sanitation Data'!$D$7,0,10*ROW('Sanitation Data'!D98))),'Data Summary'!CQ104="Yes"),OFFSET('Sanitation Data'!$D$7,0,10*ROW('Sanitation Data'!D98)),NA())</f>
        <v>#N/A</v>
      </c>
      <c r="AC104" s="106" t="e">
        <f ca="true">+IF(AND(ISNUMBER(OFFSET('Sanitation Data'!$D$11,0,10*ROW('Sanitation Data'!D98))),'Data Summary'!CR104="Yes"),OFFSET('Sanitation Data'!$D$11,0,10*ROW('Sanitation Data'!D98)),NA())</f>
        <v>#N/A</v>
      </c>
      <c r="AD104" s="106" t="e">
        <f ca="true">+IF(AND(ISNUMBER(OFFSET('Sanitation Data'!$D$12,0,10*ROW('Sanitation Data'!D98))),'Data Summary'!CS104="Yes"),OFFSET('Sanitation Data'!$D$12,0,10*ROW('Sanitation Data'!D98)),NA())</f>
        <v>#N/A</v>
      </c>
      <c r="AE104" s="106" t="e">
        <f ca="true">+IF(AND(ISNUMBER(OFFSET('Sanitation Data'!$D$13,0,10*ROW('Sanitation Data'!D98))),'Data Summary'!CT104="Yes"),OFFSET('Sanitation Data'!$D$13,0,10*ROW('Sanitation Data'!D98)),NA())</f>
        <v>#N/A</v>
      </c>
      <c r="AF104" s="106" t="e">
        <f ca="true">+IF(AND(ISNUMBER(OFFSET('Sanitation Data'!$E$5,0,10*ROW('Sanitation Data'!E98))),'Data Summary'!CU104="Yes"),100-OFFSET('Sanitation Data'!$E$5,0,10*ROW('Sanitation Data'!E98)),NA())</f>
        <v>#N/A</v>
      </c>
      <c r="AG104" s="106" t="e">
        <f ca="true">+IF(AND(ISNUMBER(OFFSET('Sanitation Data'!$E$7,0,10*ROW('Sanitation Data'!E98))),'Data Summary'!CV104="Yes"),OFFSET('Sanitation Data'!$E$7,0,10*ROW('Sanitation Data'!E98)),NA())</f>
        <v>#N/A</v>
      </c>
      <c r="AH104" s="106" t="e">
        <f ca="true">+IF(AND(ISNUMBER(OFFSET('Sanitation Data'!$E$11,0,10*ROW('Sanitation Data'!E98))),'Data Summary'!CW104="Yes"),OFFSET('Sanitation Data'!$E$11,0,10*ROW('Sanitation Data'!E98)),NA())</f>
        <v>#N/A</v>
      </c>
      <c r="AI104" s="106" t="e">
        <f ca="true">+IF(AND(ISNUMBER(OFFSET('Sanitation Data'!$E$12,0,10*ROW('Sanitation Data'!E98))),'Data Summary'!CX104="Yes"),OFFSET('Sanitation Data'!$E$12,0,10*ROW('Sanitation Data'!E98)),NA())</f>
        <v>#N/A</v>
      </c>
      <c r="AJ104" s="106" t="e">
        <f ca="true">+IF(AND(ISNUMBER(OFFSET('Sanitation Data'!$E$13,0,10*ROW('Sanitation Data'!E98))),'Data Summary'!CY104="Yes"),OFFSET('Sanitation Data'!$E$13,0,10*ROW('Sanitation Data'!E98)),NA())</f>
        <v>#N/A</v>
      </c>
      <c r="AK104" s="106" t="e">
        <f ca="true">+IF(AND(ISNUMBER(OFFSET('Sanitation Data'!$F$5,0,10*ROW('Sanitation Data'!F98))),'Data Summary'!CZ104="Yes"),100-OFFSET('Sanitation Data'!$F$5,0,10*ROW('Sanitation Data'!F98)),NA())</f>
        <v>#N/A</v>
      </c>
      <c r="AL104" s="106" t="e">
        <f ca="true">+IF(AND(ISNUMBER(OFFSET('Sanitation Data'!$F$7,0,10*ROW('Sanitation Data'!F98))),'Data Summary'!DA104="Yes"),OFFSET('Sanitation Data'!$F$7,0,10*ROW('Sanitation Data'!F98)),NA())</f>
        <v>#N/A</v>
      </c>
      <c r="AM104" s="106" t="e">
        <f ca="true">+IF(AND(ISNUMBER(OFFSET('Sanitation Data'!$F$11,0,10*ROW('Sanitation Data'!F98))),'Data Summary'!DB104="Yes"),OFFSET('Sanitation Data'!$F$11,0,10*ROW('Sanitation Data'!F98)),NA())</f>
        <v>#N/A</v>
      </c>
      <c r="AN104" s="106" t="e">
        <f ca="true">+IF(AND(ISNUMBER(OFFSET('Sanitation Data'!$F$12,0,10*ROW('Sanitation Data'!F98))),'Data Summary'!DC104="Yes"),OFFSET('Sanitation Data'!$F$12,0,10*ROW('Sanitation Data'!F98)),NA())</f>
        <v>#N/A</v>
      </c>
      <c r="AO104" s="106" t="e">
        <f ca="true">+IF(AND(ISNUMBER(OFFSET('Sanitation Data'!$F$13,0,10*ROW('Sanitation Data'!F98))),'Data Summary'!DD104="Yes"),OFFSET('Sanitation Data'!$F$13,0,10*ROW('Sanitation Data'!F98)),NA())</f>
        <v>#N/A</v>
      </c>
      <c r="AP104" s="106" t="e">
        <f ca="true">+IF(AND(ISNUMBER(OFFSET('Sanitation Data'!$G$5,0,10*ROW('Sanitation Data'!G98))),'Data Summary'!DE104="Yes"),100-OFFSET('Sanitation Data'!$G$5,0,10*ROW('Sanitation Data'!G98)),NA())</f>
        <v>#N/A</v>
      </c>
      <c r="AQ104" s="106" t="e">
        <f ca="true">+IF(AND(ISNUMBER(OFFSET('Sanitation Data'!$G$7,0,10*ROW('Sanitation Data'!G98))),'Data Summary'!DF104="Yes"),OFFSET('Sanitation Data'!$G$7,0,10*ROW('Sanitation Data'!G98)),NA())</f>
        <v>#N/A</v>
      </c>
      <c r="AR104" s="106" t="e">
        <f ca="true">+IF(AND(ISNUMBER(OFFSET('Sanitation Data'!$G$11,0,10*ROW('Sanitation Data'!G98))),'Data Summary'!DG104="Yes"),OFFSET('Sanitation Data'!$G$11,0,10*ROW('Sanitation Data'!G98)),NA())</f>
        <v>#N/A</v>
      </c>
      <c r="AS104" s="106" t="e">
        <f ca="true">+IF(AND(ISNUMBER(OFFSET('Sanitation Data'!$G$12,0,10*ROW('Sanitation Data'!G98))),'Data Summary'!DH104="Yes"),OFFSET('Sanitation Data'!$G$12,0,10*ROW('Sanitation Data'!G98)),NA())</f>
        <v>#N/A</v>
      </c>
      <c r="AT104" s="106" t="e">
        <f ca="true">+IF(AND(ISNUMBER(OFFSET('Sanitation Data'!$G$13,0,10*ROW('Sanitation Data'!G98))),'Data Summary'!DI104="Yes"),OFFSET('Sanitation Data'!$G$13,0,10*ROW('Sanitation Data'!G98)),NA())</f>
        <v>#N/A</v>
      </c>
      <c r="AU104" s="106" t="e">
        <f ca="true">+IF(AND(ISNUMBER(OFFSET('Sanitation Data'!$H$5,0,10*ROW('Sanitation Data'!H98))),'Data Summary'!DJ104="Yes"),100-OFFSET('Sanitation Data'!$H$5,0,10*ROW('Sanitation Data'!H98)),NA())</f>
        <v>#N/A</v>
      </c>
      <c r="AV104" s="106" t="e">
        <f ca="true">+IF(AND(ISNUMBER(OFFSET('Sanitation Data'!$H$7,0,10*ROW('Sanitation Data'!H98))),'Data Summary'!DK104="Yes"),OFFSET('Sanitation Data'!$H$7,0,10*ROW('Sanitation Data'!H98)),NA())</f>
        <v>#N/A</v>
      </c>
      <c r="AW104" s="106" t="e">
        <f ca="true">+IF(AND(ISNUMBER(OFFSET('Sanitation Data'!$H$11,0,10*ROW('Sanitation Data'!H98))),'Data Summary'!DL104="Yes"),OFFSET('Sanitation Data'!$H$11,0,10*ROW('Sanitation Data'!H98)),NA())</f>
        <v>#N/A</v>
      </c>
      <c r="AX104" s="106" t="e">
        <f ca="true">+IF(AND(ISNUMBER(OFFSET('Sanitation Data'!$H$12,0,10*ROW('Sanitation Data'!H98))),'Data Summary'!DM104="Yes"),OFFSET('Sanitation Data'!$H$12,0,10*ROW('Sanitation Data'!H98)),NA())</f>
        <v>#N/A</v>
      </c>
      <c r="AY104" s="106" t="e">
        <f ca="true">+IF(AND(ISNUMBER(OFFSET('Sanitation Data'!$H$13,0,10*ROW('Sanitation Data'!H98))),'Data Summary'!DN104="Yes"),OFFSET('Sanitation Data'!$H$13,0,10*ROW('Sanitation Data'!H98)),NA())</f>
        <v>#N/A</v>
      </c>
      <c r="AZ104" s="111" t="e">
        <f ca="true">+IF(AND(ISNUMBER(OFFSET('Hygiene Data'!$C$6,0,10*ROW('Hygiene Data'!C98))),'Data Summary'!DO104="Yes"),OFFSET('Hygiene Data'!$C$6,0,10*ROW('Hygiene Data'!C98)),NA())</f>
        <v>#N/A</v>
      </c>
      <c r="BA104" s="111" t="e">
        <f ca="true">+IF(AND(ISNUMBER(OFFSET('Hygiene Data'!$C$8,0,10*ROW('Hygiene Data'!C98))),'Data Summary'!DP104="Yes"),OFFSET('Hygiene Data'!$C$8,0,10*ROW('Hygiene Data'!C98)),NA())</f>
        <v>#N/A</v>
      </c>
      <c r="BB104" s="111" t="e">
        <f ca="true">+IF(AND(ISNUMBER(OFFSET('Hygiene Data'!$C$10,0,10*ROW('Hygiene Data'!C98))),'Data Summary'!DQ104="Yes"),OFFSET('Hygiene Data'!$C$10,0,10*ROW('Hygiene Data'!C98)),NA())</f>
        <v>#N/A</v>
      </c>
      <c r="BC104" s="111" t="e">
        <f ca="true">+IF(AND(ISNUMBER(OFFSET('Hygiene Data'!$D$6,0,10*ROW('Hygiene Data'!D98))),'Data Summary'!DR104="Yes"),OFFSET('Hygiene Data'!$D$6,0,10*ROW('Hygiene Data'!D98)),NA())</f>
        <v>#N/A</v>
      </c>
      <c r="BD104" s="111" t="e">
        <f ca="true">+IF(AND(ISNUMBER(OFFSET('Hygiene Data'!$D$8,0,10*ROW('Hygiene Data'!D98))),'Data Summary'!DS104="Yes"),OFFSET('Hygiene Data'!$D$8,0,10*ROW('Hygiene Data'!D98)),NA())</f>
        <v>#N/A</v>
      </c>
      <c r="BE104" s="111" t="e">
        <f ca="true">+IF(AND(ISNUMBER(OFFSET('Hygiene Data'!$D$10,0,10*ROW('Hygiene Data'!D98))),'Data Summary'!DT104="Yes"),OFFSET('Hygiene Data'!$D$10,0,10*ROW('Hygiene Data'!D98)),NA())</f>
        <v>#N/A</v>
      </c>
      <c r="BF104" s="111" t="e">
        <f ca="true">+IF(AND(ISNUMBER(OFFSET('Hygiene Data'!$E$6,0,10*ROW('Hygiene Data'!E98))),'Data Summary'!DU104="Yes"),OFFSET('Hygiene Data'!$E$6,0,10*ROW('Hygiene Data'!E98)),NA())</f>
        <v>#N/A</v>
      </c>
      <c r="BG104" s="111" t="e">
        <f ca="true">+IF(AND(ISNUMBER(OFFSET('Hygiene Data'!$E$8,0,10*ROW('Hygiene Data'!E98))),'Data Summary'!DV104="Yes"),OFFSET('Hygiene Data'!$E$8,0,10*ROW('Hygiene Data'!E98)),NA())</f>
        <v>#N/A</v>
      </c>
      <c r="BH104" s="111" t="e">
        <f ca="true">+IF(AND(ISNUMBER(OFFSET('Hygiene Data'!$E$10,0,10*ROW('Hygiene Data'!E98))),'Data Summary'!DW104="Yes"),OFFSET('Hygiene Data'!$E$10,0,10*ROW('Hygiene Data'!E98)),NA())</f>
        <v>#N/A</v>
      </c>
      <c r="BI104" s="111" t="e">
        <f ca="true">+IF(AND(ISNUMBER(OFFSET('Hygiene Data'!$F$6,0,10*ROW('Hygiene Data'!F98))),'Data Summary'!DX104="Yes"),OFFSET('Hygiene Data'!$F$6,0,10*ROW('Hygiene Data'!F98)),NA())</f>
        <v>#N/A</v>
      </c>
      <c r="BJ104" s="111" t="e">
        <f ca="true">+IF(AND(ISNUMBER(OFFSET('Hygiene Data'!$F$8,0,10*ROW('Hygiene Data'!F98))),'Data Summary'!DY104="Yes"),OFFSET('Hygiene Data'!$F$8,0,10*ROW('Hygiene Data'!F98)),NA())</f>
        <v>#N/A</v>
      </c>
      <c r="BK104" s="111" t="e">
        <f ca="true">+IF(AND(ISNUMBER(OFFSET('Hygiene Data'!$F$10,0,10*ROW('Hygiene Data'!F98))),'Data Summary'!DZ104="Yes"),OFFSET('Hygiene Data'!$F$10,0,10*ROW('Hygiene Data'!F98)),NA())</f>
        <v>#N/A</v>
      </c>
      <c r="BL104" s="111" t="e">
        <f ca="true">+IF(AND(ISNUMBER(OFFSET('Hygiene Data'!$G$6,0,10*ROW('Hygiene Data'!G98))),'Data Summary'!EA104="Yes"),OFFSET('Hygiene Data'!$G$6,0,10*ROW('Hygiene Data'!G98)),NA())</f>
        <v>#N/A</v>
      </c>
      <c r="BM104" s="111" t="e">
        <f ca="true">+IF(AND(ISNUMBER(OFFSET('Hygiene Data'!$G$8,0,10*ROW('Hygiene Data'!G98))),'Data Summary'!EB104="Yes"),OFFSET('Hygiene Data'!$G$8,0,10*ROW('Hygiene Data'!G98)),NA())</f>
        <v>#N/A</v>
      </c>
      <c r="BN104" s="111" t="e">
        <f ca="true">+IF(AND(ISNUMBER(OFFSET('Hygiene Data'!$G$10,0,10*ROW('Hygiene Data'!G98))),'Data Summary'!EC104="Yes"),OFFSET('Hygiene Data'!$G$10,0,10*ROW('Hygiene Data'!G98)),NA())</f>
        <v>#N/A</v>
      </c>
      <c r="BO104" s="111" t="e">
        <f ca="true">+IF(AND(ISNUMBER(OFFSET('Hygiene Data'!$H$6,0,10*ROW('Hygiene Data'!H98))),'Data Summary'!ED104="Yes"),OFFSET('Hygiene Data'!$H$6,0,10*ROW('Hygiene Data'!H98)),NA())</f>
        <v>#N/A</v>
      </c>
      <c r="BP104" s="111" t="e">
        <f ca="true">+IF(AND(ISNUMBER(OFFSET('Hygiene Data'!$H$8,0,10*ROW('Hygiene Data'!H98))),'Data Summary'!EE104="Yes"),OFFSET('Hygiene Data'!$H$8,0,10*ROW('Hygiene Data'!H98)),NA())</f>
        <v>#N/A</v>
      </c>
      <c r="BQ104" s="111" t="e">
        <f ca="true">+IF(AND(ISNUMBER(OFFSET('Hygiene Data'!$H$10,0,10*ROW('Hygiene Data'!H98))),'Data Summary'!EF104="Yes"),OFFSET('Hygiene Data'!$H$10,0,10*ROW('Hygiene Data'!H98)),NA())</f>
        <v>#N/A</v>
      </c>
    </row>
    <row r="105" x14ac:dyDescent="0.2">
      <c r="A105" s="59" t="e">
        <f ca="true">+IF(OFFSET('Water Data'!$B$1,0,10*ROW('Water Data'!B99))="",NA(),OFFSET('Water Data'!$B$1,0,10*ROW('Water Data'!B99)))</f>
        <v>#N/A</v>
      </c>
      <c r="B105" s="59" t="e">
        <f ca="true">+IF(OFFSET('Water Data'!$A$3,0,10*ROW('Water Data'!A102))="",NA(),OFFSET('Water Data'!$A$3,0,10*ROW('Water Data'!A102)))</f>
        <v>#N/A</v>
      </c>
      <c r="C105" s="59" t="e">
        <f ca="true">+IF(OFFSET('Water Data'!$C$3,0,10*ROW('Water Data'!C102))="",NA(),OFFSET('Water Data'!$C$3,0,10*ROW('Water Data'!C102)))</f>
        <v>#N/A</v>
      </c>
      <c r="D105" s="60" t="e">
        <f ca="true">+IF(AND(ISNUMBER(OFFSET('Water Data'!$C$5,0,10*ROW('Water Data'!C99))),'Data Summary'!BS105="Yes"),100-OFFSET('Water Data'!$C$5,0,10*ROW('Water Data'!C99)),NA())</f>
        <v>#N/A</v>
      </c>
      <c r="E105" s="60" t="e">
        <f ca="true">+IF(AND(ISNUMBER(OFFSET('Water Data'!$C$7,0,10*ROW('Water Data'!C99))),'Data Summary'!BT105="Yes"),OFFSET('Water Data'!$C$7,0,10*ROW('Water Data'!C99)),NA())</f>
        <v>#N/A</v>
      </c>
      <c r="F105" s="60" t="e">
        <f ca="true">+IF(AND(ISNUMBER(OFFSET('Water Data'!$C$10,0,10*ROW('Water Data'!C99))),'Data Summary'!BU105="Yes"),OFFSET('Water Data'!$C$10,0,10*ROW('Water Data'!C99)),NA())</f>
        <v>#N/A</v>
      </c>
      <c r="G105" s="60" t="e">
        <f ca="true">+IF(AND(ISNUMBER(OFFSET('Water Data'!$D$5,0,10*ROW('Water Data'!D99))),'Data Summary'!BV105="Yes"),100-OFFSET('Water Data'!$D$5,0,10*ROW('Water Data'!D99)),NA())</f>
        <v>#N/A</v>
      </c>
      <c r="H105" s="60" t="e">
        <f ca="true">+IF(AND(ISNUMBER(OFFSET('Water Data'!$D$7,0,10*ROW('Water Data'!D99))),'Data Summary'!BW105="Yes"),OFFSET('Water Data'!$D$7,0,10*ROW('Water Data'!D99)),NA())</f>
        <v>#N/A</v>
      </c>
      <c r="I105" s="60" t="e">
        <f ca="true">+IF(AND(ISNUMBER(OFFSET('Water Data'!$D$10,0,10*ROW('Water Data'!D99))),'Data Summary'!BX105="Yes"),OFFSET('Water Data'!$D$10,0,10*ROW('Water Data'!D99)),NA())</f>
        <v>#N/A</v>
      </c>
      <c r="J105" s="60" t="e">
        <f ca="true">+IF(AND(ISNUMBER(OFFSET('Water Data'!$E$5,0,10*ROW('Water Data'!E99))),'Data Summary'!BY105="Yes"),100-OFFSET('Water Data'!$E$5,0,10*ROW('Water Data'!E99)),NA())</f>
        <v>#N/A</v>
      </c>
      <c r="K105" s="60" t="e">
        <f ca="true">+IF(AND(ISNUMBER(OFFSET('Water Data'!$E$7,0,10*ROW('Water Data'!E99))),'Data Summary'!BZ105="Yes"),OFFSET('Water Data'!$E$7,0,10*ROW('Water Data'!E99)),NA())</f>
        <v>#N/A</v>
      </c>
      <c r="L105" s="60" t="e">
        <f ca="true">+IF(AND(ISNUMBER(OFFSET('Water Data'!$E$10,0,10*ROW('Water Data'!E99))),'Data Summary'!CA105="Yes"),OFFSET('Water Data'!$E$10,0,10*ROW('Water Data'!E99)),NA())</f>
        <v>#N/A</v>
      </c>
      <c r="M105" s="60" t="e">
        <f ca="true">+IF(AND(ISNUMBER(OFFSET('Water Data'!$F$5,0,10*ROW('Water Data'!F99))),'Data Summary'!CB105="Yes"),100-OFFSET('Water Data'!$F$5,0,10*ROW('Water Data'!F99)),NA())</f>
        <v>#N/A</v>
      </c>
      <c r="N105" s="60" t="e">
        <f ca="true">+IF(AND(ISNUMBER(OFFSET('Water Data'!$F$7,0,10*ROW('Water Data'!F99))),'Data Summary'!CC105="Yes"),OFFSET('Water Data'!$F$7,0,10*ROW('Water Data'!F99)),NA())</f>
        <v>#N/A</v>
      </c>
      <c r="O105" s="60" t="e">
        <f ca="true">+IF(AND(ISNUMBER(OFFSET('Water Data'!$F$10,0,10*ROW('Water Data'!F99))),'Data Summary'!CD105="Yes"),OFFSET('Water Data'!$F$10,0,10*ROW('Water Data'!F99)),NA())</f>
        <v>#N/A</v>
      </c>
      <c r="P105" s="60" t="e">
        <f ca="true">+IF(AND(ISNUMBER(OFFSET('Water Data'!$G$5,0,10*ROW('Water Data'!G99))),'Data Summary'!CE105="Yes"),100-OFFSET('Water Data'!$G$5,0,10*ROW('Water Data'!G99)),NA())</f>
        <v>#N/A</v>
      </c>
      <c r="Q105" s="60" t="e">
        <f ca="true">+IF(AND(ISNUMBER(OFFSET('Water Data'!$G$7,0,10*ROW('Water Data'!G99))),'Data Summary'!CF105="Yes"),OFFSET('Water Data'!$G$7,0,10*ROW('Water Data'!G99)),NA())</f>
        <v>#N/A</v>
      </c>
      <c r="R105" s="60" t="e">
        <f ca="true">+IF(AND(ISNUMBER(OFFSET('Water Data'!$G$10,0,10*ROW('Water Data'!G99))),'Data Summary'!CG105="Yes"),OFFSET('Water Data'!$G$10,0,10*ROW('Water Data'!G99)),NA())</f>
        <v>#N/A</v>
      </c>
      <c r="S105" s="60" t="e">
        <f ca="true">+IF(AND(ISNUMBER(OFFSET('Water Data'!$H$5,0,10*ROW('Water Data'!H99))),'Data Summary'!CH105="Yes"),100-OFFSET('Water Data'!$H$5,0,10*ROW('Water Data'!H99)),NA())</f>
        <v>#N/A</v>
      </c>
      <c r="T105" s="60" t="e">
        <f ca="true">+IF(AND(ISNUMBER(OFFSET('Water Data'!$H$7,0,10*ROW('Water Data'!H99))),'Data Summary'!CI105="Yes"),OFFSET('Water Data'!$H$7,0,10*ROW('Water Data'!H99)),NA())</f>
        <v>#N/A</v>
      </c>
      <c r="U105" s="60" t="e">
        <f ca="true">+IF(AND(ISNUMBER(OFFSET('Water Data'!$H$10,0,10*ROW('Water Data'!H99))),'Data Summary'!CJ105="Yes"),OFFSET('Water Data'!$H$10,0,10*ROW('Water Data'!H99)),NA())</f>
        <v>#N/A</v>
      </c>
      <c r="V105" s="106" t="e">
        <f ca="true">+IF(AND(ISNUMBER(OFFSET('Sanitation Data'!$C$5,0,10*ROW('Sanitation Data'!C99))),'Data Summary'!CK105="Yes"),100-OFFSET('Sanitation Data'!$C$5,0,10*ROW('Sanitation Data'!C99)),NA())</f>
        <v>#N/A</v>
      </c>
      <c r="W105" s="106" t="e">
        <f ca="true">+IF(AND(ISNUMBER(OFFSET('Sanitation Data'!$C$7,0,10*ROW('Sanitation Data'!C99))),'Data Summary'!CL105="Yes"),OFFSET('Sanitation Data'!$C$7,0,10*ROW('Sanitation Data'!C99)),NA())</f>
        <v>#N/A</v>
      </c>
      <c r="X105" s="106" t="e">
        <f ca="true">+IF(AND(ISNUMBER(OFFSET('Sanitation Data'!$C$11,0,10*ROW('Sanitation Data'!C99))),'Data Summary'!CM105="Yes"),OFFSET('Sanitation Data'!$C$11,0,10*ROW('Sanitation Data'!C99)),NA())</f>
        <v>#N/A</v>
      </c>
      <c r="Y105" s="106" t="e">
        <f ca="true">+IF(AND(ISNUMBER(OFFSET('Sanitation Data'!$C$12,0,10*ROW('Sanitation Data'!C99))),'Data Summary'!CN105="Yes"),OFFSET('Sanitation Data'!$C$12,0,10*ROW('Sanitation Data'!C99)),NA())</f>
        <v>#N/A</v>
      </c>
      <c r="Z105" s="106" t="e">
        <f ca="true">+IF(AND(ISNUMBER(OFFSET('Sanitation Data'!$C$13,0,10*ROW('Sanitation Data'!C99))),'Data Summary'!CO105="Yes"),OFFSET('Sanitation Data'!$C$13,0,10*ROW('Sanitation Data'!C99)),NA())</f>
        <v>#N/A</v>
      </c>
      <c r="AA105" s="106" t="e">
        <f ca="true">+IF(AND(ISNUMBER(OFFSET('Sanitation Data'!$D$5,0,10*ROW('Sanitation Data'!D99))),'Data Summary'!CP105="Yes"),100-OFFSET('Sanitation Data'!$D$5,0,10*ROW('Sanitation Data'!D99)),NA())</f>
        <v>#N/A</v>
      </c>
      <c r="AB105" s="106" t="e">
        <f ca="true">+IF(AND(ISNUMBER(OFFSET('Sanitation Data'!$D$7,0,10*ROW('Sanitation Data'!D99))),'Data Summary'!CQ105="Yes"),OFFSET('Sanitation Data'!$D$7,0,10*ROW('Sanitation Data'!D99)),NA())</f>
        <v>#N/A</v>
      </c>
      <c r="AC105" s="106" t="e">
        <f ca="true">+IF(AND(ISNUMBER(OFFSET('Sanitation Data'!$D$11,0,10*ROW('Sanitation Data'!D99))),'Data Summary'!CR105="Yes"),OFFSET('Sanitation Data'!$D$11,0,10*ROW('Sanitation Data'!D99)),NA())</f>
        <v>#N/A</v>
      </c>
      <c r="AD105" s="106" t="e">
        <f ca="true">+IF(AND(ISNUMBER(OFFSET('Sanitation Data'!$D$12,0,10*ROW('Sanitation Data'!D99))),'Data Summary'!CS105="Yes"),OFFSET('Sanitation Data'!$D$12,0,10*ROW('Sanitation Data'!D99)),NA())</f>
        <v>#N/A</v>
      </c>
      <c r="AE105" s="106" t="e">
        <f ca="true">+IF(AND(ISNUMBER(OFFSET('Sanitation Data'!$D$13,0,10*ROW('Sanitation Data'!D99))),'Data Summary'!CT105="Yes"),OFFSET('Sanitation Data'!$D$13,0,10*ROW('Sanitation Data'!D99)),NA())</f>
        <v>#N/A</v>
      </c>
      <c r="AF105" s="106" t="e">
        <f ca="true">+IF(AND(ISNUMBER(OFFSET('Sanitation Data'!$E$5,0,10*ROW('Sanitation Data'!E99))),'Data Summary'!CU105="Yes"),100-OFFSET('Sanitation Data'!$E$5,0,10*ROW('Sanitation Data'!E99)),NA())</f>
        <v>#N/A</v>
      </c>
      <c r="AG105" s="106" t="e">
        <f ca="true">+IF(AND(ISNUMBER(OFFSET('Sanitation Data'!$E$7,0,10*ROW('Sanitation Data'!E99))),'Data Summary'!CV105="Yes"),OFFSET('Sanitation Data'!$E$7,0,10*ROW('Sanitation Data'!E99)),NA())</f>
        <v>#N/A</v>
      </c>
      <c r="AH105" s="106" t="e">
        <f ca="true">+IF(AND(ISNUMBER(OFFSET('Sanitation Data'!$E$11,0,10*ROW('Sanitation Data'!E99))),'Data Summary'!CW105="Yes"),OFFSET('Sanitation Data'!$E$11,0,10*ROW('Sanitation Data'!E99)),NA())</f>
        <v>#N/A</v>
      </c>
      <c r="AI105" s="106" t="e">
        <f ca="true">+IF(AND(ISNUMBER(OFFSET('Sanitation Data'!$E$12,0,10*ROW('Sanitation Data'!E99))),'Data Summary'!CX105="Yes"),OFFSET('Sanitation Data'!$E$12,0,10*ROW('Sanitation Data'!E99)),NA())</f>
        <v>#N/A</v>
      </c>
      <c r="AJ105" s="106" t="e">
        <f ca="true">+IF(AND(ISNUMBER(OFFSET('Sanitation Data'!$E$13,0,10*ROW('Sanitation Data'!E99))),'Data Summary'!CY105="Yes"),OFFSET('Sanitation Data'!$E$13,0,10*ROW('Sanitation Data'!E99)),NA())</f>
        <v>#N/A</v>
      </c>
      <c r="AK105" s="106" t="e">
        <f ca="true">+IF(AND(ISNUMBER(OFFSET('Sanitation Data'!$F$5,0,10*ROW('Sanitation Data'!F99))),'Data Summary'!CZ105="Yes"),100-OFFSET('Sanitation Data'!$F$5,0,10*ROW('Sanitation Data'!F99)),NA())</f>
        <v>#N/A</v>
      </c>
      <c r="AL105" s="106" t="e">
        <f ca="true">+IF(AND(ISNUMBER(OFFSET('Sanitation Data'!$F$7,0,10*ROW('Sanitation Data'!F99))),'Data Summary'!DA105="Yes"),OFFSET('Sanitation Data'!$F$7,0,10*ROW('Sanitation Data'!F99)),NA())</f>
        <v>#N/A</v>
      </c>
      <c r="AM105" s="106" t="e">
        <f ca="true">+IF(AND(ISNUMBER(OFFSET('Sanitation Data'!$F$11,0,10*ROW('Sanitation Data'!F99))),'Data Summary'!DB105="Yes"),OFFSET('Sanitation Data'!$F$11,0,10*ROW('Sanitation Data'!F99)),NA())</f>
        <v>#N/A</v>
      </c>
      <c r="AN105" s="106" t="e">
        <f ca="true">+IF(AND(ISNUMBER(OFFSET('Sanitation Data'!$F$12,0,10*ROW('Sanitation Data'!F99))),'Data Summary'!DC105="Yes"),OFFSET('Sanitation Data'!$F$12,0,10*ROW('Sanitation Data'!F99)),NA())</f>
        <v>#N/A</v>
      </c>
      <c r="AO105" s="106" t="e">
        <f ca="true">+IF(AND(ISNUMBER(OFFSET('Sanitation Data'!$F$13,0,10*ROW('Sanitation Data'!F99))),'Data Summary'!DD105="Yes"),OFFSET('Sanitation Data'!$F$13,0,10*ROW('Sanitation Data'!F99)),NA())</f>
        <v>#N/A</v>
      </c>
      <c r="AP105" s="106" t="e">
        <f ca="true">+IF(AND(ISNUMBER(OFFSET('Sanitation Data'!$G$5,0,10*ROW('Sanitation Data'!G99))),'Data Summary'!DE105="Yes"),100-OFFSET('Sanitation Data'!$G$5,0,10*ROW('Sanitation Data'!G99)),NA())</f>
        <v>#N/A</v>
      </c>
      <c r="AQ105" s="106" t="e">
        <f ca="true">+IF(AND(ISNUMBER(OFFSET('Sanitation Data'!$G$7,0,10*ROW('Sanitation Data'!G99))),'Data Summary'!DF105="Yes"),OFFSET('Sanitation Data'!$G$7,0,10*ROW('Sanitation Data'!G99)),NA())</f>
        <v>#N/A</v>
      </c>
      <c r="AR105" s="106" t="e">
        <f ca="true">+IF(AND(ISNUMBER(OFFSET('Sanitation Data'!$G$11,0,10*ROW('Sanitation Data'!G99))),'Data Summary'!DG105="Yes"),OFFSET('Sanitation Data'!$G$11,0,10*ROW('Sanitation Data'!G99)),NA())</f>
        <v>#N/A</v>
      </c>
      <c r="AS105" s="106" t="e">
        <f ca="true">+IF(AND(ISNUMBER(OFFSET('Sanitation Data'!$G$12,0,10*ROW('Sanitation Data'!G99))),'Data Summary'!DH105="Yes"),OFFSET('Sanitation Data'!$G$12,0,10*ROW('Sanitation Data'!G99)),NA())</f>
        <v>#N/A</v>
      </c>
      <c r="AT105" s="106" t="e">
        <f ca="true">+IF(AND(ISNUMBER(OFFSET('Sanitation Data'!$G$13,0,10*ROW('Sanitation Data'!G99))),'Data Summary'!DI105="Yes"),OFFSET('Sanitation Data'!$G$13,0,10*ROW('Sanitation Data'!G99)),NA())</f>
        <v>#N/A</v>
      </c>
      <c r="AU105" s="106" t="e">
        <f ca="true">+IF(AND(ISNUMBER(OFFSET('Sanitation Data'!$H$5,0,10*ROW('Sanitation Data'!H99))),'Data Summary'!DJ105="Yes"),100-OFFSET('Sanitation Data'!$H$5,0,10*ROW('Sanitation Data'!H99)),NA())</f>
        <v>#N/A</v>
      </c>
      <c r="AV105" s="106" t="e">
        <f ca="true">+IF(AND(ISNUMBER(OFFSET('Sanitation Data'!$H$7,0,10*ROW('Sanitation Data'!H99))),'Data Summary'!DK105="Yes"),OFFSET('Sanitation Data'!$H$7,0,10*ROW('Sanitation Data'!H99)),NA())</f>
        <v>#N/A</v>
      </c>
      <c r="AW105" s="106" t="e">
        <f ca="true">+IF(AND(ISNUMBER(OFFSET('Sanitation Data'!$H$11,0,10*ROW('Sanitation Data'!H99))),'Data Summary'!DL105="Yes"),OFFSET('Sanitation Data'!$H$11,0,10*ROW('Sanitation Data'!H99)),NA())</f>
        <v>#N/A</v>
      </c>
      <c r="AX105" s="106" t="e">
        <f ca="true">+IF(AND(ISNUMBER(OFFSET('Sanitation Data'!$H$12,0,10*ROW('Sanitation Data'!H99))),'Data Summary'!DM105="Yes"),OFFSET('Sanitation Data'!$H$12,0,10*ROW('Sanitation Data'!H99)),NA())</f>
        <v>#N/A</v>
      </c>
      <c r="AY105" s="106" t="e">
        <f ca="true">+IF(AND(ISNUMBER(OFFSET('Sanitation Data'!$H$13,0,10*ROW('Sanitation Data'!H99))),'Data Summary'!DN105="Yes"),OFFSET('Sanitation Data'!$H$13,0,10*ROW('Sanitation Data'!H99)),NA())</f>
        <v>#N/A</v>
      </c>
      <c r="AZ105" s="111" t="e">
        <f ca="true">+IF(AND(ISNUMBER(OFFSET('Hygiene Data'!$C$6,0,10*ROW('Hygiene Data'!C99))),'Data Summary'!DO105="Yes"),OFFSET('Hygiene Data'!$C$6,0,10*ROW('Hygiene Data'!C99)),NA())</f>
        <v>#N/A</v>
      </c>
      <c r="BA105" s="111" t="e">
        <f ca="true">+IF(AND(ISNUMBER(OFFSET('Hygiene Data'!$C$8,0,10*ROW('Hygiene Data'!C99))),'Data Summary'!DP105="Yes"),OFFSET('Hygiene Data'!$C$8,0,10*ROW('Hygiene Data'!C99)),NA())</f>
        <v>#N/A</v>
      </c>
      <c r="BB105" s="111" t="e">
        <f ca="true">+IF(AND(ISNUMBER(OFFSET('Hygiene Data'!$C$10,0,10*ROW('Hygiene Data'!C99))),'Data Summary'!DQ105="Yes"),OFFSET('Hygiene Data'!$C$10,0,10*ROW('Hygiene Data'!C99)),NA())</f>
        <v>#N/A</v>
      </c>
      <c r="BC105" s="111" t="e">
        <f ca="true">+IF(AND(ISNUMBER(OFFSET('Hygiene Data'!$D$6,0,10*ROW('Hygiene Data'!D99))),'Data Summary'!DR105="Yes"),OFFSET('Hygiene Data'!$D$6,0,10*ROW('Hygiene Data'!D99)),NA())</f>
        <v>#N/A</v>
      </c>
      <c r="BD105" s="111" t="e">
        <f ca="true">+IF(AND(ISNUMBER(OFFSET('Hygiene Data'!$D$8,0,10*ROW('Hygiene Data'!D99))),'Data Summary'!DS105="Yes"),OFFSET('Hygiene Data'!$D$8,0,10*ROW('Hygiene Data'!D99)),NA())</f>
        <v>#N/A</v>
      </c>
      <c r="BE105" s="111" t="e">
        <f ca="true">+IF(AND(ISNUMBER(OFFSET('Hygiene Data'!$D$10,0,10*ROW('Hygiene Data'!D99))),'Data Summary'!DT105="Yes"),OFFSET('Hygiene Data'!$D$10,0,10*ROW('Hygiene Data'!D99)),NA())</f>
        <v>#N/A</v>
      </c>
      <c r="BF105" s="111" t="e">
        <f ca="true">+IF(AND(ISNUMBER(OFFSET('Hygiene Data'!$E$6,0,10*ROW('Hygiene Data'!E99))),'Data Summary'!DU105="Yes"),OFFSET('Hygiene Data'!$E$6,0,10*ROW('Hygiene Data'!E99)),NA())</f>
        <v>#N/A</v>
      </c>
      <c r="BG105" s="111" t="e">
        <f ca="true">+IF(AND(ISNUMBER(OFFSET('Hygiene Data'!$E$8,0,10*ROW('Hygiene Data'!E99))),'Data Summary'!DV105="Yes"),OFFSET('Hygiene Data'!$E$8,0,10*ROW('Hygiene Data'!E99)),NA())</f>
        <v>#N/A</v>
      </c>
      <c r="BH105" s="111" t="e">
        <f ca="true">+IF(AND(ISNUMBER(OFFSET('Hygiene Data'!$E$10,0,10*ROW('Hygiene Data'!E99))),'Data Summary'!DW105="Yes"),OFFSET('Hygiene Data'!$E$10,0,10*ROW('Hygiene Data'!E99)),NA())</f>
        <v>#N/A</v>
      </c>
      <c r="BI105" s="111" t="e">
        <f ca="true">+IF(AND(ISNUMBER(OFFSET('Hygiene Data'!$F$6,0,10*ROW('Hygiene Data'!F99))),'Data Summary'!DX105="Yes"),OFFSET('Hygiene Data'!$F$6,0,10*ROW('Hygiene Data'!F99)),NA())</f>
        <v>#N/A</v>
      </c>
      <c r="BJ105" s="111" t="e">
        <f ca="true">+IF(AND(ISNUMBER(OFFSET('Hygiene Data'!$F$8,0,10*ROW('Hygiene Data'!F99))),'Data Summary'!DY105="Yes"),OFFSET('Hygiene Data'!$F$8,0,10*ROW('Hygiene Data'!F99)),NA())</f>
        <v>#N/A</v>
      </c>
      <c r="BK105" s="111" t="e">
        <f ca="true">+IF(AND(ISNUMBER(OFFSET('Hygiene Data'!$F$10,0,10*ROW('Hygiene Data'!F99))),'Data Summary'!DZ105="Yes"),OFFSET('Hygiene Data'!$F$10,0,10*ROW('Hygiene Data'!F99)),NA())</f>
        <v>#N/A</v>
      </c>
      <c r="BL105" s="111" t="e">
        <f ca="true">+IF(AND(ISNUMBER(OFFSET('Hygiene Data'!$G$6,0,10*ROW('Hygiene Data'!G99))),'Data Summary'!EA105="Yes"),OFFSET('Hygiene Data'!$G$6,0,10*ROW('Hygiene Data'!G99)),NA())</f>
        <v>#N/A</v>
      </c>
      <c r="BM105" s="111" t="e">
        <f ca="true">+IF(AND(ISNUMBER(OFFSET('Hygiene Data'!$G$8,0,10*ROW('Hygiene Data'!G99))),'Data Summary'!EB105="Yes"),OFFSET('Hygiene Data'!$G$8,0,10*ROW('Hygiene Data'!G99)),NA())</f>
        <v>#N/A</v>
      </c>
      <c r="BN105" s="111" t="e">
        <f ca="true">+IF(AND(ISNUMBER(OFFSET('Hygiene Data'!$G$10,0,10*ROW('Hygiene Data'!G99))),'Data Summary'!EC105="Yes"),OFFSET('Hygiene Data'!$G$10,0,10*ROW('Hygiene Data'!G99)),NA())</f>
        <v>#N/A</v>
      </c>
      <c r="BO105" s="111" t="e">
        <f ca="true">+IF(AND(ISNUMBER(OFFSET('Hygiene Data'!$H$6,0,10*ROW('Hygiene Data'!H99))),'Data Summary'!ED105="Yes"),OFFSET('Hygiene Data'!$H$6,0,10*ROW('Hygiene Data'!H99)),NA())</f>
        <v>#N/A</v>
      </c>
      <c r="BP105" s="111" t="e">
        <f ca="true">+IF(AND(ISNUMBER(OFFSET('Hygiene Data'!$H$8,0,10*ROW('Hygiene Data'!H99))),'Data Summary'!EE105="Yes"),OFFSET('Hygiene Data'!$H$8,0,10*ROW('Hygiene Data'!H99)),NA())</f>
        <v>#N/A</v>
      </c>
      <c r="BQ105" s="111" t="e">
        <f ca="true">+IF(AND(ISNUMBER(OFFSET('Hygiene Data'!$H$10,0,10*ROW('Hygiene Data'!H99))),'Data Summary'!EF105="Yes"),OFFSET('Hygiene Data'!$H$10,0,10*ROW('Hygiene Data'!H99)),NA())</f>
        <v>#N/A</v>
      </c>
    </row>
    <row r="106" x14ac:dyDescent="0.2">
      <c r="A106" s="59" t="e">
        <f ca="true">+IF(OFFSET('Water Data'!$B$1,0,10*ROW('Water Data'!B100))="",NA(),OFFSET('Water Data'!$B$1,0,10*ROW('Water Data'!B100)))</f>
        <v>#N/A</v>
      </c>
      <c r="B106" s="59" t="e">
        <f ca="true">+IF(OFFSET('Water Data'!$A$3,0,10*ROW('Water Data'!A103))="",NA(),OFFSET('Water Data'!$A$3,0,10*ROW('Water Data'!A103)))</f>
        <v>#N/A</v>
      </c>
      <c r="C106" s="59" t="e">
        <f ca="true">+IF(OFFSET('Water Data'!$C$3,0,10*ROW('Water Data'!C103))="",NA(),OFFSET('Water Data'!$C$3,0,10*ROW('Water Data'!C103)))</f>
        <v>#N/A</v>
      </c>
      <c r="D106" s="60" t="e">
        <f ca="true">+IF(AND(ISNUMBER(OFFSET('Water Data'!$C$5,0,10*ROW('Water Data'!C100))),'Data Summary'!BS106="Yes"),100-OFFSET('Water Data'!$C$5,0,10*ROW('Water Data'!C100)),NA())</f>
        <v>#N/A</v>
      </c>
      <c r="E106" s="60" t="e">
        <f ca="true">+IF(AND(ISNUMBER(OFFSET('Water Data'!$C$7,0,10*ROW('Water Data'!C100))),'Data Summary'!BT106="Yes"),OFFSET('Water Data'!$C$7,0,10*ROW('Water Data'!C100)),NA())</f>
        <v>#N/A</v>
      </c>
      <c r="F106" s="60" t="e">
        <f ca="true">+IF(AND(ISNUMBER(OFFSET('Water Data'!$C$10,0,10*ROW('Water Data'!C100))),'Data Summary'!BU106="Yes"),OFFSET('Water Data'!$C$10,0,10*ROW('Water Data'!C100)),NA())</f>
        <v>#N/A</v>
      </c>
      <c r="G106" s="60" t="e">
        <f ca="true">+IF(AND(ISNUMBER(OFFSET('Water Data'!$D$5,0,10*ROW('Water Data'!D100))),'Data Summary'!BV106="Yes"),100-OFFSET('Water Data'!$D$5,0,10*ROW('Water Data'!D100)),NA())</f>
        <v>#N/A</v>
      </c>
      <c r="H106" s="60" t="e">
        <f ca="true">+IF(AND(ISNUMBER(OFFSET('Water Data'!$D$7,0,10*ROW('Water Data'!D100))),'Data Summary'!BW106="Yes"),OFFSET('Water Data'!$D$7,0,10*ROW('Water Data'!D100)),NA())</f>
        <v>#N/A</v>
      </c>
      <c r="I106" s="60" t="e">
        <f ca="true">+IF(AND(ISNUMBER(OFFSET('Water Data'!$D$10,0,10*ROW('Water Data'!D100))),'Data Summary'!BX106="Yes"),OFFSET('Water Data'!$D$10,0,10*ROW('Water Data'!D100)),NA())</f>
        <v>#N/A</v>
      </c>
      <c r="J106" s="60" t="e">
        <f ca="true">+IF(AND(ISNUMBER(OFFSET('Water Data'!$E$5,0,10*ROW('Water Data'!E100))),'Data Summary'!BY106="Yes"),100-OFFSET('Water Data'!$E$5,0,10*ROW('Water Data'!E100)),NA())</f>
        <v>#N/A</v>
      </c>
      <c r="K106" s="60" t="e">
        <f ca="true">+IF(AND(ISNUMBER(OFFSET('Water Data'!$E$7,0,10*ROW('Water Data'!E100))),'Data Summary'!BZ106="Yes"),OFFSET('Water Data'!$E$7,0,10*ROW('Water Data'!E100)),NA())</f>
        <v>#N/A</v>
      </c>
      <c r="L106" s="60" t="e">
        <f ca="true">+IF(AND(ISNUMBER(OFFSET('Water Data'!$E$10,0,10*ROW('Water Data'!E100))),'Data Summary'!CA106="Yes"),OFFSET('Water Data'!$E$10,0,10*ROW('Water Data'!E100)),NA())</f>
        <v>#N/A</v>
      </c>
      <c r="M106" s="60" t="e">
        <f ca="true">+IF(AND(ISNUMBER(OFFSET('Water Data'!$F$5,0,10*ROW('Water Data'!F100))),'Data Summary'!CB106="Yes"),100-OFFSET('Water Data'!$F$5,0,10*ROW('Water Data'!F100)),NA())</f>
        <v>#N/A</v>
      </c>
      <c r="N106" s="60" t="e">
        <f ca="true">+IF(AND(ISNUMBER(OFFSET('Water Data'!$F$7,0,10*ROW('Water Data'!F100))),'Data Summary'!CC106="Yes"),OFFSET('Water Data'!$F$7,0,10*ROW('Water Data'!F100)),NA())</f>
        <v>#N/A</v>
      </c>
      <c r="O106" s="60" t="e">
        <f ca="true">+IF(AND(ISNUMBER(OFFSET('Water Data'!$F$10,0,10*ROW('Water Data'!F100))),'Data Summary'!CD106="Yes"),OFFSET('Water Data'!$F$10,0,10*ROW('Water Data'!F100)),NA())</f>
        <v>#N/A</v>
      </c>
      <c r="P106" s="60" t="e">
        <f ca="true">+IF(AND(ISNUMBER(OFFSET('Water Data'!$G$5,0,10*ROW('Water Data'!G100))),'Data Summary'!CE106="Yes"),100-OFFSET('Water Data'!$G$5,0,10*ROW('Water Data'!G100)),NA())</f>
        <v>#N/A</v>
      </c>
      <c r="Q106" s="60" t="e">
        <f ca="true">+IF(AND(ISNUMBER(OFFSET('Water Data'!$G$7,0,10*ROW('Water Data'!G100))),'Data Summary'!CF106="Yes"),OFFSET('Water Data'!$G$7,0,10*ROW('Water Data'!G100)),NA())</f>
        <v>#N/A</v>
      </c>
      <c r="R106" s="60" t="e">
        <f ca="true">+IF(AND(ISNUMBER(OFFSET('Water Data'!$G$10,0,10*ROW('Water Data'!G100))),'Data Summary'!CG106="Yes"),OFFSET('Water Data'!$G$10,0,10*ROW('Water Data'!G100)),NA())</f>
        <v>#N/A</v>
      </c>
      <c r="S106" s="60" t="e">
        <f ca="true">+IF(AND(ISNUMBER(OFFSET('Water Data'!$H$5,0,10*ROW('Water Data'!H100))),'Data Summary'!CH106="Yes"),100-OFFSET('Water Data'!$H$5,0,10*ROW('Water Data'!H100)),NA())</f>
        <v>#N/A</v>
      </c>
      <c r="T106" s="60" t="e">
        <f ca="true">+IF(AND(ISNUMBER(OFFSET('Water Data'!$H$7,0,10*ROW('Water Data'!H100))),'Data Summary'!CI106="Yes"),OFFSET('Water Data'!$H$7,0,10*ROW('Water Data'!H100)),NA())</f>
        <v>#N/A</v>
      </c>
      <c r="U106" s="60" t="e">
        <f ca="true">+IF(AND(ISNUMBER(OFFSET('Water Data'!$H$10,0,10*ROW('Water Data'!H100))),'Data Summary'!CJ106="Yes"),OFFSET('Water Data'!$H$10,0,10*ROW('Water Data'!H100)),NA())</f>
        <v>#N/A</v>
      </c>
      <c r="V106" s="106" t="e">
        <f ca="true">+IF(AND(ISNUMBER(OFFSET('Sanitation Data'!$C$5,0,10*ROW('Sanitation Data'!C100))),'Data Summary'!CK106="Yes"),100-OFFSET('Sanitation Data'!$C$5,0,10*ROW('Sanitation Data'!C100)),NA())</f>
        <v>#N/A</v>
      </c>
      <c r="W106" s="106" t="e">
        <f ca="true">+IF(AND(ISNUMBER(OFFSET('Sanitation Data'!$C$7,0,10*ROW('Sanitation Data'!C100))),'Data Summary'!CL106="Yes"),OFFSET('Sanitation Data'!$C$7,0,10*ROW('Sanitation Data'!C100)),NA())</f>
        <v>#N/A</v>
      </c>
      <c r="X106" s="106" t="e">
        <f ca="true">+IF(AND(ISNUMBER(OFFSET('Sanitation Data'!$C$11,0,10*ROW('Sanitation Data'!C100))),'Data Summary'!CM106="Yes"),OFFSET('Sanitation Data'!$C$11,0,10*ROW('Sanitation Data'!C100)),NA())</f>
        <v>#N/A</v>
      </c>
      <c r="Y106" s="106" t="e">
        <f ca="true">+IF(AND(ISNUMBER(OFFSET('Sanitation Data'!$C$12,0,10*ROW('Sanitation Data'!C100))),'Data Summary'!CN106="Yes"),OFFSET('Sanitation Data'!$C$12,0,10*ROW('Sanitation Data'!C100)),NA())</f>
        <v>#N/A</v>
      </c>
      <c r="Z106" s="106" t="e">
        <f ca="true">+IF(AND(ISNUMBER(OFFSET('Sanitation Data'!$C$13,0,10*ROW('Sanitation Data'!C100))),'Data Summary'!CO106="Yes"),OFFSET('Sanitation Data'!$C$13,0,10*ROW('Sanitation Data'!C100)),NA())</f>
        <v>#N/A</v>
      </c>
      <c r="AA106" s="106" t="e">
        <f ca="true">+IF(AND(ISNUMBER(OFFSET('Sanitation Data'!$D$5,0,10*ROW('Sanitation Data'!D100))),'Data Summary'!CP106="Yes"),100-OFFSET('Sanitation Data'!$D$5,0,10*ROW('Sanitation Data'!D100)),NA())</f>
        <v>#N/A</v>
      </c>
      <c r="AB106" s="106" t="e">
        <f ca="true">+IF(AND(ISNUMBER(OFFSET('Sanitation Data'!$D$7,0,10*ROW('Sanitation Data'!D100))),'Data Summary'!CQ106="Yes"),OFFSET('Sanitation Data'!$D$7,0,10*ROW('Sanitation Data'!D100)),NA())</f>
        <v>#N/A</v>
      </c>
      <c r="AC106" s="106" t="e">
        <f ca="true">+IF(AND(ISNUMBER(OFFSET('Sanitation Data'!$D$11,0,10*ROW('Sanitation Data'!D100))),'Data Summary'!CR106="Yes"),OFFSET('Sanitation Data'!$D$11,0,10*ROW('Sanitation Data'!D100)),NA())</f>
        <v>#N/A</v>
      </c>
      <c r="AD106" s="106" t="e">
        <f ca="true">+IF(AND(ISNUMBER(OFFSET('Sanitation Data'!$D$12,0,10*ROW('Sanitation Data'!D100))),'Data Summary'!CS106="Yes"),OFFSET('Sanitation Data'!$D$12,0,10*ROW('Sanitation Data'!D100)),NA())</f>
        <v>#N/A</v>
      </c>
      <c r="AE106" s="106" t="e">
        <f ca="true">+IF(AND(ISNUMBER(OFFSET('Sanitation Data'!$D$13,0,10*ROW('Sanitation Data'!D100))),'Data Summary'!CT106="Yes"),OFFSET('Sanitation Data'!$D$13,0,10*ROW('Sanitation Data'!D100)),NA())</f>
        <v>#N/A</v>
      </c>
      <c r="AF106" s="106" t="e">
        <f ca="true">+IF(AND(ISNUMBER(OFFSET('Sanitation Data'!$E$5,0,10*ROW('Sanitation Data'!E100))),'Data Summary'!CU106="Yes"),100-OFFSET('Sanitation Data'!$E$5,0,10*ROW('Sanitation Data'!E100)),NA())</f>
        <v>#N/A</v>
      </c>
      <c r="AG106" s="106" t="e">
        <f ca="true">+IF(AND(ISNUMBER(OFFSET('Sanitation Data'!$E$7,0,10*ROW('Sanitation Data'!E100))),'Data Summary'!CV106="Yes"),OFFSET('Sanitation Data'!$E$7,0,10*ROW('Sanitation Data'!E100)),NA())</f>
        <v>#N/A</v>
      </c>
      <c r="AH106" s="106" t="e">
        <f ca="true">+IF(AND(ISNUMBER(OFFSET('Sanitation Data'!$E$11,0,10*ROW('Sanitation Data'!E100))),'Data Summary'!CW106="Yes"),OFFSET('Sanitation Data'!$E$11,0,10*ROW('Sanitation Data'!E100)),NA())</f>
        <v>#N/A</v>
      </c>
      <c r="AI106" s="106" t="e">
        <f ca="true">+IF(AND(ISNUMBER(OFFSET('Sanitation Data'!$E$12,0,10*ROW('Sanitation Data'!E100))),'Data Summary'!CX106="Yes"),OFFSET('Sanitation Data'!$E$12,0,10*ROW('Sanitation Data'!E100)),NA())</f>
        <v>#N/A</v>
      </c>
      <c r="AJ106" s="106" t="e">
        <f ca="true">+IF(AND(ISNUMBER(OFFSET('Sanitation Data'!$E$13,0,10*ROW('Sanitation Data'!E100))),'Data Summary'!CY106="Yes"),OFFSET('Sanitation Data'!$E$13,0,10*ROW('Sanitation Data'!E100)),NA())</f>
        <v>#N/A</v>
      </c>
      <c r="AK106" s="106" t="e">
        <f ca="true">+IF(AND(ISNUMBER(OFFSET('Sanitation Data'!$F$5,0,10*ROW('Sanitation Data'!F100))),'Data Summary'!CZ106="Yes"),100-OFFSET('Sanitation Data'!$F$5,0,10*ROW('Sanitation Data'!F100)),NA())</f>
        <v>#N/A</v>
      </c>
      <c r="AL106" s="106" t="e">
        <f ca="true">+IF(AND(ISNUMBER(OFFSET('Sanitation Data'!$F$7,0,10*ROW('Sanitation Data'!F100))),'Data Summary'!DA106="Yes"),OFFSET('Sanitation Data'!$F$7,0,10*ROW('Sanitation Data'!F100)),NA())</f>
        <v>#N/A</v>
      </c>
      <c r="AM106" s="106" t="e">
        <f ca="true">+IF(AND(ISNUMBER(OFFSET('Sanitation Data'!$F$11,0,10*ROW('Sanitation Data'!F100))),'Data Summary'!DB106="Yes"),OFFSET('Sanitation Data'!$F$11,0,10*ROW('Sanitation Data'!F100)),NA())</f>
        <v>#N/A</v>
      </c>
      <c r="AN106" s="106" t="e">
        <f ca="true">+IF(AND(ISNUMBER(OFFSET('Sanitation Data'!$F$12,0,10*ROW('Sanitation Data'!F100))),'Data Summary'!DC106="Yes"),OFFSET('Sanitation Data'!$F$12,0,10*ROW('Sanitation Data'!F100)),NA())</f>
        <v>#N/A</v>
      </c>
      <c r="AO106" s="106" t="e">
        <f ca="true">+IF(AND(ISNUMBER(OFFSET('Sanitation Data'!$F$13,0,10*ROW('Sanitation Data'!F100))),'Data Summary'!DD106="Yes"),OFFSET('Sanitation Data'!$F$13,0,10*ROW('Sanitation Data'!F100)),NA())</f>
        <v>#N/A</v>
      </c>
      <c r="AP106" s="106" t="e">
        <f ca="true">+IF(AND(ISNUMBER(OFFSET('Sanitation Data'!$G$5,0,10*ROW('Sanitation Data'!G100))),'Data Summary'!DE106="Yes"),100-OFFSET('Sanitation Data'!$G$5,0,10*ROW('Sanitation Data'!G100)),NA())</f>
        <v>#N/A</v>
      </c>
      <c r="AQ106" s="106" t="e">
        <f ca="true">+IF(AND(ISNUMBER(OFFSET('Sanitation Data'!$G$7,0,10*ROW('Sanitation Data'!G100))),'Data Summary'!DF106="Yes"),OFFSET('Sanitation Data'!$G$7,0,10*ROW('Sanitation Data'!G100)),NA())</f>
        <v>#N/A</v>
      </c>
      <c r="AR106" s="106" t="e">
        <f ca="true">+IF(AND(ISNUMBER(OFFSET('Sanitation Data'!$G$11,0,10*ROW('Sanitation Data'!G100))),'Data Summary'!DG106="Yes"),OFFSET('Sanitation Data'!$G$11,0,10*ROW('Sanitation Data'!G100)),NA())</f>
        <v>#N/A</v>
      </c>
      <c r="AS106" s="106" t="e">
        <f ca="true">+IF(AND(ISNUMBER(OFFSET('Sanitation Data'!$G$12,0,10*ROW('Sanitation Data'!G100))),'Data Summary'!DH106="Yes"),OFFSET('Sanitation Data'!$G$12,0,10*ROW('Sanitation Data'!G100)),NA())</f>
        <v>#N/A</v>
      </c>
      <c r="AT106" s="106" t="e">
        <f ca="true">+IF(AND(ISNUMBER(OFFSET('Sanitation Data'!$G$13,0,10*ROW('Sanitation Data'!G100))),'Data Summary'!DI106="Yes"),OFFSET('Sanitation Data'!$G$13,0,10*ROW('Sanitation Data'!G100)),NA())</f>
        <v>#N/A</v>
      </c>
      <c r="AU106" s="106" t="e">
        <f ca="true">+IF(AND(ISNUMBER(OFFSET('Sanitation Data'!$H$5,0,10*ROW('Sanitation Data'!H100))),'Data Summary'!DJ106="Yes"),100-OFFSET('Sanitation Data'!$H$5,0,10*ROW('Sanitation Data'!H100)),NA())</f>
        <v>#N/A</v>
      </c>
      <c r="AV106" s="106" t="e">
        <f ca="true">+IF(AND(ISNUMBER(OFFSET('Sanitation Data'!$H$7,0,10*ROW('Sanitation Data'!H100))),'Data Summary'!DK106="Yes"),OFFSET('Sanitation Data'!$H$7,0,10*ROW('Sanitation Data'!H100)),NA())</f>
        <v>#N/A</v>
      </c>
      <c r="AW106" s="106" t="e">
        <f ca="true">+IF(AND(ISNUMBER(OFFSET('Sanitation Data'!$H$11,0,10*ROW('Sanitation Data'!H100))),'Data Summary'!DL106="Yes"),OFFSET('Sanitation Data'!$H$11,0,10*ROW('Sanitation Data'!H100)),NA())</f>
        <v>#N/A</v>
      </c>
      <c r="AX106" s="106" t="e">
        <f ca="true">+IF(AND(ISNUMBER(OFFSET('Sanitation Data'!$H$12,0,10*ROW('Sanitation Data'!H100))),'Data Summary'!DM106="Yes"),OFFSET('Sanitation Data'!$H$12,0,10*ROW('Sanitation Data'!H100)),NA())</f>
        <v>#N/A</v>
      </c>
      <c r="AY106" s="106" t="e">
        <f ca="true">+IF(AND(ISNUMBER(OFFSET('Sanitation Data'!$H$13,0,10*ROW('Sanitation Data'!H100))),'Data Summary'!DN106="Yes"),OFFSET('Sanitation Data'!$H$13,0,10*ROW('Sanitation Data'!H100)),NA())</f>
        <v>#N/A</v>
      </c>
      <c r="AZ106" s="111" t="e">
        <f ca="true">+IF(AND(ISNUMBER(OFFSET('Hygiene Data'!$C$6,0,10*ROW('Hygiene Data'!C100))),'Data Summary'!DO106="Yes"),OFFSET('Hygiene Data'!$C$6,0,10*ROW('Hygiene Data'!C100)),NA())</f>
        <v>#N/A</v>
      </c>
      <c r="BA106" s="111" t="e">
        <f ca="true">+IF(AND(ISNUMBER(OFFSET('Hygiene Data'!$C$8,0,10*ROW('Hygiene Data'!C100))),'Data Summary'!DP106="Yes"),OFFSET('Hygiene Data'!$C$8,0,10*ROW('Hygiene Data'!C100)),NA())</f>
        <v>#N/A</v>
      </c>
      <c r="BB106" s="111" t="e">
        <f ca="true">+IF(AND(ISNUMBER(OFFSET('Hygiene Data'!$C$10,0,10*ROW('Hygiene Data'!C100))),'Data Summary'!DQ106="Yes"),OFFSET('Hygiene Data'!$C$10,0,10*ROW('Hygiene Data'!C100)),NA())</f>
        <v>#N/A</v>
      </c>
      <c r="BC106" s="111" t="e">
        <f ca="true">+IF(AND(ISNUMBER(OFFSET('Hygiene Data'!$D$6,0,10*ROW('Hygiene Data'!D100))),'Data Summary'!DR106="Yes"),OFFSET('Hygiene Data'!$D$6,0,10*ROW('Hygiene Data'!D100)),NA())</f>
        <v>#N/A</v>
      </c>
      <c r="BD106" s="111" t="e">
        <f ca="true">+IF(AND(ISNUMBER(OFFSET('Hygiene Data'!$D$8,0,10*ROW('Hygiene Data'!D100))),'Data Summary'!DS106="Yes"),OFFSET('Hygiene Data'!$D$8,0,10*ROW('Hygiene Data'!D100)),NA())</f>
        <v>#N/A</v>
      </c>
      <c r="BE106" s="111" t="e">
        <f ca="true">+IF(AND(ISNUMBER(OFFSET('Hygiene Data'!$D$10,0,10*ROW('Hygiene Data'!D100))),'Data Summary'!DT106="Yes"),OFFSET('Hygiene Data'!$D$10,0,10*ROW('Hygiene Data'!D100)),NA())</f>
        <v>#N/A</v>
      </c>
      <c r="BF106" s="111" t="e">
        <f ca="true">+IF(AND(ISNUMBER(OFFSET('Hygiene Data'!$E$6,0,10*ROW('Hygiene Data'!E100))),'Data Summary'!DU106="Yes"),OFFSET('Hygiene Data'!$E$6,0,10*ROW('Hygiene Data'!E100)),NA())</f>
        <v>#N/A</v>
      </c>
      <c r="BG106" s="111" t="e">
        <f ca="true">+IF(AND(ISNUMBER(OFFSET('Hygiene Data'!$E$8,0,10*ROW('Hygiene Data'!E100))),'Data Summary'!DV106="Yes"),OFFSET('Hygiene Data'!$E$8,0,10*ROW('Hygiene Data'!E100)),NA())</f>
        <v>#N/A</v>
      </c>
      <c r="BH106" s="111" t="e">
        <f ca="true">+IF(AND(ISNUMBER(OFFSET('Hygiene Data'!$E$10,0,10*ROW('Hygiene Data'!E100))),'Data Summary'!DW106="Yes"),OFFSET('Hygiene Data'!$E$10,0,10*ROW('Hygiene Data'!E100)),NA())</f>
        <v>#N/A</v>
      </c>
      <c r="BI106" s="111" t="e">
        <f ca="true">+IF(AND(ISNUMBER(OFFSET('Hygiene Data'!$F$6,0,10*ROW('Hygiene Data'!F100))),'Data Summary'!DX106="Yes"),OFFSET('Hygiene Data'!$F$6,0,10*ROW('Hygiene Data'!F100)),NA())</f>
        <v>#N/A</v>
      </c>
      <c r="BJ106" s="111" t="e">
        <f ca="true">+IF(AND(ISNUMBER(OFFSET('Hygiene Data'!$F$8,0,10*ROW('Hygiene Data'!F100))),'Data Summary'!DY106="Yes"),OFFSET('Hygiene Data'!$F$8,0,10*ROW('Hygiene Data'!F100)),NA())</f>
        <v>#N/A</v>
      </c>
      <c r="BK106" s="111" t="e">
        <f ca="true">+IF(AND(ISNUMBER(OFFSET('Hygiene Data'!$F$10,0,10*ROW('Hygiene Data'!F100))),'Data Summary'!DZ106="Yes"),OFFSET('Hygiene Data'!$F$10,0,10*ROW('Hygiene Data'!F100)),NA())</f>
        <v>#N/A</v>
      </c>
      <c r="BL106" s="111" t="e">
        <f ca="true">+IF(AND(ISNUMBER(OFFSET('Hygiene Data'!$G$6,0,10*ROW('Hygiene Data'!G100))),'Data Summary'!EA106="Yes"),OFFSET('Hygiene Data'!$G$6,0,10*ROW('Hygiene Data'!G100)),NA())</f>
        <v>#N/A</v>
      </c>
      <c r="BM106" s="111" t="e">
        <f ca="true">+IF(AND(ISNUMBER(OFFSET('Hygiene Data'!$G$8,0,10*ROW('Hygiene Data'!G100))),'Data Summary'!EB106="Yes"),OFFSET('Hygiene Data'!$G$8,0,10*ROW('Hygiene Data'!G100)),NA())</f>
        <v>#N/A</v>
      </c>
      <c r="BN106" s="111" t="e">
        <f ca="true">+IF(AND(ISNUMBER(OFFSET('Hygiene Data'!$G$10,0,10*ROW('Hygiene Data'!G100))),'Data Summary'!EC106="Yes"),OFFSET('Hygiene Data'!$G$10,0,10*ROW('Hygiene Data'!G100)),NA())</f>
        <v>#N/A</v>
      </c>
      <c r="BO106" s="111" t="e">
        <f ca="true">+IF(AND(ISNUMBER(OFFSET('Hygiene Data'!$H$6,0,10*ROW('Hygiene Data'!H100))),'Data Summary'!ED106="Yes"),OFFSET('Hygiene Data'!$H$6,0,10*ROW('Hygiene Data'!H100)),NA())</f>
        <v>#N/A</v>
      </c>
      <c r="BP106" s="111" t="e">
        <f ca="true">+IF(AND(ISNUMBER(OFFSET('Hygiene Data'!$H$8,0,10*ROW('Hygiene Data'!H100))),'Data Summary'!EE106="Yes"),OFFSET('Hygiene Data'!$H$8,0,10*ROW('Hygiene Data'!H100)),NA())</f>
        <v>#N/A</v>
      </c>
      <c r="BQ106" s="111" t="e">
        <f ca="true">+IF(AND(ISNUMBER(OFFSET('Hygiene Data'!$H$10,0,10*ROW('Hygiene Data'!H100))),'Data Summary'!EF106="Yes"),OFFSET('Hygiene Data'!$H$10,0,10*ROW('Hygiene Data'!H100)),NA())</f>
        <v>#N/A</v>
      </c>
    </row>
    <row r="107" x14ac:dyDescent="0.2">
      <c r="A107" s="59" t="e">
        <f ca="true">+IF(OFFSET('Water Data'!$B$1,0,10*ROW('Water Data'!B101))="",NA(),OFFSET('Water Data'!$B$1,0,10*ROW('Water Data'!B101)))</f>
        <v>#N/A</v>
      </c>
      <c r="B107" s="59" t="e">
        <f ca="true">+IF(OFFSET('Water Data'!$A$3,0,10*ROW('Water Data'!A104))="",NA(),OFFSET('Water Data'!$A$3,0,10*ROW('Water Data'!A104)))</f>
        <v>#N/A</v>
      </c>
      <c r="C107" s="59" t="e">
        <f ca="true">+IF(OFFSET('Water Data'!$C$3,0,10*ROW('Water Data'!C104))="",NA(),OFFSET('Water Data'!$C$3,0,10*ROW('Water Data'!C104)))</f>
        <v>#N/A</v>
      </c>
      <c r="D107" s="60" t="e">
        <f ca="true">+IF(AND(ISNUMBER(OFFSET('Water Data'!$C$5,0,10*ROW('Water Data'!C101))),'Data Summary'!BS107="Yes"),100-OFFSET('Water Data'!$C$5,0,10*ROW('Water Data'!C101)),NA())</f>
        <v>#N/A</v>
      </c>
      <c r="E107" s="60" t="e">
        <f ca="true">+IF(AND(ISNUMBER(OFFSET('Water Data'!$C$7,0,10*ROW('Water Data'!C101))),'Data Summary'!BT107="Yes"),OFFSET('Water Data'!$C$7,0,10*ROW('Water Data'!C101)),NA())</f>
        <v>#N/A</v>
      </c>
      <c r="F107" s="60" t="e">
        <f ca="true">+IF(AND(ISNUMBER(OFFSET('Water Data'!$C$10,0,10*ROW('Water Data'!C101))),'Data Summary'!BU107="Yes"),OFFSET('Water Data'!$C$10,0,10*ROW('Water Data'!C101)),NA())</f>
        <v>#N/A</v>
      </c>
      <c r="G107" s="60" t="e">
        <f ca="true">+IF(AND(ISNUMBER(OFFSET('Water Data'!$D$5,0,10*ROW('Water Data'!D101))),'Data Summary'!BV107="Yes"),100-OFFSET('Water Data'!$D$5,0,10*ROW('Water Data'!D101)),NA())</f>
        <v>#N/A</v>
      </c>
      <c r="H107" s="60" t="e">
        <f ca="true">+IF(AND(ISNUMBER(OFFSET('Water Data'!$D$7,0,10*ROW('Water Data'!D101))),'Data Summary'!BW107="Yes"),OFFSET('Water Data'!$D$7,0,10*ROW('Water Data'!D101)),NA())</f>
        <v>#N/A</v>
      </c>
      <c r="I107" s="60" t="e">
        <f ca="true">+IF(AND(ISNUMBER(OFFSET('Water Data'!$D$10,0,10*ROW('Water Data'!D101))),'Data Summary'!BX107="Yes"),OFFSET('Water Data'!$D$10,0,10*ROW('Water Data'!D101)),NA())</f>
        <v>#N/A</v>
      </c>
      <c r="J107" s="60" t="e">
        <f ca="true">+IF(AND(ISNUMBER(OFFSET('Water Data'!$E$5,0,10*ROW('Water Data'!E101))),'Data Summary'!BY107="Yes"),100-OFFSET('Water Data'!$E$5,0,10*ROW('Water Data'!E101)),NA())</f>
        <v>#N/A</v>
      </c>
      <c r="K107" s="60" t="e">
        <f ca="true">+IF(AND(ISNUMBER(OFFSET('Water Data'!$E$7,0,10*ROW('Water Data'!E101))),'Data Summary'!BZ107="Yes"),OFFSET('Water Data'!$E$7,0,10*ROW('Water Data'!E101)),NA())</f>
        <v>#N/A</v>
      </c>
      <c r="L107" s="60" t="e">
        <f ca="true">+IF(AND(ISNUMBER(OFFSET('Water Data'!$E$10,0,10*ROW('Water Data'!E101))),'Data Summary'!CA107="Yes"),OFFSET('Water Data'!$E$10,0,10*ROW('Water Data'!E101)),NA())</f>
        <v>#N/A</v>
      </c>
      <c r="M107" s="60" t="e">
        <f ca="true">+IF(AND(ISNUMBER(OFFSET('Water Data'!$F$5,0,10*ROW('Water Data'!F101))),'Data Summary'!CB107="Yes"),100-OFFSET('Water Data'!$F$5,0,10*ROW('Water Data'!F101)),NA())</f>
        <v>#N/A</v>
      </c>
      <c r="N107" s="60" t="e">
        <f ca="true">+IF(AND(ISNUMBER(OFFSET('Water Data'!$F$7,0,10*ROW('Water Data'!F101))),'Data Summary'!CC107="Yes"),OFFSET('Water Data'!$F$7,0,10*ROW('Water Data'!F101)),NA())</f>
        <v>#N/A</v>
      </c>
      <c r="O107" s="60" t="e">
        <f ca="true">+IF(AND(ISNUMBER(OFFSET('Water Data'!$F$10,0,10*ROW('Water Data'!F101))),'Data Summary'!CD107="Yes"),OFFSET('Water Data'!$F$10,0,10*ROW('Water Data'!F101)),NA())</f>
        <v>#N/A</v>
      </c>
      <c r="P107" s="60" t="e">
        <f ca="true">+IF(AND(ISNUMBER(OFFSET('Water Data'!$G$5,0,10*ROW('Water Data'!G101))),'Data Summary'!CE107="Yes"),100-OFFSET('Water Data'!$G$5,0,10*ROW('Water Data'!G101)),NA())</f>
        <v>#N/A</v>
      </c>
      <c r="Q107" s="60" t="e">
        <f ca="true">+IF(AND(ISNUMBER(OFFSET('Water Data'!$G$7,0,10*ROW('Water Data'!G101))),'Data Summary'!CF107="Yes"),OFFSET('Water Data'!$G$7,0,10*ROW('Water Data'!G101)),NA())</f>
        <v>#N/A</v>
      </c>
      <c r="R107" s="60" t="e">
        <f ca="true">+IF(AND(ISNUMBER(OFFSET('Water Data'!$G$10,0,10*ROW('Water Data'!G101))),'Data Summary'!CG107="Yes"),OFFSET('Water Data'!$G$10,0,10*ROW('Water Data'!G101)),NA())</f>
        <v>#N/A</v>
      </c>
      <c r="S107" s="60" t="e">
        <f ca="true">+IF(AND(ISNUMBER(OFFSET('Water Data'!$H$5,0,10*ROW('Water Data'!H101))),'Data Summary'!CH107="Yes"),100-OFFSET('Water Data'!$H$5,0,10*ROW('Water Data'!H101)),NA())</f>
        <v>#N/A</v>
      </c>
      <c r="T107" s="60" t="e">
        <f ca="true">+IF(AND(ISNUMBER(OFFSET('Water Data'!$H$7,0,10*ROW('Water Data'!H101))),'Data Summary'!CI107="Yes"),OFFSET('Water Data'!$H$7,0,10*ROW('Water Data'!H101)),NA())</f>
        <v>#N/A</v>
      </c>
      <c r="U107" s="60" t="e">
        <f ca="true">+IF(AND(ISNUMBER(OFFSET('Water Data'!$H$10,0,10*ROW('Water Data'!H101))),'Data Summary'!CJ107="Yes"),OFFSET('Water Data'!$H$10,0,10*ROW('Water Data'!H101)),NA())</f>
        <v>#N/A</v>
      </c>
      <c r="V107" s="106" t="e">
        <f ca="true">+IF(AND(ISNUMBER(OFFSET('Sanitation Data'!$C$5,0,10*ROW('Sanitation Data'!C101))),'Data Summary'!CK107="Yes"),100-OFFSET('Sanitation Data'!$C$5,0,10*ROW('Sanitation Data'!C101)),NA())</f>
        <v>#N/A</v>
      </c>
      <c r="W107" s="106" t="e">
        <f ca="true">+IF(AND(ISNUMBER(OFFSET('Sanitation Data'!$C$7,0,10*ROW('Sanitation Data'!C101))),'Data Summary'!CL107="Yes"),OFFSET('Sanitation Data'!$C$7,0,10*ROW('Sanitation Data'!C101)),NA())</f>
        <v>#N/A</v>
      </c>
      <c r="X107" s="106" t="e">
        <f ca="true">+IF(AND(ISNUMBER(OFFSET('Sanitation Data'!$C$11,0,10*ROW('Sanitation Data'!C101))),'Data Summary'!CM107="Yes"),OFFSET('Sanitation Data'!$C$11,0,10*ROW('Sanitation Data'!C101)),NA())</f>
        <v>#N/A</v>
      </c>
      <c r="Y107" s="106" t="e">
        <f ca="true">+IF(AND(ISNUMBER(OFFSET('Sanitation Data'!$C$12,0,10*ROW('Sanitation Data'!C101))),'Data Summary'!CN107="Yes"),OFFSET('Sanitation Data'!$C$12,0,10*ROW('Sanitation Data'!C101)),NA())</f>
        <v>#N/A</v>
      </c>
      <c r="Z107" s="106" t="e">
        <f ca="true">+IF(AND(ISNUMBER(OFFSET('Sanitation Data'!$C$13,0,10*ROW('Sanitation Data'!C101))),'Data Summary'!CO107="Yes"),OFFSET('Sanitation Data'!$C$13,0,10*ROW('Sanitation Data'!C101)),NA())</f>
        <v>#N/A</v>
      </c>
      <c r="AA107" s="106" t="e">
        <f ca="true">+IF(AND(ISNUMBER(OFFSET('Sanitation Data'!$D$5,0,10*ROW('Sanitation Data'!D101))),'Data Summary'!CP107="Yes"),100-OFFSET('Sanitation Data'!$D$5,0,10*ROW('Sanitation Data'!D101)),NA())</f>
        <v>#N/A</v>
      </c>
      <c r="AB107" s="106" t="e">
        <f ca="true">+IF(AND(ISNUMBER(OFFSET('Sanitation Data'!$D$7,0,10*ROW('Sanitation Data'!D101))),'Data Summary'!CQ107="Yes"),OFFSET('Sanitation Data'!$D$7,0,10*ROW('Sanitation Data'!D101)),NA())</f>
        <v>#N/A</v>
      </c>
      <c r="AC107" s="106" t="e">
        <f ca="true">+IF(AND(ISNUMBER(OFFSET('Sanitation Data'!$D$11,0,10*ROW('Sanitation Data'!D101))),'Data Summary'!CR107="Yes"),OFFSET('Sanitation Data'!$D$11,0,10*ROW('Sanitation Data'!D101)),NA())</f>
        <v>#N/A</v>
      </c>
      <c r="AD107" s="106" t="e">
        <f ca="true">+IF(AND(ISNUMBER(OFFSET('Sanitation Data'!$D$12,0,10*ROW('Sanitation Data'!D101))),'Data Summary'!CS107="Yes"),OFFSET('Sanitation Data'!$D$12,0,10*ROW('Sanitation Data'!D101)),NA())</f>
        <v>#N/A</v>
      </c>
      <c r="AE107" s="106" t="e">
        <f ca="true">+IF(AND(ISNUMBER(OFFSET('Sanitation Data'!$D$13,0,10*ROW('Sanitation Data'!D101))),'Data Summary'!CT107="Yes"),OFFSET('Sanitation Data'!$D$13,0,10*ROW('Sanitation Data'!D101)),NA())</f>
        <v>#N/A</v>
      </c>
      <c r="AF107" s="106" t="e">
        <f ca="true">+IF(AND(ISNUMBER(OFFSET('Sanitation Data'!$E$5,0,10*ROW('Sanitation Data'!E101))),'Data Summary'!CU107="Yes"),100-OFFSET('Sanitation Data'!$E$5,0,10*ROW('Sanitation Data'!E101)),NA())</f>
        <v>#N/A</v>
      </c>
      <c r="AG107" s="106" t="e">
        <f ca="true">+IF(AND(ISNUMBER(OFFSET('Sanitation Data'!$E$7,0,10*ROW('Sanitation Data'!E101))),'Data Summary'!CV107="Yes"),OFFSET('Sanitation Data'!$E$7,0,10*ROW('Sanitation Data'!E101)),NA())</f>
        <v>#N/A</v>
      </c>
      <c r="AH107" s="106" t="e">
        <f ca="true">+IF(AND(ISNUMBER(OFFSET('Sanitation Data'!$E$11,0,10*ROW('Sanitation Data'!E101))),'Data Summary'!CW107="Yes"),OFFSET('Sanitation Data'!$E$11,0,10*ROW('Sanitation Data'!E101)),NA())</f>
        <v>#N/A</v>
      </c>
      <c r="AI107" s="106" t="e">
        <f ca="true">+IF(AND(ISNUMBER(OFFSET('Sanitation Data'!$E$12,0,10*ROW('Sanitation Data'!E101))),'Data Summary'!CX107="Yes"),OFFSET('Sanitation Data'!$E$12,0,10*ROW('Sanitation Data'!E101)),NA())</f>
        <v>#N/A</v>
      </c>
      <c r="AJ107" s="106" t="e">
        <f ca="true">+IF(AND(ISNUMBER(OFFSET('Sanitation Data'!$E$13,0,10*ROW('Sanitation Data'!E101))),'Data Summary'!CY107="Yes"),OFFSET('Sanitation Data'!$E$13,0,10*ROW('Sanitation Data'!E101)),NA())</f>
        <v>#N/A</v>
      </c>
      <c r="AK107" s="106" t="e">
        <f ca="true">+IF(AND(ISNUMBER(OFFSET('Sanitation Data'!$F$5,0,10*ROW('Sanitation Data'!F101))),'Data Summary'!CZ107="Yes"),100-OFFSET('Sanitation Data'!$F$5,0,10*ROW('Sanitation Data'!F101)),NA())</f>
        <v>#N/A</v>
      </c>
      <c r="AL107" s="106" t="e">
        <f ca="true">+IF(AND(ISNUMBER(OFFSET('Sanitation Data'!$F$7,0,10*ROW('Sanitation Data'!F101))),'Data Summary'!DA107="Yes"),OFFSET('Sanitation Data'!$F$7,0,10*ROW('Sanitation Data'!F101)),NA())</f>
        <v>#N/A</v>
      </c>
      <c r="AM107" s="106" t="e">
        <f ca="true">+IF(AND(ISNUMBER(OFFSET('Sanitation Data'!$F$11,0,10*ROW('Sanitation Data'!F101))),'Data Summary'!DB107="Yes"),OFFSET('Sanitation Data'!$F$11,0,10*ROW('Sanitation Data'!F101)),NA())</f>
        <v>#N/A</v>
      </c>
      <c r="AN107" s="106" t="e">
        <f ca="true">+IF(AND(ISNUMBER(OFFSET('Sanitation Data'!$F$12,0,10*ROW('Sanitation Data'!F101))),'Data Summary'!DC107="Yes"),OFFSET('Sanitation Data'!$F$12,0,10*ROW('Sanitation Data'!F101)),NA())</f>
        <v>#N/A</v>
      </c>
      <c r="AO107" s="106" t="e">
        <f ca="true">+IF(AND(ISNUMBER(OFFSET('Sanitation Data'!$F$13,0,10*ROW('Sanitation Data'!F101))),'Data Summary'!DD107="Yes"),OFFSET('Sanitation Data'!$F$13,0,10*ROW('Sanitation Data'!F101)),NA())</f>
        <v>#N/A</v>
      </c>
      <c r="AP107" s="106" t="e">
        <f ca="true">+IF(AND(ISNUMBER(OFFSET('Sanitation Data'!$G$5,0,10*ROW('Sanitation Data'!G101))),'Data Summary'!DE107="Yes"),100-OFFSET('Sanitation Data'!$G$5,0,10*ROW('Sanitation Data'!G101)),NA())</f>
        <v>#N/A</v>
      </c>
      <c r="AQ107" s="106" t="e">
        <f ca="true">+IF(AND(ISNUMBER(OFFSET('Sanitation Data'!$G$7,0,10*ROW('Sanitation Data'!G101))),'Data Summary'!DF107="Yes"),OFFSET('Sanitation Data'!$G$7,0,10*ROW('Sanitation Data'!G101)),NA())</f>
        <v>#N/A</v>
      </c>
      <c r="AR107" s="106" t="e">
        <f ca="true">+IF(AND(ISNUMBER(OFFSET('Sanitation Data'!$G$11,0,10*ROW('Sanitation Data'!G101))),'Data Summary'!DG107="Yes"),OFFSET('Sanitation Data'!$G$11,0,10*ROW('Sanitation Data'!G101)),NA())</f>
        <v>#N/A</v>
      </c>
      <c r="AS107" s="106" t="e">
        <f ca="true">+IF(AND(ISNUMBER(OFFSET('Sanitation Data'!$G$12,0,10*ROW('Sanitation Data'!G101))),'Data Summary'!DH107="Yes"),OFFSET('Sanitation Data'!$G$12,0,10*ROW('Sanitation Data'!G101)),NA())</f>
        <v>#N/A</v>
      </c>
      <c r="AT107" s="106" t="e">
        <f ca="true">+IF(AND(ISNUMBER(OFFSET('Sanitation Data'!$G$13,0,10*ROW('Sanitation Data'!G101))),'Data Summary'!DI107="Yes"),OFFSET('Sanitation Data'!$G$13,0,10*ROW('Sanitation Data'!G101)),NA())</f>
        <v>#N/A</v>
      </c>
      <c r="AU107" s="106" t="e">
        <f ca="true">+IF(AND(ISNUMBER(OFFSET('Sanitation Data'!$H$5,0,10*ROW('Sanitation Data'!H101))),'Data Summary'!DJ107="Yes"),100-OFFSET('Sanitation Data'!$H$5,0,10*ROW('Sanitation Data'!H101)),NA())</f>
        <v>#N/A</v>
      </c>
      <c r="AV107" s="106" t="e">
        <f ca="true">+IF(AND(ISNUMBER(OFFSET('Sanitation Data'!$H$7,0,10*ROW('Sanitation Data'!H101))),'Data Summary'!DK107="Yes"),OFFSET('Sanitation Data'!$H$7,0,10*ROW('Sanitation Data'!H101)),NA())</f>
        <v>#N/A</v>
      </c>
      <c r="AW107" s="106" t="e">
        <f ca="true">+IF(AND(ISNUMBER(OFFSET('Sanitation Data'!$H$11,0,10*ROW('Sanitation Data'!H101))),'Data Summary'!DL107="Yes"),OFFSET('Sanitation Data'!$H$11,0,10*ROW('Sanitation Data'!H101)),NA())</f>
        <v>#N/A</v>
      </c>
      <c r="AX107" s="106" t="e">
        <f ca="true">+IF(AND(ISNUMBER(OFFSET('Sanitation Data'!$H$12,0,10*ROW('Sanitation Data'!H101))),'Data Summary'!DM107="Yes"),OFFSET('Sanitation Data'!$H$12,0,10*ROW('Sanitation Data'!H101)),NA())</f>
        <v>#N/A</v>
      </c>
      <c r="AY107" s="106" t="e">
        <f ca="true">+IF(AND(ISNUMBER(OFFSET('Sanitation Data'!$H$13,0,10*ROW('Sanitation Data'!H101))),'Data Summary'!DN107="Yes"),OFFSET('Sanitation Data'!$H$13,0,10*ROW('Sanitation Data'!H101)),NA())</f>
        <v>#N/A</v>
      </c>
      <c r="AZ107" s="111" t="e">
        <f ca="true">+IF(AND(ISNUMBER(OFFSET('Hygiene Data'!$C$6,0,10*ROW('Hygiene Data'!C101))),'Data Summary'!DO107="Yes"),OFFSET('Hygiene Data'!$C$6,0,10*ROW('Hygiene Data'!C101)),NA())</f>
        <v>#N/A</v>
      </c>
      <c r="BA107" s="111" t="e">
        <f ca="true">+IF(AND(ISNUMBER(OFFSET('Hygiene Data'!$C$8,0,10*ROW('Hygiene Data'!C101))),'Data Summary'!DP107="Yes"),OFFSET('Hygiene Data'!$C$8,0,10*ROW('Hygiene Data'!C101)),NA())</f>
        <v>#N/A</v>
      </c>
      <c r="BB107" s="111" t="e">
        <f ca="true">+IF(AND(ISNUMBER(OFFSET('Hygiene Data'!$C$10,0,10*ROW('Hygiene Data'!C101))),'Data Summary'!DQ107="Yes"),OFFSET('Hygiene Data'!$C$10,0,10*ROW('Hygiene Data'!C101)),NA())</f>
        <v>#N/A</v>
      </c>
      <c r="BC107" s="111" t="e">
        <f ca="true">+IF(AND(ISNUMBER(OFFSET('Hygiene Data'!$D$6,0,10*ROW('Hygiene Data'!D101))),'Data Summary'!DR107="Yes"),OFFSET('Hygiene Data'!$D$6,0,10*ROW('Hygiene Data'!D101)),NA())</f>
        <v>#N/A</v>
      </c>
      <c r="BD107" s="111" t="e">
        <f ca="true">+IF(AND(ISNUMBER(OFFSET('Hygiene Data'!$D$8,0,10*ROW('Hygiene Data'!D101))),'Data Summary'!DS107="Yes"),OFFSET('Hygiene Data'!$D$8,0,10*ROW('Hygiene Data'!D101)),NA())</f>
        <v>#N/A</v>
      </c>
      <c r="BE107" s="111" t="e">
        <f ca="true">+IF(AND(ISNUMBER(OFFSET('Hygiene Data'!$D$10,0,10*ROW('Hygiene Data'!D101))),'Data Summary'!DT107="Yes"),OFFSET('Hygiene Data'!$D$10,0,10*ROW('Hygiene Data'!D101)),NA())</f>
        <v>#N/A</v>
      </c>
      <c r="BF107" s="111" t="e">
        <f ca="true">+IF(AND(ISNUMBER(OFFSET('Hygiene Data'!$E$6,0,10*ROW('Hygiene Data'!E101))),'Data Summary'!DU107="Yes"),OFFSET('Hygiene Data'!$E$6,0,10*ROW('Hygiene Data'!E101)),NA())</f>
        <v>#N/A</v>
      </c>
      <c r="BG107" s="111" t="e">
        <f ca="true">+IF(AND(ISNUMBER(OFFSET('Hygiene Data'!$E$8,0,10*ROW('Hygiene Data'!E101))),'Data Summary'!DV107="Yes"),OFFSET('Hygiene Data'!$E$8,0,10*ROW('Hygiene Data'!E101)),NA())</f>
        <v>#N/A</v>
      </c>
      <c r="BH107" s="111" t="e">
        <f ca="true">+IF(AND(ISNUMBER(OFFSET('Hygiene Data'!$E$10,0,10*ROW('Hygiene Data'!E101))),'Data Summary'!DW107="Yes"),OFFSET('Hygiene Data'!$E$10,0,10*ROW('Hygiene Data'!E101)),NA())</f>
        <v>#N/A</v>
      </c>
      <c r="BI107" s="111" t="e">
        <f ca="true">+IF(AND(ISNUMBER(OFFSET('Hygiene Data'!$F$6,0,10*ROW('Hygiene Data'!F101))),'Data Summary'!DX107="Yes"),OFFSET('Hygiene Data'!$F$6,0,10*ROW('Hygiene Data'!F101)),NA())</f>
        <v>#N/A</v>
      </c>
      <c r="BJ107" s="111" t="e">
        <f ca="true">+IF(AND(ISNUMBER(OFFSET('Hygiene Data'!$F$8,0,10*ROW('Hygiene Data'!F101))),'Data Summary'!DY107="Yes"),OFFSET('Hygiene Data'!$F$8,0,10*ROW('Hygiene Data'!F101)),NA())</f>
        <v>#N/A</v>
      </c>
      <c r="BK107" s="111" t="e">
        <f ca="true">+IF(AND(ISNUMBER(OFFSET('Hygiene Data'!$F$10,0,10*ROW('Hygiene Data'!F101))),'Data Summary'!DZ107="Yes"),OFFSET('Hygiene Data'!$F$10,0,10*ROW('Hygiene Data'!F101)),NA())</f>
        <v>#N/A</v>
      </c>
      <c r="BL107" s="111" t="e">
        <f ca="true">+IF(AND(ISNUMBER(OFFSET('Hygiene Data'!$G$6,0,10*ROW('Hygiene Data'!G101))),'Data Summary'!EA107="Yes"),OFFSET('Hygiene Data'!$G$6,0,10*ROW('Hygiene Data'!G101)),NA())</f>
        <v>#N/A</v>
      </c>
      <c r="BM107" s="111" t="e">
        <f ca="true">+IF(AND(ISNUMBER(OFFSET('Hygiene Data'!$G$8,0,10*ROW('Hygiene Data'!G101))),'Data Summary'!EB107="Yes"),OFFSET('Hygiene Data'!$G$8,0,10*ROW('Hygiene Data'!G101)),NA())</f>
        <v>#N/A</v>
      </c>
      <c r="BN107" s="111" t="e">
        <f ca="true">+IF(AND(ISNUMBER(OFFSET('Hygiene Data'!$G$10,0,10*ROW('Hygiene Data'!G101))),'Data Summary'!EC107="Yes"),OFFSET('Hygiene Data'!$G$10,0,10*ROW('Hygiene Data'!G101)),NA())</f>
        <v>#N/A</v>
      </c>
      <c r="BO107" s="111" t="e">
        <f ca="true">+IF(AND(ISNUMBER(OFFSET('Hygiene Data'!$H$6,0,10*ROW('Hygiene Data'!H101))),'Data Summary'!ED107="Yes"),OFFSET('Hygiene Data'!$H$6,0,10*ROW('Hygiene Data'!H101)),NA())</f>
        <v>#N/A</v>
      </c>
      <c r="BP107" s="111" t="e">
        <f ca="true">+IF(AND(ISNUMBER(OFFSET('Hygiene Data'!$H$8,0,10*ROW('Hygiene Data'!H101))),'Data Summary'!EE107="Yes"),OFFSET('Hygiene Data'!$H$8,0,10*ROW('Hygiene Data'!H101)),NA())</f>
        <v>#N/A</v>
      </c>
      <c r="BQ107" s="111" t="e">
        <f ca="true">+IF(AND(ISNUMBER(OFFSET('Hygiene Data'!$H$10,0,10*ROW('Hygiene Data'!H101))),'Data Summary'!EF107="Yes"),OFFSET('Hygiene Data'!$H$10,0,10*ROW('Hygiene Data'!H101)),NA())</f>
        <v>#N/A</v>
      </c>
    </row>
    <row r="108" x14ac:dyDescent="0.2">
      <c r="A108" s="59" t="e">
        <f ca="true">+IF(OFFSET('Water Data'!$B$1,0,10*ROW('Water Data'!B102))="",NA(),OFFSET('Water Data'!$B$1,0,10*ROW('Water Data'!B102)))</f>
        <v>#N/A</v>
      </c>
      <c r="B108" s="59" t="e">
        <f ca="true">+IF(OFFSET('Water Data'!$A$3,0,10*ROW('Water Data'!A105))="",NA(),OFFSET('Water Data'!$A$3,0,10*ROW('Water Data'!A105)))</f>
        <v>#N/A</v>
      </c>
      <c r="C108" s="59" t="e">
        <f ca="true">+IF(OFFSET('Water Data'!$C$3,0,10*ROW('Water Data'!C105))="",NA(),OFFSET('Water Data'!$C$3,0,10*ROW('Water Data'!C105)))</f>
        <v>#N/A</v>
      </c>
      <c r="D108" s="60" t="e">
        <f ca="true">+IF(AND(ISNUMBER(OFFSET('Water Data'!$C$5,0,10*ROW('Water Data'!C102))),'Data Summary'!BS108="Yes"),100-OFFSET('Water Data'!$C$5,0,10*ROW('Water Data'!C102)),NA())</f>
        <v>#N/A</v>
      </c>
      <c r="E108" s="60" t="e">
        <f ca="true">+IF(AND(ISNUMBER(OFFSET('Water Data'!$C$7,0,10*ROW('Water Data'!C102))),'Data Summary'!BT108="Yes"),OFFSET('Water Data'!$C$7,0,10*ROW('Water Data'!C102)),NA())</f>
        <v>#N/A</v>
      </c>
      <c r="F108" s="60" t="e">
        <f ca="true">+IF(AND(ISNUMBER(OFFSET('Water Data'!$C$10,0,10*ROW('Water Data'!C102))),'Data Summary'!BU108="Yes"),OFFSET('Water Data'!$C$10,0,10*ROW('Water Data'!C102)),NA())</f>
        <v>#N/A</v>
      </c>
      <c r="G108" s="60" t="e">
        <f ca="true">+IF(AND(ISNUMBER(OFFSET('Water Data'!$D$5,0,10*ROW('Water Data'!D102))),'Data Summary'!BV108="Yes"),100-OFFSET('Water Data'!$D$5,0,10*ROW('Water Data'!D102)),NA())</f>
        <v>#N/A</v>
      </c>
      <c r="H108" s="60" t="e">
        <f ca="true">+IF(AND(ISNUMBER(OFFSET('Water Data'!$D$7,0,10*ROW('Water Data'!D102))),'Data Summary'!BW108="Yes"),OFFSET('Water Data'!$D$7,0,10*ROW('Water Data'!D102)),NA())</f>
        <v>#N/A</v>
      </c>
      <c r="I108" s="60" t="e">
        <f ca="true">+IF(AND(ISNUMBER(OFFSET('Water Data'!$D$10,0,10*ROW('Water Data'!D102))),'Data Summary'!BX108="Yes"),OFFSET('Water Data'!$D$10,0,10*ROW('Water Data'!D102)),NA())</f>
        <v>#N/A</v>
      </c>
      <c r="J108" s="60" t="e">
        <f ca="true">+IF(AND(ISNUMBER(OFFSET('Water Data'!$E$5,0,10*ROW('Water Data'!E102))),'Data Summary'!BY108="Yes"),100-OFFSET('Water Data'!$E$5,0,10*ROW('Water Data'!E102)),NA())</f>
        <v>#N/A</v>
      </c>
      <c r="K108" s="60" t="e">
        <f ca="true">+IF(AND(ISNUMBER(OFFSET('Water Data'!$E$7,0,10*ROW('Water Data'!E102))),'Data Summary'!BZ108="Yes"),OFFSET('Water Data'!$E$7,0,10*ROW('Water Data'!E102)),NA())</f>
        <v>#N/A</v>
      </c>
      <c r="L108" s="60" t="e">
        <f ca="true">+IF(AND(ISNUMBER(OFFSET('Water Data'!$E$10,0,10*ROW('Water Data'!E102))),'Data Summary'!CA108="Yes"),OFFSET('Water Data'!$E$10,0,10*ROW('Water Data'!E102)),NA())</f>
        <v>#N/A</v>
      </c>
      <c r="M108" s="60" t="e">
        <f ca="true">+IF(AND(ISNUMBER(OFFSET('Water Data'!$F$5,0,10*ROW('Water Data'!F102))),'Data Summary'!CB108="Yes"),100-OFFSET('Water Data'!$F$5,0,10*ROW('Water Data'!F102)),NA())</f>
        <v>#N/A</v>
      </c>
      <c r="N108" s="60" t="e">
        <f ca="true">+IF(AND(ISNUMBER(OFFSET('Water Data'!$F$7,0,10*ROW('Water Data'!F102))),'Data Summary'!CC108="Yes"),OFFSET('Water Data'!$F$7,0,10*ROW('Water Data'!F102)),NA())</f>
        <v>#N/A</v>
      </c>
      <c r="O108" s="60" t="e">
        <f ca="true">+IF(AND(ISNUMBER(OFFSET('Water Data'!$F$10,0,10*ROW('Water Data'!F102))),'Data Summary'!CD108="Yes"),OFFSET('Water Data'!$F$10,0,10*ROW('Water Data'!F102)),NA())</f>
        <v>#N/A</v>
      </c>
      <c r="P108" s="60" t="e">
        <f ca="true">+IF(AND(ISNUMBER(OFFSET('Water Data'!$G$5,0,10*ROW('Water Data'!G102))),'Data Summary'!CE108="Yes"),100-OFFSET('Water Data'!$G$5,0,10*ROW('Water Data'!G102)),NA())</f>
        <v>#N/A</v>
      </c>
      <c r="Q108" s="60" t="e">
        <f ca="true">+IF(AND(ISNUMBER(OFFSET('Water Data'!$G$7,0,10*ROW('Water Data'!G102))),'Data Summary'!CF108="Yes"),OFFSET('Water Data'!$G$7,0,10*ROW('Water Data'!G102)),NA())</f>
        <v>#N/A</v>
      </c>
      <c r="R108" s="60" t="e">
        <f ca="true">+IF(AND(ISNUMBER(OFFSET('Water Data'!$G$10,0,10*ROW('Water Data'!G102))),'Data Summary'!CG108="Yes"),OFFSET('Water Data'!$G$10,0,10*ROW('Water Data'!G102)),NA())</f>
        <v>#N/A</v>
      </c>
      <c r="S108" s="60" t="e">
        <f ca="true">+IF(AND(ISNUMBER(OFFSET('Water Data'!$H$5,0,10*ROW('Water Data'!H102))),'Data Summary'!CH108="Yes"),100-OFFSET('Water Data'!$H$5,0,10*ROW('Water Data'!H102)),NA())</f>
        <v>#N/A</v>
      </c>
      <c r="T108" s="60" t="e">
        <f ca="true">+IF(AND(ISNUMBER(OFFSET('Water Data'!$H$7,0,10*ROW('Water Data'!H102))),'Data Summary'!CI108="Yes"),OFFSET('Water Data'!$H$7,0,10*ROW('Water Data'!H102)),NA())</f>
        <v>#N/A</v>
      </c>
      <c r="U108" s="60" t="e">
        <f ca="true">+IF(AND(ISNUMBER(OFFSET('Water Data'!$H$10,0,10*ROW('Water Data'!H102))),'Data Summary'!CJ108="Yes"),OFFSET('Water Data'!$H$10,0,10*ROW('Water Data'!H102)),NA())</f>
        <v>#N/A</v>
      </c>
      <c r="V108" s="106" t="e">
        <f ca="true">+IF(AND(ISNUMBER(OFFSET('Sanitation Data'!$C$5,0,10*ROW('Sanitation Data'!C102))),'Data Summary'!CK108="Yes"),100-OFFSET('Sanitation Data'!$C$5,0,10*ROW('Sanitation Data'!C102)),NA())</f>
        <v>#N/A</v>
      </c>
      <c r="W108" s="106" t="e">
        <f ca="true">+IF(AND(ISNUMBER(OFFSET('Sanitation Data'!$C$7,0,10*ROW('Sanitation Data'!C102))),'Data Summary'!CL108="Yes"),OFFSET('Sanitation Data'!$C$7,0,10*ROW('Sanitation Data'!C102)),NA())</f>
        <v>#N/A</v>
      </c>
      <c r="X108" s="106" t="e">
        <f ca="true">+IF(AND(ISNUMBER(OFFSET('Sanitation Data'!$C$11,0,10*ROW('Sanitation Data'!C102))),'Data Summary'!CM108="Yes"),OFFSET('Sanitation Data'!$C$11,0,10*ROW('Sanitation Data'!C102)),NA())</f>
        <v>#N/A</v>
      </c>
      <c r="Y108" s="106" t="e">
        <f ca="true">+IF(AND(ISNUMBER(OFFSET('Sanitation Data'!$C$12,0,10*ROW('Sanitation Data'!C102))),'Data Summary'!CN108="Yes"),OFFSET('Sanitation Data'!$C$12,0,10*ROW('Sanitation Data'!C102)),NA())</f>
        <v>#N/A</v>
      </c>
      <c r="Z108" s="106" t="e">
        <f ca="true">+IF(AND(ISNUMBER(OFFSET('Sanitation Data'!$C$13,0,10*ROW('Sanitation Data'!C102))),'Data Summary'!CO108="Yes"),OFFSET('Sanitation Data'!$C$13,0,10*ROW('Sanitation Data'!C102)),NA())</f>
        <v>#N/A</v>
      </c>
      <c r="AA108" s="106" t="e">
        <f ca="true">+IF(AND(ISNUMBER(OFFSET('Sanitation Data'!$D$5,0,10*ROW('Sanitation Data'!D102))),'Data Summary'!CP108="Yes"),100-OFFSET('Sanitation Data'!$D$5,0,10*ROW('Sanitation Data'!D102)),NA())</f>
        <v>#N/A</v>
      </c>
      <c r="AB108" s="106" t="e">
        <f ca="true">+IF(AND(ISNUMBER(OFFSET('Sanitation Data'!$D$7,0,10*ROW('Sanitation Data'!D102))),'Data Summary'!CQ108="Yes"),OFFSET('Sanitation Data'!$D$7,0,10*ROW('Sanitation Data'!D102)),NA())</f>
        <v>#N/A</v>
      </c>
      <c r="AC108" s="106" t="e">
        <f ca="true">+IF(AND(ISNUMBER(OFFSET('Sanitation Data'!$D$11,0,10*ROW('Sanitation Data'!D102))),'Data Summary'!CR108="Yes"),OFFSET('Sanitation Data'!$D$11,0,10*ROW('Sanitation Data'!D102)),NA())</f>
        <v>#N/A</v>
      </c>
      <c r="AD108" s="106" t="e">
        <f ca="true">+IF(AND(ISNUMBER(OFFSET('Sanitation Data'!$D$12,0,10*ROW('Sanitation Data'!D102))),'Data Summary'!CS108="Yes"),OFFSET('Sanitation Data'!$D$12,0,10*ROW('Sanitation Data'!D102)),NA())</f>
        <v>#N/A</v>
      </c>
      <c r="AE108" s="106" t="e">
        <f ca="true">+IF(AND(ISNUMBER(OFFSET('Sanitation Data'!$D$13,0,10*ROW('Sanitation Data'!D102))),'Data Summary'!CT108="Yes"),OFFSET('Sanitation Data'!$D$13,0,10*ROW('Sanitation Data'!D102)),NA())</f>
        <v>#N/A</v>
      </c>
      <c r="AF108" s="106" t="e">
        <f ca="true">+IF(AND(ISNUMBER(OFFSET('Sanitation Data'!$E$5,0,10*ROW('Sanitation Data'!E102))),'Data Summary'!CU108="Yes"),100-OFFSET('Sanitation Data'!$E$5,0,10*ROW('Sanitation Data'!E102)),NA())</f>
        <v>#N/A</v>
      </c>
      <c r="AG108" s="106" t="e">
        <f ca="true">+IF(AND(ISNUMBER(OFFSET('Sanitation Data'!$E$7,0,10*ROW('Sanitation Data'!E102))),'Data Summary'!CV108="Yes"),OFFSET('Sanitation Data'!$E$7,0,10*ROW('Sanitation Data'!E102)),NA())</f>
        <v>#N/A</v>
      </c>
      <c r="AH108" s="106" t="e">
        <f ca="true">+IF(AND(ISNUMBER(OFFSET('Sanitation Data'!$E$11,0,10*ROW('Sanitation Data'!E102))),'Data Summary'!CW108="Yes"),OFFSET('Sanitation Data'!$E$11,0,10*ROW('Sanitation Data'!E102)),NA())</f>
        <v>#N/A</v>
      </c>
      <c r="AI108" s="106" t="e">
        <f ca="true">+IF(AND(ISNUMBER(OFFSET('Sanitation Data'!$E$12,0,10*ROW('Sanitation Data'!E102))),'Data Summary'!CX108="Yes"),OFFSET('Sanitation Data'!$E$12,0,10*ROW('Sanitation Data'!E102)),NA())</f>
        <v>#N/A</v>
      </c>
      <c r="AJ108" s="106" t="e">
        <f ca="true">+IF(AND(ISNUMBER(OFFSET('Sanitation Data'!$E$13,0,10*ROW('Sanitation Data'!E102))),'Data Summary'!CY108="Yes"),OFFSET('Sanitation Data'!$E$13,0,10*ROW('Sanitation Data'!E102)),NA())</f>
        <v>#N/A</v>
      </c>
      <c r="AK108" s="106" t="e">
        <f ca="true">+IF(AND(ISNUMBER(OFFSET('Sanitation Data'!$F$5,0,10*ROW('Sanitation Data'!F102))),'Data Summary'!CZ108="Yes"),100-OFFSET('Sanitation Data'!$F$5,0,10*ROW('Sanitation Data'!F102)),NA())</f>
        <v>#N/A</v>
      </c>
      <c r="AL108" s="106" t="e">
        <f ca="true">+IF(AND(ISNUMBER(OFFSET('Sanitation Data'!$F$7,0,10*ROW('Sanitation Data'!F102))),'Data Summary'!DA108="Yes"),OFFSET('Sanitation Data'!$F$7,0,10*ROW('Sanitation Data'!F102)),NA())</f>
        <v>#N/A</v>
      </c>
      <c r="AM108" s="106" t="e">
        <f ca="true">+IF(AND(ISNUMBER(OFFSET('Sanitation Data'!$F$11,0,10*ROW('Sanitation Data'!F102))),'Data Summary'!DB108="Yes"),OFFSET('Sanitation Data'!$F$11,0,10*ROW('Sanitation Data'!F102)),NA())</f>
        <v>#N/A</v>
      </c>
      <c r="AN108" s="106" t="e">
        <f ca="true">+IF(AND(ISNUMBER(OFFSET('Sanitation Data'!$F$12,0,10*ROW('Sanitation Data'!F102))),'Data Summary'!DC108="Yes"),OFFSET('Sanitation Data'!$F$12,0,10*ROW('Sanitation Data'!F102)),NA())</f>
        <v>#N/A</v>
      </c>
      <c r="AO108" s="106" t="e">
        <f ca="true">+IF(AND(ISNUMBER(OFFSET('Sanitation Data'!$F$13,0,10*ROW('Sanitation Data'!F102))),'Data Summary'!DD108="Yes"),OFFSET('Sanitation Data'!$F$13,0,10*ROW('Sanitation Data'!F102)),NA())</f>
        <v>#N/A</v>
      </c>
      <c r="AP108" s="106" t="e">
        <f ca="true">+IF(AND(ISNUMBER(OFFSET('Sanitation Data'!$G$5,0,10*ROW('Sanitation Data'!G102))),'Data Summary'!DE108="Yes"),100-OFFSET('Sanitation Data'!$G$5,0,10*ROW('Sanitation Data'!G102)),NA())</f>
        <v>#N/A</v>
      </c>
      <c r="AQ108" s="106" t="e">
        <f ca="true">+IF(AND(ISNUMBER(OFFSET('Sanitation Data'!$G$7,0,10*ROW('Sanitation Data'!G102))),'Data Summary'!DF108="Yes"),OFFSET('Sanitation Data'!$G$7,0,10*ROW('Sanitation Data'!G102)),NA())</f>
        <v>#N/A</v>
      </c>
      <c r="AR108" s="106" t="e">
        <f ca="true">+IF(AND(ISNUMBER(OFFSET('Sanitation Data'!$G$11,0,10*ROW('Sanitation Data'!G102))),'Data Summary'!DG108="Yes"),OFFSET('Sanitation Data'!$G$11,0,10*ROW('Sanitation Data'!G102)),NA())</f>
        <v>#N/A</v>
      </c>
      <c r="AS108" s="106" t="e">
        <f ca="true">+IF(AND(ISNUMBER(OFFSET('Sanitation Data'!$G$12,0,10*ROW('Sanitation Data'!G102))),'Data Summary'!DH108="Yes"),OFFSET('Sanitation Data'!$G$12,0,10*ROW('Sanitation Data'!G102)),NA())</f>
        <v>#N/A</v>
      </c>
      <c r="AT108" s="106" t="e">
        <f ca="true">+IF(AND(ISNUMBER(OFFSET('Sanitation Data'!$G$13,0,10*ROW('Sanitation Data'!G102))),'Data Summary'!DI108="Yes"),OFFSET('Sanitation Data'!$G$13,0,10*ROW('Sanitation Data'!G102)),NA())</f>
        <v>#N/A</v>
      </c>
      <c r="AU108" s="106" t="e">
        <f ca="true">+IF(AND(ISNUMBER(OFFSET('Sanitation Data'!$H$5,0,10*ROW('Sanitation Data'!H102))),'Data Summary'!DJ108="Yes"),100-OFFSET('Sanitation Data'!$H$5,0,10*ROW('Sanitation Data'!H102)),NA())</f>
        <v>#N/A</v>
      </c>
      <c r="AV108" s="106" t="e">
        <f ca="true">+IF(AND(ISNUMBER(OFFSET('Sanitation Data'!$H$7,0,10*ROW('Sanitation Data'!H102))),'Data Summary'!DK108="Yes"),OFFSET('Sanitation Data'!$H$7,0,10*ROW('Sanitation Data'!H102)),NA())</f>
        <v>#N/A</v>
      </c>
      <c r="AW108" s="106" t="e">
        <f ca="true">+IF(AND(ISNUMBER(OFFSET('Sanitation Data'!$H$11,0,10*ROW('Sanitation Data'!H102))),'Data Summary'!DL108="Yes"),OFFSET('Sanitation Data'!$H$11,0,10*ROW('Sanitation Data'!H102)),NA())</f>
        <v>#N/A</v>
      </c>
      <c r="AX108" s="106" t="e">
        <f ca="true">+IF(AND(ISNUMBER(OFFSET('Sanitation Data'!$H$12,0,10*ROW('Sanitation Data'!H102))),'Data Summary'!DM108="Yes"),OFFSET('Sanitation Data'!$H$12,0,10*ROW('Sanitation Data'!H102)),NA())</f>
        <v>#N/A</v>
      </c>
      <c r="AY108" s="106" t="e">
        <f ca="true">+IF(AND(ISNUMBER(OFFSET('Sanitation Data'!$H$13,0,10*ROW('Sanitation Data'!H102))),'Data Summary'!DN108="Yes"),OFFSET('Sanitation Data'!$H$13,0,10*ROW('Sanitation Data'!H102)),NA())</f>
        <v>#N/A</v>
      </c>
      <c r="AZ108" s="111" t="e">
        <f ca="true">+IF(AND(ISNUMBER(OFFSET('Hygiene Data'!$C$6,0,10*ROW('Hygiene Data'!C102))),'Data Summary'!DO108="Yes"),OFFSET('Hygiene Data'!$C$6,0,10*ROW('Hygiene Data'!C102)),NA())</f>
        <v>#N/A</v>
      </c>
      <c r="BA108" s="111" t="e">
        <f ca="true">+IF(AND(ISNUMBER(OFFSET('Hygiene Data'!$C$8,0,10*ROW('Hygiene Data'!C102))),'Data Summary'!DP108="Yes"),OFFSET('Hygiene Data'!$C$8,0,10*ROW('Hygiene Data'!C102)),NA())</f>
        <v>#N/A</v>
      </c>
      <c r="BB108" s="111" t="e">
        <f ca="true">+IF(AND(ISNUMBER(OFFSET('Hygiene Data'!$C$10,0,10*ROW('Hygiene Data'!C102))),'Data Summary'!DQ108="Yes"),OFFSET('Hygiene Data'!$C$10,0,10*ROW('Hygiene Data'!C102)),NA())</f>
        <v>#N/A</v>
      </c>
      <c r="BC108" s="111" t="e">
        <f ca="true">+IF(AND(ISNUMBER(OFFSET('Hygiene Data'!$D$6,0,10*ROW('Hygiene Data'!D102))),'Data Summary'!DR108="Yes"),OFFSET('Hygiene Data'!$D$6,0,10*ROW('Hygiene Data'!D102)),NA())</f>
        <v>#N/A</v>
      </c>
      <c r="BD108" s="111" t="e">
        <f ca="true">+IF(AND(ISNUMBER(OFFSET('Hygiene Data'!$D$8,0,10*ROW('Hygiene Data'!D102))),'Data Summary'!DS108="Yes"),OFFSET('Hygiene Data'!$D$8,0,10*ROW('Hygiene Data'!D102)),NA())</f>
        <v>#N/A</v>
      </c>
      <c r="BE108" s="111" t="e">
        <f ca="true">+IF(AND(ISNUMBER(OFFSET('Hygiene Data'!$D$10,0,10*ROW('Hygiene Data'!D102))),'Data Summary'!DT108="Yes"),OFFSET('Hygiene Data'!$D$10,0,10*ROW('Hygiene Data'!D102)),NA())</f>
        <v>#N/A</v>
      </c>
      <c r="BF108" s="111" t="e">
        <f ca="true">+IF(AND(ISNUMBER(OFFSET('Hygiene Data'!$E$6,0,10*ROW('Hygiene Data'!E102))),'Data Summary'!DU108="Yes"),OFFSET('Hygiene Data'!$E$6,0,10*ROW('Hygiene Data'!E102)),NA())</f>
        <v>#N/A</v>
      </c>
      <c r="BG108" s="111" t="e">
        <f ca="true">+IF(AND(ISNUMBER(OFFSET('Hygiene Data'!$E$8,0,10*ROW('Hygiene Data'!E102))),'Data Summary'!DV108="Yes"),OFFSET('Hygiene Data'!$E$8,0,10*ROW('Hygiene Data'!E102)),NA())</f>
        <v>#N/A</v>
      </c>
      <c r="BH108" s="111" t="e">
        <f ca="true">+IF(AND(ISNUMBER(OFFSET('Hygiene Data'!$E$10,0,10*ROW('Hygiene Data'!E102))),'Data Summary'!DW108="Yes"),OFFSET('Hygiene Data'!$E$10,0,10*ROW('Hygiene Data'!E102)),NA())</f>
        <v>#N/A</v>
      </c>
      <c r="BI108" s="111" t="e">
        <f ca="true">+IF(AND(ISNUMBER(OFFSET('Hygiene Data'!$F$6,0,10*ROW('Hygiene Data'!F102))),'Data Summary'!DX108="Yes"),OFFSET('Hygiene Data'!$F$6,0,10*ROW('Hygiene Data'!F102)),NA())</f>
        <v>#N/A</v>
      </c>
      <c r="BJ108" s="111" t="e">
        <f ca="true">+IF(AND(ISNUMBER(OFFSET('Hygiene Data'!$F$8,0,10*ROW('Hygiene Data'!F102))),'Data Summary'!DY108="Yes"),OFFSET('Hygiene Data'!$F$8,0,10*ROW('Hygiene Data'!F102)),NA())</f>
        <v>#N/A</v>
      </c>
      <c r="BK108" s="111" t="e">
        <f ca="true">+IF(AND(ISNUMBER(OFFSET('Hygiene Data'!$F$10,0,10*ROW('Hygiene Data'!F102))),'Data Summary'!DZ108="Yes"),OFFSET('Hygiene Data'!$F$10,0,10*ROW('Hygiene Data'!F102)),NA())</f>
        <v>#N/A</v>
      </c>
      <c r="BL108" s="111" t="e">
        <f ca="true">+IF(AND(ISNUMBER(OFFSET('Hygiene Data'!$G$6,0,10*ROW('Hygiene Data'!G102))),'Data Summary'!EA108="Yes"),OFFSET('Hygiene Data'!$G$6,0,10*ROW('Hygiene Data'!G102)),NA())</f>
        <v>#N/A</v>
      </c>
      <c r="BM108" s="111" t="e">
        <f ca="true">+IF(AND(ISNUMBER(OFFSET('Hygiene Data'!$G$8,0,10*ROW('Hygiene Data'!G102))),'Data Summary'!EB108="Yes"),OFFSET('Hygiene Data'!$G$8,0,10*ROW('Hygiene Data'!G102)),NA())</f>
        <v>#N/A</v>
      </c>
      <c r="BN108" s="111" t="e">
        <f ca="true">+IF(AND(ISNUMBER(OFFSET('Hygiene Data'!$G$10,0,10*ROW('Hygiene Data'!G102))),'Data Summary'!EC108="Yes"),OFFSET('Hygiene Data'!$G$10,0,10*ROW('Hygiene Data'!G102)),NA())</f>
        <v>#N/A</v>
      </c>
      <c r="BO108" s="111" t="e">
        <f ca="true">+IF(AND(ISNUMBER(OFFSET('Hygiene Data'!$H$6,0,10*ROW('Hygiene Data'!H102))),'Data Summary'!ED108="Yes"),OFFSET('Hygiene Data'!$H$6,0,10*ROW('Hygiene Data'!H102)),NA())</f>
        <v>#N/A</v>
      </c>
      <c r="BP108" s="111" t="e">
        <f ca="true">+IF(AND(ISNUMBER(OFFSET('Hygiene Data'!$H$8,0,10*ROW('Hygiene Data'!H102))),'Data Summary'!EE108="Yes"),OFFSET('Hygiene Data'!$H$8,0,10*ROW('Hygiene Data'!H102)),NA())</f>
        <v>#N/A</v>
      </c>
      <c r="BQ108" s="111" t="e">
        <f ca="true">+IF(AND(ISNUMBER(OFFSET('Hygiene Data'!$H$10,0,10*ROW('Hygiene Data'!H102))),'Data Summary'!EF108="Yes"),OFFSET('Hygiene Data'!$H$10,0,10*ROW('Hygiene Data'!H102)),NA())</f>
        <v>#N/A</v>
      </c>
    </row>
    <row r="109" x14ac:dyDescent="0.2">
      <c r="A109" s="59" t="e">
        <f ca="true">+IF(OFFSET('Water Data'!$B$1,0,10*ROW('Water Data'!B103))="",NA(),OFFSET('Water Data'!$B$1,0,10*ROW('Water Data'!B103)))</f>
        <v>#N/A</v>
      </c>
      <c r="B109" s="59" t="e">
        <f ca="true">+IF(OFFSET('Water Data'!$A$3,0,10*ROW('Water Data'!A106))="",NA(),OFFSET('Water Data'!$A$3,0,10*ROW('Water Data'!A106)))</f>
        <v>#N/A</v>
      </c>
      <c r="C109" s="59" t="e">
        <f ca="true">+IF(OFFSET('Water Data'!$C$3,0,10*ROW('Water Data'!C106))="",NA(),OFFSET('Water Data'!$C$3,0,10*ROW('Water Data'!C106)))</f>
        <v>#N/A</v>
      </c>
      <c r="D109" s="60" t="e">
        <f ca="true">+IF(AND(ISNUMBER(OFFSET('Water Data'!$C$5,0,10*ROW('Water Data'!C103))),'Data Summary'!BS109="Yes"),100-OFFSET('Water Data'!$C$5,0,10*ROW('Water Data'!C103)),NA())</f>
        <v>#N/A</v>
      </c>
      <c r="E109" s="60" t="e">
        <f ca="true">+IF(AND(ISNUMBER(OFFSET('Water Data'!$C$7,0,10*ROW('Water Data'!C103))),'Data Summary'!BT109="Yes"),OFFSET('Water Data'!$C$7,0,10*ROW('Water Data'!C103)),NA())</f>
        <v>#N/A</v>
      </c>
      <c r="F109" s="60" t="e">
        <f ca="true">+IF(AND(ISNUMBER(OFFSET('Water Data'!$C$10,0,10*ROW('Water Data'!C103))),'Data Summary'!BU109="Yes"),OFFSET('Water Data'!$C$10,0,10*ROW('Water Data'!C103)),NA())</f>
        <v>#N/A</v>
      </c>
      <c r="G109" s="60" t="e">
        <f ca="true">+IF(AND(ISNUMBER(OFFSET('Water Data'!$D$5,0,10*ROW('Water Data'!D103))),'Data Summary'!BV109="Yes"),100-OFFSET('Water Data'!$D$5,0,10*ROW('Water Data'!D103)),NA())</f>
        <v>#N/A</v>
      </c>
      <c r="H109" s="60" t="e">
        <f ca="true">+IF(AND(ISNUMBER(OFFSET('Water Data'!$D$7,0,10*ROW('Water Data'!D103))),'Data Summary'!BW109="Yes"),OFFSET('Water Data'!$D$7,0,10*ROW('Water Data'!D103)),NA())</f>
        <v>#N/A</v>
      </c>
      <c r="I109" s="60" t="e">
        <f ca="true">+IF(AND(ISNUMBER(OFFSET('Water Data'!$D$10,0,10*ROW('Water Data'!D103))),'Data Summary'!BX109="Yes"),OFFSET('Water Data'!$D$10,0,10*ROW('Water Data'!D103)),NA())</f>
        <v>#N/A</v>
      </c>
      <c r="J109" s="60" t="e">
        <f ca="true">+IF(AND(ISNUMBER(OFFSET('Water Data'!$E$5,0,10*ROW('Water Data'!E103))),'Data Summary'!BY109="Yes"),100-OFFSET('Water Data'!$E$5,0,10*ROW('Water Data'!E103)),NA())</f>
        <v>#N/A</v>
      </c>
      <c r="K109" s="60" t="e">
        <f ca="true">+IF(AND(ISNUMBER(OFFSET('Water Data'!$E$7,0,10*ROW('Water Data'!E103))),'Data Summary'!BZ109="Yes"),OFFSET('Water Data'!$E$7,0,10*ROW('Water Data'!E103)),NA())</f>
        <v>#N/A</v>
      </c>
      <c r="L109" s="60" t="e">
        <f ca="true">+IF(AND(ISNUMBER(OFFSET('Water Data'!$E$10,0,10*ROW('Water Data'!E103))),'Data Summary'!CA109="Yes"),OFFSET('Water Data'!$E$10,0,10*ROW('Water Data'!E103)),NA())</f>
        <v>#N/A</v>
      </c>
      <c r="M109" s="60" t="e">
        <f ca="true">+IF(AND(ISNUMBER(OFFSET('Water Data'!$F$5,0,10*ROW('Water Data'!F103))),'Data Summary'!CB109="Yes"),100-OFFSET('Water Data'!$F$5,0,10*ROW('Water Data'!F103)),NA())</f>
        <v>#N/A</v>
      </c>
      <c r="N109" s="60" t="e">
        <f ca="true">+IF(AND(ISNUMBER(OFFSET('Water Data'!$F$7,0,10*ROW('Water Data'!F103))),'Data Summary'!CC109="Yes"),OFFSET('Water Data'!$F$7,0,10*ROW('Water Data'!F103)),NA())</f>
        <v>#N/A</v>
      </c>
      <c r="O109" s="60" t="e">
        <f ca="true">+IF(AND(ISNUMBER(OFFSET('Water Data'!$F$10,0,10*ROW('Water Data'!F103))),'Data Summary'!CD109="Yes"),OFFSET('Water Data'!$F$10,0,10*ROW('Water Data'!F103)),NA())</f>
        <v>#N/A</v>
      </c>
      <c r="P109" s="60" t="e">
        <f ca="true">+IF(AND(ISNUMBER(OFFSET('Water Data'!$G$5,0,10*ROW('Water Data'!G103))),'Data Summary'!CE109="Yes"),100-OFFSET('Water Data'!$G$5,0,10*ROW('Water Data'!G103)),NA())</f>
        <v>#N/A</v>
      </c>
      <c r="Q109" s="60" t="e">
        <f ca="true">+IF(AND(ISNUMBER(OFFSET('Water Data'!$G$7,0,10*ROW('Water Data'!G103))),'Data Summary'!CF109="Yes"),OFFSET('Water Data'!$G$7,0,10*ROW('Water Data'!G103)),NA())</f>
        <v>#N/A</v>
      </c>
      <c r="R109" s="60" t="e">
        <f ca="true">+IF(AND(ISNUMBER(OFFSET('Water Data'!$G$10,0,10*ROW('Water Data'!G103))),'Data Summary'!CG109="Yes"),OFFSET('Water Data'!$G$10,0,10*ROW('Water Data'!G103)),NA())</f>
        <v>#N/A</v>
      </c>
      <c r="S109" s="60" t="e">
        <f ca="true">+IF(AND(ISNUMBER(OFFSET('Water Data'!$H$5,0,10*ROW('Water Data'!H103))),'Data Summary'!CH109="Yes"),100-OFFSET('Water Data'!$H$5,0,10*ROW('Water Data'!H103)),NA())</f>
        <v>#N/A</v>
      </c>
      <c r="T109" s="60" t="e">
        <f ca="true">+IF(AND(ISNUMBER(OFFSET('Water Data'!$H$7,0,10*ROW('Water Data'!H103))),'Data Summary'!CI109="Yes"),OFFSET('Water Data'!$H$7,0,10*ROW('Water Data'!H103)),NA())</f>
        <v>#N/A</v>
      </c>
      <c r="U109" s="60" t="e">
        <f ca="true">+IF(AND(ISNUMBER(OFFSET('Water Data'!$H$10,0,10*ROW('Water Data'!H103))),'Data Summary'!CJ109="Yes"),OFFSET('Water Data'!$H$10,0,10*ROW('Water Data'!H103)),NA())</f>
        <v>#N/A</v>
      </c>
      <c r="V109" s="106" t="e">
        <f ca="true">+IF(AND(ISNUMBER(OFFSET('Sanitation Data'!$C$5,0,10*ROW('Sanitation Data'!C103))),'Data Summary'!CK109="Yes"),100-OFFSET('Sanitation Data'!$C$5,0,10*ROW('Sanitation Data'!C103)),NA())</f>
        <v>#N/A</v>
      </c>
      <c r="W109" s="106" t="e">
        <f ca="true">+IF(AND(ISNUMBER(OFFSET('Sanitation Data'!$C$7,0,10*ROW('Sanitation Data'!C103))),'Data Summary'!CL109="Yes"),OFFSET('Sanitation Data'!$C$7,0,10*ROW('Sanitation Data'!C103)),NA())</f>
        <v>#N/A</v>
      </c>
      <c r="X109" s="106" t="e">
        <f ca="true">+IF(AND(ISNUMBER(OFFSET('Sanitation Data'!$C$11,0,10*ROW('Sanitation Data'!C103))),'Data Summary'!CM109="Yes"),OFFSET('Sanitation Data'!$C$11,0,10*ROW('Sanitation Data'!C103)),NA())</f>
        <v>#N/A</v>
      </c>
      <c r="Y109" s="106" t="e">
        <f ca="true">+IF(AND(ISNUMBER(OFFSET('Sanitation Data'!$C$12,0,10*ROW('Sanitation Data'!C103))),'Data Summary'!CN109="Yes"),OFFSET('Sanitation Data'!$C$12,0,10*ROW('Sanitation Data'!C103)),NA())</f>
        <v>#N/A</v>
      </c>
      <c r="Z109" s="106" t="e">
        <f ca="true">+IF(AND(ISNUMBER(OFFSET('Sanitation Data'!$C$13,0,10*ROW('Sanitation Data'!C103))),'Data Summary'!CO109="Yes"),OFFSET('Sanitation Data'!$C$13,0,10*ROW('Sanitation Data'!C103)),NA())</f>
        <v>#N/A</v>
      </c>
      <c r="AA109" s="106" t="e">
        <f ca="true">+IF(AND(ISNUMBER(OFFSET('Sanitation Data'!$D$5,0,10*ROW('Sanitation Data'!D103))),'Data Summary'!CP109="Yes"),100-OFFSET('Sanitation Data'!$D$5,0,10*ROW('Sanitation Data'!D103)),NA())</f>
        <v>#N/A</v>
      </c>
      <c r="AB109" s="106" t="e">
        <f ca="true">+IF(AND(ISNUMBER(OFFSET('Sanitation Data'!$D$7,0,10*ROW('Sanitation Data'!D103))),'Data Summary'!CQ109="Yes"),OFFSET('Sanitation Data'!$D$7,0,10*ROW('Sanitation Data'!D103)),NA())</f>
        <v>#N/A</v>
      </c>
      <c r="AC109" s="106" t="e">
        <f ca="true">+IF(AND(ISNUMBER(OFFSET('Sanitation Data'!$D$11,0,10*ROW('Sanitation Data'!D103))),'Data Summary'!CR109="Yes"),OFFSET('Sanitation Data'!$D$11,0,10*ROW('Sanitation Data'!D103)),NA())</f>
        <v>#N/A</v>
      </c>
      <c r="AD109" s="106" t="e">
        <f ca="true">+IF(AND(ISNUMBER(OFFSET('Sanitation Data'!$D$12,0,10*ROW('Sanitation Data'!D103))),'Data Summary'!CS109="Yes"),OFFSET('Sanitation Data'!$D$12,0,10*ROW('Sanitation Data'!D103)),NA())</f>
        <v>#N/A</v>
      </c>
      <c r="AE109" s="106" t="e">
        <f ca="true">+IF(AND(ISNUMBER(OFFSET('Sanitation Data'!$D$13,0,10*ROW('Sanitation Data'!D103))),'Data Summary'!CT109="Yes"),OFFSET('Sanitation Data'!$D$13,0,10*ROW('Sanitation Data'!D103)),NA())</f>
        <v>#N/A</v>
      </c>
      <c r="AF109" s="106" t="e">
        <f ca="true">+IF(AND(ISNUMBER(OFFSET('Sanitation Data'!$E$5,0,10*ROW('Sanitation Data'!E103))),'Data Summary'!CU109="Yes"),100-OFFSET('Sanitation Data'!$E$5,0,10*ROW('Sanitation Data'!E103)),NA())</f>
        <v>#N/A</v>
      </c>
      <c r="AG109" s="106" t="e">
        <f ca="true">+IF(AND(ISNUMBER(OFFSET('Sanitation Data'!$E$7,0,10*ROW('Sanitation Data'!E103))),'Data Summary'!CV109="Yes"),OFFSET('Sanitation Data'!$E$7,0,10*ROW('Sanitation Data'!E103)),NA())</f>
        <v>#N/A</v>
      </c>
      <c r="AH109" s="106" t="e">
        <f ca="true">+IF(AND(ISNUMBER(OFFSET('Sanitation Data'!$E$11,0,10*ROW('Sanitation Data'!E103))),'Data Summary'!CW109="Yes"),OFFSET('Sanitation Data'!$E$11,0,10*ROW('Sanitation Data'!E103)),NA())</f>
        <v>#N/A</v>
      </c>
      <c r="AI109" s="106" t="e">
        <f ca="true">+IF(AND(ISNUMBER(OFFSET('Sanitation Data'!$E$12,0,10*ROW('Sanitation Data'!E103))),'Data Summary'!CX109="Yes"),OFFSET('Sanitation Data'!$E$12,0,10*ROW('Sanitation Data'!E103)),NA())</f>
        <v>#N/A</v>
      </c>
      <c r="AJ109" s="106" t="e">
        <f ca="true">+IF(AND(ISNUMBER(OFFSET('Sanitation Data'!$E$13,0,10*ROW('Sanitation Data'!E103))),'Data Summary'!CY109="Yes"),OFFSET('Sanitation Data'!$E$13,0,10*ROW('Sanitation Data'!E103)),NA())</f>
        <v>#N/A</v>
      </c>
      <c r="AK109" s="106" t="e">
        <f ca="true">+IF(AND(ISNUMBER(OFFSET('Sanitation Data'!$F$5,0,10*ROW('Sanitation Data'!F103))),'Data Summary'!CZ109="Yes"),100-OFFSET('Sanitation Data'!$F$5,0,10*ROW('Sanitation Data'!F103)),NA())</f>
        <v>#N/A</v>
      </c>
      <c r="AL109" s="106" t="e">
        <f ca="true">+IF(AND(ISNUMBER(OFFSET('Sanitation Data'!$F$7,0,10*ROW('Sanitation Data'!F103))),'Data Summary'!DA109="Yes"),OFFSET('Sanitation Data'!$F$7,0,10*ROW('Sanitation Data'!F103)),NA())</f>
        <v>#N/A</v>
      </c>
      <c r="AM109" s="106" t="e">
        <f ca="true">+IF(AND(ISNUMBER(OFFSET('Sanitation Data'!$F$11,0,10*ROW('Sanitation Data'!F103))),'Data Summary'!DB109="Yes"),OFFSET('Sanitation Data'!$F$11,0,10*ROW('Sanitation Data'!F103)),NA())</f>
        <v>#N/A</v>
      </c>
      <c r="AN109" s="106" t="e">
        <f ca="true">+IF(AND(ISNUMBER(OFFSET('Sanitation Data'!$F$12,0,10*ROW('Sanitation Data'!F103))),'Data Summary'!DC109="Yes"),OFFSET('Sanitation Data'!$F$12,0,10*ROW('Sanitation Data'!F103)),NA())</f>
        <v>#N/A</v>
      </c>
      <c r="AO109" s="106" t="e">
        <f ca="true">+IF(AND(ISNUMBER(OFFSET('Sanitation Data'!$F$13,0,10*ROW('Sanitation Data'!F103))),'Data Summary'!DD109="Yes"),OFFSET('Sanitation Data'!$F$13,0,10*ROW('Sanitation Data'!F103)),NA())</f>
        <v>#N/A</v>
      </c>
      <c r="AP109" s="106" t="e">
        <f ca="true">+IF(AND(ISNUMBER(OFFSET('Sanitation Data'!$G$5,0,10*ROW('Sanitation Data'!G103))),'Data Summary'!DE109="Yes"),100-OFFSET('Sanitation Data'!$G$5,0,10*ROW('Sanitation Data'!G103)),NA())</f>
        <v>#N/A</v>
      </c>
      <c r="AQ109" s="106" t="e">
        <f ca="true">+IF(AND(ISNUMBER(OFFSET('Sanitation Data'!$G$7,0,10*ROW('Sanitation Data'!G103))),'Data Summary'!DF109="Yes"),OFFSET('Sanitation Data'!$G$7,0,10*ROW('Sanitation Data'!G103)),NA())</f>
        <v>#N/A</v>
      </c>
      <c r="AR109" s="106" t="e">
        <f ca="true">+IF(AND(ISNUMBER(OFFSET('Sanitation Data'!$G$11,0,10*ROW('Sanitation Data'!G103))),'Data Summary'!DG109="Yes"),OFFSET('Sanitation Data'!$G$11,0,10*ROW('Sanitation Data'!G103)),NA())</f>
        <v>#N/A</v>
      </c>
      <c r="AS109" s="106" t="e">
        <f ca="true">+IF(AND(ISNUMBER(OFFSET('Sanitation Data'!$G$12,0,10*ROW('Sanitation Data'!G103))),'Data Summary'!DH109="Yes"),OFFSET('Sanitation Data'!$G$12,0,10*ROW('Sanitation Data'!G103)),NA())</f>
        <v>#N/A</v>
      </c>
      <c r="AT109" s="106" t="e">
        <f ca="true">+IF(AND(ISNUMBER(OFFSET('Sanitation Data'!$G$13,0,10*ROW('Sanitation Data'!G103))),'Data Summary'!DI109="Yes"),OFFSET('Sanitation Data'!$G$13,0,10*ROW('Sanitation Data'!G103)),NA())</f>
        <v>#N/A</v>
      </c>
      <c r="AU109" s="106" t="e">
        <f ca="true">+IF(AND(ISNUMBER(OFFSET('Sanitation Data'!$H$5,0,10*ROW('Sanitation Data'!H103))),'Data Summary'!DJ109="Yes"),100-OFFSET('Sanitation Data'!$H$5,0,10*ROW('Sanitation Data'!H103)),NA())</f>
        <v>#N/A</v>
      </c>
      <c r="AV109" s="106" t="e">
        <f ca="true">+IF(AND(ISNUMBER(OFFSET('Sanitation Data'!$H$7,0,10*ROW('Sanitation Data'!H103))),'Data Summary'!DK109="Yes"),OFFSET('Sanitation Data'!$H$7,0,10*ROW('Sanitation Data'!H103)),NA())</f>
        <v>#N/A</v>
      </c>
      <c r="AW109" s="106" t="e">
        <f ca="true">+IF(AND(ISNUMBER(OFFSET('Sanitation Data'!$H$11,0,10*ROW('Sanitation Data'!H103))),'Data Summary'!DL109="Yes"),OFFSET('Sanitation Data'!$H$11,0,10*ROW('Sanitation Data'!H103)),NA())</f>
        <v>#N/A</v>
      </c>
      <c r="AX109" s="106" t="e">
        <f ca="true">+IF(AND(ISNUMBER(OFFSET('Sanitation Data'!$H$12,0,10*ROW('Sanitation Data'!H103))),'Data Summary'!DM109="Yes"),OFFSET('Sanitation Data'!$H$12,0,10*ROW('Sanitation Data'!H103)),NA())</f>
        <v>#N/A</v>
      </c>
      <c r="AY109" s="106" t="e">
        <f ca="true">+IF(AND(ISNUMBER(OFFSET('Sanitation Data'!$H$13,0,10*ROW('Sanitation Data'!H103))),'Data Summary'!DN109="Yes"),OFFSET('Sanitation Data'!$H$13,0,10*ROW('Sanitation Data'!H103)),NA())</f>
        <v>#N/A</v>
      </c>
      <c r="AZ109" s="111" t="e">
        <f ca="true">+IF(AND(ISNUMBER(OFFSET('Hygiene Data'!$C$6,0,10*ROW('Hygiene Data'!C103))),'Data Summary'!DO109="Yes"),OFFSET('Hygiene Data'!$C$6,0,10*ROW('Hygiene Data'!C103)),NA())</f>
        <v>#N/A</v>
      </c>
      <c r="BA109" s="111" t="e">
        <f ca="true">+IF(AND(ISNUMBER(OFFSET('Hygiene Data'!$C$8,0,10*ROW('Hygiene Data'!C103))),'Data Summary'!DP109="Yes"),OFFSET('Hygiene Data'!$C$8,0,10*ROW('Hygiene Data'!C103)),NA())</f>
        <v>#N/A</v>
      </c>
      <c r="BB109" s="111" t="e">
        <f ca="true">+IF(AND(ISNUMBER(OFFSET('Hygiene Data'!$C$10,0,10*ROW('Hygiene Data'!C103))),'Data Summary'!DQ109="Yes"),OFFSET('Hygiene Data'!$C$10,0,10*ROW('Hygiene Data'!C103)),NA())</f>
        <v>#N/A</v>
      </c>
      <c r="BC109" s="111" t="e">
        <f ca="true">+IF(AND(ISNUMBER(OFFSET('Hygiene Data'!$D$6,0,10*ROW('Hygiene Data'!D103))),'Data Summary'!DR109="Yes"),OFFSET('Hygiene Data'!$D$6,0,10*ROW('Hygiene Data'!D103)),NA())</f>
        <v>#N/A</v>
      </c>
      <c r="BD109" s="111" t="e">
        <f ca="true">+IF(AND(ISNUMBER(OFFSET('Hygiene Data'!$D$8,0,10*ROW('Hygiene Data'!D103))),'Data Summary'!DS109="Yes"),OFFSET('Hygiene Data'!$D$8,0,10*ROW('Hygiene Data'!D103)),NA())</f>
        <v>#N/A</v>
      </c>
      <c r="BE109" s="111" t="e">
        <f ca="true">+IF(AND(ISNUMBER(OFFSET('Hygiene Data'!$D$10,0,10*ROW('Hygiene Data'!D103))),'Data Summary'!DT109="Yes"),OFFSET('Hygiene Data'!$D$10,0,10*ROW('Hygiene Data'!D103)),NA())</f>
        <v>#N/A</v>
      </c>
      <c r="BF109" s="111" t="e">
        <f ca="true">+IF(AND(ISNUMBER(OFFSET('Hygiene Data'!$E$6,0,10*ROW('Hygiene Data'!E103))),'Data Summary'!DU109="Yes"),OFFSET('Hygiene Data'!$E$6,0,10*ROW('Hygiene Data'!E103)),NA())</f>
        <v>#N/A</v>
      </c>
      <c r="BG109" s="111" t="e">
        <f ca="true">+IF(AND(ISNUMBER(OFFSET('Hygiene Data'!$E$8,0,10*ROW('Hygiene Data'!E103))),'Data Summary'!DV109="Yes"),OFFSET('Hygiene Data'!$E$8,0,10*ROW('Hygiene Data'!E103)),NA())</f>
        <v>#N/A</v>
      </c>
      <c r="BH109" s="111" t="e">
        <f ca="true">+IF(AND(ISNUMBER(OFFSET('Hygiene Data'!$E$10,0,10*ROW('Hygiene Data'!E103))),'Data Summary'!DW109="Yes"),OFFSET('Hygiene Data'!$E$10,0,10*ROW('Hygiene Data'!E103)),NA())</f>
        <v>#N/A</v>
      </c>
      <c r="BI109" s="111" t="e">
        <f ca="true">+IF(AND(ISNUMBER(OFFSET('Hygiene Data'!$F$6,0,10*ROW('Hygiene Data'!F103))),'Data Summary'!DX109="Yes"),OFFSET('Hygiene Data'!$F$6,0,10*ROW('Hygiene Data'!F103)),NA())</f>
        <v>#N/A</v>
      </c>
      <c r="BJ109" s="111" t="e">
        <f ca="true">+IF(AND(ISNUMBER(OFFSET('Hygiene Data'!$F$8,0,10*ROW('Hygiene Data'!F103))),'Data Summary'!DY109="Yes"),OFFSET('Hygiene Data'!$F$8,0,10*ROW('Hygiene Data'!F103)),NA())</f>
        <v>#N/A</v>
      </c>
      <c r="BK109" s="111" t="e">
        <f ca="true">+IF(AND(ISNUMBER(OFFSET('Hygiene Data'!$F$10,0,10*ROW('Hygiene Data'!F103))),'Data Summary'!DZ109="Yes"),OFFSET('Hygiene Data'!$F$10,0,10*ROW('Hygiene Data'!F103)),NA())</f>
        <v>#N/A</v>
      </c>
      <c r="BL109" s="111" t="e">
        <f ca="true">+IF(AND(ISNUMBER(OFFSET('Hygiene Data'!$G$6,0,10*ROW('Hygiene Data'!G103))),'Data Summary'!EA109="Yes"),OFFSET('Hygiene Data'!$G$6,0,10*ROW('Hygiene Data'!G103)),NA())</f>
        <v>#N/A</v>
      </c>
      <c r="BM109" s="111" t="e">
        <f ca="true">+IF(AND(ISNUMBER(OFFSET('Hygiene Data'!$G$8,0,10*ROW('Hygiene Data'!G103))),'Data Summary'!EB109="Yes"),OFFSET('Hygiene Data'!$G$8,0,10*ROW('Hygiene Data'!G103)),NA())</f>
        <v>#N/A</v>
      </c>
      <c r="BN109" s="111" t="e">
        <f ca="true">+IF(AND(ISNUMBER(OFFSET('Hygiene Data'!$G$10,0,10*ROW('Hygiene Data'!G103))),'Data Summary'!EC109="Yes"),OFFSET('Hygiene Data'!$G$10,0,10*ROW('Hygiene Data'!G103)),NA())</f>
        <v>#N/A</v>
      </c>
      <c r="BO109" s="111" t="e">
        <f ca="true">+IF(AND(ISNUMBER(OFFSET('Hygiene Data'!$H$6,0,10*ROW('Hygiene Data'!H103))),'Data Summary'!ED109="Yes"),OFFSET('Hygiene Data'!$H$6,0,10*ROW('Hygiene Data'!H103)),NA())</f>
        <v>#N/A</v>
      </c>
      <c r="BP109" s="111" t="e">
        <f ca="true">+IF(AND(ISNUMBER(OFFSET('Hygiene Data'!$H$8,0,10*ROW('Hygiene Data'!H103))),'Data Summary'!EE109="Yes"),OFFSET('Hygiene Data'!$H$8,0,10*ROW('Hygiene Data'!H103)),NA())</f>
        <v>#N/A</v>
      </c>
      <c r="BQ109" s="111" t="e">
        <f ca="true">+IF(AND(ISNUMBER(OFFSET('Hygiene Data'!$H$10,0,10*ROW('Hygiene Data'!H103))),'Data Summary'!EF109="Yes"),OFFSET('Hygiene Data'!$H$10,0,10*ROW('Hygiene Data'!H103)),NA())</f>
        <v>#N/A</v>
      </c>
    </row>
    <row r="110" x14ac:dyDescent="0.2">
      <c r="A110" s="59" t="e">
        <f ca="true">+IF(OFFSET('Water Data'!$B$1,0,10*ROW('Water Data'!B104))="",NA(),OFFSET('Water Data'!$B$1,0,10*ROW('Water Data'!B104)))</f>
        <v>#N/A</v>
      </c>
      <c r="B110" s="59" t="e">
        <f ca="true">+IF(OFFSET('Water Data'!$A$3,0,10*ROW('Water Data'!A107))="",NA(),OFFSET('Water Data'!$A$3,0,10*ROW('Water Data'!A107)))</f>
        <v>#N/A</v>
      </c>
      <c r="C110" s="59" t="e">
        <f ca="true">+IF(OFFSET('Water Data'!$C$3,0,10*ROW('Water Data'!C107))="",NA(),OFFSET('Water Data'!$C$3,0,10*ROW('Water Data'!C107)))</f>
        <v>#N/A</v>
      </c>
      <c r="D110" s="60" t="e">
        <f ca="true">+IF(AND(ISNUMBER(OFFSET('Water Data'!$C$5,0,10*ROW('Water Data'!C104))),'Data Summary'!BS110="Yes"),100-OFFSET('Water Data'!$C$5,0,10*ROW('Water Data'!C104)),NA())</f>
        <v>#N/A</v>
      </c>
      <c r="E110" s="60" t="e">
        <f ca="true">+IF(AND(ISNUMBER(OFFSET('Water Data'!$C$7,0,10*ROW('Water Data'!C104))),'Data Summary'!BT110="Yes"),OFFSET('Water Data'!$C$7,0,10*ROW('Water Data'!C104)),NA())</f>
        <v>#N/A</v>
      </c>
      <c r="F110" s="60" t="e">
        <f ca="true">+IF(AND(ISNUMBER(OFFSET('Water Data'!$C$10,0,10*ROW('Water Data'!C104))),'Data Summary'!BU110="Yes"),OFFSET('Water Data'!$C$10,0,10*ROW('Water Data'!C104)),NA())</f>
        <v>#N/A</v>
      </c>
      <c r="G110" s="60" t="e">
        <f ca="true">+IF(AND(ISNUMBER(OFFSET('Water Data'!$D$5,0,10*ROW('Water Data'!D104))),'Data Summary'!BV110="Yes"),100-OFFSET('Water Data'!$D$5,0,10*ROW('Water Data'!D104)),NA())</f>
        <v>#N/A</v>
      </c>
      <c r="H110" s="60" t="e">
        <f ca="true">+IF(AND(ISNUMBER(OFFSET('Water Data'!$D$7,0,10*ROW('Water Data'!D104))),'Data Summary'!BW110="Yes"),OFFSET('Water Data'!$D$7,0,10*ROW('Water Data'!D104)),NA())</f>
        <v>#N/A</v>
      </c>
      <c r="I110" s="60" t="e">
        <f ca="true">+IF(AND(ISNUMBER(OFFSET('Water Data'!$D$10,0,10*ROW('Water Data'!D104))),'Data Summary'!BX110="Yes"),OFFSET('Water Data'!$D$10,0,10*ROW('Water Data'!D104)),NA())</f>
        <v>#N/A</v>
      </c>
      <c r="J110" s="60" t="e">
        <f ca="true">+IF(AND(ISNUMBER(OFFSET('Water Data'!$E$5,0,10*ROW('Water Data'!E104))),'Data Summary'!BY110="Yes"),100-OFFSET('Water Data'!$E$5,0,10*ROW('Water Data'!E104)),NA())</f>
        <v>#N/A</v>
      </c>
      <c r="K110" s="60" t="e">
        <f ca="true">+IF(AND(ISNUMBER(OFFSET('Water Data'!$E$7,0,10*ROW('Water Data'!E104))),'Data Summary'!BZ110="Yes"),OFFSET('Water Data'!$E$7,0,10*ROW('Water Data'!E104)),NA())</f>
        <v>#N/A</v>
      </c>
      <c r="L110" s="60" t="e">
        <f ca="true">+IF(AND(ISNUMBER(OFFSET('Water Data'!$E$10,0,10*ROW('Water Data'!E104))),'Data Summary'!CA110="Yes"),OFFSET('Water Data'!$E$10,0,10*ROW('Water Data'!E104)),NA())</f>
        <v>#N/A</v>
      </c>
      <c r="M110" s="60" t="e">
        <f ca="true">+IF(AND(ISNUMBER(OFFSET('Water Data'!$F$5,0,10*ROW('Water Data'!F104))),'Data Summary'!CB110="Yes"),100-OFFSET('Water Data'!$F$5,0,10*ROW('Water Data'!F104)),NA())</f>
        <v>#N/A</v>
      </c>
      <c r="N110" s="60" t="e">
        <f ca="true">+IF(AND(ISNUMBER(OFFSET('Water Data'!$F$7,0,10*ROW('Water Data'!F104))),'Data Summary'!CC110="Yes"),OFFSET('Water Data'!$F$7,0,10*ROW('Water Data'!F104)),NA())</f>
        <v>#N/A</v>
      </c>
      <c r="O110" s="60" t="e">
        <f ca="true">+IF(AND(ISNUMBER(OFFSET('Water Data'!$F$10,0,10*ROW('Water Data'!F104))),'Data Summary'!CD110="Yes"),OFFSET('Water Data'!$F$10,0,10*ROW('Water Data'!F104)),NA())</f>
        <v>#N/A</v>
      </c>
      <c r="P110" s="60" t="e">
        <f ca="true">+IF(AND(ISNUMBER(OFFSET('Water Data'!$G$5,0,10*ROW('Water Data'!G104))),'Data Summary'!CE110="Yes"),100-OFFSET('Water Data'!$G$5,0,10*ROW('Water Data'!G104)),NA())</f>
        <v>#N/A</v>
      </c>
      <c r="Q110" s="60" t="e">
        <f ca="true">+IF(AND(ISNUMBER(OFFSET('Water Data'!$G$7,0,10*ROW('Water Data'!G104))),'Data Summary'!CF110="Yes"),OFFSET('Water Data'!$G$7,0,10*ROW('Water Data'!G104)),NA())</f>
        <v>#N/A</v>
      </c>
      <c r="R110" s="60" t="e">
        <f ca="true">+IF(AND(ISNUMBER(OFFSET('Water Data'!$G$10,0,10*ROW('Water Data'!G104))),'Data Summary'!CG110="Yes"),OFFSET('Water Data'!$G$10,0,10*ROW('Water Data'!G104)),NA())</f>
        <v>#N/A</v>
      </c>
      <c r="S110" s="60" t="e">
        <f ca="true">+IF(AND(ISNUMBER(OFFSET('Water Data'!$H$5,0,10*ROW('Water Data'!H104))),'Data Summary'!CH110="Yes"),100-OFFSET('Water Data'!$H$5,0,10*ROW('Water Data'!H104)),NA())</f>
        <v>#N/A</v>
      </c>
      <c r="T110" s="60" t="e">
        <f ca="true">+IF(AND(ISNUMBER(OFFSET('Water Data'!$H$7,0,10*ROW('Water Data'!H104))),'Data Summary'!CI110="Yes"),OFFSET('Water Data'!$H$7,0,10*ROW('Water Data'!H104)),NA())</f>
        <v>#N/A</v>
      </c>
      <c r="U110" s="60" t="e">
        <f ca="true">+IF(AND(ISNUMBER(OFFSET('Water Data'!$H$10,0,10*ROW('Water Data'!H104))),'Data Summary'!CJ110="Yes"),OFFSET('Water Data'!$H$10,0,10*ROW('Water Data'!H104)),NA())</f>
        <v>#N/A</v>
      </c>
      <c r="V110" s="106" t="e">
        <f ca="true">+IF(AND(ISNUMBER(OFFSET('Sanitation Data'!$C$5,0,10*ROW('Sanitation Data'!C104))),'Data Summary'!CK110="Yes"),100-OFFSET('Sanitation Data'!$C$5,0,10*ROW('Sanitation Data'!C104)),NA())</f>
        <v>#N/A</v>
      </c>
      <c r="W110" s="106" t="e">
        <f ca="true">+IF(AND(ISNUMBER(OFFSET('Sanitation Data'!$C$7,0,10*ROW('Sanitation Data'!C104))),'Data Summary'!CL110="Yes"),OFFSET('Sanitation Data'!$C$7,0,10*ROW('Sanitation Data'!C104)),NA())</f>
        <v>#N/A</v>
      </c>
      <c r="X110" s="106" t="e">
        <f ca="true">+IF(AND(ISNUMBER(OFFSET('Sanitation Data'!$C$11,0,10*ROW('Sanitation Data'!C104))),'Data Summary'!CM110="Yes"),OFFSET('Sanitation Data'!$C$11,0,10*ROW('Sanitation Data'!C104)),NA())</f>
        <v>#N/A</v>
      </c>
      <c r="Y110" s="106" t="e">
        <f ca="true">+IF(AND(ISNUMBER(OFFSET('Sanitation Data'!$C$12,0,10*ROW('Sanitation Data'!C104))),'Data Summary'!CN110="Yes"),OFFSET('Sanitation Data'!$C$12,0,10*ROW('Sanitation Data'!C104)),NA())</f>
        <v>#N/A</v>
      </c>
      <c r="Z110" s="106" t="e">
        <f ca="true">+IF(AND(ISNUMBER(OFFSET('Sanitation Data'!$C$13,0,10*ROW('Sanitation Data'!C104))),'Data Summary'!CO110="Yes"),OFFSET('Sanitation Data'!$C$13,0,10*ROW('Sanitation Data'!C104)),NA())</f>
        <v>#N/A</v>
      </c>
      <c r="AA110" s="106" t="e">
        <f ca="true">+IF(AND(ISNUMBER(OFFSET('Sanitation Data'!$D$5,0,10*ROW('Sanitation Data'!D104))),'Data Summary'!CP110="Yes"),100-OFFSET('Sanitation Data'!$D$5,0,10*ROW('Sanitation Data'!D104)),NA())</f>
        <v>#N/A</v>
      </c>
      <c r="AB110" s="106" t="e">
        <f ca="true">+IF(AND(ISNUMBER(OFFSET('Sanitation Data'!$D$7,0,10*ROW('Sanitation Data'!D104))),'Data Summary'!CQ110="Yes"),OFFSET('Sanitation Data'!$D$7,0,10*ROW('Sanitation Data'!D104)),NA())</f>
        <v>#N/A</v>
      </c>
      <c r="AC110" s="106" t="e">
        <f ca="true">+IF(AND(ISNUMBER(OFFSET('Sanitation Data'!$D$11,0,10*ROW('Sanitation Data'!D104))),'Data Summary'!CR110="Yes"),OFFSET('Sanitation Data'!$D$11,0,10*ROW('Sanitation Data'!D104)),NA())</f>
        <v>#N/A</v>
      </c>
      <c r="AD110" s="106" t="e">
        <f ca="true">+IF(AND(ISNUMBER(OFFSET('Sanitation Data'!$D$12,0,10*ROW('Sanitation Data'!D104))),'Data Summary'!CS110="Yes"),OFFSET('Sanitation Data'!$D$12,0,10*ROW('Sanitation Data'!D104)),NA())</f>
        <v>#N/A</v>
      </c>
      <c r="AE110" s="106" t="e">
        <f ca="true">+IF(AND(ISNUMBER(OFFSET('Sanitation Data'!$D$13,0,10*ROW('Sanitation Data'!D104))),'Data Summary'!CT110="Yes"),OFFSET('Sanitation Data'!$D$13,0,10*ROW('Sanitation Data'!D104)),NA())</f>
        <v>#N/A</v>
      </c>
      <c r="AF110" s="106" t="e">
        <f ca="true">+IF(AND(ISNUMBER(OFFSET('Sanitation Data'!$E$5,0,10*ROW('Sanitation Data'!E104))),'Data Summary'!CU110="Yes"),100-OFFSET('Sanitation Data'!$E$5,0,10*ROW('Sanitation Data'!E104)),NA())</f>
        <v>#N/A</v>
      </c>
      <c r="AG110" s="106" t="e">
        <f ca="true">+IF(AND(ISNUMBER(OFFSET('Sanitation Data'!$E$7,0,10*ROW('Sanitation Data'!E104))),'Data Summary'!CV110="Yes"),OFFSET('Sanitation Data'!$E$7,0,10*ROW('Sanitation Data'!E104)),NA())</f>
        <v>#N/A</v>
      </c>
      <c r="AH110" s="106" t="e">
        <f ca="true">+IF(AND(ISNUMBER(OFFSET('Sanitation Data'!$E$11,0,10*ROW('Sanitation Data'!E104))),'Data Summary'!CW110="Yes"),OFFSET('Sanitation Data'!$E$11,0,10*ROW('Sanitation Data'!E104)),NA())</f>
        <v>#N/A</v>
      </c>
      <c r="AI110" s="106" t="e">
        <f ca="true">+IF(AND(ISNUMBER(OFFSET('Sanitation Data'!$E$12,0,10*ROW('Sanitation Data'!E104))),'Data Summary'!CX110="Yes"),OFFSET('Sanitation Data'!$E$12,0,10*ROW('Sanitation Data'!E104)),NA())</f>
        <v>#N/A</v>
      </c>
      <c r="AJ110" s="106" t="e">
        <f ca="true">+IF(AND(ISNUMBER(OFFSET('Sanitation Data'!$E$13,0,10*ROW('Sanitation Data'!E104))),'Data Summary'!CY110="Yes"),OFFSET('Sanitation Data'!$E$13,0,10*ROW('Sanitation Data'!E104)),NA())</f>
        <v>#N/A</v>
      </c>
      <c r="AK110" s="106" t="e">
        <f ca="true">+IF(AND(ISNUMBER(OFFSET('Sanitation Data'!$F$5,0,10*ROW('Sanitation Data'!F104))),'Data Summary'!CZ110="Yes"),100-OFFSET('Sanitation Data'!$F$5,0,10*ROW('Sanitation Data'!F104)),NA())</f>
        <v>#N/A</v>
      </c>
      <c r="AL110" s="106" t="e">
        <f ca="true">+IF(AND(ISNUMBER(OFFSET('Sanitation Data'!$F$7,0,10*ROW('Sanitation Data'!F104))),'Data Summary'!DA110="Yes"),OFFSET('Sanitation Data'!$F$7,0,10*ROW('Sanitation Data'!F104)),NA())</f>
        <v>#N/A</v>
      </c>
      <c r="AM110" s="106" t="e">
        <f ca="true">+IF(AND(ISNUMBER(OFFSET('Sanitation Data'!$F$11,0,10*ROW('Sanitation Data'!F104))),'Data Summary'!DB110="Yes"),OFFSET('Sanitation Data'!$F$11,0,10*ROW('Sanitation Data'!F104)),NA())</f>
        <v>#N/A</v>
      </c>
      <c r="AN110" s="106" t="e">
        <f ca="true">+IF(AND(ISNUMBER(OFFSET('Sanitation Data'!$F$12,0,10*ROW('Sanitation Data'!F104))),'Data Summary'!DC110="Yes"),OFFSET('Sanitation Data'!$F$12,0,10*ROW('Sanitation Data'!F104)),NA())</f>
        <v>#N/A</v>
      </c>
      <c r="AO110" s="106" t="e">
        <f ca="true">+IF(AND(ISNUMBER(OFFSET('Sanitation Data'!$F$13,0,10*ROW('Sanitation Data'!F104))),'Data Summary'!DD110="Yes"),OFFSET('Sanitation Data'!$F$13,0,10*ROW('Sanitation Data'!F104)),NA())</f>
        <v>#N/A</v>
      </c>
      <c r="AP110" s="106" t="e">
        <f ca="true">+IF(AND(ISNUMBER(OFFSET('Sanitation Data'!$G$5,0,10*ROW('Sanitation Data'!G104))),'Data Summary'!DE110="Yes"),100-OFFSET('Sanitation Data'!$G$5,0,10*ROW('Sanitation Data'!G104)),NA())</f>
        <v>#N/A</v>
      </c>
      <c r="AQ110" s="106" t="e">
        <f ca="true">+IF(AND(ISNUMBER(OFFSET('Sanitation Data'!$G$7,0,10*ROW('Sanitation Data'!G104))),'Data Summary'!DF110="Yes"),OFFSET('Sanitation Data'!$G$7,0,10*ROW('Sanitation Data'!G104)),NA())</f>
        <v>#N/A</v>
      </c>
      <c r="AR110" s="106" t="e">
        <f ca="true">+IF(AND(ISNUMBER(OFFSET('Sanitation Data'!$G$11,0,10*ROW('Sanitation Data'!G104))),'Data Summary'!DG110="Yes"),OFFSET('Sanitation Data'!$G$11,0,10*ROW('Sanitation Data'!G104)),NA())</f>
        <v>#N/A</v>
      </c>
      <c r="AS110" s="106" t="e">
        <f ca="true">+IF(AND(ISNUMBER(OFFSET('Sanitation Data'!$G$12,0,10*ROW('Sanitation Data'!G104))),'Data Summary'!DH110="Yes"),OFFSET('Sanitation Data'!$G$12,0,10*ROW('Sanitation Data'!G104)),NA())</f>
        <v>#N/A</v>
      </c>
      <c r="AT110" s="106" t="e">
        <f ca="true">+IF(AND(ISNUMBER(OFFSET('Sanitation Data'!$G$13,0,10*ROW('Sanitation Data'!G104))),'Data Summary'!DI110="Yes"),OFFSET('Sanitation Data'!$G$13,0,10*ROW('Sanitation Data'!G104)),NA())</f>
        <v>#N/A</v>
      </c>
      <c r="AU110" s="106" t="e">
        <f ca="true">+IF(AND(ISNUMBER(OFFSET('Sanitation Data'!$H$5,0,10*ROW('Sanitation Data'!H104))),'Data Summary'!DJ110="Yes"),100-OFFSET('Sanitation Data'!$H$5,0,10*ROW('Sanitation Data'!H104)),NA())</f>
        <v>#N/A</v>
      </c>
      <c r="AV110" s="106" t="e">
        <f ca="true">+IF(AND(ISNUMBER(OFFSET('Sanitation Data'!$H$7,0,10*ROW('Sanitation Data'!H104))),'Data Summary'!DK110="Yes"),OFFSET('Sanitation Data'!$H$7,0,10*ROW('Sanitation Data'!H104)),NA())</f>
        <v>#N/A</v>
      </c>
      <c r="AW110" s="106" t="e">
        <f ca="true">+IF(AND(ISNUMBER(OFFSET('Sanitation Data'!$H$11,0,10*ROW('Sanitation Data'!H104))),'Data Summary'!DL110="Yes"),OFFSET('Sanitation Data'!$H$11,0,10*ROW('Sanitation Data'!H104)),NA())</f>
        <v>#N/A</v>
      </c>
      <c r="AX110" s="106" t="e">
        <f ca="true">+IF(AND(ISNUMBER(OFFSET('Sanitation Data'!$H$12,0,10*ROW('Sanitation Data'!H104))),'Data Summary'!DM110="Yes"),OFFSET('Sanitation Data'!$H$12,0,10*ROW('Sanitation Data'!H104)),NA())</f>
        <v>#N/A</v>
      </c>
      <c r="AY110" s="106" t="e">
        <f ca="true">+IF(AND(ISNUMBER(OFFSET('Sanitation Data'!$H$13,0,10*ROW('Sanitation Data'!H104))),'Data Summary'!DN110="Yes"),OFFSET('Sanitation Data'!$H$13,0,10*ROW('Sanitation Data'!H104)),NA())</f>
        <v>#N/A</v>
      </c>
      <c r="AZ110" s="111" t="e">
        <f ca="true">+IF(AND(ISNUMBER(OFFSET('Hygiene Data'!$C$6,0,10*ROW('Hygiene Data'!C104))),'Data Summary'!DO110="Yes"),OFFSET('Hygiene Data'!$C$6,0,10*ROW('Hygiene Data'!C104)),NA())</f>
        <v>#N/A</v>
      </c>
      <c r="BA110" s="111" t="e">
        <f ca="true">+IF(AND(ISNUMBER(OFFSET('Hygiene Data'!$C$8,0,10*ROW('Hygiene Data'!C104))),'Data Summary'!DP110="Yes"),OFFSET('Hygiene Data'!$C$8,0,10*ROW('Hygiene Data'!C104)),NA())</f>
        <v>#N/A</v>
      </c>
      <c r="BB110" s="111" t="e">
        <f ca="true">+IF(AND(ISNUMBER(OFFSET('Hygiene Data'!$C$10,0,10*ROW('Hygiene Data'!C104))),'Data Summary'!DQ110="Yes"),OFFSET('Hygiene Data'!$C$10,0,10*ROW('Hygiene Data'!C104)),NA())</f>
        <v>#N/A</v>
      </c>
      <c r="BC110" s="111" t="e">
        <f ca="true">+IF(AND(ISNUMBER(OFFSET('Hygiene Data'!$D$6,0,10*ROW('Hygiene Data'!D104))),'Data Summary'!DR110="Yes"),OFFSET('Hygiene Data'!$D$6,0,10*ROW('Hygiene Data'!D104)),NA())</f>
        <v>#N/A</v>
      </c>
      <c r="BD110" s="111" t="e">
        <f ca="true">+IF(AND(ISNUMBER(OFFSET('Hygiene Data'!$D$8,0,10*ROW('Hygiene Data'!D104))),'Data Summary'!DS110="Yes"),OFFSET('Hygiene Data'!$D$8,0,10*ROW('Hygiene Data'!D104)),NA())</f>
        <v>#N/A</v>
      </c>
      <c r="BE110" s="111" t="e">
        <f ca="true">+IF(AND(ISNUMBER(OFFSET('Hygiene Data'!$D$10,0,10*ROW('Hygiene Data'!D104))),'Data Summary'!DT110="Yes"),OFFSET('Hygiene Data'!$D$10,0,10*ROW('Hygiene Data'!D104)),NA())</f>
        <v>#N/A</v>
      </c>
      <c r="BF110" s="111" t="e">
        <f ca="true">+IF(AND(ISNUMBER(OFFSET('Hygiene Data'!$E$6,0,10*ROW('Hygiene Data'!E104))),'Data Summary'!DU110="Yes"),OFFSET('Hygiene Data'!$E$6,0,10*ROW('Hygiene Data'!E104)),NA())</f>
        <v>#N/A</v>
      </c>
      <c r="BG110" s="111" t="e">
        <f ca="true">+IF(AND(ISNUMBER(OFFSET('Hygiene Data'!$E$8,0,10*ROW('Hygiene Data'!E104))),'Data Summary'!DV110="Yes"),OFFSET('Hygiene Data'!$E$8,0,10*ROW('Hygiene Data'!E104)),NA())</f>
        <v>#N/A</v>
      </c>
      <c r="BH110" s="111" t="e">
        <f ca="true">+IF(AND(ISNUMBER(OFFSET('Hygiene Data'!$E$10,0,10*ROW('Hygiene Data'!E104))),'Data Summary'!DW110="Yes"),OFFSET('Hygiene Data'!$E$10,0,10*ROW('Hygiene Data'!E104)),NA())</f>
        <v>#N/A</v>
      </c>
      <c r="BI110" s="111" t="e">
        <f ca="true">+IF(AND(ISNUMBER(OFFSET('Hygiene Data'!$F$6,0,10*ROW('Hygiene Data'!F104))),'Data Summary'!DX110="Yes"),OFFSET('Hygiene Data'!$F$6,0,10*ROW('Hygiene Data'!F104)),NA())</f>
        <v>#N/A</v>
      </c>
      <c r="BJ110" s="111" t="e">
        <f ca="true">+IF(AND(ISNUMBER(OFFSET('Hygiene Data'!$F$8,0,10*ROW('Hygiene Data'!F104))),'Data Summary'!DY110="Yes"),OFFSET('Hygiene Data'!$F$8,0,10*ROW('Hygiene Data'!F104)),NA())</f>
        <v>#N/A</v>
      </c>
      <c r="BK110" s="111" t="e">
        <f ca="true">+IF(AND(ISNUMBER(OFFSET('Hygiene Data'!$F$10,0,10*ROW('Hygiene Data'!F104))),'Data Summary'!DZ110="Yes"),OFFSET('Hygiene Data'!$F$10,0,10*ROW('Hygiene Data'!F104)),NA())</f>
        <v>#N/A</v>
      </c>
      <c r="BL110" s="111" t="e">
        <f ca="true">+IF(AND(ISNUMBER(OFFSET('Hygiene Data'!$G$6,0,10*ROW('Hygiene Data'!G104))),'Data Summary'!EA110="Yes"),OFFSET('Hygiene Data'!$G$6,0,10*ROW('Hygiene Data'!G104)),NA())</f>
        <v>#N/A</v>
      </c>
      <c r="BM110" s="111" t="e">
        <f ca="true">+IF(AND(ISNUMBER(OFFSET('Hygiene Data'!$G$8,0,10*ROW('Hygiene Data'!G104))),'Data Summary'!EB110="Yes"),OFFSET('Hygiene Data'!$G$8,0,10*ROW('Hygiene Data'!G104)),NA())</f>
        <v>#N/A</v>
      </c>
      <c r="BN110" s="111" t="e">
        <f ca="true">+IF(AND(ISNUMBER(OFFSET('Hygiene Data'!$G$10,0,10*ROW('Hygiene Data'!G104))),'Data Summary'!EC110="Yes"),OFFSET('Hygiene Data'!$G$10,0,10*ROW('Hygiene Data'!G104)),NA())</f>
        <v>#N/A</v>
      </c>
      <c r="BO110" s="111" t="e">
        <f ca="true">+IF(AND(ISNUMBER(OFFSET('Hygiene Data'!$H$6,0,10*ROW('Hygiene Data'!H104))),'Data Summary'!ED110="Yes"),OFFSET('Hygiene Data'!$H$6,0,10*ROW('Hygiene Data'!H104)),NA())</f>
        <v>#N/A</v>
      </c>
      <c r="BP110" s="111" t="e">
        <f ca="true">+IF(AND(ISNUMBER(OFFSET('Hygiene Data'!$H$8,0,10*ROW('Hygiene Data'!H104))),'Data Summary'!EE110="Yes"),OFFSET('Hygiene Data'!$H$8,0,10*ROW('Hygiene Data'!H104)),NA())</f>
        <v>#N/A</v>
      </c>
      <c r="BQ110" s="111" t="e">
        <f ca="true">+IF(AND(ISNUMBER(OFFSET('Hygiene Data'!$H$10,0,10*ROW('Hygiene Data'!H104))),'Data Summary'!EF110="Yes"),OFFSET('Hygiene Data'!$H$10,0,10*ROW('Hygiene Data'!H104)),NA())</f>
        <v>#N/A</v>
      </c>
    </row>
    <row r="111" x14ac:dyDescent="0.2">
      <c r="A111" s="59" t="e">
        <f ca="true">+IF(OFFSET('Water Data'!$B$1,0,10*ROW('Water Data'!B105))="",NA(),OFFSET('Water Data'!$B$1,0,10*ROW('Water Data'!B105)))</f>
        <v>#N/A</v>
      </c>
      <c r="B111" s="59" t="e">
        <f ca="true">+IF(OFFSET('Water Data'!$A$3,0,10*ROW('Water Data'!A108))="",NA(),OFFSET('Water Data'!$A$3,0,10*ROW('Water Data'!A108)))</f>
        <v>#N/A</v>
      </c>
      <c r="C111" s="59" t="e">
        <f ca="true">+IF(OFFSET('Water Data'!$C$3,0,10*ROW('Water Data'!C108))="",NA(),OFFSET('Water Data'!$C$3,0,10*ROW('Water Data'!C108)))</f>
        <v>#N/A</v>
      </c>
      <c r="D111" s="60" t="e">
        <f ca="true">+IF(AND(ISNUMBER(OFFSET('Water Data'!$C$5,0,10*ROW('Water Data'!C105))),'Data Summary'!BS111="Yes"),100-OFFSET('Water Data'!$C$5,0,10*ROW('Water Data'!C105)),NA())</f>
        <v>#N/A</v>
      </c>
      <c r="E111" s="60" t="e">
        <f ca="true">+IF(AND(ISNUMBER(OFFSET('Water Data'!$C$7,0,10*ROW('Water Data'!C105))),'Data Summary'!BT111="Yes"),OFFSET('Water Data'!$C$7,0,10*ROW('Water Data'!C105)),NA())</f>
        <v>#N/A</v>
      </c>
      <c r="F111" s="60" t="e">
        <f ca="true">+IF(AND(ISNUMBER(OFFSET('Water Data'!$C$10,0,10*ROW('Water Data'!C105))),'Data Summary'!BU111="Yes"),OFFSET('Water Data'!$C$10,0,10*ROW('Water Data'!C105)),NA())</f>
        <v>#N/A</v>
      </c>
      <c r="G111" s="60" t="e">
        <f ca="true">+IF(AND(ISNUMBER(OFFSET('Water Data'!$D$5,0,10*ROW('Water Data'!D105))),'Data Summary'!BV111="Yes"),100-OFFSET('Water Data'!$D$5,0,10*ROW('Water Data'!D105)),NA())</f>
        <v>#N/A</v>
      </c>
      <c r="H111" s="60" t="e">
        <f ca="true">+IF(AND(ISNUMBER(OFFSET('Water Data'!$D$7,0,10*ROW('Water Data'!D105))),'Data Summary'!BW111="Yes"),OFFSET('Water Data'!$D$7,0,10*ROW('Water Data'!D105)),NA())</f>
        <v>#N/A</v>
      </c>
      <c r="I111" s="60" t="e">
        <f ca="true">+IF(AND(ISNUMBER(OFFSET('Water Data'!$D$10,0,10*ROW('Water Data'!D105))),'Data Summary'!BX111="Yes"),OFFSET('Water Data'!$D$10,0,10*ROW('Water Data'!D105)),NA())</f>
        <v>#N/A</v>
      </c>
      <c r="J111" s="60" t="e">
        <f ca="true">+IF(AND(ISNUMBER(OFFSET('Water Data'!$E$5,0,10*ROW('Water Data'!E105))),'Data Summary'!BY111="Yes"),100-OFFSET('Water Data'!$E$5,0,10*ROW('Water Data'!E105)),NA())</f>
        <v>#N/A</v>
      </c>
      <c r="K111" s="60" t="e">
        <f ca="true">+IF(AND(ISNUMBER(OFFSET('Water Data'!$E$7,0,10*ROW('Water Data'!E105))),'Data Summary'!BZ111="Yes"),OFFSET('Water Data'!$E$7,0,10*ROW('Water Data'!E105)),NA())</f>
        <v>#N/A</v>
      </c>
      <c r="L111" s="60" t="e">
        <f ca="true">+IF(AND(ISNUMBER(OFFSET('Water Data'!$E$10,0,10*ROW('Water Data'!E105))),'Data Summary'!CA111="Yes"),OFFSET('Water Data'!$E$10,0,10*ROW('Water Data'!E105)),NA())</f>
        <v>#N/A</v>
      </c>
      <c r="M111" s="60" t="e">
        <f ca="true">+IF(AND(ISNUMBER(OFFSET('Water Data'!$F$5,0,10*ROW('Water Data'!F105))),'Data Summary'!CB111="Yes"),100-OFFSET('Water Data'!$F$5,0,10*ROW('Water Data'!F105)),NA())</f>
        <v>#N/A</v>
      </c>
      <c r="N111" s="60" t="e">
        <f ca="true">+IF(AND(ISNUMBER(OFFSET('Water Data'!$F$7,0,10*ROW('Water Data'!F105))),'Data Summary'!CC111="Yes"),OFFSET('Water Data'!$F$7,0,10*ROW('Water Data'!F105)),NA())</f>
        <v>#N/A</v>
      </c>
      <c r="O111" s="60" t="e">
        <f ca="true">+IF(AND(ISNUMBER(OFFSET('Water Data'!$F$10,0,10*ROW('Water Data'!F105))),'Data Summary'!CD111="Yes"),OFFSET('Water Data'!$F$10,0,10*ROW('Water Data'!F105)),NA())</f>
        <v>#N/A</v>
      </c>
      <c r="P111" s="60" t="e">
        <f ca="true">+IF(AND(ISNUMBER(OFFSET('Water Data'!$G$5,0,10*ROW('Water Data'!G105))),'Data Summary'!CE111="Yes"),100-OFFSET('Water Data'!$G$5,0,10*ROW('Water Data'!G105)),NA())</f>
        <v>#N/A</v>
      </c>
      <c r="Q111" s="60" t="e">
        <f ca="true">+IF(AND(ISNUMBER(OFFSET('Water Data'!$G$7,0,10*ROW('Water Data'!G105))),'Data Summary'!CF111="Yes"),OFFSET('Water Data'!$G$7,0,10*ROW('Water Data'!G105)),NA())</f>
        <v>#N/A</v>
      </c>
      <c r="R111" s="60" t="e">
        <f ca="true">+IF(AND(ISNUMBER(OFFSET('Water Data'!$G$10,0,10*ROW('Water Data'!G105))),'Data Summary'!CG111="Yes"),OFFSET('Water Data'!$G$10,0,10*ROW('Water Data'!G105)),NA())</f>
        <v>#N/A</v>
      </c>
      <c r="S111" s="60" t="e">
        <f ca="true">+IF(AND(ISNUMBER(OFFSET('Water Data'!$H$5,0,10*ROW('Water Data'!H105))),'Data Summary'!CH111="Yes"),100-OFFSET('Water Data'!$H$5,0,10*ROW('Water Data'!H105)),NA())</f>
        <v>#N/A</v>
      </c>
      <c r="T111" s="60" t="e">
        <f ca="true">+IF(AND(ISNUMBER(OFFSET('Water Data'!$H$7,0,10*ROW('Water Data'!H105))),'Data Summary'!CI111="Yes"),OFFSET('Water Data'!$H$7,0,10*ROW('Water Data'!H105)),NA())</f>
        <v>#N/A</v>
      </c>
      <c r="U111" s="60" t="e">
        <f ca="true">+IF(AND(ISNUMBER(OFFSET('Water Data'!$H$10,0,10*ROW('Water Data'!H105))),'Data Summary'!CJ111="Yes"),OFFSET('Water Data'!$H$10,0,10*ROW('Water Data'!H105)),NA())</f>
        <v>#N/A</v>
      </c>
      <c r="V111" s="106" t="e">
        <f ca="true">+IF(AND(ISNUMBER(OFFSET('Sanitation Data'!$C$5,0,10*ROW('Sanitation Data'!C105))),'Data Summary'!CK111="Yes"),100-OFFSET('Sanitation Data'!$C$5,0,10*ROW('Sanitation Data'!C105)),NA())</f>
        <v>#N/A</v>
      </c>
      <c r="W111" s="106" t="e">
        <f ca="true">+IF(AND(ISNUMBER(OFFSET('Sanitation Data'!$C$7,0,10*ROW('Sanitation Data'!C105))),'Data Summary'!CL111="Yes"),OFFSET('Sanitation Data'!$C$7,0,10*ROW('Sanitation Data'!C105)),NA())</f>
        <v>#N/A</v>
      </c>
      <c r="X111" s="106" t="e">
        <f ca="true">+IF(AND(ISNUMBER(OFFSET('Sanitation Data'!$C$11,0,10*ROW('Sanitation Data'!C105))),'Data Summary'!CM111="Yes"),OFFSET('Sanitation Data'!$C$11,0,10*ROW('Sanitation Data'!C105)),NA())</f>
        <v>#N/A</v>
      </c>
      <c r="Y111" s="106" t="e">
        <f ca="true">+IF(AND(ISNUMBER(OFFSET('Sanitation Data'!$C$12,0,10*ROW('Sanitation Data'!C105))),'Data Summary'!CN111="Yes"),OFFSET('Sanitation Data'!$C$12,0,10*ROW('Sanitation Data'!C105)),NA())</f>
        <v>#N/A</v>
      </c>
      <c r="Z111" s="106" t="e">
        <f ca="true">+IF(AND(ISNUMBER(OFFSET('Sanitation Data'!$C$13,0,10*ROW('Sanitation Data'!C105))),'Data Summary'!CO111="Yes"),OFFSET('Sanitation Data'!$C$13,0,10*ROW('Sanitation Data'!C105)),NA())</f>
        <v>#N/A</v>
      </c>
      <c r="AA111" s="106" t="e">
        <f ca="true">+IF(AND(ISNUMBER(OFFSET('Sanitation Data'!$D$5,0,10*ROW('Sanitation Data'!D105))),'Data Summary'!CP111="Yes"),100-OFFSET('Sanitation Data'!$D$5,0,10*ROW('Sanitation Data'!D105)),NA())</f>
        <v>#N/A</v>
      </c>
      <c r="AB111" s="106" t="e">
        <f ca="true">+IF(AND(ISNUMBER(OFFSET('Sanitation Data'!$D$7,0,10*ROW('Sanitation Data'!D105))),'Data Summary'!CQ111="Yes"),OFFSET('Sanitation Data'!$D$7,0,10*ROW('Sanitation Data'!D105)),NA())</f>
        <v>#N/A</v>
      </c>
      <c r="AC111" s="106" t="e">
        <f ca="true">+IF(AND(ISNUMBER(OFFSET('Sanitation Data'!$D$11,0,10*ROW('Sanitation Data'!D105))),'Data Summary'!CR111="Yes"),OFFSET('Sanitation Data'!$D$11,0,10*ROW('Sanitation Data'!D105)),NA())</f>
        <v>#N/A</v>
      </c>
      <c r="AD111" s="106" t="e">
        <f ca="true">+IF(AND(ISNUMBER(OFFSET('Sanitation Data'!$D$12,0,10*ROW('Sanitation Data'!D105))),'Data Summary'!CS111="Yes"),OFFSET('Sanitation Data'!$D$12,0,10*ROW('Sanitation Data'!D105)),NA())</f>
        <v>#N/A</v>
      </c>
      <c r="AE111" s="106" t="e">
        <f ca="true">+IF(AND(ISNUMBER(OFFSET('Sanitation Data'!$D$13,0,10*ROW('Sanitation Data'!D105))),'Data Summary'!CT111="Yes"),OFFSET('Sanitation Data'!$D$13,0,10*ROW('Sanitation Data'!D105)),NA())</f>
        <v>#N/A</v>
      </c>
      <c r="AF111" s="106" t="e">
        <f ca="true">+IF(AND(ISNUMBER(OFFSET('Sanitation Data'!$E$5,0,10*ROW('Sanitation Data'!E105))),'Data Summary'!CU111="Yes"),100-OFFSET('Sanitation Data'!$E$5,0,10*ROW('Sanitation Data'!E105)),NA())</f>
        <v>#N/A</v>
      </c>
      <c r="AG111" s="106" t="e">
        <f ca="true">+IF(AND(ISNUMBER(OFFSET('Sanitation Data'!$E$7,0,10*ROW('Sanitation Data'!E105))),'Data Summary'!CV111="Yes"),OFFSET('Sanitation Data'!$E$7,0,10*ROW('Sanitation Data'!E105)),NA())</f>
        <v>#N/A</v>
      </c>
      <c r="AH111" s="106" t="e">
        <f ca="true">+IF(AND(ISNUMBER(OFFSET('Sanitation Data'!$E$11,0,10*ROW('Sanitation Data'!E105))),'Data Summary'!CW111="Yes"),OFFSET('Sanitation Data'!$E$11,0,10*ROW('Sanitation Data'!E105)),NA())</f>
        <v>#N/A</v>
      </c>
      <c r="AI111" s="106" t="e">
        <f ca="true">+IF(AND(ISNUMBER(OFFSET('Sanitation Data'!$E$12,0,10*ROW('Sanitation Data'!E105))),'Data Summary'!CX111="Yes"),OFFSET('Sanitation Data'!$E$12,0,10*ROW('Sanitation Data'!E105)),NA())</f>
        <v>#N/A</v>
      </c>
      <c r="AJ111" s="106" t="e">
        <f ca="true">+IF(AND(ISNUMBER(OFFSET('Sanitation Data'!$E$13,0,10*ROW('Sanitation Data'!E105))),'Data Summary'!CY111="Yes"),OFFSET('Sanitation Data'!$E$13,0,10*ROW('Sanitation Data'!E105)),NA())</f>
        <v>#N/A</v>
      </c>
      <c r="AK111" s="106" t="e">
        <f ca="true">+IF(AND(ISNUMBER(OFFSET('Sanitation Data'!$F$5,0,10*ROW('Sanitation Data'!F105))),'Data Summary'!CZ111="Yes"),100-OFFSET('Sanitation Data'!$F$5,0,10*ROW('Sanitation Data'!F105)),NA())</f>
        <v>#N/A</v>
      </c>
      <c r="AL111" s="106" t="e">
        <f ca="true">+IF(AND(ISNUMBER(OFFSET('Sanitation Data'!$F$7,0,10*ROW('Sanitation Data'!F105))),'Data Summary'!DA111="Yes"),OFFSET('Sanitation Data'!$F$7,0,10*ROW('Sanitation Data'!F105)),NA())</f>
        <v>#N/A</v>
      </c>
      <c r="AM111" s="106" t="e">
        <f ca="true">+IF(AND(ISNUMBER(OFFSET('Sanitation Data'!$F$11,0,10*ROW('Sanitation Data'!F105))),'Data Summary'!DB111="Yes"),OFFSET('Sanitation Data'!$F$11,0,10*ROW('Sanitation Data'!F105)),NA())</f>
        <v>#N/A</v>
      </c>
      <c r="AN111" s="106" t="e">
        <f ca="true">+IF(AND(ISNUMBER(OFFSET('Sanitation Data'!$F$12,0,10*ROW('Sanitation Data'!F105))),'Data Summary'!DC111="Yes"),OFFSET('Sanitation Data'!$F$12,0,10*ROW('Sanitation Data'!F105)),NA())</f>
        <v>#N/A</v>
      </c>
      <c r="AO111" s="106" t="e">
        <f ca="true">+IF(AND(ISNUMBER(OFFSET('Sanitation Data'!$F$13,0,10*ROW('Sanitation Data'!F105))),'Data Summary'!DD111="Yes"),OFFSET('Sanitation Data'!$F$13,0,10*ROW('Sanitation Data'!F105)),NA())</f>
        <v>#N/A</v>
      </c>
      <c r="AP111" s="106" t="e">
        <f ca="true">+IF(AND(ISNUMBER(OFFSET('Sanitation Data'!$G$5,0,10*ROW('Sanitation Data'!G105))),'Data Summary'!DE111="Yes"),100-OFFSET('Sanitation Data'!$G$5,0,10*ROW('Sanitation Data'!G105)),NA())</f>
        <v>#N/A</v>
      </c>
      <c r="AQ111" s="106" t="e">
        <f ca="true">+IF(AND(ISNUMBER(OFFSET('Sanitation Data'!$G$7,0,10*ROW('Sanitation Data'!G105))),'Data Summary'!DF111="Yes"),OFFSET('Sanitation Data'!$G$7,0,10*ROW('Sanitation Data'!G105)),NA())</f>
        <v>#N/A</v>
      </c>
      <c r="AR111" s="106" t="e">
        <f ca="true">+IF(AND(ISNUMBER(OFFSET('Sanitation Data'!$G$11,0,10*ROW('Sanitation Data'!G105))),'Data Summary'!DG111="Yes"),OFFSET('Sanitation Data'!$G$11,0,10*ROW('Sanitation Data'!G105)),NA())</f>
        <v>#N/A</v>
      </c>
      <c r="AS111" s="106" t="e">
        <f ca="true">+IF(AND(ISNUMBER(OFFSET('Sanitation Data'!$G$12,0,10*ROW('Sanitation Data'!G105))),'Data Summary'!DH111="Yes"),OFFSET('Sanitation Data'!$G$12,0,10*ROW('Sanitation Data'!G105)),NA())</f>
        <v>#N/A</v>
      </c>
      <c r="AT111" s="106" t="e">
        <f ca="true">+IF(AND(ISNUMBER(OFFSET('Sanitation Data'!$G$13,0,10*ROW('Sanitation Data'!G105))),'Data Summary'!DI111="Yes"),OFFSET('Sanitation Data'!$G$13,0,10*ROW('Sanitation Data'!G105)),NA())</f>
        <v>#N/A</v>
      </c>
      <c r="AU111" s="106" t="e">
        <f ca="true">+IF(AND(ISNUMBER(OFFSET('Sanitation Data'!$H$5,0,10*ROW('Sanitation Data'!H105))),'Data Summary'!DJ111="Yes"),100-OFFSET('Sanitation Data'!$H$5,0,10*ROW('Sanitation Data'!H105)),NA())</f>
        <v>#N/A</v>
      </c>
      <c r="AV111" s="106" t="e">
        <f ca="true">+IF(AND(ISNUMBER(OFFSET('Sanitation Data'!$H$7,0,10*ROW('Sanitation Data'!H105))),'Data Summary'!DK111="Yes"),OFFSET('Sanitation Data'!$H$7,0,10*ROW('Sanitation Data'!H105)),NA())</f>
        <v>#N/A</v>
      </c>
      <c r="AW111" s="106" t="e">
        <f ca="true">+IF(AND(ISNUMBER(OFFSET('Sanitation Data'!$H$11,0,10*ROW('Sanitation Data'!H105))),'Data Summary'!DL111="Yes"),OFFSET('Sanitation Data'!$H$11,0,10*ROW('Sanitation Data'!H105)),NA())</f>
        <v>#N/A</v>
      </c>
      <c r="AX111" s="106" t="e">
        <f ca="true">+IF(AND(ISNUMBER(OFFSET('Sanitation Data'!$H$12,0,10*ROW('Sanitation Data'!H105))),'Data Summary'!DM111="Yes"),OFFSET('Sanitation Data'!$H$12,0,10*ROW('Sanitation Data'!H105)),NA())</f>
        <v>#N/A</v>
      </c>
      <c r="AY111" s="106" t="e">
        <f ca="true">+IF(AND(ISNUMBER(OFFSET('Sanitation Data'!$H$13,0,10*ROW('Sanitation Data'!H105))),'Data Summary'!DN111="Yes"),OFFSET('Sanitation Data'!$H$13,0,10*ROW('Sanitation Data'!H105)),NA())</f>
        <v>#N/A</v>
      </c>
      <c r="AZ111" s="111" t="e">
        <f ca="true">+IF(AND(ISNUMBER(OFFSET('Hygiene Data'!$C$6,0,10*ROW('Hygiene Data'!C105))),'Data Summary'!DO111="Yes"),OFFSET('Hygiene Data'!$C$6,0,10*ROW('Hygiene Data'!C105)),NA())</f>
        <v>#N/A</v>
      </c>
      <c r="BA111" s="111" t="e">
        <f ca="true">+IF(AND(ISNUMBER(OFFSET('Hygiene Data'!$C$8,0,10*ROW('Hygiene Data'!C105))),'Data Summary'!DP111="Yes"),OFFSET('Hygiene Data'!$C$8,0,10*ROW('Hygiene Data'!C105)),NA())</f>
        <v>#N/A</v>
      </c>
      <c r="BB111" s="111" t="e">
        <f ca="true">+IF(AND(ISNUMBER(OFFSET('Hygiene Data'!$C$10,0,10*ROW('Hygiene Data'!C105))),'Data Summary'!DQ111="Yes"),OFFSET('Hygiene Data'!$C$10,0,10*ROW('Hygiene Data'!C105)),NA())</f>
        <v>#N/A</v>
      </c>
      <c r="BC111" s="111" t="e">
        <f ca="true">+IF(AND(ISNUMBER(OFFSET('Hygiene Data'!$D$6,0,10*ROW('Hygiene Data'!D105))),'Data Summary'!DR111="Yes"),OFFSET('Hygiene Data'!$D$6,0,10*ROW('Hygiene Data'!D105)),NA())</f>
        <v>#N/A</v>
      </c>
      <c r="BD111" s="111" t="e">
        <f ca="true">+IF(AND(ISNUMBER(OFFSET('Hygiene Data'!$D$8,0,10*ROW('Hygiene Data'!D105))),'Data Summary'!DS111="Yes"),OFFSET('Hygiene Data'!$D$8,0,10*ROW('Hygiene Data'!D105)),NA())</f>
        <v>#N/A</v>
      </c>
      <c r="BE111" s="111" t="e">
        <f ca="true">+IF(AND(ISNUMBER(OFFSET('Hygiene Data'!$D$10,0,10*ROW('Hygiene Data'!D105))),'Data Summary'!DT111="Yes"),OFFSET('Hygiene Data'!$D$10,0,10*ROW('Hygiene Data'!D105)),NA())</f>
        <v>#N/A</v>
      </c>
      <c r="BF111" s="111" t="e">
        <f ca="true">+IF(AND(ISNUMBER(OFFSET('Hygiene Data'!$E$6,0,10*ROW('Hygiene Data'!E105))),'Data Summary'!DU111="Yes"),OFFSET('Hygiene Data'!$E$6,0,10*ROW('Hygiene Data'!E105)),NA())</f>
        <v>#N/A</v>
      </c>
      <c r="BG111" s="111" t="e">
        <f ca="true">+IF(AND(ISNUMBER(OFFSET('Hygiene Data'!$E$8,0,10*ROW('Hygiene Data'!E105))),'Data Summary'!DV111="Yes"),OFFSET('Hygiene Data'!$E$8,0,10*ROW('Hygiene Data'!E105)),NA())</f>
        <v>#N/A</v>
      </c>
      <c r="BH111" s="111" t="e">
        <f ca="true">+IF(AND(ISNUMBER(OFFSET('Hygiene Data'!$E$10,0,10*ROW('Hygiene Data'!E105))),'Data Summary'!DW111="Yes"),OFFSET('Hygiene Data'!$E$10,0,10*ROW('Hygiene Data'!E105)),NA())</f>
        <v>#N/A</v>
      </c>
      <c r="BI111" s="111" t="e">
        <f ca="true">+IF(AND(ISNUMBER(OFFSET('Hygiene Data'!$F$6,0,10*ROW('Hygiene Data'!F105))),'Data Summary'!DX111="Yes"),OFFSET('Hygiene Data'!$F$6,0,10*ROW('Hygiene Data'!F105)),NA())</f>
        <v>#N/A</v>
      </c>
      <c r="BJ111" s="111" t="e">
        <f ca="true">+IF(AND(ISNUMBER(OFFSET('Hygiene Data'!$F$8,0,10*ROW('Hygiene Data'!F105))),'Data Summary'!DY111="Yes"),OFFSET('Hygiene Data'!$F$8,0,10*ROW('Hygiene Data'!F105)),NA())</f>
        <v>#N/A</v>
      </c>
      <c r="BK111" s="111" t="e">
        <f ca="true">+IF(AND(ISNUMBER(OFFSET('Hygiene Data'!$F$10,0,10*ROW('Hygiene Data'!F105))),'Data Summary'!DZ111="Yes"),OFFSET('Hygiene Data'!$F$10,0,10*ROW('Hygiene Data'!F105)),NA())</f>
        <v>#N/A</v>
      </c>
      <c r="BL111" s="111" t="e">
        <f ca="true">+IF(AND(ISNUMBER(OFFSET('Hygiene Data'!$G$6,0,10*ROW('Hygiene Data'!G105))),'Data Summary'!EA111="Yes"),OFFSET('Hygiene Data'!$G$6,0,10*ROW('Hygiene Data'!G105)),NA())</f>
        <v>#N/A</v>
      </c>
      <c r="BM111" s="111" t="e">
        <f ca="true">+IF(AND(ISNUMBER(OFFSET('Hygiene Data'!$G$8,0,10*ROW('Hygiene Data'!G105))),'Data Summary'!EB111="Yes"),OFFSET('Hygiene Data'!$G$8,0,10*ROW('Hygiene Data'!G105)),NA())</f>
        <v>#N/A</v>
      </c>
      <c r="BN111" s="111" t="e">
        <f ca="true">+IF(AND(ISNUMBER(OFFSET('Hygiene Data'!$G$10,0,10*ROW('Hygiene Data'!G105))),'Data Summary'!EC111="Yes"),OFFSET('Hygiene Data'!$G$10,0,10*ROW('Hygiene Data'!G105)),NA())</f>
        <v>#N/A</v>
      </c>
      <c r="BO111" s="111" t="e">
        <f ca="true">+IF(AND(ISNUMBER(OFFSET('Hygiene Data'!$H$6,0,10*ROW('Hygiene Data'!H105))),'Data Summary'!ED111="Yes"),OFFSET('Hygiene Data'!$H$6,0,10*ROW('Hygiene Data'!H105)),NA())</f>
        <v>#N/A</v>
      </c>
      <c r="BP111" s="111" t="e">
        <f ca="true">+IF(AND(ISNUMBER(OFFSET('Hygiene Data'!$H$8,0,10*ROW('Hygiene Data'!H105))),'Data Summary'!EE111="Yes"),OFFSET('Hygiene Data'!$H$8,0,10*ROW('Hygiene Data'!H105)),NA())</f>
        <v>#N/A</v>
      </c>
      <c r="BQ111" s="111" t="e">
        <f ca="true">+IF(AND(ISNUMBER(OFFSET('Hygiene Data'!$H$10,0,10*ROW('Hygiene Data'!H105))),'Data Summary'!EF111="Yes"),OFFSET('Hygiene Data'!$H$10,0,10*ROW('Hygiene Data'!H105)),NA())</f>
        <v>#N/A</v>
      </c>
    </row>
    <row r="112" x14ac:dyDescent="0.2">
      <c r="A112" s="59" t="e">
        <f ca="true">+IF(OFFSET('Water Data'!$B$1,0,10*ROW('Water Data'!B106))="",NA(),OFFSET('Water Data'!$B$1,0,10*ROW('Water Data'!B106)))</f>
        <v>#N/A</v>
      </c>
      <c r="B112" s="59" t="e">
        <f ca="true">+IF(OFFSET('Water Data'!$A$3,0,10*ROW('Water Data'!A109))="",NA(),OFFSET('Water Data'!$A$3,0,10*ROW('Water Data'!A109)))</f>
        <v>#N/A</v>
      </c>
      <c r="C112" s="59" t="e">
        <f ca="true">+IF(OFFSET('Water Data'!$C$3,0,10*ROW('Water Data'!C109))="",NA(),OFFSET('Water Data'!$C$3,0,10*ROW('Water Data'!C109)))</f>
        <v>#N/A</v>
      </c>
      <c r="D112" s="60" t="e">
        <f ca="true">+IF(AND(ISNUMBER(OFFSET('Water Data'!$C$5,0,10*ROW('Water Data'!C106))),'Data Summary'!BS112="Yes"),100-OFFSET('Water Data'!$C$5,0,10*ROW('Water Data'!C106)),NA())</f>
        <v>#N/A</v>
      </c>
      <c r="E112" s="60" t="e">
        <f ca="true">+IF(AND(ISNUMBER(OFFSET('Water Data'!$C$7,0,10*ROW('Water Data'!C106))),'Data Summary'!BT112="Yes"),OFFSET('Water Data'!$C$7,0,10*ROW('Water Data'!C106)),NA())</f>
        <v>#N/A</v>
      </c>
      <c r="F112" s="60" t="e">
        <f ca="true">+IF(AND(ISNUMBER(OFFSET('Water Data'!$C$10,0,10*ROW('Water Data'!C106))),'Data Summary'!BU112="Yes"),OFFSET('Water Data'!$C$10,0,10*ROW('Water Data'!C106)),NA())</f>
        <v>#N/A</v>
      </c>
      <c r="G112" s="60" t="e">
        <f ca="true">+IF(AND(ISNUMBER(OFFSET('Water Data'!$D$5,0,10*ROW('Water Data'!D106))),'Data Summary'!BV112="Yes"),100-OFFSET('Water Data'!$D$5,0,10*ROW('Water Data'!D106)),NA())</f>
        <v>#N/A</v>
      </c>
      <c r="H112" s="60" t="e">
        <f ca="true">+IF(AND(ISNUMBER(OFFSET('Water Data'!$D$7,0,10*ROW('Water Data'!D106))),'Data Summary'!BW112="Yes"),OFFSET('Water Data'!$D$7,0,10*ROW('Water Data'!D106)),NA())</f>
        <v>#N/A</v>
      </c>
      <c r="I112" s="60" t="e">
        <f ca="true">+IF(AND(ISNUMBER(OFFSET('Water Data'!$D$10,0,10*ROW('Water Data'!D106))),'Data Summary'!BX112="Yes"),OFFSET('Water Data'!$D$10,0,10*ROW('Water Data'!D106)),NA())</f>
        <v>#N/A</v>
      </c>
      <c r="J112" s="60" t="e">
        <f ca="true">+IF(AND(ISNUMBER(OFFSET('Water Data'!$E$5,0,10*ROW('Water Data'!E106))),'Data Summary'!BY112="Yes"),100-OFFSET('Water Data'!$E$5,0,10*ROW('Water Data'!E106)),NA())</f>
        <v>#N/A</v>
      </c>
      <c r="K112" s="60" t="e">
        <f ca="true">+IF(AND(ISNUMBER(OFFSET('Water Data'!$E$7,0,10*ROW('Water Data'!E106))),'Data Summary'!BZ112="Yes"),OFFSET('Water Data'!$E$7,0,10*ROW('Water Data'!E106)),NA())</f>
        <v>#N/A</v>
      </c>
      <c r="L112" s="60" t="e">
        <f ca="true">+IF(AND(ISNUMBER(OFFSET('Water Data'!$E$10,0,10*ROW('Water Data'!E106))),'Data Summary'!CA112="Yes"),OFFSET('Water Data'!$E$10,0,10*ROW('Water Data'!E106)),NA())</f>
        <v>#N/A</v>
      </c>
      <c r="M112" s="60" t="e">
        <f ca="true">+IF(AND(ISNUMBER(OFFSET('Water Data'!$F$5,0,10*ROW('Water Data'!F106))),'Data Summary'!CB112="Yes"),100-OFFSET('Water Data'!$F$5,0,10*ROW('Water Data'!F106)),NA())</f>
        <v>#N/A</v>
      </c>
      <c r="N112" s="60" t="e">
        <f ca="true">+IF(AND(ISNUMBER(OFFSET('Water Data'!$F$7,0,10*ROW('Water Data'!F106))),'Data Summary'!CC112="Yes"),OFFSET('Water Data'!$F$7,0,10*ROW('Water Data'!F106)),NA())</f>
        <v>#N/A</v>
      </c>
      <c r="O112" s="60" t="e">
        <f ca="true">+IF(AND(ISNUMBER(OFFSET('Water Data'!$F$10,0,10*ROW('Water Data'!F106))),'Data Summary'!CD112="Yes"),OFFSET('Water Data'!$F$10,0,10*ROW('Water Data'!F106)),NA())</f>
        <v>#N/A</v>
      </c>
      <c r="P112" s="60" t="e">
        <f ca="true">+IF(AND(ISNUMBER(OFFSET('Water Data'!$G$5,0,10*ROW('Water Data'!G106))),'Data Summary'!CE112="Yes"),100-OFFSET('Water Data'!$G$5,0,10*ROW('Water Data'!G106)),NA())</f>
        <v>#N/A</v>
      </c>
      <c r="Q112" s="60" t="e">
        <f ca="true">+IF(AND(ISNUMBER(OFFSET('Water Data'!$G$7,0,10*ROW('Water Data'!G106))),'Data Summary'!CF112="Yes"),OFFSET('Water Data'!$G$7,0,10*ROW('Water Data'!G106)),NA())</f>
        <v>#N/A</v>
      </c>
      <c r="R112" s="60" t="e">
        <f ca="true">+IF(AND(ISNUMBER(OFFSET('Water Data'!$G$10,0,10*ROW('Water Data'!G106))),'Data Summary'!CG112="Yes"),OFFSET('Water Data'!$G$10,0,10*ROW('Water Data'!G106)),NA())</f>
        <v>#N/A</v>
      </c>
      <c r="S112" s="60" t="e">
        <f ca="true">+IF(AND(ISNUMBER(OFFSET('Water Data'!$H$5,0,10*ROW('Water Data'!H106))),'Data Summary'!CH112="Yes"),100-OFFSET('Water Data'!$H$5,0,10*ROW('Water Data'!H106)),NA())</f>
        <v>#N/A</v>
      </c>
      <c r="T112" s="60" t="e">
        <f ca="true">+IF(AND(ISNUMBER(OFFSET('Water Data'!$H$7,0,10*ROW('Water Data'!H106))),'Data Summary'!CI112="Yes"),OFFSET('Water Data'!$H$7,0,10*ROW('Water Data'!H106)),NA())</f>
        <v>#N/A</v>
      </c>
      <c r="U112" s="60" t="e">
        <f ca="true">+IF(AND(ISNUMBER(OFFSET('Water Data'!$H$10,0,10*ROW('Water Data'!H106))),'Data Summary'!CJ112="Yes"),OFFSET('Water Data'!$H$10,0,10*ROW('Water Data'!H106)),NA())</f>
        <v>#N/A</v>
      </c>
      <c r="V112" s="106" t="e">
        <f ca="true">+IF(AND(ISNUMBER(OFFSET('Sanitation Data'!$C$5,0,10*ROW('Sanitation Data'!C106))),'Data Summary'!CK112="Yes"),100-OFFSET('Sanitation Data'!$C$5,0,10*ROW('Sanitation Data'!C106)),NA())</f>
        <v>#N/A</v>
      </c>
      <c r="W112" s="106" t="e">
        <f ca="true">+IF(AND(ISNUMBER(OFFSET('Sanitation Data'!$C$7,0,10*ROW('Sanitation Data'!C106))),'Data Summary'!CL112="Yes"),OFFSET('Sanitation Data'!$C$7,0,10*ROW('Sanitation Data'!C106)),NA())</f>
        <v>#N/A</v>
      </c>
      <c r="X112" s="106" t="e">
        <f ca="true">+IF(AND(ISNUMBER(OFFSET('Sanitation Data'!$C$11,0,10*ROW('Sanitation Data'!C106))),'Data Summary'!CM112="Yes"),OFFSET('Sanitation Data'!$C$11,0,10*ROW('Sanitation Data'!C106)),NA())</f>
        <v>#N/A</v>
      </c>
      <c r="Y112" s="106" t="e">
        <f ca="true">+IF(AND(ISNUMBER(OFFSET('Sanitation Data'!$C$12,0,10*ROW('Sanitation Data'!C106))),'Data Summary'!CN112="Yes"),OFFSET('Sanitation Data'!$C$12,0,10*ROW('Sanitation Data'!C106)),NA())</f>
        <v>#N/A</v>
      </c>
      <c r="Z112" s="106" t="e">
        <f ca="true">+IF(AND(ISNUMBER(OFFSET('Sanitation Data'!$C$13,0,10*ROW('Sanitation Data'!C106))),'Data Summary'!CO112="Yes"),OFFSET('Sanitation Data'!$C$13,0,10*ROW('Sanitation Data'!C106)),NA())</f>
        <v>#N/A</v>
      </c>
      <c r="AA112" s="106" t="e">
        <f ca="true">+IF(AND(ISNUMBER(OFFSET('Sanitation Data'!$D$5,0,10*ROW('Sanitation Data'!D106))),'Data Summary'!CP112="Yes"),100-OFFSET('Sanitation Data'!$D$5,0,10*ROW('Sanitation Data'!D106)),NA())</f>
        <v>#N/A</v>
      </c>
      <c r="AB112" s="106" t="e">
        <f ca="true">+IF(AND(ISNUMBER(OFFSET('Sanitation Data'!$D$7,0,10*ROW('Sanitation Data'!D106))),'Data Summary'!CQ112="Yes"),OFFSET('Sanitation Data'!$D$7,0,10*ROW('Sanitation Data'!D106)),NA())</f>
        <v>#N/A</v>
      </c>
      <c r="AC112" s="106" t="e">
        <f ca="true">+IF(AND(ISNUMBER(OFFSET('Sanitation Data'!$D$11,0,10*ROW('Sanitation Data'!D106))),'Data Summary'!CR112="Yes"),OFFSET('Sanitation Data'!$D$11,0,10*ROW('Sanitation Data'!D106)),NA())</f>
        <v>#N/A</v>
      </c>
      <c r="AD112" s="106" t="e">
        <f ca="true">+IF(AND(ISNUMBER(OFFSET('Sanitation Data'!$D$12,0,10*ROW('Sanitation Data'!D106))),'Data Summary'!CS112="Yes"),OFFSET('Sanitation Data'!$D$12,0,10*ROW('Sanitation Data'!D106)),NA())</f>
        <v>#N/A</v>
      </c>
      <c r="AE112" s="106" t="e">
        <f ca="true">+IF(AND(ISNUMBER(OFFSET('Sanitation Data'!$D$13,0,10*ROW('Sanitation Data'!D106))),'Data Summary'!CT112="Yes"),OFFSET('Sanitation Data'!$D$13,0,10*ROW('Sanitation Data'!D106)),NA())</f>
        <v>#N/A</v>
      </c>
      <c r="AF112" s="106" t="e">
        <f ca="true">+IF(AND(ISNUMBER(OFFSET('Sanitation Data'!$E$5,0,10*ROW('Sanitation Data'!E106))),'Data Summary'!CU112="Yes"),100-OFFSET('Sanitation Data'!$E$5,0,10*ROW('Sanitation Data'!E106)),NA())</f>
        <v>#N/A</v>
      </c>
      <c r="AG112" s="106" t="e">
        <f ca="true">+IF(AND(ISNUMBER(OFFSET('Sanitation Data'!$E$7,0,10*ROW('Sanitation Data'!E106))),'Data Summary'!CV112="Yes"),OFFSET('Sanitation Data'!$E$7,0,10*ROW('Sanitation Data'!E106)),NA())</f>
        <v>#N/A</v>
      </c>
      <c r="AH112" s="106" t="e">
        <f ca="true">+IF(AND(ISNUMBER(OFFSET('Sanitation Data'!$E$11,0,10*ROW('Sanitation Data'!E106))),'Data Summary'!CW112="Yes"),OFFSET('Sanitation Data'!$E$11,0,10*ROW('Sanitation Data'!E106)),NA())</f>
        <v>#N/A</v>
      </c>
      <c r="AI112" s="106" t="e">
        <f ca="true">+IF(AND(ISNUMBER(OFFSET('Sanitation Data'!$E$12,0,10*ROW('Sanitation Data'!E106))),'Data Summary'!CX112="Yes"),OFFSET('Sanitation Data'!$E$12,0,10*ROW('Sanitation Data'!E106)),NA())</f>
        <v>#N/A</v>
      </c>
      <c r="AJ112" s="106" t="e">
        <f ca="true">+IF(AND(ISNUMBER(OFFSET('Sanitation Data'!$E$13,0,10*ROW('Sanitation Data'!E106))),'Data Summary'!CY112="Yes"),OFFSET('Sanitation Data'!$E$13,0,10*ROW('Sanitation Data'!E106)),NA())</f>
        <v>#N/A</v>
      </c>
      <c r="AK112" s="106" t="e">
        <f ca="true">+IF(AND(ISNUMBER(OFFSET('Sanitation Data'!$F$5,0,10*ROW('Sanitation Data'!F106))),'Data Summary'!CZ112="Yes"),100-OFFSET('Sanitation Data'!$F$5,0,10*ROW('Sanitation Data'!F106)),NA())</f>
        <v>#N/A</v>
      </c>
      <c r="AL112" s="106" t="e">
        <f ca="true">+IF(AND(ISNUMBER(OFFSET('Sanitation Data'!$F$7,0,10*ROW('Sanitation Data'!F106))),'Data Summary'!DA112="Yes"),OFFSET('Sanitation Data'!$F$7,0,10*ROW('Sanitation Data'!F106)),NA())</f>
        <v>#N/A</v>
      </c>
      <c r="AM112" s="106" t="e">
        <f ca="true">+IF(AND(ISNUMBER(OFFSET('Sanitation Data'!$F$11,0,10*ROW('Sanitation Data'!F106))),'Data Summary'!DB112="Yes"),OFFSET('Sanitation Data'!$F$11,0,10*ROW('Sanitation Data'!F106)),NA())</f>
        <v>#N/A</v>
      </c>
      <c r="AN112" s="106" t="e">
        <f ca="true">+IF(AND(ISNUMBER(OFFSET('Sanitation Data'!$F$12,0,10*ROW('Sanitation Data'!F106))),'Data Summary'!DC112="Yes"),OFFSET('Sanitation Data'!$F$12,0,10*ROW('Sanitation Data'!F106)),NA())</f>
        <v>#N/A</v>
      </c>
      <c r="AO112" s="106" t="e">
        <f ca="true">+IF(AND(ISNUMBER(OFFSET('Sanitation Data'!$F$13,0,10*ROW('Sanitation Data'!F106))),'Data Summary'!DD112="Yes"),OFFSET('Sanitation Data'!$F$13,0,10*ROW('Sanitation Data'!F106)),NA())</f>
        <v>#N/A</v>
      </c>
      <c r="AP112" s="106" t="e">
        <f ca="true">+IF(AND(ISNUMBER(OFFSET('Sanitation Data'!$G$5,0,10*ROW('Sanitation Data'!G106))),'Data Summary'!DE112="Yes"),100-OFFSET('Sanitation Data'!$G$5,0,10*ROW('Sanitation Data'!G106)),NA())</f>
        <v>#N/A</v>
      </c>
      <c r="AQ112" s="106" t="e">
        <f ca="true">+IF(AND(ISNUMBER(OFFSET('Sanitation Data'!$G$7,0,10*ROW('Sanitation Data'!G106))),'Data Summary'!DF112="Yes"),OFFSET('Sanitation Data'!$G$7,0,10*ROW('Sanitation Data'!G106)),NA())</f>
        <v>#N/A</v>
      </c>
      <c r="AR112" s="106" t="e">
        <f ca="true">+IF(AND(ISNUMBER(OFFSET('Sanitation Data'!$G$11,0,10*ROW('Sanitation Data'!G106))),'Data Summary'!DG112="Yes"),OFFSET('Sanitation Data'!$G$11,0,10*ROW('Sanitation Data'!G106)),NA())</f>
        <v>#N/A</v>
      </c>
      <c r="AS112" s="106" t="e">
        <f ca="true">+IF(AND(ISNUMBER(OFFSET('Sanitation Data'!$G$12,0,10*ROW('Sanitation Data'!G106))),'Data Summary'!DH112="Yes"),OFFSET('Sanitation Data'!$G$12,0,10*ROW('Sanitation Data'!G106)),NA())</f>
        <v>#N/A</v>
      </c>
      <c r="AT112" s="106" t="e">
        <f ca="true">+IF(AND(ISNUMBER(OFFSET('Sanitation Data'!$G$13,0,10*ROW('Sanitation Data'!G106))),'Data Summary'!DI112="Yes"),OFFSET('Sanitation Data'!$G$13,0,10*ROW('Sanitation Data'!G106)),NA())</f>
        <v>#N/A</v>
      </c>
      <c r="AU112" s="106" t="e">
        <f ca="true">+IF(AND(ISNUMBER(OFFSET('Sanitation Data'!$H$5,0,10*ROW('Sanitation Data'!H106))),'Data Summary'!DJ112="Yes"),100-OFFSET('Sanitation Data'!$H$5,0,10*ROW('Sanitation Data'!H106)),NA())</f>
        <v>#N/A</v>
      </c>
      <c r="AV112" s="106" t="e">
        <f ca="true">+IF(AND(ISNUMBER(OFFSET('Sanitation Data'!$H$7,0,10*ROW('Sanitation Data'!H106))),'Data Summary'!DK112="Yes"),OFFSET('Sanitation Data'!$H$7,0,10*ROW('Sanitation Data'!H106)),NA())</f>
        <v>#N/A</v>
      </c>
      <c r="AW112" s="106" t="e">
        <f ca="true">+IF(AND(ISNUMBER(OFFSET('Sanitation Data'!$H$11,0,10*ROW('Sanitation Data'!H106))),'Data Summary'!DL112="Yes"),OFFSET('Sanitation Data'!$H$11,0,10*ROW('Sanitation Data'!H106)),NA())</f>
        <v>#N/A</v>
      </c>
      <c r="AX112" s="106" t="e">
        <f ca="true">+IF(AND(ISNUMBER(OFFSET('Sanitation Data'!$H$12,0,10*ROW('Sanitation Data'!H106))),'Data Summary'!DM112="Yes"),OFFSET('Sanitation Data'!$H$12,0,10*ROW('Sanitation Data'!H106)),NA())</f>
        <v>#N/A</v>
      </c>
      <c r="AY112" s="106" t="e">
        <f ca="true">+IF(AND(ISNUMBER(OFFSET('Sanitation Data'!$H$13,0,10*ROW('Sanitation Data'!H106))),'Data Summary'!DN112="Yes"),OFFSET('Sanitation Data'!$H$13,0,10*ROW('Sanitation Data'!H106)),NA())</f>
        <v>#N/A</v>
      </c>
      <c r="AZ112" s="111" t="e">
        <f ca="true">+IF(AND(ISNUMBER(OFFSET('Hygiene Data'!$C$6,0,10*ROW('Hygiene Data'!C106))),'Data Summary'!DO112="Yes"),OFFSET('Hygiene Data'!$C$6,0,10*ROW('Hygiene Data'!C106)),NA())</f>
        <v>#N/A</v>
      </c>
      <c r="BA112" s="111" t="e">
        <f ca="true">+IF(AND(ISNUMBER(OFFSET('Hygiene Data'!$C$8,0,10*ROW('Hygiene Data'!C106))),'Data Summary'!DP112="Yes"),OFFSET('Hygiene Data'!$C$8,0,10*ROW('Hygiene Data'!C106)),NA())</f>
        <v>#N/A</v>
      </c>
      <c r="BB112" s="111" t="e">
        <f ca="true">+IF(AND(ISNUMBER(OFFSET('Hygiene Data'!$C$10,0,10*ROW('Hygiene Data'!C106))),'Data Summary'!DQ112="Yes"),OFFSET('Hygiene Data'!$C$10,0,10*ROW('Hygiene Data'!C106)),NA())</f>
        <v>#N/A</v>
      </c>
      <c r="BC112" s="111" t="e">
        <f ca="true">+IF(AND(ISNUMBER(OFFSET('Hygiene Data'!$D$6,0,10*ROW('Hygiene Data'!D106))),'Data Summary'!DR112="Yes"),OFFSET('Hygiene Data'!$D$6,0,10*ROW('Hygiene Data'!D106)),NA())</f>
        <v>#N/A</v>
      </c>
      <c r="BD112" s="111" t="e">
        <f ca="true">+IF(AND(ISNUMBER(OFFSET('Hygiene Data'!$D$8,0,10*ROW('Hygiene Data'!D106))),'Data Summary'!DS112="Yes"),OFFSET('Hygiene Data'!$D$8,0,10*ROW('Hygiene Data'!D106)),NA())</f>
        <v>#N/A</v>
      </c>
      <c r="BE112" s="111" t="e">
        <f ca="true">+IF(AND(ISNUMBER(OFFSET('Hygiene Data'!$D$10,0,10*ROW('Hygiene Data'!D106))),'Data Summary'!DT112="Yes"),OFFSET('Hygiene Data'!$D$10,0,10*ROW('Hygiene Data'!D106)),NA())</f>
        <v>#N/A</v>
      </c>
      <c r="BF112" s="111" t="e">
        <f ca="true">+IF(AND(ISNUMBER(OFFSET('Hygiene Data'!$E$6,0,10*ROW('Hygiene Data'!E106))),'Data Summary'!DU112="Yes"),OFFSET('Hygiene Data'!$E$6,0,10*ROW('Hygiene Data'!E106)),NA())</f>
        <v>#N/A</v>
      </c>
      <c r="BG112" s="111" t="e">
        <f ca="true">+IF(AND(ISNUMBER(OFFSET('Hygiene Data'!$E$8,0,10*ROW('Hygiene Data'!E106))),'Data Summary'!DV112="Yes"),OFFSET('Hygiene Data'!$E$8,0,10*ROW('Hygiene Data'!E106)),NA())</f>
        <v>#N/A</v>
      </c>
      <c r="BH112" s="111" t="e">
        <f ca="true">+IF(AND(ISNUMBER(OFFSET('Hygiene Data'!$E$10,0,10*ROW('Hygiene Data'!E106))),'Data Summary'!DW112="Yes"),OFFSET('Hygiene Data'!$E$10,0,10*ROW('Hygiene Data'!E106)),NA())</f>
        <v>#N/A</v>
      </c>
      <c r="BI112" s="111" t="e">
        <f ca="true">+IF(AND(ISNUMBER(OFFSET('Hygiene Data'!$F$6,0,10*ROW('Hygiene Data'!F106))),'Data Summary'!DX112="Yes"),OFFSET('Hygiene Data'!$F$6,0,10*ROW('Hygiene Data'!F106)),NA())</f>
        <v>#N/A</v>
      </c>
      <c r="BJ112" s="111" t="e">
        <f ca="true">+IF(AND(ISNUMBER(OFFSET('Hygiene Data'!$F$8,0,10*ROW('Hygiene Data'!F106))),'Data Summary'!DY112="Yes"),OFFSET('Hygiene Data'!$F$8,0,10*ROW('Hygiene Data'!F106)),NA())</f>
        <v>#N/A</v>
      </c>
      <c r="BK112" s="111" t="e">
        <f ca="true">+IF(AND(ISNUMBER(OFFSET('Hygiene Data'!$F$10,0,10*ROW('Hygiene Data'!F106))),'Data Summary'!DZ112="Yes"),OFFSET('Hygiene Data'!$F$10,0,10*ROW('Hygiene Data'!F106)),NA())</f>
        <v>#N/A</v>
      </c>
      <c r="BL112" s="111" t="e">
        <f ca="true">+IF(AND(ISNUMBER(OFFSET('Hygiene Data'!$G$6,0,10*ROW('Hygiene Data'!G106))),'Data Summary'!EA112="Yes"),OFFSET('Hygiene Data'!$G$6,0,10*ROW('Hygiene Data'!G106)),NA())</f>
        <v>#N/A</v>
      </c>
      <c r="BM112" s="111" t="e">
        <f ca="true">+IF(AND(ISNUMBER(OFFSET('Hygiene Data'!$G$8,0,10*ROW('Hygiene Data'!G106))),'Data Summary'!EB112="Yes"),OFFSET('Hygiene Data'!$G$8,0,10*ROW('Hygiene Data'!G106)),NA())</f>
        <v>#N/A</v>
      </c>
      <c r="BN112" s="111" t="e">
        <f ca="true">+IF(AND(ISNUMBER(OFFSET('Hygiene Data'!$G$10,0,10*ROW('Hygiene Data'!G106))),'Data Summary'!EC112="Yes"),OFFSET('Hygiene Data'!$G$10,0,10*ROW('Hygiene Data'!G106)),NA())</f>
        <v>#N/A</v>
      </c>
      <c r="BO112" s="111" t="e">
        <f ca="true">+IF(AND(ISNUMBER(OFFSET('Hygiene Data'!$H$6,0,10*ROW('Hygiene Data'!H106))),'Data Summary'!ED112="Yes"),OFFSET('Hygiene Data'!$H$6,0,10*ROW('Hygiene Data'!H106)),NA())</f>
        <v>#N/A</v>
      </c>
      <c r="BP112" s="111" t="e">
        <f ca="true">+IF(AND(ISNUMBER(OFFSET('Hygiene Data'!$H$8,0,10*ROW('Hygiene Data'!H106))),'Data Summary'!EE112="Yes"),OFFSET('Hygiene Data'!$H$8,0,10*ROW('Hygiene Data'!H106)),NA())</f>
        <v>#N/A</v>
      </c>
      <c r="BQ112" s="111" t="e">
        <f ca="true">+IF(AND(ISNUMBER(OFFSET('Hygiene Data'!$H$10,0,10*ROW('Hygiene Data'!H106))),'Data Summary'!EF112="Yes"),OFFSET('Hygiene Data'!$H$10,0,10*ROW('Hygiene Data'!H106)),NA())</f>
        <v>#N/A</v>
      </c>
    </row>
    <row r="113" x14ac:dyDescent="0.2">
      <c r="A113" s="59" t="e">
        <f ca="true">+IF(OFFSET('Water Data'!$B$1,0,10*ROW('Water Data'!B107))="",NA(),OFFSET('Water Data'!$B$1,0,10*ROW('Water Data'!B107)))</f>
        <v>#N/A</v>
      </c>
      <c r="B113" s="59" t="e">
        <f ca="true">+IF(OFFSET('Water Data'!$A$3,0,10*ROW('Water Data'!A110))="",NA(),OFFSET('Water Data'!$A$3,0,10*ROW('Water Data'!A110)))</f>
        <v>#N/A</v>
      </c>
      <c r="C113" s="59" t="e">
        <f ca="true">+IF(OFFSET('Water Data'!$C$3,0,10*ROW('Water Data'!C110))="",NA(),OFFSET('Water Data'!$C$3,0,10*ROW('Water Data'!C110)))</f>
        <v>#N/A</v>
      </c>
      <c r="D113" s="60" t="e">
        <f ca="true">+IF(AND(ISNUMBER(OFFSET('Water Data'!$C$5,0,10*ROW('Water Data'!C107))),'Data Summary'!BS113="Yes"),100-OFFSET('Water Data'!$C$5,0,10*ROW('Water Data'!C107)),NA())</f>
        <v>#N/A</v>
      </c>
      <c r="E113" s="60" t="e">
        <f ca="true">+IF(AND(ISNUMBER(OFFSET('Water Data'!$C$7,0,10*ROW('Water Data'!C107))),'Data Summary'!BT113="Yes"),OFFSET('Water Data'!$C$7,0,10*ROW('Water Data'!C107)),NA())</f>
        <v>#N/A</v>
      </c>
      <c r="F113" s="60" t="e">
        <f ca="true">+IF(AND(ISNUMBER(OFFSET('Water Data'!$C$10,0,10*ROW('Water Data'!C107))),'Data Summary'!BU113="Yes"),OFFSET('Water Data'!$C$10,0,10*ROW('Water Data'!C107)),NA())</f>
        <v>#N/A</v>
      </c>
      <c r="G113" s="60" t="e">
        <f ca="true">+IF(AND(ISNUMBER(OFFSET('Water Data'!$D$5,0,10*ROW('Water Data'!D107))),'Data Summary'!BV113="Yes"),100-OFFSET('Water Data'!$D$5,0,10*ROW('Water Data'!D107)),NA())</f>
        <v>#N/A</v>
      </c>
      <c r="H113" s="60" t="e">
        <f ca="true">+IF(AND(ISNUMBER(OFFSET('Water Data'!$D$7,0,10*ROW('Water Data'!D107))),'Data Summary'!BW113="Yes"),OFFSET('Water Data'!$D$7,0,10*ROW('Water Data'!D107)),NA())</f>
        <v>#N/A</v>
      </c>
      <c r="I113" s="60" t="e">
        <f ca="true">+IF(AND(ISNUMBER(OFFSET('Water Data'!$D$10,0,10*ROW('Water Data'!D107))),'Data Summary'!BX113="Yes"),OFFSET('Water Data'!$D$10,0,10*ROW('Water Data'!D107)),NA())</f>
        <v>#N/A</v>
      </c>
      <c r="J113" s="60" t="e">
        <f ca="true">+IF(AND(ISNUMBER(OFFSET('Water Data'!$E$5,0,10*ROW('Water Data'!E107))),'Data Summary'!BY113="Yes"),100-OFFSET('Water Data'!$E$5,0,10*ROW('Water Data'!E107)),NA())</f>
        <v>#N/A</v>
      </c>
      <c r="K113" s="60" t="e">
        <f ca="true">+IF(AND(ISNUMBER(OFFSET('Water Data'!$E$7,0,10*ROW('Water Data'!E107))),'Data Summary'!BZ113="Yes"),OFFSET('Water Data'!$E$7,0,10*ROW('Water Data'!E107)),NA())</f>
        <v>#N/A</v>
      </c>
      <c r="L113" s="60" t="e">
        <f ca="true">+IF(AND(ISNUMBER(OFFSET('Water Data'!$E$10,0,10*ROW('Water Data'!E107))),'Data Summary'!CA113="Yes"),OFFSET('Water Data'!$E$10,0,10*ROW('Water Data'!E107)),NA())</f>
        <v>#N/A</v>
      </c>
      <c r="M113" s="60" t="e">
        <f ca="true">+IF(AND(ISNUMBER(OFFSET('Water Data'!$F$5,0,10*ROW('Water Data'!F107))),'Data Summary'!CB113="Yes"),100-OFFSET('Water Data'!$F$5,0,10*ROW('Water Data'!F107)),NA())</f>
        <v>#N/A</v>
      </c>
      <c r="N113" s="60" t="e">
        <f ca="true">+IF(AND(ISNUMBER(OFFSET('Water Data'!$F$7,0,10*ROW('Water Data'!F107))),'Data Summary'!CC113="Yes"),OFFSET('Water Data'!$F$7,0,10*ROW('Water Data'!F107)),NA())</f>
        <v>#N/A</v>
      </c>
      <c r="O113" s="60" t="e">
        <f ca="true">+IF(AND(ISNUMBER(OFFSET('Water Data'!$F$10,0,10*ROW('Water Data'!F107))),'Data Summary'!CD113="Yes"),OFFSET('Water Data'!$F$10,0,10*ROW('Water Data'!F107)),NA())</f>
        <v>#N/A</v>
      </c>
      <c r="P113" s="60" t="e">
        <f ca="true">+IF(AND(ISNUMBER(OFFSET('Water Data'!$G$5,0,10*ROW('Water Data'!G107))),'Data Summary'!CE113="Yes"),100-OFFSET('Water Data'!$G$5,0,10*ROW('Water Data'!G107)),NA())</f>
        <v>#N/A</v>
      </c>
      <c r="Q113" s="60" t="e">
        <f ca="true">+IF(AND(ISNUMBER(OFFSET('Water Data'!$G$7,0,10*ROW('Water Data'!G107))),'Data Summary'!CF113="Yes"),OFFSET('Water Data'!$G$7,0,10*ROW('Water Data'!G107)),NA())</f>
        <v>#N/A</v>
      </c>
      <c r="R113" s="60" t="e">
        <f ca="true">+IF(AND(ISNUMBER(OFFSET('Water Data'!$G$10,0,10*ROW('Water Data'!G107))),'Data Summary'!CG113="Yes"),OFFSET('Water Data'!$G$10,0,10*ROW('Water Data'!G107)),NA())</f>
        <v>#N/A</v>
      </c>
      <c r="S113" s="60" t="e">
        <f ca="true">+IF(AND(ISNUMBER(OFFSET('Water Data'!$H$5,0,10*ROW('Water Data'!H107))),'Data Summary'!CH113="Yes"),100-OFFSET('Water Data'!$H$5,0,10*ROW('Water Data'!H107)),NA())</f>
        <v>#N/A</v>
      </c>
      <c r="T113" s="60" t="e">
        <f ca="true">+IF(AND(ISNUMBER(OFFSET('Water Data'!$H$7,0,10*ROW('Water Data'!H107))),'Data Summary'!CI113="Yes"),OFFSET('Water Data'!$H$7,0,10*ROW('Water Data'!H107)),NA())</f>
        <v>#N/A</v>
      </c>
      <c r="U113" s="60" t="e">
        <f ca="true">+IF(AND(ISNUMBER(OFFSET('Water Data'!$H$10,0,10*ROW('Water Data'!H107))),'Data Summary'!CJ113="Yes"),OFFSET('Water Data'!$H$10,0,10*ROW('Water Data'!H107)),NA())</f>
        <v>#N/A</v>
      </c>
      <c r="V113" s="106" t="e">
        <f ca="true">+IF(AND(ISNUMBER(OFFSET('Sanitation Data'!$C$5,0,10*ROW('Sanitation Data'!C107))),'Data Summary'!CK113="Yes"),100-OFFSET('Sanitation Data'!$C$5,0,10*ROW('Sanitation Data'!C107)),NA())</f>
        <v>#N/A</v>
      </c>
      <c r="W113" s="106" t="e">
        <f ca="true">+IF(AND(ISNUMBER(OFFSET('Sanitation Data'!$C$7,0,10*ROW('Sanitation Data'!C107))),'Data Summary'!CL113="Yes"),OFFSET('Sanitation Data'!$C$7,0,10*ROW('Sanitation Data'!C107)),NA())</f>
        <v>#N/A</v>
      </c>
      <c r="X113" s="106" t="e">
        <f ca="true">+IF(AND(ISNUMBER(OFFSET('Sanitation Data'!$C$11,0,10*ROW('Sanitation Data'!C107))),'Data Summary'!CM113="Yes"),OFFSET('Sanitation Data'!$C$11,0,10*ROW('Sanitation Data'!C107)),NA())</f>
        <v>#N/A</v>
      </c>
      <c r="Y113" s="106" t="e">
        <f ca="true">+IF(AND(ISNUMBER(OFFSET('Sanitation Data'!$C$12,0,10*ROW('Sanitation Data'!C107))),'Data Summary'!CN113="Yes"),OFFSET('Sanitation Data'!$C$12,0,10*ROW('Sanitation Data'!C107)),NA())</f>
        <v>#N/A</v>
      </c>
      <c r="Z113" s="106" t="e">
        <f ca="true">+IF(AND(ISNUMBER(OFFSET('Sanitation Data'!$C$13,0,10*ROW('Sanitation Data'!C107))),'Data Summary'!CO113="Yes"),OFFSET('Sanitation Data'!$C$13,0,10*ROW('Sanitation Data'!C107)),NA())</f>
        <v>#N/A</v>
      </c>
      <c r="AA113" s="106" t="e">
        <f ca="true">+IF(AND(ISNUMBER(OFFSET('Sanitation Data'!$D$5,0,10*ROW('Sanitation Data'!D107))),'Data Summary'!CP113="Yes"),100-OFFSET('Sanitation Data'!$D$5,0,10*ROW('Sanitation Data'!D107)),NA())</f>
        <v>#N/A</v>
      </c>
      <c r="AB113" s="106" t="e">
        <f ca="true">+IF(AND(ISNUMBER(OFFSET('Sanitation Data'!$D$7,0,10*ROW('Sanitation Data'!D107))),'Data Summary'!CQ113="Yes"),OFFSET('Sanitation Data'!$D$7,0,10*ROW('Sanitation Data'!D107)),NA())</f>
        <v>#N/A</v>
      </c>
      <c r="AC113" s="106" t="e">
        <f ca="true">+IF(AND(ISNUMBER(OFFSET('Sanitation Data'!$D$11,0,10*ROW('Sanitation Data'!D107))),'Data Summary'!CR113="Yes"),OFFSET('Sanitation Data'!$D$11,0,10*ROW('Sanitation Data'!D107)),NA())</f>
        <v>#N/A</v>
      </c>
      <c r="AD113" s="106" t="e">
        <f ca="true">+IF(AND(ISNUMBER(OFFSET('Sanitation Data'!$D$12,0,10*ROW('Sanitation Data'!D107))),'Data Summary'!CS113="Yes"),OFFSET('Sanitation Data'!$D$12,0,10*ROW('Sanitation Data'!D107)),NA())</f>
        <v>#N/A</v>
      </c>
      <c r="AE113" s="106" t="e">
        <f ca="true">+IF(AND(ISNUMBER(OFFSET('Sanitation Data'!$D$13,0,10*ROW('Sanitation Data'!D107))),'Data Summary'!CT113="Yes"),OFFSET('Sanitation Data'!$D$13,0,10*ROW('Sanitation Data'!D107)),NA())</f>
        <v>#N/A</v>
      </c>
      <c r="AF113" s="106" t="e">
        <f ca="true">+IF(AND(ISNUMBER(OFFSET('Sanitation Data'!$E$5,0,10*ROW('Sanitation Data'!E107))),'Data Summary'!CU113="Yes"),100-OFFSET('Sanitation Data'!$E$5,0,10*ROW('Sanitation Data'!E107)),NA())</f>
        <v>#N/A</v>
      </c>
      <c r="AG113" s="106" t="e">
        <f ca="true">+IF(AND(ISNUMBER(OFFSET('Sanitation Data'!$E$7,0,10*ROW('Sanitation Data'!E107))),'Data Summary'!CV113="Yes"),OFFSET('Sanitation Data'!$E$7,0,10*ROW('Sanitation Data'!E107)),NA())</f>
        <v>#N/A</v>
      </c>
      <c r="AH113" s="106" t="e">
        <f ca="true">+IF(AND(ISNUMBER(OFFSET('Sanitation Data'!$E$11,0,10*ROW('Sanitation Data'!E107))),'Data Summary'!CW113="Yes"),OFFSET('Sanitation Data'!$E$11,0,10*ROW('Sanitation Data'!E107)),NA())</f>
        <v>#N/A</v>
      </c>
      <c r="AI113" s="106" t="e">
        <f ca="true">+IF(AND(ISNUMBER(OFFSET('Sanitation Data'!$E$12,0,10*ROW('Sanitation Data'!E107))),'Data Summary'!CX113="Yes"),OFFSET('Sanitation Data'!$E$12,0,10*ROW('Sanitation Data'!E107)),NA())</f>
        <v>#N/A</v>
      </c>
      <c r="AJ113" s="106" t="e">
        <f ca="true">+IF(AND(ISNUMBER(OFFSET('Sanitation Data'!$E$13,0,10*ROW('Sanitation Data'!E107))),'Data Summary'!CY113="Yes"),OFFSET('Sanitation Data'!$E$13,0,10*ROW('Sanitation Data'!E107)),NA())</f>
        <v>#N/A</v>
      </c>
      <c r="AK113" s="106" t="e">
        <f ca="true">+IF(AND(ISNUMBER(OFFSET('Sanitation Data'!$F$5,0,10*ROW('Sanitation Data'!F107))),'Data Summary'!CZ113="Yes"),100-OFFSET('Sanitation Data'!$F$5,0,10*ROW('Sanitation Data'!F107)),NA())</f>
        <v>#N/A</v>
      </c>
      <c r="AL113" s="106" t="e">
        <f ca="true">+IF(AND(ISNUMBER(OFFSET('Sanitation Data'!$F$7,0,10*ROW('Sanitation Data'!F107))),'Data Summary'!DA113="Yes"),OFFSET('Sanitation Data'!$F$7,0,10*ROW('Sanitation Data'!F107)),NA())</f>
        <v>#N/A</v>
      </c>
      <c r="AM113" s="106" t="e">
        <f ca="true">+IF(AND(ISNUMBER(OFFSET('Sanitation Data'!$F$11,0,10*ROW('Sanitation Data'!F107))),'Data Summary'!DB113="Yes"),OFFSET('Sanitation Data'!$F$11,0,10*ROW('Sanitation Data'!F107)),NA())</f>
        <v>#N/A</v>
      </c>
      <c r="AN113" s="106" t="e">
        <f ca="true">+IF(AND(ISNUMBER(OFFSET('Sanitation Data'!$F$12,0,10*ROW('Sanitation Data'!F107))),'Data Summary'!DC113="Yes"),OFFSET('Sanitation Data'!$F$12,0,10*ROW('Sanitation Data'!F107)),NA())</f>
        <v>#N/A</v>
      </c>
      <c r="AO113" s="106" t="e">
        <f ca="true">+IF(AND(ISNUMBER(OFFSET('Sanitation Data'!$F$13,0,10*ROW('Sanitation Data'!F107))),'Data Summary'!DD113="Yes"),OFFSET('Sanitation Data'!$F$13,0,10*ROW('Sanitation Data'!F107)),NA())</f>
        <v>#N/A</v>
      </c>
      <c r="AP113" s="106" t="e">
        <f ca="true">+IF(AND(ISNUMBER(OFFSET('Sanitation Data'!$G$5,0,10*ROW('Sanitation Data'!G107))),'Data Summary'!DE113="Yes"),100-OFFSET('Sanitation Data'!$G$5,0,10*ROW('Sanitation Data'!G107)),NA())</f>
        <v>#N/A</v>
      </c>
      <c r="AQ113" s="106" t="e">
        <f ca="true">+IF(AND(ISNUMBER(OFFSET('Sanitation Data'!$G$7,0,10*ROW('Sanitation Data'!G107))),'Data Summary'!DF113="Yes"),OFFSET('Sanitation Data'!$G$7,0,10*ROW('Sanitation Data'!G107)),NA())</f>
        <v>#N/A</v>
      </c>
      <c r="AR113" s="106" t="e">
        <f ca="true">+IF(AND(ISNUMBER(OFFSET('Sanitation Data'!$G$11,0,10*ROW('Sanitation Data'!G107))),'Data Summary'!DG113="Yes"),OFFSET('Sanitation Data'!$G$11,0,10*ROW('Sanitation Data'!G107)),NA())</f>
        <v>#N/A</v>
      </c>
      <c r="AS113" s="106" t="e">
        <f ca="true">+IF(AND(ISNUMBER(OFFSET('Sanitation Data'!$G$12,0,10*ROW('Sanitation Data'!G107))),'Data Summary'!DH113="Yes"),OFFSET('Sanitation Data'!$G$12,0,10*ROW('Sanitation Data'!G107)),NA())</f>
        <v>#N/A</v>
      </c>
      <c r="AT113" s="106" t="e">
        <f ca="true">+IF(AND(ISNUMBER(OFFSET('Sanitation Data'!$G$13,0,10*ROW('Sanitation Data'!G107))),'Data Summary'!DI113="Yes"),OFFSET('Sanitation Data'!$G$13,0,10*ROW('Sanitation Data'!G107)),NA())</f>
        <v>#N/A</v>
      </c>
      <c r="AU113" s="106" t="e">
        <f ca="true">+IF(AND(ISNUMBER(OFFSET('Sanitation Data'!$H$5,0,10*ROW('Sanitation Data'!H107))),'Data Summary'!DJ113="Yes"),100-OFFSET('Sanitation Data'!$H$5,0,10*ROW('Sanitation Data'!H107)),NA())</f>
        <v>#N/A</v>
      </c>
      <c r="AV113" s="106" t="e">
        <f ca="true">+IF(AND(ISNUMBER(OFFSET('Sanitation Data'!$H$7,0,10*ROW('Sanitation Data'!H107))),'Data Summary'!DK113="Yes"),OFFSET('Sanitation Data'!$H$7,0,10*ROW('Sanitation Data'!H107)),NA())</f>
        <v>#N/A</v>
      </c>
      <c r="AW113" s="106" t="e">
        <f ca="true">+IF(AND(ISNUMBER(OFFSET('Sanitation Data'!$H$11,0,10*ROW('Sanitation Data'!H107))),'Data Summary'!DL113="Yes"),OFFSET('Sanitation Data'!$H$11,0,10*ROW('Sanitation Data'!H107)),NA())</f>
        <v>#N/A</v>
      </c>
      <c r="AX113" s="106" t="e">
        <f ca="true">+IF(AND(ISNUMBER(OFFSET('Sanitation Data'!$H$12,0,10*ROW('Sanitation Data'!H107))),'Data Summary'!DM113="Yes"),OFFSET('Sanitation Data'!$H$12,0,10*ROW('Sanitation Data'!H107)),NA())</f>
        <v>#N/A</v>
      </c>
      <c r="AY113" s="106" t="e">
        <f ca="true">+IF(AND(ISNUMBER(OFFSET('Sanitation Data'!$H$13,0,10*ROW('Sanitation Data'!H107))),'Data Summary'!DN113="Yes"),OFFSET('Sanitation Data'!$H$13,0,10*ROW('Sanitation Data'!H107)),NA())</f>
        <v>#N/A</v>
      </c>
      <c r="AZ113" s="111" t="e">
        <f ca="true">+IF(AND(ISNUMBER(OFFSET('Hygiene Data'!$C$6,0,10*ROW('Hygiene Data'!C107))),'Data Summary'!DO113="Yes"),OFFSET('Hygiene Data'!$C$6,0,10*ROW('Hygiene Data'!C107)),NA())</f>
        <v>#N/A</v>
      </c>
      <c r="BA113" s="111" t="e">
        <f ca="true">+IF(AND(ISNUMBER(OFFSET('Hygiene Data'!$C$8,0,10*ROW('Hygiene Data'!C107))),'Data Summary'!DP113="Yes"),OFFSET('Hygiene Data'!$C$8,0,10*ROW('Hygiene Data'!C107)),NA())</f>
        <v>#N/A</v>
      </c>
      <c r="BB113" s="111" t="e">
        <f ca="true">+IF(AND(ISNUMBER(OFFSET('Hygiene Data'!$C$10,0,10*ROW('Hygiene Data'!C107))),'Data Summary'!DQ113="Yes"),OFFSET('Hygiene Data'!$C$10,0,10*ROW('Hygiene Data'!C107)),NA())</f>
        <v>#N/A</v>
      </c>
      <c r="BC113" s="111" t="e">
        <f ca="true">+IF(AND(ISNUMBER(OFFSET('Hygiene Data'!$D$6,0,10*ROW('Hygiene Data'!D107))),'Data Summary'!DR113="Yes"),OFFSET('Hygiene Data'!$D$6,0,10*ROW('Hygiene Data'!D107)),NA())</f>
        <v>#N/A</v>
      </c>
      <c r="BD113" s="111" t="e">
        <f ca="true">+IF(AND(ISNUMBER(OFFSET('Hygiene Data'!$D$8,0,10*ROW('Hygiene Data'!D107))),'Data Summary'!DS113="Yes"),OFFSET('Hygiene Data'!$D$8,0,10*ROW('Hygiene Data'!D107)),NA())</f>
        <v>#N/A</v>
      </c>
      <c r="BE113" s="111" t="e">
        <f ca="true">+IF(AND(ISNUMBER(OFFSET('Hygiene Data'!$D$10,0,10*ROW('Hygiene Data'!D107))),'Data Summary'!DT113="Yes"),OFFSET('Hygiene Data'!$D$10,0,10*ROW('Hygiene Data'!D107)),NA())</f>
        <v>#N/A</v>
      </c>
      <c r="BF113" s="111" t="e">
        <f ca="true">+IF(AND(ISNUMBER(OFFSET('Hygiene Data'!$E$6,0,10*ROW('Hygiene Data'!E107))),'Data Summary'!DU113="Yes"),OFFSET('Hygiene Data'!$E$6,0,10*ROW('Hygiene Data'!E107)),NA())</f>
        <v>#N/A</v>
      </c>
      <c r="BG113" s="111" t="e">
        <f ca="true">+IF(AND(ISNUMBER(OFFSET('Hygiene Data'!$E$8,0,10*ROW('Hygiene Data'!E107))),'Data Summary'!DV113="Yes"),OFFSET('Hygiene Data'!$E$8,0,10*ROW('Hygiene Data'!E107)),NA())</f>
        <v>#N/A</v>
      </c>
      <c r="BH113" s="111" t="e">
        <f ca="true">+IF(AND(ISNUMBER(OFFSET('Hygiene Data'!$E$10,0,10*ROW('Hygiene Data'!E107))),'Data Summary'!DW113="Yes"),OFFSET('Hygiene Data'!$E$10,0,10*ROW('Hygiene Data'!E107)),NA())</f>
        <v>#N/A</v>
      </c>
      <c r="BI113" s="111" t="e">
        <f ca="true">+IF(AND(ISNUMBER(OFFSET('Hygiene Data'!$F$6,0,10*ROW('Hygiene Data'!F107))),'Data Summary'!DX113="Yes"),OFFSET('Hygiene Data'!$F$6,0,10*ROW('Hygiene Data'!F107)),NA())</f>
        <v>#N/A</v>
      </c>
      <c r="BJ113" s="111" t="e">
        <f ca="true">+IF(AND(ISNUMBER(OFFSET('Hygiene Data'!$F$8,0,10*ROW('Hygiene Data'!F107))),'Data Summary'!DY113="Yes"),OFFSET('Hygiene Data'!$F$8,0,10*ROW('Hygiene Data'!F107)),NA())</f>
        <v>#N/A</v>
      </c>
      <c r="BK113" s="111" t="e">
        <f ca="true">+IF(AND(ISNUMBER(OFFSET('Hygiene Data'!$F$10,0,10*ROW('Hygiene Data'!F107))),'Data Summary'!DZ113="Yes"),OFFSET('Hygiene Data'!$F$10,0,10*ROW('Hygiene Data'!F107)),NA())</f>
        <v>#N/A</v>
      </c>
      <c r="BL113" s="111" t="e">
        <f ca="true">+IF(AND(ISNUMBER(OFFSET('Hygiene Data'!$G$6,0,10*ROW('Hygiene Data'!G107))),'Data Summary'!EA113="Yes"),OFFSET('Hygiene Data'!$G$6,0,10*ROW('Hygiene Data'!G107)),NA())</f>
        <v>#N/A</v>
      </c>
      <c r="BM113" s="111" t="e">
        <f ca="true">+IF(AND(ISNUMBER(OFFSET('Hygiene Data'!$G$8,0,10*ROW('Hygiene Data'!G107))),'Data Summary'!EB113="Yes"),OFFSET('Hygiene Data'!$G$8,0,10*ROW('Hygiene Data'!G107)),NA())</f>
        <v>#N/A</v>
      </c>
      <c r="BN113" s="111" t="e">
        <f ca="true">+IF(AND(ISNUMBER(OFFSET('Hygiene Data'!$G$10,0,10*ROW('Hygiene Data'!G107))),'Data Summary'!EC113="Yes"),OFFSET('Hygiene Data'!$G$10,0,10*ROW('Hygiene Data'!G107)),NA())</f>
        <v>#N/A</v>
      </c>
      <c r="BO113" s="111" t="e">
        <f ca="true">+IF(AND(ISNUMBER(OFFSET('Hygiene Data'!$H$6,0,10*ROW('Hygiene Data'!H107))),'Data Summary'!ED113="Yes"),OFFSET('Hygiene Data'!$H$6,0,10*ROW('Hygiene Data'!H107)),NA())</f>
        <v>#N/A</v>
      </c>
      <c r="BP113" s="111" t="e">
        <f ca="true">+IF(AND(ISNUMBER(OFFSET('Hygiene Data'!$H$8,0,10*ROW('Hygiene Data'!H107))),'Data Summary'!EE113="Yes"),OFFSET('Hygiene Data'!$H$8,0,10*ROW('Hygiene Data'!H107)),NA())</f>
        <v>#N/A</v>
      </c>
      <c r="BQ113" s="111" t="e">
        <f ca="true">+IF(AND(ISNUMBER(OFFSET('Hygiene Data'!$H$10,0,10*ROW('Hygiene Data'!H107))),'Data Summary'!EF113="Yes"),OFFSET('Hygiene Data'!$H$10,0,10*ROW('Hygiene Data'!H107)),NA())</f>
        <v>#N/A</v>
      </c>
    </row>
    <row r="114" x14ac:dyDescent="0.2">
      <c r="A114" s="59" t="e">
        <f ca="true">+IF(OFFSET('Water Data'!$B$1,0,10*ROW('Water Data'!B108))="",NA(),OFFSET('Water Data'!$B$1,0,10*ROW('Water Data'!B108)))</f>
        <v>#N/A</v>
      </c>
      <c r="B114" s="59" t="e">
        <f ca="true">+IF(OFFSET('Water Data'!$A$3,0,10*ROW('Water Data'!A111))="",NA(),OFFSET('Water Data'!$A$3,0,10*ROW('Water Data'!A111)))</f>
        <v>#N/A</v>
      </c>
      <c r="C114" s="59" t="e">
        <f ca="true">+IF(OFFSET('Water Data'!$C$3,0,10*ROW('Water Data'!C111))="",NA(),OFFSET('Water Data'!$C$3,0,10*ROW('Water Data'!C111)))</f>
        <v>#N/A</v>
      </c>
      <c r="D114" s="60" t="e">
        <f ca="true">+IF(AND(ISNUMBER(OFFSET('Water Data'!$C$5,0,10*ROW('Water Data'!C108))),'Data Summary'!BS114="Yes"),100-OFFSET('Water Data'!$C$5,0,10*ROW('Water Data'!C108)),NA())</f>
        <v>#N/A</v>
      </c>
      <c r="E114" s="60" t="e">
        <f ca="true">+IF(AND(ISNUMBER(OFFSET('Water Data'!$C$7,0,10*ROW('Water Data'!C108))),'Data Summary'!BT114="Yes"),OFFSET('Water Data'!$C$7,0,10*ROW('Water Data'!C108)),NA())</f>
        <v>#N/A</v>
      </c>
      <c r="F114" s="60" t="e">
        <f ca="true">+IF(AND(ISNUMBER(OFFSET('Water Data'!$C$10,0,10*ROW('Water Data'!C108))),'Data Summary'!BU114="Yes"),OFFSET('Water Data'!$C$10,0,10*ROW('Water Data'!C108)),NA())</f>
        <v>#N/A</v>
      </c>
      <c r="G114" s="60" t="e">
        <f ca="true">+IF(AND(ISNUMBER(OFFSET('Water Data'!$D$5,0,10*ROW('Water Data'!D108))),'Data Summary'!BV114="Yes"),100-OFFSET('Water Data'!$D$5,0,10*ROW('Water Data'!D108)),NA())</f>
        <v>#N/A</v>
      </c>
      <c r="H114" s="60" t="e">
        <f ca="true">+IF(AND(ISNUMBER(OFFSET('Water Data'!$D$7,0,10*ROW('Water Data'!D108))),'Data Summary'!BW114="Yes"),OFFSET('Water Data'!$D$7,0,10*ROW('Water Data'!D108)),NA())</f>
        <v>#N/A</v>
      </c>
      <c r="I114" s="60" t="e">
        <f ca="true">+IF(AND(ISNUMBER(OFFSET('Water Data'!$D$10,0,10*ROW('Water Data'!D108))),'Data Summary'!BX114="Yes"),OFFSET('Water Data'!$D$10,0,10*ROW('Water Data'!D108)),NA())</f>
        <v>#N/A</v>
      </c>
      <c r="J114" s="60" t="e">
        <f ca="true">+IF(AND(ISNUMBER(OFFSET('Water Data'!$E$5,0,10*ROW('Water Data'!E108))),'Data Summary'!BY114="Yes"),100-OFFSET('Water Data'!$E$5,0,10*ROW('Water Data'!E108)),NA())</f>
        <v>#N/A</v>
      </c>
      <c r="K114" s="60" t="e">
        <f ca="true">+IF(AND(ISNUMBER(OFFSET('Water Data'!$E$7,0,10*ROW('Water Data'!E108))),'Data Summary'!BZ114="Yes"),OFFSET('Water Data'!$E$7,0,10*ROW('Water Data'!E108)),NA())</f>
        <v>#N/A</v>
      </c>
      <c r="L114" s="60" t="e">
        <f ca="true">+IF(AND(ISNUMBER(OFFSET('Water Data'!$E$10,0,10*ROW('Water Data'!E108))),'Data Summary'!CA114="Yes"),OFFSET('Water Data'!$E$10,0,10*ROW('Water Data'!E108)),NA())</f>
        <v>#N/A</v>
      </c>
      <c r="M114" s="60" t="e">
        <f ca="true">+IF(AND(ISNUMBER(OFFSET('Water Data'!$F$5,0,10*ROW('Water Data'!F108))),'Data Summary'!CB114="Yes"),100-OFFSET('Water Data'!$F$5,0,10*ROW('Water Data'!F108)),NA())</f>
        <v>#N/A</v>
      </c>
      <c r="N114" s="60" t="e">
        <f ca="true">+IF(AND(ISNUMBER(OFFSET('Water Data'!$F$7,0,10*ROW('Water Data'!F108))),'Data Summary'!CC114="Yes"),OFFSET('Water Data'!$F$7,0,10*ROW('Water Data'!F108)),NA())</f>
        <v>#N/A</v>
      </c>
      <c r="O114" s="60" t="e">
        <f ca="true">+IF(AND(ISNUMBER(OFFSET('Water Data'!$F$10,0,10*ROW('Water Data'!F108))),'Data Summary'!CD114="Yes"),OFFSET('Water Data'!$F$10,0,10*ROW('Water Data'!F108)),NA())</f>
        <v>#N/A</v>
      </c>
      <c r="P114" s="60" t="e">
        <f ca="true">+IF(AND(ISNUMBER(OFFSET('Water Data'!$G$5,0,10*ROW('Water Data'!G108))),'Data Summary'!CE114="Yes"),100-OFFSET('Water Data'!$G$5,0,10*ROW('Water Data'!G108)),NA())</f>
        <v>#N/A</v>
      </c>
      <c r="Q114" s="60" t="e">
        <f ca="true">+IF(AND(ISNUMBER(OFFSET('Water Data'!$G$7,0,10*ROW('Water Data'!G108))),'Data Summary'!CF114="Yes"),OFFSET('Water Data'!$G$7,0,10*ROW('Water Data'!G108)),NA())</f>
        <v>#N/A</v>
      </c>
      <c r="R114" s="60" t="e">
        <f ca="true">+IF(AND(ISNUMBER(OFFSET('Water Data'!$G$10,0,10*ROW('Water Data'!G108))),'Data Summary'!CG114="Yes"),OFFSET('Water Data'!$G$10,0,10*ROW('Water Data'!G108)),NA())</f>
        <v>#N/A</v>
      </c>
      <c r="S114" s="60" t="e">
        <f ca="true">+IF(AND(ISNUMBER(OFFSET('Water Data'!$H$5,0,10*ROW('Water Data'!H108))),'Data Summary'!CH114="Yes"),100-OFFSET('Water Data'!$H$5,0,10*ROW('Water Data'!H108)),NA())</f>
        <v>#N/A</v>
      </c>
      <c r="T114" s="60" t="e">
        <f ca="true">+IF(AND(ISNUMBER(OFFSET('Water Data'!$H$7,0,10*ROW('Water Data'!H108))),'Data Summary'!CI114="Yes"),OFFSET('Water Data'!$H$7,0,10*ROW('Water Data'!H108)),NA())</f>
        <v>#N/A</v>
      </c>
      <c r="U114" s="60" t="e">
        <f ca="true">+IF(AND(ISNUMBER(OFFSET('Water Data'!$H$10,0,10*ROW('Water Data'!H108))),'Data Summary'!CJ114="Yes"),OFFSET('Water Data'!$H$10,0,10*ROW('Water Data'!H108)),NA())</f>
        <v>#N/A</v>
      </c>
      <c r="V114" s="106" t="e">
        <f ca="true">+IF(AND(ISNUMBER(OFFSET('Sanitation Data'!$C$5,0,10*ROW('Sanitation Data'!C108))),'Data Summary'!CK114="Yes"),100-OFFSET('Sanitation Data'!$C$5,0,10*ROW('Sanitation Data'!C108)),NA())</f>
        <v>#N/A</v>
      </c>
      <c r="W114" s="106" t="e">
        <f ca="true">+IF(AND(ISNUMBER(OFFSET('Sanitation Data'!$C$7,0,10*ROW('Sanitation Data'!C108))),'Data Summary'!CL114="Yes"),OFFSET('Sanitation Data'!$C$7,0,10*ROW('Sanitation Data'!C108)),NA())</f>
        <v>#N/A</v>
      </c>
      <c r="X114" s="106" t="e">
        <f ca="true">+IF(AND(ISNUMBER(OFFSET('Sanitation Data'!$C$11,0,10*ROW('Sanitation Data'!C108))),'Data Summary'!CM114="Yes"),OFFSET('Sanitation Data'!$C$11,0,10*ROW('Sanitation Data'!C108)),NA())</f>
        <v>#N/A</v>
      </c>
      <c r="Y114" s="106" t="e">
        <f ca="true">+IF(AND(ISNUMBER(OFFSET('Sanitation Data'!$C$12,0,10*ROW('Sanitation Data'!C108))),'Data Summary'!CN114="Yes"),OFFSET('Sanitation Data'!$C$12,0,10*ROW('Sanitation Data'!C108)),NA())</f>
        <v>#N/A</v>
      </c>
      <c r="Z114" s="106" t="e">
        <f ca="true">+IF(AND(ISNUMBER(OFFSET('Sanitation Data'!$C$13,0,10*ROW('Sanitation Data'!C108))),'Data Summary'!CO114="Yes"),OFFSET('Sanitation Data'!$C$13,0,10*ROW('Sanitation Data'!C108)),NA())</f>
        <v>#N/A</v>
      </c>
      <c r="AA114" s="106" t="e">
        <f ca="true">+IF(AND(ISNUMBER(OFFSET('Sanitation Data'!$D$5,0,10*ROW('Sanitation Data'!D108))),'Data Summary'!CP114="Yes"),100-OFFSET('Sanitation Data'!$D$5,0,10*ROW('Sanitation Data'!D108)),NA())</f>
        <v>#N/A</v>
      </c>
      <c r="AB114" s="106" t="e">
        <f ca="true">+IF(AND(ISNUMBER(OFFSET('Sanitation Data'!$D$7,0,10*ROW('Sanitation Data'!D108))),'Data Summary'!CQ114="Yes"),OFFSET('Sanitation Data'!$D$7,0,10*ROW('Sanitation Data'!D108)),NA())</f>
        <v>#N/A</v>
      </c>
      <c r="AC114" s="106" t="e">
        <f ca="true">+IF(AND(ISNUMBER(OFFSET('Sanitation Data'!$D$11,0,10*ROW('Sanitation Data'!D108))),'Data Summary'!CR114="Yes"),OFFSET('Sanitation Data'!$D$11,0,10*ROW('Sanitation Data'!D108)),NA())</f>
        <v>#N/A</v>
      </c>
      <c r="AD114" s="106" t="e">
        <f ca="true">+IF(AND(ISNUMBER(OFFSET('Sanitation Data'!$D$12,0,10*ROW('Sanitation Data'!D108))),'Data Summary'!CS114="Yes"),OFFSET('Sanitation Data'!$D$12,0,10*ROW('Sanitation Data'!D108)),NA())</f>
        <v>#N/A</v>
      </c>
      <c r="AE114" s="106" t="e">
        <f ca="true">+IF(AND(ISNUMBER(OFFSET('Sanitation Data'!$D$13,0,10*ROW('Sanitation Data'!D108))),'Data Summary'!CT114="Yes"),OFFSET('Sanitation Data'!$D$13,0,10*ROW('Sanitation Data'!D108)),NA())</f>
        <v>#N/A</v>
      </c>
      <c r="AF114" s="106" t="e">
        <f ca="true">+IF(AND(ISNUMBER(OFFSET('Sanitation Data'!$E$5,0,10*ROW('Sanitation Data'!E108))),'Data Summary'!CU114="Yes"),100-OFFSET('Sanitation Data'!$E$5,0,10*ROW('Sanitation Data'!E108)),NA())</f>
        <v>#N/A</v>
      </c>
      <c r="AG114" s="106" t="e">
        <f ca="true">+IF(AND(ISNUMBER(OFFSET('Sanitation Data'!$E$7,0,10*ROW('Sanitation Data'!E108))),'Data Summary'!CV114="Yes"),OFFSET('Sanitation Data'!$E$7,0,10*ROW('Sanitation Data'!E108)),NA())</f>
        <v>#N/A</v>
      </c>
      <c r="AH114" s="106" t="e">
        <f ca="true">+IF(AND(ISNUMBER(OFFSET('Sanitation Data'!$E$11,0,10*ROW('Sanitation Data'!E108))),'Data Summary'!CW114="Yes"),OFFSET('Sanitation Data'!$E$11,0,10*ROW('Sanitation Data'!E108)),NA())</f>
        <v>#N/A</v>
      </c>
      <c r="AI114" s="106" t="e">
        <f ca="true">+IF(AND(ISNUMBER(OFFSET('Sanitation Data'!$E$12,0,10*ROW('Sanitation Data'!E108))),'Data Summary'!CX114="Yes"),OFFSET('Sanitation Data'!$E$12,0,10*ROW('Sanitation Data'!E108)),NA())</f>
        <v>#N/A</v>
      </c>
      <c r="AJ114" s="106" t="e">
        <f ca="true">+IF(AND(ISNUMBER(OFFSET('Sanitation Data'!$E$13,0,10*ROW('Sanitation Data'!E108))),'Data Summary'!CY114="Yes"),OFFSET('Sanitation Data'!$E$13,0,10*ROW('Sanitation Data'!E108)),NA())</f>
        <v>#N/A</v>
      </c>
      <c r="AK114" s="106" t="e">
        <f ca="true">+IF(AND(ISNUMBER(OFFSET('Sanitation Data'!$F$5,0,10*ROW('Sanitation Data'!F108))),'Data Summary'!CZ114="Yes"),100-OFFSET('Sanitation Data'!$F$5,0,10*ROW('Sanitation Data'!F108)),NA())</f>
        <v>#N/A</v>
      </c>
      <c r="AL114" s="106" t="e">
        <f ca="true">+IF(AND(ISNUMBER(OFFSET('Sanitation Data'!$F$7,0,10*ROW('Sanitation Data'!F108))),'Data Summary'!DA114="Yes"),OFFSET('Sanitation Data'!$F$7,0,10*ROW('Sanitation Data'!F108)),NA())</f>
        <v>#N/A</v>
      </c>
      <c r="AM114" s="106" t="e">
        <f ca="true">+IF(AND(ISNUMBER(OFFSET('Sanitation Data'!$F$11,0,10*ROW('Sanitation Data'!F108))),'Data Summary'!DB114="Yes"),OFFSET('Sanitation Data'!$F$11,0,10*ROW('Sanitation Data'!F108)),NA())</f>
        <v>#N/A</v>
      </c>
      <c r="AN114" s="106" t="e">
        <f ca="true">+IF(AND(ISNUMBER(OFFSET('Sanitation Data'!$F$12,0,10*ROW('Sanitation Data'!F108))),'Data Summary'!DC114="Yes"),OFFSET('Sanitation Data'!$F$12,0,10*ROW('Sanitation Data'!F108)),NA())</f>
        <v>#N/A</v>
      </c>
      <c r="AO114" s="106" t="e">
        <f ca="true">+IF(AND(ISNUMBER(OFFSET('Sanitation Data'!$F$13,0,10*ROW('Sanitation Data'!F108))),'Data Summary'!DD114="Yes"),OFFSET('Sanitation Data'!$F$13,0,10*ROW('Sanitation Data'!F108)),NA())</f>
        <v>#N/A</v>
      </c>
      <c r="AP114" s="106" t="e">
        <f ca="true">+IF(AND(ISNUMBER(OFFSET('Sanitation Data'!$G$5,0,10*ROW('Sanitation Data'!G108))),'Data Summary'!DE114="Yes"),100-OFFSET('Sanitation Data'!$G$5,0,10*ROW('Sanitation Data'!G108)),NA())</f>
        <v>#N/A</v>
      </c>
      <c r="AQ114" s="106" t="e">
        <f ca="true">+IF(AND(ISNUMBER(OFFSET('Sanitation Data'!$G$7,0,10*ROW('Sanitation Data'!G108))),'Data Summary'!DF114="Yes"),OFFSET('Sanitation Data'!$G$7,0,10*ROW('Sanitation Data'!G108)),NA())</f>
        <v>#N/A</v>
      </c>
      <c r="AR114" s="106" t="e">
        <f ca="true">+IF(AND(ISNUMBER(OFFSET('Sanitation Data'!$G$11,0,10*ROW('Sanitation Data'!G108))),'Data Summary'!DG114="Yes"),OFFSET('Sanitation Data'!$G$11,0,10*ROW('Sanitation Data'!G108)),NA())</f>
        <v>#N/A</v>
      </c>
      <c r="AS114" s="106" t="e">
        <f ca="true">+IF(AND(ISNUMBER(OFFSET('Sanitation Data'!$G$12,0,10*ROW('Sanitation Data'!G108))),'Data Summary'!DH114="Yes"),OFFSET('Sanitation Data'!$G$12,0,10*ROW('Sanitation Data'!G108)),NA())</f>
        <v>#N/A</v>
      </c>
      <c r="AT114" s="106" t="e">
        <f ca="true">+IF(AND(ISNUMBER(OFFSET('Sanitation Data'!$G$13,0,10*ROW('Sanitation Data'!G108))),'Data Summary'!DI114="Yes"),OFFSET('Sanitation Data'!$G$13,0,10*ROW('Sanitation Data'!G108)),NA())</f>
        <v>#N/A</v>
      </c>
      <c r="AU114" s="106" t="e">
        <f ca="true">+IF(AND(ISNUMBER(OFFSET('Sanitation Data'!$H$5,0,10*ROW('Sanitation Data'!H108))),'Data Summary'!DJ114="Yes"),100-OFFSET('Sanitation Data'!$H$5,0,10*ROW('Sanitation Data'!H108)),NA())</f>
        <v>#N/A</v>
      </c>
      <c r="AV114" s="106" t="e">
        <f ca="true">+IF(AND(ISNUMBER(OFFSET('Sanitation Data'!$H$7,0,10*ROW('Sanitation Data'!H108))),'Data Summary'!DK114="Yes"),OFFSET('Sanitation Data'!$H$7,0,10*ROW('Sanitation Data'!H108)),NA())</f>
        <v>#N/A</v>
      </c>
      <c r="AW114" s="106" t="e">
        <f ca="true">+IF(AND(ISNUMBER(OFFSET('Sanitation Data'!$H$11,0,10*ROW('Sanitation Data'!H108))),'Data Summary'!DL114="Yes"),OFFSET('Sanitation Data'!$H$11,0,10*ROW('Sanitation Data'!H108)),NA())</f>
        <v>#N/A</v>
      </c>
      <c r="AX114" s="106" t="e">
        <f ca="true">+IF(AND(ISNUMBER(OFFSET('Sanitation Data'!$H$12,0,10*ROW('Sanitation Data'!H108))),'Data Summary'!DM114="Yes"),OFFSET('Sanitation Data'!$H$12,0,10*ROW('Sanitation Data'!H108)),NA())</f>
        <v>#N/A</v>
      </c>
      <c r="AY114" s="106" t="e">
        <f ca="true">+IF(AND(ISNUMBER(OFFSET('Sanitation Data'!$H$13,0,10*ROW('Sanitation Data'!H108))),'Data Summary'!DN114="Yes"),OFFSET('Sanitation Data'!$H$13,0,10*ROW('Sanitation Data'!H108)),NA())</f>
        <v>#N/A</v>
      </c>
      <c r="AZ114" s="111" t="e">
        <f ca="true">+IF(AND(ISNUMBER(OFFSET('Hygiene Data'!$C$6,0,10*ROW('Hygiene Data'!C108))),'Data Summary'!DO114="Yes"),OFFSET('Hygiene Data'!$C$6,0,10*ROW('Hygiene Data'!C108)),NA())</f>
        <v>#N/A</v>
      </c>
      <c r="BA114" s="111" t="e">
        <f ca="true">+IF(AND(ISNUMBER(OFFSET('Hygiene Data'!$C$8,0,10*ROW('Hygiene Data'!C108))),'Data Summary'!DP114="Yes"),OFFSET('Hygiene Data'!$C$8,0,10*ROW('Hygiene Data'!C108)),NA())</f>
        <v>#N/A</v>
      </c>
      <c r="BB114" s="111" t="e">
        <f ca="true">+IF(AND(ISNUMBER(OFFSET('Hygiene Data'!$C$10,0,10*ROW('Hygiene Data'!C108))),'Data Summary'!DQ114="Yes"),OFFSET('Hygiene Data'!$C$10,0,10*ROW('Hygiene Data'!C108)),NA())</f>
        <v>#N/A</v>
      </c>
      <c r="BC114" s="111" t="e">
        <f ca="true">+IF(AND(ISNUMBER(OFFSET('Hygiene Data'!$D$6,0,10*ROW('Hygiene Data'!D108))),'Data Summary'!DR114="Yes"),OFFSET('Hygiene Data'!$D$6,0,10*ROW('Hygiene Data'!D108)),NA())</f>
        <v>#N/A</v>
      </c>
      <c r="BD114" s="111" t="e">
        <f ca="true">+IF(AND(ISNUMBER(OFFSET('Hygiene Data'!$D$8,0,10*ROW('Hygiene Data'!D108))),'Data Summary'!DS114="Yes"),OFFSET('Hygiene Data'!$D$8,0,10*ROW('Hygiene Data'!D108)),NA())</f>
        <v>#N/A</v>
      </c>
      <c r="BE114" s="111" t="e">
        <f ca="true">+IF(AND(ISNUMBER(OFFSET('Hygiene Data'!$D$10,0,10*ROW('Hygiene Data'!D108))),'Data Summary'!DT114="Yes"),OFFSET('Hygiene Data'!$D$10,0,10*ROW('Hygiene Data'!D108)),NA())</f>
        <v>#N/A</v>
      </c>
      <c r="BF114" s="111" t="e">
        <f ca="true">+IF(AND(ISNUMBER(OFFSET('Hygiene Data'!$E$6,0,10*ROW('Hygiene Data'!E108))),'Data Summary'!DU114="Yes"),OFFSET('Hygiene Data'!$E$6,0,10*ROW('Hygiene Data'!E108)),NA())</f>
        <v>#N/A</v>
      </c>
      <c r="BG114" s="111" t="e">
        <f ca="true">+IF(AND(ISNUMBER(OFFSET('Hygiene Data'!$E$8,0,10*ROW('Hygiene Data'!E108))),'Data Summary'!DV114="Yes"),OFFSET('Hygiene Data'!$E$8,0,10*ROW('Hygiene Data'!E108)),NA())</f>
        <v>#N/A</v>
      </c>
      <c r="BH114" s="111" t="e">
        <f ca="true">+IF(AND(ISNUMBER(OFFSET('Hygiene Data'!$E$10,0,10*ROW('Hygiene Data'!E108))),'Data Summary'!DW114="Yes"),OFFSET('Hygiene Data'!$E$10,0,10*ROW('Hygiene Data'!E108)),NA())</f>
        <v>#N/A</v>
      </c>
      <c r="BI114" s="111" t="e">
        <f ca="true">+IF(AND(ISNUMBER(OFFSET('Hygiene Data'!$F$6,0,10*ROW('Hygiene Data'!F108))),'Data Summary'!DX114="Yes"),OFFSET('Hygiene Data'!$F$6,0,10*ROW('Hygiene Data'!F108)),NA())</f>
        <v>#N/A</v>
      </c>
      <c r="BJ114" s="111" t="e">
        <f ca="true">+IF(AND(ISNUMBER(OFFSET('Hygiene Data'!$F$8,0,10*ROW('Hygiene Data'!F108))),'Data Summary'!DY114="Yes"),OFFSET('Hygiene Data'!$F$8,0,10*ROW('Hygiene Data'!F108)),NA())</f>
        <v>#N/A</v>
      </c>
      <c r="BK114" s="111" t="e">
        <f ca="true">+IF(AND(ISNUMBER(OFFSET('Hygiene Data'!$F$10,0,10*ROW('Hygiene Data'!F108))),'Data Summary'!DZ114="Yes"),OFFSET('Hygiene Data'!$F$10,0,10*ROW('Hygiene Data'!F108)),NA())</f>
        <v>#N/A</v>
      </c>
      <c r="BL114" s="111" t="e">
        <f ca="true">+IF(AND(ISNUMBER(OFFSET('Hygiene Data'!$G$6,0,10*ROW('Hygiene Data'!G108))),'Data Summary'!EA114="Yes"),OFFSET('Hygiene Data'!$G$6,0,10*ROW('Hygiene Data'!G108)),NA())</f>
        <v>#N/A</v>
      </c>
      <c r="BM114" s="111" t="e">
        <f ca="true">+IF(AND(ISNUMBER(OFFSET('Hygiene Data'!$G$8,0,10*ROW('Hygiene Data'!G108))),'Data Summary'!EB114="Yes"),OFFSET('Hygiene Data'!$G$8,0,10*ROW('Hygiene Data'!G108)),NA())</f>
        <v>#N/A</v>
      </c>
      <c r="BN114" s="111" t="e">
        <f ca="true">+IF(AND(ISNUMBER(OFFSET('Hygiene Data'!$G$10,0,10*ROW('Hygiene Data'!G108))),'Data Summary'!EC114="Yes"),OFFSET('Hygiene Data'!$G$10,0,10*ROW('Hygiene Data'!G108)),NA())</f>
        <v>#N/A</v>
      </c>
      <c r="BO114" s="111" t="e">
        <f ca="true">+IF(AND(ISNUMBER(OFFSET('Hygiene Data'!$H$6,0,10*ROW('Hygiene Data'!H108))),'Data Summary'!ED114="Yes"),OFFSET('Hygiene Data'!$H$6,0,10*ROW('Hygiene Data'!H108)),NA())</f>
        <v>#N/A</v>
      </c>
      <c r="BP114" s="111" t="e">
        <f ca="true">+IF(AND(ISNUMBER(OFFSET('Hygiene Data'!$H$8,0,10*ROW('Hygiene Data'!H108))),'Data Summary'!EE114="Yes"),OFFSET('Hygiene Data'!$H$8,0,10*ROW('Hygiene Data'!H108)),NA())</f>
        <v>#N/A</v>
      </c>
      <c r="BQ114" s="111" t="e">
        <f ca="true">+IF(AND(ISNUMBER(OFFSET('Hygiene Data'!$H$10,0,10*ROW('Hygiene Data'!H108))),'Data Summary'!EF114="Yes"),OFFSET('Hygiene Data'!$H$10,0,10*ROW('Hygiene Data'!H108)),NA())</f>
        <v>#N/A</v>
      </c>
    </row>
    <row r="115" x14ac:dyDescent="0.2">
      <c r="A115" s="59" t="e">
        <f ca="true">+IF(OFFSET('Water Data'!$B$1,0,10*ROW('Water Data'!B109))="",NA(),OFFSET('Water Data'!$B$1,0,10*ROW('Water Data'!B109)))</f>
        <v>#N/A</v>
      </c>
      <c r="B115" s="59" t="e">
        <f ca="true">+IF(OFFSET('Water Data'!$A$3,0,10*ROW('Water Data'!A112))="",NA(),OFFSET('Water Data'!$A$3,0,10*ROW('Water Data'!A112)))</f>
        <v>#N/A</v>
      </c>
      <c r="C115" s="59" t="e">
        <f ca="true">+IF(OFFSET('Water Data'!$C$3,0,10*ROW('Water Data'!C112))="",NA(),OFFSET('Water Data'!$C$3,0,10*ROW('Water Data'!C112)))</f>
        <v>#N/A</v>
      </c>
      <c r="D115" s="60" t="e">
        <f ca="true">+IF(AND(ISNUMBER(OFFSET('Water Data'!$C$5,0,10*ROW('Water Data'!C109))),'Data Summary'!BS115="Yes"),100-OFFSET('Water Data'!$C$5,0,10*ROW('Water Data'!C109)),NA())</f>
        <v>#N/A</v>
      </c>
      <c r="E115" s="60" t="e">
        <f ca="true">+IF(AND(ISNUMBER(OFFSET('Water Data'!$C$7,0,10*ROW('Water Data'!C109))),'Data Summary'!BT115="Yes"),OFFSET('Water Data'!$C$7,0,10*ROW('Water Data'!C109)),NA())</f>
        <v>#N/A</v>
      </c>
      <c r="F115" s="60" t="e">
        <f ca="true">+IF(AND(ISNUMBER(OFFSET('Water Data'!$C$10,0,10*ROW('Water Data'!C109))),'Data Summary'!BU115="Yes"),OFFSET('Water Data'!$C$10,0,10*ROW('Water Data'!C109)),NA())</f>
        <v>#N/A</v>
      </c>
      <c r="G115" s="60" t="e">
        <f ca="true">+IF(AND(ISNUMBER(OFFSET('Water Data'!$D$5,0,10*ROW('Water Data'!D109))),'Data Summary'!BV115="Yes"),100-OFFSET('Water Data'!$D$5,0,10*ROW('Water Data'!D109)),NA())</f>
        <v>#N/A</v>
      </c>
      <c r="H115" s="60" t="e">
        <f ca="true">+IF(AND(ISNUMBER(OFFSET('Water Data'!$D$7,0,10*ROW('Water Data'!D109))),'Data Summary'!BW115="Yes"),OFFSET('Water Data'!$D$7,0,10*ROW('Water Data'!D109)),NA())</f>
        <v>#N/A</v>
      </c>
      <c r="I115" s="60" t="e">
        <f ca="true">+IF(AND(ISNUMBER(OFFSET('Water Data'!$D$10,0,10*ROW('Water Data'!D109))),'Data Summary'!BX115="Yes"),OFFSET('Water Data'!$D$10,0,10*ROW('Water Data'!D109)),NA())</f>
        <v>#N/A</v>
      </c>
      <c r="J115" s="60" t="e">
        <f ca="true">+IF(AND(ISNUMBER(OFFSET('Water Data'!$E$5,0,10*ROW('Water Data'!E109))),'Data Summary'!BY115="Yes"),100-OFFSET('Water Data'!$E$5,0,10*ROW('Water Data'!E109)),NA())</f>
        <v>#N/A</v>
      </c>
      <c r="K115" s="60" t="e">
        <f ca="true">+IF(AND(ISNUMBER(OFFSET('Water Data'!$E$7,0,10*ROW('Water Data'!E109))),'Data Summary'!BZ115="Yes"),OFFSET('Water Data'!$E$7,0,10*ROW('Water Data'!E109)),NA())</f>
        <v>#N/A</v>
      </c>
      <c r="L115" s="60" t="e">
        <f ca="true">+IF(AND(ISNUMBER(OFFSET('Water Data'!$E$10,0,10*ROW('Water Data'!E109))),'Data Summary'!CA115="Yes"),OFFSET('Water Data'!$E$10,0,10*ROW('Water Data'!E109)),NA())</f>
        <v>#N/A</v>
      </c>
      <c r="M115" s="60" t="e">
        <f ca="true">+IF(AND(ISNUMBER(OFFSET('Water Data'!$F$5,0,10*ROW('Water Data'!F109))),'Data Summary'!CB115="Yes"),100-OFFSET('Water Data'!$F$5,0,10*ROW('Water Data'!F109)),NA())</f>
        <v>#N/A</v>
      </c>
      <c r="N115" s="60" t="e">
        <f ca="true">+IF(AND(ISNUMBER(OFFSET('Water Data'!$F$7,0,10*ROW('Water Data'!F109))),'Data Summary'!CC115="Yes"),OFFSET('Water Data'!$F$7,0,10*ROW('Water Data'!F109)),NA())</f>
        <v>#N/A</v>
      </c>
      <c r="O115" s="60" t="e">
        <f ca="true">+IF(AND(ISNUMBER(OFFSET('Water Data'!$F$10,0,10*ROW('Water Data'!F109))),'Data Summary'!CD115="Yes"),OFFSET('Water Data'!$F$10,0,10*ROW('Water Data'!F109)),NA())</f>
        <v>#N/A</v>
      </c>
      <c r="P115" s="60" t="e">
        <f ca="true">+IF(AND(ISNUMBER(OFFSET('Water Data'!$G$5,0,10*ROW('Water Data'!G109))),'Data Summary'!CE115="Yes"),100-OFFSET('Water Data'!$G$5,0,10*ROW('Water Data'!G109)),NA())</f>
        <v>#N/A</v>
      </c>
      <c r="Q115" s="60" t="e">
        <f ca="true">+IF(AND(ISNUMBER(OFFSET('Water Data'!$G$7,0,10*ROW('Water Data'!G109))),'Data Summary'!CF115="Yes"),OFFSET('Water Data'!$G$7,0,10*ROW('Water Data'!G109)),NA())</f>
        <v>#N/A</v>
      </c>
      <c r="R115" s="60" t="e">
        <f ca="true">+IF(AND(ISNUMBER(OFFSET('Water Data'!$G$10,0,10*ROW('Water Data'!G109))),'Data Summary'!CG115="Yes"),OFFSET('Water Data'!$G$10,0,10*ROW('Water Data'!G109)),NA())</f>
        <v>#N/A</v>
      </c>
      <c r="S115" s="60" t="e">
        <f ca="true">+IF(AND(ISNUMBER(OFFSET('Water Data'!$H$5,0,10*ROW('Water Data'!H109))),'Data Summary'!CH115="Yes"),100-OFFSET('Water Data'!$H$5,0,10*ROW('Water Data'!H109)),NA())</f>
        <v>#N/A</v>
      </c>
      <c r="T115" s="60" t="e">
        <f ca="true">+IF(AND(ISNUMBER(OFFSET('Water Data'!$H$7,0,10*ROW('Water Data'!H109))),'Data Summary'!CI115="Yes"),OFFSET('Water Data'!$H$7,0,10*ROW('Water Data'!H109)),NA())</f>
        <v>#N/A</v>
      </c>
      <c r="U115" s="60" t="e">
        <f ca="true">+IF(AND(ISNUMBER(OFFSET('Water Data'!$H$10,0,10*ROW('Water Data'!H109))),'Data Summary'!CJ115="Yes"),OFFSET('Water Data'!$H$10,0,10*ROW('Water Data'!H109)),NA())</f>
        <v>#N/A</v>
      </c>
      <c r="V115" s="106" t="e">
        <f ca="true">+IF(AND(ISNUMBER(OFFSET('Sanitation Data'!$C$5,0,10*ROW('Sanitation Data'!C109))),'Data Summary'!CK115="Yes"),100-OFFSET('Sanitation Data'!$C$5,0,10*ROW('Sanitation Data'!C109)),NA())</f>
        <v>#N/A</v>
      </c>
      <c r="W115" s="106" t="e">
        <f ca="true">+IF(AND(ISNUMBER(OFFSET('Sanitation Data'!$C$7,0,10*ROW('Sanitation Data'!C109))),'Data Summary'!CL115="Yes"),OFFSET('Sanitation Data'!$C$7,0,10*ROW('Sanitation Data'!C109)),NA())</f>
        <v>#N/A</v>
      </c>
      <c r="X115" s="106" t="e">
        <f ca="true">+IF(AND(ISNUMBER(OFFSET('Sanitation Data'!$C$11,0,10*ROW('Sanitation Data'!C109))),'Data Summary'!CM115="Yes"),OFFSET('Sanitation Data'!$C$11,0,10*ROW('Sanitation Data'!C109)),NA())</f>
        <v>#N/A</v>
      </c>
      <c r="Y115" s="106" t="e">
        <f ca="true">+IF(AND(ISNUMBER(OFFSET('Sanitation Data'!$C$12,0,10*ROW('Sanitation Data'!C109))),'Data Summary'!CN115="Yes"),OFFSET('Sanitation Data'!$C$12,0,10*ROW('Sanitation Data'!C109)),NA())</f>
        <v>#N/A</v>
      </c>
      <c r="Z115" s="106" t="e">
        <f ca="true">+IF(AND(ISNUMBER(OFFSET('Sanitation Data'!$C$13,0,10*ROW('Sanitation Data'!C109))),'Data Summary'!CO115="Yes"),OFFSET('Sanitation Data'!$C$13,0,10*ROW('Sanitation Data'!C109)),NA())</f>
        <v>#N/A</v>
      </c>
      <c r="AA115" s="106" t="e">
        <f ca="true">+IF(AND(ISNUMBER(OFFSET('Sanitation Data'!$D$5,0,10*ROW('Sanitation Data'!D109))),'Data Summary'!CP115="Yes"),100-OFFSET('Sanitation Data'!$D$5,0,10*ROW('Sanitation Data'!D109)),NA())</f>
        <v>#N/A</v>
      </c>
      <c r="AB115" s="106" t="e">
        <f ca="true">+IF(AND(ISNUMBER(OFFSET('Sanitation Data'!$D$7,0,10*ROW('Sanitation Data'!D109))),'Data Summary'!CQ115="Yes"),OFFSET('Sanitation Data'!$D$7,0,10*ROW('Sanitation Data'!D109)),NA())</f>
        <v>#N/A</v>
      </c>
      <c r="AC115" s="106" t="e">
        <f ca="true">+IF(AND(ISNUMBER(OFFSET('Sanitation Data'!$D$11,0,10*ROW('Sanitation Data'!D109))),'Data Summary'!CR115="Yes"),OFFSET('Sanitation Data'!$D$11,0,10*ROW('Sanitation Data'!D109)),NA())</f>
        <v>#N/A</v>
      </c>
      <c r="AD115" s="106" t="e">
        <f ca="true">+IF(AND(ISNUMBER(OFFSET('Sanitation Data'!$D$12,0,10*ROW('Sanitation Data'!D109))),'Data Summary'!CS115="Yes"),OFFSET('Sanitation Data'!$D$12,0,10*ROW('Sanitation Data'!D109)),NA())</f>
        <v>#N/A</v>
      </c>
      <c r="AE115" s="106" t="e">
        <f ca="true">+IF(AND(ISNUMBER(OFFSET('Sanitation Data'!$D$13,0,10*ROW('Sanitation Data'!D109))),'Data Summary'!CT115="Yes"),OFFSET('Sanitation Data'!$D$13,0,10*ROW('Sanitation Data'!D109)),NA())</f>
        <v>#N/A</v>
      </c>
      <c r="AF115" s="106" t="e">
        <f ca="true">+IF(AND(ISNUMBER(OFFSET('Sanitation Data'!$E$5,0,10*ROW('Sanitation Data'!E109))),'Data Summary'!CU115="Yes"),100-OFFSET('Sanitation Data'!$E$5,0,10*ROW('Sanitation Data'!E109)),NA())</f>
        <v>#N/A</v>
      </c>
      <c r="AG115" s="106" t="e">
        <f ca="true">+IF(AND(ISNUMBER(OFFSET('Sanitation Data'!$E$7,0,10*ROW('Sanitation Data'!E109))),'Data Summary'!CV115="Yes"),OFFSET('Sanitation Data'!$E$7,0,10*ROW('Sanitation Data'!E109)),NA())</f>
        <v>#N/A</v>
      </c>
      <c r="AH115" s="106" t="e">
        <f ca="true">+IF(AND(ISNUMBER(OFFSET('Sanitation Data'!$E$11,0,10*ROW('Sanitation Data'!E109))),'Data Summary'!CW115="Yes"),OFFSET('Sanitation Data'!$E$11,0,10*ROW('Sanitation Data'!E109)),NA())</f>
        <v>#N/A</v>
      </c>
      <c r="AI115" s="106" t="e">
        <f ca="true">+IF(AND(ISNUMBER(OFFSET('Sanitation Data'!$E$12,0,10*ROW('Sanitation Data'!E109))),'Data Summary'!CX115="Yes"),OFFSET('Sanitation Data'!$E$12,0,10*ROW('Sanitation Data'!E109)),NA())</f>
        <v>#N/A</v>
      </c>
      <c r="AJ115" s="106" t="e">
        <f ca="true">+IF(AND(ISNUMBER(OFFSET('Sanitation Data'!$E$13,0,10*ROW('Sanitation Data'!E109))),'Data Summary'!CY115="Yes"),OFFSET('Sanitation Data'!$E$13,0,10*ROW('Sanitation Data'!E109)),NA())</f>
        <v>#N/A</v>
      </c>
      <c r="AK115" s="106" t="e">
        <f ca="true">+IF(AND(ISNUMBER(OFFSET('Sanitation Data'!$F$5,0,10*ROW('Sanitation Data'!F109))),'Data Summary'!CZ115="Yes"),100-OFFSET('Sanitation Data'!$F$5,0,10*ROW('Sanitation Data'!F109)),NA())</f>
        <v>#N/A</v>
      </c>
      <c r="AL115" s="106" t="e">
        <f ca="true">+IF(AND(ISNUMBER(OFFSET('Sanitation Data'!$F$7,0,10*ROW('Sanitation Data'!F109))),'Data Summary'!DA115="Yes"),OFFSET('Sanitation Data'!$F$7,0,10*ROW('Sanitation Data'!F109)),NA())</f>
        <v>#N/A</v>
      </c>
      <c r="AM115" s="106" t="e">
        <f ca="true">+IF(AND(ISNUMBER(OFFSET('Sanitation Data'!$F$11,0,10*ROW('Sanitation Data'!F109))),'Data Summary'!DB115="Yes"),OFFSET('Sanitation Data'!$F$11,0,10*ROW('Sanitation Data'!F109)),NA())</f>
        <v>#N/A</v>
      </c>
      <c r="AN115" s="106" t="e">
        <f ca="true">+IF(AND(ISNUMBER(OFFSET('Sanitation Data'!$F$12,0,10*ROW('Sanitation Data'!F109))),'Data Summary'!DC115="Yes"),OFFSET('Sanitation Data'!$F$12,0,10*ROW('Sanitation Data'!F109)),NA())</f>
        <v>#N/A</v>
      </c>
      <c r="AO115" s="106" t="e">
        <f ca="true">+IF(AND(ISNUMBER(OFFSET('Sanitation Data'!$F$13,0,10*ROW('Sanitation Data'!F109))),'Data Summary'!DD115="Yes"),OFFSET('Sanitation Data'!$F$13,0,10*ROW('Sanitation Data'!F109)),NA())</f>
        <v>#N/A</v>
      </c>
      <c r="AP115" s="106" t="e">
        <f ca="true">+IF(AND(ISNUMBER(OFFSET('Sanitation Data'!$G$5,0,10*ROW('Sanitation Data'!G109))),'Data Summary'!DE115="Yes"),100-OFFSET('Sanitation Data'!$G$5,0,10*ROW('Sanitation Data'!G109)),NA())</f>
        <v>#N/A</v>
      </c>
      <c r="AQ115" s="106" t="e">
        <f ca="true">+IF(AND(ISNUMBER(OFFSET('Sanitation Data'!$G$7,0,10*ROW('Sanitation Data'!G109))),'Data Summary'!DF115="Yes"),OFFSET('Sanitation Data'!$G$7,0,10*ROW('Sanitation Data'!G109)),NA())</f>
        <v>#N/A</v>
      </c>
      <c r="AR115" s="106" t="e">
        <f ca="true">+IF(AND(ISNUMBER(OFFSET('Sanitation Data'!$G$11,0,10*ROW('Sanitation Data'!G109))),'Data Summary'!DG115="Yes"),OFFSET('Sanitation Data'!$G$11,0,10*ROW('Sanitation Data'!G109)),NA())</f>
        <v>#N/A</v>
      </c>
      <c r="AS115" s="106" t="e">
        <f ca="true">+IF(AND(ISNUMBER(OFFSET('Sanitation Data'!$G$12,0,10*ROW('Sanitation Data'!G109))),'Data Summary'!DH115="Yes"),OFFSET('Sanitation Data'!$G$12,0,10*ROW('Sanitation Data'!G109)),NA())</f>
        <v>#N/A</v>
      </c>
      <c r="AT115" s="106" t="e">
        <f ca="true">+IF(AND(ISNUMBER(OFFSET('Sanitation Data'!$G$13,0,10*ROW('Sanitation Data'!G109))),'Data Summary'!DI115="Yes"),OFFSET('Sanitation Data'!$G$13,0,10*ROW('Sanitation Data'!G109)),NA())</f>
        <v>#N/A</v>
      </c>
      <c r="AU115" s="106" t="e">
        <f ca="true">+IF(AND(ISNUMBER(OFFSET('Sanitation Data'!$H$5,0,10*ROW('Sanitation Data'!H109))),'Data Summary'!DJ115="Yes"),100-OFFSET('Sanitation Data'!$H$5,0,10*ROW('Sanitation Data'!H109)),NA())</f>
        <v>#N/A</v>
      </c>
      <c r="AV115" s="106" t="e">
        <f ca="true">+IF(AND(ISNUMBER(OFFSET('Sanitation Data'!$H$7,0,10*ROW('Sanitation Data'!H109))),'Data Summary'!DK115="Yes"),OFFSET('Sanitation Data'!$H$7,0,10*ROW('Sanitation Data'!H109)),NA())</f>
        <v>#N/A</v>
      </c>
      <c r="AW115" s="106" t="e">
        <f ca="true">+IF(AND(ISNUMBER(OFFSET('Sanitation Data'!$H$11,0,10*ROW('Sanitation Data'!H109))),'Data Summary'!DL115="Yes"),OFFSET('Sanitation Data'!$H$11,0,10*ROW('Sanitation Data'!H109)),NA())</f>
        <v>#N/A</v>
      </c>
      <c r="AX115" s="106" t="e">
        <f ca="true">+IF(AND(ISNUMBER(OFFSET('Sanitation Data'!$H$12,0,10*ROW('Sanitation Data'!H109))),'Data Summary'!DM115="Yes"),OFFSET('Sanitation Data'!$H$12,0,10*ROW('Sanitation Data'!H109)),NA())</f>
        <v>#N/A</v>
      </c>
      <c r="AY115" s="106" t="e">
        <f ca="true">+IF(AND(ISNUMBER(OFFSET('Sanitation Data'!$H$13,0,10*ROW('Sanitation Data'!H109))),'Data Summary'!DN115="Yes"),OFFSET('Sanitation Data'!$H$13,0,10*ROW('Sanitation Data'!H109)),NA())</f>
        <v>#N/A</v>
      </c>
      <c r="AZ115" s="111" t="e">
        <f ca="true">+IF(AND(ISNUMBER(OFFSET('Hygiene Data'!$C$6,0,10*ROW('Hygiene Data'!C109))),'Data Summary'!DO115="Yes"),OFFSET('Hygiene Data'!$C$6,0,10*ROW('Hygiene Data'!C109)),NA())</f>
        <v>#N/A</v>
      </c>
      <c r="BA115" s="111" t="e">
        <f ca="true">+IF(AND(ISNUMBER(OFFSET('Hygiene Data'!$C$8,0,10*ROW('Hygiene Data'!C109))),'Data Summary'!DP115="Yes"),OFFSET('Hygiene Data'!$C$8,0,10*ROW('Hygiene Data'!C109)),NA())</f>
        <v>#N/A</v>
      </c>
      <c r="BB115" s="111" t="e">
        <f ca="true">+IF(AND(ISNUMBER(OFFSET('Hygiene Data'!$C$10,0,10*ROW('Hygiene Data'!C109))),'Data Summary'!DQ115="Yes"),OFFSET('Hygiene Data'!$C$10,0,10*ROW('Hygiene Data'!C109)),NA())</f>
        <v>#N/A</v>
      </c>
      <c r="BC115" s="111" t="e">
        <f ca="true">+IF(AND(ISNUMBER(OFFSET('Hygiene Data'!$D$6,0,10*ROW('Hygiene Data'!D109))),'Data Summary'!DR115="Yes"),OFFSET('Hygiene Data'!$D$6,0,10*ROW('Hygiene Data'!D109)),NA())</f>
        <v>#N/A</v>
      </c>
      <c r="BD115" s="111" t="e">
        <f ca="true">+IF(AND(ISNUMBER(OFFSET('Hygiene Data'!$D$8,0,10*ROW('Hygiene Data'!D109))),'Data Summary'!DS115="Yes"),OFFSET('Hygiene Data'!$D$8,0,10*ROW('Hygiene Data'!D109)),NA())</f>
        <v>#N/A</v>
      </c>
      <c r="BE115" s="111" t="e">
        <f ca="true">+IF(AND(ISNUMBER(OFFSET('Hygiene Data'!$D$10,0,10*ROW('Hygiene Data'!D109))),'Data Summary'!DT115="Yes"),OFFSET('Hygiene Data'!$D$10,0,10*ROW('Hygiene Data'!D109)),NA())</f>
        <v>#N/A</v>
      </c>
      <c r="BF115" s="111" t="e">
        <f ca="true">+IF(AND(ISNUMBER(OFFSET('Hygiene Data'!$E$6,0,10*ROW('Hygiene Data'!E109))),'Data Summary'!DU115="Yes"),OFFSET('Hygiene Data'!$E$6,0,10*ROW('Hygiene Data'!E109)),NA())</f>
        <v>#N/A</v>
      </c>
      <c r="BG115" s="111" t="e">
        <f ca="true">+IF(AND(ISNUMBER(OFFSET('Hygiene Data'!$E$8,0,10*ROW('Hygiene Data'!E109))),'Data Summary'!DV115="Yes"),OFFSET('Hygiene Data'!$E$8,0,10*ROW('Hygiene Data'!E109)),NA())</f>
        <v>#N/A</v>
      </c>
      <c r="BH115" s="111" t="e">
        <f ca="true">+IF(AND(ISNUMBER(OFFSET('Hygiene Data'!$E$10,0,10*ROW('Hygiene Data'!E109))),'Data Summary'!DW115="Yes"),OFFSET('Hygiene Data'!$E$10,0,10*ROW('Hygiene Data'!E109)),NA())</f>
        <v>#N/A</v>
      </c>
      <c r="BI115" s="111" t="e">
        <f ca="true">+IF(AND(ISNUMBER(OFFSET('Hygiene Data'!$F$6,0,10*ROW('Hygiene Data'!F109))),'Data Summary'!DX115="Yes"),OFFSET('Hygiene Data'!$F$6,0,10*ROW('Hygiene Data'!F109)),NA())</f>
        <v>#N/A</v>
      </c>
      <c r="BJ115" s="111" t="e">
        <f ca="true">+IF(AND(ISNUMBER(OFFSET('Hygiene Data'!$F$8,0,10*ROW('Hygiene Data'!F109))),'Data Summary'!DY115="Yes"),OFFSET('Hygiene Data'!$F$8,0,10*ROW('Hygiene Data'!F109)),NA())</f>
        <v>#N/A</v>
      </c>
      <c r="BK115" s="111" t="e">
        <f ca="true">+IF(AND(ISNUMBER(OFFSET('Hygiene Data'!$F$10,0,10*ROW('Hygiene Data'!F109))),'Data Summary'!DZ115="Yes"),OFFSET('Hygiene Data'!$F$10,0,10*ROW('Hygiene Data'!F109)),NA())</f>
        <v>#N/A</v>
      </c>
      <c r="BL115" s="111" t="e">
        <f ca="true">+IF(AND(ISNUMBER(OFFSET('Hygiene Data'!$G$6,0,10*ROW('Hygiene Data'!G109))),'Data Summary'!EA115="Yes"),OFFSET('Hygiene Data'!$G$6,0,10*ROW('Hygiene Data'!G109)),NA())</f>
        <v>#N/A</v>
      </c>
      <c r="BM115" s="111" t="e">
        <f ca="true">+IF(AND(ISNUMBER(OFFSET('Hygiene Data'!$G$8,0,10*ROW('Hygiene Data'!G109))),'Data Summary'!EB115="Yes"),OFFSET('Hygiene Data'!$G$8,0,10*ROW('Hygiene Data'!G109)),NA())</f>
        <v>#N/A</v>
      </c>
      <c r="BN115" s="111" t="e">
        <f ca="true">+IF(AND(ISNUMBER(OFFSET('Hygiene Data'!$G$10,0,10*ROW('Hygiene Data'!G109))),'Data Summary'!EC115="Yes"),OFFSET('Hygiene Data'!$G$10,0,10*ROW('Hygiene Data'!G109)),NA())</f>
        <v>#N/A</v>
      </c>
      <c r="BO115" s="111" t="e">
        <f ca="true">+IF(AND(ISNUMBER(OFFSET('Hygiene Data'!$H$6,0,10*ROW('Hygiene Data'!H109))),'Data Summary'!ED115="Yes"),OFFSET('Hygiene Data'!$H$6,0,10*ROW('Hygiene Data'!H109)),NA())</f>
        <v>#N/A</v>
      </c>
      <c r="BP115" s="111" t="e">
        <f ca="true">+IF(AND(ISNUMBER(OFFSET('Hygiene Data'!$H$8,0,10*ROW('Hygiene Data'!H109))),'Data Summary'!EE115="Yes"),OFFSET('Hygiene Data'!$H$8,0,10*ROW('Hygiene Data'!H109)),NA())</f>
        <v>#N/A</v>
      </c>
      <c r="BQ115" s="111" t="e">
        <f ca="true">+IF(AND(ISNUMBER(OFFSET('Hygiene Data'!$H$10,0,10*ROW('Hygiene Data'!H109))),'Data Summary'!EF115="Yes"),OFFSET('Hygiene Data'!$H$10,0,10*ROW('Hygiene Data'!H109)),NA())</f>
        <v>#N/A</v>
      </c>
    </row>
    <row r="116" x14ac:dyDescent="0.2">
      <c r="A116" s="59" t="e">
        <f ca="true">+IF(OFFSET('Water Data'!$B$1,0,10*ROW('Water Data'!B110))="",NA(),OFFSET('Water Data'!$B$1,0,10*ROW('Water Data'!B110)))</f>
        <v>#N/A</v>
      </c>
      <c r="B116" s="59" t="e">
        <f ca="true">+IF(OFFSET('Water Data'!$A$3,0,10*ROW('Water Data'!A113))="",NA(),OFFSET('Water Data'!$A$3,0,10*ROW('Water Data'!A113)))</f>
        <v>#N/A</v>
      </c>
      <c r="C116" s="59" t="e">
        <f ca="true">+IF(OFFSET('Water Data'!$C$3,0,10*ROW('Water Data'!C113))="",NA(),OFFSET('Water Data'!$C$3,0,10*ROW('Water Data'!C113)))</f>
        <v>#N/A</v>
      </c>
      <c r="D116" s="60" t="e">
        <f ca="true">+IF(AND(ISNUMBER(OFFSET('Water Data'!$C$5,0,10*ROW('Water Data'!C110))),'Data Summary'!BS116="Yes"),100-OFFSET('Water Data'!$C$5,0,10*ROW('Water Data'!C110)),NA())</f>
        <v>#N/A</v>
      </c>
      <c r="E116" s="60" t="e">
        <f ca="true">+IF(AND(ISNUMBER(OFFSET('Water Data'!$C$7,0,10*ROW('Water Data'!C110))),'Data Summary'!BT116="Yes"),OFFSET('Water Data'!$C$7,0,10*ROW('Water Data'!C110)),NA())</f>
        <v>#N/A</v>
      </c>
      <c r="F116" s="60" t="e">
        <f ca="true">+IF(AND(ISNUMBER(OFFSET('Water Data'!$C$10,0,10*ROW('Water Data'!C110))),'Data Summary'!BU116="Yes"),OFFSET('Water Data'!$C$10,0,10*ROW('Water Data'!C110)),NA())</f>
        <v>#N/A</v>
      </c>
      <c r="G116" s="60" t="e">
        <f ca="true">+IF(AND(ISNUMBER(OFFSET('Water Data'!$D$5,0,10*ROW('Water Data'!D110))),'Data Summary'!BV116="Yes"),100-OFFSET('Water Data'!$D$5,0,10*ROW('Water Data'!D110)),NA())</f>
        <v>#N/A</v>
      </c>
      <c r="H116" s="60" t="e">
        <f ca="true">+IF(AND(ISNUMBER(OFFSET('Water Data'!$D$7,0,10*ROW('Water Data'!D110))),'Data Summary'!BW116="Yes"),OFFSET('Water Data'!$D$7,0,10*ROW('Water Data'!D110)),NA())</f>
        <v>#N/A</v>
      </c>
      <c r="I116" s="60" t="e">
        <f ca="true">+IF(AND(ISNUMBER(OFFSET('Water Data'!$D$10,0,10*ROW('Water Data'!D110))),'Data Summary'!BX116="Yes"),OFFSET('Water Data'!$D$10,0,10*ROW('Water Data'!D110)),NA())</f>
        <v>#N/A</v>
      </c>
      <c r="J116" s="60" t="e">
        <f ca="true">+IF(AND(ISNUMBER(OFFSET('Water Data'!$E$5,0,10*ROW('Water Data'!E110))),'Data Summary'!BY116="Yes"),100-OFFSET('Water Data'!$E$5,0,10*ROW('Water Data'!E110)),NA())</f>
        <v>#N/A</v>
      </c>
      <c r="K116" s="60" t="e">
        <f ca="true">+IF(AND(ISNUMBER(OFFSET('Water Data'!$E$7,0,10*ROW('Water Data'!E110))),'Data Summary'!BZ116="Yes"),OFFSET('Water Data'!$E$7,0,10*ROW('Water Data'!E110)),NA())</f>
        <v>#N/A</v>
      </c>
      <c r="L116" s="60" t="e">
        <f ca="true">+IF(AND(ISNUMBER(OFFSET('Water Data'!$E$10,0,10*ROW('Water Data'!E110))),'Data Summary'!CA116="Yes"),OFFSET('Water Data'!$E$10,0,10*ROW('Water Data'!E110)),NA())</f>
        <v>#N/A</v>
      </c>
      <c r="M116" s="60" t="e">
        <f ca="true">+IF(AND(ISNUMBER(OFFSET('Water Data'!$F$5,0,10*ROW('Water Data'!F110))),'Data Summary'!CB116="Yes"),100-OFFSET('Water Data'!$F$5,0,10*ROW('Water Data'!F110)),NA())</f>
        <v>#N/A</v>
      </c>
      <c r="N116" s="60" t="e">
        <f ca="true">+IF(AND(ISNUMBER(OFFSET('Water Data'!$F$7,0,10*ROW('Water Data'!F110))),'Data Summary'!CC116="Yes"),OFFSET('Water Data'!$F$7,0,10*ROW('Water Data'!F110)),NA())</f>
        <v>#N/A</v>
      </c>
      <c r="O116" s="60" t="e">
        <f ca="true">+IF(AND(ISNUMBER(OFFSET('Water Data'!$F$10,0,10*ROW('Water Data'!F110))),'Data Summary'!CD116="Yes"),OFFSET('Water Data'!$F$10,0,10*ROW('Water Data'!F110)),NA())</f>
        <v>#N/A</v>
      </c>
      <c r="P116" s="60" t="e">
        <f ca="true">+IF(AND(ISNUMBER(OFFSET('Water Data'!$G$5,0,10*ROW('Water Data'!G110))),'Data Summary'!CE116="Yes"),100-OFFSET('Water Data'!$G$5,0,10*ROW('Water Data'!G110)),NA())</f>
        <v>#N/A</v>
      </c>
      <c r="Q116" s="60" t="e">
        <f ca="true">+IF(AND(ISNUMBER(OFFSET('Water Data'!$G$7,0,10*ROW('Water Data'!G110))),'Data Summary'!CF116="Yes"),OFFSET('Water Data'!$G$7,0,10*ROW('Water Data'!G110)),NA())</f>
        <v>#N/A</v>
      </c>
      <c r="R116" s="60" t="e">
        <f ca="true">+IF(AND(ISNUMBER(OFFSET('Water Data'!$G$10,0,10*ROW('Water Data'!G110))),'Data Summary'!CG116="Yes"),OFFSET('Water Data'!$G$10,0,10*ROW('Water Data'!G110)),NA())</f>
        <v>#N/A</v>
      </c>
      <c r="S116" s="60" t="e">
        <f ca="true">+IF(AND(ISNUMBER(OFFSET('Water Data'!$H$5,0,10*ROW('Water Data'!H110))),'Data Summary'!CH116="Yes"),100-OFFSET('Water Data'!$H$5,0,10*ROW('Water Data'!H110)),NA())</f>
        <v>#N/A</v>
      </c>
      <c r="T116" s="60" t="e">
        <f ca="true">+IF(AND(ISNUMBER(OFFSET('Water Data'!$H$7,0,10*ROW('Water Data'!H110))),'Data Summary'!CI116="Yes"),OFFSET('Water Data'!$H$7,0,10*ROW('Water Data'!H110)),NA())</f>
        <v>#N/A</v>
      </c>
      <c r="U116" s="60" t="e">
        <f ca="true">+IF(AND(ISNUMBER(OFFSET('Water Data'!$H$10,0,10*ROW('Water Data'!H110))),'Data Summary'!CJ116="Yes"),OFFSET('Water Data'!$H$10,0,10*ROW('Water Data'!H110)),NA())</f>
        <v>#N/A</v>
      </c>
      <c r="V116" s="106" t="e">
        <f ca="true">+IF(AND(ISNUMBER(OFFSET('Sanitation Data'!$C$5,0,10*ROW('Sanitation Data'!C110))),'Data Summary'!CK116="Yes"),100-OFFSET('Sanitation Data'!$C$5,0,10*ROW('Sanitation Data'!C110)),NA())</f>
        <v>#N/A</v>
      </c>
      <c r="W116" s="106" t="e">
        <f ca="true">+IF(AND(ISNUMBER(OFFSET('Sanitation Data'!$C$7,0,10*ROW('Sanitation Data'!C110))),'Data Summary'!CL116="Yes"),OFFSET('Sanitation Data'!$C$7,0,10*ROW('Sanitation Data'!C110)),NA())</f>
        <v>#N/A</v>
      </c>
      <c r="X116" s="106" t="e">
        <f ca="true">+IF(AND(ISNUMBER(OFFSET('Sanitation Data'!$C$11,0,10*ROW('Sanitation Data'!C110))),'Data Summary'!CM116="Yes"),OFFSET('Sanitation Data'!$C$11,0,10*ROW('Sanitation Data'!C110)),NA())</f>
        <v>#N/A</v>
      </c>
      <c r="Y116" s="106" t="e">
        <f ca="true">+IF(AND(ISNUMBER(OFFSET('Sanitation Data'!$C$12,0,10*ROW('Sanitation Data'!C110))),'Data Summary'!CN116="Yes"),OFFSET('Sanitation Data'!$C$12,0,10*ROW('Sanitation Data'!C110)),NA())</f>
        <v>#N/A</v>
      </c>
      <c r="Z116" s="106" t="e">
        <f ca="true">+IF(AND(ISNUMBER(OFFSET('Sanitation Data'!$C$13,0,10*ROW('Sanitation Data'!C110))),'Data Summary'!CO116="Yes"),OFFSET('Sanitation Data'!$C$13,0,10*ROW('Sanitation Data'!C110)),NA())</f>
        <v>#N/A</v>
      </c>
      <c r="AA116" s="106" t="e">
        <f ca="true">+IF(AND(ISNUMBER(OFFSET('Sanitation Data'!$D$5,0,10*ROW('Sanitation Data'!D110))),'Data Summary'!CP116="Yes"),100-OFFSET('Sanitation Data'!$D$5,0,10*ROW('Sanitation Data'!D110)),NA())</f>
        <v>#N/A</v>
      </c>
      <c r="AB116" s="106" t="e">
        <f ca="true">+IF(AND(ISNUMBER(OFFSET('Sanitation Data'!$D$7,0,10*ROW('Sanitation Data'!D110))),'Data Summary'!CQ116="Yes"),OFFSET('Sanitation Data'!$D$7,0,10*ROW('Sanitation Data'!D110)),NA())</f>
        <v>#N/A</v>
      </c>
      <c r="AC116" s="106" t="e">
        <f ca="true">+IF(AND(ISNUMBER(OFFSET('Sanitation Data'!$D$11,0,10*ROW('Sanitation Data'!D110))),'Data Summary'!CR116="Yes"),OFFSET('Sanitation Data'!$D$11,0,10*ROW('Sanitation Data'!D110)),NA())</f>
        <v>#N/A</v>
      </c>
      <c r="AD116" s="106" t="e">
        <f ca="true">+IF(AND(ISNUMBER(OFFSET('Sanitation Data'!$D$12,0,10*ROW('Sanitation Data'!D110))),'Data Summary'!CS116="Yes"),OFFSET('Sanitation Data'!$D$12,0,10*ROW('Sanitation Data'!D110)),NA())</f>
        <v>#N/A</v>
      </c>
      <c r="AE116" s="106" t="e">
        <f ca="true">+IF(AND(ISNUMBER(OFFSET('Sanitation Data'!$D$13,0,10*ROW('Sanitation Data'!D110))),'Data Summary'!CT116="Yes"),OFFSET('Sanitation Data'!$D$13,0,10*ROW('Sanitation Data'!D110)),NA())</f>
        <v>#N/A</v>
      </c>
      <c r="AF116" s="106" t="e">
        <f ca="true">+IF(AND(ISNUMBER(OFFSET('Sanitation Data'!$E$5,0,10*ROW('Sanitation Data'!E110))),'Data Summary'!CU116="Yes"),100-OFFSET('Sanitation Data'!$E$5,0,10*ROW('Sanitation Data'!E110)),NA())</f>
        <v>#N/A</v>
      </c>
      <c r="AG116" s="106" t="e">
        <f ca="true">+IF(AND(ISNUMBER(OFFSET('Sanitation Data'!$E$7,0,10*ROW('Sanitation Data'!E110))),'Data Summary'!CV116="Yes"),OFFSET('Sanitation Data'!$E$7,0,10*ROW('Sanitation Data'!E110)),NA())</f>
        <v>#N/A</v>
      </c>
      <c r="AH116" s="106" t="e">
        <f ca="true">+IF(AND(ISNUMBER(OFFSET('Sanitation Data'!$E$11,0,10*ROW('Sanitation Data'!E110))),'Data Summary'!CW116="Yes"),OFFSET('Sanitation Data'!$E$11,0,10*ROW('Sanitation Data'!E110)),NA())</f>
        <v>#N/A</v>
      </c>
      <c r="AI116" s="106" t="e">
        <f ca="true">+IF(AND(ISNUMBER(OFFSET('Sanitation Data'!$E$12,0,10*ROW('Sanitation Data'!E110))),'Data Summary'!CX116="Yes"),OFFSET('Sanitation Data'!$E$12,0,10*ROW('Sanitation Data'!E110)),NA())</f>
        <v>#N/A</v>
      </c>
      <c r="AJ116" s="106" t="e">
        <f ca="true">+IF(AND(ISNUMBER(OFFSET('Sanitation Data'!$E$13,0,10*ROW('Sanitation Data'!E110))),'Data Summary'!CY116="Yes"),OFFSET('Sanitation Data'!$E$13,0,10*ROW('Sanitation Data'!E110)),NA())</f>
        <v>#N/A</v>
      </c>
      <c r="AK116" s="106" t="e">
        <f ca="true">+IF(AND(ISNUMBER(OFFSET('Sanitation Data'!$F$5,0,10*ROW('Sanitation Data'!F110))),'Data Summary'!CZ116="Yes"),100-OFFSET('Sanitation Data'!$F$5,0,10*ROW('Sanitation Data'!F110)),NA())</f>
        <v>#N/A</v>
      </c>
      <c r="AL116" s="106" t="e">
        <f ca="true">+IF(AND(ISNUMBER(OFFSET('Sanitation Data'!$F$7,0,10*ROW('Sanitation Data'!F110))),'Data Summary'!DA116="Yes"),OFFSET('Sanitation Data'!$F$7,0,10*ROW('Sanitation Data'!F110)),NA())</f>
        <v>#N/A</v>
      </c>
      <c r="AM116" s="106" t="e">
        <f ca="true">+IF(AND(ISNUMBER(OFFSET('Sanitation Data'!$F$11,0,10*ROW('Sanitation Data'!F110))),'Data Summary'!DB116="Yes"),OFFSET('Sanitation Data'!$F$11,0,10*ROW('Sanitation Data'!F110)),NA())</f>
        <v>#N/A</v>
      </c>
      <c r="AN116" s="106" t="e">
        <f ca="true">+IF(AND(ISNUMBER(OFFSET('Sanitation Data'!$F$12,0,10*ROW('Sanitation Data'!F110))),'Data Summary'!DC116="Yes"),OFFSET('Sanitation Data'!$F$12,0,10*ROW('Sanitation Data'!F110)),NA())</f>
        <v>#N/A</v>
      </c>
      <c r="AO116" s="106" t="e">
        <f ca="true">+IF(AND(ISNUMBER(OFFSET('Sanitation Data'!$F$13,0,10*ROW('Sanitation Data'!F110))),'Data Summary'!DD116="Yes"),OFFSET('Sanitation Data'!$F$13,0,10*ROW('Sanitation Data'!F110)),NA())</f>
        <v>#N/A</v>
      </c>
      <c r="AP116" s="106" t="e">
        <f ca="true">+IF(AND(ISNUMBER(OFFSET('Sanitation Data'!$G$5,0,10*ROW('Sanitation Data'!G110))),'Data Summary'!DE116="Yes"),100-OFFSET('Sanitation Data'!$G$5,0,10*ROW('Sanitation Data'!G110)),NA())</f>
        <v>#N/A</v>
      </c>
      <c r="AQ116" s="106" t="e">
        <f ca="true">+IF(AND(ISNUMBER(OFFSET('Sanitation Data'!$G$7,0,10*ROW('Sanitation Data'!G110))),'Data Summary'!DF116="Yes"),OFFSET('Sanitation Data'!$G$7,0,10*ROW('Sanitation Data'!G110)),NA())</f>
        <v>#N/A</v>
      </c>
      <c r="AR116" s="106" t="e">
        <f ca="true">+IF(AND(ISNUMBER(OFFSET('Sanitation Data'!$G$11,0,10*ROW('Sanitation Data'!G110))),'Data Summary'!DG116="Yes"),OFFSET('Sanitation Data'!$G$11,0,10*ROW('Sanitation Data'!G110)),NA())</f>
        <v>#N/A</v>
      </c>
      <c r="AS116" s="106" t="e">
        <f ca="true">+IF(AND(ISNUMBER(OFFSET('Sanitation Data'!$G$12,0,10*ROW('Sanitation Data'!G110))),'Data Summary'!DH116="Yes"),OFFSET('Sanitation Data'!$G$12,0,10*ROW('Sanitation Data'!G110)),NA())</f>
        <v>#N/A</v>
      </c>
      <c r="AT116" s="106" t="e">
        <f ca="true">+IF(AND(ISNUMBER(OFFSET('Sanitation Data'!$G$13,0,10*ROW('Sanitation Data'!G110))),'Data Summary'!DI116="Yes"),OFFSET('Sanitation Data'!$G$13,0,10*ROW('Sanitation Data'!G110)),NA())</f>
        <v>#N/A</v>
      </c>
      <c r="AU116" s="106" t="e">
        <f ca="true">+IF(AND(ISNUMBER(OFFSET('Sanitation Data'!$H$5,0,10*ROW('Sanitation Data'!H110))),'Data Summary'!DJ116="Yes"),100-OFFSET('Sanitation Data'!$H$5,0,10*ROW('Sanitation Data'!H110)),NA())</f>
        <v>#N/A</v>
      </c>
      <c r="AV116" s="106" t="e">
        <f ca="true">+IF(AND(ISNUMBER(OFFSET('Sanitation Data'!$H$7,0,10*ROW('Sanitation Data'!H110))),'Data Summary'!DK116="Yes"),OFFSET('Sanitation Data'!$H$7,0,10*ROW('Sanitation Data'!H110)),NA())</f>
        <v>#N/A</v>
      </c>
      <c r="AW116" s="106" t="e">
        <f ca="true">+IF(AND(ISNUMBER(OFFSET('Sanitation Data'!$H$11,0,10*ROW('Sanitation Data'!H110))),'Data Summary'!DL116="Yes"),OFFSET('Sanitation Data'!$H$11,0,10*ROW('Sanitation Data'!H110)),NA())</f>
        <v>#N/A</v>
      </c>
      <c r="AX116" s="106" t="e">
        <f ca="true">+IF(AND(ISNUMBER(OFFSET('Sanitation Data'!$H$12,0,10*ROW('Sanitation Data'!H110))),'Data Summary'!DM116="Yes"),OFFSET('Sanitation Data'!$H$12,0,10*ROW('Sanitation Data'!H110)),NA())</f>
        <v>#N/A</v>
      </c>
      <c r="AY116" s="106" t="e">
        <f ca="true">+IF(AND(ISNUMBER(OFFSET('Sanitation Data'!$H$13,0,10*ROW('Sanitation Data'!H110))),'Data Summary'!DN116="Yes"),OFFSET('Sanitation Data'!$H$13,0,10*ROW('Sanitation Data'!H110)),NA())</f>
        <v>#N/A</v>
      </c>
      <c r="AZ116" s="111" t="e">
        <f ca="true">+IF(AND(ISNUMBER(OFFSET('Hygiene Data'!$C$6,0,10*ROW('Hygiene Data'!C110))),'Data Summary'!DO116="Yes"),OFFSET('Hygiene Data'!$C$6,0,10*ROW('Hygiene Data'!C110)),NA())</f>
        <v>#N/A</v>
      </c>
      <c r="BA116" s="111" t="e">
        <f ca="true">+IF(AND(ISNUMBER(OFFSET('Hygiene Data'!$C$8,0,10*ROW('Hygiene Data'!C110))),'Data Summary'!DP116="Yes"),OFFSET('Hygiene Data'!$C$8,0,10*ROW('Hygiene Data'!C110)),NA())</f>
        <v>#N/A</v>
      </c>
      <c r="BB116" s="111" t="e">
        <f ca="true">+IF(AND(ISNUMBER(OFFSET('Hygiene Data'!$C$10,0,10*ROW('Hygiene Data'!C110))),'Data Summary'!DQ116="Yes"),OFFSET('Hygiene Data'!$C$10,0,10*ROW('Hygiene Data'!C110)),NA())</f>
        <v>#N/A</v>
      </c>
      <c r="BC116" s="111" t="e">
        <f ca="true">+IF(AND(ISNUMBER(OFFSET('Hygiene Data'!$D$6,0,10*ROW('Hygiene Data'!D110))),'Data Summary'!DR116="Yes"),OFFSET('Hygiene Data'!$D$6,0,10*ROW('Hygiene Data'!D110)),NA())</f>
        <v>#N/A</v>
      </c>
      <c r="BD116" s="111" t="e">
        <f ca="true">+IF(AND(ISNUMBER(OFFSET('Hygiene Data'!$D$8,0,10*ROW('Hygiene Data'!D110))),'Data Summary'!DS116="Yes"),OFFSET('Hygiene Data'!$D$8,0,10*ROW('Hygiene Data'!D110)),NA())</f>
        <v>#N/A</v>
      </c>
      <c r="BE116" s="111" t="e">
        <f ca="true">+IF(AND(ISNUMBER(OFFSET('Hygiene Data'!$D$10,0,10*ROW('Hygiene Data'!D110))),'Data Summary'!DT116="Yes"),OFFSET('Hygiene Data'!$D$10,0,10*ROW('Hygiene Data'!D110)),NA())</f>
        <v>#N/A</v>
      </c>
      <c r="BF116" s="111" t="e">
        <f ca="true">+IF(AND(ISNUMBER(OFFSET('Hygiene Data'!$E$6,0,10*ROW('Hygiene Data'!E110))),'Data Summary'!DU116="Yes"),OFFSET('Hygiene Data'!$E$6,0,10*ROW('Hygiene Data'!E110)),NA())</f>
        <v>#N/A</v>
      </c>
      <c r="BG116" s="111" t="e">
        <f ca="true">+IF(AND(ISNUMBER(OFFSET('Hygiene Data'!$E$8,0,10*ROW('Hygiene Data'!E110))),'Data Summary'!DV116="Yes"),OFFSET('Hygiene Data'!$E$8,0,10*ROW('Hygiene Data'!E110)),NA())</f>
        <v>#N/A</v>
      </c>
      <c r="BH116" s="111" t="e">
        <f ca="true">+IF(AND(ISNUMBER(OFFSET('Hygiene Data'!$E$10,0,10*ROW('Hygiene Data'!E110))),'Data Summary'!DW116="Yes"),OFFSET('Hygiene Data'!$E$10,0,10*ROW('Hygiene Data'!E110)),NA())</f>
        <v>#N/A</v>
      </c>
      <c r="BI116" s="111" t="e">
        <f ca="true">+IF(AND(ISNUMBER(OFFSET('Hygiene Data'!$F$6,0,10*ROW('Hygiene Data'!F110))),'Data Summary'!DX116="Yes"),OFFSET('Hygiene Data'!$F$6,0,10*ROW('Hygiene Data'!F110)),NA())</f>
        <v>#N/A</v>
      </c>
      <c r="BJ116" s="111" t="e">
        <f ca="true">+IF(AND(ISNUMBER(OFFSET('Hygiene Data'!$F$8,0,10*ROW('Hygiene Data'!F110))),'Data Summary'!DY116="Yes"),OFFSET('Hygiene Data'!$F$8,0,10*ROW('Hygiene Data'!F110)),NA())</f>
        <v>#N/A</v>
      </c>
      <c r="BK116" s="111" t="e">
        <f ca="true">+IF(AND(ISNUMBER(OFFSET('Hygiene Data'!$F$10,0,10*ROW('Hygiene Data'!F110))),'Data Summary'!DZ116="Yes"),OFFSET('Hygiene Data'!$F$10,0,10*ROW('Hygiene Data'!F110)),NA())</f>
        <v>#N/A</v>
      </c>
      <c r="BL116" s="111" t="e">
        <f ca="true">+IF(AND(ISNUMBER(OFFSET('Hygiene Data'!$G$6,0,10*ROW('Hygiene Data'!G110))),'Data Summary'!EA116="Yes"),OFFSET('Hygiene Data'!$G$6,0,10*ROW('Hygiene Data'!G110)),NA())</f>
        <v>#N/A</v>
      </c>
      <c r="BM116" s="111" t="e">
        <f ca="true">+IF(AND(ISNUMBER(OFFSET('Hygiene Data'!$G$8,0,10*ROW('Hygiene Data'!G110))),'Data Summary'!EB116="Yes"),OFFSET('Hygiene Data'!$G$8,0,10*ROW('Hygiene Data'!G110)),NA())</f>
        <v>#N/A</v>
      </c>
      <c r="BN116" s="111" t="e">
        <f ca="true">+IF(AND(ISNUMBER(OFFSET('Hygiene Data'!$G$10,0,10*ROW('Hygiene Data'!G110))),'Data Summary'!EC116="Yes"),OFFSET('Hygiene Data'!$G$10,0,10*ROW('Hygiene Data'!G110)),NA())</f>
        <v>#N/A</v>
      </c>
      <c r="BO116" s="111" t="e">
        <f ca="true">+IF(AND(ISNUMBER(OFFSET('Hygiene Data'!$H$6,0,10*ROW('Hygiene Data'!H110))),'Data Summary'!ED116="Yes"),OFFSET('Hygiene Data'!$H$6,0,10*ROW('Hygiene Data'!H110)),NA())</f>
        <v>#N/A</v>
      </c>
      <c r="BP116" s="111" t="e">
        <f ca="true">+IF(AND(ISNUMBER(OFFSET('Hygiene Data'!$H$8,0,10*ROW('Hygiene Data'!H110))),'Data Summary'!EE116="Yes"),OFFSET('Hygiene Data'!$H$8,0,10*ROW('Hygiene Data'!H110)),NA())</f>
        <v>#N/A</v>
      </c>
      <c r="BQ116" s="111" t="e">
        <f ca="true">+IF(AND(ISNUMBER(OFFSET('Hygiene Data'!$H$10,0,10*ROW('Hygiene Data'!H110))),'Data Summary'!EF116="Yes"),OFFSET('Hygiene Data'!$H$10,0,10*ROW('Hygiene Data'!H110)),NA())</f>
        <v>#N/A</v>
      </c>
    </row>
    <row r="117" x14ac:dyDescent="0.2">
      <c r="A117" s="59" t="e">
        <f ca="true">+IF(OFFSET('Water Data'!$B$1,0,10*ROW('Water Data'!B111))="",NA(),OFFSET('Water Data'!$B$1,0,10*ROW('Water Data'!B111)))</f>
        <v>#N/A</v>
      </c>
      <c r="B117" s="59" t="e">
        <f ca="true">+IF(OFFSET('Water Data'!$A$3,0,10*ROW('Water Data'!A114))="",NA(),OFFSET('Water Data'!$A$3,0,10*ROW('Water Data'!A114)))</f>
        <v>#N/A</v>
      </c>
      <c r="C117" s="59" t="e">
        <f ca="true">+IF(OFFSET('Water Data'!$C$3,0,10*ROW('Water Data'!C114))="",NA(),OFFSET('Water Data'!$C$3,0,10*ROW('Water Data'!C114)))</f>
        <v>#N/A</v>
      </c>
      <c r="D117" s="60" t="e">
        <f ca="true">+IF(AND(ISNUMBER(OFFSET('Water Data'!$C$5,0,10*ROW('Water Data'!C111))),'Data Summary'!BS117="Yes"),100-OFFSET('Water Data'!$C$5,0,10*ROW('Water Data'!C111)),NA())</f>
        <v>#N/A</v>
      </c>
      <c r="E117" s="60" t="e">
        <f ca="true">+IF(AND(ISNUMBER(OFFSET('Water Data'!$C$7,0,10*ROW('Water Data'!C111))),'Data Summary'!BT117="Yes"),OFFSET('Water Data'!$C$7,0,10*ROW('Water Data'!C111)),NA())</f>
        <v>#N/A</v>
      </c>
      <c r="F117" s="60" t="e">
        <f ca="true">+IF(AND(ISNUMBER(OFFSET('Water Data'!$C$10,0,10*ROW('Water Data'!C111))),'Data Summary'!BU117="Yes"),OFFSET('Water Data'!$C$10,0,10*ROW('Water Data'!C111)),NA())</f>
        <v>#N/A</v>
      </c>
      <c r="G117" s="60" t="e">
        <f ca="true">+IF(AND(ISNUMBER(OFFSET('Water Data'!$D$5,0,10*ROW('Water Data'!D111))),'Data Summary'!BV117="Yes"),100-OFFSET('Water Data'!$D$5,0,10*ROW('Water Data'!D111)),NA())</f>
        <v>#N/A</v>
      </c>
      <c r="H117" s="60" t="e">
        <f ca="true">+IF(AND(ISNUMBER(OFFSET('Water Data'!$D$7,0,10*ROW('Water Data'!D111))),'Data Summary'!BW117="Yes"),OFFSET('Water Data'!$D$7,0,10*ROW('Water Data'!D111)),NA())</f>
        <v>#N/A</v>
      </c>
      <c r="I117" s="60" t="e">
        <f ca="true">+IF(AND(ISNUMBER(OFFSET('Water Data'!$D$10,0,10*ROW('Water Data'!D111))),'Data Summary'!BX117="Yes"),OFFSET('Water Data'!$D$10,0,10*ROW('Water Data'!D111)),NA())</f>
        <v>#N/A</v>
      </c>
      <c r="J117" s="60" t="e">
        <f ca="true">+IF(AND(ISNUMBER(OFFSET('Water Data'!$E$5,0,10*ROW('Water Data'!E111))),'Data Summary'!BY117="Yes"),100-OFFSET('Water Data'!$E$5,0,10*ROW('Water Data'!E111)),NA())</f>
        <v>#N/A</v>
      </c>
      <c r="K117" s="60" t="e">
        <f ca="true">+IF(AND(ISNUMBER(OFFSET('Water Data'!$E$7,0,10*ROW('Water Data'!E111))),'Data Summary'!BZ117="Yes"),OFFSET('Water Data'!$E$7,0,10*ROW('Water Data'!E111)),NA())</f>
        <v>#N/A</v>
      </c>
      <c r="L117" s="60" t="e">
        <f ca="true">+IF(AND(ISNUMBER(OFFSET('Water Data'!$E$10,0,10*ROW('Water Data'!E111))),'Data Summary'!CA117="Yes"),OFFSET('Water Data'!$E$10,0,10*ROW('Water Data'!E111)),NA())</f>
        <v>#N/A</v>
      </c>
      <c r="M117" s="60" t="e">
        <f ca="true">+IF(AND(ISNUMBER(OFFSET('Water Data'!$F$5,0,10*ROW('Water Data'!F111))),'Data Summary'!CB117="Yes"),100-OFFSET('Water Data'!$F$5,0,10*ROW('Water Data'!F111)),NA())</f>
        <v>#N/A</v>
      </c>
      <c r="N117" s="60" t="e">
        <f ca="true">+IF(AND(ISNUMBER(OFFSET('Water Data'!$F$7,0,10*ROW('Water Data'!F111))),'Data Summary'!CC117="Yes"),OFFSET('Water Data'!$F$7,0,10*ROW('Water Data'!F111)),NA())</f>
        <v>#N/A</v>
      </c>
      <c r="O117" s="60" t="e">
        <f ca="true">+IF(AND(ISNUMBER(OFFSET('Water Data'!$F$10,0,10*ROW('Water Data'!F111))),'Data Summary'!CD117="Yes"),OFFSET('Water Data'!$F$10,0,10*ROW('Water Data'!F111)),NA())</f>
        <v>#N/A</v>
      </c>
      <c r="P117" s="60" t="e">
        <f ca="true">+IF(AND(ISNUMBER(OFFSET('Water Data'!$G$5,0,10*ROW('Water Data'!G111))),'Data Summary'!CE117="Yes"),100-OFFSET('Water Data'!$G$5,0,10*ROW('Water Data'!G111)),NA())</f>
        <v>#N/A</v>
      </c>
      <c r="Q117" s="60" t="e">
        <f ca="true">+IF(AND(ISNUMBER(OFFSET('Water Data'!$G$7,0,10*ROW('Water Data'!G111))),'Data Summary'!CF117="Yes"),OFFSET('Water Data'!$G$7,0,10*ROW('Water Data'!G111)),NA())</f>
        <v>#N/A</v>
      </c>
      <c r="R117" s="60" t="e">
        <f ca="true">+IF(AND(ISNUMBER(OFFSET('Water Data'!$G$10,0,10*ROW('Water Data'!G111))),'Data Summary'!CG117="Yes"),OFFSET('Water Data'!$G$10,0,10*ROW('Water Data'!G111)),NA())</f>
        <v>#N/A</v>
      </c>
      <c r="S117" s="60" t="e">
        <f ca="true">+IF(AND(ISNUMBER(OFFSET('Water Data'!$H$5,0,10*ROW('Water Data'!H111))),'Data Summary'!CH117="Yes"),100-OFFSET('Water Data'!$H$5,0,10*ROW('Water Data'!H111)),NA())</f>
        <v>#N/A</v>
      </c>
      <c r="T117" s="60" t="e">
        <f ca="true">+IF(AND(ISNUMBER(OFFSET('Water Data'!$H$7,0,10*ROW('Water Data'!H111))),'Data Summary'!CI117="Yes"),OFFSET('Water Data'!$H$7,0,10*ROW('Water Data'!H111)),NA())</f>
        <v>#N/A</v>
      </c>
      <c r="U117" s="60" t="e">
        <f ca="true">+IF(AND(ISNUMBER(OFFSET('Water Data'!$H$10,0,10*ROW('Water Data'!H111))),'Data Summary'!CJ117="Yes"),OFFSET('Water Data'!$H$10,0,10*ROW('Water Data'!H111)),NA())</f>
        <v>#N/A</v>
      </c>
      <c r="V117" s="106" t="e">
        <f ca="true">+IF(AND(ISNUMBER(OFFSET('Sanitation Data'!$C$5,0,10*ROW('Sanitation Data'!C111))),'Data Summary'!CK117="Yes"),100-OFFSET('Sanitation Data'!$C$5,0,10*ROW('Sanitation Data'!C111)),NA())</f>
        <v>#N/A</v>
      </c>
      <c r="W117" s="106" t="e">
        <f ca="true">+IF(AND(ISNUMBER(OFFSET('Sanitation Data'!$C$7,0,10*ROW('Sanitation Data'!C111))),'Data Summary'!CL117="Yes"),OFFSET('Sanitation Data'!$C$7,0,10*ROW('Sanitation Data'!C111)),NA())</f>
        <v>#N/A</v>
      </c>
      <c r="X117" s="106" t="e">
        <f ca="true">+IF(AND(ISNUMBER(OFFSET('Sanitation Data'!$C$11,0,10*ROW('Sanitation Data'!C111))),'Data Summary'!CM117="Yes"),OFFSET('Sanitation Data'!$C$11,0,10*ROW('Sanitation Data'!C111)),NA())</f>
        <v>#N/A</v>
      </c>
      <c r="Y117" s="106" t="e">
        <f ca="true">+IF(AND(ISNUMBER(OFFSET('Sanitation Data'!$C$12,0,10*ROW('Sanitation Data'!C111))),'Data Summary'!CN117="Yes"),OFFSET('Sanitation Data'!$C$12,0,10*ROW('Sanitation Data'!C111)),NA())</f>
        <v>#N/A</v>
      </c>
      <c r="Z117" s="106" t="e">
        <f ca="true">+IF(AND(ISNUMBER(OFFSET('Sanitation Data'!$C$13,0,10*ROW('Sanitation Data'!C111))),'Data Summary'!CO117="Yes"),OFFSET('Sanitation Data'!$C$13,0,10*ROW('Sanitation Data'!C111)),NA())</f>
        <v>#N/A</v>
      </c>
      <c r="AA117" s="106" t="e">
        <f ca="true">+IF(AND(ISNUMBER(OFFSET('Sanitation Data'!$D$5,0,10*ROW('Sanitation Data'!D111))),'Data Summary'!CP117="Yes"),100-OFFSET('Sanitation Data'!$D$5,0,10*ROW('Sanitation Data'!D111)),NA())</f>
        <v>#N/A</v>
      </c>
      <c r="AB117" s="106" t="e">
        <f ca="true">+IF(AND(ISNUMBER(OFFSET('Sanitation Data'!$D$7,0,10*ROW('Sanitation Data'!D111))),'Data Summary'!CQ117="Yes"),OFFSET('Sanitation Data'!$D$7,0,10*ROW('Sanitation Data'!D111)),NA())</f>
        <v>#N/A</v>
      </c>
      <c r="AC117" s="106" t="e">
        <f ca="true">+IF(AND(ISNUMBER(OFFSET('Sanitation Data'!$D$11,0,10*ROW('Sanitation Data'!D111))),'Data Summary'!CR117="Yes"),OFFSET('Sanitation Data'!$D$11,0,10*ROW('Sanitation Data'!D111)),NA())</f>
        <v>#N/A</v>
      </c>
      <c r="AD117" s="106" t="e">
        <f ca="true">+IF(AND(ISNUMBER(OFFSET('Sanitation Data'!$D$12,0,10*ROW('Sanitation Data'!D111))),'Data Summary'!CS117="Yes"),OFFSET('Sanitation Data'!$D$12,0,10*ROW('Sanitation Data'!D111)),NA())</f>
        <v>#N/A</v>
      </c>
      <c r="AE117" s="106" t="e">
        <f ca="true">+IF(AND(ISNUMBER(OFFSET('Sanitation Data'!$D$13,0,10*ROW('Sanitation Data'!D111))),'Data Summary'!CT117="Yes"),OFFSET('Sanitation Data'!$D$13,0,10*ROW('Sanitation Data'!D111)),NA())</f>
        <v>#N/A</v>
      </c>
      <c r="AF117" s="106" t="e">
        <f ca="true">+IF(AND(ISNUMBER(OFFSET('Sanitation Data'!$E$5,0,10*ROW('Sanitation Data'!E111))),'Data Summary'!CU117="Yes"),100-OFFSET('Sanitation Data'!$E$5,0,10*ROW('Sanitation Data'!E111)),NA())</f>
        <v>#N/A</v>
      </c>
      <c r="AG117" s="106" t="e">
        <f ca="true">+IF(AND(ISNUMBER(OFFSET('Sanitation Data'!$E$7,0,10*ROW('Sanitation Data'!E111))),'Data Summary'!CV117="Yes"),OFFSET('Sanitation Data'!$E$7,0,10*ROW('Sanitation Data'!E111)),NA())</f>
        <v>#N/A</v>
      </c>
      <c r="AH117" s="106" t="e">
        <f ca="true">+IF(AND(ISNUMBER(OFFSET('Sanitation Data'!$E$11,0,10*ROW('Sanitation Data'!E111))),'Data Summary'!CW117="Yes"),OFFSET('Sanitation Data'!$E$11,0,10*ROW('Sanitation Data'!E111)),NA())</f>
        <v>#N/A</v>
      </c>
      <c r="AI117" s="106" t="e">
        <f ca="true">+IF(AND(ISNUMBER(OFFSET('Sanitation Data'!$E$12,0,10*ROW('Sanitation Data'!E111))),'Data Summary'!CX117="Yes"),OFFSET('Sanitation Data'!$E$12,0,10*ROW('Sanitation Data'!E111)),NA())</f>
        <v>#N/A</v>
      </c>
      <c r="AJ117" s="106" t="e">
        <f ca="true">+IF(AND(ISNUMBER(OFFSET('Sanitation Data'!$E$13,0,10*ROW('Sanitation Data'!E111))),'Data Summary'!CY117="Yes"),OFFSET('Sanitation Data'!$E$13,0,10*ROW('Sanitation Data'!E111)),NA())</f>
        <v>#N/A</v>
      </c>
      <c r="AK117" s="106" t="e">
        <f ca="true">+IF(AND(ISNUMBER(OFFSET('Sanitation Data'!$F$5,0,10*ROW('Sanitation Data'!F111))),'Data Summary'!CZ117="Yes"),100-OFFSET('Sanitation Data'!$F$5,0,10*ROW('Sanitation Data'!F111)),NA())</f>
        <v>#N/A</v>
      </c>
      <c r="AL117" s="106" t="e">
        <f ca="true">+IF(AND(ISNUMBER(OFFSET('Sanitation Data'!$F$7,0,10*ROW('Sanitation Data'!F111))),'Data Summary'!DA117="Yes"),OFFSET('Sanitation Data'!$F$7,0,10*ROW('Sanitation Data'!F111)),NA())</f>
        <v>#N/A</v>
      </c>
      <c r="AM117" s="106" t="e">
        <f ca="true">+IF(AND(ISNUMBER(OFFSET('Sanitation Data'!$F$11,0,10*ROW('Sanitation Data'!F111))),'Data Summary'!DB117="Yes"),OFFSET('Sanitation Data'!$F$11,0,10*ROW('Sanitation Data'!F111)),NA())</f>
        <v>#N/A</v>
      </c>
      <c r="AN117" s="106" t="e">
        <f ca="true">+IF(AND(ISNUMBER(OFFSET('Sanitation Data'!$F$12,0,10*ROW('Sanitation Data'!F111))),'Data Summary'!DC117="Yes"),OFFSET('Sanitation Data'!$F$12,0,10*ROW('Sanitation Data'!F111)),NA())</f>
        <v>#N/A</v>
      </c>
      <c r="AO117" s="106" t="e">
        <f ca="true">+IF(AND(ISNUMBER(OFFSET('Sanitation Data'!$F$13,0,10*ROW('Sanitation Data'!F111))),'Data Summary'!DD117="Yes"),OFFSET('Sanitation Data'!$F$13,0,10*ROW('Sanitation Data'!F111)),NA())</f>
        <v>#N/A</v>
      </c>
      <c r="AP117" s="106" t="e">
        <f ca="true">+IF(AND(ISNUMBER(OFFSET('Sanitation Data'!$G$5,0,10*ROW('Sanitation Data'!G111))),'Data Summary'!DE117="Yes"),100-OFFSET('Sanitation Data'!$G$5,0,10*ROW('Sanitation Data'!G111)),NA())</f>
        <v>#N/A</v>
      </c>
      <c r="AQ117" s="106" t="e">
        <f ca="true">+IF(AND(ISNUMBER(OFFSET('Sanitation Data'!$G$7,0,10*ROW('Sanitation Data'!G111))),'Data Summary'!DF117="Yes"),OFFSET('Sanitation Data'!$G$7,0,10*ROW('Sanitation Data'!G111)),NA())</f>
        <v>#N/A</v>
      </c>
      <c r="AR117" s="106" t="e">
        <f ca="true">+IF(AND(ISNUMBER(OFFSET('Sanitation Data'!$G$11,0,10*ROW('Sanitation Data'!G111))),'Data Summary'!DG117="Yes"),OFFSET('Sanitation Data'!$G$11,0,10*ROW('Sanitation Data'!G111)),NA())</f>
        <v>#N/A</v>
      </c>
      <c r="AS117" s="106" t="e">
        <f ca="true">+IF(AND(ISNUMBER(OFFSET('Sanitation Data'!$G$12,0,10*ROW('Sanitation Data'!G111))),'Data Summary'!DH117="Yes"),OFFSET('Sanitation Data'!$G$12,0,10*ROW('Sanitation Data'!G111)),NA())</f>
        <v>#N/A</v>
      </c>
      <c r="AT117" s="106" t="e">
        <f ca="true">+IF(AND(ISNUMBER(OFFSET('Sanitation Data'!$G$13,0,10*ROW('Sanitation Data'!G111))),'Data Summary'!DI117="Yes"),OFFSET('Sanitation Data'!$G$13,0,10*ROW('Sanitation Data'!G111)),NA())</f>
        <v>#N/A</v>
      </c>
      <c r="AU117" s="106" t="e">
        <f ca="true">+IF(AND(ISNUMBER(OFFSET('Sanitation Data'!$H$5,0,10*ROW('Sanitation Data'!H111))),'Data Summary'!DJ117="Yes"),100-OFFSET('Sanitation Data'!$H$5,0,10*ROW('Sanitation Data'!H111)),NA())</f>
        <v>#N/A</v>
      </c>
      <c r="AV117" s="106" t="e">
        <f ca="true">+IF(AND(ISNUMBER(OFFSET('Sanitation Data'!$H$7,0,10*ROW('Sanitation Data'!H111))),'Data Summary'!DK117="Yes"),OFFSET('Sanitation Data'!$H$7,0,10*ROW('Sanitation Data'!H111)),NA())</f>
        <v>#N/A</v>
      </c>
      <c r="AW117" s="106" t="e">
        <f ca="true">+IF(AND(ISNUMBER(OFFSET('Sanitation Data'!$H$11,0,10*ROW('Sanitation Data'!H111))),'Data Summary'!DL117="Yes"),OFFSET('Sanitation Data'!$H$11,0,10*ROW('Sanitation Data'!H111)),NA())</f>
        <v>#N/A</v>
      </c>
      <c r="AX117" s="106" t="e">
        <f ca="true">+IF(AND(ISNUMBER(OFFSET('Sanitation Data'!$H$12,0,10*ROW('Sanitation Data'!H111))),'Data Summary'!DM117="Yes"),OFFSET('Sanitation Data'!$H$12,0,10*ROW('Sanitation Data'!H111)),NA())</f>
        <v>#N/A</v>
      </c>
      <c r="AY117" s="106" t="e">
        <f ca="true">+IF(AND(ISNUMBER(OFFSET('Sanitation Data'!$H$13,0,10*ROW('Sanitation Data'!H111))),'Data Summary'!DN117="Yes"),OFFSET('Sanitation Data'!$H$13,0,10*ROW('Sanitation Data'!H111)),NA())</f>
        <v>#N/A</v>
      </c>
      <c r="AZ117" s="111" t="e">
        <f ca="true">+IF(AND(ISNUMBER(OFFSET('Hygiene Data'!$C$6,0,10*ROW('Hygiene Data'!C111))),'Data Summary'!DO117="Yes"),OFFSET('Hygiene Data'!$C$6,0,10*ROW('Hygiene Data'!C111)),NA())</f>
        <v>#N/A</v>
      </c>
      <c r="BA117" s="111" t="e">
        <f ca="true">+IF(AND(ISNUMBER(OFFSET('Hygiene Data'!$C$8,0,10*ROW('Hygiene Data'!C111))),'Data Summary'!DP117="Yes"),OFFSET('Hygiene Data'!$C$8,0,10*ROW('Hygiene Data'!C111)),NA())</f>
        <v>#N/A</v>
      </c>
      <c r="BB117" s="111" t="e">
        <f ca="true">+IF(AND(ISNUMBER(OFFSET('Hygiene Data'!$C$10,0,10*ROW('Hygiene Data'!C111))),'Data Summary'!DQ117="Yes"),OFFSET('Hygiene Data'!$C$10,0,10*ROW('Hygiene Data'!C111)),NA())</f>
        <v>#N/A</v>
      </c>
      <c r="BC117" s="111" t="e">
        <f ca="true">+IF(AND(ISNUMBER(OFFSET('Hygiene Data'!$D$6,0,10*ROW('Hygiene Data'!D111))),'Data Summary'!DR117="Yes"),OFFSET('Hygiene Data'!$D$6,0,10*ROW('Hygiene Data'!D111)),NA())</f>
        <v>#N/A</v>
      </c>
      <c r="BD117" s="111" t="e">
        <f ca="true">+IF(AND(ISNUMBER(OFFSET('Hygiene Data'!$D$8,0,10*ROW('Hygiene Data'!D111))),'Data Summary'!DS117="Yes"),OFFSET('Hygiene Data'!$D$8,0,10*ROW('Hygiene Data'!D111)),NA())</f>
        <v>#N/A</v>
      </c>
      <c r="BE117" s="111" t="e">
        <f ca="true">+IF(AND(ISNUMBER(OFFSET('Hygiene Data'!$D$10,0,10*ROW('Hygiene Data'!D111))),'Data Summary'!DT117="Yes"),OFFSET('Hygiene Data'!$D$10,0,10*ROW('Hygiene Data'!D111)),NA())</f>
        <v>#N/A</v>
      </c>
      <c r="BF117" s="111" t="e">
        <f ca="true">+IF(AND(ISNUMBER(OFFSET('Hygiene Data'!$E$6,0,10*ROW('Hygiene Data'!E111))),'Data Summary'!DU117="Yes"),OFFSET('Hygiene Data'!$E$6,0,10*ROW('Hygiene Data'!E111)),NA())</f>
        <v>#N/A</v>
      </c>
      <c r="BG117" s="111" t="e">
        <f ca="true">+IF(AND(ISNUMBER(OFFSET('Hygiene Data'!$E$8,0,10*ROW('Hygiene Data'!E111))),'Data Summary'!DV117="Yes"),OFFSET('Hygiene Data'!$E$8,0,10*ROW('Hygiene Data'!E111)),NA())</f>
        <v>#N/A</v>
      </c>
      <c r="BH117" s="111" t="e">
        <f ca="true">+IF(AND(ISNUMBER(OFFSET('Hygiene Data'!$E$10,0,10*ROW('Hygiene Data'!E111))),'Data Summary'!DW117="Yes"),OFFSET('Hygiene Data'!$E$10,0,10*ROW('Hygiene Data'!E111)),NA())</f>
        <v>#N/A</v>
      </c>
      <c r="BI117" s="111" t="e">
        <f ca="true">+IF(AND(ISNUMBER(OFFSET('Hygiene Data'!$F$6,0,10*ROW('Hygiene Data'!F111))),'Data Summary'!DX117="Yes"),OFFSET('Hygiene Data'!$F$6,0,10*ROW('Hygiene Data'!F111)),NA())</f>
        <v>#N/A</v>
      </c>
      <c r="BJ117" s="111" t="e">
        <f ca="true">+IF(AND(ISNUMBER(OFFSET('Hygiene Data'!$F$8,0,10*ROW('Hygiene Data'!F111))),'Data Summary'!DY117="Yes"),OFFSET('Hygiene Data'!$F$8,0,10*ROW('Hygiene Data'!F111)),NA())</f>
        <v>#N/A</v>
      </c>
      <c r="BK117" s="111" t="e">
        <f ca="true">+IF(AND(ISNUMBER(OFFSET('Hygiene Data'!$F$10,0,10*ROW('Hygiene Data'!F111))),'Data Summary'!DZ117="Yes"),OFFSET('Hygiene Data'!$F$10,0,10*ROW('Hygiene Data'!F111)),NA())</f>
        <v>#N/A</v>
      </c>
      <c r="BL117" s="111" t="e">
        <f ca="true">+IF(AND(ISNUMBER(OFFSET('Hygiene Data'!$G$6,0,10*ROW('Hygiene Data'!G111))),'Data Summary'!EA117="Yes"),OFFSET('Hygiene Data'!$G$6,0,10*ROW('Hygiene Data'!G111)),NA())</f>
        <v>#N/A</v>
      </c>
      <c r="BM117" s="111" t="e">
        <f ca="true">+IF(AND(ISNUMBER(OFFSET('Hygiene Data'!$G$8,0,10*ROW('Hygiene Data'!G111))),'Data Summary'!EB117="Yes"),OFFSET('Hygiene Data'!$G$8,0,10*ROW('Hygiene Data'!G111)),NA())</f>
        <v>#N/A</v>
      </c>
      <c r="BN117" s="111" t="e">
        <f ca="true">+IF(AND(ISNUMBER(OFFSET('Hygiene Data'!$G$10,0,10*ROW('Hygiene Data'!G111))),'Data Summary'!EC117="Yes"),OFFSET('Hygiene Data'!$G$10,0,10*ROW('Hygiene Data'!G111)),NA())</f>
        <v>#N/A</v>
      </c>
      <c r="BO117" s="111" t="e">
        <f ca="true">+IF(AND(ISNUMBER(OFFSET('Hygiene Data'!$H$6,0,10*ROW('Hygiene Data'!H111))),'Data Summary'!ED117="Yes"),OFFSET('Hygiene Data'!$H$6,0,10*ROW('Hygiene Data'!H111)),NA())</f>
        <v>#N/A</v>
      </c>
      <c r="BP117" s="111" t="e">
        <f ca="true">+IF(AND(ISNUMBER(OFFSET('Hygiene Data'!$H$8,0,10*ROW('Hygiene Data'!H111))),'Data Summary'!EE117="Yes"),OFFSET('Hygiene Data'!$H$8,0,10*ROW('Hygiene Data'!H111)),NA())</f>
        <v>#N/A</v>
      </c>
      <c r="BQ117" s="111" t="e">
        <f ca="true">+IF(AND(ISNUMBER(OFFSET('Hygiene Data'!$H$10,0,10*ROW('Hygiene Data'!H111))),'Data Summary'!EF117="Yes"),OFFSET('Hygiene Data'!$H$10,0,10*ROW('Hygiene Data'!H111)),NA())</f>
        <v>#N/A</v>
      </c>
    </row>
    <row r="118" x14ac:dyDescent="0.2">
      <c r="A118" s="59" t="e">
        <f ca="true">+IF(OFFSET('Water Data'!$B$1,0,10*ROW('Water Data'!B112))="",NA(),OFFSET('Water Data'!$B$1,0,10*ROW('Water Data'!B112)))</f>
        <v>#N/A</v>
      </c>
      <c r="B118" s="59" t="e">
        <f ca="true">+IF(OFFSET('Water Data'!$A$3,0,10*ROW('Water Data'!A115))="",NA(),OFFSET('Water Data'!$A$3,0,10*ROW('Water Data'!A115)))</f>
        <v>#N/A</v>
      </c>
      <c r="C118" s="59" t="e">
        <f ca="true">+IF(OFFSET('Water Data'!$C$3,0,10*ROW('Water Data'!C115))="",NA(),OFFSET('Water Data'!$C$3,0,10*ROW('Water Data'!C115)))</f>
        <v>#N/A</v>
      </c>
      <c r="D118" s="60" t="e">
        <f ca="true">+IF(AND(ISNUMBER(OFFSET('Water Data'!$C$5,0,10*ROW('Water Data'!C112))),'Data Summary'!BS118="Yes"),100-OFFSET('Water Data'!$C$5,0,10*ROW('Water Data'!C112)),NA())</f>
        <v>#N/A</v>
      </c>
      <c r="E118" s="60" t="e">
        <f ca="true">+IF(AND(ISNUMBER(OFFSET('Water Data'!$C$7,0,10*ROW('Water Data'!C112))),'Data Summary'!BT118="Yes"),OFFSET('Water Data'!$C$7,0,10*ROW('Water Data'!C112)),NA())</f>
        <v>#N/A</v>
      </c>
      <c r="F118" s="60" t="e">
        <f ca="true">+IF(AND(ISNUMBER(OFFSET('Water Data'!$C$10,0,10*ROW('Water Data'!C112))),'Data Summary'!BU118="Yes"),OFFSET('Water Data'!$C$10,0,10*ROW('Water Data'!C112)),NA())</f>
        <v>#N/A</v>
      </c>
      <c r="G118" s="60" t="e">
        <f ca="true">+IF(AND(ISNUMBER(OFFSET('Water Data'!$D$5,0,10*ROW('Water Data'!D112))),'Data Summary'!BV118="Yes"),100-OFFSET('Water Data'!$D$5,0,10*ROW('Water Data'!D112)),NA())</f>
        <v>#N/A</v>
      </c>
      <c r="H118" s="60" t="e">
        <f ca="true">+IF(AND(ISNUMBER(OFFSET('Water Data'!$D$7,0,10*ROW('Water Data'!D112))),'Data Summary'!BW118="Yes"),OFFSET('Water Data'!$D$7,0,10*ROW('Water Data'!D112)),NA())</f>
        <v>#N/A</v>
      </c>
      <c r="I118" s="60" t="e">
        <f ca="true">+IF(AND(ISNUMBER(OFFSET('Water Data'!$D$10,0,10*ROW('Water Data'!D112))),'Data Summary'!BX118="Yes"),OFFSET('Water Data'!$D$10,0,10*ROW('Water Data'!D112)),NA())</f>
        <v>#N/A</v>
      </c>
      <c r="J118" s="60" t="e">
        <f ca="true">+IF(AND(ISNUMBER(OFFSET('Water Data'!$E$5,0,10*ROW('Water Data'!E112))),'Data Summary'!BY118="Yes"),100-OFFSET('Water Data'!$E$5,0,10*ROW('Water Data'!E112)),NA())</f>
        <v>#N/A</v>
      </c>
      <c r="K118" s="60" t="e">
        <f ca="true">+IF(AND(ISNUMBER(OFFSET('Water Data'!$E$7,0,10*ROW('Water Data'!E112))),'Data Summary'!BZ118="Yes"),OFFSET('Water Data'!$E$7,0,10*ROW('Water Data'!E112)),NA())</f>
        <v>#N/A</v>
      </c>
      <c r="L118" s="60" t="e">
        <f ca="true">+IF(AND(ISNUMBER(OFFSET('Water Data'!$E$10,0,10*ROW('Water Data'!E112))),'Data Summary'!CA118="Yes"),OFFSET('Water Data'!$E$10,0,10*ROW('Water Data'!E112)),NA())</f>
        <v>#N/A</v>
      </c>
      <c r="M118" s="60" t="e">
        <f ca="true">+IF(AND(ISNUMBER(OFFSET('Water Data'!$F$5,0,10*ROW('Water Data'!F112))),'Data Summary'!CB118="Yes"),100-OFFSET('Water Data'!$F$5,0,10*ROW('Water Data'!F112)),NA())</f>
        <v>#N/A</v>
      </c>
      <c r="N118" s="60" t="e">
        <f ca="true">+IF(AND(ISNUMBER(OFFSET('Water Data'!$F$7,0,10*ROW('Water Data'!F112))),'Data Summary'!CC118="Yes"),OFFSET('Water Data'!$F$7,0,10*ROW('Water Data'!F112)),NA())</f>
        <v>#N/A</v>
      </c>
      <c r="O118" s="60" t="e">
        <f ca="true">+IF(AND(ISNUMBER(OFFSET('Water Data'!$F$10,0,10*ROW('Water Data'!F112))),'Data Summary'!CD118="Yes"),OFFSET('Water Data'!$F$10,0,10*ROW('Water Data'!F112)),NA())</f>
        <v>#N/A</v>
      </c>
      <c r="P118" s="60" t="e">
        <f ca="true">+IF(AND(ISNUMBER(OFFSET('Water Data'!$G$5,0,10*ROW('Water Data'!G112))),'Data Summary'!CE118="Yes"),100-OFFSET('Water Data'!$G$5,0,10*ROW('Water Data'!G112)),NA())</f>
        <v>#N/A</v>
      </c>
      <c r="Q118" s="60" t="e">
        <f ca="true">+IF(AND(ISNUMBER(OFFSET('Water Data'!$G$7,0,10*ROW('Water Data'!G112))),'Data Summary'!CF118="Yes"),OFFSET('Water Data'!$G$7,0,10*ROW('Water Data'!G112)),NA())</f>
        <v>#N/A</v>
      </c>
      <c r="R118" s="60" t="e">
        <f ca="true">+IF(AND(ISNUMBER(OFFSET('Water Data'!$G$10,0,10*ROW('Water Data'!G112))),'Data Summary'!CG118="Yes"),OFFSET('Water Data'!$G$10,0,10*ROW('Water Data'!G112)),NA())</f>
        <v>#N/A</v>
      </c>
      <c r="S118" s="60" t="e">
        <f ca="true">+IF(AND(ISNUMBER(OFFSET('Water Data'!$H$5,0,10*ROW('Water Data'!H112))),'Data Summary'!CH118="Yes"),100-OFFSET('Water Data'!$H$5,0,10*ROW('Water Data'!H112)),NA())</f>
        <v>#N/A</v>
      </c>
      <c r="T118" s="60" t="e">
        <f ca="true">+IF(AND(ISNUMBER(OFFSET('Water Data'!$H$7,0,10*ROW('Water Data'!H112))),'Data Summary'!CI118="Yes"),OFFSET('Water Data'!$H$7,0,10*ROW('Water Data'!H112)),NA())</f>
        <v>#N/A</v>
      </c>
      <c r="U118" s="60" t="e">
        <f ca="true">+IF(AND(ISNUMBER(OFFSET('Water Data'!$H$10,0,10*ROW('Water Data'!H112))),'Data Summary'!CJ118="Yes"),OFFSET('Water Data'!$H$10,0,10*ROW('Water Data'!H112)),NA())</f>
        <v>#N/A</v>
      </c>
      <c r="V118" s="106" t="e">
        <f ca="true">+IF(AND(ISNUMBER(OFFSET('Sanitation Data'!$C$5,0,10*ROW('Sanitation Data'!C112))),'Data Summary'!CK118="Yes"),100-OFFSET('Sanitation Data'!$C$5,0,10*ROW('Sanitation Data'!C112)),NA())</f>
        <v>#N/A</v>
      </c>
      <c r="W118" s="106" t="e">
        <f ca="true">+IF(AND(ISNUMBER(OFFSET('Sanitation Data'!$C$7,0,10*ROW('Sanitation Data'!C112))),'Data Summary'!CL118="Yes"),OFFSET('Sanitation Data'!$C$7,0,10*ROW('Sanitation Data'!C112)),NA())</f>
        <v>#N/A</v>
      </c>
      <c r="X118" s="106" t="e">
        <f ca="true">+IF(AND(ISNUMBER(OFFSET('Sanitation Data'!$C$11,0,10*ROW('Sanitation Data'!C112))),'Data Summary'!CM118="Yes"),OFFSET('Sanitation Data'!$C$11,0,10*ROW('Sanitation Data'!C112)),NA())</f>
        <v>#N/A</v>
      </c>
      <c r="Y118" s="106" t="e">
        <f ca="true">+IF(AND(ISNUMBER(OFFSET('Sanitation Data'!$C$12,0,10*ROW('Sanitation Data'!C112))),'Data Summary'!CN118="Yes"),OFFSET('Sanitation Data'!$C$12,0,10*ROW('Sanitation Data'!C112)),NA())</f>
        <v>#N/A</v>
      </c>
      <c r="Z118" s="106" t="e">
        <f ca="true">+IF(AND(ISNUMBER(OFFSET('Sanitation Data'!$C$13,0,10*ROW('Sanitation Data'!C112))),'Data Summary'!CO118="Yes"),OFFSET('Sanitation Data'!$C$13,0,10*ROW('Sanitation Data'!C112)),NA())</f>
        <v>#N/A</v>
      </c>
      <c r="AA118" s="106" t="e">
        <f ca="true">+IF(AND(ISNUMBER(OFFSET('Sanitation Data'!$D$5,0,10*ROW('Sanitation Data'!D112))),'Data Summary'!CP118="Yes"),100-OFFSET('Sanitation Data'!$D$5,0,10*ROW('Sanitation Data'!D112)),NA())</f>
        <v>#N/A</v>
      </c>
      <c r="AB118" s="106" t="e">
        <f ca="true">+IF(AND(ISNUMBER(OFFSET('Sanitation Data'!$D$7,0,10*ROW('Sanitation Data'!D112))),'Data Summary'!CQ118="Yes"),OFFSET('Sanitation Data'!$D$7,0,10*ROW('Sanitation Data'!D112)),NA())</f>
        <v>#N/A</v>
      </c>
      <c r="AC118" s="106" t="e">
        <f ca="true">+IF(AND(ISNUMBER(OFFSET('Sanitation Data'!$D$11,0,10*ROW('Sanitation Data'!D112))),'Data Summary'!CR118="Yes"),OFFSET('Sanitation Data'!$D$11,0,10*ROW('Sanitation Data'!D112)),NA())</f>
        <v>#N/A</v>
      </c>
      <c r="AD118" s="106" t="e">
        <f ca="true">+IF(AND(ISNUMBER(OFFSET('Sanitation Data'!$D$12,0,10*ROW('Sanitation Data'!D112))),'Data Summary'!CS118="Yes"),OFFSET('Sanitation Data'!$D$12,0,10*ROW('Sanitation Data'!D112)),NA())</f>
        <v>#N/A</v>
      </c>
      <c r="AE118" s="106" t="e">
        <f ca="true">+IF(AND(ISNUMBER(OFFSET('Sanitation Data'!$D$13,0,10*ROW('Sanitation Data'!D112))),'Data Summary'!CT118="Yes"),OFFSET('Sanitation Data'!$D$13,0,10*ROW('Sanitation Data'!D112)),NA())</f>
        <v>#N/A</v>
      </c>
      <c r="AF118" s="106" t="e">
        <f ca="true">+IF(AND(ISNUMBER(OFFSET('Sanitation Data'!$E$5,0,10*ROW('Sanitation Data'!E112))),'Data Summary'!CU118="Yes"),100-OFFSET('Sanitation Data'!$E$5,0,10*ROW('Sanitation Data'!E112)),NA())</f>
        <v>#N/A</v>
      </c>
      <c r="AG118" s="106" t="e">
        <f ca="true">+IF(AND(ISNUMBER(OFFSET('Sanitation Data'!$E$7,0,10*ROW('Sanitation Data'!E112))),'Data Summary'!CV118="Yes"),OFFSET('Sanitation Data'!$E$7,0,10*ROW('Sanitation Data'!E112)),NA())</f>
        <v>#N/A</v>
      </c>
      <c r="AH118" s="106" t="e">
        <f ca="true">+IF(AND(ISNUMBER(OFFSET('Sanitation Data'!$E$11,0,10*ROW('Sanitation Data'!E112))),'Data Summary'!CW118="Yes"),OFFSET('Sanitation Data'!$E$11,0,10*ROW('Sanitation Data'!E112)),NA())</f>
        <v>#N/A</v>
      </c>
      <c r="AI118" s="106" t="e">
        <f ca="true">+IF(AND(ISNUMBER(OFFSET('Sanitation Data'!$E$12,0,10*ROW('Sanitation Data'!E112))),'Data Summary'!CX118="Yes"),OFFSET('Sanitation Data'!$E$12,0,10*ROW('Sanitation Data'!E112)),NA())</f>
        <v>#N/A</v>
      </c>
      <c r="AJ118" s="106" t="e">
        <f ca="true">+IF(AND(ISNUMBER(OFFSET('Sanitation Data'!$E$13,0,10*ROW('Sanitation Data'!E112))),'Data Summary'!CY118="Yes"),OFFSET('Sanitation Data'!$E$13,0,10*ROW('Sanitation Data'!E112)),NA())</f>
        <v>#N/A</v>
      </c>
      <c r="AK118" s="106" t="e">
        <f ca="true">+IF(AND(ISNUMBER(OFFSET('Sanitation Data'!$F$5,0,10*ROW('Sanitation Data'!F112))),'Data Summary'!CZ118="Yes"),100-OFFSET('Sanitation Data'!$F$5,0,10*ROW('Sanitation Data'!F112)),NA())</f>
        <v>#N/A</v>
      </c>
      <c r="AL118" s="106" t="e">
        <f ca="true">+IF(AND(ISNUMBER(OFFSET('Sanitation Data'!$F$7,0,10*ROW('Sanitation Data'!F112))),'Data Summary'!DA118="Yes"),OFFSET('Sanitation Data'!$F$7,0,10*ROW('Sanitation Data'!F112)),NA())</f>
        <v>#N/A</v>
      </c>
      <c r="AM118" s="106" t="e">
        <f ca="true">+IF(AND(ISNUMBER(OFFSET('Sanitation Data'!$F$11,0,10*ROW('Sanitation Data'!F112))),'Data Summary'!DB118="Yes"),OFFSET('Sanitation Data'!$F$11,0,10*ROW('Sanitation Data'!F112)),NA())</f>
        <v>#N/A</v>
      </c>
      <c r="AN118" s="106" t="e">
        <f ca="true">+IF(AND(ISNUMBER(OFFSET('Sanitation Data'!$F$12,0,10*ROW('Sanitation Data'!F112))),'Data Summary'!DC118="Yes"),OFFSET('Sanitation Data'!$F$12,0,10*ROW('Sanitation Data'!F112)),NA())</f>
        <v>#N/A</v>
      </c>
      <c r="AO118" s="106" t="e">
        <f ca="true">+IF(AND(ISNUMBER(OFFSET('Sanitation Data'!$F$13,0,10*ROW('Sanitation Data'!F112))),'Data Summary'!DD118="Yes"),OFFSET('Sanitation Data'!$F$13,0,10*ROW('Sanitation Data'!F112)),NA())</f>
        <v>#N/A</v>
      </c>
      <c r="AP118" s="106" t="e">
        <f ca="true">+IF(AND(ISNUMBER(OFFSET('Sanitation Data'!$G$5,0,10*ROW('Sanitation Data'!G112))),'Data Summary'!DE118="Yes"),100-OFFSET('Sanitation Data'!$G$5,0,10*ROW('Sanitation Data'!G112)),NA())</f>
        <v>#N/A</v>
      </c>
      <c r="AQ118" s="106" t="e">
        <f ca="true">+IF(AND(ISNUMBER(OFFSET('Sanitation Data'!$G$7,0,10*ROW('Sanitation Data'!G112))),'Data Summary'!DF118="Yes"),OFFSET('Sanitation Data'!$G$7,0,10*ROW('Sanitation Data'!G112)),NA())</f>
        <v>#N/A</v>
      </c>
      <c r="AR118" s="106" t="e">
        <f ca="true">+IF(AND(ISNUMBER(OFFSET('Sanitation Data'!$G$11,0,10*ROW('Sanitation Data'!G112))),'Data Summary'!DG118="Yes"),OFFSET('Sanitation Data'!$G$11,0,10*ROW('Sanitation Data'!G112)),NA())</f>
        <v>#N/A</v>
      </c>
      <c r="AS118" s="106" t="e">
        <f ca="true">+IF(AND(ISNUMBER(OFFSET('Sanitation Data'!$G$12,0,10*ROW('Sanitation Data'!G112))),'Data Summary'!DH118="Yes"),OFFSET('Sanitation Data'!$G$12,0,10*ROW('Sanitation Data'!G112)),NA())</f>
        <v>#N/A</v>
      </c>
      <c r="AT118" s="106" t="e">
        <f ca="true">+IF(AND(ISNUMBER(OFFSET('Sanitation Data'!$G$13,0,10*ROW('Sanitation Data'!G112))),'Data Summary'!DI118="Yes"),OFFSET('Sanitation Data'!$G$13,0,10*ROW('Sanitation Data'!G112)),NA())</f>
        <v>#N/A</v>
      </c>
      <c r="AU118" s="106" t="e">
        <f ca="true">+IF(AND(ISNUMBER(OFFSET('Sanitation Data'!$H$5,0,10*ROW('Sanitation Data'!H112))),'Data Summary'!DJ118="Yes"),100-OFFSET('Sanitation Data'!$H$5,0,10*ROW('Sanitation Data'!H112)),NA())</f>
        <v>#N/A</v>
      </c>
      <c r="AV118" s="106" t="e">
        <f ca="true">+IF(AND(ISNUMBER(OFFSET('Sanitation Data'!$H$7,0,10*ROW('Sanitation Data'!H112))),'Data Summary'!DK118="Yes"),OFFSET('Sanitation Data'!$H$7,0,10*ROW('Sanitation Data'!H112)),NA())</f>
        <v>#N/A</v>
      </c>
      <c r="AW118" s="106" t="e">
        <f ca="true">+IF(AND(ISNUMBER(OFFSET('Sanitation Data'!$H$11,0,10*ROW('Sanitation Data'!H112))),'Data Summary'!DL118="Yes"),OFFSET('Sanitation Data'!$H$11,0,10*ROW('Sanitation Data'!H112)),NA())</f>
        <v>#N/A</v>
      </c>
      <c r="AX118" s="106" t="e">
        <f ca="true">+IF(AND(ISNUMBER(OFFSET('Sanitation Data'!$H$12,0,10*ROW('Sanitation Data'!H112))),'Data Summary'!DM118="Yes"),OFFSET('Sanitation Data'!$H$12,0,10*ROW('Sanitation Data'!H112)),NA())</f>
        <v>#N/A</v>
      </c>
      <c r="AY118" s="106" t="e">
        <f ca="true">+IF(AND(ISNUMBER(OFFSET('Sanitation Data'!$H$13,0,10*ROW('Sanitation Data'!H112))),'Data Summary'!DN118="Yes"),OFFSET('Sanitation Data'!$H$13,0,10*ROW('Sanitation Data'!H112)),NA())</f>
        <v>#N/A</v>
      </c>
      <c r="AZ118" s="111" t="e">
        <f ca="true">+IF(AND(ISNUMBER(OFFSET('Hygiene Data'!$C$6,0,10*ROW('Hygiene Data'!C112))),'Data Summary'!DO118="Yes"),OFFSET('Hygiene Data'!$C$6,0,10*ROW('Hygiene Data'!C112)),NA())</f>
        <v>#N/A</v>
      </c>
      <c r="BA118" s="111" t="e">
        <f ca="true">+IF(AND(ISNUMBER(OFFSET('Hygiene Data'!$C$8,0,10*ROW('Hygiene Data'!C112))),'Data Summary'!DP118="Yes"),OFFSET('Hygiene Data'!$C$8,0,10*ROW('Hygiene Data'!C112)),NA())</f>
        <v>#N/A</v>
      </c>
      <c r="BB118" s="111" t="e">
        <f ca="true">+IF(AND(ISNUMBER(OFFSET('Hygiene Data'!$C$10,0,10*ROW('Hygiene Data'!C112))),'Data Summary'!DQ118="Yes"),OFFSET('Hygiene Data'!$C$10,0,10*ROW('Hygiene Data'!C112)),NA())</f>
        <v>#N/A</v>
      </c>
      <c r="BC118" s="111" t="e">
        <f ca="true">+IF(AND(ISNUMBER(OFFSET('Hygiene Data'!$D$6,0,10*ROW('Hygiene Data'!D112))),'Data Summary'!DR118="Yes"),OFFSET('Hygiene Data'!$D$6,0,10*ROW('Hygiene Data'!D112)),NA())</f>
        <v>#N/A</v>
      </c>
      <c r="BD118" s="111" t="e">
        <f ca="true">+IF(AND(ISNUMBER(OFFSET('Hygiene Data'!$D$8,0,10*ROW('Hygiene Data'!D112))),'Data Summary'!DS118="Yes"),OFFSET('Hygiene Data'!$D$8,0,10*ROW('Hygiene Data'!D112)),NA())</f>
        <v>#N/A</v>
      </c>
      <c r="BE118" s="111" t="e">
        <f ca="true">+IF(AND(ISNUMBER(OFFSET('Hygiene Data'!$D$10,0,10*ROW('Hygiene Data'!D112))),'Data Summary'!DT118="Yes"),OFFSET('Hygiene Data'!$D$10,0,10*ROW('Hygiene Data'!D112)),NA())</f>
        <v>#N/A</v>
      </c>
      <c r="BF118" s="111" t="e">
        <f ca="true">+IF(AND(ISNUMBER(OFFSET('Hygiene Data'!$E$6,0,10*ROW('Hygiene Data'!E112))),'Data Summary'!DU118="Yes"),OFFSET('Hygiene Data'!$E$6,0,10*ROW('Hygiene Data'!E112)),NA())</f>
        <v>#N/A</v>
      </c>
      <c r="BG118" s="111" t="e">
        <f ca="true">+IF(AND(ISNUMBER(OFFSET('Hygiene Data'!$E$8,0,10*ROW('Hygiene Data'!E112))),'Data Summary'!DV118="Yes"),OFFSET('Hygiene Data'!$E$8,0,10*ROW('Hygiene Data'!E112)),NA())</f>
        <v>#N/A</v>
      </c>
      <c r="BH118" s="111" t="e">
        <f ca="true">+IF(AND(ISNUMBER(OFFSET('Hygiene Data'!$E$10,0,10*ROW('Hygiene Data'!E112))),'Data Summary'!DW118="Yes"),OFFSET('Hygiene Data'!$E$10,0,10*ROW('Hygiene Data'!E112)),NA())</f>
        <v>#N/A</v>
      </c>
      <c r="BI118" s="111" t="e">
        <f ca="true">+IF(AND(ISNUMBER(OFFSET('Hygiene Data'!$F$6,0,10*ROW('Hygiene Data'!F112))),'Data Summary'!DX118="Yes"),OFFSET('Hygiene Data'!$F$6,0,10*ROW('Hygiene Data'!F112)),NA())</f>
        <v>#N/A</v>
      </c>
      <c r="BJ118" s="111" t="e">
        <f ca="true">+IF(AND(ISNUMBER(OFFSET('Hygiene Data'!$F$8,0,10*ROW('Hygiene Data'!F112))),'Data Summary'!DY118="Yes"),OFFSET('Hygiene Data'!$F$8,0,10*ROW('Hygiene Data'!F112)),NA())</f>
        <v>#N/A</v>
      </c>
      <c r="BK118" s="111" t="e">
        <f ca="true">+IF(AND(ISNUMBER(OFFSET('Hygiene Data'!$F$10,0,10*ROW('Hygiene Data'!F112))),'Data Summary'!DZ118="Yes"),OFFSET('Hygiene Data'!$F$10,0,10*ROW('Hygiene Data'!F112)),NA())</f>
        <v>#N/A</v>
      </c>
      <c r="BL118" s="111" t="e">
        <f ca="true">+IF(AND(ISNUMBER(OFFSET('Hygiene Data'!$G$6,0,10*ROW('Hygiene Data'!G112))),'Data Summary'!EA118="Yes"),OFFSET('Hygiene Data'!$G$6,0,10*ROW('Hygiene Data'!G112)),NA())</f>
        <v>#N/A</v>
      </c>
      <c r="BM118" s="111" t="e">
        <f ca="true">+IF(AND(ISNUMBER(OFFSET('Hygiene Data'!$G$8,0,10*ROW('Hygiene Data'!G112))),'Data Summary'!EB118="Yes"),OFFSET('Hygiene Data'!$G$8,0,10*ROW('Hygiene Data'!G112)),NA())</f>
        <v>#N/A</v>
      </c>
      <c r="BN118" s="111" t="e">
        <f ca="true">+IF(AND(ISNUMBER(OFFSET('Hygiene Data'!$G$10,0,10*ROW('Hygiene Data'!G112))),'Data Summary'!EC118="Yes"),OFFSET('Hygiene Data'!$G$10,0,10*ROW('Hygiene Data'!G112)),NA())</f>
        <v>#N/A</v>
      </c>
      <c r="BO118" s="111" t="e">
        <f ca="true">+IF(AND(ISNUMBER(OFFSET('Hygiene Data'!$H$6,0,10*ROW('Hygiene Data'!H112))),'Data Summary'!ED118="Yes"),OFFSET('Hygiene Data'!$H$6,0,10*ROW('Hygiene Data'!H112)),NA())</f>
        <v>#N/A</v>
      </c>
      <c r="BP118" s="111" t="e">
        <f ca="true">+IF(AND(ISNUMBER(OFFSET('Hygiene Data'!$H$8,0,10*ROW('Hygiene Data'!H112))),'Data Summary'!EE118="Yes"),OFFSET('Hygiene Data'!$H$8,0,10*ROW('Hygiene Data'!H112)),NA())</f>
        <v>#N/A</v>
      </c>
      <c r="BQ118" s="111" t="e">
        <f ca="true">+IF(AND(ISNUMBER(OFFSET('Hygiene Data'!$H$10,0,10*ROW('Hygiene Data'!H112))),'Data Summary'!EF118="Yes"),OFFSET('Hygiene Data'!$H$10,0,10*ROW('Hygiene Data'!H112)),NA())</f>
        <v>#N/A</v>
      </c>
    </row>
    <row r="119" x14ac:dyDescent="0.2">
      <c r="A119" s="59" t="e">
        <f ca="true">+IF(OFFSET('Water Data'!$B$1,0,10*ROW('Water Data'!B113))="",NA(),OFFSET('Water Data'!$B$1,0,10*ROW('Water Data'!B113)))</f>
        <v>#N/A</v>
      </c>
      <c r="B119" s="59" t="e">
        <f ca="true">+IF(OFFSET('Water Data'!$A$3,0,10*ROW('Water Data'!A116))="",NA(),OFFSET('Water Data'!$A$3,0,10*ROW('Water Data'!A116)))</f>
        <v>#N/A</v>
      </c>
      <c r="C119" s="59" t="e">
        <f ca="true">+IF(OFFSET('Water Data'!$C$3,0,10*ROW('Water Data'!C116))="",NA(),OFFSET('Water Data'!$C$3,0,10*ROW('Water Data'!C116)))</f>
        <v>#N/A</v>
      </c>
      <c r="D119" s="60" t="e">
        <f ca="true">+IF(AND(ISNUMBER(OFFSET('Water Data'!$C$5,0,10*ROW('Water Data'!C113))),'Data Summary'!BS119="Yes"),100-OFFSET('Water Data'!$C$5,0,10*ROW('Water Data'!C113)),NA())</f>
        <v>#N/A</v>
      </c>
      <c r="E119" s="60" t="e">
        <f ca="true">+IF(AND(ISNUMBER(OFFSET('Water Data'!$C$7,0,10*ROW('Water Data'!C113))),'Data Summary'!BT119="Yes"),OFFSET('Water Data'!$C$7,0,10*ROW('Water Data'!C113)),NA())</f>
        <v>#N/A</v>
      </c>
      <c r="F119" s="60" t="e">
        <f ca="true">+IF(AND(ISNUMBER(OFFSET('Water Data'!$C$10,0,10*ROW('Water Data'!C113))),'Data Summary'!BU119="Yes"),OFFSET('Water Data'!$C$10,0,10*ROW('Water Data'!C113)),NA())</f>
        <v>#N/A</v>
      </c>
      <c r="G119" s="60" t="e">
        <f ca="true">+IF(AND(ISNUMBER(OFFSET('Water Data'!$D$5,0,10*ROW('Water Data'!D113))),'Data Summary'!BV119="Yes"),100-OFFSET('Water Data'!$D$5,0,10*ROW('Water Data'!D113)),NA())</f>
        <v>#N/A</v>
      </c>
      <c r="H119" s="60" t="e">
        <f ca="true">+IF(AND(ISNUMBER(OFFSET('Water Data'!$D$7,0,10*ROW('Water Data'!D113))),'Data Summary'!BW119="Yes"),OFFSET('Water Data'!$D$7,0,10*ROW('Water Data'!D113)),NA())</f>
        <v>#N/A</v>
      </c>
      <c r="I119" s="60" t="e">
        <f ca="true">+IF(AND(ISNUMBER(OFFSET('Water Data'!$D$10,0,10*ROW('Water Data'!D113))),'Data Summary'!BX119="Yes"),OFFSET('Water Data'!$D$10,0,10*ROW('Water Data'!D113)),NA())</f>
        <v>#N/A</v>
      </c>
      <c r="J119" s="60" t="e">
        <f ca="true">+IF(AND(ISNUMBER(OFFSET('Water Data'!$E$5,0,10*ROW('Water Data'!E113))),'Data Summary'!BY119="Yes"),100-OFFSET('Water Data'!$E$5,0,10*ROW('Water Data'!E113)),NA())</f>
        <v>#N/A</v>
      </c>
      <c r="K119" s="60" t="e">
        <f ca="true">+IF(AND(ISNUMBER(OFFSET('Water Data'!$E$7,0,10*ROW('Water Data'!E113))),'Data Summary'!BZ119="Yes"),OFFSET('Water Data'!$E$7,0,10*ROW('Water Data'!E113)),NA())</f>
        <v>#N/A</v>
      </c>
      <c r="L119" s="60" t="e">
        <f ca="true">+IF(AND(ISNUMBER(OFFSET('Water Data'!$E$10,0,10*ROW('Water Data'!E113))),'Data Summary'!CA119="Yes"),OFFSET('Water Data'!$E$10,0,10*ROW('Water Data'!E113)),NA())</f>
        <v>#N/A</v>
      </c>
      <c r="M119" s="60" t="e">
        <f ca="true">+IF(AND(ISNUMBER(OFFSET('Water Data'!$F$5,0,10*ROW('Water Data'!F113))),'Data Summary'!CB119="Yes"),100-OFFSET('Water Data'!$F$5,0,10*ROW('Water Data'!F113)),NA())</f>
        <v>#N/A</v>
      </c>
      <c r="N119" s="60" t="e">
        <f ca="true">+IF(AND(ISNUMBER(OFFSET('Water Data'!$F$7,0,10*ROW('Water Data'!F113))),'Data Summary'!CC119="Yes"),OFFSET('Water Data'!$F$7,0,10*ROW('Water Data'!F113)),NA())</f>
        <v>#N/A</v>
      </c>
      <c r="O119" s="60" t="e">
        <f ca="true">+IF(AND(ISNUMBER(OFFSET('Water Data'!$F$10,0,10*ROW('Water Data'!F113))),'Data Summary'!CD119="Yes"),OFFSET('Water Data'!$F$10,0,10*ROW('Water Data'!F113)),NA())</f>
        <v>#N/A</v>
      </c>
      <c r="P119" s="60" t="e">
        <f ca="true">+IF(AND(ISNUMBER(OFFSET('Water Data'!$G$5,0,10*ROW('Water Data'!G113))),'Data Summary'!CE119="Yes"),100-OFFSET('Water Data'!$G$5,0,10*ROW('Water Data'!G113)),NA())</f>
        <v>#N/A</v>
      </c>
      <c r="Q119" s="60" t="e">
        <f ca="true">+IF(AND(ISNUMBER(OFFSET('Water Data'!$G$7,0,10*ROW('Water Data'!G113))),'Data Summary'!CF119="Yes"),OFFSET('Water Data'!$G$7,0,10*ROW('Water Data'!G113)),NA())</f>
        <v>#N/A</v>
      </c>
      <c r="R119" s="60" t="e">
        <f ca="true">+IF(AND(ISNUMBER(OFFSET('Water Data'!$G$10,0,10*ROW('Water Data'!G113))),'Data Summary'!CG119="Yes"),OFFSET('Water Data'!$G$10,0,10*ROW('Water Data'!G113)),NA())</f>
        <v>#N/A</v>
      </c>
      <c r="S119" s="60" t="e">
        <f ca="true">+IF(AND(ISNUMBER(OFFSET('Water Data'!$H$5,0,10*ROW('Water Data'!H113))),'Data Summary'!CH119="Yes"),100-OFFSET('Water Data'!$H$5,0,10*ROW('Water Data'!H113)),NA())</f>
        <v>#N/A</v>
      </c>
      <c r="T119" s="60" t="e">
        <f ca="true">+IF(AND(ISNUMBER(OFFSET('Water Data'!$H$7,0,10*ROW('Water Data'!H113))),'Data Summary'!CI119="Yes"),OFFSET('Water Data'!$H$7,0,10*ROW('Water Data'!H113)),NA())</f>
        <v>#N/A</v>
      </c>
      <c r="U119" s="60" t="e">
        <f ca="true">+IF(AND(ISNUMBER(OFFSET('Water Data'!$H$10,0,10*ROW('Water Data'!H113))),'Data Summary'!CJ119="Yes"),OFFSET('Water Data'!$H$10,0,10*ROW('Water Data'!H113)),NA())</f>
        <v>#N/A</v>
      </c>
      <c r="V119" s="106" t="e">
        <f ca="true">+IF(AND(ISNUMBER(OFFSET('Sanitation Data'!$C$5,0,10*ROW('Sanitation Data'!C113))),'Data Summary'!CK119="Yes"),100-OFFSET('Sanitation Data'!$C$5,0,10*ROW('Sanitation Data'!C113)),NA())</f>
        <v>#N/A</v>
      </c>
      <c r="W119" s="106" t="e">
        <f ca="true">+IF(AND(ISNUMBER(OFFSET('Sanitation Data'!$C$7,0,10*ROW('Sanitation Data'!C113))),'Data Summary'!CL119="Yes"),OFFSET('Sanitation Data'!$C$7,0,10*ROW('Sanitation Data'!C113)),NA())</f>
        <v>#N/A</v>
      </c>
      <c r="X119" s="106" t="e">
        <f ca="true">+IF(AND(ISNUMBER(OFFSET('Sanitation Data'!$C$11,0,10*ROW('Sanitation Data'!C113))),'Data Summary'!CM119="Yes"),OFFSET('Sanitation Data'!$C$11,0,10*ROW('Sanitation Data'!C113)),NA())</f>
        <v>#N/A</v>
      </c>
      <c r="Y119" s="106" t="e">
        <f ca="true">+IF(AND(ISNUMBER(OFFSET('Sanitation Data'!$C$12,0,10*ROW('Sanitation Data'!C113))),'Data Summary'!CN119="Yes"),OFFSET('Sanitation Data'!$C$12,0,10*ROW('Sanitation Data'!C113)),NA())</f>
        <v>#N/A</v>
      </c>
      <c r="Z119" s="106" t="e">
        <f ca="true">+IF(AND(ISNUMBER(OFFSET('Sanitation Data'!$C$13,0,10*ROW('Sanitation Data'!C113))),'Data Summary'!CO119="Yes"),OFFSET('Sanitation Data'!$C$13,0,10*ROW('Sanitation Data'!C113)),NA())</f>
        <v>#N/A</v>
      </c>
      <c r="AA119" s="106" t="e">
        <f ca="true">+IF(AND(ISNUMBER(OFFSET('Sanitation Data'!$D$5,0,10*ROW('Sanitation Data'!D113))),'Data Summary'!CP119="Yes"),100-OFFSET('Sanitation Data'!$D$5,0,10*ROW('Sanitation Data'!D113)),NA())</f>
        <v>#N/A</v>
      </c>
      <c r="AB119" s="106" t="e">
        <f ca="true">+IF(AND(ISNUMBER(OFFSET('Sanitation Data'!$D$7,0,10*ROW('Sanitation Data'!D113))),'Data Summary'!CQ119="Yes"),OFFSET('Sanitation Data'!$D$7,0,10*ROW('Sanitation Data'!D113)),NA())</f>
        <v>#N/A</v>
      </c>
      <c r="AC119" s="106" t="e">
        <f ca="true">+IF(AND(ISNUMBER(OFFSET('Sanitation Data'!$D$11,0,10*ROW('Sanitation Data'!D113))),'Data Summary'!CR119="Yes"),OFFSET('Sanitation Data'!$D$11,0,10*ROW('Sanitation Data'!D113)),NA())</f>
        <v>#N/A</v>
      </c>
      <c r="AD119" s="106" t="e">
        <f ca="true">+IF(AND(ISNUMBER(OFFSET('Sanitation Data'!$D$12,0,10*ROW('Sanitation Data'!D113))),'Data Summary'!CS119="Yes"),OFFSET('Sanitation Data'!$D$12,0,10*ROW('Sanitation Data'!D113)),NA())</f>
        <v>#N/A</v>
      </c>
      <c r="AE119" s="106" t="e">
        <f ca="true">+IF(AND(ISNUMBER(OFFSET('Sanitation Data'!$D$13,0,10*ROW('Sanitation Data'!D113))),'Data Summary'!CT119="Yes"),OFFSET('Sanitation Data'!$D$13,0,10*ROW('Sanitation Data'!D113)),NA())</f>
        <v>#N/A</v>
      </c>
      <c r="AF119" s="106" t="e">
        <f ca="true">+IF(AND(ISNUMBER(OFFSET('Sanitation Data'!$E$5,0,10*ROW('Sanitation Data'!E113))),'Data Summary'!CU119="Yes"),100-OFFSET('Sanitation Data'!$E$5,0,10*ROW('Sanitation Data'!E113)),NA())</f>
        <v>#N/A</v>
      </c>
      <c r="AG119" s="106" t="e">
        <f ca="true">+IF(AND(ISNUMBER(OFFSET('Sanitation Data'!$E$7,0,10*ROW('Sanitation Data'!E113))),'Data Summary'!CV119="Yes"),OFFSET('Sanitation Data'!$E$7,0,10*ROW('Sanitation Data'!E113)),NA())</f>
        <v>#N/A</v>
      </c>
      <c r="AH119" s="106" t="e">
        <f ca="true">+IF(AND(ISNUMBER(OFFSET('Sanitation Data'!$E$11,0,10*ROW('Sanitation Data'!E113))),'Data Summary'!CW119="Yes"),OFFSET('Sanitation Data'!$E$11,0,10*ROW('Sanitation Data'!E113)),NA())</f>
        <v>#N/A</v>
      </c>
      <c r="AI119" s="106" t="e">
        <f ca="true">+IF(AND(ISNUMBER(OFFSET('Sanitation Data'!$E$12,0,10*ROW('Sanitation Data'!E113))),'Data Summary'!CX119="Yes"),OFFSET('Sanitation Data'!$E$12,0,10*ROW('Sanitation Data'!E113)),NA())</f>
        <v>#N/A</v>
      </c>
      <c r="AJ119" s="106" t="e">
        <f ca="true">+IF(AND(ISNUMBER(OFFSET('Sanitation Data'!$E$13,0,10*ROW('Sanitation Data'!E113))),'Data Summary'!CY119="Yes"),OFFSET('Sanitation Data'!$E$13,0,10*ROW('Sanitation Data'!E113)),NA())</f>
        <v>#N/A</v>
      </c>
      <c r="AK119" s="106" t="e">
        <f ca="true">+IF(AND(ISNUMBER(OFFSET('Sanitation Data'!$F$5,0,10*ROW('Sanitation Data'!F113))),'Data Summary'!CZ119="Yes"),100-OFFSET('Sanitation Data'!$F$5,0,10*ROW('Sanitation Data'!F113)),NA())</f>
        <v>#N/A</v>
      </c>
      <c r="AL119" s="106" t="e">
        <f ca="true">+IF(AND(ISNUMBER(OFFSET('Sanitation Data'!$F$7,0,10*ROW('Sanitation Data'!F113))),'Data Summary'!DA119="Yes"),OFFSET('Sanitation Data'!$F$7,0,10*ROW('Sanitation Data'!F113)),NA())</f>
        <v>#N/A</v>
      </c>
      <c r="AM119" s="106" t="e">
        <f ca="true">+IF(AND(ISNUMBER(OFFSET('Sanitation Data'!$F$11,0,10*ROW('Sanitation Data'!F113))),'Data Summary'!DB119="Yes"),OFFSET('Sanitation Data'!$F$11,0,10*ROW('Sanitation Data'!F113)),NA())</f>
        <v>#N/A</v>
      </c>
      <c r="AN119" s="106" t="e">
        <f ca="true">+IF(AND(ISNUMBER(OFFSET('Sanitation Data'!$F$12,0,10*ROW('Sanitation Data'!F113))),'Data Summary'!DC119="Yes"),OFFSET('Sanitation Data'!$F$12,0,10*ROW('Sanitation Data'!F113)),NA())</f>
        <v>#N/A</v>
      </c>
      <c r="AO119" s="106" t="e">
        <f ca="true">+IF(AND(ISNUMBER(OFFSET('Sanitation Data'!$F$13,0,10*ROW('Sanitation Data'!F113))),'Data Summary'!DD119="Yes"),OFFSET('Sanitation Data'!$F$13,0,10*ROW('Sanitation Data'!F113)),NA())</f>
        <v>#N/A</v>
      </c>
      <c r="AP119" s="106" t="e">
        <f ca="true">+IF(AND(ISNUMBER(OFFSET('Sanitation Data'!$G$5,0,10*ROW('Sanitation Data'!G113))),'Data Summary'!DE119="Yes"),100-OFFSET('Sanitation Data'!$G$5,0,10*ROW('Sanitation Data'!G113)),NA())</f>
        <v>#N/A</v>
      </c>
      <c r="AQ119" s="106" t="e">
        <f ca="true">+IF(AND(ISNUMBER(OFFSET('Sanitation Data'!$G$7,0,10*ROW('Sanitation Data'!G113))),'Data Summary'!DF119="Yes"),OFFSET('Sanitation Data'!$G$7,0,10*ROW('Sanitation Data'!G113)),NA())</f>
        <v>#N/A</v>
      </c>
      <c r="AR119" s="106" t="e">
        <f ca="true">+IF(AND(ISNUMBER(OFFSET('Sanitation Data'!$G$11,0,10*ROW('Sanitation Data'!G113))),'Data Summary'!DG119="Yes"),OFFSET('Sanitation Data'!$G$11,0,10*ROW('Sanitation Data'!G113)),NA())</f>
        <v>#N/A</v>
      </c>
      <c r="AS119" s="106" t="e">
        <f ca="true">+IF(AND(ISNUMBER(OFFSET('Sanitation Data'!$G$12,0,10*ROW('Sanitation Data'!G113))),'Data Summary'!DH119="Yes"),OFFSET('Sanitation Data'!$G$12,0,10*ROW('Sanitation Data'!G113)),NA())</f>
        <v>#N/A</v>
      </c>
      <c r="AT119" s="106" t="e">
        <f ca="true">+IF(AND(ISNUMBER(OFFSET('Sanitation Data'!$G$13,0,10*ROW('Sanitation Data'!G113))),'Data Summary'!DI119="Yes"),OFFSET('Sanitation Data'!$G$13,0,10*ROW('Sanitation Data'!G113)),NA())</f>
        <v>#N/A</v>
      </c>
      <c r="AU119" s="106" t="e">
        <f ca="true">+IF(AND(ISNUMBER(OFFSET('Sanitation Data'!$H$5,0,10*ROW('Sanitation Data'!H113))),'Data Summary'!DJ119="Yes"),100-OFFSET('Sanitation Data'!$H$5,0,10*ROW('Sanitation Data'!H113)),NA())</f>
        <v>#N/A</v>
      </c>
      <c r="AV119" s="106" t="e">
        <f ca="true">+IF(AND(ISNUMBER(OFFSET('Sanitation Data'!$H$7,0,10*ROW('Sanitation Data'!H113))),'Data Summary'!DK119="Yes"),OFFSET('Sanitation Data'!$H$7,0,10*ROW('Sanitation Data'!H113)),NA())</f>
        <v>#N/A</v>
      </c>
      <c r="AW119" s="106" t="e">
        <f ca="true">+IF(AND(ISNUMBER(OFFSET('Sanitation Data'!$H$11,0,10*ROW('Sanitation Data'!H113))),'Data Summary'!DL119="Yes"),OFFSET('Sanitation Data'!$H$11,0,10*ROW('Sanitation Data'!H113)),NA())</f>
        <v>#N/A</v>
      </c>
      <c r="AX119" s="106" t="e">
        <f ca="true">+IF(AND(ISNUMBER(OFFSET('Sanitation Data'!$H$12,0,10*ROW('Sanitation Data'!H113))),'Data Summary'!DM119="Yes"),OFFSET('Sanitation Data'!$H$12,0,10*ROW('Sanitation Data'!H113)),NA())</f>
        <v>#N/A</v>
      </c>
      <c r="AY119" s="106" t="e">
        <f ca="true">+IF(AND(ISNUMBER(OFFSET('Sanitation Data'!$H$13,0,10*ROW('Sanitation Data'!H113))),'Data Summary'!DN119="Yes"),OFFSET('Sanitation Data'!$H$13,0,10*ROW('Sanitation Data'!H113)),NA())</f>
        <v>#N/A</v>
      </c>
      <c r="AZ119" s="111" t="e">
        <f ca="true">+IF(AND(ISNUMBER(OFFSET('Hygiene Data'!$C$6,0,10*ROW('Hygiene Data'!C113))),'Data Summary'!DO119="Yes"),OFFSET('Hygiene Data'!$C$6,0,10*ROW('Hygiene Data'!C113)),NA())</f>
        <v>#N/A</v>
      </c>
      <c r="BA119" s="111" t="e">
        <f ca="true">+IF(AND(ISNUMBER(OFFSET('Hygiene Data'!$C$8,0,10*ROW('Hygiene Data'!C113))),'Data Summary'!DP119="Yes"),OFFSET('Hygiene Data'!$C$8,0,10*ROW('Hygiene Data'!C113)),NA())</f>
        <v>#N/A</v>
      </c>
      <c r="BB119" s="111" t="e">
        <f ca="true">+IF(AND(ISNUMBER(OFFSET('Hygiene Data'!$C$10,0,10*ROW('Hygiene Data'!C113))),'Data Summary'!DQ119="Yes"),OFFSET('Hygiene Data'!$C$10,0,10*ROW('Hygiene Data'!C113)),NA())</f>
        <v>#N/A</v>
      </c>
      <c r="BC119" s="111" t="e">
        <f ca="true">+IF(AND(ISNUMBER(OFFSET('Hygiene Data'!$D$6,0,10*ROW('Hygiene Data'!D113))),'Data Summary'!DR119="Yes"),OFFSET('Hygiene Data'!$D$6,0,10*ROW('Hygiene Data'!D113)),NA())</f>
        <v>#N/A</v>
      </c>
      <c r="BD119" s="111" t="e">
        <f ca="true">+IF(AND(ISNUMBER(OFFSET('Hygiene Data'!$D$8,0,10*ROW('Hygiene Data'!D113))),'Data Summary'!DS119="Yes"),OFFSET('Hygiene Data'!$D$8,0,10*ROW('Hygiene Data'!D113)),NA())</f>
        <v>#N/A</v>
      </c>
      <c r="BE119" s="111" t="e">
        <f ca="true">+IF(AND(ISNUMBER(OFFSET('Hygiene Data'!$D$10,0,10*ROW('Hygiene Data'!D113))),'Data Summary'!DT119="Yes"),OFFSET('Hygiene Data'!$D$10,0,10*ROW('Hygiene Data'!D113)),NA())</f>
        <v>#N/A</v>
      </c>
      <c r="BF119" s="111" t="e">
        <f ca="true">+IF(AND(ISNUMBER(OFFSET('Hygiene Data'!$E$6,0,10*ROW('Hygiene Data'!E113))),'Data Summary'!DU119="Yes"),OFFSET('Hygiene Data'!$E$6,0,10*ROW('Hygiene Data'!E113)),NA())</f>
        <v>#N/A</v>
      </c>
      <c r="BG119" s="111" t="e">
        <f ca="true">+IF(AND(ISNUMBER(OFFSET('Hygiene Data'!$E$8,0,10*ROW('Hygiene Data'!E113))),'Data Summary'!DV119="Yes"),OFFSET('Hygiene Data'!$E$8,0,10*ROW('Hygiene Data'!E113)),NA())</f>
        <v>#N/A</v>
      </c>
      <c r="BH119" s="111" t="e">
        <f ca="true">+IF(AND(ISNUMBER(OFFSET('Hygiene Data'!$E$10,0,10*ROW('Hygiene Data'!E113))),'Data Summary'!DW119="Yes"),OFFSET('Hygiene Data'!$E$10,0,10*ROW('Hygiene Data'!E113)),NA())</f>
        <v>#N/A</v>
      </c>
      <c r="BI119" s="111" t="e">
        <f ca="true">+IF(AND(ISNUMBER(OFFSET('Hygiene Data'!$F$6,0,10*ROW('Hygiene Data'!F113))),'Data Summary'!DX119="Yes"),OFFSET('Hygiene Data'!$F$6,0,10*ROW('Hygiene Data'!F113)),NA())</f>
        <v>#N/A</v>
      </c>
      <c r="BJ119" s="111" t="e">
        <f ca="true">+IF(AND(ISNUMBER(OFFSET('Hygiene Data'!$F$8,0,10*ROW('Hygiene Data'!F113))),'Data Summary'!DY119="Yes"),OFFSET('Hygiene Data'!$F$8,0,10*ROW('Hygiene Data'!F113)),NA())</f>
        <v>#N/A</v>
      </c>
      <c r="BK119" s="111" t="e">
        <f ca="true">+IF(AND(ISNUMBER(OFFSET('Hygiene Data'!$F$10,0,10*ROW('Hygiene Data'!F113))),'Data Summary'!DZ119="Yes"),OFFSET('Hygiene Data'!$F$10,0,10*ROW('Hygiene Data'!F113)),NA())</f>
        <v>#N/A</v>
      </c>
      <c r="BL119" s="111" t="e">
        <f ca="true">+IF(AND(ISNUMBER(OFFSET('Hygiene Data'!$G$6,0,10*ROW('Hygiene Data'!G113))),'Data Summary'!EA119="Yes"),OFFSET('Hygiene Data'!$G$6,0,10*ROW('Hygiene Data'!G113)),NA())</f>
        <v>#N/A</v>
      </c>
      <c r="BM119" s="111" t="e">
        <f ca="true">+IF(AND(ISNUMBER(OFFSET('Hygiene Data'!$G$8,0,10*ROW('Hygiene Data'!G113))),'Data Summary'!EB119="Yes"),OFFSET('Hygiene Data'!$G$8,0,10*ROW('Hygiene Data'!G113)),NA())</f>
        <v>#N/A</v>
      </c>
      <c r="BN119" s="111" t="e">
        <f ca="true">+IF(AND(ISNUMBER(OFFSET('Hygiene Data'!$G$10,0,10*ROW('Hygiene Data'!G113))),'Data Summary'!EC119="Yes"),OFFSET('Hygiene Data'!$G$10,0,10*ROW('Hygiene Data'!G113)),NA())</f>
        <v>#N/A</v>
      </c>
      <c r="BO119" s="111" t="e">
        <f ca="true">+IF(AND(ISNUMBER(OFFSET('Hygiene Data'!$H$6,0,10*ROW('Hygiene Data'!H113))),'Data Summary'!ED119="Yes"),OFFSET('Hygiene Data'!$H$6,0,10*ROW('Hygiene Data'!H113)),NA())</f>
        <v>#N/A</v>
      </c>
      <c r="BP119" s="111" t="e">
        <f ca="true">+IF(AND(ISNUMBER(OFFSET('Hygiene Data'!$H$8,0,10*ROW('Hygiene Data'!H113))),'Data Summary'!EE119="Yes"),OFFSET('Hygiene Data'!$H$8,0,10*ROW('Hygiene Data'!H113)),NA())</f>
        <v>#N/A</v>
      </c>
      <c r="BQ119" s="111" t="e">
        <f ca="true">+IF(AND(ISNUMBER(OFFSET('Hygiene Data'!$H$10,0,10*ROW('Hygiene Data'!H113))),'Data Summary'!EF119="Yes"),OFFSET('Hygiene Data'!$H$10,0,10*ROW('Hygiene Data'!H113)),NA())</f>
        <v>#N/A</v>
      </c>
    </row>
    <row r="120" x14ac:dyDescent="0.2">
      <c r="A120" s="59" t="e">
        <f ca="true">+IF(OFFSET('Water Data'!$B$1,0,10*ROW('Water Data'!B114))="",NA(),OFFSET('Water Data'!$B$1,0,10*ROW('Water Data'!B114)))</f>
        <v>#N/A</v>
      </c>
      <c r="B120" s="59" t="e">
        <f ca="true">+IF(OFFSET('Water Data'!$A$3,0,10*ROW('Water Data'!A117))="",NA(),OFFSET('Water Data'!$A$3,0,10*ROW('Water Data'!A117)))</f>
        <v>#N/A</v>
      </c>
      <c r="C120" s="59" t="e">
        <f ca="true">+IF(OFFSET('Water Data'!$C$3,0,10*ROW('Water Data'!C117))="",NA(),OFFSET('Water Data'!$C$3,0,10*ROW('Water Data'!C117)))</f>
        <v>#N/A</v>
      </c>
      <c r="D120" s="60" t="e">
        <f ca="true">+IF(AND(ISNUMBER(OFFSET('Water Data'!$C$5,0,10*ROW('Water Data'!C114))),'Data Summary'!BS120="Yes"),100-OFFSET('Water Data'!$C$5,0,10*ROW('Water Data'!C114)),NA())</f>
        <v>#N/A</v>
      </c>
      <c r="E120" s="60" t="e">
        <f ca="true">+IF(AND(ISNUMBER(OFFSET('Water Data'!$C$7,0,10*ROW('Water Data'!C114))),'Data Summary'!BT120="Yes"),OFFSET('Water Data'!$C$7,0,10*ROW('Water Data'!C114)),NA())</f>
        <v>#N/A</v>
      </c>
      <c r="F120" s="60" t="e">
        <f ca="true">+IF(AND(ISNUMBER(OFFSET('Water Data'!$C$10,0,10*ROW('Water Data'!C114))),'Data Summary'!BU120="Yes"),OFFSET('Water Data'!$C$10,0,10*ROW('Water Data'!C114)),NA())</f>
        <v>#N/A</v>
      </c>
      <c r="G120" s="60" t="e">
        <f ca="true">+IF(AND(ISNUMBER(OFFSET('Water Data'!$D$5,0,10*ROW('Water Data'!D114))),'Data Summary'!BV120="Yes"),100-OFFSET('Water Data'!$D$5,0,10*ROW('Water Data'!D114)),NA())</f>
        <v>#N/A</v>
      </c>
      <c r="H120" s="60" t="e">
        <f ca="true">+IF(AND(ISNUMBER(OFFSET('Water Data'!$D$7,0,10*ROW('Water Data'!D114))),'Data Summary'!BW120="Yes"),OFFSET('Water Data'!$D$7,0,10*ROW('Water Data'!D114)),NA())</f>
        <v>#N/A</v>
      </c>
      <c r="I120" s="60" t="e">
        <f ca="true">+IF(AND(ISNUMBER(OFFSET('Water Data'!$D$10,0,10*ROW('Water Data'!D114))),'Data Summary'!BX120="Yes"),OFFSET('Water Data'!$D$10,0,10*ROW('Water Data'!D114)),NA())</f>
        <v>#N/A</v>
      </c>
      <c r="J120" s="60" t="e">
        <f ca="true">+IF(AND(ISNUMBER(OFFSET('Water Data'!$E$5,0,10*ROW('Water Data'!E114))),'Data Summary'!BY120="Yes"),100-OFFSET('Water Data'!$E$5,0,10*ROW('Water Data'!E114)),NA())</f>
        <v>#N/A</v>
      </c>
      <c r="K120" s="60" t="e">
        <f ca="true">+IF(AND(ISNUMBER(OFFSET('Water Data'!$E$7,0,10*ROW('Water Data'!E114))),'Data Summary'!BZ120="Yes"),OFFSET('Water Data'!$E$7,0,10*ROW('Water Data'!E114)),NA())</f>
        <v>#N/A</v>
      </c>
      <c r="L120" s="60" t="e">
        <f ca="true">+IF(AND(ISNUMBER(OFFSET('Water Data'!$E$10,0,10*ROW('Water Data'!E114))),'Data Summary'!CA120="Yes"),OFFSET('Water Data'!$E$10,0,10*ROW('Water Data'!E114)),NA())</f>
        <v>#N/A</v>
      </c>
      <c r="M120" s="60" t="e">
        <f ca="true">+IF(AND(ISNUMBER(OFFSET('Water Data'!$F$5,0,10*ROW('Water Data'!F114))),'Data Summary'!CB120="Yes"),100-OFFSET('Water Data'!$F$5,0,10*ROW('Water Data'!F114)),NA())</f>
        <v>#N/A</v>
      </c>
      <c r="N120" s="60" t="e">
        <f ca="true">+IF(AND(ISNUMBER(OFFSET('Water Data'!$F$7,0,10*ROW('Water Data'!F114))),'Data Summary'!CC120="Yes"),OFFSET('Water Data'!$F$7,0,10*ROW('Water Data'!F114)),NA())</f>
        <v>#N/A</v>
      </c>
      <c r="O120" s="60" t="e">
        <f ca="true">+IF(AND(ISNUMBER(OFFSET('Water Data'!$F$10,0,10*ROW('Water Data'!F114))),'Data Summary'!CD120="Yes"),OFFSET('Water Data'!$F$10,0,10*ROW('Water Data'!F114)),NA())</f>
        <v>#N/A</v>
      </c>
      <c r="P120" s="60" t="e">
        <f ca="true">+IF(AND(ISNUMBER(OFFSET('Water Data'!$G$5,0,10*ROW('Water Data'!G114))),'Data Summary'!CE120="Yes"),100-OFFSET('Water Data'!$G$5,0,10*ROW('Water Data'!G114)),NA())</f>
        <v>#N/A</v>
      </c>
      <c r="Q120" s="60" t="e">
        <f ca="true">+IF(AND(ISNUMBER(OFFSET('Water Data'!$G$7,0,10*ROW('Water Data'!G114))),'Data Summary'!CF120="Yes"),OFFSET('Water Data'!$G$7,0,10*ROW('Water Data'!G114)),NA())</f>
        <v>#N/A</v>
      </c>
      <c r="R120" s="60" t="e">
        <f ca="true">+IF(AND(ISNUMBER(OFFSET('Water Data'!$G$10,0,10*ROW('Water Data'!G114))),'Data Summary'!CG120="Yes"),OFFSET('Water Data'!$G$10,0,10*ROW('Water Data'!G114)),NA())</f>
        <v>#N/A</v>
      </c>
      <c r="S120" s="60" t="e">
        <f ca="true">+IF(AND(ISNUMBER(OFFSET('Water Data'!$H$5,0,10*ROW('Water Data'!H114))),'Data Summary'!CH120="Yes"),100-OFFSET('Water Data'!$H$5,0,10*ROW('Water Data'!H114)),NA())</f>
        <v>#N/A</v>
      </c>
      <c r="T120" s="60" t="e">
        <f ca="true">+IF(AND(ISNUMBER(OFFSET('Water Data'!$H$7,0,10*ROW('Water Data'!H114))),'Data Summary'!CI120="Yes"),OFFSET('Water Data'!$H$7,0,10*ROW('Water Data'!H114)),NA())</f>
        <v>#N/A</v>
      </c>
      <c r="U120" s="60" t="e">
        <f ca="true">+IF(AND(ISNUMBER(OFFSET('Water Data'!$H$10,0,10*ROW('Water Data'!H114))),'Data Summary'!CJ120="Yes"),OFFSET('Water Data'!$H$10,0,10*ROW('Water Data'!H114)),NA())</f>
        <v>#N/A</v>
      </c>
      <c r="V120" s="106" t="e">
        <f ca="true">+IF(AND(ISNUMBER(OFFSET('Sanitation Data'!$C$5,0,10*ROW('Sanitation Data'!C114))),'Data Summary'!CK120="Yes"),100-OFFSET('Sanitation Data'!$C$5,0,10*ROW('Sanitation Data'!C114)),NA())</f>
        <v>#N/A</v>
      </c>
      <c r="W120" s="106" t="e">
        <f ca="true">+IF(AND(ISNUMBER(OFFSET('Sanitation Data'!$C$7,0,10*ROW('Sanitation Data'!C114))),'Data Summary'!CL120="Yes"),OFFSET('Sanitation Data'!$C$7,0,10*ROW('Sanitation Data'!C114)),NA())</f>
        <v>#N/A</v>
      </c>
      <c r="X120" s="106" t="e">
        <f ca="true">+IF(AND(ISNUMBER(OFFSET('Sanitation Data'!$C$11,0,10*ROW('Sanitation Data'!C114))),'Data Summary'!CM120="Yes"),OFFSET('Sanitation Data'!$C$11,0,10*ROW('Sanitation Data'!C114)),NA())</f>
        <v>#N/A</v>
      </c>
      <c r="Y120" s="106" t="e">
        <f ca="true">+IF(AND(ISNUMBER(OFFSET('Sanitation Data'!$C$12,0,10*ROW('Sanitation Data'!C114))),'Data Summary'!CN120="Yes"),OFFSET('Sanitation Data'!$C$12,0,10*ROW('Sanitation Data'!C114)),NA())</f>
        <v>#N/A</v>
      </c>
      <c r="Z120" s="106" t="e">
        <f ca="true">+IF(AND(ISNUMBER(OFFSET('Sanitation Data'!$C$13,0,10*ROW('Sanitation Data'!C114))),'Data Summary'!CO120="Yes"),OFFSET('Sanitation Data'!$C$13,0,10*ROW('Sanitation Data'!C114)),NA())</f>
        <v>#N/A</v>
      </c>
      <c r="AA120" s="106" t="e">
        <f ca="true">+IF(AND(ISNUMBER(OFFSET('Sanitation Data'!$D$5,0,10*ROW('Sanitation Data'!D114))),'Data Summary'!CP120="Yes"),100-OFFSET('Sanitation Data'!$D$5,0,10*ROW('Sanitation Data'!D114)),NA())</f>
        <v>#N/A</v>
      </c>
      <c r="AB120" s="106" t="e">
        <f ca="true">+IF(AND(ISNUMBER(OFFSET('Sanitation Data'!$D$7,0,10*ROW('Sanitation Data'!D114))),'Data Summary'!CQ120="Yes"),OFFSET('Sanitation Data'!$D$7,0,10*ROW('Sanitation Data'!D114)),NA())</f>
        <v>#N/A</v>
      </c>
      <c r="AC120" s="106" t="e">
        <f ca="true">+IF(AND(ISNUMBER(OFFSET('Sanitation Data'!$D$11,0,10*ROW('Sanitation Data'!D114))),'Data Summary'!CR120="Yes"),OFFSET('Sanitation Data'!$D$11,0,10*ROW('Sanitation Data'!D114)),NA())</f>
        <v>#N/A</v>
      </c>
      <c r="AD120" s="106" t="e">
        <f ca="true">+IF(AND(ISNUMBER(OFFSET('Sanitation Data'!$D$12,0,10*ROW('Sanitation Data'!D114))),'Data Summary'!CS120="Yes"),OFFSET('Sanitation Data'!$D$12,0,10*ROW('Sanitation Data'!D114)),NA())</f>
        <v>#N/A</v>
      </c>
      <c r="AE120" s="106" t="e">
        <f ca="true">+IF(AND(ISNUMBER(OFFSET('Sanitation Data'!$D$13,0,10*ROW('Sanitation Data'!D114))),'Data Summary'!CT120="Yes"),OFFSET('Sanitation Data'!$D$13,0,10*ROW('Sanitation Data'!D114)),NA())</f>
        <v>#N/A</v>
      </c>
      <c r="AF120" s="106" t="e">
        <f ca="true">+IF(AND(ISNUMBER(OFFSET('Sanitation Data'!$E$5,0,10*ROW('Sanitation Data'!E114))),'Data Summary'!CU120="Yes"),100-OFFSET('Sanitation Data'!$E$5,0,10*ROW('Sanitation Data'!E114)),NA())</f>
        <v>#N/A</v>
      </c>
      <c r="AG120" s="106" t="e">
        <f ca="true">+IF(AND(ISNUMBER(OFFSET('Sanitation Data'!$E$7,0,10*ROW('Sanitation Data'!E114))),'Data Summary'!CV120="Yes"),OFFSET('Sanitation Data'!$E$7,0,10*ROW('Sanitation Data'!E114)),NA())</f>
        <v>#N/A</v>
      </c>
      <c r="AH120" s="106" t="e">
        <f ca="true">+IF(AND(ISNUMBER(OFFSET('Sanitation Data'!$E$11,0,10*ROW('Sanitation Data'!E114))),'Data Summary'!CW120="Yes"),OFFSET('Sanitation Data'!$E$11,0,10*ROW('Sanitation Data'!E114)),NA())</f>
        <v>#N/A</v>
      </c>
      <c r="AI120" s="106" t="e">
        <f ca="true">+IF(AND(ISNUMBER(OFFSET('Sanitation Data'!$E$12,0,10*ROW('Sanitation Data'!E114))),'Data Summary'!CX120="Yes"),OFFSET('Sanitation Data'!$E$12,0,10*ROW('Sanitation Data'!E114)),NA())</f>
        <v>#N/A</v>
      </c>
      <c r="AJ120" s="106" t="e">
        <f ca="true">+IF(AND(ISNUMBER(OFFSET('Sanitation Data'!$E$13,0,10*ROW('Sanitation Data'!E114))),'Data Summary'!CY120="Yes"),OFFSET('Sanitation Data'!$E$13,0,10*ROW('Sanitation Data'!E114)),NA())</f>
        <v>#N/A</v>
      </c>
      <c r="AK120" s="106" t="e">
        <f ca="true">+IF(AND(ISNUMBER(OFFSET('Sanitation Data'!$F$5,0,10*ROW('Sanitation Data'!F114))),'Data Summary'!CZ120="Yes"),100-OFFSET('Sanitation Data'!$F$5,0,10*ROW('Sanitation Data'!F114)),NA())</f>
        <v>#N/A</v>
      </c>
      <c r="AL120" s="106" t="e">
        <f ca="true">+IF(AND(ISNUMBER(OFFSET('Sanitation Data'!$F$7,0,10*ROW('Sanitation Data'!F114))),'Data Summary'!DA120="Yes"),OFFSET('Sanitation Data'!$F$7,0,10*ROW('Sanitation Data'!F114)),NA())</f>
        <v>#N/A</v>
      </c>
      <c r="AM120" s="106" t="e">
        <f ca="true">+IF(AND(ISNUMBER(OFFSET('Sanitation Data'!$F$11,0,10*ROW('Sanitation Data'!F114))),'Data Summary'!DB120="Yes"),OFFSET('Sanitation Data'!$F$11,0,10*ROW('Sanitation Data'!F114)),NA())</f>
        <v>#N/A</v>
      </c>
      <c r="AN120" s="106" t="e">
        <f ca="true">+IF(AND(ISNUMBER(OFFSET('Sanitation Data'!$F$12,0,10*ROW('Sanitation Data'!F114))),'Data Summary'!DC120="Yes"),OFFSET('Sanitation Data'!$F$12,0,10*ROW('Sanitation Data'!F114)),NA())</f>
        <v>#N/A</v>
      </c>
      <c r="AO120" s="106" t="e">
        <f ca="true">+IF(AND(ISNUMBER(OFFSET('Sanitation Data'!$F$13,0,10*ROW('Sanitation Data'!F114))),'Data Summary'!DD120="Yes"),OFFSET('Sanitation Data'!$F$13,0,10*ROW('Sanitation Data'!F114)),NA())</f>
        <v>#N/A</v>
      </c>
      <c r="AP120" s="106" t="e">
        <f ca="true">+IF(AND(ISNUMBER(OFFSET('Sanitation Data'!$G$5,0,10*ROW('Sanitation Data'!G114))),'Data Summary'!DE120="Yes"),100-OFFSET('Sanitation Data'!$G$5,0,10*ROW('Sanitation Data'!G114)),NA())</f>
        <v>#N/A</v>
      </c>
      <c r="AQ120" s="106" t="e">
        <f ca="true">+IF(AND(ISNUMBER(OFFSET('Sanitation Data'!$G$7,0,10*ROW('Sanitation Data'!G114))),'Data Summary'!DF120="Yes"),OFFSET('Sanitation Data'!$G$7,0,10*ROW('Sanitation Data'!G114)),NA())</f>
        <v>#N/A</v>
      </c>
      <c r="AR120" s="106" t="e">
        <f ca="true">+IF(AND(ISNUMBER(OFFSET('Sanitation Data'!$G$11,0,10*ROW('Sanitation Data'!G114))),'Data Summary'!DG120="Yes"),OFFSET('Sanitation Data'!$G$11,0,10*ROW('Sanitation Data'!G114)),NA())</f>
        <v>#N/A</v>
      </c>
      <c r="AS120" s="106" t="e">
        <f ca="true">+IF(AND(ISNUMBER(OFFSET('Sanitation Data'!$G$12,0,10*ROW('Sanitation Data'!G114))),'Data Summary'!DH120="Yes"),OFFSET('Sanitation Data'!$G$12,0,10*ROW('Sanitation Data'!G114)),NA())</f>
        <v>#N/A</v>
      </c>
      <c r="AT120" s="106" t="e">
        <f ca="true">+IF(AND(ISNUMBER(OFFSET('Sanitation Data'!$G$13,0,10*ROW('Sanitation Data'!G114))),'Data Summary'!DI120="Yes"),OFFSET('Sanitation Data'!$G$13,0,10*ROW('Sanitation Data'!G114)),NA())</f>
        <v>#N/A</v>
      </c>
      <c r="AU120" s="106" t="e">
        <f ca="true">+IF(AND(ISNUMBER(OFFSET('Sanitation Data'!$H$5,0,10*ROW('Sanitation Data'!H114))),'Data Summary'!DJ120="Yes"),100-OFFSET('Sanitation Data'!$H$5,0,10*ROW('Sanitation Data'!H114)),NA())</f>
        <v>#N/A</v>
      </c>
      <c r="AV120" s="106" t="e">
        <f ca="true">+IF(AND(ISNUMBER(OFFSET('Sanitation Data'!$H$7,0,10*ROW('Sanitation Data'!H114))),'Data Summary'!DK120="Yes"),OFFSET('Sanitation Data'!$H$7,0,10*ROW('Sanitation Data'!H114)),NA())</f>
        <v>#N/A</v>
      </c>
      <c r="AW120" s="106" t="e">
        <f ca="true">+IF(AND(ISNUMBER(OFFSET('Sanitation Data'!$H$11,0,10*ROW('Sanitation Data'!H114))),'Data Summary'!DL120="Yes"),OFFSET('Sanitation Data'!$H$11,0,10*ROW('Sanitation Data'!H114)),NA())</f>
        <v>#N/A</v>
      </c>
      <c r="AX120" s="106" t="e">
        <f ca="true">+IF(AND(ISNUMBER(OFFSET('Sanitation Data'!$H$12,0,10*ROW('Sanitation Data'!H114))),'Data Summary'!DM120="Yes"),OFFSET('Sanitation Data'!$H$12,0,10*ROW('Sanitation Data'!H114)),NA())</f>
        <v>#N/A</v>
      </c>
      <c r="AY120" s="106" t="e">
        <f ca="true">+IF(AND(ISNUMBER(OFFSET('Sanitation Data'!$H$13,0,10*ROW('Sanitation Data'!H114))),'Data Summary'!DN120="Yes"),OFFSET('Sanitation Data'!$H$13,0,10*ROW('Sanitation Data'!H114)),NA())</f>
        <v>#N/A</v>
      </c>
      <c r="AZ120" s="111" t="e">
        <f ca="true">+IF(AND(ISNUMBER(OFFSET('Hygiene Data'!$C$6,0,10*ROW('Hygiene Data'!C114))),'Data Summary'!DO120="Yes"),OFFSET('Hygiene Data'!$C$6,0,10*ROW('Hygiene Data'!C114)),NA())</f>
        <v>#N/A</v>
      </c>
      <c r="BA120" s="111" t="e">
        <f ca="true">+IF(AND(ISNUMBER(OFFSET('Hygiene Data'!$C$8,0,10*ROW('Hygiene Data'!C114))),'Data Summary'!DP120="Yes"),OFFSET('Hygiene Data'!$C$8,0,10*ROW('Hygiene Data'!C114)),NA())</f>
        <v>#N/A</v>
      </c>
      <c r="BB120" s="111" t="e">
        <f ca="true">+IF(AND(ISNUMBER(OFFSET('Hygiene Data'!$C$10,0,10*ROW('Hygiene Data'!C114))),'Data Summary'!DQ120="Yes"),OFFSET('Hygiene Data'!$C$10,0,10*ROW('Hygiene Data'!C114)),NA())</f>
        <v>#N/A</v>
      </c>
      <c r="BC120" s="111" t="e">
        <f ca="true">+IF(AND(ISNUMBER(OFFSET('Hygiene Data'!$D$6,0,10*ROW('Hygiene Data'!D114))),'Data Summary'!DR120="Yes"),OFFSET('Hygiene Data'!$D$6,0,10*ROW('Hygiene Data'!D114)),NA())</f>
        <v>#N/A</v>
      </c>
      <c r="BD120" s="111" t="e">
        <f ca="true">+IF(AND(ISNUMBER(OFFSET('Hygiene Data'!$D$8,0,10*ROW('Hygiene Data'!D114))),'Data Summary'!DS120="Yes"),OFFSET('Hygiene Data'!$D$8,0,10*ROW('Hygiene Data'!D114)),NA())</f>
        <v>#N/A</v>
      </c>
      <c r="BE120" s="111" t="e">
        <f ca="true">+IF(AND(ISNUMBER(OFFSET('Hygiene Data'!$D$10,0,10*ROW('Hygiene Data'!D114))),'Data Summary'!DT120="Yes"),OFFSET('Hygiene Data'!$D$10,0,10*ROW('Hygiene Data'!D114)),NA())</f>
        <v>#N/A</v>
      </c>
      <c r="BF120" s="111" t="e">
        <f ca="true">+IF(AND(ISNUMBER(OFFSET('Hygiene Data'!$E$6,0,10*ROW('Hygiene Data'!E114))),'Data Summary'!DU120="Yes"),OFFSET('Hygiene Data'!$E$6,0,10*ROW('Hygiene Data'!E114)),NA())</f>
        <v>#N/A</v>
      </c>
      <c r="BG120" s="111" t="e">
        <f ca="true">+IF(AND(ISNUMBER(OFFSET('Hygiene Data'!$E$8,0,10*ROW('Hygiene Data'!E114))),'Data Summary'!DV120="Yes"),OFFSET('Hygiene Data'!$E$8,0,10*ROW('Hygiene Data'!E114)),NA())</f>
        <v>#N/A</v>
      </c>
      <c r="BH120" s="111" t="e">
        <f ca="true">+IF(AND(ISNUMBER(OFFSET('Hygiene Data'!$E$10,0,10*ROW('Hygiene Data'!E114))),'Data Summary'!DW120="Yes"),OFFSET('Hygiene Data'!$E$10,0,10*ROW('Hygiene Data'!E114)),NA())</f>
        <v>#N/A</v>
      </c>
      <c r="BI120" s="111" t="e">
        <f ca="true">+IF(AND(ISNUMBER(OFFSET('Hygiene Data'!$F$6,0,10*ROW('Hygiene Data'!F114))),'Data Summary'!DX120="Yes"),OFFSET('Hygiene Data'!$F$6,0,10*ROW('Hygiene Data'!F114)),NA())</f>
        <v>#N/A</v>
      </c>
      <c r="BJ120" s="111" t="e">
        <f ca="true">+IF(AND(ISNUMBER(OFFSET('Hygiene Data'!$F$8,0,10*ROW('Hygiene Data'!F114))),'Data Summary'!DY120="Yes"),OFFSET('Hygiene Data'!$F$8,0,10*ROW('Hygiene Data'!F114)),NA())</f>
        <v>#N/A</v>
      </c>
      <c r="BK120" s="111" t="e">
        <f ca="true">+IF(AND(ISNUMBER(OFFSET('Hygiene Data'!$F$10,0,10*ROW('Hygiene Data'!F114))),'Data Summary'!DZ120="Yes"),OFFSET('Hygiene Data'!$F$10,0,10*ROW('Hygiene Data'!F114)),NA())</f>
        <v>#N/A</v>
      </c>
      <c r="BL120" s="111" t="e">
        <f ca="true">+IF(AND(ISNUMBER(OFFSET('Hygiene Data'!$G$6,0,10*ROW('Hygiene Data'!G114))),'Data Summary'!EA120="Yes"),OFFSET('Hygiene Data'!$G$6,0,10*ROW('Hygiene Data'!G114)),NA())</f>
        <v>#N/A</v>
      </c>
      <c r="BM120" s="111" t="e">
        <f ca="true">+IF(AND(ISNUMBER(OFFSET('Hygiene Data'!$G$8,0,10*ROW('Hygiene Data'!G114))),'Data Summary'!EB120="Yes"),OFFSET('Hygiene Data'!$G$8,0,10*ROW('Hygiene Data'!G114)),NA())</f>
        <v>#N/A</v>
      </c>
      <c r="BN120" s="111" t="e">
        <f ca="true">+IF(AND(ISNUMBER(OFFSET('Hygiene Data'!$G$10,0,10*ROW('Hygiene Data'!G114))),'Data Summary'!EC120="Yes"),OFFSET('Hygiene Data'!$G$10,0,10*ROW('Hygiene Data'!G114)),NA())</f>
        <v>#N/A</v>
      </c>
      <c r="BO120" s="111" t="e">
        <f ca="true">+IF(AND(ISNUMBER(OFFSET('Hygiene Data'!$H$6,0,10*ROW('Hygiene Data'!H114))),'Data Summary'!ED120="Yes"),OFFSET('Hygiene Data'!$H$6,0,10*ROW('Hygiene Data'!H114)),NA())</f>
        <v>#N/A</v>
      </c>
      <c r="BP120" s="111" t="e">
        <f ca="true">+IF(AND(ISNUMBER(OFFSET('Hygiene Data'!$H$8,0,10*ROW('Hygiene Data'!H114))),'Data Summary'!EE120="Yes"),OFFSET('Hygiene Data'!$H$8,0,10*ROW('Hygiene Data'!H114)),NA())</f>
        <v>#N/A</v>
      </c>
      <c r="BQ120" s="111" t="e">
        <f ca="true">+IF(AND(ISNUMBER(OFFSET('Hygiene Data'!$H$10,0,10*ROW('Hygiene Data'!H114))),'Data Summary'!EF120="Yes"),OFFSET('Hygiene Data'!$H$10,0,10*ROW('Hygiene Data'!H114)),NA())</f>
        <v>#N/A</v>
      </c>
    </row>
    <row r="121" x14ac:dyDescent="0.2">
      <c r="A121" s="59" t="e">
        <f ca="true">+IF(OFFSET('Water Data'!$B$1,0,10*ROW('Water Data'!B115))="",NA(),OFFSET('Water Data'!$B$1,0,10*ROW('Water Data'!B115)))</f>
        <v>#N/A</v>
      </c>
      <c r="B121" s="59" t="e">
        <f ca="true">+IF(OFFSET('Water Data'!$A$3,0,10*ROW('Water Data'!A118))="",NA(),OFFSET('Water Data'!$A$3,0,10*ROW('Water Data'!A118)))</f>
        <v>#N/A</v>
      </c>
      <c r="C121" s="59" t="e">
        <f ca="true">+IF(OFFSET('Water Data'!$C$3,0,10*ROW('Water Data'!C118))="",NA(),OFFSET('Water Data'!$C$3,0,10*ROW('Water Data'!C118)))</f>
        <v>#N/A</v>
      </c>
      <c r="D121" s="60" t="e">
        <f ca="true">+IF(AND(ISNUMBER(OFFSET('Water Data'!$C$5,0,10*ROW('Water Data'!C115))),'Data Summary'!BS121="Yes"),100-OFFSET('Water Data'!$C$5,0,10*ROW('Water Data'!C115)),NA())</f>
        <v>#N/A</v>
      </c>
      <c r="E121" s="60" t="e">
        <f ca="true">+IF(AND(ISNUMBER(OFFSET('Water Data'!$C$7,0,10*ROW('Water Data'!C115))),'Data Summary'!BT121="Yes"),OFFSET('Water Data'!$C$7,0,10*ROW('Water Data'!C115)),NA())</f>
        <v>#N/A</v>
      </c>
      <c r="F121" s="60" t="e">
        <f ca="true">+IF(AND(ISNUMBER(OFFSET('Water Data'!$C$10,0,10*ROW('Water Data'!C115))),'Data Summary'!BU121="Yes"),OFFSET('Water Data'!$C$10,0,10*ROW('Water Data'!C115)),NA())</f>
        <v>#N/A</v>
      </c>
      <c r="G121" s="60" t="e">
        <f ca="true">+IF(AND(ISNUMBER(OFFSET('Water Data'!$D$5,0,10*ROW('Water Data'!D115))),'Data Summary'!BV121="Yes"),100-OFFSET('Water Data'!$D$5,0,10*ROW('Water Data'!D115)),NA())</f>
        <v>#N/A</v>
      </c>
      <c r="H121" s="60" t="e">
        <f ca="true">+IF(AND(ISNUMBER(OFFSET('Water Data'!$D$7,0,10*ROW('Water Data'!D115))),'Data Summary'!BW121="Yes"),OFFSET('Water Data'!$D$7,0,10*ROW('Water Data'!D115)),NA())</f>
        <v>#N/A</v>
      </c>
      <c r="I121" s="60" t="e">
        <f ca="true">+IF(AND(ISNUMBER(OFFSET('Water Data'!$D$10,0,10*ROW('Water Data'!D115))),'Data Summary'!BX121="Yes"),OFFSET('Water Data'!$D$10,0,10*ROW('Water Data'!D115)),NA())</f>
        <v>#N/A</v>
      </c>
      <c r="J121" s="60" t="e">
        <f ca="true">+IF(AND(ISNUMBER(OFFSET('Water Data'!$E$5,0,10*ROW('Water Data'!E115))),'Data Summary'!BY121="Yes"),100-OFFSET('Water Data'!$E$5,0,10*ROW('Water Data'!E115)),NA())</f>
        <v>#N/A</v>
      </c>
      <c r="K121" s="60" t="e">
        <f ca="true">+IF(AND(ISNUMBER(OFFSET('Water Data'!$E$7,0,10*ROW('Water Data'!E115))),'Data Summary'!BZ121="Yes"),OFFSET('Water Data'!$E$7,0,10*ROW('Water Data'!E115)),NA())</f>
        <v>#N/A</v>
      </c>
      <c r="L121" s="60" t="e">
        <f ca="true">+IF(AND(ISNUMBER(OFFSET('Water Data'!$E$10,0,10*ROW('Water Data'!E115))),'Data Summary'!CA121="Yes"),OFFSET('Water Data'!$E$10,0,10*ROW('Water Data'!E115)),NA())</f>
        <v>#N/A</v>
      </c>
      <c r="M121" s="60" t="e">
        <f ca="true">+IF(AND(ISNUMBER(OFFSET('Water Data'!$F$5,0,10*ROW('Water Data'!F115))),'Data Summary'!CB121="Yes"),100-OFFSET('Water Data'!$F$5,0,10*ROW('Water Data'!F115)),NA())</f>
        <v>#N/A</v>
      </c>
      <c r="N121" s="60" t="e">
        <f ca="true">+IF(AND(ISNUMBER(OFFSET('Water Data'!$F$7,0,10*ROW('Water Data'!F115))),'Data Summary'!CC121="Yes"),OFFSET('Water Data'!$F$7,0,10*ROW('Water Data'!F115)),NA())</f>
        <v>#N/A</v>
      </c>
      <c r="O121" s="60" t="e">
        <f ca="true">+IF(AND(ISNUMBER(OFFSET('Water Data'!$F$10,0,10*ROW('Water Data'!F115))),'Data Summary'!CD121="Yes"),OFFSET('Water Data'!$F$10,0,10*ROW('Water Data'!F115)),NA())</f>
        <v>#N/A</v>
      </c>
      <c r="P121" s="60" t="e">
        <f ca="true">+IF(AND(ISNUMBER(OFFSET('Water Data'!$G$5,0,10*ROW('Water Data'!G115))),'Data Summary'!CE121="Yes"),100-OFFSET('Water Data'!$G$5,0,10*ROW('Water Data'!G115)),NA())</f>
        <v>#N/A</v>
      </c>
      <c r="Q121" s="60" t="e">
        <f ca="true">+IF(AND(ISNUMBER(OFFSET('Water Data'!$G$7,0,10*ROW('Water Data'!G115))),'Data Summary'!CF121="Yes"),OFFSET('Water Data'!$G$7,0,10*ROW('Water Data'!G115)),NA())</f>
        <v>#N/A</v>
      </c>
      <c r="R121" s="60" t="e">
        <f ca="true">+IF(AND(ISNUMBER(OFFSET('Water Data'!$G$10,0,10*ROW('Water Data'!G115))),'Data Summary'!CG121="Yes"),OFFSET('Water Data'!$G$10,0,10*ROW('Water Data'!G115)),NA())</f>
        <v>#N/A</v>
      </c>
      <c r="S121" s="60" t="e">
        <f ca="true">+IF(AND(ISNUMBER(OFFSET('Water Data'!$H$5,0,10*ROW('Water Data'!H115))),'Data Summary'!CH121="Yes"),100-OFFSET('Water Data'!$H$5,0,10*ROW('Water Data'!H115)),NA())</f>
        <v>#N/A</v>
      </c>
      <c r="T121" s="60" t="e">
        <f ca="true">+IF(AND(ISNUMBER(OFFSET('Water Data'!$H$7,0,10*ROW('Water Data'!H115))),'Data Summary'!CI121="Yes"),OFFSET('Water Data'!$H$7,0,10*ROW('Water Data'!H115)),NA())</f>
        <v>#N/A</v>
      </c>
      <c r="U121" s="60" t="e">
        <f ca="true">+IF(AND(ISNUMBER(OFFSET('Water Data'!$H$10,0,10*ROW('Water Data'!H115))),'Data Summary'!CJ121="Yes"),OFFSET('Water Data'!$H$10,0,10*ROW('Water Data'!H115)),NA())</f>
        <v>#N/A</v>
      </c>
      <c r="V121" s="106" t="e">
        <f ca="true">+IF(AND(ISNUMBER(OFFSET('Sanitation Data'!$C$5,0,10*ROW('Sanitation Data'!C115))),'Data Summary'!CK121="Yes"),100-OFFSET('Sanitation Data'!$C$5,0,10*ROW('Sanitation Data'!C115)),NA())</f>
        <v>#N/A</v>
      </c>
      <c r="W121" s="106" t="e">
        <f ca="true">+IF(AND(ISNUMBER(OFFSET('Sanitation Data'!$C$7,0,10*ROW('Sanitation Data'!C115))),'Data Summary'!CL121="Yes"),OFFSET('Sanitation Data'!$C$7,0,10*ROW('Sanitation Data'!C115)),NA())</f>
        <v>#N/A</v>
      </c>
      <c r="X121" s="106" t="e">
        <f ca="true">+IF(AND(ISNUMBER(OFFSET('Sanitation Data'!$C$11,0,10*ROW('Sanitation Data'!C115))),'Data Summary'!CM121="Yes"),OFFSET('Sanitation Data'!$C$11,0,10*ROW('Sanitation Data'!C115)),NA())</f>
        <v>#N/A</v>
      </c>
      <c r="Y121" s="106" t="e">
        <f ca="true">+IF(AND(ISNUMBER(OFFSET('Sanitation Data'!$C$12,0,10*ROW('Sanitation Data'!C115))),'Data Summary'!CN121="Yes"),OFFSET('Sanitation Data'!$C$12,0,10*ROW('Sanitation Data'!C115)),NA())</f>
        <v>#N/A</v>
      </c>
      <c r="Z121" s="106" t="e">
        <f ca="true">+IF(AND(ISNUMBER(OFFSET('Sanitation Data'!$C$13,0,10*ROW('Sanitation Data'!C115))),'Data Summary'!CO121="Yes"),OFFSET('Sanitation Data'!$C$13,0,10*ROW('Sanitation Data'!C115)),NA())</f>
        <v>#N/A</v>
      </c>
      <c r="AA121" s="106" t="e">
        <f ca="true">+IF(AND(ISNUMBER(OFFSET('Sanitation Data'!$D$5,0,10*ROW('Sanitation Data'!D115))),'Data Summary'!CP121="Yes"),100-OFFSET('Sanitation Data'!$D$5,0,10*ROW('Sanitation Data'!D115)),NA())</f>
        <v>#N/A</v>
      </c>
      <c r="AB121" s="106" t="e">
        <f ca="true">+IF(AND(ISNUMBER(OFFSET('Sanitation Data'!$D$7,0,10*ROW('Sanitation Data'!D115))),'Data Summary'!CQ121="Yes"),OFFSET('Sanitation Data'!$D$7,0,10*ROW('Sanitation Data'!D115)),NA())</f>
        <v>#N/A</v>
      </c>
      <c r="AC121" s="106" t="e">
        <f ca="true">+IF(AND(ISNUMBER(OFFSET('Sanitation Data'!$D$11,0,10*ROW('Sanitation Data'!D115))),'Data Summary'!CR121="Yes"),OFFSET('Sanitation Data'!$D$11,0,10*ROW('Sanitation Data'!D115)),NA())</f>
        <v>#N/A</v>
      </c>
      <c r="AD121" s="106" t="e">
        <f ca="true">+IF(AND(ISNUMBER(OFFSET('Sanitation Data'!$D$12,0,10*ROW('Sanitation Data'!D115))),'Data Summary'!CS121="Yes"),OFFSET('Sanitation Data'!$D$12,0,10*ROW('Sanitation Data'!D115)),NA())</f>
        <v>#N/A</v>
      </c>
      <c r="AE121" s="106" t="e">
        <f ca="true">+IF(AND(ISNUMBER(OFFSET('Sanitation Data'!$D$13,0,10*ROW('Sanitation Data'!D115))),'Data Summary'!CT121="Yes"),OFFSET('Sanitation Data'!$D$13,0,10*ROW('Sanitation Data'!D115)),NA())</f>
        <v>#N/A</v>
      </c>
      <c r="AF121" s="106" t="e">
        <f ca="true">+IF(AND(ISNUMBER(OFFSET('Sanitation Data'!$E$5,0,10*ROW('Sanitation Data'!E115))),'Data Summary'!CU121="Yes"),100-OFFSET('Sanitation Data'!$E$5,0,10*ROW('Sanitation Data'!E115)),NA())</f>
        <v>#N/A</v>
      </c>
      <c r="AG121" s="106" t="e">
        <f ca="true">+IF(AND(ISNUMBER(OFFSET('Sanitation Data'!$E$7,0,10*ROW('Sanitation Data'!E115))),'Data Summary'!CV121="Yes"),OFFSET('Sanitation Data'!$E$7,0,10*ROW('Sanitation Data'!E115)),NA())</f>
        <v>#N/A</v>
      </c>
      <c r="AH121" s="106" t="e">
        <f ca="true">+IF(AND(ISNUMBER(OFFSET('Sanitation Data'!$E$11,0,10*ROW('Sanitation Data'!E115))),'Data Summary'!CW121="Yes"),OFFSET('Sanitation Data'!$E$11,0,10*ROW('Sanitation Data'!E115)),NA())</f>
        <v>#N/A</v>
      </c>
      <c r="AI121" s="106" t="e">
        <f ca="true">+IF(AND(ISNUMBER(OFFSET('Sanitation Data'!$E$12,0,10*ROW('Sanitation Data'!E115))),'Data Summary'!CX121="Yes"),OFFSET('Sanitation Data'!$E$12,0,10*ROW('Sanitation Data'!E115)),NA())</f>
        <v>#N/A</v>
      </c>
      <c r="AJ121" s="106" t="e">
        <f ca="true">+IF(AND(ISNUMBER(OFFSET('Sanitation Data'!$E$13,0,10*ROW('Sanitation Data'!E115))),'Data Summary'!CY121="Yes"),OFFSET('Sanitation Data'!$E$13,0,10*ROW('Sanitation Data'!E115)),NA())</f>
        <v>#N/A</v>
      </c>
      <c r="AK121" s="106" t="e">
        <f ca="true">+IF(AND(ISNUMBER(OFFSET('Sanitation Data'!$F$5,0,10*ROW('Sanitation Data'!F115))),'Data Summary'!CZ121="Yes"),100-OFFSET('Sanitation Data'!$F$5,0,10*ROW('Sanitation Data'!F115)),NA())</f>
        <v>#N/A</v>
      </c>
      <c r="AL121" s="106" t="e">
        <f ca="true">+IF(AND(ISNUMBER(OFFSET('Sanitation Data'!$F$7,0,10*ROW('Sanitation Data'!F115))),'Data Summary'!DA121="Yes"),OFFSET('Sanitation Data'!$F$7,0,10*ROW('Sanitation Data'!F115)),NA())</f>
        <v>#N/A</v>
      </c>
      <c r="AM121" s="106" t="e">
        <f ca="true">+IF(AND(ISNUMBER(OFFSET('Sanitation Data'!$F$11,0,10*ROW('Sanitation Data'!F115))),'Data Summary'!DB121="Yes"),OFFSET('Sanitation Data'!$F$11,0,10*ROW('Sanitation Data'!F115)),NA())</f>
        <v>#N/A</v>
      </c>
      <c r="AN121" s="106" t="e">
        <f ca="true">+IF(AND(ISNUMBER(OFFSET('Sanitation Data'!$F$12,0,10*ROW('Sanitation Data'!F115))),'Data Summary'!DC121="Yes"),OFFSET('Sanitation Data'!$F$12,0,10*ROW('Sanitation Data'!F115)),NA())</f>
        <v>#N/A</v>
      </c>
      <c r="AO121" s="106" t="e">
        <f ca="true">+IF(AND(ISNUMBER(OFFSET('Sanitation Data'!$F$13,0,10*ROW('Sanitation Data'!F115))),'Data Summary'!DD121="Yes"),OFFSET('Sanitation Data'!$F$13,0,10*ROW('Sanitation Data'!F115)),NA())</f>
        <v>#N/A</v>
      </c>
      <c r="AP121" s="106" t="e">
        <f ca="true">+IF(AND(ISNUMBER(OFFSET('Sanitation Data'!$G$5,0,10*ROW('Sanitation Data'!G115))),'Data Summary'!DE121="Yes"),100-OFFSET('Sanitation Data'!$G$5,0,10*ROW('Sanitation Data'!G115)),NA())</f>
        <v>#N/A</v>
      </c>
      <c r="AQ121" s="106" t="e">
        <f ca="true">+IF(AND(ISNUMBER(OFFSET('Sanitation Data'!$G$7,0,10*ROW('Sanitation Data'!G115))),'Data Summary'!DF121="Yes"),OFFSET('Sanitation Data'!$G$7,0,10*ROW('Sanitation Data'!G115)),NA())</f>
        <v>#N/A</v>
      </c>
      <c r="AR121" s="106" t="e">
        <f ca="true">+IF(AND(ISNUMBER(OFFSET('Sanitation Data'!$G$11,0,10*ROW('Sanitation Data'!G115))),'Data Summary'!DG121="Yes"),OFFSET('Sanitation Data'!$G$11,0,10*ROW('Sanitation Data'!G115)),NA())</f>
        <v>#N/A</v>
      </c>
      <c r="AS121" s="106" t="e">
        <f ca="true">+IF(AND(ISNUMBER(OFFSET('Sanitation Data'!$G$12,0,10*ROW('Sanitation Data'!G115))),'Data Summary'!DH121="Yes"),OFFSET('Sanitation Data'!$G$12,0,10*ROW('Sanitation Data'!G115)),NA())</f>
        <v>#N/A</v>
      </c>
      <c r="AT121" s="106" t="e">
        <f ca="true">+IF(AND(ISNUMBER(OFFSET('Sanitation Data'!$G$13,0,10*ROW('Sanitation Data'!G115))),'Data Summary'!DI121="Yes"),OFFSET('Sanitation Data'!$G$13,0,10*ROW('Sanitation Data'!G115)),NA())</f>
        <v>#N/A</v>
      </c>
      <c r="AU121" s="106" t="e">
        <f ca="true">+IF(AND(ISNUMBER(OFFSET('Sanitation Data'!$H$5,0,10*ROW('Sanitation Data'!H115))),'Data Summary'!DJ121="Yes"),100-OFFSET('Sanitation Data'!$H$5,0,10*ROW('Sanitation Data'!H115)),NA())</f>
        <v>#N/A</v>
      </c>
      <c r="AV121" s="106" t="e">
        <f ca="true">+IF(AND(ISNUMBER(OFFSET('Sanitation Data'!$H$7,0,10*ROW('Sanitation Data'!H115))),'Data Summary'!DK121="Yes"),OFFSET('Sanitation Data'!$H$7,0,10*ROW('Sanitation Data'!H115)),NA())</f>
        <v>#N/A</v>
      </c>
      <c r="AW121" s="106" t="e">
        <f ca="true">+IF(AND(ISNUMBER(OFFSET('Sanitation Data'!$H$11,0,10*ROW('Sanitation Data'!H115))),'Data Summary'!DL121="Yes"),OFFSET('Sanitation Data'!$H$11,0,10*ROW('Sanitation Data'!H115)),NA())</f>
        <v>#N/A</v>
      </c>
      <c r="AX121" s="106" t="e">
        <f ca="true">+IF(AND(ISNUMBER(OFFSET('Sanitation Data'!$H$12,0,10*ROW('Sanitation Data'!H115))),'Data Summary'!DM121="Yes"),OFFSET('Sanitation Data'!$H$12,0,10*ROW('Sanitation Data'!H115)),NA())</f>
        <v>#N/A</v>
      </c>
      <c r="AY121" s="106" t="e">
        <f ca="true">+IF(AND(ISNUMBER(OFFSET('Sanitation Data'!$H$13,0,10*ROW('Sanitation Data'!H115))),'Data Summary'!DN121="Yes"),OFFSET('Sanitation Data'!$H$13,0,10*ROW('Sanitation Data'!H115)),NA())</f>
        <v>#N/A</v>
      </c>
      <c r="AZ121" s="111" t="e">
        <f ca="true">+IF(AND(ISNUMBER(OFFSET('Hygiene Data'!$C$6,0,10*ROW('Hygiene Data'!C115))),'Data Summary'!DO121="Yes"),OFFSET('Hygiene Data'!$C$6,0,10*ROW('Hygiene Data'!C115)),NA())</f>
        <v>#N/A</v>
      </c>
      <c r="BA121" s="111" t="e">
        <f ca="true">+IF(AND(ISNUMBER(OFFSET('Hygiene Data'!$C$8,0,10*ROW('Hygiene Data'!C115))),'Data Summary'!DP121="Yes"),OFFSET('Hygiene Data'!$C$8,0,10*ROW('Hygiene Data'!C115)),NA())</f>
        <v>#N/A</v>
      </c>
      <c r="BB121" s="111" t="e">
        <f ca="true">+IF(AND(ISNUMBER(OFFSET('Hygiene Data'!$C$10,0,10*ROW('Hygiene Data'!C115))),'Data Summary'!DQ121="Yes"),OFFSET('Hygiene Data'!$C$10,0,10*ROW('Hygiene Data'!C115)),NA())</f>
        <v>#N/A</v>
      </c>
      <c r="BC121" s="111" t="e">
        <f ca="true">+IF(AND(ISNUMBER(OFFSET('Hygiene Data'!$D$6,0,10*ROW('Hygiene Data'!D115))),'Data Summary'!DR121="Yes"),OFFSET('Hygiene Data'!$D$6,0,10*ROW('Hygiene Data'!D115)),NA())</f>
        <v>#N/A</v>
      </c>
      <c r="BD121" s="111" t="e">
        <f ca="true">+IF(AND(ISNUMBER(OFFSET('Hygiene Data'!$D$8,0,10*ROW('Hygiene Data'!D115))),'Data Summary'!DS121="Yes"),OFFSET('Hygiene Data'!$D$8,0,10*ROW('Hygiene Data'!D115)),NA())</f>
        <v>#N/A</v>
      </c>
      <c r="BE121" s="111" t="e">
        <f ca="true">+IF(AND(ISNUMBER(OFFSET('Hygiene Data'!$D$10,0,10*ROW('Hygiene Data'!D115))),'Data Summary'!DT121="Yes"),OFFSET('Hygiene Data'!$D$10,0,10*ROW('Hygiene Data'!D115)),NA())</f>
        <v>#N/A</v>
      </c>
      <c r="BF121" s="111" t="e">
        <f ca="true">+IF(AND(ISNUMBER(OFFSET('Hygiene Data'!$E$6,0,10*ROW('Hygiene Data'!E115))),'Data Summary'!DU121="Yes"),OFFSET('Hygiene Data'!$E$6,0,10*ROW('Hygiene Data'!E115)),NA())</f>
        <v>#N/A</v>
      </c>
      <c r="BG121" s="111" t="e">
        <f ca="true">+IF(AND(ISNUMBER(OFFSET('Hygiene Data'!$E$8,0,10*ROW('Hygiene Data'!E115))),'Data Summary'!DV121="Yes"),OFFSET('Hygiene Data'!$E$8,0,10*ROW('Hygiene Data'!E115)),NA())</f>
        <v>#N/A</v>
      </c>
      <c r="BH121" s="111" t="e">
        <f ca="true">+IF(AND(ISNUMBER(OFFSET('Hygiene Data'!$E$10,0,10*ROW('Hygiene Data'!E115))),'Data Summary'!DW121="Yes"),OFFSET('Hygiene Data'!$E$10,0,10*ROW('Hygiene Data'!E115)),NA())</f>
        <v>#N/A</v>
      </c>
      <c r="BI121" s="111" t="e">
        <f ca="true">+IF(AND(ISNUMBER(OFFSET('Hygiene Data'!$F$6,0,10*ROW('Hygiene Data'!F115))),'Data Summary'!DX121="Yes"),OFFSET('Hygiene Data'!$F$6,0,10*ROW('Hygiene Data'!F115)),NA())</f>
        <v>#N/A</v>
      </c>
      <c r="BJ121" s="111" t="e">
        <f ca="true">+IF(AND(ISNUMBER(OFFSET('Hygiene Data'!$F$8,0,10*ROW('Hygiene Data'!F115))),'Data Summary'!DY121="Yes"),OFFSET('Hygiene Data'!$F$8,0,10*ROW('Hygiene Data'!F115)),NA())</f>
        <v>#N/A</v>
      </c>
      <c r="BK121" s="111" t="e">
        <f ca="true">+IF(AND(ISNUMBER(OFFSET('Hygiene Data'!$F$10,0,10*ROW('Hygiene Data'!F115))),'Data Summary'!DZ121="Yes"),OFFSET('Hygiene Data'!$F$10,0,10*ROW('Hygiene Data'!F115)),NA())</f>
        <v>#N/A</v>
      </c>
      <c r="BL121" s="111" t="e">
        <f ca="true">+IF(AND(ISNUMBER(OFFSET('Hygiene Data'!$G$6,0,10*ROW('Hygiene Data'!G115))),'Data Summary'!EA121="Yes"),OFFSET('Hygiene Data'!$G$6,0,10*ROW('Hygiene Data'!G115)),NA())</f>
        <v>#N/A</v>
      </c>
      <c r="BM121" s="111" t="e">
        <f ca="true">+IF(AND(ISNUMBER(OFFSET('Hygiene Data'!$G$8,0,10*ROW('Hygiene Data'!G115))),'Data Summary'!EB121="Yes"),OFFSET('Hygiene Data'!$G$8,0,10*ROW('Hygiene Data'!G115)),NA())</f>
        <v>#N/A</v>
      </c>
      <c r="BN121" s="111" t="e">
        <f ca="true">+IF(AND(ISNUMBER(OFFSET('Hygiene Data'!$G$10,0,10*ROW('Hygiene Data'!G115))),'Data Summary'!EC121="Yes"),OFFSET('Hygiene Data'!$G$10,0,10*ROW('Hygiene Data'!G115)),NA())</f>
        <v>#N/A</v>
      </c>
      <c r="BO121" s="111" t="e">
        <f ca="true">+IF(AND(ISNUMBER(OFFSET('Hygiene Data'!$H$6,0,10*ROW('Hygiene Data'!H115))),'Data Summary'!ED121="Yes"),OFFSET('Hygiene Data'!$H$6,0,10*ROW('Hygiene Data'!H115)),NA())</f>
        <v>#N/A</v>
      </c>
      <c r="BP121" s="111" t="e">
        <f ca="true">+IF(AND(ISNUMBER(OFFSET('Hygiene Data'!$H$8,0,10*ROW('Hygiene Data'!H115))),'Data Summary'!EE121="Yes"),OFFSET('Hygiene Data'!$H$8,0,10*ROW('Hygiene Data'!H115)),NA())</f>
        <v>#N/A</v>
      </c>
      <c r="BQ121" s="111" t="e">
        <f ca="true">+IF(AND(ISNUMBER(OFFSET('Hygiene Data'!$H$10,0,10*ROW('Hygiene Data'!H115))),'Data Summary'!EF121="Yes"),OFFSET('Hygiene Data'!$H$10,0,10*ROW('Hygiene Data'!H115)),NA())</f>
        <v>#N/A</v>
      </c>
    </row>
    <row r="122" x14ac:dyDescent="0.2">
      <c r="A122" s="59" t="e">
        <f ca="true">+IF(OFFSET('Water Data'!$B$1,0,10*ROW('Water Data'!B116))="",NA(),OFFSET('Water Data'!$B$1,0,10*ROW('Water Data'!B116)))</f>
        <v>#N/A</v>
      </c>
      <c r="B122" s="59" t="e">
        <f ca="true">+IF(OFFSET('Water Data'!$A$3,0,10*ROW('Water Data'!A119))="",NA(),OFFSET('Water Data'!$A$3,0,10*ROW('Water Data'!A119)))</f>
        <v>#N/A</v>
      </c>
      <c r="C122" s="59" t="e">
        <f ca="true">+IF(OFFSET('Water Data'!$C$3,0,10*ROW('Water Data'!C119))="",NA(),OFFSET('Water Data'!$C$3,0,10*ROW('Water Data'!C119)))</f>
        <v>#N/A</v>
      </c>
      <c r="D122" s="60" t="e">
        <f ca="true">+IF(AND(ISNUMBER(OFFSET('Water Data'!$C$5,0,10*ROW('Water Data'!C116))),'Data Summary'!BS122="Yes"),100-OFFSET('Water Data'!$C$5,0,10*ROW('Water Data'!C116)),NA())</f>
        <v>#N/A</v>
      </c>
      <c r="E122" s="60" t="e">
        <f ca="true">+IF(AND(ISNUMBER(OFFSET('Water Data'!$C$7,0,10*ROW('Water Data'!C116))),'Data Summary'!BT122="Yes"),OFFSET('Water Data'!$C$7,0,10*ROW('Water Data'!C116)),NA())</f>
        <v>#N/A</v>
      </c>
      <c r="F122" s="60" t="e">
        <f ca="true">+IF(AND(ISNUMBER(OFFSET('Water Data'!$C$10,0,10*ROW('Water Data'!C116))),'Data Summary'!BU122="Yes"),OFFSET('Water Data'!$C$10,0,10*ROW('Water Data'!C116)),NA())</f>
        <v>#N/A</v>
      </c>
      <c r="G122" s="60" t="e">
        <f ca="true">+IF(AND(ISNUMBER(OFFSET('Water Data'!$D$5,0,10*ROW('Water Data'!D116))),'Data Summary'!BV122="Yes"),100-OFFSET('Water Data'!$D$5,0,10*ROW('Water Data'!D116)),NA())</f>
        <v>#N/A</v>
      </c>
      <c r="H122" s="60" t="e">
        <f ca="true">+IF(AND(ISNUMBER(OFFSET('Water Data'!$D$7,0,10*ROW('Water Data'!D116))),'Data Summary'!BW122="Yes"),OFFSET('Water Data'!$D$7,0,10*ROW('Water Data'!D116)),NA())</f>
        <v>#N/A</v>
      </c>
      <c r="I122" s="60" t="e">
        <f ca="true">+IF(AND(ISNUMBER(OFFSET('Water Data'!$D$10,0,10*ROW('Water Data'!D116))),'Data Summary'!BX122="Yes"),OFFSET('Water Data'!$D$10,0,10*ROW('Water Data'!D116)),NA())</f>
        <v>#N/A</v>
      </c>
      <c r="J122" s="60" t="e">
        <f ca="true">+IF(AND(ISNUMBER(OFFSET('Water Data'!$E$5,0,10*ROW('Water Data'!E116))),'Data Summary'!BY122="Yes"),100-OFFSET('Water Data'!$E$5,0,10*ROW('Water Data'!E116)),NA())</f>
        <v>#N/A</v>
      </c>
      <c r="K122" s="60" t="e">
        <f ca="true">+IF(AND(ISNUMBER(OFFSET('Water Data'!$E$7,0,10*ROW('Water Data'!E116))),'Data Summary'!BZ122="Yes"),OFFSET('Water Data'!$E$7,0,10*ROW('Water Data'!E116)),NA())</f>
        <v>#N/A</v>
      </c>
      <c r="L122" s="60" t="e">
        <f ca="true">+IF(AND(ISNUMBER(OFFSET('Water Data'!$E$10,0,10*ROW('Water Data'!E116))),'Data Summary'!CA122="Yes"),OFFSET('Water Data'!$E$10,0,10*ROW('Water Data'!E116)),NA())</f>
        <v>#N/A</v>
      </c>
      <c r="M122" s="60" t="e">
        <f ca="true">+IF(AND(ISNUMBER(OFFSET('Water Data'!$F$5,0,10*ROW('Water Data'!F116))),'Data Summary'!CB122="Yes"),100-OFFSET('Water Data'!$F$5,0,10*ROW('Water Data'!F116)),NA())</f>
        <v>#N/A</v>
      </c>
      <c r="N122" s="60" t="e">
        <f ca="true">+IF(AND(ISNUMBER(OFFSET('Water Data'!$F$7,0,10*ROW('Water Data'!F116))),'Data Summary'!CC122="Yes"),OFFSET('Water Data'!$F$7,0,10*ROW('Water Data'!F116)),NA())</f>
        <v>#N/A</v>
      </c>
      <c r="O122" s="60" t="e">
        <f ca="true">+IF(AND(ISNUMBER(OFFSET('Water Data'!$F$10,0,10*ROW('Water Data'!F116))),'Data Summary'!CD122="Yes"),OFFSET('Water Data'!$F$10,0,10*ROW('Water Data'!F116)),NA())</f>
        <v>#N/A</v>
      </c>
      <c r="P122" s="60" t="e">
        <f ca="true">+IF(AND(ISNUMBER(OFFSET('Water Data'!$G$5,0,10*ROW('Water Data'!G116))),'Data Summary'!CE122="Yes"),100-OFFSET('Water Data'!$G$5,0,10*ROW('Water Data'!G116)),NA())</f>
        <v>#N/A</v>
      </c>
      <c r="Q122" s="60" t="e">
        <f ca="true">+IF(AND(ISNUMBER(OFFSET('Water Data'!$G$7,0,10*ROW('Water Data'!G116))),'Data Summary'!CF122="Yes"),OFFSET('Water Data'!$G$7,0,10*ROW('Water Data'!G116)),NA())</f>
        <v>#N/A</v>
      </c>
      <c r="R122" s="60" t="e">
        <f ca="true">+IF(AND(ISNUMBER(OFFSET('Water Data'!$G$10,0,10*ROW('Water Data'!G116))),'Data Summary'!CG122="Yes"),OFFSET('Water Data'!$G$10,0,10*ROW('Water Data'!G116)),NA())</f>
        <v>#N/A</v>
      </c>
      <c r="S122" s="60" t="e">
        <f ca="true">+IF(AND(ISNUMBER(OFFSET('Water Data'!$H$5,0,10*ROW('Water Data'!H116))),'Data Summary'!CH122="Yes"),100-OFFSET('Water Data'!$H$5,0,10*ROW('Water Data'!H116)),NA())</f>
        <v>#N/A</v>
      </c>
      <c r="T122" s="60" t="e">
        <f ca="true">+IF(AND(ISNUMBER(OFFSET('Water Data'!$H$7,0,10*ROW('Water Data'!H116))),'Data Summary'!CI122="Yes"),OFFSET('Water Data'!$H$7,0,10*ROW('Water Data'!H116)),NA())</f>
        <v>#N/A</v>
      </c>
      <c r="U122" s="60" t="e">
        <f ca="true">+IF(AND(ISNUMBER(OFFSET('Water Data'!$H$10,0,10*ROW('Water Data'!H116))),'Data Summary'!CJ122="Yes"),OFFSET('Water Data'!$H$10,0,10*ROW('Water Data'!H116)),NA())</f>
        <v>#N/A</v>
      </c>
      <c r="V122" s="106" t="e">
        <f ca="true">+IF(AND(ISNUMBER(OFFSET('Sanitation Data'!$C$5,0,10*ROW('Sanitation Data'!C116))),'Data Summary'!CK122="Yes"),100-OFFSET('Sanitation Data'!$C$5,0,10*ROW('Sanitation Data'!C116)),NA())</f>
        <v>#N/A</v>
      </c>
      <c r="W122" s="106" t="e">
        <f ca="true">+IF(AND(ISNUMBER(OFFSET('Sanitation Data'!$C$7,0,10*ROW('Sanitation Data'!C116))),'Data Summary'!CL122="Yes"),OFFSET('Sanitation Data'!$C$7,0,10*ROW('Sanitation Data'!C116)),NA())</f>
        <v>#N/A</v>
      </c>
      <c r="X122" s="106" t="e">
        <f ca="true">+IF(AND(ISNUMBER(OFFSET('Sanitation Data'!$C$11,0,10*ROW('Sanitation Data'!C116))),'Data Summary'!CM122="Yes"),OFFSET('Sanitation Data'!$C$11,0,10*ROW('Sanitation Data'!C116)),NA())</f>
        <v>#N/A</v>
      </c>
      <c r="Y122" s="106" t="e">
        <f ca="true">+IF(AND(ISNUMBER(OFFSET('Sanitation Data'!$C$12,0,10*ROW('Sanitation Data'!C116))),'Data Summary'!CN122="Yes"),OFFSET('Sanitation Data'!$C$12,0,10*ROW('Sanitation Data'!C116)),NA())</f>
        <v>#N/A</v>
      </c>
      <c r="Z122" s="106" t="e">
        <f ca="true">+IF(AND(ISNUMBER(OFFSET('Sanitation Data'!$C$13,0,10*ROW('Sanitation Data'!C116))),'Data Summary'!CO122="Yes"),OFFSET('Sanitation Data'!$C$13,0,10*ROW('Sanitation Data'!C116)),NA())</f>
        <v>#N/A</v>
      </c>
      <c r="AA122" s="106" t="e">
        <f ca="true">+IF(AND(ISNUMBER(OFFSET('Sanitation Data'!$D$5,0,10*ROW('Sanitation Data'!D116))),'Data Summary'!CP122="Yes"),100-OFFSET('Sanitation Data'!$D$5,0,10*ROW('Sanitation Data'!D116)),NA())</f>
        <v>#N/A</v>
      </c>
      <c r="AB122" s="106" t="e">
        <f ca="true">+IF(AND(ISNUMBER(OFFSET('Sanitation Data'!$D$7,0,10*ROW('Sanitation Data'!D116))),'Data Summary'!CQ122="Yes"),OFFSET('Sanitation Data'!$D$7,0,10*ROW('Sanitation Data'!D116)),NA())</f>
        <v>#N/A</v>
      </c>
      <c r="AC122" s="106" t="e">
        <f ca="true">+IF(AND(ISNUMBER(OFFSET('Sanitation Data'!$D$11,0,10*ROW('Sanitation Data'!D116))),'Data Summary'!CR122="Yes"),OFFSET('Sanitation Data'!$D$11,0,10*ROW('Sanitation Data'!D116)),NA())</f>
        <v>#N/A</v>
      </c>
      <c r="AD122" s="106" t="e">
        <f ca="true">+IF(AND(ISNUMBER(OFFSET('Sanitation Data'!$D$12,0,10*ROW('Sanitation Data'!D116))),'Data Summary'!CS122="Yes"),OFFSET('Sanitation Data'!$D$12,0,10*ROW('Sanitation Data'!D116)),NA())</f>
        <v>#N/A</v>
      </c>
      <c r="AE122" s="106" t="e">
        <f ca="true">+IF(AND(ISNUMBER(OFFSET('Sanitation Data'!$D$13,0,10*ROW('Sanitation Data'!D116))),'Data Summary'!CT122="Yes"),OFFSET('Sanitation Data'!$D$13,0,10*ROW('Sanitation Data'!D116)),NA())</f>
        <v>#N/A</v>
      </c>
      <c r="AF122" s="106" t="e">
        <f ca="true">+IF(AND(ISNUMBER(OFFSET('Sanitation Data'!$E$5,0,10*ROW('Sanitation Data'!E116))),'Data Summary'!CU122="Yes"),100-OFFSET('Sanitation Data'!$E$5,0,10*ROW('Sanitation Data'!E116)),NA())</f>
        <v>#N/A</v>
      </c>
      <c r="AG122" s="106" t="e">
        <f ca="true">+IF(AND(ISNUMBER(OFFSET('Sanitation Data'!$E$7,0,10*ROW('Sanitation Data'!E116))),'Data Summary'!CV122="Yes"),OFFSET('Sanitation Data'!$E$7,0,10*ROW('Sanitation Data'!E116)),NA())</f>
        <v>#N/A</v>
      </c>
      <c r="AH122" s="106" t="e">
        <f ca="true">+IF(AND(ISNUMBER(OFFSET('Sanitation Data'!$E$11,0,10*ROW('Sanitation Data'!E116))),'Data Summary'!CW122="Yes"),OFFSET('Sanitation Data'!$E$11,0,10*ROW('Sanitation Data'!E116)),NA())</f>
        <v>#N/A</v>
      </c>
      <c r="AI122" s="106" t="e">
        <f ca="true">+IF(AND(ISNUMBER(OFFSET('Sanitation Data'!$E$12,0,10*ROW('Sanitation Data'!E116))),'Data Summary'!CX122="Yes"),OFFSET('Sanitation Data'!$E$12,0,10*ROW('Sanitation Data'!E116)),NA())</f>
        <v>#N/A</v>
      </c>
      <c r="AJ122" s="106" t="e">
        <f ca="true">+IF(AND(ISNUMBER(OFFSET('Sanitation Data'!$E$13,0,10*ROW('Sanitation Data'!E116))),'Data Summary'!CY122="Yes"),OFFSET('Sanitation Data'!$E$13,0,10*ROW('Sanitation Data'!E116)),NA())</f>
        <v>#N/A</v>
      </c>
      <c r="AK122" s="106" t="e">
        <f ca="true">+IF(AND(ISNUMBER(OFFSET('Sanitation Data'!$F$5,0,10*ROW('Sanitation Data'!F116))),'Data Summary'!CZ122="Yes"),100-OFFSET('Sanitation Data'!$F$5,0,10*ROW('Sanitation Data'!F116)),NA())</f>
        <v>#N/A</v>
      </c>
      <c r="AL122" s="106" t="e">
        <f ca="true">+IF(AND(ISNUMBER(OFFSET('Sanitation Data'!$F$7,0,10*ROW('Sanitation Data'!F116))),'Data Summary'!DA122="Yes"),OFFSET('Sanitation Data'!$F$7,0,10*ROW('Sanitation Data'!F116)),NA())</f>
        <v>#N/A</v>
      </c>
      <c r="AM122" s="106" t="e">
        <f ca="true">+IF(AND(ISNUMBER(OFFSET('Sanitation Data'!$F$11,0,10*ROW('Sanitation Data'!F116))),'Data Summary'!DB122="Yes"),OFFSET('Sanitation Data'!$F$11,0,10*ROW('Sanitation Data'!F116)),NA())</f>
        <v>#N/A</v>
      </c>
      <c r="AN122" s="106" t="e">
        <f ca="true">+IF(AND(ISNUMBER(OFFSET('Sanitation Data'!$F$12,0,10*ROW('Sanitation Data'!F116))),'Data Summary'!DC122="Yes"),OFFSET('Sanitation Data'!$F$12,0,10*ROW('Sanitation Data'!F116)),NA())</f>
        <v>#N/A</v>
      </c>
      <c r="AO122" s="106" t="e">
        <f ca="true">+IF(AND(ISNUMBER(OFFSET('Sanitation Data'!$F$13,0,10*ROW('Sanitation Data'!F116))),'Data Summary'!DD122="Yes"),OFFSET('Sanitation Data'!$F$13,0,10*ROW('Sanitation Data'!F116)),NA())</f>
        <v>#N/A</v>
      </c>
      <c r="AP122" s="106" t="e">
        <f ca="true">+IF(AND(ISNUMBER(OFFSET('Sanitation Data'!$G$5,0,10*ROW('Sanitation Data'!G116))),'Data Summary'!DE122="Yes"),100-OFFSET('Sanitation Data'!$G$5,0,10*ROW('Sanitation Data'!G116)),NA())</f>
        <v>#N/A</v>
      </c>
      <c r="AQ122" s="106" t="e">
        <f ca="true">+IF(AND(ISNUMBER(OFFSET('Sanitation Data'!$G$7,0,10*ROW('Sanitation Data'!G116))),'Data Summary'!DF122="Yes"),OFFSET('Sanitation Data'!$G$7,0,10*ROW('Sanitation Data'!G116)),NA())</f>
        <v>#N/A</v>
      </c>
      <c r="AR122" s="106" t="e">
        <f ca="true">+IF(AND(ISNUMBER(OFFSET('Sanitation Data'!$G$11,0,10*ROW('Sanitation Data'!G116))),'Data Summary'!DG122="Yes"),OFFSET('Sanitation Data'!$G$11,0,10*ROW('Sanitation Data'!G116)),NA())</f>
        <v>#N/A</v>
      </c>
      <c r="AS122" s="106" t="e">
        <f ca="true">+IF(AND(ISNUMBER(OFFSET('Sanitation Data'!$G$12,0,10*ROW('Sanitation Data'!G116))),'Data Summary'!DH122="Yes"),OFFSET('Sanitation Data'!$G$12,0,10*ROW('Sanitation Data'!G116)),NA())</f>
        <v>#N/A</v>
      </c>
      <c r="AT122" s="106" t="e">
        <f ca="true">+IF(AND(ISNUMBER(OFFSET('Sanitation Data'!$G$13,0,10*ROW('Sanitation Data'!G116))),'Data Summary'!DI122="Yes"),OFFSET('Sanitation Data'!$G$13,0,10*ROW('Sanitation Data'!G116)),NA())</f>
        <v>#N/A</v>
      </c>
      <c r="AU122" s="106" t="e">
        <f ca="true">+IF(AND(ISNUMBER(OFFSET('Sanitation Data'!$H$5,0,10*ROW('Sanitation Data'!H116))),'Data Summary'!DJ122="Yes"),100-OFFSET('Sanitation Data'!$H$5,0,10*ROW('Sanitation Data'!H116)),NA())</f>
        <v>#N/A</v>
      </c>
      <c r="AV122" s="106" t="e">
        <f ca="true">+IF(AND(ISNUMBER(OFFSET('Sanitation Data'!$H$7,0,10*ROW('Sanitation Data'!H116))),'Data Summary'!DK122="Yes"),OFFSET('Sanitation Data'!$H$7,0,10*ROW('Sanitation Data'!H116)),NA())</f>
        <v>#N/A</v>
      </c>
      <c r="AW122" s="106" t="e">
        <f ca="true">+IF(AND(ISNUMBER(OFFSET('Sanitation Data'!$H$11,0,10*ROW('Sanitation Data'!H116))),'Data Summary'!DL122="Yes"),OFFSET('Sanitation Data'!$H$11,0,10*ROW('Sanitation Data'!H116)),NA())</f>
        <v>#N/A</v>
      </c>
      <c r="AX122" s="106" t="e">
        <f ca="true">+IF(AND(ISNUMBER(OFFSET('Sanitation Data'!$H$12,0,10*ROW('Sanitation Data'!H116))),'Data Summary'!DM122="Yes"),OFFSET('Sanitation Data'!$H$12,0,10*ROW('Sanitation Data'!H116)),NA())</f>
        <v>#N/A</v>
      </c>
      <c r="AY122" s="106" t="e">
        <f ca="true">+IF(AND(ISNUMBER(OFFSET('Sanitation Data'!$H$13,0,10*ROW('Sanitation Data'!H116))),'Data Summary'!DN122="Yes"),OFFSET('Sanitation Data'!$H$13,0,10*ROW('Sanitation Data'!H116)),NA())</f>
        <v>#N/A</v>
      </c>
      <c r="AZ122" s="111" t="e">
        <f ca="true">+IF(AND(ISNUMBER(OFFSET('Hygiene Data'!$C$6,0,10*ROW('Hygiene Data'!C116))),'Data Summary'!DO122="Yes"),OFFSET('Hygiene Data'!$C$6,0,10*ROW('Hygiene Data'!C116)),NA())</f>
        <v>#N/A</v>
      </c>
      <c r="BA122" s="111" t="e">
        <f ca="true">+IF(AND(ISNUMBER(OFFSET('Hygiene Data'!$C$8,0,10*ROW('Hygiene Data'!C116))),'Data Summary'!DP122="Yes"),OFFSET('Hygiene Data'!$C$8,0,10*ROW('Hygiene Data'!C116)),NA())</f>
        <v>#N/A</v>
      </c>
      <c r="BB122" s="111" t="e">
        <f ca="true">+IF(AND(ISNUMBER(OFFSET('Hygiene Data'!$C$10,0,10*ROW('Hygiene Data'!C116))),'Data Summary'!DQ122="Yes"),OFFSET('Hygiene Data'!$C$10,0,10*ROW('Hygiene Data'!C116)),NA())</f>
        <v>#N/A</v>
      </c>
      <c r="BC122" s="111" t="e">
        <f ca="true">+IF(AND(ISNUMBER(OFFSET('Hygiene Data'!$D$6,0,10*ROW('Hygiene Data'!D116))),'Data Summary'!DR122="Yes"),OFFSET('Hygiene Data'!$D$6,0,10*ROW('Hygiene Data'!D116)),NA())</f>
        <v>#N/A</v>
      </c>
      <c r="BD122" s="111" t="e">
        <f ca="true">+IF(AND(ISNUMBER(OFFSET('Hygiene Data'!$D$8,0,10*ROW('Hygiene Data'!D116))),'Data Summary'!DS122="Yes"),OFFSET('Hygiene Data'!$D$8,0,10*ROW('Hygiene Data'!D116)),NA())</f>
        <v>#N/A</v>
      </c>
      <c r="BE122" s="111" t="e">
        <f ca="true">+IF(AND(ISNUMBER(OFFSET('Hygiene Data'!$D$10,0,10*ROW('Hygiene Data'!D116))),'Data Summary'!DT122="Yes"),OFFSET('Hygiene Data'!$D$10,0,10*ROW('Hygiene Data'!D116)),NA())</f>
        <v>#N/A</v>
      </c>
      <c r="BF122" s="111" t="e">
        <f ca="true">+IF(AND(ISNUMBER(OFFSET('Hygiene Data'!$E$6,0,10*ROW('Hygiene Data'!E116))),'Data Summary'!DU122="Yes"),OFFSET('Hygiene Data'!$E$6,0,10*ROW('Hygiene Data'!E116)),NA())</f>
        <v>#N/A</v>
      </c>
      <c r="BG122" s="111" t="e">
        <f ca="true">+IF(AND(ISNUMBER(OFFSET('Hygiene Data'!$E$8,0,10*ROW('Hygiene Data'!E116))),'Data Summary'!DV122="Yes"),OFFSET('Hygiene Data'!$E$8,0,10*ROW('Hygiene Data'!E116)),NA())</f>
        <v>#N/A</v>
      </c>
      <c r="BH122" s="111" t="e">
        <f ca="true">+IF(AND(ISNUMBER(OFFSET('Hygiene Data'!$E$10,0,10*ROW('Hygiene Data'!E116))),'Data Summary'!DW122="Yes"),OFFSET('Hygiene Data'!$E$10,0,10*ROW('Hygiene Data'!E116)),NA())</f>
        <v>#N/A</v>
      </c>
      <c r="BI122" s="111" t="e">
        <f ca="true">+IF(AND(ISNUMBER(OFFSET('Hygiene Data'!$F$6,0,10*ROW('Hygiene Data'!F116))),'Data Summary'!DX122="Yes"),OFFSET('Hygiene Data'!$F$6,0,10*ROW('Hygiene Data'!F116)),NA())</f>
        <v>#N/A</v>
      </c>
      <c r="BJ122" s="111" t="e">
        <f ca="true">+IF(AND(ISNUMBER(OFFSET('Hygiene Data'!$F$8,0,10*ROW('Hygiene Data'!F116))),'Data Summary'!DY122="Yes"),OFFSET('Hygiene Data'!$F$8,0,10*ROW('Hygiene Data'!F116)),NA())</f>
        <v>#N/A</v>
      </c>
      <c r="BK122" s="111" t="e">
        <f ca="true">+IF(AND(ISNUMBER(OFFSET('Hygiene Data'!$F$10,0,10*ROW('Hygiene Data'!F116))),'Data Summary'!DZ122="Yes"),OFFSET('Hygiene Data'!$F$10,0,10*ROW('Hygiene Data'!F116)),NA())</f>
        <v>#N/A</v>
      </c>
      <c r="BL122" s="111" t="e">
        <f ca="true">+IF(AND(ISNUMBER(OFFSET('Hygiene Data'!$G$6,0,10*ROW('Hygiene Data'!G116))),'Data Summary'!EA122="Yes"),OFFSET('Hygiene Data'!$G$6,0,10*ROW('Hygiene Data'!G116)),NA())</f>
        <v>#N/A</v>
      </c>
      <c r="BM122" s="111" t="e">
        <f ca="true">+IF(AND(ISNUMBER(OFFSET('Hygiene Data'!$G$8,0,10*ROW('Hygiene Data'!G116))),'Data Summary'!EB122="Yes"),OFFSET('Hygiene Data'!$G$8,0,10*ROW('Hygiene Data'!G116)),NA())</f>
        <v>#N/A</v>
      </c>
      <c r="BN122" s="111" t="e">
        <f ca="true">+IF(AND(ISNUMBER(OFFSET('Hygiene Data'!$G$10,0,10*ROW('Hygiene Data'!G116))),'Data Summary'!EC122="Yes"),OFFSET('Hygiene Data'!$G$10,0,10*ROW('Hygiene Data'!G116)),NA())</f>
        <v>#N/A</v>
      </c>
      <c r="BO122" s="111" t="e">
        <f ca="true">+IF(AND(ISNUMBER(OFFSET('Hygiene Data'!$H$6,0,10*ROW('Hygiene Data'!H116))),'Data Summary'!ED122="Yes"),OFFSET('Hygiene Data'!$H$6,0,10*ROW('Hygiene Data'!H116)),NA())</f>
        <v>#N/A</v>
      </c>
      <c r="BP122" s="111" t="e">
        <f ca="true">+IF(AND(ISNUMBER(OFFSET('Hygiene Data'!$H$8,0,10*ROW('Hygiene Data'!H116))),'Data Summary'!EE122="Yes"),OFFSET('Hygiene Data'!$H$8,0,10*ROW('Hygiene Data'!H116)),NA())</f>
        <v>#N/A</v>
      </c>
      <c r="BQ122" s="111" t="e">
        <f ca="true">+IF(AND(ISNUMBER(OFFSET('Hygiene Data'!$H$10,0,10*ROW('Hygiene Data'!H116))),'Data Summary'!EF122="Yes"),OFFSET('Hygiene Data'!$H$10,0,10*ROW('Hygiene Data'!H116)),NA())</f>
        <v>#N/A</v>
      </c>
    </row>
    <row r="123" x14ac:dyDescent="0.2">
      <c r="A123" s="59" t="e">
        <f ca="true">+IF(OFFSET('Water Data'!$B$1,0,10*ROW('Water Data'!B117))="",NA(),OFFSET('Water Data'!$B$1,0,10*ROW('Water Data'!B117)))</f>
        <v>#N/A</v>
      </c>
      <c r="B123" s="59" t="e">
        <f ca="true">+IF(OFFSET('Water Data'!$A$3,0,10*ROW('Water Data'!A120))="",NA(),OFFSET('Water Data'!$A$3,0,10*ROW('Water Data'!A120)))</f>
        <v>#N/A</v>
      </c>
      <c r="C123" s="59" t="e">
        <f ca="true">+IF(OFFSET('Water Data'!$C$3,0,10*ROW('Water Data'!C120))="",NA(),OFFSET('Water Data'!$C$3,0,10*ROW('Water Data'!C120)))</f>
        <v>#N/A</v>
      </c>
      <c r="D123" s="60" t="e">
        <f ca="true">+IF(AND(ISNUMBER(OFFSET('Water Data'!$C$5,0,10*ROW('Water Data'!C117))),'Data Summary'!BS123="Yes"),100-OFFSET('Water Data'!$C$5,0,10*ROW('Water Data'!C117)),NA())</f>
        <v>#N/A</v>
      </c>
      <c r="E123" s="60" t="e">
        <f ca="true">+IF(AND(ISNUMBER(OFFSET('Water Data'!$C$7,0,10*ROW('Water Data'!C117))),'Data Summary'!BT123="Yes"),OFFSET('Water Data'!$C$7,0,10*ROW('Water Data'!C117)),NA())</f>
        <v>#N/A</v>
      </c>
      <c r="F123" s="60" t="e">
        <f ca="true">+IF(AND(ISNUMBER(OFFSET('Water Data'!$C$10,0,10*ROW('Water Data'!C117))),'Data Summary'!BU123="Yes"),OFFSET('Water Data'!$C$10,0,10*ROW('Water Data'!C117)),NA())</f>
        <v>#N/A</v>
      </c>
      <c r="G123" s="60" t="e">
        <f ca="true">+IF(AND(ISNUMBER(OFFSET('Water Data'!$D$5,0,10*ROW('Water Data'!D117))),'Data Summary'!BV123="Yes"),100-OFFSET('Water Data'!$D$5,0,10*ROW('Water Data'!D117)),NA())</f>
        <v>#N/A</v>
      </c>
      <c r="H123" s="60" t="e">
        <f ca="true">+IF(AND(ISNUMBER(OFFSET('Water Data'!$D$7,0,10*ROW('Water Data'!D117))),'Data Summary'!BW123="Yes"),OFFSET('Water Data'!$D$7,0,10*ROW('Water Data'!D117)),NA())</f>
        <v>#N/A</v>
      </c>
      <c r="I123" s="60" t="e">
        <f ca="true">+IF(AND(ISNUMBER(OFFSET('Water Data'!$D$10,0,10*ROW('Water Data'!D117))),'Data Summary'!BX123="Yes"),OFFSET('Water Data'!$D$10,0,10*ROW('Water Data'!D117)),NA())</f>
        <v>#N/A</v>
      </c>
      <c r="J123" s="60" t="e">
        <f ca="true">+IF(AND(ISNUMBER(OFFSET('Water Data'!$E$5,0,10*ROW('Water Data'!E117))),'Data Summary'!BY123="Yes"),100-OFFSET('Water Data'!$E$5,0,10*ROW('Water Data'!E117)),NA())</f>
        <v>#N/A</v>
      </c>
      <c r="K123" s="60" t="e">
        <f ca="true">+IF(AND(ISNUMBER(OFFSET('Water Data'!$E$7,0,10*ROW('Water Data'!E117))),'Data Summary'!BZ123="Yes"),OFFSET('Water Data'!$E$7,0,10*ROW('Water Data'!E117)),NA())</f>
        <v>#N/A</v>
      </c>
      <c r="L123" s="60" t="e">
        <f ca="true">+IF(AND(ISNUMBER(OFFSET('Water Data'!$E$10,0,10*ROW('Water Data'!E117))),'Data Summary'!CA123="Yes"),OFFSET('Water Data'!$E$10,0,10*ROW('Water Data'!E117)),NA())</f>
        <v>#N/A</v>
      </c>
      <c r="M123" s="60" t="e">
        <f ca="true">+IF(AND(ISNUMBER(OFFSET('Water Data'!$F$5,0,10*ROW('Water Data'!F117))),'Data Summary'!CB123="Yes"),100-OFFSET('Water Data'!$F$5,0,10*ROW('Water Data'!F117)),NA())</f>
        <v>#N/A</v>
      </c>
      <c r="N123" s="60" t="e">
        <f ca="true">+IF(AND(ISNUMBER(OFFSET('Water Data'!$F$7,0,10*ROW('Water Data'!F117))),'Data Summary'!CC123="Yes"),OFFSET('Water Data'!$F$7,0,10*ROW('Water Data'!F117)),NA())</f>
        <v>#N/A</v>
      </c>
      <c r="O123" s="60" t="e">
        <f ca="true">+IF(AND(ISNUMBER(OFFSET('Water Data'!$F$10,0,10*ROW('Water Data'!F117))),'Data Summary'!CD123="Yes"),OFFSET('Water Data'!$F$10,0,10*ROW('Water Data'!F117)),NA())</f>
        <v>#N/A</v>
      </c>
      <c r="P123" s="60" t="e">
        <f ca="true">+IF(AND(ISNUMBER(OFFSET('Water Data'!$G$5,0,10*ROW('Water Data'!G117))),'Data Summary'!CE123="Yes"),100-OFFSET('Water Data'!$G$5,0,10*ROW('Water Data'!G117)),NA())</f>
        <v>#N/A</v>
      </c>
      <c r="Q123" s="60" t="e">
        <f ca="true">+IF(AND(ISNUMBER(OFFSET('Water Data'!$G$7,0,10*ROW('Water Data'!G117))),'Data Summary'!CF123="Yes"),OFFSET('Water Data'!$G$7,0,10*ROW('Water Data'!G117)),NA())</f>
        <v>#N/A</v>
      </c>
      <c r="R123" s="60" t="e">
        <f ca="true">+IF(AND(ISNUMBER(OFFSET('Water Data'!$G$10,0,10*ROW('Water Data'!G117))),'Data Summary'!CG123="Yes"),OFFSET('Water Data'!$G$10,0,10*ROW('Water Data'!G117)),NA())</f>
        <v>#N/A</v>
      </c>
      <c r="S123" s="60" t="e">
        <f ca="true">+IF(AND(ISNUMBER(OFFSET('Water Data'!$H$5,0,10*ROW('Water Data'!H117))),'Data Summary'!CH123="Yes"),100-OFFSET('Water Data'!$H$5,0,10*ROW('Water Data'!H117)),NA())</f>
        <v>#N/A</v>
      </c>
      <c r="T123" s="60" t="e">
        <f ca="true">+IF(AND(ISNUMBER(OFFSET('Water Data'!$H$7,0,10*ROW('Water Data'!H117))),'Data Summary'!CI123="Yes"),OFFSET('Water Data'!$H$7,0,10*ROW('Water Data'!H117)),NA())</f>
        <v>#N/A</v>
      </c>
      <c r="U123" s="60" t="e">
        <f ca="true">+IF(AND(ISNUMBER(OFFSET('Water Data'!$H$10,0,10*ROW('Water Data'!H117))),'Data Summary'!CJ123="Yes"),OFFSET('Water Data'!$H$10,0,10*ROW('Water Data'!H117)),NA())</f>
        <v>#N/A</v>
      </c>
      <c r="V123" s="106" t="e">
        <f ca="true">+IF(AND(ISNUMBER(OFFSET('Sanitation Data'!$C$5,0,10*ROW('Sanitation Data'!C117))),'Data Summary'!CK123="Yes"),100-OFFSET('Sanitation Data'!$C$5,0,10*ROW('Sanitation Data'!C117)),NA())</f>
        <v>#N/A</v>
      </c>
      <c r="W123" s="106" t="e">
        <f ca="true">+IF(AND(ISNUMBER(OFFSET('Sanitation Data'!$C$7,0,10*ROW('Sanitation Data'!C117))),'Data Summary'!CL123="Yes"),OFFSET('Sanitation Data'!$C$7,0,10*ROW('Sanitation Data'!C117)),NA())</f>
        <v>#N/A</v>
      </c>
      <c r="X123" s="106" t="e">
        <f ca="true">+IF(AND(ISNUMBER(OFFSET('Sanitation Data'!$C$11,0,10*ROW('Sanitation Data'!C117))),'Data Summary'!CM123="Yes"),OFFSET('Sanitation Data'!$C$11,0,10*ROW('Sanitation Data'!C117)),NA())</f>
        <v>#N/A</v>
      </c>
      <c r="Y123" s="106" t="e">
        <f ca="true">+IF(AND(ISNUMBER(OFFSET('Sanitation Data'!$C$12,0,10*ROW('Sanitation Data'!C117))),'Data Summary'!CN123="Yes"),OFFSET('Sanitation Data'!$C$12,0,10*ROW('Sanitation Data'!C117)),NA())</f>
        <v>#N/A</v>
      </c>
      <c r="Z123" s="106" t="e">
        <f ca="true">+IF(AND(ISNUMBER(OFFSET('Sanitation Data'!$C$13,0,10*ROW('Sanitation Data'!C117))),'Data Summary'!CO123="Yes"),OFFSET('Sanitation Data'!$C$13,0,10*ROW('Sanitation Data'!C117)),NA())</f>
        <v>#N/A</v>
      </c>
      <c r="AA123" s="106" t="e">
        <f ca="true">+IF(AND(ISNUMBER(OFFSET('Sanitation Data'!$D$5,0,10*ROW('Sanitation Data'!D117))),'Data Summary'!CP123="Yes"),100-OFFSET('Sanitation Data'!$D$5,0,10*ROW('Sanitation Data'!D117)),NA())</f>
        <v>#N/A</v>
      </c>
      <c r="AB123" s="106" t="e">
        <f ca="true">+IF(AND(ISNUMBER(OFFSET('Sanitation Data'!$D$7,0,10*ROW('Sanitation Data'!D117))),'Data Summary'!CQ123="Yes"),OFFSET('Sanitation Data'!$D$7,0,10*ROW('Sanitation Data'!D117)),NA())</f>
        <v>#N/A</v>
      </c>
      <c r="AC123" s="106" t="e">
        <f ca="true">+IF(AND(ISNUMBER(OFFSET('Sanitation Data'!$D$11,0,10*ROW('Sanitation Data'!D117))),'Data Summary'!CR123="Yes"),OFFSET('Sanitation Data'!$D$11,0,10*ROW('Sanitation Data'!D117)),NA())</f>
        <v>#N/A</v>
      </c>
      <c r="AD123" s="106" t="e">
        <f ca="true">+IF(AND(ISNUMBER(OFFSET('Sanitation Data'!$D$12,0,10*ROW('Sanitation Data'!D117))),'Data Summary'!CS123="Yes"),OFFSET('Sanitation Data'!$D$12,0,10*ROW('Sanitation Data'!D117)),NA())</f>
        <v>#N/A</v>
      </c>
      <c r="AE123" s="106" t="e">
        <f ca="true">+IF(AND(ISNUMBER(OFFSET('Sanitation Data'!$D$13,0,10*ROW('Sanitation Data'!D117))),'Data Summary'!CT123="Yes"),OFFSET('Sanitation Data'!$D$13,0,10*ROW('Sanitation Data'!D117)),NA())</f>
        <v>#N/A</v>
      </c>
      <c r="AF123" s="106" t="e">
        <f ca="true">+IF(AND(ISNUMBER(OFFSET('Sanitation Data'!$E$5,0,10*ROW('Sanitation Data'!E117))),'Data Summary'!CU123="Yes"),100-OFFSET('Sanitation Data'!$E$5,0,10*ROW('Sanitation Data'!E117)),NA())</f>
        <v>#N/A</v>
      </c>
      <c r="AG123" s="106" t="e">
        <f ca="true">+IF(AND(ISNUMBER(OFFSET('Sanitation Data'!$E$7,0,10*ROW('Sanitation Data'!E117))),'Data Summary'!CV123="Yes"),OFFSET('Sanitation Data'!$E$7,0,10*ROW('Sanitation Data'!E117)),NA())</f>
        <v>#N/A</v>
      </c>
      <c r="AH123" s="106" t="e">
        <f ca="true">+IF(AND(ISNUMBER(OFFSET('Sanitation Data'!$E$11,0,10*ROW('Sanitation Data'!E117))),'Data Summary'!CW123="Yes"),OFFSET('Sanitation Data'!$E$11,0,10*ROW('Sanitation Data'!E117)),NA())</f>
        <v>#N/A</v>
      </c>
      <c r="AI123" s="106" t="e">
        <f ca="true">+IF(AND(ISNUMBER(OFFSET('Sanitation Data'!$E$12,0,10*ROW('Sanitation Data'!E117))),'Data Summary'!CX123="Yes"),OFFSET('Sanitation Data'!$E$12,0,10*ROW('Sanitation Data'!E117)),NA())</f>
        <v>#N/A</v>
      </c>
      <c r="AJ123" s="106" t="e">
        <f ca="true">+IF(AND(ISNUMBER(OFFSET('Sanitation Data'!$E$13,0,10*ROW('Sanitation Data'!E117))),'Data Summary'!CY123="Yes"),OFFSET('Sanitation Data'!$E$13,0,10*ROW('Sanitation Data'!E117)),NA())</f>
        <v>#N/A</v>
      </c>
      <c r="AK123" s="106" t="e">
        <f ca="true">+IF(AND(ISNUMBER(OFFSET('Sanitation Data'!$F$5,0,10*ROW('Sanitation Data'!F117))),'Data Summary'!CZ123="Yes"),100-OFFSET('Sanitation Data'!$F$5,0,10*ROW('Sanitation Data'!F117)),NA())</f>
        <v>#N/A</v>
      </c>
      <c r="AL123" s="106" t="e">
        <f ca="true">+IF(AND(ISNUMBER(OFFSET('Sanitation Data'!$F$7,0,10*ROW('Sanitation Data'!F117))),'Data Summary'!DA123="Yes"),OFFSET('Sanitation Data'!$F$7,0,10*ROW('Sanitation Data'!F117)),NA())</f>
        <v>#N/A</v>
      </c>
      <c r="AM123" s="106" t="e">
        <f ca="true">+IF(AND(ISNUMBER(OFFSET('Sanitation Data'!$F$11,0,10*ROW('Sanitation Data'!F117))),'Data Summary'!DB123="Yes"),OFFSET('Sanitation Data'!$F$11,0,10*ROW('Sanitation Data'!F117)),NA())</f>
        <v>#N/A</v>
      </c>
      <c r="AN123" s="106" t="e">
        <f ca="true">+IF(AND(ISNUMBER(OFFSET('Sanitation Data'!$F$12,0,10*ROW('Sanitation Data'!F117))),'Data Summary'!DC123="Yes"),OFFSET('Sanitation Data'!$F$12,0,10*ROW('Sanitation Data'!F117)),NA())</f>
        <v>#N/A</v>
      </c>
      <c r="AO123" s="106" t="e">
        <f ca="true">+IF(AND(ISNUMBER(OFFSET('Sanitation Data'!$F$13,0,10*ROW('Sanitation Data'!F117))),'Data Summary'!DD123="Yes"),OFFSET('Sanitation Data'!$F$13,0,10*ROW('Sanitation Data'!F117)),NA())</f>
        <v>#N/A</v>
      </c>
      <c r="AP123" s="106" t="e">
        <f ca="true">+IF(AND(ISNUMBER(OFFSET('Sanitation Data'!$G$5,0,10*ROW('Sanitation Data'!G117))),'Data Summary'!DE123="Yes"),100-OFFSET('Sanitation Data'!$G$5,0,10*ROW('Sanitation Data'!G117)),NA())</f>
        <v>#N/A</v>
      </c>
      <c r="AQ123" s="106" t="e">
        <f ca="true">+IF(AND(ISNUMBER(OFFSET('Sanitation Data'!$G$7,0,10*ROW('Sanitation Data'!G117))),'Data Summary'!DF123="Yes"),OFFSET('Sanitation Data'!$G$7,0,10*ROW('Sanitation Data'!G117)),NA())</f>
        <v>#N/A</v>
      </c>
      <c r="AR123" s="106" t="e">
        <f ca="true">+IF(AND(ISNUMBER(OFFSET('Sanitation Data'!$G$11,0,10*ROW('Sanitation Data'!G117))),'Data Summary'!DG123="Yes"),OFFSET('Sanitation Data'!$G$11,0,10*ROW('Sanitation Data'!G117)),NA())</f>
        <v>#N/A</v>
      </c>
      <c r="AS123" s="106" t="e">
        <f ca="true">+IF(AND(ISNUMBER(OFFSET('Sanitation Data'!$G$12,0,10*ROW('Sanitation Data'!G117))),'Data Summary'!DH123="Yes"),OFFSET('Sanitation Data'!$G$12,0,10*ROW('Sanitation Data'!G117)),NA())</f>
        <v>#N/A</v>
      </c>
      <c r="AT123" s="106" t="e">
        <f ca="true">+IF(AND(ISNUMBER(OFFSET('Sanitation Data'!$G$13,0,10*ROW('Sanitation Data'!G117))),'Data Summary'!DI123="Yes"),OFFSET('Sanitation Data'!$G$13,0,10*ROW('Sanitation Data'!G117)),NA())</f>
        <v>#N/A</v>
      </c>
      <c r="AU123" s="106" t="e">
        <f ca="true">+IF(AND(ISNUMBER(OFFSET('Sanitation Data'!$H$5,0,10*ROW('Sanitation Data'!H117))),'Data Summary'!DJ123="Yes"),100-OFFSET('Sanitation Data'!$H$5,0,10*ROW('Sanitation Data'!H117)),NA())</f>
        <v>#N/A</v>
      </c>
      <c r="AV123" s="106" t="e">
        <f ca="true">+IF(AND(ISNUMBER(OFFSET('Sanitation Data'!$H$7,0,10*ROW('Sanitation Data'!H117))),'Data Summary'!DK123="Yes"),OFFSET('Sanitation Data'!$H$7,0,10*ROW('Sanitation Data'!H117)),NA())</f>
        <v>#N/A</v>
      </c>
      <c r="AW123" s="106" t="e">
        <f ca="true">+IF(AND(ISNUMBER(OFFSET('Sanitation Data'!$H$11,0,10*ROW('Sanitation Data'!H117))),'Data Summary'!DL123="Yes"),OFFSET('Sanitation Data'!$H$11,0,10*ROW('Sanitation Data'!H117)),NA())</f>
        <v>#N/A</v>
      </c>
      <c r="AX123" s="106" t="e">
        <f ca="true">+IF(AND(ISNUMBER(OFFSET('Sanitation Data'!$H$12,0,10*ROW('Sanitation Data'!H117))),'Data Summary'!DM123="Yes"),OFFSET('Sanitation Data'!$H$12,0,10*ROW('Sanitation Data'!H117)),NA())</f>
        <v>#N/A</v>
      </c>
      <c r="AY123" s="106" t="e">
        <f ca="true">+IF(AND(ISNUMBER(OFFSET('Sanitation Data'!$H$13,0,10*ROW('Sanitation Data'!H117))),'Data Summary'!DN123="Yes"),OFFSET('Sanitation Data'!$H$13,0,10*ROW('Sanitation Data'!H117)),NA())</f>
        <v>#N/A</v>
      </c>
      <c r="AZ123" s="111" t="e">
        <f ca="true">+IF(AND(ISNUMBER(OFFSET('Hygiene Data'!$C$6,0,10*ROW('Hygiene Data'!C117))),'Data Summary'!DO123="Yes"),OFFSET('Hygiene Data'!$C$6,0,10*ROW('Hygiene Data'!C117)),NA())</f>
        <v>#N/A</v>
      </c>
      <c r="BA123" s="111" t="e">
        <f ca="true">+IF(AND(ISNUMBER(OFFSET('Hygiene Data'!$C$8,0,10*ROW('Hygiene Data'!C117))),'Data Summary'!DP123="Yes"),OFFSET('Hygiene Data'!$C$8,0,10*ROW('Hygiene Data'!C117)),NA())</f>
        <v>#N/A</v>
      </c>
      <c r="BB123" s="111" t="e">
        <f ca="true">+IF(AND(ISNUMBER(OFFSET('Hygiene Data'!$C$10,0,10*ROW('Hygiene Data'!C117))),'Data Summary'!DQ123="Yes"),OFFSET('Hygiene Data'!$C$10,0,10*ROW('Hygiene Data'!C117)),NA())</f>
        <v>#N/A</v>
      </c>
      <c r="BC123" s="111" t="e">
        <f ca="true">+IF(AND(ISNUMBER(OFFSET('Hygiene Data'!$D$6,0,10*ROW('Hygiene Data'!D117))),'Data Summary'!DR123="Yes"),OFFSET('Hygiene Data'!$D$6,0,10*ROW('Hygiene Data'!D117)),NA())</f>
        <v>#N/A</v>
      </c>
      <c r="BD123" s="111" t="e">
        <f ca="true">+IF(AND(ISNUMBER(OFFSET('Hygiene Data'!$D$8,0,10*ROW('Hygiene Data'!D117))),'Data Summary'!DS123="Yes"),OFFSET('Hygiene Data'!$D$8,0,10*ROW('Hygiene Data'!D117)),NA())</f>
        <v>#N/A</v>
      </c>
      <c r="BE123" s="111" t="e">
        <f ca="true">+IF(AND(ISNUMBER(OFFSET('Hygiene Data'!$D$10,0,10*ROW('Hygiene Data'!D117))),'Data Summary'!DT123="Yes"),OFFSET('Hygiene Data'!$D$10,0,10*ROW('Hygiene Data'!D117)),NA())</f>
        <v>#N/A</v>
      </c>
      <c r="BF123" s="111" t="e">
        <f ca="true">+IF(AND(ISNUMBER(OFFSET('Hygiene Data'!$E$6,0,10*ROW('Hygiene Data'!E117))),'Data Summary'!DU123="Yes"),OFFSET('Hygiene Data'!$E$6,0,10*ROW('Hygiene Data'!E117)),NA())</f>
        <v>#N/A</v>
      </c>
      <c r="BG123" s="111" t="e">
        <f ca="true">+IF(AND(ISNUMBER(OFFSET('Hygiene Data'!$E$8,0,10*ROW('Hygiene Data'!E117))),'Data Summary'!DV123="Yes"),OFFSET('Hygiene Data'!$E$8,0,10*ROW('Hygiene Data'!E117)),NA())</f>
        <v>#N/A</v>
      </c>
      <c r="BH123" s="111" t="e">
        <f ca="true">+IF(AND(ISNUMBER(OFFSET('Hygiene Data'!$E$10,0,10*ROW('Hygiene Data'!E117))),'Data Summary'!DW123="Yes"),OFFSET('Hygiene Data'!$E$10,0,10*ROW('Hygiene Data'!E117)),NA())</f>
        <v>#N/A</v>
      </c>
      <c r="BI123" s="111" t="e">
        <f ca="true">+IF(AND(ISNUMBER(OFFSET('Hygiene Data'!$F$6,0,10*ROW('Hygiene Data'!F117))),'Data Summary'!DX123="Yes"),OFFSET('Hygiene Data'!$F$6,0,10*ROW('Hygiene Data'!F117)),NA())</f>
        <v>#N/A</v>
      </c>
      <c r="BJ123" s="111" t="e">
        <f ca="true">+IF(AND(ISNUMBER(OFFSET('Hygiene Data'!$F$8,0,10*ROW('Hygiene Data'!F117))),'Data Summary'!DY123="Yes"),OFFSET('Hygiene Data'!$F$8,0,10*ROW('Hygiene Data'!F117)),NA())</f>
        <v>#N/A</v>
      </c>
      <c r="BK123" s="111" t="e">
        <f ca="true">+IF(AND(ISNUMBER(OFFSET('Hygiene Data'!$F$10,0,10*ROW('Hygiene Data'!F117))),'Data Summary'!DZ123="Yes"),OFFSET('Hygiene Data'!$F$10,0,10*ROW('Hygiene Data'!F117)),NA())</f>
        <v>#N/A</v>
      </c>
      <c r="BL123" s="111" t="e">
        <f ca="true">+IF(AND(ISNUMBER(OFFSET('Hygiene Data'!$G$6,0,10*ROW('Hygiene Data'!G117))),'Data Summary'!EA123="Yes"),OFFSET('Hygiene Data'!$G$6,0,10*ROW('Hygiene Data'!G117)),NA())</f>
        <v>#N/A</v>
      </c>
      <c r="BM123" s="111" t="e">
        <f ca="true">+IF(AND(ISNUMBER(OFFSET('Hygiene Data'!$G$8,0,10*ROW('Hygiene Data'!G117))),'Data Summary'!EB123="Yes"),OFFSET('Hygiene Data'!$G$8,0,10*ROW('Hygiene Data'!G117)),NA())</f>
        <v>#N/A</v>
      </c>
      <c r="BN123" s="111" t="e">
        <f ca="true">+IF(AND(ISNUMBER(OFFSET('Hygiene Data'!$G$10,0,10*ROW('Hygiene Data'!G117))),'Data Summary'!EC123="Yes"),OFFSET('Hygiene Data'!$G$10,0,10*ROW('Hygiene Data'!G117)),NA())</f>
        <v>#N/A</v>
      </c>
      <c r="BO123" s="111" t="e">
        <f ca="true">+IF(AND(ISNUMBER(OFFSET('Hygiene Data'!$H$6,0,10*ROW('Hygiene Data'!H117))),'Data Summary'!ED123="Yes"),OFFSET('Hygiene Data'!$H$6,0,10*ROW('Hygiene Data'!H117)),NA())</f>
        <v>#N/A</v>
      </c>
      <c r="BP123" s="111" t="e">
        <f ca="true">+IF(AND(ISNUMBER(OFFSET('Hygiene Data'!$H$8,0,10*ROW('Hygiene Data'!H117))),'Data Summary'!EE123="Yes"),OFFSET('Hygiene Data'!$H$8,0,10*ROW('Hygiene Data'!H117)),NA())</f>
        <v>#N/A</v>
      </c>
      <c r="BQ123" s="111" t="e">
        <f ca="true">+IF(AND(ISNUMBER(OFFSET('Hygiene Data'!$H$10,0,10*ROW('Hygiene Data'!H117))),'Data Summary'!EF123="Yes"),OFFSET('Hygiene Data'!$H$10,0,10*ROW('Hygiene Data'!H117)),NA())</f>
        <v>#N/A</v>
      </c>
    </row>
    <row r="124" x14ac:dyDescent="0.2">
      <c r="A124" s="59" t="e">
        <f ca="true">+IF(OFFSET('Water Data'!$B$1,0,10*ROW('Water Data'!B118))="",NA(),OFFSET('Water Data'!$B$1,0,10*ROW('Water Data'!B118)))</f>
        <v>#N/A</v>
      </c>
      <c r="B124" s="59" t="e">
        <f ca="true">+IF(OFFSET('Water Data'!$A$3,0,10*ROW('Water Data'!A121))="",NA(),OFFSET('Water Data'!$A$3,0,10*ROW('Water Data'!A121)))</f>
        <v>#N/A</v>
      </c>
      <c r="C124" s="59" t="e">
        <f ca="true">+IF(OFFSET('Water Data'!$C$3,0,10*ROW('Water Data'!C121))="",NA(),OFFSET('Water Data'!$C$3,0,10*ROW('Water Data'!C121)))</f>
        <v>#N/A</v>
      </c>
      <c r="D124" s="60" t="e">
        <f ca="true">+IF(AND(ISNUMBER(OFFSET('Water Data'!$C$5,0,10*ROW('Water Data'!C118))),'Data Summary'!BS124="Yes"),100-OFFSET('Water Data'!$C$5,0,10*ROW('Water Data'!C118)),NA())</f>
        <v>#N/A</v>
      </c>
      <c r="E124" s="60" t="e">
        <f ca="true">+IF(AND(ISNUMBER(OFFSET('Water Data'!$C$7,0,10*ROW('Water Data'!C118))),'Data Summary'!BT124="Yes"),OFFSET('Water Data'!$C$7,0,10*ROW('Water Data'!C118)),NA())</f>
        <v>#N/A</v>
      </c>
      <c r="F124" s="60" t="e">
        <f ca="true">+IF(AND(ISNUMBER(OFFSET('Water Data'!$C$10,0,10*ROW('Water Data'!C118))),'Data Summary'!BU124="Yes"),OFFSET('Water Data'!$C$10,0,10*ROW('Water Data'!C118)),NA())</f>
        <v>#N/A</v>
      </c>
      <c r="G124" s="60" t="e">
        <f ca="true">+IF(AND(ISNUMBER(OFFSET('Water Data'!$D$5,0,10*ROW('Water Data'!D118))),'Data Summary'!BV124="Yes"),100-OFFSET('Water Data'!$D$5,0,10*ROW('Water Data'!D118)),NA())</f>
        <v>#N/A</v>
      </c>
      <c r="H124" s="60" t="e">
        <f ca="true">+IF(AND(ISNUMBER(OFFSET('Water Data'!$D$7,0,10*ROW('Water Data'!D118))),'Data Summary'!BW124="Yes"),OFFSET('Water Data'!$D$7,0,10*ROW('Water Data'!D118)),NA())</f>
        <v>#N/A</v>
      </c>
      <c r="I124" s="60" t="e">
        <f ca="true">+IF(AND(ISNUMBER(OFFSET('Water Data'!$D$10,0,10*ROW('Water Data'!D118))),'Data Summary'!BX124="Yes"),OFFSET('Water Data'!$D$10,0,10*ROW('Water Data'!D118)),NA())</f>
        <v>#N/A</v>
      </c>
      <c r="J124" s="60" t="e">
        <f ca="true">+IF(AND(ISNUMBER(OFFSET('Water Data'!$E$5,0,10*ROW('Water Data'!E118))),'Data Summary'!BY124="Yes"),100-OFFSET('Water Data'!$E$5,0,10*ROW('Water Data'!E118)),NA())</f>
        <v>#N/A</v>
      </c>
      <c r="K124" s="60" t="e">
        <f ca="true">+IF(AND(ISNUMBER(OFFSET('Water Data'!$E$7,0,10*ROW('Water Data'!E118))),'Data Summary'!BZ124="Yes"),OFFSET('Water Data'!$E$7,0,10*ROW('Water Data'!E118)),NA())</f>
        <v>#N/A</v>
      </c>
      <c r="L124" s="60" t="e">
        <f ca="true">+IF(AND(ISNUMBER(OFFSET('Water Data'!$E$10,0,10*ROW('Water Data'!E118))),'Data Summary'!CA124="Yes"),OFFSET('Water Data'!$E$10,0,10*ROW('Water Data'!E118)),NA())</f>
        <v>#N/A</v>
      </c>
      <c r="M124" s="60" t="e">
        <f ca="true">+IF(AND(ISNUMBER(OFFSET('Water Data'!$F$5,0,10*ROW('Water Data'!F118))),'Data Summary'!CB124="Yes"),100-OFFSET('Water Data'!$F$5,0,10*ROW('Water Data'!F118)),NA())</f>
        <v>#N/A</v>
      </c>
      <c r="N124" s="60" t="e">
        <f ca="true">+IF(AND(ISNUMBER(OFFSET('Water Data'!$F$7,0,10*ROW('Water Data'!F118))),'Data Summary'!CC124="Yes"),OFFSET('Water Data'!$F$7,0,10*ROW('Water Data'!F118)),NA())</f>
        <v>#N/A</v>
      </c>
      <c r="O124" s="60" t="e">
        <f ca="true">+IF(AND(ISNUMBER(OFFSET('Water Data'!$F$10,0,10*ROW('Water Data'!F118))),'Data Summary'!CD124="Yes"),OFFSET('Water Data'!$F$10,0,10*ROW('Water Data'!F118)),NA())</f>
        <v>#N/A</v>
      </c>
      <c r="P124" s="60" t="e">
        <f ca="true">+IF(AND(ISNUMBER(OFFSET('Water Data'!$G$5,0,10*ROW('Water Data'!G118))),'Data Summary'!CE124="Yes"),100-OFFSET('Water Data'!$G$5,0,10*ROW('Water Data'!G118)),NA())</f>
        <v>#N/A</v>
      </c>
      <c r="Q124" s="60" t="e">
        <f ca="true">+IF(AND(ISNUMBER(OFFSET('Water Data'!$G$7,0,10*ROW('Water Data'!G118))),'Data Summary'!CF124="Yes"),OFFSET('Water Data'!$G$7,0,10*ROW('Water Data'!G118)),NA())</f>
        <v>#N/A</v>
      </c>
      <c r="R124" s="60" t="e">
        <f ca="true">+IF(AND(ISNUMBER(OFFSET('Water Data'!$G$10,0,10*ROW('Water Data'!G118))),'Data Summary'!CG124="Yes"),OFFSET('Water Data'!$G$10,0,10*ROW('Water Data'!G118)),NA())</f>
        <v>#N/A</v>
      </c>
      <c r="S124" s="60" t="e">
        <f ca="true">+IF(AND(ISNUMBER(OFFSET('Water Data'!$H$5,0,10*ROW('Water Data'!H118))),'Data Summary'!CH124="Yes"),100-OFFSET('Water Data'!$H$5,0,10*ROW('Water Data'!H118)),NA())</f>
        <v>#N/A</v>
      </c>
      <c r="T124" s="60" t="e">
        <f ca="true">+IF(AND(ISNUMBER(OFFSET('Water Data'!$H$7,0,10*ROW('Water Data'!H118))),'Data Summary'!CI124="Yes"),OFFSET('Water Data'!$H$7,0,10*ROW('Water Data'!H118)),NA())</f>
        <v>#N/A</v>
      </c>
      <c r="U124" s="60" t="e">
        <f ca="true">+IF(AND(ISNUMBER(OFFSET('Water Data'!$H$10,0,10*ROW('Water Data'!H118))),'Data Summary'!CJ124="Yes"),OFFSET('Water Data'!$H$10,0,10*ROW('Water Data'!H118)),NA())</f>
        <v>#N/A</v>
      </c>
      <c r="V124" s="106" t="e">
        <f ca="true">+IF(AND(ISNUMBER(OFFSET('Sanitation Data'!$C$5,0,10*ROW('Sanitation Data'!C118))),'Data Summary'!CK124="Yes"),100-OFFSET('Sanitation Data'!$C$5,0,10*ROW('Sanitation Data'!C118)),NA())</f>
        <v>#N/A</v>
      </c>
      <c r="W124" s="106" t="e">
        <f ca="true">+IF(AND(ISNUMBER(OFFSET('Sanitation Data'!$C$7,0,10*ROW('Sanitation Data'!C118))),'Data Summary'!CL124="Yes"),OFFSET('Sanitation Data'!$C$7,0,10*ROW('Sanitation Data'!C118)),NA())</f>
        <v>#N/A</v>
      </c>
      <c r="X124" s="106" t="e">
        <f ca="true">+IF(AND(ISNUMBER(OFFSET('Sanitation Data'!$C$11,0,10*ROW('Sanitation Data'!C118))),'Data Summary'!CM124="Yes"),OFFSET('Sanitation Data'!$C$11,0,10*ROW('Sanitation Data'!C118)),NA())</f>
        <v>#N/A</v>
      </c>
      <c r="Y124" s="106" t="e">
        <f ca="true">+IF(AND(ISNUMBER(OFFSET('Sanitation Data'!$C$12,0,10*ROW('Sanitation Data'!C118))),'Data Summary'!CN124="Yes"),OFFSET('Sanitation Data'!$C$12,0,10*ROW('Sanitation Data'!C118)),NA())</f>
        <v>#N/A</v>
      </c>
      <c r="Z124" s="106" t="e">
        <f ca="true">+IF(AND(ISNUMBER(OFFSET('Sanitation Data'!$C$13,0,10*ROW('Sanitation Data'!C118))),'Data Summary'!CO124="Yes"),OFFSET('Sanitation Data'!$C$13,0,10*ROW('Sanitation Data'!C118)),NA())</f>
        <v>#N/A</v>
      </c>
      <c r="AA124" s="106" t="e">
        <f ca="true">+IF(AND(ISNUMBER(OFFSET('Sanitation Data'!$D$5,0,10*ROW('Sanitation Data'!D118))),'Data Summary'!CP124="Yes"),100-OFFSET('Sanitation Data'!$D$5,0,10*ROW('Sanitation Data'!D118)),NA())</f>
        <v>#N/A</v>
      </c>
      <c r="AB124" s="106" t="e">
        <f ca="true">+IF(AND(ISNUMBER(OFFSET('Sanitation Data'!$D$7,0,10*ROW('Sanitation Data'!D118))),'Data Summary'!CQ124="Yes"),OFFSET('Sanitation Data'!$D$7,0,10*ROW('Sanitation Data'!D118)),NA())</f>
        <v>#N/A</v>
      </c>
      <c r="AC124" s="106" t="e">
        <f ca="true">+IF(AND(ISNUMBER(OFFSET('Sanitation Data'!$D$11,0,10*ROW('Sanitation Data'!D118))),'Data Summary'!CR124="Yes"),OFFSET('Sanitation Data'!$D$11,0,10*ROW('Sanitation Data'!D118)),NA())</f>
        <v>#N/A</v>
      </c>
      <c r="AD124" s="106" t="e">
        <f ca="true">+IF(AND(ISNUMBER(OFFSET('Sanitation Data'!$D$12,0,10*ROW('Sanitation Data'!D118))),'Data Summary'!CS124="Yes"),OFFSET('Sanitation Data'!$D$12,0,10*ROW('Sanitation Data'!D118)),NA())</f>
        <v>#N/A</v>
      </c>
      <c r="AE124" s="106" t="e">
        <f ca="true">+IF(AND(ISNUMBER(OFFSET('Sanitation Data'!$D$13,0,10*ROW('Sanitation Data'!D118))),'Data Summary'!CT124="Yes"),OFFSET('Sanitation Data'!$D$13,0,10*ROW('Sanitation Data'!D118)),NA())</f>
        <v>#N/A</v>
      </c>
      <c r="AF124" s="106" t="e">
        <f ca="true">+IF(AND(ISNUMBER(OFFSET('Sanitation Data'!$E$5,0,10*ROW('Sanitation Data'!E118))),'Data Summary'!CU124="Yes"),100-OFFSET('Sanitation Data'!$E$5,0,10*ROW('Sanitation Data'!E118)),NA())</f>
        <v>#N/A</v>
      </c>
      <c r="AG124" s="106" t="e">
        <f ca="true">+IF(AND(ISNUMBER(OFFSET('Sanitation Data'!$E$7,0,10*ROW('Sanitation Data'!E118))),'Data Summary'!CV124="Yes"),OFFSET('Sanitation Data'!$E$7,0,10*ROW('Sanitation Data'!E118)),NA())</f>
        <v>#N/A</v>
      </c>
      <c r="AH124" s="106" t="e">
        <f ca="true">+IF(AND(ISNUMBER(OFFSET('Sanitation Data'!$E$11,0,10*ROW('Sanitation Data'!E118))),'Data Summary'!CW124="Yes"),OFFSET('Sanitation Data'!$E$11,0,10*ROW('Sanitation Data'!E118)),NA())</f>
        <v>#N/A</v>
      </c>
      <c r="AI124" s="106" t="e">
        <f ca="true">+IF(AND(ISNUMBER(OFFSET('Sanitation Data'!$E$12,0,10*ROW('Sanitation Data'!E118))),'Data Summary'!CX124="Yes"),OFFSET('Sanitation Data'!$E$12,0,10*ROW('Sanitation Data'!E118)),NA())</f>
        <v>#N/A</v>
      </c>
      <c r="AJ124" s="106" t="e">
        <f ca="true">+IF(AND(ISNUMBER(OFFSET('Sanitation Data'!$E$13,0,10*ROW('Sanitation Data'!E118))),'Data Summary'!CY124="Yes"),OFFSET('Sanitation Data'!$E$13,0,10*ROW('Sanitation Data'!E118)),NA())</f>
        <v>#N/A</v>
      </c>
      <c r="AK124" s="106" t="e">
        <f ca="true">+IF(AND(ISNUMBER(OFFSET('Sanitation Data'!$F$5,0,10*ROW('Sanitation Data'!F118))),'Data Summary'!CZ124="Yes"),100-OFFSET('Sanitation Data'!$F$5,0,10*ROW('Sanitation Data'!F118)),NA())</f>
        <v>#N/A</v>
      </c>
      <c r="AL124" s="106" t="e">
        <f ca="true">+IF(AND(ISNUMBER(OFFSET('Sanitation Data'!$F$7,0,10*ROW('Sanitation Data'!F118))),'Data Summary'!DA124="Yes"),OFFSET('Sanitation Data'!$F$7,0,10*ROW('Sanitation Data'!F118)),NA())</f>
        <v>#N/A</v>
      </c>
      <c r="AM124" s="106" t="e">
        <f ca="true">+IF(AND(ISNUMBER(OFFSET('Sanitation Data'!$F$11,0,10*ROW('Sanitation Data'!F118))),'Data Summary'!DB124="Yes"),OFFSET('Sanitation Data'!$F$11,0,10*ROW('Sanitation Data'!F118)),NA())</f>
        <v>#N/A</v>
      </c>
      <c r="AN124" s="106" t="e">
        <f ca="true">+IF(AND(ISNUMBER(OFFSET('Sanitation Data'!$F$12,0,10*ROW('Sanitation Data'!F118))),'Data Summary'!DC124="Yes"),OFFSET('Sanitation Data'!$F$12,0,10*ROW('Sanitation Data'!F118)),NA())</f>
        <v>#N/A</v>
      </c>
      <c r="AO124" s="106" t="e">
        <f ca="true">+IF(AND(ISNUMBER(OFFSET('Sanitation Data'!$F$13,0,10*ROW('Sanitation Data'!F118))),'Data Summary'!DD124="Yes"),OFFSET('Sanitation Data'!$F$13,0,10*ROW('Sanitation Data'!F118)),NA())</f>
        <v>#N/A</v>
      </c>
      <c r="AP124" s="106" t="e">
        <f ca="true">+IF(AND(ISNUMBER(OFFSET('Sanitation Data'!$G$5,0,10*ROW('Sanitation Data'!G118))),'Data Summary'!DE124="Yes"),100-OFFSET('Sanitation Data'!$G$5,0,10*ROW('Sanitation Data'!G118)),NA())</f>
        <v>#N/A</v>
      </c>
      <c r="AQ124" s="106" t="e">
        <f ca="true">+IF(AND(ISNUMBER(OFFSET('Sanitation Data'!$G$7,0,10*ROW('Sanitation Data'!G118))),'Data Summary'!DF124="Yes"),OFFSET('Sanitation Data'!$G$7,0,10*ROW('Sanitation Data'!G118)),NA())</f>
        <v>#N/A</v>
      </c>
      <c r="AR124" s="106" t="e">
        <f ca="true">+IF(AND(ISNUMBER(OFFSET('Sanitation Data'!$G$11,0,10*ROW('Sanitation Data'!G118))),'Data Summary'!DG124="Yes"),OFFSET('Sanitation Data'!$G$11,0,10*ROW('Sanitation Data'!G118)),NA())</f>
        <v>#N/A</v>
      </c>
      <c r="AS124" s="106" t="e">
        <f ca="true">+IF(AND(ISNUMBER(OFFSET('Sanitation Data'!$G$12,0,10*ROW('Sanitation Data'!G118))),'Data Summary'!DH124="Yes"),OFFSET('Sanitation Data'!$G$12,0,10*ROW('Sanitation Data'!G118)),NA())</f>
        <v>#N/A</v>
      </c>
      <c r="AT124" s="106" t="e">
        <f ca="true">+IF(AND(ISNUMBER(OFFSET('Sanitation Data'!$G$13,0,10*ROW('Sanitation Data'!G118))),'Data Summary'!DI124="Yes"),OFFSET('Sanitation Data'!$G$13,0,10*ROW('Sanitation Data'!G118)),NA())</f>
        <v>#N/A</v>
      </c>
      <c r="AU124" s="106" t="e">
        <f ca="true">+IF(AND(ISNUMBER(OFFSET('Sanitation Data'!$H$5,0,10*ROW('Sanitation Data'!H118))),'Data Summary'!DJ124="Yes"),100-OFFSET('Sanitation Data'!$H$5,0,10*ROW('Sanitation Data'!H118)),NA())</f>
        <v>#N/A</v>
      </c>
      <c r="AV124" s="106" t="e">
        <f ca="true">+IF(AND(ISNUMBER(OFFSET('Sanitation Data'!$H$7,0,10*ROW('Sanitation Data'!H118))),'Data Summary'!DK124="Yes"),OFFSET('Sanitation Data'!$H$7,0,10*ROW('Sanitation Data'!H118)),NA())</f>
        <v>#N/A</v>
      </c>
      <c r="AW124" s="106" t="e">
        <f ca="true">+IF(AND(ISNUMBER(OFFSET('Sanitation Data'!$H$11,0,10*ROW('Sanitation Data'!H118))),'Data Summary'!DL124="Yes"),OFFSET('Sanitation Data'!$H$11,0,10*ROW('Sanitation Data'!H118)),NA())</f>
        <v>#N/A</v>
      </c>
      <c r="AX124" s="106" t="e">
        <f ca="true">+IF(AND(ISNUMBER(OFFSET('Sanitation Data'!$H$12,0,10*ROW('Sanitation Data'!H118))),'Data Summary'!DM124="Yes"),OFFSET('Sanitation Data'!$H$12,0,10*ROW('Sanitation Data'!H118)),NA())</f>
        <v>#N/A</v>
      </c>
      <c r="AY124" s="106" t="e">
        <f ca="true">+IF(AND(ISNUMBER(OFFSET('Sanitation Data'!$H$13,0,10*ROW('Sanitation Data'!H118))),'Data Summary'!DN124="Yes"),OFFSET('Sanitation Data'!$H$13,0,10*ROW('Sanitation Data'!H118)),NA())</f>
        <v>#N/A</v>
      </c>
      <c r="AZ124" s="111" t="e">
        <f ca="true">+IF(AND(ISNUMBER(OFFSET('Hygiene Data'!$C$6,0,10*ROW('Hygiene Data'!C118))),'Data Summary'!DO124="Yes"),OFFSET('Hygiene Data'!$C$6,0,10*ROW('Hygiene Data'!C118)),NA())</f>
        <v>#N/A</v>
      </c>
      <c r="BA124" s="111" t="e">
        <f ca="true">+IF(AND(ISNUMBER(OFFSET('Hygiene Data'!$C$8,0,10*ROW('Hygiene Data'!C118))),'Data Summary'!DP124="Yes"),OFFSET('Hygiene Data'!$C$8,0,10*ROW('Hygiene Data'!C118)),NA())</f>
        <v>#N/A</v>
      </c>
      <c r="BB124" s="111" t="e">
        <f ca="true">+IF(AND(ISNUMBER(OFFSET('Hygiene Data'!$C$10,0,10*ROW('Hygiene Data'!C118))),'Data Summary'!DQ124="Yes"),OFFSET('Hygiene Data'!$C$10,0,10*ROW('Hygiene Data'!C118)),NA())</f>
        <v>#N/A</v>
      </c>
      <c r="BC124" s="111" t="e">
        <f ca="true">+IF(AND(ISNUMBER(OFFSET('Hygiene Data'!$D$6,0,10*ROW('Hygiene Data'!D118))),'Data Summary'!DR124="Yes"),OFFSET('Hygiene Data'!$D$6,0,10*ROW('Hygiene Data'!D118)),NA())</f>
        <v>#N/A</v>
      </c>
      <c r="BD124" s="111" t="e">
        <f ca="true">+IF(AND(ISNUMBER(OFFSET('Hygiene Data'!$D$8,0,10*ROW('Hygiene Data'!D118))),'Data Summary'!DS124="Yes"),OFFSET('Hygiene Data'!$D$8,0,10*ROW('Hygiene Data'!D118)),NA())</f>
        <v>#N/A</v>
      </c>
      <c r="BE124" s="111" t="e">
        <f ca="true">+IF(AND(ISNUMBER(OFFSET('Hygiene Data'!$D$10,0,10*ROW('Hygiene Data'!D118))),'Data Summary'!DT124="Yes"),OFFSET('Hygiene Data'!$D$10,0,10*ROW('Hygiene Data'!D118)),NA())</f>
        <v>#N/A</v>
      </c>
      <c r="BF124" s="111" t="e">
        <f ca="true">+IF(AND(ISNUMBER(OFFSET('Hygiene Data'!$E$6,0,10*ROW('Hygiene Data'!E118))),'Data Summary'!DU124="Yes"),OFFSET('Hygiene Data'!$E$6,0,10*ROW('Hygiene Data'!E118)),NA())</f>
        <v>#N/A</v>
      </c>
      <c r="BG124" s="111" t="e">
        <f ca="true">+IF(AND(ISNUMBER(OFFSET('Hygiene Data'!$E$8,0,10*ROW('Hygiene Data'!E118))),'Data Summary'!DV124="Yes"),OFFSET('Hygiene Data'!$E$8,0,10*ROW('Hygiene Data'!E118)),NA())</f>
        <v>#N/A</v>
      </c>
      <c r="BH124" s="111" t="e">
        <f ca="true">+IF(AND(ISNUMBER(OFFSET('Hygiene Data'!$E$10,0,10*ROW('Hygiene Data'!E118))),'Data Summary'!DW124="Yes"),OFFSET('Hygiene Data'!$E$10,0,10*ROW('Hygiene Data'!E118)),NA())</f>
        <v>#N/A</v>
      </c>
      <c r="BI124" s="111" t="e">
        <f ca="true">+IF(AND(ISNUMBER(OFFSET('Hygiene Data'!$F$6,0,10*ROW('Hygiene Data'!F118))),'Data Summary'!DX124="Yes"),OFFSET('Hygiene Data'!$F$6,0,10*ROW('Hygiene Data'!F118)),NA())</f>
        <v>#N/A</v>
      </c>
      <c r="BJ124" s="111" t="e">
        <f ca="true">+IF(AND(ISNUMBER(OFFSET('Hygiene Data'!$F$8,0,10*ROW('Hygiene Data'!F118))),'Data Summary'!DY124="Yes"),OFFSET('Hygiene Data'!$F$8,0,10*ROW('Hygiene Data'!F118)),NA())</f>
        <v>#N/A</v>
      </c>
      <c r="BK124" s="111" t="e">
        <f ca="true">+IF(AND(ISNUMBER(OFFSET('Hygiene Data'!$F$10,0,10*ROW('Hygiene Data'!F118))),'Data Summary'!DZ124="Yes"),OFFSET('Hygiene Data'!$F$10,0,10*ROW('Hygiene Data'!F118)),NA())</f>
        <v>#N/A</v>
      </c>
      <c r="BL124" s="111" t="e">
        <f ca="true">+IF(AND(ISNUMBER(OFFSET('Hygiene Data'!$G$6,0,10*ROW('Hygiene Data'!G118))),'Data Summary'!EA124="Yes"),OFFSET('Hygiene Data'!$G$6,0,10*ROW('Hygiene Data'!G118)),NA())</f>
        <v>#N/A</v>
      </c>
      <c r="BM124" s="111" t="e">
        <f ca="true">+IF(AND(ISNUMBER(OFFSET('Hygiene Data'!$G$8,0,10*ROW('Hygiene Data'!G118))),'Data Summary'!EB124="Yes"),OFFSET('Hygiene Data'!$G$8,0,10*ROW('Hygiene Data'!G118)),NA())</f>
        <v>#N/A</v>
      </c>
      <c r="BN124" s="111" t="e">
        <f ca="true">+IF(AND(ISNUMBER(OFFSET('Hygiene Data'!$G$10,0,10*ROW('Hygiene Data'!G118))),'Data Summary'!EC124="Yes"),OFFSET('Hygiene Data'!$G$10,0,10*ROW('Hygiene Data'!G118)),NA())</f>
        <v>#N/A</v>
      </c>
      <c r="BO124" s="111" t="e">
        <f ca="true">+IF(AND(ISNUMBER(OFFSET('Hygiene Data'!$H$6,0,10*ROW('Hygiene Data'!H118))),'Data Summary'!ED124="Yes"),OFFSET('Hygiene Data'!$H$6,0,10*ROW('Hygiene Data'!H118)),NA())</f>
        <v>#N/A</v>
      </c>
      <c r="BP124" s="111" t="e">
        <f ca="true">+IF(AND(ISNUMBER(OFFSET('Hygiene Data'!$H$8,0,10*ROW('Hygiene Data'!H118))),'Data Summary'!EE124="Yes"),OFFSET('Hygiene Data'!$H$8,0,10*ROW('Hygiene Data'!H118)),NA())</f>
        <v>#N/A</v>
      </c>
      <c r="BQ124" s="111" t="e">
        <f ca="true">+IF(AND(ISNUMBER(OFFSET('Hygiene Data'!$H$10,0,10*ROW('Hygiene Data'!H118))),'Data Summary'!EF124="Yes"),OFFSET('Hygiene Data'!$H$10,0,10*ROW('Hygiene Data'!H118)),NA())</f>
        <v>#N/A</v>
      </c>
    </row>
    <row r="125" x14ac:dyDescent="0.2">
      <c r="A125" s="59" t="e">
        <f ca="true">+IF(OFFSET('Water Data'!$B$1,0,10*ROW('Water Data'!B119))="",NA(),OFFSET('Water Data'!$B$1,0,10*ROW('Water Data'!B119)))</f>
        <v>#N/A</v>
      </c>
      <c r="B125" s="59" t="e">
        <f ca="true">+IF(OFFSET('Water Data'!$A$3,0,10*ROW('Water Data'!A122))="",NA(),OFFSET('Water Data'!$A$3,0,10*ROW('Water Data'!A122)))</f>
        <v>#N/A</v>
      </c>
      <c r="C125" s="59" t="e">
        <f ca="true">+IF(OFFSET('Water Data'!$C$3,0,10*ROW('Water Data'!C122))="",NA(),OFFSET('Water Data'!$C$3,0,10*ROW('Water Data'!C122)))</f>
        <v>#N/A</v>
      </c>
      <c r="D125" s="60" t="e">
        <f ca="true">+IF(AND(ISNUMBER(OFFSET('Water Data'!$C$5,0,10*ROW('Water Data'!C119))),'Data Summary'!BS125="Yes"),100-OFFSET('Water Data'!$C$5,0,10*ROW('Water Data'!C119)),NA())</f>
        <v>#N/A</v>
      </c>
      <c r="E125" s="60" t="e">
        <f ca="true">+IF(AND(ISNUMBER(OFFSET('Water Data'!$C$7,0,10*ROW('Water Data'!C119))),'Data Summary'!BT125="Yes"),OFFSET('Water Data'!$C$7,0,10*ROW('Water Data'!C119)),NA())</f>
        <v>#N/A</v>
      </c>
      <c r="F125" s="60" t="e">
        <f ca="true">+IF(AND(ISNUMBER(OFFSET('Water Data'!$C$10,0,10*ROW('Water Data'!C119))),'Data Summary'!BU125="Yes"),OFFSET('Water Data'!$C$10,0,10*ROW('Water Data'!C119)),NA())</f>
        <v>#N/A</v>
      </c>
      <c r="G125" s="60" t="e">
        <f ca="true">+IF(AND(ISNUMBER(OFFSET('Water Data'!$D$5,0,10*ROW('Water Data'!D119))),'Data Summary'!BV125="Yes"),100-OFFSET('Water Data'!$D$5,0,10*ROW('Water Data'!D119)),NA())</f>
        <v>#N/A</v>
      </c>
      <c r="H125" s="60" t="e">
        <f ca="true">+IF(AND(ISNUMBER(OFFSET('Water Data'!$D$7,0,10*ROW('Water Data'!D119))),'Data Summary'!BW125="Yes"),OFFSET('Water Data'!$D$7,0,10*ROW('Water Data'!D119)),NA())</f>
        <v>#N/A</v>
      </c>
      <c r="I125" s="60" t="e">
        <f ca="true">+IF(AND(ISNUMBER(OFFSET('Water Data'!$D$10,0,10*ROW('Water Data'!D119))),'Data Summary'!BX125="Yes"),OFFSET('Water Data'!$D$10,0,10*ROW('Water Data'!D119)),NA())</f>
        <v>#N/A</v>
      </c>
      <c r="J125" s="60" t="e">
        <f ca="true">+IF(AND(ISNUMBER(OFFSET('Water Data'!$E$5,0,10*ROW('Water Data'!E119))),'Data Summary'!BY125="Yes"),100-OFFSET('Water Data'!$E$5,0,10*ROW('Water Data'!E119)),NA())</f>
        <v>#N/A</v>
      </c>
      <c r="K125" s="60" t="e">
        <f ca="true">+IF(AND(ISNUMBER(OFFSET('Water Data'!$E$7,0,10*ROW('Water Data'!E119))),'Data Summary'!BZ125="Yes"),OFFSET('Water Data'!$E$7,0,10*ROW('Water Data'!E119)),NA())</f>
        <v>#N/A</v>
      </c>
      <c r="L125" s="60" t="e">
        <f ca="true">+IF(AND(ISNUMBER(OFFSET('Water Data'!$E$10,0,10*ROW('Water Data'!E119))),'Data Summary'!CA125="Yes"),OFFSET('Water Data'!$E$10,0,10*ROW('Water Data'!E119)),NA())</f>
        <v>#N/A</v>
      </c>
      <c r="M125" s="60" t="e">
        <f ca="true">+IF(AND(ISNUMBER(OFFSET('Water Data'!$F$5,0,10*ROW('Water Data'!F119))),'Data Summary'!CB125="Yes"),100-OFFSET('Water Data'!$F$5,0,10*ROW('Water Data'!F119)),NA())</f>
        <v>#N/A</v>
      </c>
      <c r="N125" s="60" t="e">
        <f ca="true">+IF(AND(ISNUMBER(OFFSET('Water Data'!$F$7,0,10*ROW('Water Data'!F119))),'Data Summary'!CC125="Yes"),OFFSET('Water Data'!$F$7,0,10*ROW('Water Data'!F119)),NA())</f>
        <v>#N/A</v>
      </c>
      <c r="O125" s="60" t="e">
        <f ca="true">+IF(AND(ISNUMBER(OFFSET('Water Data'!$F$10,0,10*ROW('Water Data'!F119))),'Data Summary'!CD125="Yes"),OFFSET('Water Data'!$F$10,0,10*ROW('Water Data'!F119)),NA())</f>
        <v>#N/A</v>
      </c>
      <c r="P125" s="60" t="e">
        <f ca="true">+IF(AND(ISNUMBER(OFFSET('Water Data'!$G$5,0,10*ROW('Water Data'!G119))),'Data Summary'!CE125="Yes"),100-OFFSET('Water Data'!$G$5,0,10*ROW('Water Data'!G119)),NA())</f>
        <v>#N/A</v>
      </c>
      <c r="Q125" s="60" t="e">
        <f ca="true">+IF(AND(ISNUMBER(OFFSET('Water Data'!$G$7,0,10*ROW('Water Data'!G119))),'Data Summary'!CF125="Yes"),OFFSET('Water Data'!$G$7,0,10*ROW('Water Data'!G119)),NA())</f>
        <v>#N/A</v>
      </c>
      <c r="R125" s="60" t="e">
        <f ca="true">+IF(AND(ISNUMBER(OFFSET('Water Data'!$G$10,0,10*ROW('Water Data'!G119))),'Data Summary'!CG125="Yes"),OFFSET('Water Data'!$G$10,0,10*ROW('Water Data'!G119)),NA())</f>
        <v>#N/A</v>
      </c>
      <c r="S125" s="60" t="e">
        <f ca="true">+IF(AND(ISNUMBER(OFFSET('Water Data'!$H$5,0,10*ROW('Water Data'!H119))),'Data Summary'!CH125="Yes"),100-OFFSET('Water Data'!$H$5,0,10*ROW('Water Data'!H119)),NA())</f>
        <v>#N/A</v>
      </c>
      <c r="T125" s="60" t="e">
        <f ca="true">+IF(AND(ISNUMBER(OFFSET('Water Data'!$H$7,0,10*ROW('Water Data'!H119))),'Data Summary'!CI125="Yes"),OFFSET('Water Data'!$H$7,0,10*ROW('Water Data'!H119)),NA())</f>
        <v>#N/A</v>
      </c>
      <c r="U125" s="60" t="e">
        <f ca="true">+IF(AND(ISNUMBER(OFFSET('Water Data'!$H$10,0,10*ROW('Water Data'!H119))),'Data Summary'!CJ125="Yes"),OFFSET('Water Data'!$H$10,0,10*ROW('Water Data'!H119)),NA())</f>
        <v>#N/A</v>
      </c>
      <c r="V125" s="106" t="e">
        <f ca="true">+IF(AND(ISNUMBER(OFFSET('Sanitation Data'!$C$5,0,10*ROW('Sanitation Data'!C119))),'Data Summary'!CK125="Yes"),100-OFFSET('Sanitation Data'!$C$5,0,10*ROW('Sanitation Data'!C119)),NA())</f>
        <v>#N/A</v>
      </c>
      <c r="W125" s="106" t="e">
        <f ca="true">+IF(AND(ISNUMBER(OFFSET('Sanitation Data'!$C$7,0,10*ROW('Sanitation Data'!C119))),'Data Summary'!CL125="Yes"),OFFSET('Sanitation Data'!$C$7,0,10*ROW('Sanitation Data'!C119)),NA())</f>
        <v>#N/A</v>
      </c>
      <c r="X125" s="106" t="e">
        <f ca="true">+IF(AND(ISNUMBER(OFFSET('Sanitation Data'!$C$11,0,10*ROW('Sanitation Data'!C119))),'Data Summary'!CM125="Yes"),OFFSET('Sanitation Data'!$C$11,0,10*ROW('Sanitation Data'!C119)),NA())</f>
        <v>#N/A</v>
      </c>
      <c r="Y125" s="106" t="e">
        <f ca="true">+IF(AND(ISNUMBER(OFFSET('Sanitation Data'!$C$12,0,10*ROW('Sanitation Data'!C119))),'Data Summary'!CN125="Yes"),OFFSET('Sanitation Data'!$C$12,0,10*ROW('Sanitation Data'!C119)),NA())</f>
        <v>#N/A</v>
      </c>
      <c r="Z125" s="106" t="e">
        <f ca="true">+IF(AND(ISNUMBER(OFFSET('Sanitation Data'!$C$13,0,10*ROW('Sanitation Data'!C119))),'Data Summary'!CO125="Yes"),OFFSET('Sanitation Data'!$C$13,0,10*ROW('Sanitation Data'!C119)),NA())</f>
        <v>#N/A</v>
      </c>
      <c r="AA125" s="106" t="e">
        <f ca="true">+IF(AND(ISNUMBER(OFFSET('Sanitation Data'!$D$5,0,10*ROW('Sanitation Data'!D119))),'Data Summary'!CP125="Yes"),100-OFFSET('Sanitation Data'!$D$5,0,10*ROW('Sanitation Data'!D119)),NA())</f>
        <v>#N/A</v>
      </c>
      <c r="AB125" s="106" t="e">
        <f ca="true">+IF(AND(ISNUMBER(OFFSET('Sanitation Data'!$D$7,0,10*ROW('Sanitation Data'!D119))),'Data Summary'!CQ125="Yes"),OFFSET('Sanitation Data'!$D$7,0,10*ROW('Sanitation Data'!D119)),NA())</f>
        <v>#N/A</v>
      </c>
      <c r="AC125" s="106" t="e">
        <f ca="true">+IF(AND(ISNUMBER(OFFSET('Sanitation Data'!$D$11,0,10*ROW('Sanitation Data'!D119))),'Data Summary'!CR125="Yes"),OFFSET('Sanitation Data'!$D$11,0,10*ROW('Sanitation Data'!D119)),NA())</f>
        <v>#N/A</v>
      </c>
      <c r="AD125" s="106" t="e">
        <f ca="true">+IF(AND(ISNUMBER(OFFSET('Sanitation Data'!$D$12,0,10*ROW('Sanitation Data'!D119))),'Data Summary'!CS125="Yes"),OFFSET('Sanitation Data'!$D$12,0,10*ROW('Sanitation Data'!D119)),NA())</f>
        <v>#N/A</v>
      </c>
      <c r="AE125" s="106" t="e">
        <f ca="true">+IF(AND(ISNUMBER(OFFSET('Sanitation Data'!$D$13,0,10*ROW('Sanitation Data'!D119))),'Data Summary'!CT125="Yes"),OFFSET('Sanitation Data'!$D$13,0,10*ROW('Sanitation Data'!D119)),NA())</f>
        <v>#N/A</v>
      </c>
      <c r="AF125" s="106" t="e">
        <f ca="true">+IF(AND(ISNUMBER(OFFSET('Sanitation Data'!$E$5,0,10*ROW('Sanitation Data'!E119))),'Data Summary'!CU125="Yes"),100-OFFSET('Sanitation Data'!$E$5,0,10*ROW('Sanitation Data'!E119)),NA())</f>
        <v>#N/A</v>
      </c>
      <c r="AG125" s="106" t="e">
        <f ca="true">+IF(AND(ISNUMBER(OFFSET('Sanitation Data'!$E$7,0,10*ROW('Sanitation Data'!E119))),'Data Summary'!CV125="Yes"),OFFSET('Sanitation Data'!$E$7,0,10*ROW('Sanitation Data'!E119)),NA())</f>
        <v>#N/A</v>
      </c>
      <c r="AH125" s="106" t="e">
        <f ca="true">+IF(AND(ISNUMBER(OFFSET('Sanitation Data'!$E$11,0,10*ROW('Sanitation Data'!E119))),'Data Summary'!CW125="Yes"),OFFSET('Sanitation Data'!$E$11,0,10*ROW('Sanitation Data'!E119)),NA())</f>
        <v>#N/A</v>
      </c>
      <c r="AI125" s="106" t="e">
        <f ca="true">+IF(AND(ISNUMBER(OFFSET('Sanitation Data'!$E$12,0,10*ROW('Sanitation Data'!E119))),'Data Summary'!CX125="Yes"),OFFSET('Sanitation Data'!$E$12,0,10*ROW('Sanitation Data'!E119)),NA())</f>
        <v>#N/A</v>
      </c>
      <c r="AJ125" s="106" t="e">
        <f ca="true">+IF(AND(ISNUMBER(OFFSET('Sanitation Data'!$E$13,0,10*ROW('Sanitation Data'!E119))),'Data Summary'!CY125="Yes"),OFFSET('Sanitation Data'!$E$13,0,10*ROW('Sanitation Data'!E119)),NA())</f>
        <v>#N/A</v>
      </c>
      <c r="AK125" s="106" t="e">
        <f ca="true">+IF(AND(ISNUMBER(OFFSET('Sanitation Data'!$F$5,0,10*ROW('Sanitation Data'!F119))),'Data Summary'!CZ125="Yes"),100-OFFSET('Sanitation Data'!$F$5,0,10*ROW('Sanitation Data'!F119)),NA())</f>
        <v>#N/A</v>
      </c>
      <c r="AL125" s="106" t="e">
        <f ca="true">+IF(AND(ISNUMBER(OFFSET('Sanitation Data'!$F$7,0,10*ROW('Sanitation Data'!F119))),'Data Summary'!DA125="Yes"),OFFSET('Sanitation Data'!$F$7,0,10*ROW('Sanitation Data'!F119)),NA())</f>
        <v>#N/A</v>
      </c>
      <c r="AM125" s="106" t="e">
        <f ca="true">+IF(AND(ISNUMBER(OFFSET('Sanitation Data'!$F$11,0,10*ROW('Sanitation Data'!F119))),'Data Summary'!DB125="Yes"),OFFSET('Sanitation Data'!$F$11,0,10*ROW('Sanitation Data'!F119)),NA())</f>
        <v>#N/A</v>
      </c>
      <c r="AN125" s="106" t="e">
        <f ca="true">+IF(AND(ISNUMBER(OFFSET('Sanitation Data'!$F$12,0,10*ROW('Sanitation Data'!F119))),'Data Summary'!DC125="Yes"),OFFSET('Sanitation Data'!$F$12,0,10*ROW('Sanitation Data'!F119)),NA())</f>
        <v>#N/A</v>
      </c>
      <c r="AO125" s="106" t="e">
        <f ca="true">+IF(AND(ISNUMBER(OFFSET('Sanitation Data'!$F$13,0,10*ROW('Sanitation Data'!F119))),'Data Summary'!DD125="Yes"),OFFSET('Sanitation Data'!$F$13,0,10*ROW('Sanitation Data'!F119)),NA())</f>
        <v>#N/A</v>
      </c>
      <c r="AP125" s="106" t="e">
        <f ca="true">+IF(AND(ISNUMBER(OFFSET('Sanitation Data'!$G$5,0,10*ROW('Sanitation Data'!G119))),'Data Summary'!DE125="Yes"),100-OFFSET('Sanitation Data'!$G$5,0,10*ROW('Sanitation Data'!G119)),NA())</f>
        <v>#N/A</v>
      </c>
      <c r="AQ125" s="106" t="e">
        <f ca="true">+IF(AND(ISNUMBER(OFFSET('Sanitation Data'!$G$7,0,10*ROW('Sanitation Data'!G119))),'Data Summary'!DF125="Yes"),OFFSET('Sanitation Data'!$G$7,0,10*ROW('Sanitation Data'!G119)),NA())</f>
        <v>#N/A</v>
      </c>
      <c r="AR125" s="106" t="e">
        <f ca="true">+IF(AND(ISNUMBER(OFFSET('Sanitation Data'!$G$11,0,10*ROW('Sanitation Data'!G119))),'Data Summary'!DG125="Yes"),OFFSET('Sanitation Data'!$G$11,0,10*ROW('Sanitation Data'!G119)),NA())</f>
        <v>#N/A</v>
      </c>
      <c r="AS125" s="106" t="e">
        <f ca="true">+IF(AND(ISNUMBER(OFFSET('Sanitation Data'!$G$12,0,10*ROW('Sanitation Data'!G119))),'Data Summary'!DH125="Yes"),OFFSET('Sanitation Data'!$G$12,0,10*ROW('Sanitation Data'!G119)),NA())</f>
        <v>#N/A</v>
      </c>
      <c r="AT125" s="106" t="e">
        <f ca="true">+IF(AND(ISNUMBER(OFFSET('Sanitation Data'!$G$13,0,10*ROW('Sanitation Data'!G119))),'Data Summary'!DI125="Yes"),OFFSET('Sanitation Data'!$G$13,0,10*ROW('Sanitation Data'!G119)),NA())</f>
        <v>#N/A</v>
      </c>
      <c r="AU125" s="106" t="e">
        <f ca="true">+IF(AND(ISNUMBER(OFFSET('Sanitation Data'!$H$5,0,10*ROW('Sanitation Data'!H119))),'Data Summary'!DJ125="Yes"),100-OFFSET('Sanitation Data'!$H$5,0,10*ROW('Sanitation Data'!H119)),NA())</f>
        <v>#N/A</v>
      </c>
      <c r="AV125" s="106" t="e">
        <f ca="true">+IF(AND(ISNUMBER(OFFSET('Sanitation Data'!$H$7,0,10*ROW('Sanitation Data'!H119))),'Data Summary'!DK125="Yes"),OFFSET('Sanitation Data'!$H$7,0,10*ROW('Sanitation Data'!H119)),NA())</f>
        <v>#N/A</v>
      </c>
      <c r="AW125" s="106" t="e">
        <f ca="true">+IF(AND(ISNUMBER(OFFSET('Sanitation Data'!$H$11,0,10*ROW('Sanitation Data'!H119))),'Data Summary'!DL125="Yes"),OFFSET('Sanitation Data'!$H$11,0,10*ROW('Sanitation Data'!H119)),NA())</f>
        <v>#N/A</v>
      </c>
      <c r="AX125" s="106" t="e">
        <f ca="true">+IF(AND(ISNUMBER(OFFSET('Sanitation Data'!$H$12,0,10*ROW('Sanitation Data'!H119))),'Data Summary'!DM125="Yes"),OFFSET('Sanitation Data'!$H$12,0,10*ROW('Sanitation Data'!H119)),NA())</f>
        <v>#N/A</v>
      </c>
      <c r="AY125" s="106" t="e">
        <f ca="true">+IF(AND(ISNUMBER(OFFSET('Sanitation Data'!$H$13,0,10*ROW('Sanitation Data'!H119))),'Data Summary'!DN125="Yes"),OFFSET('Sanitation Data'!$H$13,0,10*ROW('Sanitation Data'!H119)),NA())</f>
        <v>#N/A</v>
      </c>
      <c r="AZ125" s="111" t="e">
        <f ca="true">+IF(AND(ISNUMBER(OFFSET('Hygiene Data'!$C$6,0,10*ROW('Hygiene Data'!C119))),'Data Summary'!DO125="Yes"),OFFSET('Hygiene Data'!$C$6,0,10*ROW('Hygiene Data'!C119)),NA())</f>
        <v>#N/A</v>
      </c>
      <c r="BA125" s="111" t="e">
        <f ca="true">+IF(AND(ISNUMBER(OFFSET('Hygiene Data'!$C$8,0,10*ROW('Hygiene Data'!C119))),'Data Summary'!DP125="Yes"),OFFSET('Hygiene Data'!$C$8,0,10*ROW('Hygiene Data'!C119)),NA())</f>
        <v>#N/A</v>
      </c>
      <c r="BB125" s="111" t="e">
        <f ca="true">+IF(AND(ISNUMBER(OFFSET('Hygiene Data'!$C$10,0,10*ROW('Hygiene Data'!C119))),'Data Summary'!DQ125="Yes"),OFFSET('Hygiene Data'!$C$10,0,10*ROW('Hygiene Data'!C119)),NA())</f>
        <v>#N/A</v>
      </c>
      <c r="BC125" s="111" t="e">
        <f ca="true">+IF(AND(ISNUMBER(OFFSET('Hygiene Data'!$D$6,0,10*ROW('Hygiene Data'!D119))),'Data Summary'!DR125="Yes"),OFFSET('Hygiene Data'!$D$6,0,10*ROW('Hygiene Data'!D119)),NA())</f>
        <v>#N/A</v>
      </c>
      <c r="BD125" s="111" t="e">
        <f ca="true">+IF(AND(ISNUMBER(OFFSET('Hygiene Data'!$D$8,0,10*ROW('Hygiene Data'!D119))),'Data Summary'!DS125="Yes"),OFFSET('Hygiene Data'!$D$8,0,10*ROW('Hygiene Data'!D119)),NA())</f>
        <v>#N/A</v>
      </c>
      <c r="BE125" s="111" t="e">
        <f ca="true">+IF(AND(ISNUMBER(OFFSET('Hygiene Data'!$D$10,0,10*ROW('Hygiene Data'!D119))),'Data Summary'!DT125="Yes"),OFFSET('Hygiene Data'!$D$10,0,10*ROW('Hygiene Data'!D119)),NA())</f>
        <v>#N/A</v>
      </c>
      <c r="BF125" s="111" t="e">
        <f ca="true">+IF(AND(ISNUMBER(OFFSET('Hygiene Data'!$E$6,0,10*ROW('Hygiene Data'!E119))),'Data Summary'!DU125="Yes"),OFFSET('Hygiene Data'!$E$6,0,10*ROW('Hygiene Data'!E119)),NA())</f>
        <v>#N/A</v>
      </c>
      <c r="BG125" s="111" t="e">
        <f ca="true">+IF(AND(ISNUMBER(OFFSET('Hygiene Data'!$E$8,0,10*ROW('Hygiene Data'!E119))),'Data Summary'!DV125="Yes"),OFFSET('Hygiene Data'!$E$8,0,10*ROW('Hygiene Data'!E119)),NA())</f>
        <v>#N/A</v>
      </c>
      <c r="BH125" s="111" t="e">
        <f ca="true">+IF(AND(ISNUMBER(OFFSET('Hygiene Data'!$E$10,0,10*ROW('Hygiene Data'!E119))),'Data Summary'!DW125="Yes"),OFFSET('Hygiene Data'!$E$10,0,10*ROW('Hygiene Data'!E119)),NA())</f>
        <v>#N/A</v>
      </c>
      <c r="BI125" s="111" t="e">
        <f ca="true">+IF(AND(ISNUMBER(OFFSET('Hygiene Data'!$F$6,0,10*ROW('Hygiene Data'!F119))),'Data Summary'!DX125="Yes"),OFFSET('Hygiene Data'!$F$6,0,10*ROW('Hygiene Data'!F119)),NA())</f>
        <v>#N/A</v>
      </c>
      <c r="BJ125" s="111" t="e">
        <f ca="true">+IF(AND(ISNUMBER(OFFSET('Hygiene Data'!$F$8,0,10*ROW('Hygiene Data'!F119))),'Data Summary'!DY125="Yes"),OFFSET('Hygiene Data'!$F$8,0,10*ROW('Hygiene Data'!F119)),NA())</f>
        <v>#N/A</v>
      </c>
      <c r="BK125" s="111" t="e">
        <f ca="true">+IF(AND(ISNUMBER(OFFSET('Hygiene Data'!$F$10,0,10*ROW('Hygiene Data'!F119))),'Data Summary'!DZ125="Yes"),OFFSET('Hygiene Data'!$F$10,0,10*ROW('Hygiene Data'!F119)),NA())</f>
        <v>#N/A</v>
      </c>
      <c r="BL125" s="111" t="e">
        <f ca="true">+IF(AND(ISNUMBER(OFFSET('Hygiene Data'!$G$6,0,10*ROW('Hygiene Data'!G119))),'Data Summary'!EA125="Yes"),OFFSET('Hygiene Data'!$G$6,0,10*ROW('Hygiene Data'!G119)),NA())</f>
        <v>#N/A</v>
      </c>
      <c r="BM125" s="111" t="e">
        <f ca="true">+IF(AND(ISNUMBER(OFFSET('Hygiene Data'!$G$8,0,10*ROW('Hygiene Data'!G119))),'Data Summary'!EB125="Yes"),OFFSET('Hygiene Data'!$G$8,0,10*ROW('Hygiene Data'!G119)),NA())</f>
        <v>#N/A</v>
      </c>
      <c r="BN125" s="111" t="e">
        <f ca="true">+IF(AND(ISNUMBER(OFFSET('Hygiene Data'!$G$10,0,10*ROW('Hygiene Data'!G119))),'Data Summary'!EC125="Yes"),OFFSET('Hygiene Data'!$G$10,0,10*ROW('Hygiene Data'!G119)),NA())</f>
        <v>#N/A</v>
      </c>
      <c r="BO125" s="111" t="e">
        <f ca="true">+IF(AND(ISNUMBER(OFFSET('Hygiene Data'!$H$6,0,10*ROW('Hygiene Data'!H119))),'Data Summary'!ED125="Yes"),OFFSET('Hygiene Data'!$H$6,0,10*ROW('Hygiene Data'!H119)),NA())</f>
        <v>#N/A</v>
      </c>
      <c r="BP125" s="111" t="e">
        <f ca="true">+IF(AND(ISNUMBER(OFFSET('Hygiene Data'!$H$8,0,10*ROW('Hygiene Data'!H119))),'Data Summary'!EE125="Yes"),OFFSET('Hygiene Data'!$H$8,0,10*ROW('Hygiene Data'!H119)),NA())</f>
        <v>#N/A</v>
      </c>
      <c r="BQ125" s="111" t="e">
        <f ca="true">+IF(AND(ISNUMBER(OFFSET('Hygiene Data'!$H$10,0,10*ROW('Hygiene Data'!H119))),'Data Summary'!EF125="Yes"),OFFSET('Hygiene Data'!$H$10,0,10*ROW('Hygiene Data'!H119)),NA())</f>
        <v>#N/A</v>
      </c>
    </row>
    <row r="126" x14ac:dyDescent="0.2">
      <c r="A126" s="59" t="e">
        <f ca="true">+IF(OFFSET('Water Data'!$B$1,0,10*ROW('Water Data'!B120))="",NA(),OFFSET('Water Data'!$B$1,0,10*ROW('Water Data'!B120)))</f>
        <v>#N/A</v>
      </c>
      <c r="B126" s="59" t="e">
        <f ca="true">+IF(OFFSET('Water Data'!$A$3,0,10*ROW('Water Data'!A123))="",NA(),OFFSET('Water Data'!$A$3,0,10*ROW('Water Data'!A123)))</f>
        <v>#N/A</v>
      </c>
      <c r="C126" s="59" t="e">
        <f ca="true">+IF(OFFSET('Water Data'!$C$3,0,10*ROW('Water Data'!C123))="",NA(),OFFSET('Water Data'!$C$3,0,10*ROW('Water Data'!C123)))</f>
        <v>#N/A</v>
      </c>
      <c r="D126" s="60" t="e">
        <f ca="true">+IF(AND(ISNUMBER(OFFSET('Water Data'!$C$5,0,10*ROW('Water Data'!C120))),'Data Summary'!BS126="Yes"),100-OFFSET('Water Data'!$C$5,0,10*ROW('Water Data'!C120)),NA())</f>
        <v>#N/A</v>
      </c>
      <c r="E126" s="60" t="e">
        <f ca="true">+IF(AND(ISNUMBER(OFFSET('Water Data'!$C$7,0,10*ROW('Water Data'!C120))),'Data Summary'!BT126="Yes"),OFFSET('Water Data'!$C$7,0,10*ROW('Water Data'!C120)),NA())</f>
        <v>#N/A</v>
      </c>
      <c r="F126" s="60" t="e">
        <f ca="true">+IF(AND(ISNUMBER(OFFSET('Water Data'!$C$10,0,10*ROW('Water Data'!C120))),'Data Summary'!BU126="Yes"),OFFSET('Water Data'!$C$10,0,10*ROW('Water Data'!C120)),NA())</f>
        <v>#N/A</v>
      </c>
      <c r="G126" s="60" t="e">
        <f ca="true">+IF(AND(ISNUMBER(OFFSET('Water Data'!$D$5,0,10*ROW('Water Data'!D120))),'Data Summary'!BV126="Yes"),100-OFFSET('Water Data'!$D$5,0,10*ROW('Water Data'!D120)),NA())</f>
        <v>#N/A</v>
      </c>
      <c r="H126" s="60" t="e">
        <f ca="true">+IF(AND(ISNUMBER(OFFSET('Water Data'!$D$7,0,10*ROW('Water Data'!D120))),'Data Summary'!BW126="Yes"),OFFSET('Water Data'!$D$7,0,10*ROW('Water Data'!D120)),NA())</f>
        <v>#N/A</v>
      </c>
      <c r="I126" s="60" t="e">
        <f ca="true">+IF(AND(ISNUMBER(OFFSET('Water Data'!$D$10,0,10*ROW('Water Data'!D120))),'Data Summary'!BX126="Yes"),OFFSET('Water Data'!$D$10,0,10*ROW('Water Data'!D120)),NA())</f>
        <v>#N/A</v>
      </c>
      <c r="J126" s="60" t="e">
        <f ca="true">+IF(AND(ISNUMBER(OFFSET('Water Data'!$E$5,0,10*ROW('Water Data'!E120))),'Data Summary'!BY126="Yes"),100-OFFSET('Water Data'!$E$5,0,10*ROW('Water Data'!E120)),NA())</f>
        <v>#N/A</v>
      </c>
      <c r="K126" s="60" t="e">
        <f ca="true">+IF(AND(ISNUMBER(OFFSET('Water Data'!$E$7,0,10*ROW('Water Data'!E120))),'Data Summary'!BZ126="Yes"),OFFSET('Water Data'!$E$7,0,10*ROW('Water Data'!E120)),NA())</f>
        <v>#N/A</v>
      </c>
      <c r="L126" s="60" t="e">
        <f ca="true">+IF(AND(ISNUMBER(OFFSET('Water Data'!$E$10,0,10*ROW('Water Data'!E120))),'Data Summary'!CA126="Yes"),OFFSET('Water Data'!$E$10,0,10*ROW('Water Data'!E120)),NA())</f>
        <v>#N/A</v>
      </c>
      <c r="M126" s="60" t="e">
        <f ca="true">+IF(AND(ISNUMBER(OFFSET('Water Data'!$F$5,0,10*ROW('Water Data'!F120))),'Data Summary'!CB126="Yes"),100-OFFSET('Water Data'!$F$5,0,10*ROW('Water Data'!F120)),NA())</f>
        <v>#N/A</v>
      </c>
      <c r="N126" s="60" t="e">
        <f ca="true">+IF(AND(ISNUMBER(OFFSET('Water Data'!$F$7,0,10*ROW('Water Data'!F120))),'Data Summary'!CC126="Yes"),OFFSET('Water Data'!$F$7,0,10*ROW('Water Data'!F120)),NA())</f>
        <v>#N/A</v>
      </c>
      <c r="O126" s="60" t="e">
        <f ca="true">+IF(AND(ISNUMBER(OFFSET('Water Data'!$F$10,0,10*ROW('Water Data'!F120))),'Data Summary'!CD126="Yes"),OFFSET('Water Data'!$F$10,0,10*ROW('Water Data'!F120)),NA())</f>
        <v>#N/A</v>
      </c>
      <c r="P126" s="60" t="e">
        <f ca="true">+IF(AND(ISNUMBER(OFFSET('Water Data'!$G$5,0,10*ROW('Water Data'!G120))),'Data Summary'!CE126="Yes"),100-OFFSET('Water Data'!$G$5,0,10*ROW('Water Data'!G120)),NA())</f>
        <v>#N/A</v>
      </c>
      <c r="Q126" s="60" t="e">
        <f ca="true">+IF(AND(ISNUMBER(OFFSET('Water Data'!$G$7,0,10*ROW('Water Data'!G120))),'Data Summary'!CF126="Yes"),OFFSET('Water Data'!$G$7,0,10*ROW('Water Data'!G120)),NA())</f>
        <v>#N/A</v>
      </c>
      <c r="R126" s="60" t="e">
        <f ca="true">+IF(AND(ISNUMBER(OFFSET('Water Data'!$G$10,0,10*ROW('Water Data'!G120))),'Data Summary'!CG126="Yes"),OFFSET('Water Data'!$G$10,0,10*ROW('Water Data'!G120)),NA())</f>
        <v>#N/A</v>
      </c>
      <c r="S126" s="60" t="e">
        <f ca="true">+IF(AND(ISNUMBER(OFFSET('Water Data'!$H$5,0,10*ROW('Water Data'!H120))),'Data Summary'!CH126="Yes"),100-OFFSET('Water Data'!$H$5,0,10*ROW('Water Data'!H120)),NA())</f>
        <v>#N/A</v>
      </c>
      <c r="T126" s="60" t="e">
        <f ca="true">+IF(AND(ISNUMBER(OFFSET('Water Data'!$H$7,0,10*ROW('Water Data'!H120))),'Data Summary'!CI126="Yes"),OFFSET('Water Data'!$H$7,0,10*ROW('Water Data'!H120)),NA())</f>
        <v>#N/A</v>
      </c>
      <c r="U126" s="60" t="e">
        <f ca="true">+IF(AND(ISNUMBER(OFFSET('Water Data'!$H$10,0,10*ROW('Water Data'!H120))),'Data Summary'!CJ126="Yes"),OFFSET('Water Data'!$H$10,0,10*ROW('Water Data'!H120)),NA())</f>
        <v>#N/A</v>
      </c>
      <c r="V126" s="106" t="e">
        <f ca="true">+IF(AND(ISNUMBER(OFFSET('Sanitation Data'!$C$5,0,10*ROW('Sanitation Data'!C120))),'Data Summary'!CK126="Yes"),100-OFFSET('Sanitation Data'!$C$5,0,10*ROW('Sanitation Data'!C120)),NA())</f>
        <v>#N/A</v>
      </c>
      <c r="W126" s="106" t="e">
        <f ca="true">+IF(AND(ISNUMBER(OFFSET('Sanitation Data'!$C$7,0,10*ROW('Sanitation Data'!C120))),'Data Summary'!CL126="Yes"),OFFSET('Sanitation Data'!$C$7,0,10*ROW('Sanitation Data'!C120)),NA())</f>
        <v>#N/A</v>
      </c>
      <c r="X126" s="106" t="e">
        <f ca="true">+IF(AND(ISNUMBER(OFFSET('Sanitation Data'!$C$11,0,10*ROW('Sanitation Data'!C120))),'Data Summary'!CM126="Yes"),OFFSET('Sanitation Data'!$C$11,0,10*ROW('Sanitation Data'!C120)),NA())</f>
        <v>#N/A</v>
      </c>
      <c r="Y126" s="106" t="e">
        <f ca="true">+IF(AND(ISNUMBER(OFFSET('Sanitation Data'!$C$12,0,10*ROW('Sanitation Data'!C120))),'Data Summary'!CN126="Yes"),OFFSET('Sanitation Data'!$C$12,0,10*ROW('Sanitation Data'!C120)),NA())</f>
        <v>#N/A</v>
      </c>
      <c r="Z126" s="106" t="e">
        <f ca="true">+IF(AND(ISNUMBER(OFFSET('Sanitation Data'!$C$13,0,10*ROW('Sanitation Data'!C120))),'Data Summary'!CO126="Yes"),OFFSET('Sanitation Data'!$C$13,0,10*ROW('Sanitation Data'!C120)),NA())</f>
        <v>#N/A</v>
      </c>
      <c r="AA126" s="106" t="e">
        <f ca="true">+IF(AND(ISNUMBER(OFFSET('Sanitation Data'!$D$5,0,10*ROW('Sanitation Data'!D120))),'Data Summary'!CP126="Yes"),100-OFFSET('Sanitation Data'!$D$5,0,10*ROW('Sanitation Data'!D120)),NA())</f>
        <v>#N/A</v>
      </c>
      <c r="AB126" s="106" t="e">
        <f ca="true">+IF(AND(ISNUMBER(OFFSET('Sanitation Data'!$D$7,0,10*ROW('Sanitation Data'!D120))),'Data Summary'!CQ126="Yes"),OFFSET('Sanitation Data'!$D$7,0,10*ROW('Sanitation Data'!D120)),NA())</f>
        <v>#N/A</v>
      </c>
      <c r="AC126" s="106" t="e">
        <f ca="true">+IF(AND(ISNUMBER(OFFSET('Sanitation Data'!$D$11,0,10*ROW('Sanitation Data'!D120))),'Data Summary'!CR126="Yes"),OFFSET('Sanitation Data'!$D$11,0,10*ROW('Sanitation Data'!D120)),NA())</f>
        <v>#N/A</v>
      </c>
      <c r="AD126" s="106" t="e">
        <f ca="true">+IF(AND(ISNUMBER(OFFSET('Sanitation Data'!$D$12,0,10*ROW('Sanitation Data'!D120))),'Data Summary'!CS126="Yes"),OFFSET('Sanitation Data'!$D$12,0,10*ROW('Sanitation Data'!D120)),NA())</f>
        <v>#N/A</v>
      </c>
      <c r="AE126" s="106" t="e">
        <f ca="true">+IF(AND(ISNUMBER(OFFSET('Sanitation Data'!$D$13,0,10*ROW('Sanitation Data'!D120))),'Data Summary'!CT126="Yes"),OFFSET('Sanitation Data'!$D$13,0,10*ROW('Sanitation Data'!D120)),NA())</f>
        <v>#N/A</v>
      </c>
      <c r="AF126" s="106" t="e">
        <f ca="true">+IF(AND(ISNUMBER(OFFSET('Sanitation Data'!$E$5,0,10*ROW('Sanitation Data'!E120))),'Data Summary'!CU126="Yes"),100-OFFSET('Sanitation Data'!$E$5,0,10*ROW('Sanitation Data'!E120)),NA())</f>
        <v>#N/A</v>
      </c>
      <c r="AG126" s="106" t="e">
        <f ca="true">+IF(AND(ISNUMBER(OFFSET('Sanitation Data'!$E$7,0,10*ROW('Sanitation Data'!E120))),'Data Summary'!CV126="Yes"),OFFSET('Sanitation Data'!$E$7,0,10*ROW('Sanitation Data'!E120)),NA())</f>
        <v>#N/A</v>
      </c>
      <c r="AH126" s="106" t="e">
        <f ca="true">+IF(AND(ISNUMBER(OFFSET('Sanitation Data'!$E$11,0,10*ROW('Sanitation Data'!E120))),'Data Summary'!CW126="Yes"),OFFSET('Sanitation Data'!$E$11,0,10*ROW('Sanitation Data'!E120)),NA())</f>
        <v>#N/A</v>
      </c>
      <c r="AI126" s="106" t="e">
        <f ca="true">+IF(AND(ISNUMBER(OFFSET('Sanitation Data'!$E$12,0,10*ROW('Sanitation Data'!E120))),'Data Summary'!CX126="Yes"),OFFSET('Sanitation Data'!$E$12,0,10*ROW('Sanitation Data'!E120)),NA())</f>
        <v>#N/A</v>
      </c>
      <c r="AJ126" s="106" t="e">
        <f ca="true">+IF(AND(ISNUMBER(OFFSET('Sanitation Data'!$E$13,0,10*ROW('Sanitation Data'!E120))),'Data Summary'!CY126="Yes"),OFFSET('Sanitation Data'!$E$13,0,10*ROW('Sanitation Data'!E120)),NA())</f>
        <v>#N/A</v>
      </c>
      <c r="AK126" s="106" t="e">
        <f ca="true">+IF(AND(ISNUMBER(OFFSET('Sanitation Data'!$F$5,0,10*ROW('Sanitation Data'!F120))),'Data Summary'!CZ126="Yes"),100-OFFSET('Sanitation Data'!$F$5,0,10*ROW('Sanitation Data'!F120)),NA())</f>
        <v>#N/A</v>
      </c>
      <c r="AL126" s="106" t="e">
        <f ca="true">+IF(AND(ISNUMBER(OFFSET('Sanitation Data'!$F$7,0,10*ROW('Sanitation Data'!F120))),'Data Summary'!DA126="Yes"),OFFSET('Sanitation Data'!$F$7,0,10*ROW('Sanitation Data'!F120)),NA())</f>
        <v>#N/A</v>
      </c>
      <c r="AM126" s="106" t="e">
        <f ca="true">+IF(AND(ISNUMBER(OFFSET('Sanitation Data'!$F$11,0,10*ROW('Sanitation Data'!F120))),'Data Summary'!DB126="Yes"),OFFSET('Sanitation Data'!$F$11,0,10*ROW('Sanitation Data'!F120)),NA())</f>
        <v>#N/A</v>
      </c>
      <c r="AN126" s="106" t="e">
        <f ca="true">+IF(AND(ISNUMBER(OFFSET('Sanitation Data'!$F$12,0,10*ROW('Sanitation Data'!F120))),'Data Summary'!DC126="Yes"),OFFSET('Sanitation Data'!$F$12,0,10*ROW('Sanitation Data'!F120)),NA())</f>
        <v>#N/A</v>
      </c>
      <c r="AO126" s="106" t="e">
        <f ca="true">+IF(AND(ISNUMBER(OFFSET('Sanitation Data'!$F$13,0,10*ROW('Sanitation Data'!F120))),'Data Summary'!DD126="Yes"),OFFSET('Sanitation Data'!$F$13,0,10*ROW('Sanitation Data'!F120)),NA())</f>
        <v>#N/A</v>
      </c>
      <c r="AP126" s="106" t="e">
        <f ca="true">+IF(AND(ISNUMBER(OFFSET('Sanitation Data'!$G$5,0,10*ROW('Sanitation Data'!G120))),'Data Summary'!DE126="Yes"),100-OFFSET('Sanitation Data'!$G$5,0,10*ROW('Sanitation Data'!G120)),NA())</f>
        <v>#N/A</v>
      </c>
      <c r="AQ126" s="106" t="e">
        <f ca="true">+IF(AND(ISNUMBER(OFFSET('Sanitation Data'!$G$7,0,10*ROW('Sanitation Data'!G120))),'Data Summary'!DF126="Yes"),OFFSET('Sanitation Data'!$G$7,0,10*ROW('Sanitation Data'!G120)),NA())</f>
        <v>#N/A</v>
      </c>
      <c r="AR126" s="106" t="e">
        <f ca="true">+IF(AND(ISNUMBER(OFFSET('Sanitation Data'!$G$11,0,10*ROW('Sanitation Data'!G120))),'Data Summary'!DG126="Yes"),OFFSET('Sanitation Data'!$G$11,0,10*ROW('Sanitation Data'!G120)),NA())</f>
        <v>#N/A</v>
      </c>
      <c r="AS126" s="106" t="e">
        <f ca="true">+IF(AND(ISNUMBER(OFFSET('Sanitation Data'!$G$12,0,10*ROW('Sanitation Data'!G120))),'Data Summary'!DH126="Yes"),OFFSET('Sanitation Data'!$G$12,0,10*ROW('Sanitation Data'!G120)),NA())</f>
        <v>#N/A</v>
      </c>
      <c r="AT126" s="106" t="e">
        <f ca="true">+IF(AND(ISNUMBER(OFFSET('Sanitation Data'!$G$13,0,10*ROW('Sanitation Data'!G120))),'Data Summary'!DI126="Yes"),OFFSET('Sanitation Data'!$G$13,0,10*ROW('Sanitation Data'!G120)),NA())</f>
        <v>#N/A</v>
      </c>
      <c r="AU126" s="106" t="e">
        <f ca="true">+IF(AND(ISNUMBER(OFFSET('Sanitation Data'!$H$5,0,10*ROW('Sanitation Data'!H120))),'Data Summary'!DJ126="Yes"),100-OFFSET('Sanitation Data'!$H$5,0,10*ROW('Sanitation Data'!H120)),NA())</f>
        <v>#N/A</v>
      </c>
      <c r="AV126" s="106" t="e">
        <f ca="true">+IF(AND(ISNUMBER(OFFSET('Sanitation Data'!$H$7,0,10*ROW('Sanitation Data'!H120))),'Data Summary'!DK126="Yes"),OFFSET('Sanitation Data'!$H$7,0,10*ROW('Sanitation Data'!H120)),NA())</f>
        <v>#N/A</v>
      </c>
      <c r="AW126" s="106" t="e">
        <f ca="true">+IF(AND(ISNUMBER(OFFSET('Sanitation Data'!$H$11,0,10*ROW('Sanitation Data'!H120))),'Data Summary'!DL126="Yes"),OFFSET('Sanitation Data'!$H$11,0,10*ROW('Sanitation Data'!H120)),NA())</f>
        <v>#N/A</v>
      </c>
      <c r="AX126" s="106" t="e">
        <f ca="true">+IF(AND(ISNUMBER(OFFSET('Sanitation Data'!$H$12,0,10*ROW('Sanitation Data'!H120))),'Data Summary'!DM126="Yes"),OFFSET('Sanitation Data'!$H$12,0,10*ROW('Sanitation Data'!H120)),NA())</f>
        <v>#N/A</v>
      </c>
      <c r="AY126" s="106" t="e">
        <f ca="true">+IF(AND(ISNUMBER(OFFSET('Sanitation Data'!$H$13,0,10*ROW('Sanitation Data'!H120))),'Data Summary'!DN126="Yes"),OFFSET('Sanitation Data'!$H$13,0,10*ROW('Sanitation Data'!H120)),NA())</f>
        <v>#N/A</v>
      </c>
      <c r="AZ126" s="111" t="e">
        <f ca="true">+IF(AND(ISNUMBER(OFFSET('Hygiene Data'!$C$6,0,10*ROW('Hygiene Data'!C120))),'Data Summary'!DO126="Yes"),OFFSET('Hygiene Data'!$C$6,0,10*ROW('Hygiene Data'!C120)),NA())</f>
        <v>#N/A</v>
      </c>
      <c r="BA126" s="111" t="e">
        <f ca="true">+IF(AND(ISNUMBER(OFFSET('Hygiene Data'!$C$8,0,10*ROW('Hygiene Data'!C120))),'Data Summary'!DP126="Yes"),OFFSET('Hygiene Data'!$C$8,0,10*ROW('Hygiene Data'!C120)),NA())</f>
        <v>#N/A</v>
      </c>
      <c r="BB126" s="111" t="e">
        <f ca="true">+IF(AND(ISNUMBER(OFFSET('Hygiene Data'!$C$10,0,10*ROW('Hygiene Data'!C120))),'Data Summary'!DQ126="Yes"),OFFSET('Hygiene Data'!$C$10,0,10*ROW('Hygiene Data'!C120)),NA())</f>
        <v>#N/A</v>
      </c>
      <c r="BC126" s="111" t="e">
        <f ca="true">+IF(AND(ISNUMBER(OFFSET('Hygiene Data'!$D$6,0,10*ROW('Hygiene Data'!D120))),'Data Summary'!DR126="Yes"),OFFSET('Hygiene Data'!$D$6,0,10*ROW('Hygiene Data'!D120)),NA())</f>
        <v>#N/A</v>
      </c>
      <c r="BD126" s="111" t="e">
        <f ca="true">+IF(AND(ISNUMBER(OFFSET('Hygiene Data'!$D$8,0,10*ROW('Hygiene Data'!D120))),'Data Summary'!DS126="Yes"),OFFSET('Hygiene Data'!$D$8,0,10*ROW('Hygiene Data'!D120)),NA())</f>
        <v>#N/A</v>
      </c>
      <c r="BE126" s="111" t="e">
        <f ca="true">+IF(AND(ISNUMBER(OFFSET('Hygiene Data'!$D$10,0,10*ROW('Hygiene Data'!D120))),'Data Summary'!DT126="Yes"),OFFSET('Hygiene Data'!$D$10,0,10*ROW('Hygiene Data'!D120)),NA())</f>
        <v>#N/A</v>
      </c>
      <c r="BF126" s="111" t="e">
        <f ca="true">+IF(AND(ISNUMBER(OFFSET('Hygiene Data'!$E$6,0,10*ROW('Hygiene Data'!E120))),'Data Summary'!DU126="Yes"),OFFSET('Hygiene Data'!$E$6,0,10*ROW('Hygiene Data'!E120)),NA())</f>
        <v>#N/A</v>
      </c>
      <c r="BG126" s="111" t="e">
        <f ca="true">+IF(AND(ISNUMBER(OFFSET('Hygiene Data'!$E$8,0,10*ROW('Hygiene Data'!E120))),'Data Summary'!DV126="Yes"),OFFSET('Hygiene Data'!$E$8,0,10*ROW('Hygiene Data'!E120)),NA())</f>
        <v>#N/A</v>
      </c>
      <c r="BH126" s="111" t="e">
        <f ca="true">+IF(AND(ISNUMBER(OFFSET('Hygiene Data'!$E$10,0,10*ROW('Hygiene Data'!E120))),'Data Summary'!DW126="Yes"),OFFSET('Hygiene Data'!$E$10,0,10*ROW('Hygiene Data'!E120)),NA())</f>
        <v>#N/A</v>
      </c>
      <c r="BI126" s="111" t="e">
        <f ca="true">+IF(AND(ISNUMBER(OFFSET('Hygiene Data'!$F$6,0,10*ROW('Hygiene Data'!F120))),'Data Summary'!DX126="Yes"),OFFSET('Hygiene Data'!$F$6,0,10*ROW('Hygiene Data'!F120)),NA())</f>
        <v>#N/A</v>
      </c>
      <c r="BJ126" s="111" t="e">
        <f ca="true">+IF(AND(ISNUMBER(OFFSET('Hygiene Data'!$F$8,0,10*ROW('Hygiene Data'!F120))),'Data Summary'!DY126="Yes"),OFFSET('Hygiene Data'!$F$8,0,10*ROW('Hygiene Data'!F120)),NA())</f>
        <v>#N/A</v>
      </c>
      <c r="BK126" s="111" t="e">
        <f ca="true">+IF(AND(ISNUMBER(OFFSET('Hygiene Data'!$F$10,0,10*ROW('Hygiene Data'!F120))),'Data Summary'!DZ126="Yes"),OFFSET('Hygiene Data'!$F$10,0,10*ROW('Hygiene Data'!F120)),NA())</f>
        <v>#N/A</v>
      </c>
      <c r="BL126" s="111" t="e">
        <f ca="true">+IF(AND(ISNUMBER(OFFSET('Hygiene Data'!$G$6,0,10*ROW('Hygiene Data'!G120))),'Data Summary'!EA126="Yes"),OFFSET('Hygiene Data'!$G$6,0,10*ROW('Hygiene Data'!G120)),NA())</f>
        <v>#N/A</v>
      </c>
      <c r="BM126" s="111" t="e">
        <f ca="true">+IF(AND(ISNUMBER(OFFSET('Hygiene Data'!$G$8,0,10*ROW('Hygiene Data'!G120))),'Data Summary'!EB126="Yes"),OFFSET('Hygiene Data'!$G$8,0,10*ROW('Hygiene Data'!G120)),NA())</f>
        <v>#N/A</v>
      </c>
      <c r="BN126" s="111" t="e">
        <f ca="true">+IF(AND(ISNUMBER(OFFSET('Hygiene Data'!$G$10,0,10*ROW('Hygiene Data'!G120))),'Data Summary'!EC126="Yes"),OFFSET('Hygiene Data'!$G$10,0,10*ROW('Hygiene Data'!G120)),NA())</f>
        <v>#N/A</v>
      </c>
      <c r="BO126" s="111" t="e">
        <f ca="true">+IF(AND(ISNUMBER(OFFSET('Hygiene Data'!$H$6,0,10*ROW('Hygiene Data'!H120))),'Data Summary'!ED126="Yes"),OFFSET('Hygiene Data'!$H$6,0,10*ROW('Hygiene Data'!H120)),NA())</f>
        <v>#N/A</v>
      </c>
      <c r="BP126" s="111" t="e">
        <f ca="true">+IF(AND(ISNUMBER(OFFSET('Hygiene Data'!$H$8,0,10*ROW('Hygiene Data'!H120))),'Data Summary'!EE126="Yes"),OFFSET('Hygiene Data'!$H$8,0,10*ROW('Hygiene Data'!H120)),NA())</f>
        <v>#N/A</v>
      </c>
      <c r="BQ126" s="111" t="e">
        <f ca="true">+IF(AND(ISNUMBER(OFFSET('Hygiene Data'!$H$10,0,10*ROW('Hygiene Data'!H120))),'Data Summary'!EF126="Yes"),OFFSET('Hygiene Data'!$H$10,0,10*ROW('Hygiene Data'!H120)),NA())</f>
        <v>#N/A</v>
      </c>
    </row>
    <row r="127" x14ac:dyDescent="0.2">
      <c r="A127" s="59" t="e">
        <f ca="true">+IF(OFFSET('Water Data'!$B$1,0,10*ROW('Water Data'!B121))="",NA(),OFFSET('Water Data'!$B$1,0,10*ROW('Water Data'!B121)))</f>
        <v>#N/A</v>
      </c>
      <c r="B127" s="59" t="e">
        <f ca="true">+IF(OFFSET('Water Data'!$A$3,0,10*ROW('Water Data'!A124))="",NA(),OFFSET('Water Data'!$A$3,0,10*ROW('Water Data'!A124)))</f>
        <v>#N/A</v>
      </c>
      <c r="C127" s="59" t="e">
        <f ca="true">+IF(OFFSET('Water Data'!$C$3,0,10*ROW('Water Data'!C124))="",NA(),OFFSET('Water Data'!$C$3,0,10*ROW('Water Data'!C124)))</f>
        <v>#N/A</v>
      </c>
      <c r="D127" s="60" t="e">
        <f ca="true">+IF(AND(ISNUMBER(OFFSET('Water Data'!$C$5,0,10*ROW('Water Data'!C121))),'Data Summary'!BS127="Yes"),100-OFFSET('Water Data'!$C$5,0,10*ROW('Water Data'!C121)),NA())</f>
        <v>#N/A</v>
      </c>
      <c r="E127" s="60" t="e">
        <f ca="true">+IF(AND(ISNUMBER(OFFSET('Water Data'!$C$7,0,10*ROW('Water Data'!C121))),'Data Summary'!BT127="Yes"),OFFSET('Water Data'!$C$7,0,10*ROW('Water Data'!C121)),NA())</f>
        <v>#N/A</v>
      </c>
      <c r="F127" s="60" t="e">
        <f ca="true">+IF(AND(ISNUMBER(OFFSET('Water Data'!$C$10,0,10*ROW('Water Data'!C121))),'Data Summary'!BU127="Yes"),OFFSET('Water Data'!$C$10,0,10*ROW('Water Data'!C121)),NA())</f>
        <v>#N/A</v>
      </c>
      <c r="G127" s="60" t="e">
        <f ca="true">+IF(AND(ISNUMBER(OFFSET('Water Data'!$D$5,0,10*ROW('Water Data'!D121))),'Data Summary'!BV127="Yes"),100-OFFSET('Water Data'!$D$5,0,10*ROW('Water Data'!D121)),NA())</f>
        <v>#N/A</v>
      </c>
      <c r="H127" s="60" t="e">
        <f ca="true">+IF(AND(ISNUMBER(OFFSET('Water Data'!$D$7,0,10*ROW('Water Data'!D121))),'Data Summary'!BW127="Yes"),OFFSET('Water Data'!$D$7,0,10*ROW('Water Data'!D121)),NA())</f>
        <v>#N/A</v>
      </c>
      <c r="I127" s="60" t="e">
        <f ca="true">+IF(AND(ISNUMBER(OFFSET('Water Data'!$D$10,0,10*ROW('Water Data'!D121))),'Data Summary'!BX127="Yes"),OFFSET('Water Data'!$D$10,0,10*ROW('Water Data'!D121)),NA())</f>
        <v>#N/A</v>
      </c>
      <c r="J127" s="60" t="e">
        <f ca="true">+IF(AND(ISNUMBER(OFFSET('Water Data'!$E$5,0,10*ROW('Water Data'!E121))),'Data Summary'!BY127="Yes"),100-OFFSET('Water Data'!$E$5,0,10*ROW('Water Data'!E121)),NA())</f>
        <v>#N/A</v>
      </c>
      <c r="K127" s="60" t="e">
        <f ca="true">+IF(AND(ISNUMBER(OFFSET('Water Data'!$E$7,0,10*ROW('Water Data'!E121))),'Data Summary'!BZ127="Yes"),OFFSET('Water Data'!$E$7,0,10*ROW('Water Data'!E121)),NA())</f>
        <v>#N/A</v>
      </c>
      <c r="L127" s="60" t="e">
        <f ca="true">+IF(AND(ISNUMBER(OFFSET('Water Data'!$E$10,0,10*ROW('Water Data'!E121))),'Data Summary'!CA127="Yes"),OFFSET('Water Data'!$E$10,0,10*ROW('Water Data'!E121)),NA())</f>
        <v>#N/A</v>
      </c>
      <c r="M127" s="60" t="e">
        <f ca="true">+IF(AND(ISNUMBER(OFFSET('Water Data'!$F$5,0,10*ROW('Water Data'!F121))),'Data Summary'!CB127="Yes"),100-OFFSET('Water Data'!$F$5,0,10*ROW('Water Data'!F121)),NA())</f>
        <v>#N/A</v>
      </c>
      <c r="N127" s="60" t="e">
        <f ca="true">+IF(AND(ISNUMBER(OFFSET('Water Data'!$F$7,0,10*ROW('Water Data'!F121))),'Data Summary'!CC127="Yes"),OFFSET('Water Data'!$F$7,0,10*ROW('Water Data'!F121)),NA())</f>
        <v>#N/A</v>
      </c>
      <c r="O127" s="60" t="e">
        <f ca="true">+IF(AND(ISNUMBER(OFFSET('Water Data'!$F$10,0,10*ROW('Water Data'!F121))),'Data Summary'!CD127="Yes"),OFFSET('Water Data'!$F$10,0,10*ROW('Water Data'!F121)),NA())</f>
        <v>#N/A</v>
      </c>
      <c r="P127" s="60" t="e">
        <f ca="true">+IF(AND(ISNUMBER(OFFSET('Water Data'!$G$5,0,10*ROW('Water Data'!G121))),'Data Summary'!CE127="Yes"),100-OFFSET('Water Data'!$G$5,0,10*ROW('Water Data'!G121)),NA())</f>
        <v>#N/A</v>
      </c>
      <c r="Q127" s="60" t="e">
        <f ca="true">+IF(AND(ISNUMBER(OFFSET('Water Data'!$G$7,0,10*ROW('Water Data'!G121))),'Data Summary'!CF127="Yes"),OFFSET('Water Data'!$G$7,0,10*ROW('Water Data'!G121)),NA())</f>
        <v>#N/A</v>
      </c>
      <c r="R127" s="60" t="e">
        <f ca="true">+IF(AND(ISNUMBER(OFFSET('Water Data'!$G$10,0,10*ROW('Water Data'!G121))),'Data Summary'!CG127="Yes"),OFFSET('Water Data'!$G$10,0,10*ROW('Water Data'!G121)),NA())</f>
        <v>#N/A</v>
      </c>
      <c r="S127" s="60" t="e">
        <f ca="true">+IF(AND(ISNUMBER(OFFSET('Water Data'!$H$5,0,10*ROW('Water Data'!H121))),'Data Summary'!CH127="Yes"),100-OFFSET('Water Data'!$H$5,0,10*ROW('Water Data'!H121)),NA())</f>
        <v>#N/A</v>
      </c>
      <c r="T127" s="60" t="e">
        <f ca="true">+IF(AND(ISNUMBER(OFFSET('Water Data'!$H$7,0,10*ROW('Water Data'!H121))),'Data Summary'!CI127="Yes"),OFFSET('Water Data'!$H$7,0,10*ROW('Water Data'!H121)),NA())</f>
        <v>#N/A</v>
      </c>
      <c r="U127" s="60" t="e">
        <f ca="true">+IF(AND(ISNUMBER(OFFSET('Water Data'!$H$10,0,10*ROW('Water Data'!H121))),'Data Summary'!CJ127="Yes"),OFFSET('Water Data'!$H$10,0,10*ROW('Water Data'!H121)),NA())</f>
        <v>#N/A</v>
      </c>
      <c r="V127" s="106" t="e">
        <f ca="true">+IF(AND(ISNUMBER(OFFSET('Sanitation Data'!$C$5,0,10*ROW('Sanitation Data'!C121))),'Data Summary'!CK127="Yes"),100-OFFSET('Sanitation Data'!$C$5,0,10*ROW('Sanitation Data'!C121)),NA())</f>
        <v>#N/A</v>
      </c>
      <c r="W127" s="106" t="e">
        <f ca="true">+IF(AND(ISNUMBER(OFFSET('Sanitation Data'!$C$7,0,10*ROW('Sanitation Data'!C121))),'Data Summary'!CL127="Yes"),OFFSET('Sanitation Data'!$C$7,0,10*ROW('Sanitation Data'!C121)),NA())</f>
        <v>#N/A</v>
      </c>
      <c r="X127" s="106" t="e">
        <f ca="true">+IF(AND(ISNUMBER(OFFSET('Sanitation Data'!$C$11,0,10*ROW('Sanitation Data'!C121))),'Data Summary'!CM127="Yes"),OFFSET('Sanitation Data'!$C$11,0,10*ROW('Sanitation Data'!C121)),NA())</f>
        <v>#N/A</v>
      </c>
      <c r="Y127" s="106" t="e">
        <f ca="true">+IF(AND(ISNUMBER(OFFSET('Sanitation Data'!$C$12,0,10*ROW('Sanitation Data'!C121))),'Data Summary'!CN127="Yes"),OFFSET('Sanitation Data'!$C$12,0,10*ROW('Sanitation Data'!C121)),NA())</f>
        <v>#N/A</v>
      </c>
      <c r="Z127" s="106" t="e">
        <f ca="true">+IF(AND(ISNUMBER(OFFSET('Sanitation Data'!$C$13,0,10*ROW('Sanitation Data'!C121))),'Data Summary'!CO127="Yes"),OFFSET('Sanitation Data'!$C$13,0,10*ROW('Sanitation Data'!C121)),NA())</f>
        <v>#N/A</v>
      </c>
      <c r="AA127" s="106" t="e">
        <f ca="true">+IF(AND(ISNUMBER(OFFSET('Sanitation Data'!$D$5,0,10*ROW('Sanitation Data'!D121))),'Data Summary'!CP127="Yes"),100-OFFSET('Sanitation Data'!$D$5,0,10*ROW('Sanitation Data'!D121)),NA())</f>
        <v>#N/A</v>
      </c>
      <c r="AB127" s="106" t="e">
        <f ca="true">+IF(AND(ISNUMBER(OFFSET('Sanitation Data'!$D$7,0,10*ROW('Sanitation Data'!D121))),'Data Summary'!CQ127="Yes"),OFFSET('Sanitation Data'!$D$7,0,10*ROW('Sanitation Data'!D121)),NA())</f>
        <v>#N/A</v>
      </c>
      <c r="AC127" s="106" t="e">
        <f ca="true">+IF(AND(ISNUMBER(OFFSET('Sanitation Data'!$D$11,0,10*ROW('Sanitation Data'!D121))),'Data Summary'!CR127="Yes"),OFFSET('Sanitation Data'!$D$11,0,10*ROW('Sanitation Data'!D121)),NA())</f>
        <v>#N/A</v>
      </c>
      <c r="AD127" s="106" t="e">
        <f ca="true">+IF(AND(ISNUMBER(OFFSET('Sanitation Data'!$D$12,0,10*ROW('Sanitation Data'!D121))),'Data Summary'!CS127="Yes"),OFFSET('Sanitation Data'!$D$12,0,10*ROW('Sanitation Data'!D121)),NA())</f>
        <v>#N/A</v>
      </c>
      <c r="AE127" s="106" t="e">
        <f ca="true">+IF(AND(ISNUMBER(OFFSET('Sanitation Data'!$D$13,0,10*ROW('Sanitation Data'!D121))),'Data Summary'!CT127="Yes"),OFFSET('Sanitation Data'!$D$13,0,10*ROW('Sanitation Data'!D121)),NA())</f>
        <v>#N/A</v>
      </c>
      <c r="AF127" s="106" t="e">
        <f ca="true">+IF(AND(ISNUMBER(OFFSET('Sanitation Data'!$E$5,0,10*ROW('Sanitation Data'!E121))),'Data Summary'!CU127="Yes"),100-OFFSET('Sanitation Data'!$E$5,0,10*ROW('Sanitation Data'!E121)),NA())</f>
        <v>#N/A</v>
      </c>
      <c r="AG127" s="106" t="e">
        <f ca="true">+IF(AND(ISNUMBER(OFFSET('Sanitation Data'!$E$7,0,10*ROW('Sanitation Data'!E121))),'Data Summary'!CV127="Yes"),OFFSET('Sanitation Data'!$E$7,0,10*ROW('Sanitation Data'!E121)),NA())</f>
        <v>#N/A</v>
      </c>
      <c r="AH127" s="106" t="e">
        <f ca="true">+IF(AND(ISNUMBER(OFFSET('Sanitation Data'!$E$11,0,10*ROW('Sanitation Data'!E121))),'Data Summary'!CW127="Yes"),OFFSET('Sanitation Data'!$E$11,0,10*ROW('Sanitation Data'!E121)),NA())</f>
        <v>#N/A</v>
      </c>
      <c r="AI127" s="106" t="e">
        <f ca="true">+IF(AND(ISNUMBER(OFFSET('Sanitation Data'!$E$12,0,10*ROW('Sanitation Data'!E121))),'Data Summary'!CX127="Yes"),OFFSET('Sanitation Data'!$E$12,0,10*ROW('Sanitation Data'!E121)),NA())</f>
        <v>#N/A</v>
      </c>
      <c r="AJ127" s="106" t="e">
        <f ca="true">+IF(AND(ISNUMBER(OFFSET('Sanitation Data'!$E$13,0,10*ROW('Sanitation Data'!E121))),'Data Summary'!CY127="Yes"),OFFSET('Sanitation Data'!$E$13,0,10*ROW('Sanitation Data'!E121)),NA())</f>
        <v>#N/A</v>
      </c>
      <c r="AK127" s="106" t="e">
        <f ca="true">+IF(AND(ISNUMBER(OFFSET('Sanitation Data'!$F$5,0,10*ROW('Sanitation Data'!F121))),'Data Summary'!CZ127="Yes"),100-OFFSET('Sanitation Data'!$F$5,0,10*ROW('Sanitation Data'!F121)),NA())</f>
        <v>#N/A</v>
      </c>
      <c r="AL127" s="106" t="e">
        <f ca="true">+IF(AND(ISNUMBER(OFFSET('Sanitation Data'!$F$7,0,10*ROW('Sanitation Data'!F121))),'Data Summary'!DA127="Yes"),OFFSET('Sanitation Data'!$F$7,0,10*ROW('Sanitation Data'!F121)),NA())</f>
        <v>#N/A</v>
      </c>
      <c r="AM127" s="106" t="e">
        <f ca="true">+IF(AND(ISNUMBER(OFFSET('Sanitation Data'!$F$11,0,10*ROW('Sanitation Data'!F121))),'Data Summary'!DB127="Yes"),OFFSET('Sanitation Data'!$F$11,0,10*ROW('Sanitation Data'!F121)),NA())</f>
        <v>#N/A</v>
      </c>
      <c r="AN127" s="106" t="e">
        <f ca="true">+IF(AND(ISNUMBER(OFFSET('Sanitation Data'!$F$12,0,10*ROW('Sanitation Data'!F121))),'Data Summary'!DC127="Yes"),OFFSET('Sanitation Data'!$F$12,0,10*ROW('Sanitation Data'!F121)),NA())</f>
        <v>#N/A</v>
      </c>
      <c r="AO127" s="106" t="e">
        <f ca="true">+IF(AND(ISNUMBER(OFFSET('Sanitation Data'!$F$13,0,10*ROW('Sanitation Data'!F121))),'Data Summary'!DD127="Yes"),OFFSET('Sanitation Data'!$F$13,0,10*ROW('Sanitation Data'!F121)),NA())</f>
        <v>#N/A</v>
      </c>
      <c r="AP127" s="106" t="e">
        <f ca="true">+IF(AND(ISNUMBER(OFFSET('Sanitation Data'!$G$5,0,10*ROW('Sanitation Data'!G121))),'Data Summary'!DE127="Yes"),100-OFFSET('Sanitation Data'!$G$5,0,10*ROW('Sanitation Data'!G121)),NA())</f>
        <v>#N/A</v>
      </c>
      <c r="AQ127" s="106" t="e">
        <f ca="true">+IF(AND(ISNUMBER(OFFSET('Sanitation Data'!$G$7,0,10*ROW('Sanitation Data'!G121))),'Data Summary'!DF127="Yes"),OFFSET('Sanitation Data'!$G$7,0,10*ROW('Sanitation Data'!G121)),NA())</f>
        <v>#N/A</v>
      </c>
      <c r="AR127" s="106" t="e">
        <f ca="true">+IF(AND(ISNUMBER(OFFSET('Sanitation Data'!$G$11,0,10*ROW('Sanitation Data'!G121))),'Data Summary'!DG127="Yes"),OFFSET('Sanitation Data'!$G$11,0,10*ROW('Sanitation Data'!G121)),NA())</f>
        <v>#N/A</v>
      </c>
      <c r="AS127" s="106" t="e">
        <f ca="true">+IF(AND(ISNUMBER(OFFSET('Sanitation Data'!$G$12,0,10*ROW('Sanitation Data'!G121))),'Data Summary'!DH127="Yes"),OFFSET('Sanitation Data'!$G$12,0,10*ROW('Sanitation Data'!G121)),NA())</f>
        <v>#N/A</v>
      </c>
      <c r="AT127" s="106" t="e">
        <f ca="true">+IF(AND(ISNUMBER(OFFSET('Sanitation Data'!$G$13,0,10*ROW('Sanitation Data'!G121))),'Data Summary'!DI127="Yes"),OFFSET('Sanitation Data'!$G$13,0,10*ROW('Sanitation Data'!G121)),NA())</f>
        <v>#N/A</v>
      </c>
      <c r="AU127" s="106" t="e">
        <f ca="true">+IF(AND(ISNUMBER(OFFSET('Sanitation Data'!$H$5,0,10*ROW('Sanitation Data'!H121))),'Data Summary'!DJ127="Yes"),100-OFFSET('Sanitation Data'!$H$5,0,10*ROW('Sanitation Data'!H121)),NA())</f>
        <v>#N/A</v>
      </c>
      <c r="AV127" s="106" t="e">
        <f ca="true">+IF(AND(ISNUMBER(OFFSET('Sanitation Data'!$H$7,0,10*ROW('Sanitation Data'!H121))),'Data Summary'!DK127="Yes"),OFFSET('Sanitation Data'!$H$7,0,10*ROW('Sanitation Data'!H121)),NA())</f>
        <v>#N/A</v>
      </c>
      <c r="AW127" s="106" t="e">
        <f ca="true">+IF(AND(ISNUMBER(OFFSET('Sanitation Data'!$H$11,0,10*ROW('Sanitation Data'!H121))),'Data Summary'!DL127="Yes"),OFFSET('Sanitation Data'!$H$11,0,10*ROW('Sanitation Data'!H121)),NA())</f>
        <v>#N/A</v>
      </c>
      <c r="AX127" s="106" t="e">
        <f ca="true">+IF(AND(ISNUMBER(OFFSET('Sanitation Data'!$H$12,0,10*ROW('Sanitation Data'!H121))),'Data Summary'!DM127="Yes"),OFFSET('Sanitation Data'!$H$12,0,10*ROW('Sanitation Data'!H121)),NA())</f>
        <v>#N/A</v>
      </c>
      <c r="AY127" s="106" t="e">
        <f ca="true">+IF(AND(ISNUMBER(OFFSET('Sanitation Data'!$H$13,0,10*ROW('Sanitation Data'!H121))),'Data Summary'!DN127="Yes"),OFFSET('Sanitation Data'!$H$13,0,10*ROW('Sanitation Data'!H121)),NA())</f>
        <v>#N/A</v>
      </c>
      <c r="AZ127" s="111" t="e">
        <f ca="true">+IF(AND(ISNUMBER(OFFSET('Hygiene Data'!$C$6,0,10*ROW('Hygiene Data'!C121))),'Data Summary'!DO127="Yes"),OFFSET('Hygiene Data'!$C$6,0,10*ROW('Hygiene Data'!C121)),NA())</f>
        <v>#N/A</v>
      </c>
      <c r="BA127" s="111" t="e">
        <f ca="true">+IF(AND(ISNUMBER(OFFSET('Hygiene Data'!$C$8,0,10*ROW('Hygiene Data'!C121))),'Data Summary'!DP127="Yes"),OFFSET('Hygiene Data'!$C$8,0,10*ROW('Hygiene Data'!C121)),NA())</f>
        <v>#N/A</v>
      </c>
      <c r="BB127" s="111" t="e">
        <f ca="true">+IF(AND(ISNUMBER(OFFSET('Hygiene Data'!$C$10,0,10*ROW('Hygiene Data'!C121))),'Data Summary'!DQ127="Yes"),OFFSET('Hygiene Data'!$C$10,0,10*ROW('Hygiene Data'!C121)),NA())</f>
        <v>#N/A</v>
      </c>
      <c r="BC127" s="111" t="e">
        <f ca="true">+IF(AND(ISNUMBER(OFFSET('Hygiene Data'!$D$6,0,10*ROW('Hygiene Data'!D121))),'Data Summary'!DR127="Yes"),OFFSET('Hygiene Data'!$D$6,0,10*ROW('Hygiene Data'!D121)),NA())</f>
        <v>#N/A</v>
      </c>
      <c r="BD127" s="111" t="e">
        <f ca="true">+IF(AND(ISNUMBER(OFFSET('Hygiene Data'!$D$8,0,10*ROW('Hygiene Data'!D121))),'Data Summary'!DS127="Yes"),OFFSET('Hygiene Data'!$D$8,0,10*ROW('Hygiene Data'!D121)),NA())</f>
        <v>#N/A</v>
      </c>
      <c r="BE127" s="111" t="e">
        <f ca="true">+IF(AND(ISNUMBER(OFFSET('Hygiene Data'!$D$10,0,10*ROW('Hygiene Data'!D121))),'Data Summary'!DT127="Yes"),OFFSET('Hygiene Data'!$D$10,0,10*ROW('Hygiene Data'!D121)),NA())</f>
        <v>#N/A</v>
      </c>
      <c r="BF127" s="111" t="e">
        <f ca="true">+IF(AND(ISNUMBER(OFFSET('Hygiene Data'!$E$6,0,10*ROW('Hygiene Data'!E121))),'Data Summary'!DU127="Yes"),OFFSET('Hygiene Data'!$E$6,0,10*ROW('Hygiene Data'!E121)),NA())</f>
        <v>#N/A</v>
      </c>
      <c r="BG127" s="111" t="e">
        <f ca="true">+IF(AND(ISNUMBER(OFFSET('Hygiene Data'!$E$8,0,10*ROW('Hygiene Data'!E121))),'Data Summary'!DV127="Yes"),OFFSET('Hygiene Data'!$E$8,0,10*ROW('Hygiene Data'!E121)),NA())</f>
        <v>#N/A</v>
      </c>
      <c r="BH127" s="111" t="e">
        <f ca="true">+IF(AND(ISNUMBER(OFFSET('Hygiene Data'!$E$10,0,10*ROW('Hygiene Data'!E121))),'Data Summary'!DW127="Yes"),OFFSET('Hygiene Data'!$E$10,0,10*ROW('Hygiene Data'!E121)),NA())</f>
        <v>#N/A</v>
      </c>
      <c r="BI127" s="111" t="e">
        <f ca="true">+IF(AND(ISNUMBER(OFFSET('Hygiene Data'!$F$6,0,10*ROW('Hygiene Data'!F121))),'Data Summary'!DX127="Yes"),OFFSET('Hygiene Data'!$F$6,0,10*ROW('Hygiene Data'!F121)),NA())</f>
        <v>#N/A</v>
      </c>
      <c r="BJ127" s="111" t="e">
        <f ca="true">+IF(AND(ISNUMBER(OFFSET('Hygiene Data'!$F$8,0,10*ROW('Hygiene Data'!F121))),'Data Summary'!DY127="Yes"),OFFSET('Hygiene Data'!$F$8,0,10*ROW('Hygiene Data'!F121)),NA())</f>
        <v>#N/A</v>
      </c>
      <c r="BK127" s="111" t="e">
        <f ca="true">+IF(AND(ISNUMBER(OFFSET('Hygiene Data'!$F$10,0,10*ROW('Hygiene Data'!F121))),'Data Summary'!DZ127="Yes"),OFFSET('Hygiene Data'!$F$10,0,10*ROW('Hygiene Data'!F121)),NA())</f>
        <v>#N/A</v>
      </c>
      <c r="BL127" s="111" t="e">
        <f ca="true">+IF(AND(ISNUMBER(OFFSET('Hygiene Data'!$G$6,0,10*ROW('Hygiene Data'!G121))),'Data Summary'!EA127="Yes"),OFFSET('Hygiene Data'!$G$6,0,10*ROW('Hygiene Data'!G121)),NA())</f>
        <v>#N/A</v>
      </c>
      <c r="BM127" s="111" t="e">
        <f ca="true">+IF(AND(ISNUMBER(OFFSET('Hygiene Data'!$G$8,0,10*ROW('Hygiene Data'!G121))),'Data Summary'!EB127="Yes"),OFFSET('Hygiene Data'!$G$8,0,10*ROW('Hygiene Data'!G121)),NA())</f>
        <v>#N/A</v>
      </c>
      <c r="BN127" s="111" t="e">
        <f ca="true">+IF(AND(ISNUMBER(OFFSET('Hygiene Data'!$G$10,0,10*ROW('Hygiene Data'!G121))),'Data Summary'!EC127="Yes"),OFFSET('Hygiene Data'!$G$10,0,10*ROW('Hygiene Data'!G121)),NA())</f>
        <v>#N/A</v>
      </c>
      <c r="BO127" s="111" t="e">
        <f ca="true">+IF(AND(ISNUMBER(OFFSET('Hygiene Data'!$H$6,0,10*ROW('Hygiene Data'!H121))),'Data Summary'!ED127="Yes"),OFFSET('Hygiene Data'!$H$6,0,10*ROW('Hygiene Data'!H121)),NA())</f>
        <v>#N/A</v>
      </c>
      <c r="BP127" s="111" t="e">
        <f ca="true">+IF(AND(ISNUMBER(OFFSET('Hygiene Data'!$H$8,0,10*ROW('Hygiene Data'!H121))),'Data Summary'!EE127="Yes"),OFFSET('Hygiene Data'!$H$8,0,10*ROW('Hygiene Data'!H121)),NA())</f>
        <v>#N/A</v>
      </c>
      <c r="BQ127" s="111" t="e">
        <f ca="true">+IF(AND(ISNUMBER(OFFSET('Hygiene Data'!$H$10,0,10*ROW('Hygiene Data'!H121))),'Data Summary'!EF127="Yes"),OFFSET('Hygiene Data'!$H$10,0,10*ROW('Hygiene Data'!H121)),NA())</f>
        <v>#N/A</v>
      </c>
    </row>
    <row r="128" x14ac:dyDescent="0.2">
      <c r="A128" s="59" t="e">
        <f ca="true">+IF(OFFSET('Water Data'!$B$1,0,10*ROW('Water Data'!B122))="",NA(),OFFSET('Water Data'!$B$1,0,10*ROW('Water Data'!B122)))</f>
        <v>#N/A</v>
      </c>
      <c r="B128" s="59" t="e">
        <f ca="true">+IF(OFFSET('Water Data'!$A$3,0,10*ROW('Water Data'!A125))="",NA(),OFFSET('Water Data'!$A$3,0,10*ROW('Water Data'!A125)))</f>
        <v>#N/A</v>
      </c>
      <c r="C128" s="59" t="e">
        <f ca="true">+IF(OFFSET('Water Data'!$C$3,0,10*ROW('Water Data'!C125))="",NA(),OFFSET('Water Data'!$C$3,0,10*ROW('Water Data'!C125)))</f>
        <v>#N/A</v>
      </c>
      <c r="D128" s="60" t="e">
        <f ca="true">+IF(AND(ISNUMBER(OFFSET('Water Data'!$C$5,0,10*ROW('Water Data'!C122))),'Data Summary'!BS128="Yes"),100-OFFSET('Water Data'!$C$5,0,10*ROW('Water Data'!C122)),NA())</f>
        <v>#N/A</v>
      </c>
      <c r="E128" s="60" t="e">
        <f ca="true">+IF(AND(ISNUMBER(OFFSET('Water Data'!$C$7,0,10*ROW('Water Data'!C122))),'Data Summary'!BT128="Yes"),OFFSET('Water Data'!$C$7,0,10*ROW('Water Data'!C122)),NA())</f>
        <v>#N/A</v>
      </c>
      <c r="F128" s="60" t="e">
        <f ca="true">+IF(AND(ISNUMBER(OFFSET('Water Data'!$C$10,0,10*ROW('Water Data'!C122))),'Data Summary'!BU128="Yes"),OFFSET('Water Data'!$C$10,0,10*ROW('Water Data'!C122)),NA())</f>
        <v>#N/A</v>
      </c>
      <c r="G128" s="60" t="e">
        <f ca="true">+IF(AND(ISNUMBER(OFFSET('Water Data'!$D$5,0,10*ROW('Water Data'!D122))),'Data Summary'!BV128="Yes"),100-OFFSET('Water Data'!$D$5,0,10*ROW('Water Data'!D122)),NA())</f>
        <v>#N/A</v>
      </c>
      <c r="H128" s="60" t="e">
        <f ca="true">+IF(AND(ISNUMBER(OFFSET('Water Data'!$D$7,0,10*ROW('Water Data'!D122))),'Data Summary'!BW128="Yes"),OFFSET('Water Data'!$D$7,0,10*ROW('Water Data'!D122)),NA())</f>
        <v>#N/A</v>
      </c>
      <c r="I128" s="60" t="e">
        <f ca="true">+IF(AND(ISNUMBER(OFFSET('Water Data'!$D$10,0,10*ROW('Water Data'!D122))),'Data Summary'!BX128="Yes"),OFFSET('Water Data'!$D$10,0,10*ROW('Water Data'!D122)),NA())</f>
        <v>#N/A</v>
      </c>
      <c r="J128" s="60" t="e">
        <f ca="true">+IF(AND(ISNUMBER(OFFSET('Water Data'!$E$5,0,10*ROW('Water Data'!E122))),'Data Summary'!BY128="Yes"),100-OFFSET('Water Data'!$E$5,0,10*ROW('Water Data'!E122)),NA())</f>
        <v>#N/A</v>
      </c>
      <c r="K128" s="60" t="e">
        <f ca="true">+IF(AND(ISNUMBER(OFFSET('Water Data'!$E$7,0,10*ROW('Water Data'!E122))),'Data Summary'!BZ128="Yes"),OFFSET('Water Data'!$E$7,0,10*ROW('Water Data'!E122)),NA())</f>
        <v>#N/A</v>
      </c>
      <c r="L128" s="60" t="e">
        <f ca="true">+IF(AND(ISNUMBER(OFFSET('Water Data'!$E$10,0,10*ROW('Water Data'!E122))),'Data Summary'!CA128="Yes"),OFFSET('Water Data'!$E$10,0,10*ROW('Water Data'!E122)),NA())</f>
        <v>#N/A</v>
      </c>
      <c r="M128" s="60" t="e">
        <f ca="true">+IF(AND(ISNUMBER(OFFSET('Water Data'!$F$5,0,10*ROW('Water Data'!F122))),'Data Summary'!CB128="Yes"),100-OFFSET('Water Data'!$F$5,0,10*ROW('Water Data'!F122)),NA())</f>
        <v>#N/A</v>
      </c>
      <c r="N128" s="60" t="e">
        <f ca="true">+IF(AND(ISNUMBER(OFFSET('Water Data'!$F$7,0,10*ROW('Water Data'!F122))),'Data Summary'!CC128="Yes"),OFFSET('Water Data'!$F$7,0,10*ROW('Water Data'!F122)),NA())</f>
        <v>#N/A</v>
      </c>
      <c r="O128" s="60" t="e">
        <f ca="true">+IF(AND(ISNUMBER(OFFSET('Water Data'!$F$10,0,10*ROW('Water Data'!F122))),'Data Summary'!CD128="Yes"),OFFSET('Water Data'!$F$10,0,10*ROW('Water Data'!F122)),NA())</f>
        <v>#N/A</v>
      </c>
      <c r="P128" s="60" t="e">
        <f ca="true">+IF(AND(ISNUMBER(OFFSET('Water Data'!$G$5,0,10*ROW('Water Data'!G122))),'Data Summary'!CE128="Yes"),100-OFFSET('Water Data'!$G$5,0,10*ROW('Water Data'!G122)),NA())</f>
        <v>#N/A</v>
      </c>
      <c r="Q128" s="60" t="e">
        <f ca="true">+IF(AND(ISNUMBER(OFFSET('Water Data'!$G$7,0,10*ROW('Water Data'!G122))),'Data Summary'!CF128="Yes"),OFFSET('Water Data'!$G$7,0,10*ROW('Water Data'!G122)),NA())</f>
        <v>#N/A</v>
      </c>
      <c r="R128" s="60" t="e">
        <f ca="true">+IF(AND(ISNUMBER(OFFSET('Water Data'!$G$10,0,10*ROW('Water Data'!G122))),'Data Summary'!CG128="Yes"),OFFSET('Water Data'!$G$10,0,10*ROW('Water Data'!G122)),NA())</f>
        <v>#N/A</v>
      </c>
      <c r="S128" s="60" t="e">
        <f ca="true">+IF(AND(ISNUMBER(OFFSET('Water Data'!$H$5,0,10*ROW('Water Data'!H122))),'Data Summary'!CH128="Yes"),100-OFFSET('Water Data'!$H$5,0,10*ROW('Water Data'!H122)),NA())</f>
        <v>#N/A</v>
      </c>
      <c r="T128" s="60" t="e">
        <f ca="true">+IF(AND(ISNUMBER(OFFSET('Water Data'!$H$7,0,10*ROW('Water Data'!H122))),'Data Summary'!CI128="Yes"),OFFSET('Water Data'!$H$7,0,10*ROW('Water Data'!H122)),NA())</f>
        <v>#N/A</v>
      </c>
      <c r="U128" s="60" t="e">
        <f ca="true">+IF(AND(ISNUMBER(OFFSET('Water Data'!$H$10,0,10*ROW('Water Data'!H122))),'Data Summary'!CJ128="Yes"),OFFSET('Water Data'!$H$10,0,10*ROW('Water Data'!H122)),NA())</f>
        <v>#N/A</v>
      </c>
      <c r="V128" s="106" t="e">
        <f ca="true">+IF(AND(ISNUMBER(OFFSET('Sanitation Data'!$C$5,0,10*ROW('Sanitation Data'!C122))),'Data Summary'!CK128="Yes"),100-OFFSET('Sanitation Data'!$C$5,0,10*ROW('Sanitation Data'!C122)),NA())</f>
        <v>#N/A</v>
      </c>
      <c r="W128" s="106" t="e">
        <f ca="true">+IF(AND(ISNUMBER(OFFSET('Sanitation Data'!$C$7,0,10*ROW('Sanitation Data'!C122))),'Data Summary'!CL128="Yes"),OFFSET('Sanitation Data'!$C$7,0,10*ROW('Sanitation Data'!C122)),NA())</f>
        <v>#N/A</v>
      </c>
      <c r="X128" s="106" t="e">
        <f ca="true">+IF(AND(ISNUMBER(OFFSET('Sanitation Data'!$C$11,0,10*ROW('Sanitation Data'!C122))),'Data Summary'!CM128="Yes"),OFFSET('Sanitation Data'!$C$11,0,10*ROW('Sanitation Data'!C122)),NA())</f>
        <v>#N/A</v>
      </c>
      <c r="Y128" s="106" t="e">
        <f ca="true">+IF(AND(ISNUMBER(OFFSET('Sanitation Data'!$C$12,0,10*ROW('Sanitation Data'!C122))),'Data Summary'!CN128="Yes"),OFFSET('Sanitation Data'!$C$12,0,10*ROW('Sanitation Data'!C122)),NA())</f>
        <v>#N/A</v>
      </c>
      <c r="Z128" s="106" t="e">
        <f ca="true">+IF(AND(ISNUMBER(OFFSET('Sanitation Data'!$C$13,0,10*ROW('Sanitation Data'!C122))),'Data Summary'!CO128="Yes"),OFFSET('Sanitation Data'!$C$13,0,10*ROW('Sanitation Data'!C122)),NA())</f>
        <v>#N/A</v>
      </c>
      <c r="AA128" s="106" t="e">
        <f ca="true">+IF(AND(ISNUMBER(OFFSET('Sanitation Data'!$D$5,0,10*ROW('Sanitation Data'!D122))),'Data Summary'!CP128="Yes"),100-OFFSET('Sanitation Data'!$D$5,0,10*ROW('Sanitation Data'!D122)),NA())</f>
        <v>#N/A</v>
      </c>
      <c r="AB128" s="106" t="e">
        <f ca="true">+IF(AND(ISNUMBER(OFFSET('Sanitation Data'!$D$7,0,10*ROW('Sanitation Data'!D122))),'Data Summary'!CQ128="Yes"),OFFSET('Sanitation Data'!$D$7,0,10*ROW('Sanitation Data'!D122)),NA())</f>
        <v>#N/A</v>
      </c>
      <c r="AC128" s="106" t="e">
        <f ca="true">+IF(AND(ISNUMBER(OFFSET('Sanitation Data'!$D$11,0,10*ROW('Sanitation Data'!D122))),'Data Summary'!CR128="Yes"),OFFSET('Sanitation Data'!$D$11,0,10*ROW('Sanitation Data'!D122)),NA())</f>
        <v>#N/A</v>
      </c>
      <c r="AD128" s="106" t="e">
        <f ca="true">+IF(AND(ISNUMBER(OFFSET('Sanitation Data'!$D$12,0,10*ROW('Sanitation Data'!D122))),'Data Summary'!CS128="Yes"),OFFSET('Sanitation Data'!$D$12,0,10*ROW('Sanitation Data'!D122)),NA())</f>
        <v>#N/A</v>
      </c>
      <c r="AE128" s="106" t="e">
        <f ca="true">+IF(AND(ISNUMBER(OFFSET('Sanitation Data'!$D$13,0,10*ROW('Sanitation Data'!D122))),'Data Summary'!CT128="Yes"),OFFSET('Sanitation Data'!$D$13,0,10*ROW('Sanitation Data'!D122)),NA())</f>
        <v>#N/A</v>
      </c>
      <c r="AF128" s="106" t="e">
        <f ca="true">+IF(AND(ISNUMBER(OFFSET('Sanitation Data'!$E$5,0,10*ROW('Sanitation Data'!E122))),'Data Summary'!CU128="Yes"),100-OFFSET('Sanitation Data'!$E$5,0,10*ROW('Sanitation Data'!E122)),NA())</f>
        <v>#N/A</v>
      </c>
      <c r="AG128" s="106" t="e">
        <f ca="true">+IF(AND(ISNUMBER(OFFSET('Sanitation Data'!$E$7,0,10*ROW('Sanitation Data'!E122))),'Data Summary'!CV128="Yes"),OFFSET('Sanitation Data'!$E$7,0,10*ROW('Sanitation Data'!E122)),NA())</f>
        <v>#N/A</v>
      </c>
      <c r="AH128" s="106" t="e">
        <f ca="true">+IF(AND(ISNUMBER(OFFSET('Sanitation Data'!$E$11,0,10*ROW('Sanitation Data'!E122))),'Data Summary'!CW128="Yes"),OFFSET('Sanitation Data'!$E$11,0,10*ROW('Sanitation Data'!E122)),NA())</f>
        <v>#N/A</v>
      </c>
      <c r="AI128" s="106" t="e">
        <f ca="true">+IF(AND(ISNUMBER(OFFSET('Sanitation Data'!$E$12,0,10*ROW('Sanitation Data'!E122))),'Data Summary'!CX128="Yes"),OFFSET('Sanitation Data'!$E$12,0,10*ROW('Sanitation Data'!E122)),NA())</f>
        <v>#N/A</v>
      </c>
      <c r="AJ128" s="106" t="e">
        <f ca="true">+IF(AND(ISNUMBER(OFFSET('Sanitation Data'!$E$13,0,10*ROW('Sanitation Data'!E122))),'Data Summary'!CY128="Yes"),OFFSET('Sanitation Data'!$E$13,0,10*ROW('Sanitation Data'!E122)),NA())</f>
        <v>#N/A</v>
      </c>
      <c r="AK128" s="106" t="e">
        <f ca="true">+IF(AND(ISNUMBER(OFFSET('Sanitation Data'!$F$5,0,10*ROW('Sanitation Data'!F122))),'Data Summary'!CZ128="Yes"),100-OFFSET('Sanitation Data'!$F$5,0,10*ROW('Sanitation Data'!F122)),NA())</f>
        <v>#N/A</v>
      </c>
      <c r="AL128" s="106" t="e">
        <f ca="true">+IF(AND(ISNUMBER(OFFSET('Sanitation Data'!$F$7,0,10*ROW('Sanitation Data'!F122))),'Data Summary'!DA128="Yes"),OFFSET('Sanitation Data'!$F$7,0,10*ROW('Sanitation Data'!F122)),NA())</f>
        <v>#N/A</v>
      </c>
      <c r="AM128" s="106" t="e">
        <f ca="true">+IF(AND(ISNUMBER(OFFSET('Sanitation Data'!$F$11,0,10*ROW('Sanitation Data'!F122))),'Data Summary'!DB128="Yes"),OFFSET('Sanitation Data'!$F$11,0,10*ROW('Sanitation Data'!F122)),NA())</f>
        <v>#N/A</v>
      </c>
      <c r="AN128" s="106" t="e">
        <f ca="true">+IF(AND(ISNUMBER(OFFSET('Sanitation Data'!$F$12,0,10*ROW('Sanitation Data'!F122))),'Data Summary'!DC128="Yes"),OFFSET('Sanitation Data'!$F$12,0,10*ROW('Sanitation Data'!F122)),NA())</f>
        <v>#N/A</v>
      </c>
      <c r="AO128" s="106" t="e">
        <f ca="true">+IF(AND(ISNUMBER(OFFSET('Sanitation Data'!$F$13,0,10*ROW('Sanitation Data'!F122))),'Data Summary'!DD128="Yes"),OFFSET('Sanitation Data'!$F$13,0,10*ROW('Sanitation Data'!F122)),NA())</f>
        <v>#N/A</v>
      </c>
      <c r="AP128" s="106" t="e">
        <f ca="true">+IF(AND(ISNUMBER(OFFSET('Sanitation Data'!$G$5,0,10*ROW('Sanitation Data'!G122))),'Data Summary'!DE128="Yes"),100-OFFSET('Sanitation Data'!$G$5,0,10*ROW('Sanitation Data'!G122)),NA())</f>
        <v>#N/A</v>
      </c>
      <c r="AQ128" s="106" t="e">
        <f ca="true">+IF(AND(ISNUMBER(OFFSET('Sanitation Data'!$G$7,0,10*ROW('Sanitation Data'!G122))),'Data Summary'!DF128="Yes"),OFFSET('Sanitation Data'!$G$7,0,10*ROW('Sanitation Data'!G122)),NA())</f>
        <v>#N/A</v>
      </c>
      <c r="AR128" s="106" t="e">
        <f ca="true">+IF(AND(ISNUMBER(OFFSET('Sanitation Data'!$G$11,0,10*ROW('Sanitation Data'!G122))),'Data Summary'!DG128="Yes"),OFFSET('Sanitation Data'!$G$11,0,10*ROW('Sanitation Data'!G122)),NA())</f>
        <v>#N/A</v>
      </c>
      <c r="AS128" s="106" t="e">
        <f ca="true">+IF(AND(ISNUMBER(OFFSET('Sanitation Data'!$G$12,0,10*ROW('Sanitation Data'!G122))),'Data Summary'!DH128="Yes"),OFFSET('Sanitation Data'!$G$12,0,10*ROW('Sanitation Data'!G122)),NA())</f>
        <v>#N/A</v>
      </c>
      <c r="AT128" s="106" t="e">
        <f ca="true">+IF(AND(ISNUMBER(OFFSET('Sanitation Data'!$G$13,0,10*ROW('Sanitation Data'!G122))),'Data Summary'!DI128="Yes"),OFFSET('Sanitation Data'!$G$13,0,10*ROW('Sanitation Data'!G122)),NA())</f>
        <v>#N/A</v>
      </c>
      <c r="AU128" s="106" t="e">
        <f ca="true">+IF(AND(ISNUMBER(OFFSET('Sanitation Data'!$H$5,0,10*ROW('Sanitation Data'!H122))),'Data Summary'!DJ128="Yes"),100-OFFSET('Sanitation Data'!$H$5,0,10*ROW('Sanitation Data'!H122)),NA())</f>
        <v>#N/A</v>
      </c>
      <c r="AV128" s="106" t="e">
        <f ca="true">+IF(AND(ISNUMBER(OFFSET('Sanitation Data'!$H$7,0,10*ROW('Sanitation Data'!H122))),'Data Summary'!DK128="Yes"),OFFSET('Sanitation Data'!$H$7,0,10*ROW('Sanitation Data'!H122)),NA())</f>
        <v>#N/A</v>
      </c>
      <c r="AW128" s="106" t="e">
        <f ca="true">+IF(AND(ISNUMBER(OFFSET('Sanitation Data'!$H$11,0,10*ROW('Sanitation Data'!H122))),'Data Summary'!DL128="Yes"),OFFSET('Sanitation Data'!$H$11,0,10*ROW('Sanitation Data'!H122)),NA())</f>
        <v>#N/A</v>
      </c>
      <c r="AX128" s="106" t="e">
        <f ca="true">+IF(AND(ISNUMBER(OFFSET('Sanitation Data'!$H$12,0,10*ROW('Sanitation Data'!H122))),'Data Summary'!DM128="Yes"),OFFSET('Sanitation Data'!$H$12,0,10*ROW('Sanitation Data'!H122)),NA())</f>
        <v>#N/A</v>
      </c>
      <c r="AY128" s="106" t="e">
        <f ca="true">+IF(AND(ISNUMBER(OFFSET('Sanitation Data'!$H$13,0,10*ROW('Sanitation Data'!H122))),'Data Summary'!DN128="Yes"),OFFSET('Sanitation Data'!$H$13,0,10*ROW('Sanitation Data'!H122)),NA())</f>
        <v>#N/A</v>
      </c>
      <c r="AZ128" s="111" t="e">
        <f ca="true">+IF(AND(ISNUMBER(OFFSET('Hygiene Data'!$C$6,0,10*ROW('Hygiene Data'!C122))),'Data Summary'!DO128="Yes"),OFFSET('Hygiene Data'!$C$6,0,10*ROW('Hygiene Data'!C122)),NA())</f>
        <v>#N/A</v>
      </c>
      <c r="BA128" s="111" t="e">
        <f ca="true">+IF(AND(ISNUMBER(OFFSET('Hygiene Data'!$C$8,0,10*ROW('Hygiene Data'!C122))),'Data Summary'!DP128="Yes"),OFFSET('Hygiene Data'!$C$8,0,10*ROW('Hygiene Data'!C122)),NA())</f>
        <v>#N/A</v>
      </c>
      <c r="BB128" s="111" t="e">
        <f ca="true">+IF(AND(ISNUMBER(OFFSET('Hygiene Data'!$C$10,0,10*ROW('Hygiene Data'!C122))),'Data Summary'!DQ128="Yes"),OFFSET('Hygiene Data'!$C$10,0,10*ROW('Hygiene Data'!C122)),NA())</f>
        <v>#N/A</v>
      </c>
      <c r="BC128" s="111" t="e">
        <f ca="true">+IF(AND(ISNUMBER(OFFSET('Hygiene Data'!$D$6,0,10*ROW('Hygiene Data'!D122))),'Data Summary'!DR128="Yes"),OFFSET('Hygiene Data'!$D$6,0,10*ROW('Hygiene Data'!D122)),NA())</f>
        <v>#N/A</v>
      </c>
      <c r="BD128" s="111" t="e">
        <f ca="true">+IF(AND(ISNUMBER(OFFSET('Hygiene Data'!$D$8,0,10*ROW('Hygiene Data'!D122))),'Data Summary'!DS128="Yes"),OFFSET('Hygiene Data'!$D$8,0,10*ROW('Hygiene Data'!D122)),NA())</f>
        <v>#N/A</v>
      </c>
      <c r="BE128" s="111" t="e">
        <f ca="true">+IF(AND(ISNUMBER(OFFSET('Hygiene Data'!$D$10,0,10*ROW('Hygiene Data'!D122))),'Data Summary'!DT128="Yes"),OFFSET('Hygiene Data'!$D$10,0,10*ROW('Hygiene Data'!D122)),NA())</f>
        <v>#N/A</v>
      </c>
      <c r="BF128" s="111" t="e">
        <f ca="true">+IF(AND(ISNUMBER(OFFSET('Hygiene Data'!$E$6,0,10*ROW('Hygiene Data'!E122))),'Data Summary'!DU128="Yes"),OFFSET('Hygiene Data'!$E$6,0,10*ROW('Hygiene Data'!E122)),NA())</f>
        <v>#N/A</v>
      </c>
      <c r="BG128" s="111" t="e">
        <f ca="true">+IF(AND(ISNUMBER(OFFSET('Hygiene Data'!$E$8,0,10*ROW('Hygiene Data'!E122))),'Data Summary'!DV128="Yes"),OFFSET('Hygiene Data'!$E$8,0,10*ROW('Hygiene Data'!E122)),NA())</f>
        <v>#N/A</v>
      </c>
      <c r="BH128" s="111" t="e">
        <f ca="true">+IF(AND(ISNUMBER(OFFSET('Hygiene Data'!$E$10,0,10*ROW('Hygiene Data'!E122))),'Data Summary'!DW128="Yes"),OFFSET('Hygiene Data'!$E$10,0,10*ROW('Hygiene Data'!E122)),NA())</f>
        <v>#N/A</v>
      </c>
      <c r="BI128" s="111" t="e">
        <f ca="true">+IF(AND(ISNUMBER(OFFSET('Hygiene Data'!$F$6,0,10*ROW('Hygiene Data'!F122))),'Data Summary'!DX128="Yes"),OFFSET('Hygiene Data'!$F$6,0,10*ROW('Hygiene Data'!F122)),NA())</f>
        <v>#N/A</v>
      </c>
      <c r="BJ128" s="111" t="e">
        <f ca="true">+IF(AND(ISNUMBER(OFFSET('Hygiene Data'!$F$8,0,10*ROW('Hygiene Data'!F122))),'Data Summary'!DY128="Yes"),OFFSET('Hygiene Data'!$F$8,0,10*ROW('Hygiene Data'!F122)),NA())</f>
        <v>#N/A</v>
      </c>
      <c r="BK128" s="111" t="e">
        <f ca="true">+IF(AND(ISNUMBER(OFFSET('Hygiene Data'!$F$10,0,10*ROW('Hygiene Data'!F122))),'Data Summary'!DZ128="Yes"),OFFSET('Hygiene Data'!$F$10,0,10*ROW('Hygiene Data'!F122)),NA())</f>
        <v>#N/A</v>
      </c>
      <c r="BL128" s="111" t="e">
        <f ca="true">+IF(AND(ISNUMBER(OFFSET('Hygiene Data'!$G$6,0,10*ROW('Hygiene Data'!G122))),'Data Summary'!EA128="Yes"),OFFSET('Hygiene Data'!$G$6,0,10*ROW('Hygiene Data'!G122)),NA())</f>
        <v>#N/A</v>
      </c>
      <c r="BM128" s="111" t="e">
        <f ca="true">+IF(AND(ISNUMBER(OFFSET('Hygiene Data'!$G$8,0,10*ROW('Hygiene Data'!G122))),'Data Summary'!EB128="Yes"),OFFSET('Hygiene Data'!$G$8,0,10*ROW('Hygiene Data'!G122)),NA())</f>
        <v>#N/A</v>
      </c>
      <c r="BN128" s="111" t="e">
        <f ca="true">+IF(AND(ISNUMBER(OFFSET('Hygiene Data'!$G$10,0,10*ROW('Hygiene Data'!G122))),'Data Summary'!EC128="Yes"),OFFSET('Hygiene Data'!$G$10,0,10*ROW('Hygiene Data'!G122)),NA())</f>
        <v>#N/A</v>
      </c>
      <c r="BO128" s="111" t="e">
        <f ca="true">+IF(AND(ISNUMBER(OFFSET('Hygiene Data'!$H$6,0,10*ROW('Hygiene Data'!H122))),'Data Summary'!ED128="Yes"),OFFSET('Hygiene Data'!$H$6,0,10*ROW('Hygiene Data'!H122)),NA())</f>
        <v>#N/A</v>
      </c>
      <c r="BP128" s="111" t="e">
        <f ca="true">+IF(AND(ISNUMBER(OFFSET('Hygiene Data'!$H$8,0,10*ROW('Hygiene Data'!H122))),'Data Summary'!EE128="Yes"),OFFSET('Hygiene Data'!$H$8,0,10*ROW('Hygiene Data'!H122)),NA())</f>
        <v>#N/A</v>
      </c>
      <c r="BQ128" s="111" t="e">
        <f ca="true">+IF(AND(ISNUMBER(OFFSET('Hygiene Data'!$H$10,0,10*ROW('Hygiene Data'!H122))),'Data Summary'!EF128="Yes"),OFFSET('Hygiene Data'!$H$10,0,10*ROW('Hygiene Data'!H122)),NA())</f>
        <v>#N/A</v>
      </c>
    </row>
    <row r="129" x14ac:dyDescent="0.2">
      <c r="A129" s="59" t="e">
        <f ca="true">+IF(OFFSET('Water Data'!$B$1,0,10*ROW('Water Data'!B123))="",NA(),OFFSET('Water Data'!$B$1,0,10*ROW('Water Data'!B123)))</f>
        <v>#N/A</v>
      </c>
      <c r="B129" s="59" t="e">
        <f ca="true">+IF(OFFSET('Water Data'!$A$3,0,10*ROW('Water Data'!A126))="",NA(),OFFSET('Water Data'!$A$3,0,10*ROW('Water Data'!A126)))</f>
        <v>#N/A</v>
      </c>
      <c r="C129" s="59" t="e">
        <f ca="true">+IF(OFFSET('Water Data'!$C$3,0,10*ROW('Water Data'!C126))="",NA(),OFFSET('Water Data'!$C$3,0,10*ROW('Water Data'!C126)))</f>
        <v>#N/A</v>
      </c>
      <c r="D129" s="60" t="e">
        <f ca="true">+IF(AND(ISNUMBER(OFFSET('Water Data'!$C$5,0,10*ROW('Water Data'!C123))),'Data Summary'!BS129="Yes"),100-OFFSET('Water Data'!$C$5,0,10*ROW('Water Data'!C123)),NA())</f>
        <v>#N/A</v>
      </c>
      <c r="E129" s="60" t="e">
        <f ca="true">+IF(AND(ISNUMBER(OFFSET('Water Data'!$C$7,0,10*ROW('Water Data'!C123))),'Data Summary'!BT129="Yes"),OFFSET('Water Data'!$C$7,0,10*ROW('Water Data'!C123)),NA())</f>
        <v>#N/A</v>
      </c>
      <c r="F129" s="60" t="e">
        <f ca="true">+IF(AND(ISNUMBER(OFFSET('Water Data'!$C$10,0,10*ROW('Water Data'!C123))),'Data Summary'!BU129="Yes"),OFFSET('Water Data'!$C$10,0,10*ROW('Water Data'!C123)),NA())</f>
        <v>#N/A</v>
      </c>
      <c r="G129" s="60" t="e">
        <f ca="true">+IF(AND(ISNUMBER(OFFSET('Water Data'!$D$5,0,10*ROW('Water Data'!D123))),'Data Summary'!BV129="Yes"),100-OFFSET('Water Data'!$D$5,0,10*ROW('Water Data'!D123)),NA())</f>
        <v>#N/A</v>
      </c>
      <c r="H129" s="60" t="e">
        <f ca="true">+IF(AND(ISNUMBER(OFFSET('Water Data'!$D$7,0,10*ROW('Water Data'!D123))),'Data Summary'!BW129="Yes"),OFFSET('Water Data'!$D$7,0,10*ROW('Water Data'!D123)),NA())</f>
        <v>#N/A</v>
      </c>
      <c r="I129" s="60" t="e">
        <f ca="true">+IF(AND(ISNUMBER(OFFSET('Water Data'!$D$10,0,10*ROW('Water Data'!D123))),'Data Summary'!BX129="Yes"),OFFSET('Water Data'!$D$10,0,10*ROW('Water Data'!D123)),NA())</f>
        <v>#N/A</v>
      </c>
      <c r="J129" s="60" t="e">
        <f ca="true">+IF(AND(ISNUMBER(OFFSET('Water Data'!$E$5,0,10*ROW('Water Data'!E123))),'Data Summary'!BY129="Yes"),100-OFFSET('Water Data'!$E$5,0,10*ROW('Water Data'!E123)),NA())</f>
        <v>#N/A</v>
      </c>
      <c r="K129" s="60" t="e">
        <f ca="true">+IF(AND(ISNUMBER(OFFSET('Water Data'!$E$7,0,10*ROW('Water Data'!E123))),'Data Summary'!BZ129="Yes"),OFFSET('Water Data'!$E$7,0,10*ROW('Water Data'!E123)),NA())</f>
        <v>#N/A</v>
      </c>
      <c r="L129" s="60" t="e">
        <f ca="true">+IF(AND(ISNUMBER(OFFSET('Water Data'!$E$10,0,10*ROW('Water Data'!E123))),'Data Summary'!CA129="Yes"),OFFSET('Water Data'!$E$10,0,10*ROW('Water Data'!E123)),NA())</f>
        <v>#N/A</v>
      </c>
      <c r="M129" s="60" t="e">
        <f ca="true">+IF(AND(ISNUMBER(OFFSET('Water Data'!$F$5,0,10*ROW('Water Data'!F123))),'Data Summary'!CB129="Yes"),100-OFFSET('Water Data'!$F$5,0,10*ROW('Water Data'!F123)),NA())</f>
        <v>#N/A</v>
      </c>
      <c r="N129" s="60" t="e">
        <f ca="true">+IF(AND(ISNUMBER(OFFSET('Water Data'!$F$7,0,10*ROW('Water Data'!F123))),'Data Summary'!CC129="Yes"),OFFSET('Water Data'!$F$7,0,10*ROW('Water Data'!F123)),NA())</f>
        <v>#N/A</v>
      </c>
      <c r="O129" s="60" t="e">
        <f ca="true">+IF(AND(ISNUMBER(OFFSET('Water Data'!$F$10,0,10*ROW('Water Data'!F123))),'Data Summary'!CD129="Yes"),OFFSET('Water Data'!$F$10,0,10*ROW('Water Data'!F123)),NA())</f>
        <v>#N/A</v>
      </c>
      <c r="P129" s="60" t="e">
        <f ca="true">+IF(AND(ISNUMBER(OFFSET('Water Data'!$G$5,0,10*ROW('Water Data'!G123))),'Data Summary'!CE129="Yes"),100-OFFSET('Water Data'!$G$5,0,10*ROW('Water Data'!G123)),NA())</f>
        <v>#N/A</v>
      </c>
      <c r="Q129" s="60" t="e">
        <f ca="true">+IF(AND(ISNUMBER(OFFSET('Water Data'!$G$7,0,10*ROW('Water Data'!G123))),'Data Summary'!CF129="Yes"),OFFSET('Water Data'!$G$7,0,10*ROW('Water Data'!G123)),NA())</f>
        <v>#N/A</v>
      </c>
      <c r="R129" s="60" t="e">
        <f ca="true">+IF(AND(ISNUMBER(OFFSET('Water Data'!$G$10,0,10*ROW('Water Data'!G123))),'Data Summary'!CG129="Yes"),OFFSET('Water Data'!$G$10,0,10*ROW('Water Data'!G123)),NA())</f>
        <v>#N/A</v>
      </c>
      <c r="S129" s="60" t="e">
        <f ca="true">+IF(AND(ISNUMBER(OFFSET('Water Data'!$H$5,0,10*ROW('Water Data'!H123))),'Data Summary'!CH129="Yes"),100-OFFSET('Water Data'!$H$5,0,10*ROW('Water Data'!H123)),NA())</f>
        <v>#N/A</v>
      </c>
      <c r="T129" s="60" t="e">
        <f ca="true">+IF(AND(ISNUMBER(OFFSET('Water Data'!$H$7,0,10*ROW('Water Data'!H123))),'Data Summary'!CI129="Yes"),OFFSET('Water Data'!$H$7,0,10*ROW('Water Data'!H123)),NA())</f>
        <v>#N/A</v>
      </c>
      <c r="U129" s="60" t="e">
        <f ca="true">+IF(AND(ISNUMBER(OFFSET('Water Data'!$H$10,0,10*ROW('Water Data'!H123))),'Data Summary'!CJ129="Yes"),OFFSET('Water Data'!$H$10,0,10*ROW('Water Data'!H123)),NA())</f>
        <v>#N/A</v>
      </c>
      <c r="V129" s="106" t="e">
        <f ca="true">+IF(AND(ISNUMBER(OFFSET('Sanitation Data'!$C$5,0,10*ROW('Sanitation Data'!C123))),'Data Summary'!CK129="Yes"),100-OFFSET('Sanitation Data'!$C$5,0,10*ROW('Sanitation Data'!C123)),NA())</f>
        <v>#N/A</v>
      </c>
      <c r="W129" s="106" t="e">
        <f ca="true">+IF(AND(ISNUMBER(OFFSET('Sanitation Data'!$C$7,0,10*ROW('Sanitation Data'!C123))),'Data Summary'!CL129="Yes"),OFFSET('Sanitation Data'!$C$7,0,10*ROW('Sanitation Data'!C123)),NA())</f>
        <v>#N/A</v>
      </c>
      <c r="X129" s="106" t="e">
        <f ca="true">+IF(AND(ISNUMBER(OFFSET('Sanitation Data'!$C$11,0,10*ROW('Sanitation Data'!C123))),'Data Summary'!CM129="Yes"),OFFSET('Sanitation Data'!$C$11,0,10*ROW('Sanitation Data'!C123)),NA())</f>
        <v>#N/A</v>
      </c>
      <c r="Y129" s="106" t="e">
        <f ca="true">+IF(AND(ISNUMBER(OFFSET('Sanitation Data'!$C$12,0,10*ROW('Sanitation Data'!C123))),'Data Summary'!CN129="Yes"),OFFSET('Sanitation Data'!$C$12,0,10*ROW('Sanitation Data'!C123)),NA())</f>
        <v>#N/A</v>
      </c>
      <c r="Z129" s="106" t="e">
        <f ca="true">+IF(AND(ISNUMBER(OFFSET('Sanitation Data'!$C$13,0,10*ROW('Sanitation Data'!C123))),'Data Summary'!CO129="Yes"),OFFSET('Sanitation Data'!$C$13,0,10*ROW('Sanitation Data'!C123)),NA())</f>
        <v>#N/A</v>
      </c>
      <c r="AA129" s="106" t="e">
        <f ca="true">+IF(AND(ISNUMBER(OFFSET('Sanitation Data'!$D$5,0,10*ROW('Sanitation Data'!D123))),'Data Summary'!CP129="Yes"),100-OFFSET('Sanitation Data'!$D$5,0,10*ROW('Sanitation Data'!D123)),NA())</f>
        <v>#N/A</v>
      </c>
      <c r="AB129" s="106" t="e">
        <f ca="true">+IF(AND(ISNUMBER(OFFSET('Sanitation Data'!$D$7,0,10*ROW('Sanitation Data'!D123))),'Data Summary'!CQ129="Yes"),OFFSET('Sanitation Data'!$D$7,0,10*ROW('Sanitation Data'!D123)),NA())</f>
        <v>#N/A</v>
      </c>
      <c r="AC129" s="106" t="e">
        <f ca="true">+IF(AND(ISNUMBER(OFFSET('Sanitation Data'!$D$11,0,10*ROW('Sanitation Data'!D123))),'Data Summary'!CR129="Yes"),OFFSET('Sanitation Data'!$D$11,0,10*ROW('Sanitation Data'!D123)),NA())</f>
        <v>#N/A</v>
      </c>
      <c r="AD129" s="106" t="e">
        <f ca="true">+IF(AND(ISNUMBER(OFFSET('Sanitation Data'!$D$12,0,10*ROW('Sanitation Data'!D123))),'Data Summary'!CS129="Yes"),OFFSET('Sanitation Data'!$D$12,0,10*ROW('Sanitation Data'!D123)),NA())</f>
        <v>#N/A</v>
      </c>
      <c r="AE129" s="106" t="e">
        <f ca="true">+IF(AND(ISNUMBER(OFFSET('Sanitation Data'!$D$13,0,10*ROW('Sanitation Data'!D123))),'Data Summary'!CT129="Yes"),OFFSET('Sanitation Data'!$D$13,0,10*ROW('Sanitation Data'!D123)),NA())</f>
        <v>#N/A</v>
      </c>
      <c r="AF129" s="106" t="e">
        <f ca="true">+IF(AND(ISNUMBER(OFFSET('Sanitation Data'!$E$5,0,10*ROW('Sanitation Data'!E123))),'Data Summary'!CU129="Yes"),100-OFFSET('Sanitation Data'!$E$5,0,10*ROW('Sanitation Data'!E123)),NA())</f>
        <v>#N/A</v>
      </c>
      <c r="AG129" s="106" t="e">
        <f ca="true">+IF(AND(ISNUMBER(OFFSET('Sanitation Data'!$E$7,0,10*ROW('Sanitation Data'!E123))),'Data Summary'!CV129="Yes"),OFFSET('Sanitation Data'!$E$7,0,10*ROW('Sanitation Data'!E123)),NA())</f>
        <v>#N/A</v>
      </c>
      <c r="AH129" s="106" t="e">
        <f ca="true">+IF(AND(ISNUMBER(OFFSET('Sanitation Data'!$E$11,0,10*ROW('Sanitation Data'!E123))),'Data Summary'!CW129="Yes"),OFFSET('Sanitation Data'!$E$11,0,10*ROW('Sanitation Data'!E123)),NA())</f>
        <v>#N/A</v>
      </c>
      <c r="AI129" s="106" t="e">
        <f ca="true">+IF(AND(ISNUMBER(OFFSET('Sanitation Data'!$E$12,0,10*ROW('Sanitation Data'!E123))),'Data Summary'!CX129="Yes"),OFFSET('Sanitation Data'!$E$12,0,10*ROW('Sanitation Data'!E123)),NA())</f>
        <v>#N/A</v>
      </c>
      <c r="AJ129" s="106" t="e">
        <f ca="true">+IF(AND(ISNUMBER(OFFSET('Sanitation Data'!$E$13,0,10*ROW('Sanitation Data'!E123))),'Data Summary'!CY129="Yes"),OFFSET('Sanitation Data'!$E$13,0,10*ROW('Sanitation Data'!E123)),NA())</f>
        <v>#N/A</v>
      </c>
      <c r="AK129" s="106" t="e">
        <f ca="true">+IF(AND(ISNUMBER(OFFSET('Sanitation Data'!$F$5,0,10*ROW('Sanitation Data'!F123))),'Data Summary'!CZ129="Yes"),100-OFFSET('Sanitation Data'!$F$5,0,10*ROW('Sanitation Data'!F123)),NA())</f>
        <v>#N/A</v>
      </c>
      <c r="AL129" s="106" t="e">
        <f ca="true">+IF(AND(ISNUMBER(OFFSET('Sanitation Data'!$F$7,0,10*ROW('Sanitation Data'!F123))),'Data Summary'!DA129="Yes"),OFFSET('Sanitation Data'!$F$7,0,10*ROW('Sanitation Data'!F123)),NA())</f>
        <v>#N/A</v>
      </c>
      <c r="AM129" s="106" t="e">
        <f ca="true">+IF(AND(ISNUMBER(OFFSET('Sanitation Data'!$F$11,0,10*ROW('Sanitation Data'!F123))),'Data Summary'!DB129="Yes"),OFFSET('Sanitation Data'!$F$11,0,10*ROW('Sanitation Data'!F123)),NA())</f>
        <v>#N/A</v>
      </c>
      <c r="AN129" s="106" t="e">
        <f ca="true">+IF(AND(ISNUMBER(OFFSET('Sanitation Data'!$F$12,0,10*ROW('Sanitation Data'!F123))),'Data Summary'!DC129="Yes"),OFFSET('Sanitation Data'!$F$12,0,10*ROW('Sanitation Data'!F123)),NA())</f>
        <v>#N/A</v>
      </c>
      <c r="AO129" s="106" t="e">
        <f ca="true">+IF(AND(ISNUMBER(OFFSET('Sanitation Data'!$F$13,0,10*ROW('Sanitation Data'!F123))),'Data Summary'!DD129="Yes"),OFFSET('Sanitation Data'!$F$13,0,10*ROW('Sanitation Data'!F123)),NA())</f>
        <v>#N/A</v>
      </c>
      <c r="AP129" s="106" t="e">
        <f ca="true">+IF(AND(ISNUMBER(OFFSET('Sanitation Data'!$G$5,0,10*ROW('Sanitation Data'!G123))),'Data Summary'!DE129="Yes"),100-OFFSET('Sanitation Data'!$G$5,0,10*ROW('Sanitation Data'!G123)),NA())</f>
        <v>#N/A</v>
      </c>
      <c r="AQ129" s="106" t="e">
        <f ca="true">+IF(AND(ISNUMBER(OFFSET('Sanitation Data'!$G$7,0,10*ROW('Sanitation Data'!G123))),'Data Summary'!DF129="Yes"),OFFSET('Sanitation Data'!$G$7,0,10*ROW('Sanitation Data'!G123)),NA())</f>
        <v>#N/A</v>
      </c>
      <c r="AR129" s="106" t="e">
        <f ca="true">+IF(AND(ISNUMBER(OFFSET('Sanitation Data'!$G$11,0,10*ROW('Sanitation Data'!G123))),'Data Summary'!DG129="Yes"),OFFSET('Sanitation Data'!$G$11,0,10*ROW('Sanitation Data'!G123)),NA())</f>
        <v>#N/A</v>
      </c>
      <c r="AS129" s="106" t="e">
        <f ca="true">+IF(AND(ISNUMBER(OFFSET('Sanitation Data'!$G$12,0,10*ROW('Sanitation Data'!G123))),'Data Summary'!DH129="Yes"),OFFSET('Sanitation Data'!$G$12,0,10*ROW('Sanitation Data'!G123)),NA())</f>
        <v>#N/A</v>
      </c>
      <c r="AT129" s="106" t="e">
        <f ca="true">+IF(AND(ISNUMBER(OFFSET('Sanitation Data'!$G$13,0,10*ROW('Sanitation Data'!G123))),'Data Summary'!DI129="Yes"),OFFSET('Sanitation Data'!$G$13,0,10*ROW('Sanitation Data'!G123)),NA())</f>
        <v>#N/A</v>
      </c>
      <c r="AU129" s="106" t="e">
        <f ca="true">+IF(AND(ISNUMBER(OFFSET('Sanitation Data'!$H$5,0,10*ROW('Sanitation Data'!H123))),'Data Summary'!DJ129="Yes"),100-OFFSET('Sanitation Data'!$H$5,0,10*ROW('Sanitation Data'!H123)),NA())</f>
        <v>#N/A</v>
      </c>
      <c r="AV129" s="106" t="e">
        <f ca="true">+IF(AND(ISNUMBER(OFFSET('Sanitation Data'!$H$7,0,10*ROW('Sanitation Data'!H123))),'Data Summary'!DK129="Yes"),OFFSET('Sanitation Data'!$H$7,0,10*ROW('Sanitation Data'!H123)),NA())</f>
        <v>#N/A</v>
      </c>
      <c r="AW129" s="106" t="e">
        <f ca="true">+IF(AND(ISNUMBER(OFFSET('Sanitation Data'!$H$11,0,10*ROW('Sanitation Data'!H123))),'Data Summary'!DL129="Yes"),OFFSET('Sanitation Data'!$H$11,0,10*ROW('Sanitation Data'!H123)),NA())</f>
        <v>#N/A</v>
      </c>
      <c r="AX129" s="106" t="e">
        <f ca="true">+IF(AND(ISNUMBER(OFFSET('Sanitation Data'!$H$12,0,10*ROW('Sanitation Data'!H123))),'Data Summary'!DM129="Yes"),OFFSET('Sanitation Data'!$H$12,0,10*ROW('Sanitation Data'!H123)),NA())</f>
        <v>#N/A</v>
      </c>
      <c r="AY129" s="106" t="e">
        <f ca="true">+IF(AND(ISNUMBER(OFFSET('Sanitation Data'!$H$13,0,10*ROW('Sanitation Data'!H123))),'Data Summary'!DN129="Yes"),OFFSET('Sanitation Data'!$H$13,0,10*ROW('Sanitation Data'!H123)),NA())</f>
        <v>#N/A</v>
      </c>
      <c r="AZ129" s="111" t="e">
        <f ca="true">+IF(AND(ISNUMBER(OFFSET('Hygiene Data'!$C$6,0,10*ROW('Hygiene Data'!C123))),'Data Summary'!DO129="Yes"),OFFSET('Hygiene Data'!$C$6,0,10*ROW('Hygiene Data'!C123)),NA())</f>
        <v>#N/A</v>
      </c>
      <c r="BA129" s="111" t="e">
        <f ca="true">+IF(AND(ISNUMBER(OFFSET('Hygiene Data'!$C$8,0,10*ROW('Hygiene Data'!C123))),'Data Summary'!DP129="Yes"),OFFSET('Hygiene Data'!$C$8,0,10*ROW('Hygiene Data'!C123)),NA())</f>
        <v>#N/A</v>
      </c>
      <c r="BB129" s="111" t="e">
        <f ca="true">+IF(AND(ISNUMBER(OFFSET('Hygiene Data'!$C$10,0,10*ROW('Hygiene Data'!C123))),'Data Summary'!DQ129="Yes"),OFFSET('Hygiene Data'!$C$10,0,10*ROW('Hygiene Data'!C123)),NA())</f>
        <v>#N/A</v>
      </c>
      <c r="BC129" s="111" t="e">
        <f ca="true">+IF(AND(ISNUMBER(OFFSET('Hygiene Data'!$D$6,0,10*ROW('Hygiene Data'!D123))),'Data Summary'!DR129="Yes"),OFFSET('Hygiene Data'!$D$6,0,10*ROW('Hygiene Data'!D123)),NA())</f>
        <v>#N/A</v>
      </c>
      <c r="BD129" s="111" t="e">
        <f ca="true">+IF(AND(ISNUMBER(OFFSET('Hygiene Data'!$D$8,0,10*ROW('Hygiene Data'!D123))),'Data Summary'!DS129="Yes"),OFFSET('Hygiene Data'!$D$8,0,10*ROW('Hygiene Data'!D123)),NA())</f>
        <v>#N/A</v>
      </c>
      <c r="BE129" s="111" t="e">
        <f ca="true">+IF(AND(ISNUMBER(OFFSET('Hygiene Data'!$D$10,0,10*ROW('Hygiene Data'!D123))),'Data Summary'!DT129="Yes"),OFFSET('Hygiene Data'!$D$10,0,10*ROW('Hygiene Data'!D123)),NA())</f>
        <v>#N/A</v>
      </c>
      <c r="BF129" s="111" t="e">
        <f ca="true">+IF(AND(ISNUMBER(OFFSET('Hygiene Data'!$E$6,0,10*ROW('Hygiene Data'!E123))),'Data Summary'!DU129="Yes"),OFFSET('Hygiene Data'!$E$6,0,10*ROW('Hygiene Data'!E123)),NA())</f>
        <v>#N/A</v>
      </c>
      <c r="BG129" s="111" t="e">
        <f ca="true">+IF(AND(ISNUMBER(OFFSET('Hygiene Data'!$E$8,0,10*ROW('Hygiene Data'!E123))),'Data Summary'!DV129="Yes"),OFFSET('Hygiene Data'!$E$8,0,10*ROW('Hygiene Data'!E123)),NA())</f>
        <v>#N/A</v>
      </c>
      <c r="BH129" s="111" t="e">
        <f ca="true">+IF(AND(ISNUMBER(OFFSET('Hygiene Data'!$E$10,0,10*ROW('Hygiene Data'!E123))),'Data Summary'!DW129="Yes"),OFFSET('Hygiene Data'!$E$10,0,10*ROW('Hygiene Data'!E123)),NA())</f>
        <v>#N/A</v>
      </c>
      <c r="BI129" s="111" t="e">
        <f ca="true">+IF(AND(ISNUMBER(OFFSET('Hygiene Data'!$F$6,0,10*ROW('Hygiene Data'!F123))),'Data Summary'!DX129="Yes"),OFFSET('Hygiene Data'!$F$6,0,10*ROW('Hygiene Data'!F123)),NA())</f>
        <v>#N/A</v>
      </c>
      <c r="BJ129" s="111" t="e">
        <f ca="true">+IF(AND(ISNUMBER(OFFSET('Hygiene Data'!$F$8,0,10*ROW('Hygiene Data'!F123))),'Data Summary'!DY129="Yes"),OFFSET('Hygiene Data'!$F$8,0,10*ROW('Hygiene Data'!F123)),NA())</f>
        <v>#N/A</v>
      </c>
      <c r="BK129" s="111" t="e">
        <f ca="true">+IF(AND(ISNUMBER(OFFSET('Hygiene Data'!$F$10,0,10*ROW('Hygiene Data'!F123))),'Data Summary'!DZ129="Yes"),OFFSET('Hygiene Data'!$F$10,0,10*ROW('Hygiene Data'!F123)),NA())</f>
        <v>#N/A</v>
      </c>
      <c r="BL129" s="111" t="e">
        <f ca="true">+IF(AND(ISNUMBER(OFFSET('Hygiene Data'!$G$6,0,10*ROW('Hygiene Data'!G123))),'Data Summary'!EA129="Yes"),OFFSET('Hygiene Data'!$G$6,0,10*ROW('Hygiene Data'!G123)),NA())</f>
        <v>#N/A</v>
      </c>
      <c r="BM129" s="111" t="e">
        <f ca="true">+IF(AND(ISNUMBER(OFFSET('Hygiene Data'!$G$8,0,10*ROW('Hygiene Data'!G123))),'Data Summary'!EB129="Yes"),OFFSET('Hygiene Data'!$G$8,0,10*ROW('Hygiene Data'!G123)),NA())</f>
        <v>#N/A</v>
      </c>
      <c r="BN129" s="111" t="e">
        <f ca="true">+IF(AND(ISNUMBER(OFFSET('Hygiene Data'!$G$10,0,10*ROW('Hygiene Data'!G123))),'Data Summary'!EC129="Yes"),OFFSET('Hygiene Data'!$G$10,0,10*ROW('Hygiene Data'!G123)),NA())</f>
        <v>#N/A</v>
      </c>
      <c r="BO129" s="111" t="e">
        <f ca="true">+IF(AND(ISNUMBER(OFFSET('Hygiene Data'!$H$6,0,10*ROW('Hygiene Data'!H123))),'Data Summary'!ED129="Yes"),OFFSET('Hygiene Data'!$H$6,0,10*ROW('Hygiene Data'!H123)),NA())</f>
        <v>#N/A</v>
      </c>
      <c r="BP129" s="111" t="e">
        <f ca="true">+IF(AND(ISNUMBER(OFFSET('Hygiene Data'!$H$8,0,10*ROW('Hygiene Data'!H123))),'Data Summary'!EE129="Yes"),OFFSET('Hygiene Data'!$H$8,0,10*ROW('Hygiene Data'!H123)),NA())</f>
        <v>#N/A</v>
      </c>
      <c r="BQ129" s="111" t="e">
        <f ca="true">+IF(AND(ISNUMBER(OFFSET('Hygiene Data'!$H$10,0,10*ROW('Hygiene Data'!H123))),'Data Summary'!EF129="Yes"),OFFSET('Hygiene Data'!$H$10,0,10*ROW('Hygiene Data'!H123)),NA())</f>
        <v>#N/A</v>
      </c>
    </row>
    <row r="130" x14ac:dyDescent="0.2">
      <c r="A130" s="59" t="e">
        <f ca="true">+IF(OFFSET('Water Data'!$B$1,0,10*ROW('Water Data'!B124))="",NA(),OFFSET('Water Data'!$B$1,0,10*ROW('Water Data'!B124)))</f>
        <v>#N/A</v>
      </c>
      <c r="B130" s="59" t="e">
        <f ca="true">+IF(OFFSET('Water Data'!$A$3,0,10*ROW('Water Data'!A127))="",NA(),OFFSET('Water Data'!$A$3,0,10*ROW('Water Data'!A127)))</f>
        <v>#N/A</v>
      </c>
      <c r="C130" s="59" t="e">
        <f ca="true">+IF(OFFSET('Water Data'!$C$3,0,10*ROW('Water Data'!C127))="",NA(),OFFSET('Water Data'!$C$3,0,10*ROW('Water Data'!C127)))</f>
        <v>#N/A</v>
      </c>
      <c r="D130" s="60" t="e">
        <f ca="true">+IF(AND(ISNUMBER(OFFSET('Water Data'!$C$5,0,10*ROW('Water Data'!C124))),'Data Summary'!BS130="Yes"),100-OFFSET('Water Data'!$C$5,0,10*ROW('Water Data'!C124)),NA())</f>
        <v>#N/A</v>
      </c>
      <c r="E130" s="60" t="e">
        <f ca="true">+IF(AND(ISNUMBER(OFFSET('Water Data'!$C$7,0,10*ROW('Water Data'!C124))),'Data Summary'!BT130="Yes"),OFFSET('Water Data'!$C$7,0,10*ROW('Water Data'!C124)),NA())</f>
        <v>#N/A</v>
      </c>
      <c r="F130" s="60" t="e">
        <f ca="true">+IF(AND(ISNUMBER(OFFSET('Water Data'!$C$10,0,10*ROW('Water Data'!C124))),'Data Summary'!BU130="Yes"),OFFSET('Water Data'!$C$10,0,10*ROW('Water Data'!C124)),NA())</f>
        <v>#N/A</v>
      </c>
      <c r="G130" s="60" t="e">
        <f ca="true">+IF(AND(ISNUMBER(OFFSET('Water Data'!$D$5,0,10*ROW('Water Data'!D124))),'Data Summary'!BV130="Yes"),100-OFFSET('Water Data'!$D$5,0,10*ROW('Water Data'!D124)),NA())</f>
        <v>#N/A</v>
      </c>
      <c r="H130" s="60" t="e">
        <f ca="true">+IF(AND(ISNUMBER(OFFSET('Water Data'!$D$7,0,10*ROW('Water Data'!D124))),'Data Summary'!BW130="Yes"),OFFSET('Water Data'!$D$7,0,10*ROW('Water Data'!D124)),NA())</f>
        <v>#N/A</v>
      </c>
      <c r="I130" s="60" t="e">
        <f ca="true">+IF(AND(ISNUMBER(OFFSET('Water Data'!$D$10,0,10*ROW('Water Data'!D124))),'Data Summary'!BX130="Yes"),OFFSET('Water Data'!$D$10,0,10*ROW('Water Data'!D124)),NA())</f>
        <v>#N/A</v>
      </c>
      <c r="J130" s="60" t="e">
        <f ca="true">+IF(AND(ISNUMBER(OFFSET('Water Data'!$E$5,0,10*ROW('Water Data'!E124))),'Data Summary'!BY130="Yes"),100-OFFSET('Water Data'!$E$5,0,10*ROW('Water Data'!E124)),NA())</f>
        <v>#N/A</v>
      </c>
      <c r="K130" s="60" t="e">
        <f ca="true">+IF(AND(ISNUMBER(OFFSET('Water Data'!$E$7,0,10*ROW('Water Data'!E124))),'Data Summary'!BZ130="Yes"),OFFSET('Water Data'!$E$7,0,10*ROW('Water Data'!E124)),NA())</f>
        <v>#N/A</v>
      </c>
      <c r="L130" s="60" t="e">
        <f ca="true">+IF(AND(ISNUMBER(OFFSET('Water Data'!$E$10,0,10*ROW('Water Data'!E124))),'Data Summary'!CA130="Yes"),OFFSET('Water Data'!$E$10,0,10*ROW('Water Data'!E124)),NA())</f>
        <v>#N/A</v>
      </c>
      <c r="M130" s="60" t="e">
        <f ca="true">+IF(AND(ISNUMBER(OFFSET('Water Data'!$F$5,0,10*ROW('Water Data'!F124))),'Data Summary'!CB130="Yes"),100-OFFSET('Water Data'!$F$5,0,10*ROW('Water Data'!F124)),NA())</f>
        <v>#N/A</v>
      </c>
      <c r="N130" s="60" t="e">
        <f ca="true">+IF(AND(ISNUMBER(OFFSET('Water Data'!$F$7,0,10*ROW('Water Data'!F124))),'Data Summary'!CC130="Yes"),OFFSET('Water Data'!$F$7,0,10*ROW('Water Data'!F124)),NA())</f>
        <v>#N/A</v>
      </c>
      <c r="O130" s="60" t="e">
        <f ca="true">+IF(AND(ISNUMBER(OFFSET('Water Data'!$F$10,0,10*ROW('Water Data'!F124))),'Data Summary'!CD130="Yes"),OFFSET('Water Data'!$F$10,0,10*ROW('Water Data'!F124)),NA())</f>
        <v>#N/A</v>
      </c>
      <c r="P130" s="60" t="e">
        <f ca="true">+IF(AND(ISNUMBER(OFFSET('Water Data'!$G$5,0,10*ROW('Water Data'!G124))),'Data Summary'!CE130="Yes"),100-OFFSET('Water Data'!$G$5,0,10*ROW('Water Data'!G124)),NA())</f>
        <v>#N/A</v>
      </c>
      <c r="Q130" s="60" t="e">
        <f ca="true">+IF(AND(ISNUMBER(OFFSET('Water Data'!$G$7,0,10*ROW('Water Data'!G124))),'Data Summary'!CF130="Yes"),OFFSET('Water Data'!$G$7,0,10*ROW('Water Data'!G124)),NA())</f>
        <v>#N/A</v>
      </c>
      <c r="R130" s="60" t="e">
        <f ca="true">+IF(AND(ISNUMBER(OFFSET('Water Data'!$G$10,0,10*ROW('Water Data'!G124))),'Data Summary'!CG130="Yes"),OFFSET('Water Data'!$G$10,0,10*ROW('Water Data'!G124)),NA())</f>
        <v>#N/A</v>
      </c>
      <c r="S130" s="60" t="e">
        <f ca="true">+IF(AND(ISNUMBER(OFFSET('Water Data'!$H$5,0,10*ROW('Water Data'!H124))),'Data Summary'!CH130="Yes"),100-OFFSET('Water Data'!$H$5,0,10*ROW('Water Data'!H124)),NA())</f>
        <v>#N/A</v>
      </c>
      <c r="T130" s="60" t="e">
        <f ca="true">+IF(AND(ISNUMBER(OFFSET('Water Data'!$H$7,0,10*ROW('Water Data'!H124))),'Data Summary'!CI130="Yes"),OFFSET('Water Data'!$H$7,0,10*ROW('Water Data'!H124)),NA())</f>
        <v>#N/A</v>
      </c>
      <c r="U130" s="60" t="e">
        <f ca="true">+IF(AND(ISNUMBER(OFFSET('Water Data'!$H$10,0,10*ROW('Water Data'!H124))),'Data Summary'!CJ130="Yes"),OFFSET('Water Data'!$H$10,0,10*ROW('Water Data'!H124)),NA())</f>
        <v>#N/A</v>
      </c>
      <c r="V130" s="106" t="e">
        <f ca="true">+IF(AND(ISNUMBER(OFFSET('Sanitation Data'!$C$5,0,10*ROW('Sanitation Data'!C124))),'Data Summary'!CK130="Yes"),100-OFFSET('Sanitation Data'!$C$5,0,10*ROW('Sanitation Data'!C124)),NA())</f>
        <v>#N/A</v>
      </c>
      <c r="W130" s="106" t="e">
        <f ca="true">+IF(AND(ISNUMBER(OFFSET('Sanitation Data'!$C$7,0,10*ROW('Sanitation Data'!C124))),'Data Summary'!CL130="Yes"),OFFSET('Sanitation Data'!$C$7,0,10*ROW('Sanitation Data'!C124)),NA())</f>
        <v>#N/A</v>
      </c>
      <c r="X130" s="106" t="e">
        <f ca="true">+IF(AND(ISNUMBER(OFFSET('Sanitation Data'!$C$11,0,10*ROW('Sanitation Data'!C124))),'Data Summary'!CM130="Yes"),OFFSET('Sanitation Data'!$C$11,0,10*ROW('Sanitation Data'!C124)),NA())</f>
        <v>#N/A</v>
      </c>
      <c r="Y130" s="106" t="e">
        <f ca="true">+IF(AND(ISNUMBER(OFFSET('Sanitation Data'!$C$12,0,10*ROW('Sanitation Data'!C124))),'Data Summary'!CN130="Yes"),OFFSET('Sanitation Data'!$C$12,0,10*ROW('Sanitation Data'!C124)),NA())</f>
        <v>#N/A</v>
      </c>
      <c r="Z130" s="106" t="e">
        <f ca="true">+IF(AND(ISNUMBER(OFFSET('Sanitation Data'!$C$13,0,10*ROW('Sanitation Data'!C124))),'Data Summary'!CO130="Yes"),OFFSET('Sanitation Data'!$C$13,0,10*ROW('Sanitation Data'!C124)),NA())</f>
        <v>#N/A</v>
      </c>
      <c r="AA130" s="106" t="e">
        <f ca="true">+IF(AND(ISNUMBER(OFFSET('Sanitation Data'!$D$5,0,10*ROW('Sanitation Data'!D124))),'Data Summary'!CP130="Yes"),100-OFFSET('Sanitation Data'!$D$5,0,10*ROW('Sanitation Data'!D124)),NA())</f>
        <v>#N/A</v>
      </c>
      <c r="AB130" s="106" t="e">
        <f ca="true">+IF(AND(ISNUMBER(OFFSET('Sanitation Data'!$D$7,0,10*ROW('Sanitation Data'!D124))),'Data Summary'!CQ130="Yes"),OFFSET('Sanitation Data'!$D$7,0,10*ROW('Sanitation Data'!D124)),NA())</f>
        <v>#N/A</v>
      </c>
      <c r="AC130" s="106" t="e">
        <f ca="true">+IF(AND(ISNUMBER(OFFSET('Sanitation Data'!$D$11,0,10*ROW('Sanitation Data'!D124))),'Data Summary'!CR130="Yes"),OFFSET('Sanitation Data'!$D$11,0,10*ROW('Sanitation Data'!D124)),NA())</f>
        <v>#N/A</v>
      </c>
      <c r="AD130" s="106" t="e">
        <f ca="true">+IF(AND(ISNUMBER(OFFSET('Sanitation Data'!$D$12,0,10*ROW('Sanitation Data'!D124))),'Data Summary'!CS130="Yes"),OFFSET('Sanitation Data'!$D$12,0,10*ROW('Sanitation Data'!D124)),NA())</f>
        <v>#N/A</v>
      </c>
      <c r="AE130" s="106" t="e">
        <f ca="true">+IF(AND(ISNUMBER(OFFSET('Sanitation Data'!$D$13,0,10*ROW('Sanitation Data'!D124))),'Data Summary'!CT130="Yes"),OFFSET('Sanitation Data'!$D$13,0,10*ROW('Sanitation Data'!D124)),NA())</f>
        <v>#N/A</v>
      </c>
      <c r="AF130" s="106" t="e">
        <f ca="true">+IF(AND(ISNUMBER(OFFSET('Sanitation Data'!$E$5,0,10*ROW('Sanitation Data'!E124))),'Data Summary'!CU130="Yes"),100-OFFSET('Sanitation Data'!$E$5,0,10*ROW('Sanitation Data'!E124)),NA())</f>
        <v>#N/A</v>
      </c>
      <c r="AG130" s="106" t="e">
        <f ca="true">+IF(AND(ISNUMBER(OFFSET('Sanitation Data'!$E$7,0,10*ROW('Sanitation Data'!E124))),'Data Summary'!CV130="Yes"),OFFSET('Sanitation Data'!$E$7,0,10*ROW('Sanitation Data'!E124)),NA())</f>
        <v>#N/A</v>
      </c>
      <c r="AH130" s="106" t="e">
        <f ca="true">+IF(AND(ISNUMBER(OFFSET('Sanitation Data'!$E$11,0,10*ROW('Sanitation Data'!E124))),'Data Summary'!CW130="Yes"),OFFSET('Sanitation Data'!$E$11,0,10*ROW('Sanitation Data'!E124)),NA())</f>
        <v>#N/A</v>
      </c>
      <c r="AI130" s="106" t="e">
        <f ca="true">+IF(AND(ISNUMBER(OFFSET('Sanitation Data'!$E$12,0,10*ROW('Sanitation Data'!E124))),'Data Summary'!CX130="Yes"),OFFSET('Sanitation Data'!$E$12,0,10*ROW('Sanitation Data'!E124)),NA())</f>
        <v>#N/A</v>
      </c>
      <c r="AJ130" s="106" t="e">
        <f ca="true">+IF(AND(ISNUMBER(OFFSET('Sanitation Data'!$E$13,0,10*ROW('Sanitation Data'!E124))),'Data Summary'!CY130="Yes"),OFFSET('Sanitation Data'!$E$13,0,10*ROW('Sanitation Data'!E124)),NA())</f>
        <v>#N/A</v>
      </c>
      <c r="AK130" s="106" t="e">
        <f ca="true">+IF(AND(ISNUMBER(OFFSET('Sanitation Data'!$F$5,0,10*ROW('Sanitation Data'!F124))),'Data Summary'!CZ130="Yes"),100-OFFSET('Sanitation Data'!$F$5,0,10*ROW('Sanitation Data'!F124)),NA())</f>
        <v>#N/A</v>
      </c>
      <c r="AL130" s="106" t="e">
        <f ca="true">+IF(AND(ISNUMBER(OFFSET('Sanitation Data'!$F$7,0,10*ROW('Sanitation Data'!F124))),'Data Summary'!DA130="Yes"),OFFSET('Sanitation Data'!$F$7,0,10*ROW('Sanitation Data'!F124)),NA())</f>
        <v>#N/A</v>
      </c>
      <c r="AM130" s="106" t="e">
        <f ca="true">+IF(AND(ISNUMBER(OFFSET('Sanitation Data'!$F$11,0,10*ROW('Sanitation Data'!F124))),'Data Summary'!DB130="Yes"),OFFSET('Sanitation Data'!$F$11,0,10*ROW('Sanitation Data'!F124)),NA())</f>
        <v>#N/A</v>
      </c>
      <c r="AN130" s="106" t="e">
        <f ca="true">+IF(AND(ISNUMBER(OFFSET('Sanitation Data'!$F$12,0,10*ROW('Sanitation Data'!F124))),'Data Summary'!DC130="Yes"),OFFSET('Sanitation Data'!$F$12,0,10*ROW('Sanitation Data'!F124)),NA())</f>
        <v>#N/A</v>
      </c>
      <c r="AO130" s="106" t="e">
        <f ca="true">+IF(AND(ISNUMBER(OFFSET('Sanitation Data'!$F$13,0,10*ROW('Sanitation Data'!F124))),'Data Summary'!DD130="Yes"),OFFSET('Sanitation Data'!$F$13,0,10*ROW('Sanitation Data'!F124)),NA())</f>
        <v>#N/A</v>
      </c>
      <c r="AP130" s="106" t="e">
        <f ca="true">+IF(AND(ISNUMBER(OFFSET('Sanitation Data'!$G$5,0,10*ROW('Sanitation Data'!G124))),'Data Summary'!DE130="Yes"),100-OFFSET('Sanitation Data'!$G$5,0,10*ROW('Sanitation Data'!G124)),NA())</f>
        <v>#N/A</v>
      </c>
      <c r="AQ130" s="106" t="e">
        <f ca="true">+IF(AND(ISNUMBER(OFFSET('Sanitation Data'!$G$7,0,10*ROW('Sanitation Data'!G124))),'Data Summary'!DF130="Yes"),OFFSET('Sanitation Data'!$G$7,0,10*ROW('Sanitation Data'!G124)),NA())</f>
        <v>#N/A</v>
      </c>
      <c r="AR130" s="106" t="e">
        <f ca="true">+IF(AND(ISNUMBER(OFFSET('Sanitation Data'!$G$11,0,10*ROW('Sanitation Data'!G124))),'Data Summary'!DG130="Yes"),OFFSET('Sanitation Data'!$G$11,0,10*ROW('Sanitation Data'!G124)),NA())</f>
        <v>#N/A</v>
      </c>
      <c r="AS130" s="106" t="e">
        <f ca="true">+IF(AND(ISNUMBER(OFFSET('Sanitation Data'!$G$12,0,10*ROW('Sanitation Data'!G124))),'Data Summary'!DH130="Yes"),OFFSET('Sanitation Data'!$G$12,0,10*ROW('Sanitation Data'!G124)),NA())</f>
        <v>#N/A</v>
      </c>
      <c r="AT130" s="106" t="e">
        <f ca="true">+IF(AND(ISNUMBER(OFFSET('Sanitation Data'!$G$13,0,10*ROW('Sanitation Data'!G124))),'Data Summary'!DI130="Yes"),OFFSET('Sanitation Data'!$G$13,0,10*ROW('Sanitation Data'!G124)),NA())</f>
        <v>#N/A</v>
      </c>
      <c r="AU130" s="106" t="e">
        <f ca="true">+IF(AND(ISNUMBER(OFFSET('Sanitation Data'!$H$5,0,10*ROW('Sanitation Data'!H124))),'Data Summary'!DJ130="Yes"),100-OFFSET('Sanitation Data'!$H$5,0,10*ROW('Sanitation Data'!H124)),NA())</f>
        <v>#N/A</v>
      </c>
      <c r="AV130" s="106" t="e">
        <f ca="true">+IF(AND(ISNUMBER(OFFSET('Sanitation Data'!$H$7,0,10*ROW('Sanitation Data'!H124))),'Data Summary'!DK130="Yes"),OFFSET('Sanitation Data'!$H$7,0,10*ROW('Sanitation Data'!H124)),NA())</f>
        <v>#N/A</v>
      </c>
      <c r="AW130" s="106" t="e">
        <f ca="true">+IF(AND(ISNUMBER(OFFSET('Sanitation Data'!$H$11,0,10*ROW('Sanitation Data'!H124))),'Data Summary'!DL130="Yes"),OFFSET('Sanitation Data'!$H$11,0,10*ROW('Sanitation Data'!H124)),NA())</f>
        <v>#N/A</v>
      </c>
      <c r="AX130" s="106" t="e">
        <f ca="true">+IF(AND(ISNUMBER(OFFSET('Sanitation Data'!$H$12,0,10*ROW('Sanitation Data'!H124))),'Data Summary'!DM130="Yes"),OFFSET('Sanitation Data'!$H$12,0,10*ROW('Sanitation Data'!H124)),NA())</f>
        <v>#N/A</v>
      </c>
      <c r="AY130" s="106" t="e">
        <f ca="true">+IF(AND(ISNUMBER(OFFSET('Sanitation Data'!$H$13,0,10*ROW('Sanitation Data'!H124))),'Data Summary'!DN130="Yes"),OFFSET('Sanitation Data'!$H$13,0,10*ROW('Sanitation Data'!H124)),NA())</f>
        <v>#N/A</v>
      </c>
      <c r="AZ130" s="111" t="e">
        <f ca="true">+IF(AND(ISNUMBER(OFFSET('Hygiene Data'!$C$6,0,10*ROW('Hygiene Data'!C124))),'Data Summary'!DO130="Yes"),OFFSET('Hygiene Data'!$C$6,0,10*ROW('Hygiene Data'!C124)),NA())</f>
        <v>#N/A</v>
      </c>
      <c r="BA130" s="111" t="e">
        <f ca="true">+IF(AND(ISNUMBER(OFFSET('Hygiene Data'!$C$8,0,10*ROW('Hygiene Data'!C124))),'Data Summary'!DP130="Yes"),OFFSET('Hygiene Data'!$C$8,0,10*ROW('Hygiene Data'!C124)),NA())</f>
        <v>#N/A</v>
      </c>
      <c r="BB130" s="111" t="e">
        <f ca="true">+IF(AND(ISNUMBER(OFFSET('Hygiene Data'!$C$10,0,10*ROW('Hygiene Data'!C124))),'Data Summary'!DQ130="Yes"),OFFSET('Hygiene Data'!$C$10,0,10*ROW('Hygiene Data'!C124)),NA())</f>
        <v>#N/A</v>
      </c>
      <c r="BC130" s="111" t="e">
        <f ca="true">+IF(AND(ISNUMBER(OFFSET('Hygiene Data'!$D$6,0,10*ROW('Hygiene Data'!D124))),'Data Summary'!DR130="Yes"),OFFSET('Hygiene Data'!$D$6,0,10*ROW('Hygiene Data'!D124)),NA())</f>
        <v>#N/A</v>
      </c>
      <c r="BD130" s="111" t="e">
        <f ca="true">+IF(AND(ISNUMBER(OFFSET('Hygiene Data'!$D$8,0,10*ROW('Hygiene Data'!D124))),'Data Summary'!DS130="Yes"),OFFSET('Hygiene Data'!$D$8,0,10*ROW('Hygiene Data'!D124)),NA())</f>
        <v>#N/A</v>
      </c>
      <c r="BE130" s="111" t="e">
        <f ca="true">+IF(AND(ISNUMBER(OFFSET('Hygiene Data'!$D$10,0,10*ROW('Hygiene Data'!D124))),'Data Summary'!DT130="Yes"),OFFSET('Hygiene Data'!$D$10,0,10*ROW('Hygiene Data'!D124)),NA())</f>
        <v>#N/A</v>
      </c>
      <c r="BF130" s="111" t="e">
        <f ca="true">+IF(AND(ISNUMBER(OFFSET('Hygiene Data'!$E$6,0,10*ROW('Hygiene Data'!E124))),'Data Summary'!DU130="Yes"),OFFSET('Hygiene Data'!$E$6,0,10*ROW('Hygiene Data'!E124)),NA())</f>
        <v>#N/A</v>
      </c>
      <c r="BG130" s="111" t="e">
        <f ca="true">+IF(AND(ISNUMBER(OFFSET('Hygiene Data'!$E$8,0,10*ROW('Hygiene Data'!E124))),'Data Summary'!DV130="Yes"),OFFSET('Hygiene Data'!$E$8,0,10*ROW('Hygiene Data'!E124)),NA())</f>
        <v>#N/A</v>
      </c>
      <c r="BH130" s="111" t="e">
        <f ca="true">+IF(AND(ISNUMBER(OFFSET('Hygiene Data'!$E$10,0,10*ROW('Hygiene Data'!E124))),'Data Summary'!DW130="Yes"),OFFSET('Hygiene Data'!$E$10,0,10*ROW('Hygiene Data'!E124)),NA())</f>
        <v>#N/A</v>
      </c>
      <c r="BI130" s="111" t="e">
        <f ca="true">+IF(AND(ISNUMBER(OFFSET('Hygiene Data'!$F$6,0,10*ROW('Hygiene Data'!F124))),'Data Summary'!DX130="Yes"),OFFSET('Hygiene Data'!$F$6,0,10*ROW('Hygiene Data'!F124)),NA())</f>
        <v>#N/A</v>
      </c>
      <c r="BJ130" s="111" t="e">
        <f ca="true">+IF(AND(ISNUMBER(OFFSET('Hygiene Data'!$F$8,0,10*ROW('Hygiene Data'!F124))),'Data Summary'!DY130="Yes"),OFFSET('Hygiene Data'!$F$8,0,10*ROW('Hygiene Data'!F124)),NA())</f>
        <v>#N/A</v>
      </c>
      <c r="BK130" s="111" t="e">
        <f ca="true">+IF(AND(ISNUMBER(OFFSET('Hygiene Data'!$F$10,0,10*ROW('Hygiene Data'!F124))),'Data Summary'!DZ130="Yes"),OFFSET('Hygiene Data'!$F$10,0,10*ROW('Hygiene Data'!F124)),NA())</f>
        <v>#N/A</v>
      </c>
      <c r="BL130" s="111" t="e">
        <f ca="true">+IF(AND(ISNUMBER(OFFSET('Hygiene Data'!$G$6,0,10*ROW('Hygiene Data'!G124))),'Data Summary'!EA130="Yes"),OFFSET('Hygiene Data'!$G$6,0,10*ROW('Hygiene Data'!G124)),NA())</f>
        <v>#N/A</v>
      </c>
      <c r="BM130" s="111" t="e">
        <f ca="true">+IF(AND(ISNUMBER(OFFSET('Hygiene Data'!$G$8,0,10*ROW('Hygiene Data'!G124))),'Data Summary'!EB130="Yes"),OFFSET('Hygiene Data'!$G$8,0,10*ROW('Hygiene Data'!G124)),NA())</f>
        <v>#N/A</v>
      </c>
      <c r="BN130" s="111" t="e">
        <f ca="true">+IF(AND(ISNUMBER(OFFSET('Hygiene Data'!$G$10,0,10*ROW('Hygiene Data'!G124))),'Data Summary'!EC130="Yes"),OFFSET('Hygiene Data'!$G$10,0,10*ROW('Hygiene Data'!G124)),NA())</f>
        <v>#N/A</v>
      </c>
      <c r="BO130" s="111" t="e">
        <f ca="true">+IF(AND(ISNUMBER(OFFSET('Hygiene Data'!$H$6,0,10*ROW('Hygiene Data'!H124))),'Data Summary'!ED130="Yes"),OFFSET('Hygiene Data'!$H$6,0,10*ROW('Hygiene Data'!H124)),NA())</f>
        <v>#N/A</v>
      </c>
      <c r="BP130" s="111" t="e">
        <f ca="true">+IF(AND(ISNUMBER(OFFSET('Hygiene Data'!$H$8,0,10*ROW('Hygiene Data'!H124))),'Data Summary'!EE130="Yes"),OFFSET('Hygiene Data'!$H$8,0,10*ROW('Hygiene Data'!H124)),NA())</f>
        <v>#N/A</v>
      </c>
      <c r="BQ130" s="111" t="e">
        <f ca="true">+IF(AND(ISNUMBER(OFFSET('Hygiene Data'!$H$10,0,10*ROW('Hygiene Data'!H124))),'Data Summary'!EF130="Yes"),OFFSET('Hygiene Data'!$H$10,0,10*ROW('Hygiene Data'!H124)),NA())</f>
        <v>#N/A</v>
      </c>
    </row>
    <row r="131" x14ac:dyDescent="0.2">
      <c r="A131" s="59" t="e">
        <f ca="true">+IF(OFFSET('Water Data'!$B$1,0,10*ROW('Water Data'!B125))="",NA(),OFFSET('Water Data'!$B$1,0,10*ROW('Water Data'!B125)))</f>
        <v>#N/A</v>
      </c>
      <c r="B131" s="59" t="e">
        <f ca="true">+IF(OFFSET('Water Data'!$A$3,0,10*ROW('Water Data'!A128))="",NA(),OFFSET('Water Data'!$A$3,0,10*ROW('Water Data'!A128)))</f>
        <v>#N/A</v>
      </c>
      <c r="C131" s="59" t="e">
        <f ca="true">+IF(OFFSET('Water Data'!$C$3,0,10*ROW('Water Data'!C128))="",NA(),OFFSET('Water Data'!$C$3,0,10*ROW('Water Data'!C128)))</f>
        <v>#N/A</v>
      </c>
      <c r="D131" s="60" t="e">
        <f ca="true">+IF(AND(ISNUMBER(OFFSET('Water Data'!$C$5,0,10*ROW('Water Data'!C125))),'Data Summary'!BS131="Yes"),100-OFFSET('Water Data'!$C$5,0,10*ROW('Water Data'!C125)),NA())</f>
        <v>#N/A</v>
      </c>
      <c r="E131" s="60" t="e">
        <f ca="true">+IF(AND(ISNUMBER(OFFSET('Water Data'!$C$7,0,10*ROW('Water Data'!C125))),'Data Summary'!BT131="Yes"),OFFSET('Water Data'!$C$7,0,10*ROW('Water Data'!C125)),NA())</f>
        <v>#N/A</v>
      </c>
      <c r="F131" s="60" t="e">
        <f ca="true">+IF(AND(ISNUMBER(OFFSET('Water Data'!$C$10,0,10*ROW('Water Data'!C125))),'Data Summary'!BU131="Yes"),OFFSET('Water Data'!$C$10,0,10*ROW('Water Data'!C125)),NA())</f>
        <v>#N/A</v>
      </c>
      <c r="G131" s="60" t="e">
        <f ca="true">+IF(AND(ISNUMBER(OFFSET('Water Data'!$D$5,0,10*ROW('Water Data'!D125))),'Data Summary'!BV131="Yes"),100-OFFSET('Water Data'!$D$5,0,10*ROW('Water Data'!D125)),NA())</f>
        <v>#N/A</v>
      </c>
      <c r="H131" s="60" t="e">
        <f ca="true">+IF(AND(ISNUMBER(OFFSET('Water Data'!$D$7,0,10*ROW('Water Data'!D125))),'Data Summary'!BW131="Yes"),OFFSET('Water Data'!$D$7,0,10*ROW('Water Data'!D125)),NA())</f>
        <v>#N/A</v>
      </c>
      <c r="I131" s="60" t="e">
        <f ca="true">+IF(AND(ISNUMBER(OFFSET('Water Data'!$D$10,0,10*ROW('Water Data'!D125))),'Data Summary'!BX131="Yes"),OFFSET('Water Data'!$D$10,0,10*ROW('Water Data'!D125)),NA())</f>
        <v>#N/A</v>
      </c>
      <c r="J131" s="60" t="e">
        <f ca="true">+IF(AND(ISNUMBER(OFFSET('Water Data'!$E$5,0,10*ROW('Water Data'!E125))),'Data Summary'!BY131="Yes"),100-OFFSET('Water Data'!$E$5,0,10*ROW('Water Data'!E125)),NA())</f>
        <v>#N/A</v>
      </c>
      <c r="K131" s="60" t="e">
        <f ca="true">+IF(AND(ISNUMBER(OFFSET('Water Data'!$E$7,0,10*ROW('Water Data'!E125))),'Data Summary'!BZ131="Yes"),OFFSET('Water Data'!$E$7,0,10*ROW('Water Data'!E125)),NA())</f>
        <v>#N/A</v>
      </c>
      <c r="L131" s="60" t="e">
        <f ca="true">+IF(AND(ISNUMBER(OFFSET('Water Data'!$E$10,0,10*ROW('Water Data'!E125))),'Data Summary'!CA131="Yes"),OFFSET('Water Data'!$E$10,0,10*ROW('Water Data'!E125)),NA())</f>
        <v>#N/A</v>
      </c>
      <c r="M131" s="60" t="e">
        <f ca="true">+IF(AND(ISNUMBER(OFFSET('Water Data'!$F$5,0,10*ROW('Water Data'!F125))),'Data Summary'!CB131="Yes"),100-OFFSET('Water Data'!$F$5,0,10*ROW('Water Data'!F125)),NA())</f>
        <v>#N/A</v>
      </c>
      <c r="N131" s="60" t="e">
        <f ca="true">+IF(AND(ISNUMBER(OFFSET('Water Data'!$F$7,0,10*ROW('Water Data'!F125))),'Data Summary'!CC131="Yes"),OFFSET('Water Data'!$F$7,0,10*ROW('Water Data'!F125)),NA())</f>
        <v>#N/A</v>
      </c>
      <c r="O131" s="60" t="e">
        <f ca="true">+IF(AND(ISNUMBER(OFFSET('Water Data'!$F$10,0,10*ROW('Water Data'!F125))),'Data Summary'!CD131="Yes"),OFFSET('Water Data'!$F$10,0,10*ROW('Water Data'!F125)),NA())</f>
        <v>#N/A</v>
      </c>
      <c r="P131" s="60" t="e">
        <f ca="true">+IF(AND(ISNUMBER(OFFSET('Water Data'!$G$5,0,10*ROW('Water Data'!G125))),'Data Summary'!CE131="Yes"),100-OFFSET('Water Data'!$G$5,0,10*ROW('Water Data'!G125)),NA())</f>
        <v>#N/A</v>
      </c>
      <c r="Q131" s="60" t="e">
        <f ca="true">+IF(AND(ISNUMBER(OFFSET('Water Data'!$G$7,0,10*ROW('Water Data'!G125))),'Data Summary'!CF131="Yes"),OFFSET('Water Data'!$G$7,0,10*ROW('Water Data'!G125)),NA())</f>
        <v>#N/A</v>
      </c>
      <c r="R131" s="60" t="e">
        <f ca="true">+IF(AND(ISNUMBER(OFFSET('Water Data'!$G$10,0,10*ROW('Water Data'!G125))),'Data Summary'!CG131="Yes"),OFFSET('Water Data'!$G$10,0,10*ROW('Water Data'!G125)),NA())</f>
        <v>#N/A</v>
      </c>
      <c r="S131" s="60" t="e">
        <f ca="true">+IF(AND(ISNUMBER(OFFSET('Water Data'!$H$5,0,10*ROW('Water Data'!H125))),'Data Summary'!CH131="Yes"),100-OFFSET('Water Data'!$H$5,0,10*ROW('Water Data'!H125)),NA())</f>
        <v>#N/A</v>
      </c>
      <c r="T131" s="60" t="e">
        <f ca="true">+IF(AND(ISNUMBER(OFFSET('Water Data'!$H$7,0,10*ROW('Water Data'!H125))),'Data Summary'!CI131="Yes"),OFFSET('Water Data'!$H$7,0,10*ROW('Water Data'!H125)),NA())</f>
        <v>#N/A</v>
      </c>
      <c r="U131" s="60" t="e">
        <f ca="true">+IF(AND(ISNUMBER(OFFSET('Water Data'!$H$10,0,10*ROW('Water Data'!H125))),'Data Summary'!CJ131="Yes"),OFFSET('Water Data'!$H$10,0,10*ROW('Water Data'!H125)),NA())</f>
        <v>#N/A</v>
      </c>
      <c r="V131" s="106" t="e">
        <f ca="true">+IF(AND(ISNUMBER(OFFSET('Sanitation Data'!$C$5,0,10*ROW('Sanitation Data'!C125))),'Data Summary'!CK131="Yes"),100-OFFSET('Sanitation Data'!$C$5,0,10*ROW('Sanitation Data'!C125)),NA())</f>
        <v>#N/A</v>
      </c>
      <c r="W131" s="106" t="e">
        <f ca="true">+IF(AND(ISNUMBER(OFFSET('Sanitation Data'!$C$7,0,10*ROW('Sanitation Data'!C125))),'Data Summary'!CL131="Yes"),OFFSET('Sanitation Data'!$C$7,0,10*ROW('Sanitation Data'!C125)),NA())</f>
        <v>#N/A</v>
      </c>
      <c r="X131" s="106" t="e">
        <f ca="true">+IF(AND(ISNUMBER(OFFSET('Sanitation Data'!$C$11,0,10*ROW('Sanitation Data'!C125))),'Data Summary'!CM131="Yes"),OFFSET('Sanitation Data'!$C$11,0,10*ROW('Sanitation Data'!C125)),NA())</f>
        <v>#N/A</v>
      </c>
      <c r="Y131" s="106" t="e">
        <f ca="true">+IF(AND(ISNUMBER(OFFSET('Sanitation Data'!$C$12,0,10*ROW('Sanitation Data'!C125))),'Data Summary'!CN131="Yes"),OFFSET('Sanitation Data'!$C$12,0,10*ROW('Sanitation Data'!C125)),NA())</f>
        <v>#N/A</v>
      </c>
      <c r="Z131" s="106" t="e">
        <f ca="true">+IF(AND(ISNUMBER(OFFSET('Sanitation Data'!$C$13,0,10*ROW('Sanitation Data'!C125))),'Data Summary'!CO131="Yes"),OFFSET('Sanitation Data'!$C$13,0,10*ROW('Sanitation Data'!C125)),NA())</f>
        <v>#N/A</v>
      </c>
      <c r="AA131" s="106" t="e">
        <f ca="true">+IF(AND(ISNUMBER(OFFSET('Sanitation Data'!$D$5,0,10*ROW('Sanitation Data'!D125))),'Data Summary'!CP131="Yes"),100-OFFSET('Sanitation Data'!$D$5,0,10*ROW('Sanitation Data'!D125)),NA())</f>
        <v>#N/A</v>
      </c>
      <c r="AB131" s="106" t="e">
        <f ca="true">+IF(AND(ISNUMBER(OFFSET('Sanitation Data'!$D$7,0,10*ROW('Sanitation Data'!D125))),'Data Summary'!CQ131="Yes"),OFFSET('Sanitation Data'!$D$7,0,10*ROW('Sanitation Data'!D125)),NA())</f>
        <v>#N/A</v>
      </c>
      <c r="AC131" s="106" t="e">
        <f ca="true">+IF(AND(ISNUMBER(OFFSET('Sanitation Data'!$D$11,0,10*ROW('Sanitation Data'!D125))),'Data Summary'!CR131="Yes"),OFFSET('Sanitation Data'!$D$11,0,10*ROW('Sanitation Data'!D125)),NA())</f>
        <v>#N/A</v>
      </c>
      <c r="AD131" s="106" t="e">
        <f ca="true">+IF(AND(ISNUMBER(OFFSET('Sanitation Data'!$D$12,0,10*ROW('Sanitation Data'!D125))),'Data Summary'!CS131="Yes"),OFFSET('Sanitation Data'!$D$12,0,10*ROW('Sanitation Data'!D125)),NA())</f>
        <v>#N/A</v>
      </c>
      <c r="AE131" s="106" t="e">
        <f ca="true">+IF(AND(ISNUMBER(OFFSET('Sanitation Data'!$D$13,0,10*ROW('Sanitation Data'!D125))),'Data Summary'!CT131="Yes"),OFFSET('Sanitation Data'!$D$13,0,10*ROW('Sanitation Data'!D125)),NA())</f>
        <v>#N/A</v>
      </c>
      <c r="AF131" s="106" t="e">
        <f ca="true">+IF(AND(ISNUMBER(OFFSET('Sanitation Data'!$E$5,0,10*ROW('Sanitation Data'!E125))),'Data Summary'!CU131="Yes"),100-OFFSET('Sanitation Data'!$E$5,0,10*ROW('Sanitation Data'!E125)),NA())</f>
        <v>#N/A</v>
      </c>
      <c r="AG131" s="106" t="e">
        <f ca="true">+IF(AND(ISNUMBER(OFFSET('Sanitation Data'!$E$7,0,10*ROW('Sanitation Data'!E125))),'Data Summary'!CV131="Yes"),OFFSET('Sanitation Data'!$E$7,0,10*ROW('Sanitation Data'!E125)),NA())</f>
        <v>#N/A</v>
      </c>
      <c r="AH131" s="106" t="e">
        <f ca="true">+IF(AND(ISNUMBER(OFFSET('Sanitation Data'!$E$11,0,10*ROW('Sanitation Data'!E125))),'Data Summary'!CW131="Yes"),OFFSET('Sanitation Data'!$E$11,0,10*ROW('Sanitation Data'!E125)),NA())</f>
        <v>#N/A</v>
      </c>
      <c r="AI131" s="106" t="e">
        <f ca="true">+IF(AND(ISNUMBER(OFFSET('Sanitation Data'!$E$12,0,10*ROW('Sanitation Data'!E125))),'Data Summary'!CX131="Yes"),OFFSET('Sanitation Data'!$E$12,0,10*ROW('Sanitation Data'!E125)),NA())</f>
        <v>#N/A</v>
      </c>
      <c r="AJ131" s="106" t="e">
        <f ca="true">+IF(AND(ISNUMBER(OFFSET('Sanitation Data'!$E$13,0,10*ROW('Sanitation Data'!E125))),'Data Summary'!CY131="Yes"),OFFSET('Sanitation Data'!$E$13,0,10*ROW('Sanitation Data'!E125)),NA())</f>
        <v>#N/A</v>
      </c>
      <c r="AK131" s="106" t="e">
        <f ca="true">+IF(AND(ISNUMBER(OFFSET('Sanitation Data'!$F$5,0,10*ROW('Sanitation Data'!F125))),'Data Summary'!CZ131="Yes"),100-OFFSET('Sanitation Data'!$F$5,0,10*ROW('Sanitation Data'!F125)),NA())</f>
        <v>#N/A</v>
      </c>
      <c r="AL131" s="106" t="e">
        <f ca="true">+IF(AND(ISNUMBER(OFFSET('Sanitation Data'!$F$7,0,10*ROW('Sanitation Data'!F125))),'Data Summary'!DA131="Yes"),OFFSET('Sanitation Data'!$F$7,0,10*ROW('Sanitation Data'!F125)),NA())</f>
        <v>#N/A</v>
      </c>
      <c r="AM131" s="106" t="e">
        <f ca="true">+IF(AND(ISNUMBER(OFFSET('Sanitation Data'!$F$11,0,10*ROW('Sanitation Data'!F125))),'Data Summary'!DB131="Yes"),OFFSET('Sanitation Data'!$F$11,0,10*ROW('Sanitation Data'!F125)),NA())</f>
        <v>#N/A</v>
      </c>
      <c r="AN131" s="106" t="e">
        <f ca="true">+IF(AND(ISNUMBER(OFFSET('Sanitation Data'!$F$12,0,10*ROW('Sanitation Data'!F125))),'Data Summary'!DC131="Yes"),OFFSET('Sanitation Data'!$F$12,0,10*ROW('Sanitation Data'!F125)),NA())</f>
        <v>#N/A</v>
      </c>
      <c r="AO131" s="106" t="e">
        <f ca="true">+IF(AND(ISNUMBER(OFFSET('Sanitation Data'!$F$13,0,10*ROW('Sanitation Data'!F125))),'Data Summary'!DD131="Yes"),OFFSET('Sanitation Data'!$F$13,0,10*ROW('Sanitation Data'!F125)),NA())</f>
        <v>#N/A</v>
      </c>
      <c r="AP131" s="106" t="e">
        <f ca="true">+IF(AND(ISNUMBER(OFFSET('Sanitation Data'!$G$5,0,10*ROW('Sanitation Data'!G125))),'Data Summary'!DE131="Yes"),100-OFFSET('Sanitation Data'!$G$5,0,10*ROW('Sanitation Data'!G125)),NA())</f>
        <v>#N/A</v>
      </c>
      <c r="AQ131" s="106" t="e">
        <f ca="true">+IF(AND(ISNUMBER(OFFSET('Sanitation Data'!$G$7,0,10*ROW('Sanitation Data'!G125))),'Data Summary'!DF131="Yes"),OFFSET('Sanitation Data'!$G$7,0,10*ROW('Sanitation Data'!G125)),NA())</f>
        <v>#N/A</v>
      </c>
      <c r="AR131" s="106" t="e">
        <f ca="true">+IF(AND(ISNUMBER(OFFSET('Sanitation Data'!$G$11,0,10*ROW('Sanitation Data'!G125))),'Data Summary'!DG131="Yes"),OFFSET('Sanitation Data'!$G$11,0,10*ROW('Sanitation Data'!G125)),NA())</f>
        <v>#N/A</v>
      </c>
      <c r="AS131" s="106" t="e">
        <f ca="true">+IF(AND(ISNUMBER(OFFSET('Sanitation Data'!$G$12,0,10*ROW('Sanitation Data'!G125))),'Data Summary'!DH131="Yes"),OFFSET('Sanitation Data'!$G$12,0,10*ROW('Sanitation Data'!G125)),NA())</f>
        <v>#N/A</v>
      </c>
      <c r="AT131" s="106" t="e">
        <f ca="true">+IF(AND(ISNUMBER(OFFSET('Sanitation Data'!$G$13,0,10*ROW('Sanitation Data'!G125))),'Data Summary'!DI131="Yes"),OFFSET('Sanitation Data'!$G$13,0,10*ROW('Sanitation Data'!G125)),NA())</f>
        <v>#N/A</v>
      </c>
      <c r="AU131" s="106" t="e">
        <f ca="true">+IF(AND(ISNUMBER(OFFSET('Sanitation Data'!$H$5,0,10*ROW('Sanitation Data'!H125))),'Data Summary'!DJ131="Yes"),100-OFFSET('Sanitation Data'!$H$5,0,10*ROW('Sanitation Data'!H125)),NA())</f>
        <v>#N/A</v>
      </c>
      <c r="AV131" s="106" t="e">
        <f ca="true">+IF(AND(ISNUMBER(OFFSET('Sanitation Data'!$H$7,0,10*ROW('Sanitation Data'!H125))),'Data Summary'!DK131="Yes"),OFFSET('Sanitation Data'!$H$7,0,10*ROW('Sanitation Data'!H125)),NA())</f>
        <v>#N/A</v>
      </c>
      <c r="AW131" s="106" t="e">
        <f ca="true">+IF(AND(ISNUMBER(OFFSET('Sanitation Data'!$H$11,0,10*ROW('Sanitation Data'!H125))),'Data Summary'!DL131="Yes"),OFFSET('Sanitation Data'!$H$11,0,10*ROW('Sanitation Data'!H125)),NA())</f>
        <v>#N/A</v>
      </c>
      <c r="AX131" s="106" t="e">
        <f ca="true">+IF(AND(ISNUMBER(OFFSET('Sanitation Data'!$H$12,0,10*ROW('Sanitation Data'!H125))),'Data Summary'!DM131="Yes"),OFFSET('Sanitation Data'!$H$12,0,10*ROW('Sanitation Data'!H125)),NA())</f>
        <v>#N/A</v>
      </c>
      <c r="AY131" s="106" t="e">
        <f ca="true">+IF(AND(ISNUMBER(OFFSET('Sanitation Data'!$H$13,0,10*ROW('Sanitation Data'!H125))),'Data Summary'!DN131="Yes"),OFFSET('Sanitation Data'!$H$13,0,10*ROW('Sanitation Data'!H125)),NA())</f>
        <v>#N/A</v>
      </c>
      <c r="AZ131" s="111" t="e">
        <f ca="true">+IF(AND(ISNUMBER(OFFSET('Hygiene Data'!$C$6,0,10*ROW('Hygiene Data'!C125))),'Data Summary'!DO131="Yes"),OFFSET('Hygiene Data'!$C$6,0,10*ROW('Hygiene Data'!C125)),NA())</f>
        <v>#N/A</v>
      </c>
      <c r="BA131" s="111" t="e">
        <f ca="true">+IF(AND(ISNUMBER(OFFSET('Hygiene Data'!$C$8,0,10*ROW('Hygiene Data'!C125))),'Data Summary'!DP131="Yes"),OFFSET('Hygiene Data'!$C$8,0,10*ROW('Hygiene Data'!C125)),NA())</f>
        <v>#N/A</v>
      </c>
      <c r="BB131" s="111" t="e">
        <f ca="true">+IF(AND(ISNUMBER(OFFSET('Hygiene Data'!$C$10,0,10*ROW('Hygiene Data'!C125))),'Data Summary'!DQ131="Yes"),OFFSET('Hygiene Data'!$C$10,0,10*ROW('Hygiene Data'!C125)),NA())</f>
        <v>#N/A</v>
      </c>
      <c r="BC131" s="111" t="e">
        <f ca="true">+IF(AND(ISNUMBER(OFFSET('Hygiene Data'!$D$6,0,10*ROW('Hygiene Data'!D125))),'Data Summary'!DR131="Yes"),OFFSET('Hygiene Data'!$D$6,0,10*ROW('Hygiene Data'!D125)),NA())</f>
        <v>#N/A</v>
      </c>
      <c r="BD131" s="111" t="e">
        <f ca="true">+IF(AND(ISNUMBER(OFFSET('Hygiene Data'!$D$8,0,10*ROW('Hygiene Data'!D125))),'Data Summary'!DS131="Yes"),OFFSET('Hygiene Data'!$D$8,0,10*ROW('Hygiene Data'!D125)),NA())</f>
        <v>#N/A</v>
      </c>
      <c r="BE131" s="111" t="e">
        <f ca="true">+IF(AND(ISNUMBER(OFFSET('Hygiene Data'!$D$10,0,10*ROW('Hygiene Data'!D125))),'Data Summary'!DT131="Yes"),OFFSET('Hygiene Data'!$D$10,0,10*ROW('Hygiene Data'!D125)),NA())</f>
        <v>#N/A</v>
      </c>
      <c r="BF131" s="111" t="e">
        <f ca="true">+IF(AND(ISNUMBER(OFFSET('Hygiene Data'!$E$6,0,10*ROW('Hygiene Data'!E125))),'Data Summary'!DU131="Yes"),OFFSET('Hygiene Data'!$E$6,0,10*ROW('Hygiene Data'!E125)),NA())</f>
        <v>#N/A</v>
      </c>
      <c r="BG131" s="111" t="e">
        <f ca="true">+IF(AND(ISNUMBER(OFFSET('Hygiene Data'!$E$8,0,10*ROW('Hygiene Data'!E125))),'Data Summary'!DV131="Yes"),OFFSET('Hygiene Data'!$E$8,0,10*ROW('Hygiene Data'!E125)),NA())</f>
        <v>#N/A</v>
      </c>
      <c r="BH131" s="111" t="e">
        <f ca="true">+IF(AND(ISNUMBER(OFFSET('Hygiene Data'!$E$10,0,10*ROW('Hygiene Data'!E125))),'Data Summary'!DW131="Yes"),OFFSET('Hygiene Data'!$E$10,0,10*ROW('Hygiene Data'!E125)),NA())</f>
        <v>#N/A</v>
      </c>
      <c r="BI131" s="111" t="e">
        <f ca="true">+IF(AND(ISNUMBER(OFFSET('Hygiene Data'!$F$6,0,10*ROW('Hygiene Data'!F125))),'Data Summary'!DX131="Yes"),OFFSET('Hygiene Data'!$F$6,0,10*ROW('Hygiene Data'!F125)),NA())</f>
        <v>#N/A</v>
      </c>
      <c r="BJ131" s="111" t="e">
        <f ca="true">+IF(AND(ISNUMBER(OFFSET('Hygiene Data'!$F$8,0,10*ROW('Hygiene Data'!F125))),'Data Summary'!DY131="Yes"),OFFSET('Hygiene Data'!$F$8,0,10*ROW('Hygiene Data'!F125)),NA())</f>
        <v>#N/A</v>
      </c>
      <c r="BK131" s="111" t="e">
        <f ca="true">+IF(AND(ISNUMBER(OFFSET('Hygiene Data'!$F$10,0,10*ROW('Hygiene Data'!F125))),'Data Summary'!DZ131="Yes"),OFFSET('Hygiene Data'!$F$10,0,10*ROW('Hygiene Data'!F125)),NA())</f>
        <v>#N/A</v>
      </c>
      <c r="BL131" s="111" t="e">
        <f ca="true">+IF(AND(ISNUMBER(OFFSET('Hygiene Data'!$G$6,0,10*ROW('Hygiene Data'!G125))),'Data Summary'!EA131="Yes"),OFFSET('Hygiene Data'!$G$6,0,10*ROW('Hygiene Data'!G125)),NA())</f>
        <v>#N/A</v>
      </c>
      <c r="BM131" s="111" t="e">
        <f ca="true">+IF(AND(ISNUMBER(OFFSET('Hygiene Data'!$G$8,0,10*ROW('Hygiene Data'!G125))),'Data Summary'!EB131="Yes"),OFFSET('Hygiene Data'!$G$8,0,10*ROW('Hygiene Data'!G125)),NA())</f>
        <v>#N/A</v>
      </c>
      <c r="BN131" s="111" t="e">
        <f ca="true">+IF(AND(ISNUMBER(OFFSET('Hygiene Data'!$G$10,0,10*ROW('Hygiene Data'!G125))),'Data Summary'!EC131="Yes"),OFFSET('Hygiene Data'!$G$10,0,10*ROW('Hygiene Data'!G125)),NA())</f>
        <v>#N/A</v>
      </c>
      <c r="BO131" s="111" t="e">
        <f ca="true">+IF(AND(ISNUMBER(OFFSET('Hygiene Data'!$H$6,0,10*ROW('Hygiene Data'!H125))),'Data Summary'!ED131="Yes"),OFFSET('Hygiene Data'!$H$6,0,10*ROW('Hygiene Data'!H125)),NA())</f>
        <v>#N/A</v>
      </c>
      <c r="BP131" s="111" t="e">
        <f ca="true">+IF(AND(ISNUMBER(OFFSET('Hygiene Data'!$H$8,0,10*ROW('Hygiene Data'!H125))),'Data Summary'!EE131="Yes"),OFFSET('Hygiene Data'!$H$8,0,10*ROW('Hygiene Data'!H125)),NA())</f>
        <v>#N/A</v>
      </c>
      <c r="BQ131" s="111" t="e">
        <f ca="true">+IF(AND(ISNUMBER(OFFSET('Hygiene Data'!$H$10,0,10*ROW('Hygiene Data'!H125))),'Data Summary'!EF131="Yes"),OFFSET('Hygiene Data'!$H$10,0,10*ROW('Hygiene Data'!H125)),NA())</f>
        <v>#N/A</v>
      </c>
    </row>
    <row r="132" x14ac:dyDescent="0.2">
      <c r="A132" s="59" t="e">
        <f ca="true">+IF(OFFSET('Water Data'!$B$1,0,10*ROW('Water Data'!B126))="",NA(),OFFSET('Water Data'!$B$1,0,10*ROW('Water Data'!B126)))</f>
        <v>#N/A</v>
      </c>
      <c r="B132" s="59" t="e">
        <f ca="true">+IF(OFFSET('Water Data'!$A$3,0,10*ROW('Water Data'!A129))="",NA(),OFFSET('Water Data'!$A$3,0,10*ROW('Water Data'!A129)))</f>
        <v>#N/A</v>
      </c>
      <c r="C132" s="59" t="e">
        <f ca="true">+IF(OFFSET('Water Data'!$C$3,0,10*ROW('Water Data'!C129))="",NA(),OFFSET('Water Data'!$C$3,0,10*ROW('Water Data'!C129)))</f>
        <v>#N/A</v>
      </c>
      <c r="D132" s="60" t="e">
        <f ca="true">+IF(AND(ISNUMBER(OFFSET('Water Data'!$C$5,0,10*ROW('Water Data'!C126))),'Data Summary'!BS132="Yes"),100-OFFSET('Water Data'!$C$5,0,10*ROW('Water Data'!C126)),NA())</f>
        <v>#N/A</v>
      </c>
      <c r="E132" s="60" t="e">
        <f ca="true">+IF(AND(ISNUMBER(OFFSET('Water Data'!$C$7,0,10*ROW('Water Data'!C126))),'Data Summary'!BT132="Yes"),OFFSET('Water Data'!$C$7,0,10*ROW('Water Data'!C126)),NA())</f>
        <v>#N/A</v>
      </c>
      <c r="F132" s="60" t="e">
        <f ca="true">+IF(AND(ISNUMBER(OFFSET('Water Data'!$C$10,0,10*ROW('Water Data'!C126))),'Data Summary'!BU132="Yes"),OFFSET('Water Data'!$C$10,0,10*ROW('Water Data'!C126)),NA())</f>
        <v>#N/A</v>
      </c>
      <c r="G132" s="60" t="e">
        <f ca="true">+IF(AND(ISNUMBER(OFFSET('Water Data'!$D$5,0,10*ROW('Water Data'!D126))),'Data Summary'!BV132="Yes"),100-OFFSET('Water Data'!$D$5,0,10*ROW('Water Data'!D126)),NA())</f>
        <v>#N/A</v>
      </c>
      <c r="H132" s="60" t="e">
        <f ca="true">+IF(AND(ISNUMBER(OFFSET('Water Data'!$D$7,0,10*ROW('Water Data'!D126))),'Data Summary'!BW132="Yes"),OFFSET('Water Data'!$D$7,0,10*ROW('Water Data'!D126)),NA())</f>
        <v>#N/A</v>
      </c>
      <c r="I132" s="60" t="e">
        <f ca="true">+IF(AND(ISNUMBER(OFFSET('Water Data'!$D$10,0,10*ROW('Water Data'!D126))),'Data Summary'!BX132="Yes"),OFFSET('Water Data'!$D$10,0,10*ROW('Water Data'!D126)),NA())</f>
        <v>#N/A</v>
      </c>
      <c r="J132" s="60" t="e">
        <f ca="true">+IF(AND(ISNUMBER(OFFSET('Water Data'!$E$5,0,10*ROW('Water Data'!E126))),'Data Summary'!BY132="Yes"),100-OFFSET('Water Data'!$E$5,0,10*ROW('Water Data'!E126)),NA())</f>
        <v>#N/A</v>
      </c>
      <c r="K132" s="60" t="e">
        <f ca="true">+IF(AND(ISNUMBER(OFFSET('Water Data'!$E$7,0,10*ROW('Water Data'!E126))),'Data Summary'!BZ132="Yes"),OFFSET('Water Data'!$E$7,0,10*ROW('Water Data'!E126)),NA())</f>
        <v>#N/A</v>
      </c>
      <c r="L132" s="60" t="e">
        <f ca="true">+IF(AND(ISNUMBER(OFFSET('Water Data'!$E$10,0,10*ROW('Water Data'!E126))),'Data Summary'!CA132="Yes"),OFFSET('Water Data'!$E$10,0,10*ROW('Water Data'!E126)),NA())</f>
        <v>#N/A</v>
      </c>
      <c r="M132" s="60" t="e">
        <f ca="true">+IF(AND(ISNUMBER(OFFSET('Water Data'!$F$5,0,10*ROW('Water Data'!F126))),'Data Summary'!CB132="Yes"),100-OFFSET('Water Data'!$F$5,0,10*ROW('Water Data'!F126)),NA())</f>
        <v>#N/A</v>
      </c>
      <c r="N132" s="60" t="e">
        <f ca="true">+IF(AND(ISNUMBER(OFFSET('Water Data'!$F$7,0,10*ROW('Water Data'!F126))),'Data Summary'!CC132="Yes"),OFFSET('Water Data'!$F$7,0,10*ROW('Water Data'!F126)),NA())</f>
        <v>#N/A</v>
      </c>
      <c r="O132" s="60" t="e">
        <f ca="true">+IF(AND(ISNUMBER(OFFSET('Water Data'!$F$10,0,10*ROW('Water Data'!F126))),'Data Summary'!CD132="Yes"),OFFSET('Water Data'!$F$10,0,10*ROW('Water Data'!F126)),NA())</f>
        <v>#N/A</v>
      </c>
      <c r="P132" s="60" t="e">
        <f ca="true">+IF(AND(ISNUMBER(OFFSET('Water Data'!$G$5,0,10*ROW('Water Data'!G126))),'Data Summary'!CE132="Yes"),100-OFFSET('Water Data'!$G$5,0,10*ROW('Water Data'!G126)),NA())</f>
        <v>#N/A</v>
      </c>
      <c r="Q132" s="60" t="e">
        <f ca="true">+IF(AND(ISNUMBER(OFFSET('Water Data'!$G$7,0,10*ROW('Water Data'!G126))),'Data Summary'!CF132="Yes"),OFFSET('Water Data'!$G$7,0,10*ROW('Water Data'!G126)),NA())</f>
        <v>#N/A</v>
      </c>
      <c r="R132" s="60" t="e">
        <f ca="true">+IF(AND(ISNUMBER(OFFSET('Water Data'!$G$10,0,10*ROW('Water Data'!G126))),'Data Summary'!CG132="Yes"),OFFSET('Water Data'!$G$10,0,10*ROW('Water Data'!G126)),NA())</f>
        <v>#N/A</v>
      </c>
      <c r="S132" s="60" t="e">
        <f ca="true">+IF(AND(ISNUMBER(OFFSET('Water Data'!$H$5,0,10*ROW('Water Data'!H126))),'Data Summary'!CH132="Yes"),100-OFFSET('Water Data'!$H$5,0,10*ROW('Water Data'!H126)),NA())</f>
        <v>#N/A</v>
      </c>
      <c r="T132" s="60" t="e">
        <f ca="true">+IF(AND(ISNUMBER(OFFSET('Water Data'!$H$7,0,10*ROW('Water Data'!H126))),'Data Summary'!CI132="Yes"),OFFSET('Water Data'!$H$7,0,10*ROW('Water Data'!H126)),NA())</f>
        <v>#N/A</v>
      </c>
      <c r="U132" s="60" t="e">
        <f ca="true">+IF(AND(ISNUMBER(OFFSET('Water Data'!$H$10,0,10*ROW('Water Data'!H126))),'Data Summary'!CJ132="Yes"),OFFSET('Water Data'!$H$10,0,10*ROW('Water Data'!H126)),NA())</f>
        <v>#N/A</v>
      </c>
      <c r="V132" s="106" t="e">
        <f ca="true">+IF(AND(ISNUMBER(OFFSET('Sanitation Data'!$C$5,0,10*ROW('Sanitation Data'!C126))),'Data Summary'!CK132="Yes"),100-OFFSET('Sanitation Data'!$C$5,0,10*ROW('Sanitation Data'!C126)),NA())</f>
        <v>#N/A</v>
      </c>
      <c r="W132" s="106" t="e">
        <f ca="true">+IF(AND(ISNUMBER(OFFSET('Sanitation Data'!$C$7,0,10*ROW('Sanitation Data'!C126))),'Data Summary'!CL132="Yes"),OFFSET('Sanitation Data'!$C$7,0,10*ROW('Sanitation Data'!C126)),NA())</f>
        <v>#N/A</v>
      </c>
      <c r="X132" s="106" t="e">
        <f ca="true">+IF(AND(ISNUMBER(OFFSET('Sanitation Data'!$C$11,0,10*ROW('Sanitation Data'!C126))),'Data Summary'!CM132="Yes"),OFFSET('Sanitation Data'!$C$11,0,10*ROW('Sanitation Data'!C126)),NA())</f>
        <v>#N/A</v>
      </c>
      <c r="Y132" s="106" t="e">
        <f ca="true">+IF(AND(ISNUMBER(OFFSET('Sanitation Data'!$C$12,0,10*ROW('Sanitation Data'!C126))),'Data Summary'!CN132="Yes"),OFFSET('Sanitation Data'!$C$12,0,10*ROW('Sanitation Data'!C126)),NA())</f>
        <v>#N/A</v>
      </c>
      <c r="Z132" s="106" t="e">
        <f ca="true">+IF(AND(ISNUMBER(OFFSET('Sanitation Data'!$C$13,0,10*ROW('Sanitation Data'!C126))),'Data Summary'!CO132="Yes"),OFFSET('Sanitation Data'!$C$13,0,10*ROW('Sanitation Data'!C126)),NA())</f>
        <v>#N/A</v>
      </c>
      <c r="AA132" s="106" t="e">
        <f ca="true">+IF(AND(ISNUMBER(OFFSET('Sanitation Data'!$D$5,0,10*ROW('Sanitation Data'!D126))),'Data Summary'!CP132="Yes"),100-OFFSET('Sanitation Data'!$D$5,0,10*ROW('Sanitation Data'!D126)),NA())</f>
        <v>#N/A</v>
      </c>
      <c r="AB132" s="106" t="e">
        <f ca="true">+IF(AND(ISNUMBER(OFFSET('Sanitation Data'!$D$7,0,10*ROW('Sanitation Data'!D126))),'Data Summary'!CQ132="Yes"),OFFSET('Sanitation Data'!$D$7,0,10*ROW('Sanitation Data'!D126)),NA())</f>
        <v>#N/A</v>
      </c>
      <c r="AC132" s="106" t="e">
        <f ca="true">+IF(AND(ISNUMBER(OFFSET('Sanitation Data'!$D$11,0,10*ROW('Sanitation Data'!D126))),'Data Summary'!CR132="Yes"),OFFSET('Sanitation Data'!$D$11,0,10*ROW('Sanitation Data'!D126)),NA())</f>
        <v>#N/A</v>
      </c>
      <c r="AD132" s="106" t="e">
        <f ca="true">+IF(AND(ISNUMBER(OFFSET('Sanitation Data'!$D$12,0,10*ROW('Sanitation Data'!D126))),'Data Summary'!CS132="Yes"),OFFSET('Sanitation Data'!$D$12,0,10*ROW('Sanitation Data'!D126)),NA())</f>
        <v>#N/A</v>
      </c>
      <c r="AE132" s="106" t="e">
        <f ca="true">+IF(AND(ISNUMBER(OFFSET('Sanitation Data'!$D$13,0,10*ROW('Sanitation Data'!D126))),'Data Summary'!CT132="Yes"),OFFSET('Sanitation Data'!$D$13,0,10*ROW('Sanitation Data'!D126)),NA())</f>
        <v>#N/A</v>
      </c>
      <c r="AF132" s="106" t="e">
        <f ca="true">+IF(AND(ISNUMBER(OFFSET('Sanitation Data'!$E$5,0,10*ROW('Sanitation Data'!E126))),'Data Summary'!CU132="Yes"),100-OFFSET('Sanitation Data'!$E$5,0,10*ROW('Sanitation Data'!E126)),NA())</f>
        <v>#N/A</v>
      </c>
      <c r="AG132" s="106" t="e">
        <f ca="true">+IF(AND(ISNUMBER(OFFSET('Sanitation Data'!$E$7,0,10*ROW('Sanitation Data'!E126))),'Data Summary'!CV132="Yes"),OFFSET('Sanitation Data'!$E$7,0,10*ROW('Sanitation Data'!E126)),NA())</f>
        <v>#N/A</v>
      </c>
      <c r="AH132" s="106" t="e">
        <f ca="true">+IF(AND(ISNUMBER(OFFSET('Sanitation Data'!$E$11,0,10*ROW('Sanitation Data'!E126))),'Data Summary'!CW132="Yes"),OFFSET('Sanitation Data'!$E$11,0,10*ROW('Sanitation Data'!E126)),NA())</f>
        <v>#N/A</v>
      </c>
      <c r="AI132" s="106" t="e">
        <f ca="true">+IF(AND(ISNUMBER(OFFSET('Sanitation Data'!$E$12,0,10*ROW('Sanitation Data'!E126))),'Data Summary'!CX132="Yes"),OFFSET('Sanitation Data'!$E$12,0,10*ROW('Sanitation Data'!E126)),NA())</f>
        <v>#N/A</v>
      </c>
      <c r="AJ132" s="106" t="e">
        <f ca="true">+IF(AND(ISNUMBER(OFFSET('Sanitation Data'!$E$13,0,10*ROW('Sanitation Data'!E126))),'Data Summary'!CY132="Yes"),OFFSET('Sanitation Data'!$E$13,0,10*ROW('Sanitation Data'!E126)),NA())</f>
        <v>#N/A</v>
      </c>
      <c r="AK132" s="106" t="e">
        <f ca="true">+IF(AND(ISNUMBER(OFFSET('Sanitation Data'!$F$5,0,10*ROW('Sanitation Data'!F126))),'Data Summary'!CZ132="Yes"),100-OFFSET('Sanitation Data'!$F$5,0,10*ROW('Sanitation Data'!F126)),NA())</f>
        <v>#N/A</v>
      </c>
      <c r="AL132" s="106" t="e">
        <f ca="true">+IF(AND(ISNUMBER(OFFSET('Sanitation Data'!$F$7,0,10*ROW('Sanitation Data'!F126))),'Data Summary'!DA132="Yes"),OFFSET('Sanitation Data'!$F$7,0,10*ROW('Sanitation Data'!F126)),NA())</f>
        <v>#N/A</v>
      </c>
      <c r="AM132" s="106" t="e">
        <f ca="true">+IF(AND(ISNUMBER(OFFSET('Sanitation Data'!$F$11,0,10*ROW('Sanitation Data'!F126))),'Data Summary'!DB132="Yes"),OFFSET('Sanitation Data'!$F$11,0,10*ROW('Sanitation Data'!F126)),NA())</f>
        <v>#N/A</v>
      </c>
      <c r="AN132" s="106" t="e">
        <f ca="true">+IF(AND(ISNUMBER(OFFSET('Sanitation Data'!$F$12,0,10*ROW('Sanitation Data'!F126))),'Data Summary'!DC132="Yes"),OFFSET('Sanitation Data'!$F$12,0,10*ROW('Sanitation Data'!F126)),NA())</f>
        <v>#N/A</v>
      </c>
      <c r="AO132" s="106" t="e">
        <f ca="true">+IF(AND(ISNUMBER(OFFSET('Sanitation Data'!$F$13,0,10*ROW('Sanitation Data'!F126))),'Data Summary'!DD132="Yes"),OFFSET('Sanitation Data'!$F$13,0,10*ROW('Sanitation Data'!F126)),NA())</f>
        <v>#N/A</v>
      </c>
      <c r="AP132" s="106" t="e">
        <f ca="true">+IF(AND(ISNUMBER(OFFSET('Sanitation Data'!$G$5,0,10*ROW('Sanitation Data'!G126))),'Data Summary'!DE132="Yes"),100-OFFSET('Sanitation Data'!$G$5,0,10*ROW('Sanitation Data'!G126)),NA())</f>
        <v>#N/A</v>
      </c>
      <c r="AQ132" s="106" t="e">
        <f ca="true">+IF(AND(ISNUMBER(OFFSET('Sanitation Data'!$G$7,0,10*ROW('Sanitation Data'!G126))),'Data Summary'!DF132="Yes"),OFFSET('Sanitation Data'!$G$7,0,10*ROW('Sanitation Data'!G126)),NA())</f>
        <v>#N/A</v>
      </c>
      <c r="AR132" s="106" t="e">
        <f ca="true">+IF(AND(ISNUMBER(OFFSET('Sanitation Data'!$G$11,0,10*ROW('Sanitation Data'!G126))),'Data Summary'!DG132="Yes"),OFFSET('Sanitation Data'!$G$11,0,10*ROW('Sanitation Data'!G126)),NA())</f>
        <v>#N/A</v>
      </c>
      <c r="AS132" s="106" t="e">
        <f ca="true">+IF(AND(ISNUMBER(OFFSET('Sanitation Data'!$G$12,0,10*ROW('Sanitation Data'!G126))),'Data Summary'!DH132="Yes"),OFFSET('Sanitation Data'!$G$12,0,10*ROW('Sanitation Data'!G126)),NA())</f>
        <v>#N/A</v>
      </c>
      <c r="AT132" s="106" t="e">
        <f ca="true">+IF(AND(ISNUMBER(OFFSET('Sanitation Data'!$G$13,0,10*ROW('Sanitation Data'!G126))),'Data Summary'!DI132="Yes"),OFFSET('Sanitation Data'!$G$13,0,10*ROW('Sanitation Data'!G126)),NA())</f>
        <v>#N/A</v>
      </c>
      <c r="AU132" s="106" t="e">
        <f ca="true">+IF(AND(ISNUMBER(OFFSET('Sanitation Data'!$H$5,0,10*ROW('Sanitation Data'!H126))),'Data Summary'!DJ132="Yes"),100-OFFSET('Sanitation Data'!$H$5,0,10*ROW('Sanitation Data'!H126)),NA())</f>
        <v>#N/A</v>
      </c>
      <c r="AV132" s="106" t="e">
        <f ca="true">+IF(AND(ISNUMBER(OFFSET('Sanitation Data'!$H$7,0,10*ROW('Sanitation Data'!H126))),'Data Summary'!DK132="Yes"),OFFSET('Sanitation Data'!$H$7,0,10*ROW('Sanitation Data'!H126)),NA())</f>
        <v>#N/A</v>
      </c>
      <c r="AW132" s="106" t="e">
        <f ca="true">+IF(AND(ISNUMBER(OFFSET('Sanitation Data'!$H$11,0,10*ROW('Sanitation Data'!H126))),'Data Summary'!DL132="Yes"),OFFSET('Sanitation Data'!$H$11,0,10*ROW('Sanitation Data'!H126)),NA())</f>
        <v>#N/A</v>
      </c>
      <c r="AX132" s="106" t="e">
        <f ca="true">+IF(AND(ISNUMBER(OFFSET('Sanitation Data'!$H$12,0,10*ROW('Sanitation Data'!H126))),'Data Summary'!DM132="Yes"),OFFSET('Sanitation Data'!$H$12,0,10*ROW('Sanitation Data'!H126)),NA())</f>
        <v>#N/A</v>
      </c>
      <c r="AY132" s="106" t="e">
        <f ca="true">+IF(AND(ISNUMBER(OFFSET('Sanitation Data'!$H$13,0,10*ROW('Sanitation Data'!H126))),'Data Summary'!DN132="Yes"),OFFSET('Sanitation Data'!$H$13,0,10*ROW('Sanitation Data'!H126)),NA())</f>
        <v>#N/A</v>
      </c>
      <c r="AZ132" s="111" t="e">
        <f ca="true">+IF(AND(ISNUMBER(OFFSET('Hygiene Data'!$C$6,0,10*ROW('Hygiene Data'!C126))),'Data Summary'!DO132="Yes"),OFFSET('Hygiene Data'!$C$6,0,10*ROW('Hygiene Data'!C126)),NA())</f>
        <v>#N/A</v>
      </c>
      <c r="BA132" s="111" t="e">
        <f ca="true">+IF(AND(ISNUMBER(OFFSET('Hygiene Data'!$C$8,0,10*ROW('Hygiene Data'!C126))),'Data Summary'!DP132="Yes"),OFFSET('Hygiene Data'!$C$8,0,10*ROW('Hygiene Data'!C126)),NA())</f>
        <v>#N/A</v>
      </c>
      <c r="BB132" s="111" t="e">
        <f ca="true">+IF(AND(ISNUMBER(OFFSET('Hygiene Data'!$C$10,0,10*ROW('Hygiene Data'!C126))),'Data Summary'!DQ132="Yes"),OFFSET('Hygiene Data'!$C$10,0,10*ROW('Hygiene Data'!C126)),NA())</f>
        <v>#N/A</v>
      </c>
      <c r="BC132" s="111" t="e">
        <f ca="true">+IF(AND(ISNUMBER(OFFSET('Hygiene Data'!$D$6,0,10*ROW('Hygiene Data'!D126))),'Data Summary'!DR132="Yes"),OFFSET('Hygiene Data'!$D$6,0,10*ROW('Hygiene Data'!D126)),NA())</f>
        <v>#N/A</v>
      </c>
      <c r="BD132" s="111" t="e">
        <f ca="true">+IF(AND(ISNUMBER(OFFSET('Hygiene Data'!$D$8,0,10*ROW('Hygiene Data'!D126))),'Data Summary'!DS132="Yes"),OFFSET('Hygiene Data'!$D$8,0,10*ROW('Hygiene Data'!D126)),NA())</f>
        <v>#N/A</v>
      </c>
      <c r="BE132" s="111" t="e">
        <f ca="true">+IF(AND(ISNUMBER(OFFSET('Hygiene Data'!$D$10,0,10*ROW('Hygiene Data'!D126))),'Data Summary'!DT132="Yes"),OFFSET('Hygiene Data'!$D$10,0,10*ROW('Hygiene Data'!D126)),NA())</f>
        <v>#N/A</v>
      </c>
      <c r="BF132" s="111" t="e">
        <f ca="true">+IF(AND(ISNUMBER(OFFSET('Hygiene Data'!$E$6,0,10*ROW('Hygiene Data'!E126))),'Data Summary'!DU132="Yes"),OFFSET('Hygiene Data'!$E$6,0,10*ROW('Hygiene Data'!E126)),NA())</f>
        <v>#N/A</v>
      </c>
      <c r="BG132" s="111" t="e">
        <f ca="true">+IF(AND(ISNUMBER(OFFSET('Hygiene Data'!$E$8,0,10*ROW('Hygiene Data'!E126))),'Data Summary'!DV132="Yes"),OFFSET('Hygiene Data'!$E$8,0,10*ROW('Hygiene Data'!E126)),NA())</f>
        <v>#N/A</v>
      </c>
      <c r="BH132" s="111" t="e">
        <f ca="true">+IF(AND(ISNUMBER(OFFSET('Hygiene Data'!$E$10,0,10*ROW('Hygiene Data'!E126))),'Data Summary'!DW132="Yes"),OFFSET('Hygiene Data'!$E$10,0,10*ROW('Hygiene Data'!E126)),NA())</f>
        <v>#N/A</v>
      </c>
      <c r="BI132" s="111" t="e">
        <f ca="true">+IF(AND(ISNUMBER(OFFSET('Hygiene Data'!$F$6,0,10*ROW('Hygiene Data'!F126))),'Data Summary'!DX132="Yes"),OFFSET('Hygiene Data'!$F$6,0,10*ROW('Hygiene Data'!F126)),NA())</f>
        <v>#N/A</v>
      </c>
      <c r="BJ132" s="111" t="e">
        <f ca="true">+IF(AND(ISNUMBER(OFFSET('Hygiene Data'!$F$8,0,10*ROW('Hygiene Data'!F126))),'Data Summary'!DY132="Yes"),OFFSET('Hygiene Data'!$F$8,0,10*ROW('Hygiene Data'!F126)),NA())</f>
        <v>#N/A</v>
      </c>
      <c r="BK132" s="111" t="e">
        <f ca="true">+IF(AND(ISNUMBER(OFFSET('Hygiene Data'!$F$10,0,10*ROW('Hygiene Data'!F126))),'Data Summary'!DZ132="Yes"),OFFSET('Hygiene Data'!$F$10,0,10*ROW('Hygiene Data'!F126)),NA())</f>
        <v>#N/A</v>
      </c>
      <c r="BL132" s="111" t="e">
        <f ca="true">+IF(AND(ISNUMBER(OFFSET('Hygiene Data'!$G$6,0,10*ROW('Hygiene Data'!G126))),'Data Summary'!EA132="Yes"),OFFSET('Hygiene Data'!$G$6,0,10*ROW('Hygiene Data'!G126)),NA())</f>
        <v>#N/A</v>
      </c>
      <c r="BM132" s="111" t="e">
        <f ca="true">+IF(AND(ISNUMBER(OFFSET('Hygiene Data'!$G$8,0,10*ROW('Hygiene Data'!G126))),'Data Summary'!EB132="Yes"),OFFSET('Hygiene Data'!$G$8,0,10*ROW('Hygiene Data'!G126)),NA())</f>
        <v>#N/A</v>
      </c>
      <c r="BN132" s="111" t="e">
        <f ca="true">+IF(AND(ISNUMBER(OFFSET('Hygiene Data'!$G$10,0,10*ROW('Hygiene Data'!G126))),'Data Summary'!EC132="Yes"),OFFSET('Hygiene Data'!$G$10,0,10*ROW('Hygiene Data'!G126)),NA())</f>
        <v>#N/A</v>
      </c>
      <c r="BO132" s="111" t="e">
        <f ca="true">+IF(AND(ISNUMBER(OFFSET('Hygiene Data'!$H$6,0,10*ROW('Hygiene Data'!H126))),'Data Summary'!ED132="Yes"),OFFSET('Hygiene Data'!$H$6,0,10*ROW('Hygiene Data'!H126)),NA())</f>
        <v>#N/A</v>
      </c>
      <c r="BP132" s="111" t="e">
        <f ca="true">+IF(AND(ISNUMBER(OFFSET('Hygiene Data'!$H$8,0,10*ROW('Hygiene Data'!H126))),'Data Summary'!EE132="Yes"),OFFSET('Hygiene Data'!$H$8,0,10*ROW('Hygiene Data'!H126)),NA())</f>
        <v>#N/A</v>
      </c>
      <c r="BQ132" s="111" t="e">
        <f ca="true">+IF(AND(ISNUMBER(OFFSET('Hygiene Data'!$H$10,0,10*ROW('Hygiene Data'!H126))),'Data Summary'!EF132="Yes"),OFFSET('Hygiene Data'!$H$10,0,10*ROW('Hygiene Data'!H126)),NA())</f>
        <v>#N/A</v>
      </c>
    </row>
    <row r="133" x14ac:dyDescent="0.2">
      <c r="A133" s="59" t="e">
        <f ca="true">+IF(OFFSET('Water Data'!$B$1,0,10*ROW('Water Data'!B127))="",NA(),OFFSET('Water Data'!$B$1,0,10*ROW('Water Data'!B127)))</f>
        <v>#N/A</v>
      </c>
      <c r="B133" s="59" t="e">
        <f ca="true">+IF(OFFSET('Water Data'!$A$3,0,10*ROW('Water Data'!A130))="",NA(),OFFSET('Water Data'!$A$3,0,10*ROW('Water Data'!A130)))</f>
        <v>#N/A</v>
      </c>
      <c r="C133" s="59" t="e">
        <f ca="true">+IF(OFFSET('Water Data'!$C$3,0,10*ROW('Water Data'!C130))="",NA(),OFFSET('Water Data'!$C$3,0,10*ROW('Water Data'!C130)))</f>
        <v>#N/A</v>
      </c>
      <c r="D133" s="60" t="e">
        <f ca="true">+IF(AND(ISNUMBER(OFFSET('Water Data'!$C$5,0,10*ROW('Water Data'!C127))),'Data Summary'!BS133="Yes"),100-OFFSET('Water Data'!$C$5,0,10*ROW('Water Data'!C127)),NA())</f>
        <v>#N/A</v>
      </c>
      <c r="E133" s="60" t="e">
        <f ca="true">+IF(AND(ISNUMBER(OFFSET('Water Data'!$C$7,0,10*ROW('Water Data'!C127))),'Data Summary'!BT133="Yes"),OFFSET('Water Data'!$C$7,0,10*ROW('Water Data'!C127)),NA())</f>
        <v>#N/A</v>
      </c>
      <c r="F133" s="60" t="e">
        <f ca="true">+IF(AND(ISNUMBER(OFFSET('Water Data'!$C$10,0,10*ROW('Water Data'!C127))),'Data Summary'!BU133="Yes"),OFFSET('Water Data'!$C$10,0,10*ROW('Water Data'!C127)),NA())</f>
        <v>#N/A</v>
      </c>
      <c r="G133" s="60" t="e">
        <f ca="true">+IF(AND(ISNUMBER(OFFSET('Water Data'!$D$5,0,10*ROW('Water Data'!D127))),'Data Summary'!BV133="Yes"),100-OFFSET('Water Data'!$D$5,0,10*ROW('Water Data'!D127)),NA())</f>
        <v>#N/A</v>
      </c>
      <c r="H133" s="60" t="e">
        <f ca="true">+IF(AND(ISNUMBER(OFFSET('Water Data'!$D$7,0,10*ROW('Water Data'!D127))),'Data Summary'!BW133="Yes"),OFFSET('Water Data'!$D$7,0,10*ROW('Water Data'!D127)),NA())</f>
        <v>#N/A</v>
      </c>
      <c r="I133" s="60" t="e">
        <f ca="true">+IF(AND(ISNUMBER(OFFSET('Water Data'!$D$10,0,10*ROW('Water Data'!D127))),'Data Summary'!BX133="Yes"),OFFSET('Water Data'!$D$10,0,10*ROW('Water Data'!D127)),NA())</f>
        <v>#N/A</v>
      </c>
      <c r="J133" s="60" t="e">
        <f ca="true">+IF(AND(ISNUMBER(OFFSET('Water Data'!$E$5,0,10*ROW('Water Data'!E127))),'Data Summary'!BY133="Yes"),100-OFFSET('Water Data'!$E$5,0,10*ROW('Water Data'!E127)),NA())</f>
        <v>#N/A</v>
      </c>
      <c r="K133" s="60" t="e">
        <f ca="true">+IF(AND(ISNUMBER(OFFSET('Water Data'!$E$7,0,10*ROW('Water Data'!E127))),'Data Summary'!BZ133="Yes"),OFFSET('Water Data'!$E$7,0,10*ROW('Water Data'!E127)),NA())</f>
        <v>#N/A</v>
      </c>
      <c r="L133" s="60" t="e">
        <f ca="true">+IF(AND(ISNUMBER(OFFSET('Water Data'!$E$10,0,10*ROW('Water Data'!E127))),'Data Summary'!CA133="Yes"),OFFSET('Water Data'!$E$10,0,10*ROW('Water Data'!E127)),NA())</f>
        <v>#N/A</v>
      </c>
      <c r="M133" s="60" t="e">
        <f ca="true">+IF(AND(ISNUMBER(OFFSET('Water Data'!$F$5,0,10*ROW('Water Data'!F127))),'Data Summary'!CB133="Yes"),100-OFFSET('Water Data'!$F$5,0,10*ROW('Water Data'!F127)),NA())</f>
        <v>#N/A</v>
      </c>
      <c r="N133" s="60" t="e">
        <f ca="true">+IF(AND(ISNUMBER(OFFSET('Water Data'!$F$7,0,10*ROW('Water Data'!F127))),'Data Summary'!CC133="Yes"),OFFSET('Water Data'!$F$7,0,10*ROW('Water Data'!F127)),NA())</f>
        <v>#N/A</v>
      </c>
      <c r="O133" s="60" t="e">
        <f ca="true">+IF(AND(ISNUMBER(OFFSET('Water Data'!$F$10,0,10*ROW('Water Data'!F127))),'Data Summary'!CD133="Yes"),OFFSET('Water Data'!$F$10,0,10*ROW('Water Data'!F127)),NA())</f>
        <v>#N/A</v>
      </c>
      <c r="P133" s="60" t="e">
        <f ca="true">+IF(AND(ISNUMBER(OFFSET('Water Data'!$G$5,0,10*ROW('Water Data'!G127))),'Data Summary'!CE133="Yes"),100-OFFSET('Water Data'!$G$5,0,10*ROW('Water Data'!G127)),NA())</f>
        <v>#N/A</v>
      </c>
      <c r="Q133" s="60" t="e">
        <f ca="true">+IF(AND(ISNUMBER(OFFSET('Water Data'!$G$7,0,10*ROW('Water Data'!G127))),'Data Summary'!CF133="Yes"),OFFSET('Water Data'!$G$7,0,10*ROW('Water Data'!G127)),NA())</f>
        <v>#N/A</v>
      </c>
      <c r="R133" s="60" t="e">
        <f ca="true">+IF(AND(ISNUMBER(OFFSET('Water Data'!$G$10,0,10*ROW('Water Data'!G127))),'Data Summary'!CG133="Yes"),OFFSET('Water Data'!$G$10,0,10*ROW('Water Data'!G127)),NA())</f>
        <v>#N/A</v>
      </c>
      <c r="S133" s="60" t="e">
        <f ca="true">+IF(AND(ISNUMBER(OFFSET('Water Data'!$H$5,0,10*ROW('Water Data'!H127))),'Data Summary'!CH133="Yes"),100-OFFSET('Water Data'!$H$5,0,10*ROW('Water Data'!H127)),NA())</f>
        <v>#N/A</v>
      </c>
      <c r="T133" s="60" t="e">
        <f ca="true">+IF(AND(ISNUMBER(OFFSET('Water Data'!$H$7,0,10*ROW('Water Data'!H127))),'Data Summary'!CI133="Yes"),OFFSET('Water Data'!$H$7,0,10*ROW('Water Data'!H127)),NA())</f>
        <v>#N/A</v>
      </c>
      <c r="U133" s="60" t="e">
        <f ca="true">+IF(AND(ISNUMBER(OFFSET('Water Data'!$H$10,0,10*ROW('Water Data'!H127))),'Data Summary'!CJ133="Yes"),OFFSET('Water Data'!$H$10,0,10*ROW('Water Data'!H127)),NA())</f>
        <v>#N/A</v>
      </c>
      <c r="V133" s="106" t="e">
        <f ca="true">+IF(AND(ISNUMBER(OFFSET('Sanitation Data'!$C$5,0,10*ROW('Sanitation Data'!C127))),'Data Summary'!CK133="Yes"),100-OFFSET('Sanitation Data'!$C$5,0,10*ROW('Sanitation Data'!C127)),NA())</f>
        <v>#N/A</v>
      </c>
      <c r="W133" s="106" t="e">
        <f ca="true">+IF(AND(ISNUMBER(OFFSET('Sanitation Data'!$C$7,0,10*ROW('Sanitation Data'!C127))),'Data Summary'!CL133="Yes"),OFFSET('Sanitation Data'!$C$7,0,10*ROW('Sanitation Data'!C127)),NA())</f>
        <v>#N/A</v>
      </c>
      <c r="X133" s="106" t="e">
        <f ca="true">+IF(AND(ISNUMBER(OFFSET('Sanitation Data'!$C$11,0,10*ROW('Sanitation Data'!C127))),'Data Summary'!CM133="Yes"),OFFSET('Sanitation Data'!$C$11,0,10*ROW('Sanitation Data'!C127)),NA())</f>
        <v>#N/A</v>
      </c>
      <c r="Y133" s="106" t="e">
        <f ca="true">+IF(AND(ISNUMBER(OFFSET('Sanitation Data'!$C$12,0,10*ROW('Sanitation Data'!C127))),'Data Summary'!CN133="Yes"),OFFSET('Sanitation Data'!$C$12,0,10*ROW('Sanitation Data'!C127)),NA())</f>
        <v>#N/A</v>
      </c>
      <c r="Z133" s="106" t="e">
        <f ca="true">+IF(AND(ISNUMBER(OFFSET('Sanitation Data'!$C$13,0,10*ROW('Sanitation Data'!C127))),'Data Summary'!CO133="Yes"),OFFSET('Sanitation Data'!$C$13,0,10*ROW('Sanitation Data'!C127)),NA())</f>
        <v>#N/A</v>
      </c>
      <c r="AA133" s="106" t="e">
        <f ca="true">+IF(AND(ISNUMBER(OFFSET('Sanitation Data'!$D$5,0,10*ROW('Sanitation Data'!D127))),'Data Summary'!CP133="Yes"),100-OFFSET('Sanitation Data'!$D$5,0,10*ROW('Sanitation Data'!D127)),NA())</f>
        <v>#N/A</v>
      </c>
      <c r="AB133" s="106" t="e">
        <f ca="true">+IF(AND(ISNUMBER(OFFSET('Sanitation Data'!$D$7,0,10*ROW('Sanitation Data'!D127))),'Data Summary'!CQ133="Yes"),OFFSET('Sanitation Data'!$D$7,0,10*ROW('Sanitation Data'!D127)),NA())</f>
        <v>#N/A</v>
      </c>
      <c r="AC133" s="106" t="e">
        <f ca="true">+IF(AND(ISNUMBER(OFFSET('Sanitation Data'!$D$11,0,10*ROW('Sanitation Data'!D127))),'Data Summary'!CR133="Yes"),OFFSET('Sanitation Data'!$D$11,0,10*ROW('Sanitation Data'!D127)),NA())</f>
        <v>#N/A</v>
      </c>
      <c r="AD133" s="106" t="e">
        <f ca="true">+IF(AND(ISNUMBER(OFFSET('Sanitation Data'!$D$12,0,10*ROW('Sanitation Data'!D127))),'Data Summary'!CS133="Yes"),OFFSET('Sanitation Data'!$D$12,0,10*ROW('Sanitation Data'!D127)),NA())</f>
        <v>#N/A</v>
      </c>
      <c r="AE133" s="106" t="e">
        <f ca="true">+IF(AND(ISNUMBER(OFFSET('Sanitation Data'!$D$13,0,10*ROW('Sanitation Data'!D127))),'Data Summary'!CT133="Yes"),OFFSET('Sanitation Data'!$D$13,0,10*ROW('Sanitation Data'!D127)),NA())</f>
        <v>#N/A</v>
      </c>
      <c r="AF133" s="106" t="e">
        <f ca="true">+IF(AND(ISNUMBER(OFFSET('Sanitation Data'!$E$5,0,10*ROW('Sanitation Data'!E127))),'Data Summary'!CU133="Yes"),100-OFFSET('Sanitation Data'!$E$5,0,10*ROW('Sanitation Data'!E127)),NA())</f>
        <v>#N/A</v>
      </c>
      <c r="AG133" s="106" t="e">
        <f ca="true">+IF(AND(ISNUMBER(OFFSET('Sanitation Data'!$E$7,0,10*ROW('Sanitation Data'!E127))),'Data Summary'!CV133="Yes"),OFFSET('Sanitation Data'!$E$7,0,10*ROW('Sanitation Data'!E127)),NA())</f>
        <v>#N/A</v>
      </c>
      <c r="AH133" s="106" t="e">
        <f ca="true">+IF(AND(ISNUMBER(OFFSET('Sanitation Data'!$E$11,0,10*ROW('Sanitation Data'!E127))),'Data Summary'!CW133="Yes"),OFFSET('Sanitation Data'!$E$11,0,10*ROW('Sanitation Data'!E127)),NA())</f>
        <v>#N/A</v>
      </c>
      <c r="AI133" s="106" t="e">
        <f ca="true">+IF(AND(ISNUMBER(OFFSET('Sanitation Data'!$E$12,0,10*ROW('Sanitation Data'!E127))),'Data Summary'!CX133="Yes"),OFFSET('Sanitation Data'!$E$12,0,10*ROW('Sanitation Data'!E127)),NA())</f>
        <v>#N/A</v>
      </c>
      <c r="AJ133" s="106" t="e">
        <f ca="true">+IF(AND(ISNUMBER(OFFSET('Sanitation Data'!$E$13,0,10*ROW('Sanitation Data'!E127))),'Data Summary'!CY133="Yes"),OFFSET('Sanitation Data'!$E$13,0,10*ROW('Sanitation Data'!E127)),NA())</f>
        <v>#N/A</v>
      </c>
      <c r="AK133" s="106" t="e">
        <f ca="true">+IF(AND(ISNUMBER(OFFSET('Sanitation Data'!$F$5,0,10*ROW('Sanitation Data'!F127))),'Data Summary'!CZ133="Yes"),100-OFFSET('Sanitation Data'!$F$5,0,10*ROW('Sanitation Data'!F127)),NA())</f>
        <v>#N/A</v>
      </c>
      <c r="AL133" s="106" t="e">
        <f ca="true">+IF(AND(ISNUMBER(OFFSET('Sanitation Data'!$F$7,0,10*ROW('Sanitation Data'!F127))),'Data Summary'!DA133="Yes"),OFFSET('Sanitation Data'!$F$7,0,10*ROW('Sanitation Data'!F127)),NA())</f>
        <v>#N/A</v>
      </c>
      <c r="AM133" s="106" t="e">
        <f ca="true">+IF(AND(ISNUMBER(OFFSET('Sanitation Data'!$F$11,0,10*ROW('Sanitation Data'!F127))),'Data Summary'!DB133="Yes"),OFFSET('Sanitation Data'!$F$11,0,10*ROW('Sanitation Data'!F127)),NA())</f>
        <v>#N/A</v>
      </c>
      <c r="AN133" s="106" t="e">
        <f ca="true">+IF(AND(ISNUMBER(OFFSET('Sanitation Data'!$F$12,0,10*ROW('Sanitation Data'!F127))),'Data Summary'!DC133="Yes"),OFFSET('Sanitation Data'!$F$12,0,10*ROW('Sanitation Data'!F127)),NA())</f>
        <v>#N/A</v>
      </c>
      <c r="AO133" s="106" t="e">
        <f ca="true">+IF(AND(ISNUMBER(OFFSET('Sanitation Data'!$F$13,0,10*ROW('Sanitation Data'!F127))),'Data Summary'!DD133="Yes"),OFFSET('Sanitation Data'!$F$13,0,10*ROW('Sanitation Data'!F127)),NA())</f>
        <v>#N/A</v>
      </c>
      <c r="AP133" s="106" t="e">
        <f ca="true">+IF(AND(ISNUMBER(OFFSET('Sanitation Data'!$G$5,0,10*ROW('Sanitation Data'!G127))),'Data Summary'!DE133="Yes"),100-OFFSET('Sanitation Data'!$G$5,0,10*ROW('Sanitation Data'!G127)),NA())</f>
        <v>#N/A</v>
      </c>
      <c r="AQ133" s="106" t="e">
        <f ca="true">+IF(AND(ISNUMBER(OFFSET('Sanitation Data'!$G$7,0,10*ROW('Sanitation Data'!G127))),'Data Summary'!DF133="Yes"),OFFSET('Sanitation Data'!$G$7,0,10*ROW('Sanitation Data'!G127)),NA())</f>
        <v>#N/A</v>
      </c>
      <c r="AR133" s="106" t="e">
        <f ca="true">+IF(AND(ISNUMBER(OFFSET('Sanitation Data'!$G$11,0,10*ROW('Sanitation Data'!G127))),'Data Summary'!DG133="Yes"),OFFSET('Sanitation Data'!$G$11,0,10*ROW('Sanitation Data'!G127)),NA())</f>
        <v>#N/A</v>
      </c>
      <c r="AS133" s="106" t="e">
        <f ca="true">+IF(AND(ISNUMBER(OFFSET('Sanitation Data'!$G$12,0,10*ROW('Sanitation Data'!G127))),'Data Summary'!DH133="Yes"),OFFSET('Sanitation Data'!$G$12,0,10*ROW('Sanitation Data'!G127)),NA())</f>
        <v>#N/A</v>
      </c>
      <c r="AT133" s="106" t="e">
        <f ca="true">+IF(AND(ISNUMBER(OFFSET('Sanitation Data'!$G$13,0,10*ROW('Sanitation Data'!G127))),'Data Summary'!DI133="Yes"),OFFSET('Sanitation Data'!$G$13,0,10*ROW('Sanitation Data'!G127)),NA())</f>
        <v>#N/A</v>
      </c>
      <c r="AU133" s="106" t="e">
        <f ca="true">+IF(AND(ISNUMBER(OFFSET('Sanitation Data'!$H$5,0,10*ROW('Sanitation Data'!H127))),'Data Summary'!DJ133="Yes"),100-OFFSET('Sanitation Data'!$H$5,0,10*ROW('Sanitation Data'!H127)),NA())</f>
        <v>#N/A</v>
      </c>
      <c r="AV133" s="106" t="e">
        <f ca="true">+IF(AND(ISNUMBER(OFFSET('Sanitation Data'!$H$7,0,10*ROW('Sanitation Data'!H127))),'Data Summary'!DK133="Yes"),OFFSET('Sanitation Data'!$H$7,0,10*ROW('Sanitation Data'!H127)),NA())</f>
        <v>#N/A</v>
      </c>
      <c r="AW133" s="106" t="e">
        <f ca="true">+IF(AND(ISNUMBER(OFFSET('Sanitation Data'!$H$11,0,10*ROW('Sanitation Data'!H127))),'Data Summary'!DL133="Yes"),OFFSET('Sanitation Data'!$H$11,0,10*ROW('Sanitation Data'!H127)),NA())</f>
        <v>#N/A</v>
      </c>
      <c r="AX133" s="106" t="e">
        <f ca="true">+IF(AND(ISNUMBER(OFFSET('Sanitation Data'!$H$12,0,10*ROW('Sanitation Data'!H127))),'Data Summary'!DM133="Yes"),OFFSET('Sanitation Data'!$H$12,0,10*ROW('Sanitation Data'!H127)),NA())</f>
        <v>#N/A</v>
      </c>
      <c r="AY133" s="106" t="e">
        <f ca="true">+IF(AND(ISNUMBER(OFFSET('Sanitation Data'!$H$13,0,10*ROW('Sanitation Data'!H127))),'Data Summary'!DN133="Yes"),OFFSET('Sanitation Data'!$H$13,0,10*ROW('Sanitation Data'!H127)),NA())</f>
        <v>#N/A</v>
      </c>
      <c r="AZ133" s="111" t="e">
        <f ca="true">+IF(AND(ISNUMBER(OFFSET('Hygiene Data'!$C$6,0,10*ROW('Hygiene Data'!C127))),'Data Summary'!DO133="Yes"),OFFSET('Hygiene Data'!$C$6,0,10*ROW('Hygiene Data'!C127)),NA())</f>
        <v>#N/A</v>
      </c>
      <c r="BA133" s="111" t="e">
        <f ca="true">+IF(AND(ISNUMBER(OFFSET('Hygiene Data'!$C$8,0,10*ROW('Hygiene Data'!C127))),'Data Summary'!DP133="Yes"),OFFSET('Hygiene Data'!$C$8,0,10*ROW('Hygiene Data'!C127)),NA())</f>
        <v>#N/A</v>
      </c>
      <c r="BB133" s="111" t="e">
        <f ca="true">+IF(AND(ISNUMBER(OFFSET('Hygiene Data'!$C$10,0,10*ROW('Hygiene Data'!C127))),'Data Summary'!DQ133="Yes"),OFFSET('Hygiene Data'!$C$10,0,10*ROW('Hygiene Data'!C127)),NA())</f>
        <v>#N/A</v>
      </c>
      <c r="BC133" s="111" t="e">
        <f ca="true">+IF(AND(ISNUMBER(OFFSET('Hygiene Data'!$D$6,0,10*ROW('Hygiene Data'!D127))),'Data Summary'!DR133="Yes"),OFFSET('Hygiene Data'!$D$6,0,10*ROW('Hygiene Data'!D127)),NA())</f>
        <v>#N/A</v>
      </c>
      <c r="BD133" s="111" t="e">
        <f ca="true">+IF(AND(ISNUMBER(OFFSET('Hygiene Data'!$D$8,0,10*ROW('Hygiene Data'!D127))),'Data Summary'!DS133="Yes"),OFFSET('Hygiene Data'!$D$8,0,10*ROW('Hygiene Data'!D127)),NA())</f>
        <v>#N/A</v>
      </c>
      <c r="BE133" s="111" t="e">
        <f ca="true">+IF(AND(ISNUMBER(OFFSET('Hygiene Data'!$D$10,0,10*ROW('Hygiene Data'!D127))),'Data Summary'!DT133="Yes"),OFFSET('Hygiene Data'!$D$10,0,10*ROW('Hygiene Data'!D127)),NA())</f>
        <v>#N/A</v>
      </c>
      <c r="BF133" s="111" t="e">
        <f ca="true">+IF(AND(ISNUMBER(OFFSET('Hygiene Data'!$E$6,0,10*ROW('Hygiene Data'!E127))),'Data Summary'!DU133="Yes"),OFFSET('Hygiene Data'!$E$6,0,10*ROW('Hygiene Data'!E127)),NA())</f>
        <v>#N/A</v>
      </c>
      <c r="BG133" s="111" t="e">
        <f ca="true">+IF(AND(ISNUMBER(OFFSET('Hygiene Data'!$E$8,0,10*ROW('Hygiene Data'!E127))),'Data Summary'!DV133="Yes"),OFFSET('Hygiene Data'!$E$8,0,10*ROW('Hygiene Data'!E127)),NA())</f>
        <v>#N/A</v>
      </c>
      <c r="BH133" s="111" t="e">
        <f ca="true">+IF(AND(ISNUMBER(OFFSET('Hygiene Data'!$E$10,0,10*ROW('Hygiene Data'!E127))),'Data Summary'!DW133="Yes"),OFFSET('Hygiene Data'!$E$10,0,10*ROW('Hygiene Data'!E127)),NA())</f>
        <v>#N/A</v>
      </c>
      <c r="BI133" s="111" t="e">
        <f ca="true">+IF(AND(ISNUMBER(OFFSET('Hygiene Data'!$F$6,0,10*ROW('Hygiene Data'!F127))),'Data Summary'!DX133="Yes"),OFFSET('Hygiene Data'!$F$6,0,10*ROW('Hygiene Data'!F127)),NA())</f>
        <v>#N/A</v>
      </c>
      <c r="BJ133" s="111" t="e">
        <f ca="true">+IF(AND(ISNUMBER(OFFSET('Hygiene Data'!$F$8,0,10*ROW('Hygiene Data'!F127))),'Data Summary'!DY133="Yes"),OFFSET('Hygiene Data'!$F$8,0,10*ROW('Hygiene Data'!F127)),NA())</f>
        <v>#N/A</v>
      </c>
      <c r="BK133" s="111" t="e">
        <f ca="true">+IF(AND(ISNUMBER(OFFSET('Hygiene Data'!$F$10,0,10*ROW('Hygiene Data'!F127))),'Data Summary'!DZ133="Yes"),OFFSET('Hygiene Data'!$F$10,0,10*ROW('Hygiene Data'!F127)),NA())</f>
        <v>#N/A</v>
      </c>
      <c r="BL133" s="111" t="e">
        <f ca="true">+IF(AND(ISNUMBER(OFFSET('Hygiene Data'!$G$6,0,10*ROW('Hygiene Data'!G127))),'Data Summary'!EA133="Yes"),OFFSET('Hygiene Data'!$G$6,0,10*ROW('Hygiene Data'!G127)),NA())</f>
        <v>#N/A</v>
      </c>
      <c r="BM133" s="111" t="e">
        <f ca="true">+IF(AND(ISNUMBER(OFFSET('Hygiene Data'!$G$8,0,10*ROW('Hygiene Data'!G127))),'Data Summary'!EB133="Yes"),OFFSET('Hygiene Data'!$G$8,0,10*ROW('Hygiene Data'!G127)),NA())</f>
        <v>#N/A</v>
      </c>
      <c r="BN133" s="111" t="e">
        <f ca="true">+IF(AND(ISNUMBER(OFFSET('Hygiene Data'!$G$10,0,10*ROW('Hygiene Data'!G127))),'Data Summary'!EC133="Yes"),OFFSET('Hygiene Data'!$G$10,0,10*ROW('Hygiene Data'!G127)),NA())</f>
        <v>#N/A</v>
      </c>
      <c r="BO133" s="111" t="e">
        <f ca="true">+IF(AND(ISNUMBER(OFFSET('Hygiene Data'!$H$6,0,10*ROW('Hygiene Data'!H127))),'Data Summary'!ED133="Yes"),OFFSET('Hygiene Data'!$H$6,0,10*ROW('Hygiene Data'!H127)),NA())</f>
        <v>#N/A</v>
      </c>
      <c r="BP133" s="111" t="e">
        <f ca="true">+IF(AND(ISNUMBER(OFFSET('Hygiene Data'!$H$8,0,10*ROW('Hygiene Data'!H127))),'Data Summary'!EE133="Yes"),OFFSET('Hygiene Data'!$H$8,0,10*ROW('Hygiene Data'!H127)),NA())</f>
        <v>#N/A</v>
      </c>
      <c r="BQ133" s="111" t="e">
        <f ca="true">+IF(AND(ISNUMBER(OFFSET('Hygiene Data'!$H$10,0,10*ROW('Hygiene Data'!H127))),'Data Summary'!EF133="Yes"),OFFSET('Hygiene Data'!$H$10,0,10*ROW('Hygiene Data'!H127)),NA())</f>
        <v>#N/A</v>
      </c>
    </row>
    <row r="134" x14ac:dyDescent="0.2">
      <c r="A134" s="59" t="e">
        <f ca="true">+IF(OFFSET('Water Data'!$B$1,0,10*ROW('Water Data'!B128))="",NA(),OFFSET('Water Data'!$B$1,0,10*ROW('Water Data'!B128)))</f>
        <v>#N/A</v>
      </c>
      <c r="B134" s="59" t="e">
        <f ca="true">+IF(OFFSET('Water Data'!$A$3,0,10*ROW('Water Data'!A131))="",NA(),OFFSET('Water Data'!$A$3,0,10*ROW('Water Data'!A131)))</f>
        <v>#N/A</v>
      </c>
      <c r="C134" s="59" t="e">
        <f ca="true">+IF(OFFSET('Water Data'!$C$3,0,10*ROW('Water Data'!C131))="",NA(),OFFSET('Water Data'!$C$3,0,10*ROW('Water Data'!C131)))</f>
        <v>#N/A</v>
      </c>
      <c r="D134" s="60" t="e">
        <f ca="true">+IF(AND(ISNUMBER(OFFSET('Water Data'!$C$5,0,10*ROW('Water Data'!C128))),'Data Summary'!BS134="Yes"),100-OFFSET('Water Data'!$C$5,0,10*ROW('Water Data'!C128)),NA())</f>
        <v>#N/A</v>
      </c>
      <c r="E134" s="60" t="e">
        <f ca="true">+IF(AND(ISNUMBER(OFFSET('Water Data'!$C$7,0,10*ROW('Water Data'!C128))),'Data Summary'!BT134="Yes"),OFFSET('Water Data'!$C$7,0,10*ROW('Water Data'!C128)),NA())</f>
        <v>#N/A</v>
      </c>
      <c r="F134" s="60" t="e">
        <f ca="true">+IF(AND(ISNUMBER(OFFSET('Water Data'!$C$10,0,10*ROW('Water Data'!C128))),'Data Summary'!BU134="Yes"),OFFSET('Water Data'!$C$10,0,10*ROW('Water Data'!C128)),NA())</f>
        <v>#N/A</v>
      </c>
      <c r="G134" s="60" t="e">
        <f ca="true">+IF(AND(ISNUMBER(OFFSET('Water Data'!$D$5,0,10*ROW('Water Data'!D128))),'Data Summary'!BV134="Yes"),100-OFFSET('Water Data'!$D$5,0,10*ROW('Water Data'!D128)),NA())</f>
        <v>#N/A</v>
      </c>
      <c r="H134" s="60" t="e">
        <f ca="true">+IF(AND(ISNUMBER(OFFSET('Water Data'!$D$7,0,10*ROW('Water Data'!D128))),'Data Summary'!BW134="Yes"),OFFSET('Water Data'!$D$7,0,10*ROW('Water Data'!D128)),NA())</f>
        <v>#N/A</v>
      </c>
      <c r="I134" s="60" t="e">
        <f ca="true">+IF(AND(ISNUMBER(OFFSET('Water Data'!$D$10,0,10*ROW('Water Data'!D128))),'Data Summary'!BX134="Yes"),OFFSET('Water Data'!$D$10,0,10*ROW('Water Data'!D128)),NA())</f>
        <v>#N/A</v>
      </c>
      <c r="J134" s="60" t="e">
        <f ca="true">+IF(AND(ISNUMBER(OFFSET('Water Data'!$E$5,0,10*ROW('Water Data'!E128))),'Data Summary'!BY134="Yes"),100-OFFSET('Water Data'!$E$5,0,10*ROW('Water Data'!E128)),NA())</f>
        <v>#N/A</v>
      </c>
      <c r="K134" s="60" t="e">
        <f ca="true">+IF(AND(ISNUMBER(OFFSET('Water Data'!$E$7,0,10*ROW('Water Data'!E128))),'Data Summary'!BZ134="Yes"),OFFSET('Water Data'!$E$7,0,10*ROW('Water Data'!E128)),NA())</f>
        <v>#N/A</v>
      </c>
      <c r="L134" s="60" t="e">
        <f ca="true">+IF(AND(ISNUMBER(OFFSET('Water Data'!$E$10,0,10*ROW('Water Data'!E128))),'Data Summary'!CA134="Yes"),OFFSET('Water Data'!$E$10,0,10*ROW('Water Data'!E128)),NA())</f>
        <v>#N/A</v>
      </c>
      <c r="M134" s="60" t="e">
        <f ca="true">+IF(AND(ISNUMBER(OFFSET('Water Data'!$F$5,0,10*ROW('Water Data'!F128))),'Data Summary'!CB134="Yes"),100-OFFSET('Water Data'!$F$5,0,10*ROW('Water Data'!F128)),NA())</f>
        <v>#N/A</v>
      </c>
      <c r="N134" s="60" t="e">
        <f ca="true">+IF(AND(ISNUMBER(OFFSET('Water Data'!$F$7,0,10*ROW('Water Data'!F128))),'Data Summary'!CC134="Yes"),OFFSET('Water Data'!$F$7,0,10*ROW('Water Data'!F128)),NA())</f>
        <v>#N/A</v>
      </c>
      <c r="O134" s="60" t="e">
        <f ca="true">+IF(AND(ISNUMBER(OFFSET('Water Data'!$F$10,0,10*ROW('Water Data'!F128))),'Data Summary'!CD134="Yes"),OFFSET('Water Data'!$F$10,0,10*ROW('Water Data'!F128)),NA())</f>
        <v>#N/A</v>
      </c>
      <c r="P134" s="60" t="e">
        <f ca="true">+IF(AND(ISNUMBER(OFFSET('Water Data'!$G$5,0,10*ROW('Water Data'!G128))),'Data Summary'!CE134="Yes"),100-OFFSET('Water Data'!$G$5,0,10*ROW('Water Data'!G128)),NA())</f>
        <v>#N/A</v>
      </c>
      <c r="Q134" s="60" t="e">
        <f ca="true">+IF(AND(ISNUMBER(OFFSET('Water Data'!$G$7,0,10*ROW('Water Data'!G128))),'Data Summary'!CF134="Yes"),OFFSET('Water Data'!$G$7,0,10*ROW('Water Data'!G128)),NA())</f>
        <v>#N/A</v>
      </c>
      <c r="R134" s="60" t="e">
        <f ca="true">+IF(AND(ISNUMBER(OFFSET('Water Data'!$G$10,0,10*ROW('Water Data'!G128))),'Data Summary'!CG134="Yes"),OFFSET('Water Data'!$G$10,0,10*ROW('Water Data'!G128)),NA())</f>
        <v>#N/A</v>
      </c>
      <c r="S134" s="60" t="e">
        <f ca="true">+IF(AND(ISNUMBER(OFFSET('Water Data'!$H$5,0,10*ROW('Water Data'!H128))),'Data Summary'!CH134="Yes"),100-OFFSET('Water Data'!$H$5,0,10*ROW('Water Data'!H128)),NA())</f>
        <v>#N/A</v>
      </c>
      <c r="T134" s="60" t="e">
        <f ca="true">+IF(AND(ISNUMBER(OFFSET('Water Data'!$H$7,0,10*ROW('Water Data'!H128))),'Data Summary'!CI134="Yes"),OFFSET('Water Data'!$H$7,0,10*ROW('Water Data'!H128)),NA())</f>
        <v>#N/A</v>
      </c>
      <c r="U134" s="60" t="e">
        <f ca="true">+IF(AND(ISNUMBER(OFFSET('Water Data'!$H$10,0,10*ROW('Water Data'!H128))),'Data Summary'!CJ134="Yes"),OFFSET('Water Data'!$H$10,0,10*ROW('Water Data'!H128)),NA())</f>
        <v>#N/A</v>
      </c>
      <c r="V134" s="106" t="e">
        <f ca="true">+IF(AND(ISNUMBER(OFFSET('Sanitation Data'!$C$5,0,10*ROW('Sanitation Data'!C128))),'Data Summary'!CK134="Yes"),100-OFFSET('Sanitation Data'!$C$5,0,10*ROW('Sanitation Data'!C128)),NA())</f>
        <v>#N/A</v>
      </c>
      <c r="W134" s="106" t="e">
        <f ca="true">+IF(AND(ISNUMBER(OFFSET('Sanitation Data'!$C$7,0,10*ROW('Sanitation Data'!C128))),'Data Summary'!CL134="Yes"),OFFSET('Sanitation Data'!$C$7,0,10*ROW('Sanitation Data'!C128)),NA())</f>
        <v>#N/A</v>
      </c>
      <c r="X134" s="106" t="e">
        <f ca="true">+IF(AND(ISNUMBER(OFFSET('Sanitation Data'!$C$11,0,10*ROW('Sanitation Data'!C128))),'Data Summary'!CM134="Yes"),OFFSET('Sanitation Data'!$C$11,0,10*ROW('Sanitation Data'!C128)),NA())</f>
        <v>#N/A</v>
      </c>
      <c r="Y134" s="106" t="e">
        <f ca="true">+IF(AND(ISNUMBER(OFFSET('Sanitation Data'!$C$12,0,10*ROW('Sanitation Data'!C128))),'Data Summary'!CN134="Yes"),OFFSET('Sanitation Data'!$C$12,0,10*ROW('Sanitation Data'!C128)),NA())</f>
        <v>#N/A</v>
      </c>
      <c r="Z134" s="106" t="e">
        <f ca="true">+IF(AND(ISNUMBER(OFFSET('Sanitation Data'!$C$13,0,10*ROW('Sanitation Data'!C128))),'Data Summary'!CO134="Yes"),OFFSET('Sanitation Data'!$C$13,0,10*ROW('Sanitation Data'!C128)),NA())</f>
        <v>#N/A</v>
      </c>
      <c r="AA134" s="106" t="e">
        <f ca="true">+IF(AND(ISNUMBER(OFFSET('Sanitation Data'!$D$5,0,10*ROW('Sanitation Data'!D128))),'Data Summary'!CP134="Yes"),100-OFFSET('Sanitation Data'!$D$5,0,10*ROW('Sanitation Data'!D128)),NA())</f>
        <v>#N/A</v>
      </c>
      <c r="AB134" s="106" t="e">
        <f ca="true">+IF(AND(ISNUMBER(OFFSET('Sanitation Data'!$D$7,0,10*ROW('Sanitation Data'!D128))),'Data Summary'!CQ134="Yes"),OFFSET('Sanitation Data'!$D$7,0,10*ROW('Sanitation Data'!D128)),NA())</f>
        <v>#N/A</v>
      </c>
      <c r="AC134" s="106" t="e">
        <f ca="true">+IF(AND(ISNUMBER(OFFSET('Sanitation Data'!$D$11,0,10*ROW('Sanitation Data'!D128))),'Data Summary'!CR134="Yes"),OFFSET('Sanitation Data'!$D$11,0,10*ROW('Sanitation Data'!D128)),NA())</f>
        <v>#N/A</v>
      </c>
      <c r="AD134" s="106" t="e">
        <f ca="true">+IF(AND(ISNUMBER(OFFSET('Sanitation Data'!$D$12,0,10*ROW('Sanitation Data'!D128))),'Data Summary'!CS134="Yes"),OFFSET('Sanitation Data'!$D$12,0,10*ROW('Sanitation Data'!D128)),NA())</f>
        <v>#N/A</v>
      </c>
      <c r="AE134" s="106" t="e">
        <f ca="true">+IF(AND(ISNUMBER(OFFSET('Sanitation Data'!$D$13,0,10*ROW('Sanitation Data'!D128))),'Data Summary'!CT134="Yes"),OFFSET('Sanitation Data'!$D$13,0,10*ROW('Sanitation Data'!D128)),NA())</f>
        <v>#N/A</v>
      </c>
      <c r="AF134" s="106" t="e">
        <f ca="true">+IF(AND(ISNUMBER(OFFSET('Sanitation Data'!$E$5,0,10*ROW('Sanitation Data'!E128))),'Data Summary'!CU134="Yes"),100-OFFSET('Sanitation Data'!$E$5,0,10*ROW('Sanitation Data'!E128)),NA())</f>
        <v>#N/A</v>
      </c>
      <c r="AG134" s="106" t="e">
        <f ca="true">+IF(AND(ISNUMBER(OFFSET('Sanitation Data'!$E$7,0,10*ROW('Sanitation Data'!E128))),'Data Summary'!CV134="Yes"),OFFSET('Sanitation Data'!$E$7,0,10*ROW('Sanitation Data'!E128)),NA())</f>
        <v>#N/A</v>
      </c>
      <c r="AH134" s="106" t="e">
        <f ca="true">+IF(AND(ISNUMBER(OFFSET('Sanitation Data'!$E$11,0,10*ROW('Sanitation Data'!E128))),'Data Summary'!CW134="Yes"),OFFSET('Sanitation Data'!$E$11,0,10*ROW('Sanitation Data'!E128)),NA())</f>
        <v>#N/A</v>
      </c>
      <c r="AI134" s="106" t="e">
        <f ca="true">+IF(AND(ISNUMBER(OFFSET('Sanitation Data'!$E$12,0,10*ROW('Sanitation Data'!E128))),'Data Summary'!CX134="Yes"),OFFSET('Sanitation Data'!$E$12,0,10*ROW('Sanitation Data'!E128)),NA())</f>
        <v>#N/A</v>
      </c>
      <c r="AJ134" s="106" t="e">
        <f ca="true">+IF(AND(ISNUMBER(OFFSET('Sanitation Data'!$E$13,0,10*ROW('Sanitation Data'!E128))),'Data Summary'!CY134="Yes"),OFFSET('Sanitation Data'!$E$13,0,10*ROW('Sanitation Data'!E128)),NA())</f>
        <v>#N/A</v>
      </c>
      <c r="AK134" s="106" t="e">
        <f ca="true">+IF(AND(ISNUMBER(OFFSET('Sanitation Data'!$F$5,0,10*ROW('Sanitation Data'!F128))),'Data Summary'!CZ134="Yes"),100-OFFSET('Sanitation Data'!$F$5,0,10*ROW('Sanitation Data'!F128)),NA())</f>
        <v>#N/A</v>
      </c>
      <c r="AL134" s="106" t="e">
        <f ca="true">+IF(AND(ISNUMBER(OFFSET('Sanitation Data'!$F$7,0,10*ROW('Sanitation Data'!F128))),'Data Summary'!DA134="Yes"),OFFSET('Sanitation Data'!$F$7,0,10*ROW('Sanitation Data'!F128)),NA())</f>
        <v>#N/A</v>
      </c>
      <c r="AM134" s="106" t="e">
        <f ca="true">+IF(AND(ISNUMBER(OFFSET('Sanitation Data'!$F$11,0,10*ROW('Sanitation Data'!F128))),'Data Summary'!DB134="Yes"),OFFSET('Sanitation Data'!$F$11,0,10*ROW('Sanitation Data'!F128)),NA())</f>
        <v>#N/A</v>
      </c>
      <c r="AN134" s="106" t="e">
        <f ca="true">+IF(AND(ISNUMBER(OFFSET('Sanitation Data'!$F$12,0,10*ROW('Sanitation Data'!F128))),'Data Summary'!DC134="Yes"),OFFSET('Sanitation Data'!$F$12,0,10*ROW('Sanitation Data'!F128)),NA())</f>
        <v>#N/A</v>
      </c>
      <c r="AO134" s="106" t="e">
        <f ca="true">+IF(AND(ISNUMBER(OFFSET('Sanitation Data'!$F$13,0,10*ROW('Sanitation Data'!F128))),'Data Summary'!DD134="Yes"),OFFSET('Sanitation Data'!$F$13,0,10*ROW('Sanitation Data'!F128)),NA())</f>
        <v>#N/A</v>
      </c>
      <c r="AP134" s="106" t="e">
        <f ca="true">+IF(AND(ISNUMBER(OFFSET('Sanitation Data'!$G$5,0,10*ROW('Sanitation Data'!G128))),'Data Summary'!DE134="Yes"),100-OFFSET('Sanitation Data'!$G$5,0,10*ROW('Sanitation Data'!G128)),NA())</f>
        <v>#N/A</v>
      </c>
      <c r="AQ134" s="106" t="e">
        <f ca="true">+IF(AND(ISNUMBER(OFFSET('Sanitation Data'!$G$7,0,10*ROW('Sanitation Data'!G128))),'Data Summary'!DF134="Yes"),OFFSET('Sanitation Data'!$G$7,0,10*ROW('Sanitation Data'!G128)),NA())</f>
        <v>#N/A</v>
      </c>
      <c r="AR134" s="106" t="e">
        <f ca="true">+IF(AND(ISNUMBER(OFFSET('Sanitation Data'!$G$11,0,10*ROW('Sanitation Data'!G128))),'Data Summary'!DG134="Yes"),OFFSET('Sanitation Data'!$G$11,0,10*ROW('Sanitation Data'!G128)),NA())</f>
        <v>#N/A</v>
      </c>
      <c r="AS134" s="106" t="e">
        <f ca="true">+IF(AND(ISNUMBER(OFFSET('Sanitation Data'!$G$12,0,10*ROW('Sanitation Data'!G128))),'Data Summary'!DH134="Yes"),OFFSET('Sanitation Data'!$G$12,0,10*ROW('Sanitation Data'!G128)),NA())</f>
        <v>#N/A</v>
      </c>
      <c r="AT134" s="106" t="e">
        <f ca="true">+IF(AND(ISNUMBER(OFFSET('Sanitation Data'!$G$13,0,10*ROW('Sanitation Data'!G128))),'Data Summary'!DI134="Yes"),OFFSET('Sanitation Data'!$G$13,0,10*ROW('Sanitation Data'!G128)),NA())</f>
        <v>#N/A</v>
      </c>
      <c r="AU134" s="106" t="e">
        <f ca="true">+IF(AND(ISNUMBER(OFFSET('Sanitation Data'!$H$5,0,10*ROW('Sanitation Data'!H128))),'Data Summary'!DJ134="Yes"),100-OFFSET('Sanitation Data'!$H$5,0,10*ROW('Sanitation Data'!H128)),NA())</f>
        <v>#N/A</v>
      </c>
      <c r="AV134" s="106" t="e">
        <f ca="true">+IF(AND(ISNUMBER(OFFSET('Sanitation Data'!$H$7,0,10*ROW('Sanitation Data'!H128))),'Data Summary'!DK134="Yes"),OFFSET('Sanitation Data'!$H$7,0,10*ROW('Sanitation Data'!H128)),NA())</f>
        <v>#N/A</v>
      </c>
      <c r="AW134" s="106" t="e">
        <f ca="true">+IF(AND(ISNUMBER(OFFSET('Sanitation Data'!$H$11,0,10*ROW('Sanitation Data'!H128))),'Data Summary'!DL134="Yes"),OFFSET('Sanitation Data'!$H$11,0,10*ROW('Sanitation Data'!H128)),NA())</f>
        <v>#N/A</v>
      </c>
      <c r="AX134" s="106" t="e">
        <f ca="true">+IF(AND(ISNUMBER(OFFSET('Sanitation Data'!$H$12,0,10*ROW('Sanitation Data'!H128))),'Data Summary'!DM134="Yes"),OFFSET('Sanitation Data'!$H$12,0,10*ROW('Sanitation Data'!H128)),NA())</f>
        <v>#N/A</v>
      </c>
      <c r="AY134" s="106" t="e">
        <f ca="true">+IF(AND(ISNUMBER(OFFSET('Sanitation Data'!$H$13,0,10*ROW('Sanitation Data'!H128))),'Data Summary'!DN134="Yes"),OFFSET('Sanitation Data'!$H$13,0,10*ROW('Sanitation Data'!H128)),NA())</f>
        <v>#N/A</v>
      </c>
      <c r="AZ134" s="111" t="e">
        <f ca="true">+IF(AND(ISNUMBER(OFFSET('Hygiene Data'!$C$6,0,10*ROW('Hygiene Data'!C128))),'Data Summary'!DO134="Yes"),OFFSET('Hygiene Data'!$C$6,0,10*ROW('Hygiene Data'!C128)),NA())</f>
        <v>#N/A</v>
      </c>
      <c r="BA134" s="111" t="e">
        <f ca="true">+IF(AND(ISNUMBER(OFFSET('Hygiene Data'!$C$8,0,10*ROW('Hygiene Data'!C128))),'Data Summary'!DP134="Yes"),OFFSET('Hygiene Data'!$C$8,0,10*ROW('Hygiene Data'!C128)),NA())</f>
        <v>#N/A</v>
      </c>
      <c r="BB134" s="111" t="e">
        <f ca="true">+IF(AND(ISNUMBER(OFFSET('Hygiene Data'!$C$10,0,10*ROW('Hygiene Data'!C128))),'Data Summary'!DQ134="Yes"),OFFSET('Hygiene Data'!$C$10,0,10*ROW('Hygiene Data'!C128)),NA())</f>
        <v>#N/A</v>
      </c>
      <c r="BC134" s="111" t="e">
        <f ca="true">+IF(AND(ISNUMBER(OFFSET('Hygiene Data'!$D$6,0,10*ROW('Hygiene Data'!D128))),'Data Summary'!DR134="Yes"),OFFSET('Hygiene Data'!$D$6,0,10*ROW('Hygiene Data'!D128)),NA())</f>
        <v>#N/A</v>
      </c>
      <c r="BD134" s="111" t="e">
        <f ca="true">+IF(AND(ISNUMBER(OFFSET('Hygiene Data'!$D$8,0,10*ROW('Hygiene Data'!D128))),'Data Summary'!DS134="Yes"),OFFSET('Hygiene Data'!$D$8,0,10*ROW('Hygiene Data'!D128)),NA())</f>
        <v>#N/A</v>
      </c>
      <c r="BE134" s="111" t="e">
        <f ca="true">+IF(AND(ISNUMBER(OFFSET('Hygiene Data'!$D$10,0,10*ROW('Hygiene Data'!D128))),'Data Summary'!DT134="Yes"),OFFSET('Hygiene Data'!$D$10,0,10*ROW('Hygiene Data'!D128)),NA())</f>
        <v>#N/A</v>
      </c>
      <c r="BF134" s="111" t="e">
        <f ca="true">+IF(AND(ISNUMBER(OFFSET('Hygiene Data'!$E$6,0,10*ROW('Hygiene Data'!E128))),'Data Summary'!DU134="Yes"),OFFSET('Hygiene Data'!$E$6,0,10*ROW('Hygiene Data'!E128)),NA())</f>
        <v>#N/A</v>
      </c>
      <c r="BG134" s="111" t="e">
        <f ca="true">+IF(AND(ISNUMBER(OFFSET('Hygiene Data'!$E$8,0,10*ROW('Hygiene Data'!E128))),'Data Summary'!DV134="Yes"),OFFSET('Hygiene Data'!$E$8,0,10*ROW('Hygiene Data'!E128)),NA())</f>
        <v>#N/A</v>
      </c>
      <c r="BH134" s="111" t="e">
        <f ca="true">+IF(AND(ISNUMBER(OFFSET('Hygiene Data'!$E$10,0,10*ROW('Hygiene Data'!E128))),'Data Summary'!DW134="Yes"),OFFSET('Hygiene Data'!$E$10,0,10*ROW('Hygiene Data'!E128)),NA())</f>
        <v>#N/A</v>
      </c>
      <c r="BI134" s="111" t="e">
        <f ca="true">+IF(AND(ISNUMBER(OFFSET('Hygiene Data'!$F$6,0,10*ROW('Hygiene Data'!F128))),'Data Summary'!DX134="Yes"),OFFSET('Hygiene Data'!$F$6,0,10*ROW('Hygiene Data'!F128)),NA())</f>
        <v>#N/A</v>
      </c>
      <c r="BJ134" s="111" t="e">
        <f ca="true">+IF(AND(ISNUMBER(OFFSET('Hygiene Data'!$F$8,0,10*ROW('Hygiene Data'!F128))),'Data Summary'!DY134="Yes"),OFFSET('Hygiene Data'!$F$8,0,10*ROW('Hygiene Data'!F128)),NA())</f>
        <v>#N/A</v>
      </c>
      <c r="BK134" s="111" t="e">
        <f ca="true">+IF(AND(ISNUMBER(OFFSET('Hygiene Data'!$F$10,0,10*ROW('Hygiene Data'!F128))),'Data Summary'!DZ134="Yes"),OFFSET('Hygiene Data'!$F$10,0,10*ROW('Hygiene Data'!F128)),NA())</f>
        <v>#N/A</v>
      </c>
      <c r="BL134" s="111" t="e">
        <f ca="true">+IF(AND(ISNUMBER(OFFSET('Hygiene Data'!$G$6,0,10*ROW('Hygiene Data'!G128))),'Data Summary'!EA134="Yes"),OFFSET('Hygiene Data'!$G$6,0,10*ROW('Hygiene Data'!G128)),NA())</f>
        <v>#N/A</v>
      </c>
      <c r="BM134" s="111" t="e">
        <f ca="true">+IF(AND(ISNUMBER(OFFSET('Hygiene Data'!$G$8,0,10*ROW('Hygiene Data'!G128))),'Data Summary'!EB134="Yes"),OFFSET('Hygiene Data'!$G$8,0,10*ROW('Hygiene Data'!G128)),NA())</f>
        <v>#N/A</v>
      </c>
      <c r="BN134" s="111" t="e">
        <f ca="true">+IF(AND(ISNUMBER(OFFSET('Hygiene Data'!$G$10,0,10*ROW('Hygiene Data'!G128))),'Data Summary'!EC134="Yes"),OFFSET('Hygiene Data'!$G$10,0,10*ROW('Hygiene Data'!G128)),NA())</f>
        <v>#N/A</v>
      </c>
      <c r="BO134" s="111" t="e">
        <f ca="true">+IF(AND(ISNUMBER(OFFSET('Hygiene Data'!$H$6,0,10*ROW('Hygiene Data'!H128))),'Data Summary'!ED134="Yes"),OFFSET('Hygiene Data'!$H$6,0,10*ROW('Hygiene Data'!H128)),NA())</f>
        <v>#N/A</v>
      </c>
      <c r="BP134" s="111" t="e">
        <f ca="true">+IF(AND(ISNUMBER(OFFSET('Hygiene Data'!$H$8,0,10*ROW('Hygiene Data'!H128))),'Data Summary'!EE134="Yes"),OFFSET('Hygiene Data'!$H$8,0,10*ROW('Hygiene Data'!H128)),NA())</f>
        <v>#N/A</v>
      </c>
      <c r="BQ134" s="111" t="e">
        <f ca="true">+IF(AND(ISNUMBER(OFFSET('Hygiene Data'!$H$10,0,10*ROW('Hygiene Data'!H128))),'Data Summary'!EF134="Yes"),OFFSET('Hygiene Data'!$H$10,0,10*ROW('Hygiene Data'!H128)),NA())</f>
        <v>#N/A</v>
      </c>
    </row>
    <row r="135" x14ac:dyDescent="0.2">
      <c r="A135" s="59" t="e">
        <f ca="true">+IF(OFFSET('Water Data'!$B$1,0,10*ROW('Water Data'!B129))="",NA(),OFFSET('Water Data'!$B$1,0,10*ROW('Water Data'!B129)))</f>
        <v>#N/A</v>
      </c>
      <c r="B135" s="59" t="e">
        <f ca="true">+IF(OFFSET('Water Data'!$A$3,0,10*ROW('Water Data'!A132))="",NA(),OFFSET('Water Data'!$A$3,0,10*ROW('Water Data'!A132)))</f>
        <v>#N/A</v>
      </c>
      <c r="C135" s="59" t="e">
        <f ca="true">+IF(OFFSET('Water Data'!$C$3,0,10*ROW('Water Data'!C132))="",NA(),OFFSET('Water Data'!$C$3,0,10*ROW('Water Data'!C132)))</f>
        <v>#N/A</v>
      </c>
      <c r="D135" s="60" t="e">
        <f ca="true">+IF(AND(ISNUMBER(OFFSET('Water Data'!$C$5,0,10*ROW('Water Data'!C129))),'Data Summary'!BS135="Yes"),100-OFFSET('Water Data'!$C$5,0,10*ROW('Water Data'!C129)),NA())</f>
        <v>#N/A</v>
      </c>
      <c r="E135" s="60" t="e">
        <f ca="true">+IF(AND(ISNUMBER(OFFSET('Water Data'!$C$7,0,10*ROW('Water Data'!C129))),'Data Summary'!BT135="Yes"),OFFSET('Water Data'!$C$7,0,10*ROW('Water Data'!C129)),NA())</f>
        <v>#N/A</v>
      </c>
      <c r="F135" s="60" t="e">
        <f ca="true">+IF(AND(ISNUMBER(OFFSET('Water Data'!$C$10,0,10*ROW('Water Data'!C129))),'Data Summary'!BU135="Yes"),OFFSET('Water Data'!$C$10,0,10*ROW('Water Data'!C129)),NA())</f>
        <v>#N/A</v>
      </c>
      <c r="G135" s="60" t="e">
        <f ca="true">+IF(AND(ISNUMBER(OFFSET('Water Data'!$D$5,0,10*ROW('Water Data'!D129))),'Data Summary'!BV135="Yes"),100-OFFSET('Water Data'!$D$5,0,10*ROW('Water Data'!D129)),NA())</f>
        <v>#N/A</v>
      </c>
      <c r="H135" s="60" t="e">
        <f ca="true">+IF(AND(ISNUMBER(OFFSET('Water Data'!$D$7,0,10*ROW('Water Data'!D129))),'Data Summary'!BW135="Yes"),OFFSET('Water Data'!$D$7,0,10*ROW('Water Data'!D129)),NA())</f>
        <v>#N/A</v>
      </c>
      <c r="I135" s="60" t="e">
        <f ca="true">+IF(AND(ISNUMBER(OFFSET('Water Data'!$D$10,0,10*ROW('Water Data'!D129))),'Data Summary'!BX135="Yes"),OFFSET('Water Data'!$D$10,0,10*ROW('Water Data'!D129)),NA())</f>
        <v>#N/A</v>
      </c>
      <c r="J135" s="60" t="e">
        <f ca="true">+IF(AND(ISNUMBER(OFFSET('Water Data'!$E$5,0,10*ROW('Water Data'!E129))),'Data Summary'!BY135="Yes"),100-OFFSET('Water Data'!$E$5,0,10*ROW('Water Data'!E129)),NA())</f>
        <v>#N/A</v>
      </c>
      <c r="K135" s="60" t="e">
        <f ca="true">+IF(AND(ISNUMBER(OFFSET('Water Data'!$E$7,0,10*ROW('Water Data'!E129))),'Data Summary'!BZ135="Yes"),OFFSET('Water Data'!$E$7,0,10*ROW('Water Data'!E129)),NA())</f>
        <v>#N/A</v>
      </c>
      <c r="L135" s="60" t="e">
        <f ca="true">+IF(AND(ISNUMBER(OFFSET('Water Data'!$E$10,0,10*ROW('Water Data'!E129))),'Data Summary'!CA135="Yes"),OFFSET('Water Data'!$E$10,0,10*ROW('Water Data'!E129)),NA())</f>
        <v>#N/A</v>
      </c>
      <c r="M135" s="60" t="e">
        <f ca="true">+IF(AND(ISNUMBER(OFFSET('Water Data'!$F$5,0,10*ROW('Water Data'!F129))),'Data Summary'!CB135="Yes"),100-OFFSET('Water Data'!$F$5,0,10*ROW('Water Data'!F129)),NA())</f>
        <v>#N/A</v>
      </c>
      <c r="N135" s="60" t="e">
        <f ca="true">+IF(AND(ISNUMBER(OFFSET('Water Data'!$F$7,0,10*ROW('Water Data'!F129))),'Data Summary'!CC135="Yes"),OFFSET('Water Data'!$F$7,0,10*ROW('Water Data'!F129)),NA())</f>
        <v>#N/A</v>
      </c>
      <c r="O135" s="60" t="e">
        <f ca="true">+IF(AND(ISNUMBER(OFFSET('Water Data'!$F$10,0,10*ROW('Water Data'!F129))),'Data Summary'!CD135="Yes"),OFFSET('Water Data'!$F$10,0,10*ROW('Water Data'!F129)),NA())</f>
        <v>#N/A</v>
      </c>
      <c r="P135" s="60" t="e">
        <f ca="true">+IF(AND(ISNUMBER(OFFSET('Water Data'!$G$5,0,10*ROW('Water Data'!G129))),'Data Summary'!CE135="Yes"),100-OFFSET('Water Data'!$G$5,0,10*ROW('Water Data'!G129)),NA())</f>
        <v>#N/A</v>
      </c>
      <c r="Q135" s="60" t="e">
        <f ca="true">+IF(AND(ISNUMBER(OFFSET('Water Data'!$G$7,0,10*ROW('Water Data'!G129))),'Data Summary'!CF135="Yes"),OFFSET('Water Data'!$G$7,0,10*ROW('Water Data'!G129)),NA())</f>
        <v>#N/A</v>
      </c>
      <c r="R135" s="60" t="e">
        <f ca="true">+IF(AND(ISNUMBER(OFFSET('Water Data'!$G$10,0,10*ROW('Water Data'!G129))),'Data Summary'!CG135="Yes"),OFFSET('Water Data'!$G$10,0,10*ROW('Water Data'!G129)),NA())</f>
        <v>#N/A</v>
      </c>
      <c r="S135" s="60" t="e">
        <f ca="true">+IF(AND(ISNUMBER(OFFSET('Water Data'!$H$5,0,10*ROW('Water Data'!H129))),'Data Summary'!CH135="Yes"),100-OFFSET('Water Data'!$H$5,0,10*ROW('Water Data'!H129)),NA())</f>
        <v>#N/A</v>
      </c>
      <c r="T135" s="60" t="e">
        <f ca="true">+IF(AND(ISNUMBER(OFFSET('Water Data'!$H$7,0,10*ROW('Water Data'!H129))),'Data Summary'!CI135="Yes"),OFFSET('Water Data'!$H$7,0,10*ROW('Water Data'!H129)),NA())</f>
        <v>#N/A</v>
      </c>
      <c r="U135" s="60" t="e">
        <f ca="true">+IF(AND(ISNUMBER(OFFSET('Water Data'!$H$10,0,10*ROW('Water Data'!H129))),'Data Summary'!CJ135="Yes"),OFFSET('Water Data'!$H$10,0,10*ROW('Water Data'!H129)),NA())</f>
        <v>#N/A</v>
      </c>
      <c r="V135" s="106" t="e">
        <f ca="true">+IF(AND(ISNUMBER(OFFSET('Sanitation Data'!$C$5,0,10*ROW('Sanitation Data'!C129))),'Data Summary'!CK135="Yes"),100-OFFSET('Sanitation Data'!$C$5,0,10*ROW('Sanitation Data'!C129)),NA())</f>
        <v>#N/A</v>
      </c>
      <c r="W135" s="106" t="e">
        <f ca="true">+IF(AND(ISNUMBER(OFFSET('Sanitation Data'!$C$7,0,10*ROW('Sanitation Data'!C129))),'Data Summary'!CL135="Yes"),OFFSET('Sanitation Data'!$C$7,0,10*ROW('Sanitation Data'!C129)),NA())</f>
        <v>#N/A</v>
      </c>
      <c r="X135" s="106" t="e">
        <f ca="true">+IF(AND(ISNUMBER(OFFSET('Sanitation Data'!$C$11,0,10*ROW('Sanitation Data'!C129))),'Data Summary'!CM135="Yes"),OFFSET('Sanitation Data'!$C$11,0,10*ROW('Sanitation Data'!C129)),NA())</f>
        <v>#N/A</v>
      </c>
      <c r="Y135" s="106" t="e">
        <f ca="true">+IF(AND(ISNUMBER(OFFSET('Sanitation Data'!$C$12,0,10*ROW('Sanitation Data'!C129))),'Data Summary'!CN135="Yes"),OFFSET('Sanitation Data'!$C$12,0,10*ROW('Sanitation Data'!C129)),NA())</f>
        <v>#N/A</v>
      </c>
      <c r="Z135" s="106" t="e">
        <f ca="true">+IF(AND(ISNUMBER(OFFSET('Sanitation Data'!$C$13,0,10*ROW('Sanitation Data'!C129))),'Data Summary'!CO135="Yes"),OFFSET('Sanitation Data'!$C$13,0,10*ROW('Sanitation Data'!C129)),NA())</f>
        <v>#N/A</v>
      </c>
      <c r="AA135" s="106" t="e">
        <f ca="true">+IF(AND(ISNUMBER(OFFSET('Sanitation Data'!$D$5,0,10*ROW('Sanitation Data'!D129))),'Data Summary'!CP135="Yes"),100-OFFSET('Sanitation Data'!$D$5,0,10*ROW('Sanitation Data'!D129)),NA())</f>
        <v>#N/A</v>
      </c>
      <c r="AB135" s="106" t="e">
        <f ca="true">+IF(AND(ISNUMBER(OFFSET('Sanitation Data'!$D$7,0,10*ROW('Sanitation Data'!D129))),'Data Summary'!CQ135="Yes"),OFFSET('Sanitation Data'!$D$7,0,10*ROW('Sanitation Data'!D129)),NA())</f>
        <v>#N/A</v>
      </c>
      <c r="AC135" s="106" t="e">
        <f ca="true">+IF(AND(ISNUMBER(OFFSET('Sanitation Data'!$D$11,0,10*ROW('Sanitation Data'!D129))),'Data Summary'!CR135="Yes"),OFFSET('Sanitation Data'!$D$11,0,10*ROW('Sanitation Data'!D129)),NA())</f>
        <v>#N/A</v>
      </c>
      <c r="AD135" s="106" t="e">
        <f ca="true">+IF(AND(ISNUMBER(OFFSET('Sanitation Data'!$D$12,0,10*ROW('Sanitation Data'!D129))),'Data Summary'!CS135="Yes"),OFFSET('Sanitation Data'!$D$12,0,10*ROW('Sanitation Data'!D129)),NA())</f>
        <v>#N/A</v>
      </c>
      <c r="AE135" s="106" t="e">
        <f ca="true">+IF(AND(ISNUMBER(OFFSET('Sanitation Data'!$D$13,0,10*ROW('Sanitation Data'!D129))),'Data Summary'!CT135="Yes"),OFFSET('Sanitation Data'!$D$13,0,10*ROW('Sanitation Data'!D129)),NA())</f>
        <v>#N/A</v>
      </c>
      <c r="AF135" s="106" t="e">
        <f ca="true">+IF(AND(ISNUMBER(OFFSET('Sanitation Data'!$E$5,0,10*ROW('Sanitation Data'!E129))),'Data Summary'!CU135="Yes"),100-OFFSET('Sanitation Data'!$E$5,0,10*ROW('Sanitation Data'!E129)),NA())</f>
        <v>#N/A</v>
      </c>
      <c r="AG135" s="106" t="e">
        <f ca="true">+IF(AND(ISNUMBER(OFFSET('Sanitation Data'!$E$7,0,10*ROW('Sanitation Data'!E129))),'Data Summary'!CV135="Yes"),OFFSET('Sanitation Data'!$E$7,0,10*ROW('Sanitation Data'!E129)),NA())</f>
        <v>#N/A</v>
      </c>
      <c r="AH135" s="106" t="e">
        <f ca="true">+IF(AND(ISNUMBER(OFFSET('Sanitation Data'!$E$11,0,10*ROW('Sanitation Data'!E129))),'Data Summary'!CW135="Yes"),OFFSET('Sanitation Data'!$E$11,0,10*ROW('Sanitation Data'!E129)),NA())</f>
        <v>#N/A</v>
      </c>
      <c r="AI135" s="106" t="e">
        <f ca="true">+IF(AND(ISNUMBER(OFFSET('Sanitation Data'!$E$12,0,10*ROW('Sanitation Data'!E129))),'Data Summary'!CX135="Yes"),OFFSET('Sanitation Data'!$E$12,0,10*ROW('Sanitation Data'!E129)),NA())</f>
        <v>#N/A</v>
      </c>
      <c r="AJ135" s="106" t="e">
        <f ca="true">+IF(AND(ISNUMBER(OFFSET('Sanitation Data'!$E$13,0,10*ROW('Sanitation Data'!E129))),'Data Summary'!CY135="Yes"),OFFSET('Sanitation Data'!$E$13,0,10*ROW('Sanitation Data'!E129)),NA())</f>
        <v>#N/A</v>
      </c>
      <c r="AK135" s="106" t="e">
        <f ca="true">+IF(AND(ISNUMBER(OFFSET('Sanitation Data'!$F$5,0,10*ROW('Sanitation Data'!F129))),'Data Summary'!CZ135="Yes"),100-OFFSET('Sanitation Data'!$F$5,0,10*ROW('Sanitation Data'!F129)),NA())</f>
        <v>#N/A</v>
      </c>
      <c r="AL135" s="106" t="e">
        <f ca="true">+IF(AND(ISNUMBER(OFFSET('Sanitation Data'!$F$7,0,10*ROW('Sanitation Data'!F129))),'Data Summary'!DA135="Yes"),OFFSET('Sanitation Data'!$F$7,0,10*ROW('Sanitation Data'!F129)),NA())</f>
        <v>#N/A</v>
      </c>
      <c r="AM135" s="106" t="e">
        <f ca="true">+IF(AND(ISNUMBER(OFFSET('Sanitation Data'!$F$11,0,10*ROW('Sanitation Data'!F129))),'Data Summary'!DB135="Yes"),OFFSET('Sanitation Data'!$F$11,0,10*ROW('Sanitation Data'!F129)),NA())</f>
        <v>#N/A</v>
      </c>
      <c r="AN135" s="106" t="e">
        <f ca="true">+IF(AND(ISNUMBER(OFFSET('Sanitation Data'!$F$12,0,10*ROW('Sanitation Data'!F129))),'Data Summary'!DC135="Yes"),OFFSET('Sanitation Data'!$F$12,0,10*ROW('Sanitation Data'!F129)),NA())</f>
        <v>#N/A</v>
      </c>
      <c r="AO135" s="106" t="e">
        <f ca="true">+IF(AND(ISNUMBER(OFFSET('Sanitation Data'!$F$13,0,10*ROW('Sanitation Data'!F129))),'Data Summary'!DD135="Yes"),OFFSET('Sanitation Data'!$F$13,0,10*ROW('Sanitation Data'!F129)),NA())</f>
        <v>#N/A</v>
      </c>
      <c r="AP135" s="106" t="e">
        <f ca="true">+IF(AND(ISNUMBER(OFFSET('Sanitation Data'!$G$5,0,10*ROW('Sanitation Data'!G129))),'Data Summary'!DE135="Yes"),100-OFFSET('Sanitation Data'!$G$5,0,10*ROW('Sanitation Data'!G129)),NA())</f>
        <v>#N/A</v>
      </c>
      <c r="AQ135" s="106" t="e">
        <f ca="true">+IF(AND(ISNUMBER(OFFSET('Sanitation Data'!$G$7,0,10*ROW('Sanitation Data'!G129))),'Data Summary'!DF135="Yes"),OFFSET('Sanitation Data'!$G$7,0,10*ROW('Sanitation Data'!G129)),NA())</f>
        <v>#N/A</v>
      </c>
      <c r="AR135" s="106" t="e">
        <f ca="true">+IF(AND(ISNUMBER(OFFSET('Sanitation Data'!$G$11,0,10*ROW('Sanitation Data'!G129))),'Data Summary'!DG135="Yes"),OFFSET('Sanitation Data'!$G$11,0,10*ROW('Sanitation Data'!G129)),NA())</f>
        <v>#N/A</v>
      </c>
      <c r="AS135" s="106" t="e">
        <f ca="true">+IF(AND(ISNUMBER(OFFSET('Sanitation Data'!$G$12,0,10*ROW('Sanitation Data'!G129))),'Data Summary'!DH135="Yes"),OFFSET('Sanitation Data'!$G$12,0,10*ROW('Sanitation Data'!G129)),NA())</f>
        <v>#N/A</v>
      </c>
      <c r="AT135" s="106" t="e">
        <f ca="true">+IF(AND(ISNUMBER(OFFSET('Sanitation Data'!$G$13,0,10*ROW('Sanitation Data'!G129))),'Data Summary'!DI135="Yes"),OFFSET('Sanitation Data'!$G$13,0,10*ROW('Sanitation Data'!G129)),NA())</f>
        <v>#N/A</v>
      </c>
      <c r="AU135" s="106" t="e">
        <f ca="true">+IF(AND(ISNUMBER(OFFSET('Sanitation Data'!$H$5,0,10*ROW('Sanitation Data'!H129))),'Data Summary'!DJ135="Yes"),100-OFFSET('Sanitation Data'!$H$5,0,10*ROW('Sanitation Data'!H129)),NA())</f>
        <v>#N/A</v>
      </c>
      <c r="AV135" s="106" t="e">
        <f ca="true">+IF(AND(ISNUMBER(OFFSET('Sanitation Data'!$H$7,0,10*ROW('Sanitation Data'!H129))),'Data Summary'!DK135="Yes"),OFFSET('Sanitation Data'!$H$7,0,10*ROW('Sanitation Data'!H129)),NA())</f>
        <v>#N/A</v>
      </c>
      <c r="AW135" s="106" t="e">
        <f ca="true">+IF(AND(ISNUMBER(OFFSET('Sanitation Data'!$H$11,0,10*ROW('Sanitation Data'!H129))),'Data Summary'!DL135="Yes"),OFFSET('Sanitation Data'!$H$11,0,10*ROW('Sanitation Data'!H129)),NA())</f>
        <v>#N/A</v>
      </c>
      <c r="AX135" s="106" t="e">
        <f ca="true">+IF(AND(ISNUMBER(OFFSET('Sanitation Data'!$H$12,0,10*ROW('Sanitation Data'!H129))),'Data Summary'!DM135="Yes"),OFFSET('Sanitation Data'!$H$12,0,10*ROW('Sanitation Data'!H129)),NA())</f>
        <v>#N/A</v>
      </c>
      <c r="AY135" s="106" t="e">
        <f ca="true">+IF(AND(ISNUMBER(OFFSET('Sanitation Data'!$H$13,0,10*ROW('Sanitation Data'!H129))),'Data Summary'!DN135="Yes"),OFFSET('Sanitation Data'!$H$13,0,10*ROW('Sanitation Data'!H129)),NA())</f>
        <v>#N/A</v>
      </c>
      <c r="AZ135" s="111" t="e">
        <f ca="true">+IF(AND(ISNUMBER(OFFSET('Hygiene Data'!$C$6,0,10*ROW('Hygiene Data'!C129))),'Data Summary'!DO135="Yes"),OFFSET('Hygiene Data'!$C$6,0,10*ROW('Hygiene Data'!C129)),NA())</f>
        <v>#N/A</v>
      </c>
      <c r="BA135" s="111" t="e">
        <f ca="true">+IF(AND(ISNUMBER(OFFSET('Hygiene Data'!$C$8,0,10*ROW('Hygiene Data'!C129))),'Data Summary'!DP135="Yes"),OFFSET('Hygiene Data'!$C$8,0,10*ROW('Hygiene Data'!C129)),NA())</f>
        <v>#N/A</v>
      </c>
      <c r="BB135" s="111" t="e">
        <f ca="true">+IF(AND(ISNUMBER(OFFSET('Hygiene Data'!$C$10,0,10*ROW('Hygiene Data'!C129))),'Data Summary'!DQ135="Yes"),OFFSET('Hygiene Data'!$C$10,0,10*ROW('Hygiene Data'!C129)),NA())</f>
        <v>#N/A</v>
      </c>
      <c r="BC135" s="111" t="e">
        <f ca="true">+IF(AND(ISNUMBER(OFFSET('Hygiene Data'!$D$6,0,10*ROW('Hygiene Data'!D129))),'Data Summary'!DR135="Yes"),OFFSET('Hygiene Data'!$D$6,0,10*ROW('Hygiene Data'!D129)),NA())</f>
        <v>#N/A</v>
      </c>
      <c r="BD135" s="111" t="e">
        <f ca="true">+IF(AND(ISNUMBER(OFFSET('Hygiene Data'!$D$8,0,10*ROW('Hygiene Data'!D129))),'Data Summary'!DS135="Yes"),OFFSET('Hygiene Data'!$D$8,0,10*ROW('Hygiene Data'!D129)),NA())</f>
        <v>#N/A</v>
      </c>
      <c r="BE135" s="111" t="e">
        <f ca="true">+IF(AND(ISNUMBER(OFFSET('Hygiene Data'!$D$10,0,10*ROW('Hygiene Data'!D129))),'Data Summary'!DT135="Yes"),OFFSET('Hygiene Data'!$D$10,0,10*ROW('Hygiene Data'!D129)),NA())</f>
        <v>#N/A</v>
      </c>
      <c r="BF135" s="111" t="e">
        <f ca="true">+IF(AND(ISNUMBER(OFFSET('Hygiene Data'!$E$6,0,10*ROW('Hygiene Data'!E129))),'Data Summary'!DU135="Yes"),OFFSET('Hygiene Data'!$E$6,0,10*ROW('Hygiene Data'!E129)),NA())</f>
        <v>#N/A</v>
      </c>
      <c r="BG135" s="111" t="e">
        <f ca="true">+IF(AND(ISNUMBER(OFFSET('Hygiene Data'!$E$8,0,10*ROW('Hygiene Data'!E129))),'Data Summary'!DV135="Yes"),OFFSET('Hygiene Data'!$E$8,0,10*ROW('Hygiene Data'!E129)),NA())</f>
        <v>#N/A</v>
      </c>
      <c r="BH135" s="111" t="e">
        <f ca="true">+IF(AND(ISNUMBER(OFFSET('Hygiene Data'!$E$10,0,10*ROW('Hygiene Data'!E129))),'Data Summary'!DW135="Yes"),OFFSET('Hygiene Data'!$E$10,0,10*ROW('Hygiene Data'!E129)),NA())</f>
        <v>#N/A</v>
      </c>
      <c r="BI135" s="111" t="e">
        <f ca="true">+IF(AND(ISNUMBER(OFFSET('Hygiene Data'!$F$6,0,10*ROW('Hygiene Data'!F129))),'Data Summary'!DX135="Yes"),OFFSET('Hygiene Data'!$F$6,0,10*ROW('Hygiene Data'!F129)),NA())</f>
        <v>#N/A</v>
      </c>
      <c r="BJ135" s="111" t="e">
        <f ca="true">+IF(AND(ISNUMBER(OFFSET('Hygiene Data'!$F$8,0,10*ROW('Hygiene Data'!F129))),'Data Summary'!DY135="Yes"),OFFSET('Hygiene Data'!$F$8,0,10*ROW('Hygiene Data'!F129)),NA())</f>
        <v>#N/A</v>
      </c>
      <c r="BK135" s="111" t="e">
        <f ca="true">+IF(AND(ISNUMBER(OFFSET('Hygiene Data'!$F$10,0,10*ROW('Hygiene Data'!F129))),'Data Summary'!DZ135="Yes"),OFFSET('Hygiene Data'!$F$10,0,10*ROW('Hygiene Data'!F129)),NA())</f>
        <v>#N/A</v>
      </c>
      <c r="BL135" s="111" t="e">
        <f ca="true">+IF(AND(ISNUMBER(OFFSET('Hygiene Data'!$G$6,0,10*ROW('Hygiene Data'!G129))),'Data Summary'!EA135="Yes"),OFFSET('Hygiene Data'!$G$6,0,10*ROW('Hygiene Data'!G129)),NA())</f>
        <v>#N/A</v>
      </c>
      <c r="BM135" s="111" t="e">
        <f ca="true">+IF(AND(ISNUMBER(OFFSET('Hygiene Data'!$G$8,0,10*ROW('Hygiene Data'!G129))),'Data Summary'!EB135="Yes"),OFFSET('Hygiene Data'!$G$8,0,10*ROW('Hygiene Data'!G129)),NA())</f>
        <v>#N/A</v>
      </c>
      <c r="BN135" s="111" t="e">
        <f ca="true">+IF(AND(ISNUMBER(OFFSET('Hygiene Data'!$G$10,0,10*ROW('Hygiene Data'!G129))),'Data Summary'!EC135="Yes"),OFFSET('Hygiene Data'!$G$10,0,10*ROW('Hygiene Data'!G129)),NA())</f>
        <v>#N/A</v>
      </c>
      <c r="BO135" s="111" t="e">
        <f ca="true">+IF(AND(ISNUMBER(OFFSET('Hygiene Data'!$H$6,0,10*ROW('Hygiene Data'!H129))),'Data Summary'!ED135="Yes"),OFFSET('Hygiene Data'!$H$6,0,10*ROW('Hygiene Data'!H129)),NA())</f>
        <v>#N/A</v>
      </c>
      <c r="BP135" s="111" t="e">
        <f ca="true">+IF(AND(ISNUMBER(OFFSET('Hygiene Data'!$H$8,0,10*ROW('Hygiene Data'!H129))),'Data Summary'!EE135="Yes"),OFFSET('Hygiene Data'!$H$8,0,10*ROW('Hygiene Data'!H129)),NA())</f>
        <v>#N/A</v>
      </c>
      <c r="BQ135" s="111" t="e">
        <f ca="true">+IF(AND(ISNUMBER(OFFSET('Hygiene Data'!$H$10,0,10*ROW('Hygiene Data'!H129))),'Data Summary'!EF135="Yes"),OFFSET('Hygiene Data'!$H$10,0,10*ROW('Hygiene Data'!H129)),NA())</f>
        <v>#N/A</v>
      </c>
    </row>
    <row r="136" x14ac:dyDescent="0.2">
      <c r="A136" s="59" t="e">
        <f ca="true">+IF(OFFSET('Water Data'!$B$1,0,10*ROW('Water Data'!B130))="",NA(),OFFSET('Water Data'!$B$1,0,10*ROW('Water Data'!B130)))</f>
        <v>#N/A</v>
      </c>
      <c r="B136" s="59" t="e">
        <f ca="true">+IF(OFFSET('Water Data'!$A$3,0,10*ROW('Water Data'!A133))="",NA(),OFFSET('Water Data'!$A$3,0,10*ROW('Water Data'!A133)))</f>
        <v>#N/A</v>
      </c>
      <c r="C136" s="59" t="e">
        <f ca="true">+IF(OFFSET('Water Data'!$C$3,0,10*ROW('Water Data'!C133))="",NA(),OFFSET('Water Data'!$C$3,0,10*ROW('Water Data'!C133)))</f>
        <v>#N/A</v>
      </c>
      <c r="D136" s="60" t="e">
        <f ca="true">+IF(AND(ISNUMBER(OFFSET('Water Data'!$C$5,0,10*ROW('Water Data'!C130))),'Data Summary'!BS136="Yes"),100-OFFSET('Water Data'!$C$5,0,10*ROW('Water Data'!C130)),NA())</f>
        <v>#N/A</v>
      </c>
      <c r="E136" s="60" t="e">
        <f ca="true">+IF(AND(ISNUMBER(OFFSET('Water Data'!$C$7,0,10*ROW('Water Data'!C130))),'Data Summary'!BT136="Yes"),OFFSET('Water Data'!$C$7,0,10*ROW('Water Data'!C130)),NA())</f>
        <v>#N/A</v>
      </c>
      <c r="F136" s="60" t="e">
        <f ca="true">+IF(AND(ISNUMBER(OFFSET('Water Data'!$C$10,0,10*ROW('Water Data'!C130))),'Data Summary'!BU136="Yes"),OFFSET('Water Data'!$C$10,0,10*ROW('Water Data'!C130)),NA())</f>
        <v>#N/A</v>
      </c>
      <c r="G136" s="60" t="e">
        <f ca="true">+IF(AND(ISNUMBER(OFFSET('Water Data'!$D$5,0,10*ROW('Water Data'!D130))),'Data Summary'!BV136="Yes"),100-OFFSET('Water Data'!$D$5,0,10*ROW('Water Data'!D130)),NA())</f>
        <v>#N/A</v>
      </c>
      <c r="H136" s="60" t="e">
        <f ca="true">+IF(AND(ISNUMBER(OFFSET('Water Data'!$D$7,0,10*ROW('Water Data'!D130))),'Data Summary'!BW136="Yes"),OFFSET('Water Data'!$D$7,0,10*ROW('Water Data'!D130)),NA())</f>
        <v>#N/A</v>
      </c>
      <c r="I136" s="60" t="e">
        <f ca="true">+IF(AND(ISNUMBER(OFFSET('Water Data'!$D$10,0,10*ROW('Water Data'!D130))),'Data Summary'!BX136="Yes"),OFFSET('Water Data'!$D$10,0,10*ROW('Water Data'!D130)),NA())</f>
        <v>#N/A</v>
      </c>
      <c r="J136" s="60" t="e">
        <f ca="true">+IF(AND(ISNUMBER(OFFSET('Water Data'!$E$5,0,10*ROW('Water Data'!E130))),'Data Summary'!BY136="Yes"),100-OFFSET('Water Data'!$E$5,0,10*ROW('Water Data'!E130)),NA())</f>
        <v>#N/A</v>
      </c>
      <c r="K136" s="60" t="e">
        <f ca="true">+IF(AND(ISNUMBER(OFFSET('Water Data'!$E$7,0,10*ROW('Water Data'!E130))),'Data Summary'!BZ136="Yes"),OFFSET('Water Data'!$E$7,0,10*ROW('Water Data'!E130)),NA())</f>
        <v>#N/A</v>
      </c>
      <c r="L136" s="60" t="e">
        <f ca="true">+IF(AND(ISNUMBER(OFFSET('Water Data'!$E$10,0,10*ROW('Water Data'!E130))),'Data Summary'!CA136="Yes"),OFFSET('Water Data'!$E$10,0,10*ROW('Water Data'!E130)),NA())</f>
        <v>#N/A</v>
      </c>
      <c r="M136" s="60" t="e">
        <f ca="true">+IF(AND(ISNUMBER(OFFSET('Water Data'!$F$5,0,10*ROW('Water Data'!F130))),'Data Summary'!CB136="Yes"),100-OFFSET('Water Data'!$F$5,0,10*ROW('Water Data'!F130)),NA())</f>
        <v>#N/A</v>
      </c>
      <c r="N136" s="60" t="e">
        <f ca="true">+IF(AND(ISNUMBER(OFFSET('Water Data'!$F$7,0,10*ROW('Water Data'!F130))),'Data Summary'!CC136="Yes"),OFFSET('Water Data'!$F$7,0,10*ROW('Water Data'!F130)),NA())</f>
        <v>#N/A</v>
      </c>
      <c r="O136" s="60" t="e">
        <f ca="true">+IF(AND(ISNUMBER(OFFSET('Water Data'!$F$10,0,10*ROW('Water Data'!F130))),'Data Summary'!CD136="Yes"),OFFSET('Water Data'!$F$10,0,10*ROW('Water Data'!F130)),NA())</f>
        <v>#N/A</v>
      </c>
      <c r="P136" s="60" t="e">
        <f ca="true">+IF(AND(ISNUMBER(OFFSET('Water Data'!$G$5,0,10*ROW('Water Data'!G130))),'Data Summary'!CE136="Yes"),100-OFFSET('Water Data'!$G$5,0,10*ROW('Water Data'!G130)),NA())</f>
        <v>#N/A</v>
      </c>
      <c r="Q136" s="60" t="e">
        <f ca="true">+IF(AND(ISNUMBER(OFFSET('Water Data'!$G$7,0,10*ROW('Water Data'!G130))),'Data Summary'!CF136="Yes"),OFFSET('Water Data'!$G$7,0,10*ROW('Water Data'!G130)),NA())</f>
        <v>#N/A</v>
      </c>
      <c r="R136" s="60" t="e">
        <f ca="true">+IF(AND(ISNUMBER(OFFSET('Water Data'!$G$10,0,10*ROW('Water Data'!G130))),'Data Summary'!CG136="Yes"),OFFSET('Water Data'!$G$10,0,10*ROW('Water Data'!G130)),NA())</f>
        <v>#N/A</v>
      </c>
      <c r="S136" s="60" t="e">
        <f ca="true">+IF(AND(ISNUMBER(OFFSET('Water Data'!$H$5,0,10*ROW('Water Data'!H130))),'Data Summary'!CH136="Yes"),100-OFFSET('Water Data'!$H$5,0,10*ROW('Water Data'!H130)),NA())</f>
        <v>#N/A</v>
      </c>
      <c r="T136" s="60" t="e">
        <f ca="true">+IF(AND(ISNUMBER(OFFSET('Water Data'!$H$7,0,10*ROW('Water Data'!H130))),'Data Summary'!CI136="Yes"),OFFSET('Water Data'!$H$7,0,10*ROW('Water Data'!H130)),NA())</f>
        <v>#N/A</v>
      </c>
      <c r="U136" s="60" t="e">
        <f ca="true">+IF(AND(ISNUMBER(OFFSET('Water Data'!$H$10,0,10*ROW('Water Data'!H130))),'Data Summary'!CJ136="Yes"),OFFSET('Water Data'!$H$10,0,10*ROW('Water Data'!H130)),NA())</f>
        <v>#N/A</v>
      </c>
      <c r="V136" s="106" t="e">
        <f ca="true">+IF(AND(ISNUMBER(OFFSET('Sanitation Data'!$C$5,0,10*ROW('Sanitation Data'!C130))),'Data Summary'!CK136="Yes"),100-OFFSET('Sanitation Data'!$C$5,0,10*ROW('Sanitation Data'!C130)),NA())</f>
        <v>#N/A</v>
      </c>
      <c r="W136" s="106" t="e">
        <f ca="true">+IF(AND(ISNUMBER(OFFSET('Sanitation Data'!$C$7,0,10*ROW('Sanitation Data'!C130))),'Data Summary'!CL136="Yes"),OFFSET('Sanitation Data'!$C$7,0,10*ROW('Sanitation Data'!C130)),NA())</f>
        <v>#N/A</v>
      </c>
      <c r="X136" s="106" t="e">
        <f ca="true">+IF(AND(ISNUMBER(OFFSET('Sanitation Data'!$C$11,0,10*ROW('Sanitation Data'!C130))),'Data Summary'!CM136="Yes"),OFFSET('Sanitation Data'!$C$11,0,10*ROW('Sanitation Data'!C130)),NA())</f>
        <v>#N/A</v>
      </c>
      <c r="Y136" s="106" t="e">
        <f ca="true">+IF(AND(ISNUMBER(OFFSET('Sanitation Data'!$C$12,0,10*ROW('Sanitation Data'!C130))),'Data Summary'!CN136="Yes"),OFFSET('Sanitation Data'!$C$12,0,10*ROW('Sanitation Data'!C130)),NA())</f>
        <v>#N/A</v>
      </c>
      <c r="Z136" s="106" t="e">
        <f ca="true">+IF(AND(ISNUMBER(OFFSET('Sanitation Data'!$C$13,0,10*ROW('Sanitation Data'!C130))),'Data Summary'!CO136="Yes"),OFFSET('Sanitation Data'!$C$13,0,10*ROW('Sanitation Data'!C130)),NA())</f>
        <v>#N/A</v>
      </c>
      <c r="AA136" s="106" t="e">
        <f ca="true">+IF(AND(ISNUMBER(OFFSET('Sanitation Data'!$D$5,0,10*ROW('Sanitation Data'!D130))),'Data Summary'!CP136="Yes"),100-OFFSET('Sanitation Data'!$D$5,0,10*ROW('Sanitation Data'!D130)),NA())</f>
        <v>#N/A</v>
      </c>
      <c r="AB136" s="106" t="e">
        <f ca="true">+IF(AND(ISNUMBER(OFFSET('Sanitation Data'!$D$7,0,10*ROW('Sanitation Data'!D130))),'Data Summary'!CQ136="Yes"),OFFSET('Sanitation Data'!$D$7,0,10*ROW('Sanitation Data'!D130)),NA())</f>
        <v>#N/A</v>
      </c>
      <c r="AC136" s="106" t="e">
        <f ca="true">+IF(AND(ISNUMBER(OFFSET('Sanitation Data'!$D$11,0,10*ROW('Sanitation Data'!D130))),'Data Summary'!CR136="Yes"),OFFSET('Sanitation Data'!$D$11,0,10*ROW('Sanitation Data'!D130)),NA())</f>
        <v>#N/A</v>
      </c>
      <c r="AD136" s="106" t="e">
        <f ca="true">+IF(AND(ISNUMBER(OFFSET('Sanitation Data'!$D$12,0,10*ROW('Sanitation Data'!D130))),'Data Summary'!CS136="Yes"),OFFSET('Sanitation Data'!$D$12,0,10*ROW('Sanitation Data'!D130)),NA())</f>
        <v>#N/A</v>
      </c>
      <c r="AE136" s="106" t="e">
        <f ca="true">+IF(AND(ISNUMBER(OFFSET('Sanitation Data'!$D$13,0,10*ROW('Sanitation Data'!D130))),'Data Summary'!CT136="Yes"),OFFSET('Sanitation Data'!$D$13,0,10*ROW('Sanitation Data'!D130)),NA())</f>
        <v>#N/A</v>
      </c>
      <c r="AF136" s="106" t="e">
        <f ca="true">+IF(AND(ISNUMBER(OFFSET('Sanitation Data'!$E$5,0,10*ROW('Sanitation Data'!E130))),'Data Summary'!CU136="Yes"),100-OFFSET('Sanitation Data'!$E$5,0,10*ROW('Sanitation Data'!E130)),NA())</f>
        <v>#N/A</v>
      </c>
      <c r="AG136" s="106" t="e">
        <f ca="true">+IF(AND(ISNUMBER(OFFSET('Sanitation Data'!$E$7,0,10*ROW('Sanitation Data'!E130))),'Data Summary'!CV136="Yes"),OFFSET('Sanitation Data'!$E$7,0,10*ROW('Sanitation Data'!E130)),NA())</f>
        <v>#N/A</v>
      </c>
      <c r="AH136" s="106" t="e">
        <f ca="true">+IF(AND(ISNUMBER(OFFSET('Sanitation Data'!$E$11,0,10*ROW('Sanitation Data'!E130))),'Data Summary'!CW136="Yes"),OFFSET('Sanitation Data'!$E$11,0,10*ROW('Sanitation Data'!E130)),NA())</f>
        <v>#N/A</v>
      </c>
      <c r="AI136" s="106" t="e">
        <f ca="true">+IF(AND(ISNUMBER(OFFSET('Sanitation Data'!$E$12,0,10*ROW('Sanitation Data'!E130))),'Data Summary'!CX136="Yes"),OFFSET('Sanitation Data'!$E$12,0,10*ROW('Sanitation Data'!E130)),NA())</f>
        <v>#N/A</v>
      </c>
      <c r="AJ136" s="106" t="e">
        <f ca="true">+IF(AND(ISNUMBER(OFFSET('Sanitation Data'!$E$13,0,10*ROW('Sanitation Data'!E130))),'Data Summary'!CY136="Yes"),OFFSET('Sanitation Data'!$E$13,0,10*ROW('Sanitation Data'!E130)),NA())</f>
        <v>#N/A</v>
      </c>
      <c r="AK136" s="106" t="e">
        <f ca="true">+IF(AND(ISNUMBER(OFFSET('Sanitation Data'!$F$5,0,10*ROW('Sanitation Data'!F130))),'Data Summary'!CZ136="Yes"),100-OFFSET('Sanitation Data'!$F$5,0,10*ROW('Sanitation Data'!F130)),NA())</f>
        <v>#N/A</v>
      </c>
      <c r="AL136" s="106" t="e">
        <f ca="true">+IF(AND(ISNUMBER(OFFSET('Sanitation Data'!$F$7,0,10*ROW('Sanitation Data'!F130))),'Data Summary'!DA136="Yes"),OFFSET('Sanitation Data'!$F$7,0,10*ROW('Sanitation Data'!F130)),NA())</f>
        <v>#N/A</v>
      </c>
      <c r="AM136" s="106" t="e">
        <f ca="true">+IF(AND(ISNUMBER(OFFSET('Sanitation Data'!$F$11,0,10*ROW('Sanitation Data'!F130))),'Data Summary'!DB136="Yes"),OFFSET('Sanitation Data'!$F$11,0,10*ROW('Sanitation Data'!F130)),NA())</f>
        <v>#N/A</v>
      </c>
      <c r="AN136" s="106" t="e">
        <f ca="true">+IF(AND(ISNUMBER(OFFSET('Sanitation Data'!$F$12,0,10*ROW('Sanitation Data'!F130))),'Data Summary'!DC136="Yes"),OFFSET('Sanitation Data'!$F$12,0,10*ROW('Sanitation Data'!F130)),NA())</f>
        <v>#N/A</v>
      </c>
      <c r="AO136" s="106" t="e">
        <f ca="true">+IF(AND(ISNUMBER(OFFSET('Sanitation Data'!$F$13,0,10*ROW('Sanitation Data'!F130))),'Data Summary'!DD136="Yes"),OFFSET('Sanitation Data'!$F$13,0,10*ROW('Sanitation Data'!F130)),NA())</f>
        <v>#N/A</v>
      </c>
      <c r="AP136" s="106" t="e">
        <f ca="true">+IF(AND(ISNUMBER(OFFSET('Sanitation Data'!$G$5,0,10*ROW('Sanitation Data'!G130))),'Data Summary'!DE136="Yes"),100-OFFSET('Sanitation Data'!$G$5,0,10*ROW('Sanitation Data'!G130)),NA())</f>
        <v>#N/A</v>
      </c>
      <c r="AQ136" s="106" t="e">
        <f ca="true">+IF(AND(ISNUMBER(OFFSET('Sanitation Data'!$G$7,0,10*ROW('Sanitation Data'!G130))),'Data Summary'!DF136="Yes"),OFFSET('Sanitation Data'!$G$7,0,10*ROW('Sanitation Data'!G130)),NA())</f>
        <v>#N/A</v>
      </c>
      <c r="AR136" s="106" t="e">
        <f ca="true">+IF(AND(ISNUMBER(OFFSET('Sanitation Data'!$G$11,0,10*ROW('Sanitation Data'!G130))),'Data Summary'!DG136="Yes"),OFFSET('Sanitation Data'!$G$11,0,10*ROW('Sanitation Data'!G130)),NA())</f>
        <v>#N/A</v>
      </c>
      <c r="AS136" s="106" t="e">
        <f ca="true">+IF(AND(ISNUMBER(OFFSET('Sanitation Data'!$G$12,0,10*ROW('Sanitation Data'!G130))),'Data Summary'!DH136="Yes"),OFFSET('Sanitation Data'!$G$12,0,10*ROW('Sanitation Data'!G130)),NA())</f>
        <v>#N/A</v>
      </c>
      <c r="AT136" s="106" t="e">
        <f ca="true">+IF(AND(ISNUMBER(OFFSET('Sanitation Data'!$G$13,0,10*ROW('Sanitation Data'!G130))),'Data Summary'!DI136="Yes"),OFFSET('Sanitation Data'!$G$13,0,10*ROW('Sanitation Data'!G130)),NA())</f>
        <v>#N/A</v>
      </c>
      <c r="AU136" s="106" t="e">
        <f ca="true">+IF(AND(ISNUMBER(OFFSET('Sanitation Data'!$H$5,0,10*ROW('Sanitation Data'!H130))),'Data Summary'!DJ136="Yes"),100-OFFSET('Sanitation Data'!$H$5,0,10*ROW('Sanitation Data'!H130)),NA())</f>
        <v>#N/A</v>
      </c>
      <c r="AV136" s="106" t="e">
        <f ca="true">+IF(AND(ISNUMBER(OFFSET('Sanitation Data'!$H$7,0,10*ROW('Sanitation Data'!H130))),'Data Summary'!DK136="Yes"),OFFSET('Sanitation Data'!$H$7,0,10*ROW('Sanitation Data'!H130)),NA())</f>
        <v>#N/A</v>
      </c>
      <c r="AW136" s="106" t="e">
        <f ca="true">+IF(AND(ISNUMBER(OFFSET('Sanitation Data'!$H$11,0,10*ROW('Sanitation Data'!H130))),'Data Summary'!DL136="Yes"),OFFSET('Sanitation Data'!$H$11,0,10*ROW('Sanitation Data'!H130)),NA())</f>
        <v>#N/A</v>
      </c>
      <c r="AX136" s="106" t="e">
        <f ca="true">+IF(AND(ISNUMBER(OFFSET('Sanitation Data'!$H$12,0,10*ROW('Sanitation Data'!H130))),'Data Summary'!DM136="Yes"),OFFSET('Sanitation Data'!$H$12,0,10*ROW('Sanitation Data'!H130)),NA())</f>
        <v>#N/A</v>
      </c>
      <c r="AY136" s="106" t="e">
        <f ca="true">+IF(AND(ISNUMBER(OFFSET('Sanitation Data'!$H$13,0,10*ROW('Sanitation Data'!H130))),'Data Summary'!DN136="Yes"),OFFSET('Sanitation Data'!$H$13,0,10*ROW('Sanitation Data'!H130)),NA())</f>
        <v>#N/A</v>
      </c>
      <c r="AZ136" s="111" t="e">
        <f ca="true">+IF(AND(ISNUMBER(OFFSET('Hygiene Data'!$C$6,0,10*ROW('Hygiene Data'!C130))),'Data Summary'!DO136="Yes"),OFFSET('Hygiene Data'!$C$6,0,10*ROW('Hygiene Data'!C130)),NA())</f>
        <v>#N/A</v>
      </c>
      <c r="BA136" s="111" t="e">
        <f ca="true">+IF(AND(ISNUMBER(OFFSET('Hygiene Data'!$C$8,0,10*ROW('Hygiene Data'!C130))),'Data Summary'!DP136="Yes"),OFFSET('Hygiene Data'!$C$8,0,10*ROW('Hygiene Data'!C130)),NA())</f>
        <v>#N/A</v>
      </c>
      <c r="BB136" s="111" t="e">
        <f ca="true">+IF(AND(ISNUMBER(OFFSET('Hygiene Data'!$C$10,0,10*ROW('Hygiene Data'!C130))),'Data Summary'!DQ136="Yes"),OFFSET('Hygiene Data'!$C$10,0,10*ROW('Hygiene Data'!C130)),NA())</f>
        <v>#N/A</v>
      </c>
      <c r="BC136" s="111" t="e">
        <f ca="true">+IF(AND(ISNUMBER(OFFSET('Hygiene Data'!$D$6,0,10*ROW('Hygiene Data'!D130))),'Data Summary'!DR136="Yes"),OFFSET('Hygiene Data'!$D$6,0,10*ROW('Hygiene Data'!D130)),NA())</f>
        <v>#N/A</v>
      </c>
      <c r="BD136" s="111" t="e">
        <f ca="true">+IF(AND(ISNUMBER(OFFSET('Hygiene Data'!$D$8,0,10*ROW('Hygiene Data'!D130))),'Data Summary'!DS136="Yes"),OFFSET('Hygiene Data'!$D$8,0,10*ROW('Hygiene Data'!D130)),NA())</f>
        <v>#N/A</v>
      </c>
      <c r="BE136" s="111" t="e">
        <f ca="true">+IF(AND(ISNUMBER(OFFSET('Hygiene Data'!$D$10,0,10*ROW('Hygiene Data'!D130))),'Data Summary'!DT136="Yes"),OFFSET('Hygiene Data'!$D$10,0,10*ROW('Hygiene Data'!D130)),NA())</f>
        <v>#N/A</v>
      </c>
      <c r="BF136" s="111" t="e">
        <f ca="true">+IF(AND(ISNUMBER(OFFSET('Hygiene Data'!$E$6,0,10*ROW('Hygiene Data'!E130))),'Data Summary'!DU136="Yes"),OFFSET('Hygiene Data'!$E$6,0,10*ROW('Hygiene Data'!E130)),NA())</f>
        <v>#N/A</v>
      </c>
      <c r="BG136" s="111" t="e">
        <f ca="true">+IF(AND(ISNUMBER(OFFSET('Hygiene Data'!$E$8,0,10*ROW('Hygiene Data'!E130))),'Data Summary'!DV136="Yes"),OFFSET('Hygiene Data'!$E$8,0,10*ROW('Hygiene Data'!E130)),NA())</f>
        <v>#N/A</v>
      </c>
      <c r="BH136" s="111" t="e">
        <f ca="true">+IF(AND(ISNUMBER(OFFSET('Hygiene Data'!$E$10,0,10*ROW('Hygiene Data'!E130))),'Data Summary'!DW136="Yes"),OFFSET('Hygiene Data'!$E$10,0,10*ROW('Hygiene Data'!E130)),NA())</f>
        <v>#N/A</v>
      </c>
      <c r="BI136" s="111" t="e">
        <f ca="true">+IF(AND(ISNUMBER(OFFSET('Hygiene Data'!$F$6,0,10*ROW('Hygiene Data'!F130))),'Data Summary'!DX136="Yes"),OFFSET('Hygiene Data'!$F$6,0,10*ROW('Hygiene Data'!F130)),NA())</f>
        <v>#N/A</v>
      </c>
      <c r="BJ136" s="111" t="e">
        <f ca="true">+IF(AND(ISNUMBER(OFFSET('Hygiene Data'!$F$8,0,10*ROW('Hygiene Data'!F130))),'Data Summary'!DY136="Yes"),OFFSET('Hygiene Data'!$F$8,0,10*ROW('Hygiene Data'!F130)),NA())</f>
        <v>#N/A</v>
      </c>
      <c r="BK136" s="111" t="e">
        <f ca="true">+IF(AND(ISNUMBER(OFFSET('Hygiene Data'!$F$10,0,10*ROW('Hygiene Data'!F130))),'Data Summary'!DZ136="Yes"),OFFSET('Hygiene Data'!$F$10,0,10*ROW('Hygiene Data'!F130)),NA())</f>
        <v>#N/A</v>
      </c>
      <c r="BL136" s="111" t="e">
        <f ca="true">+IF(AND(ISNUMBER(OFFSET('Hygiene Data'!$G$6,0,10*ROW('Hygiene Data'!G130))),'Data Summary'!EA136="Yes"),OFFSET('Hygiene Data'!$G$6,0,10*ROW('Hygiene Data'!G130)),NA())</f>
        <v>#N/A</v>
      </c>
      <c r="BM136" s="111" t="e">
        <f ca="true">+IF(AND(ISNUMBER(OFFSET('Hygiene Data'!$G$8,0,10*ROW('Hygiene Data'!G130))),'Data Summary'!EB136="Yes"),OFFSET('Hygiene Data'!$G$8,0,10*ROW('Hygiene Data'!G130)),NA())</f>
        <v>#N/A</v>
      </c>
      <c r="BN136" s="111" t="e">
        <f ca="true">+IF(AND(ISNUMBER(OFFSET('Hygiene Data'!$G$10,0,10*ROW('Hygiene Data'!G130))),'Data Summary'!EC136="Yes"),OFFSET('Hygiene Data'!$G$10,0,10*ROW('Hygiene Data'!G130)),NA())</f>
        <v>#N/A</v>
      </c>
      <c r="BO136" s="111" t="e">
        <f ca="true">+IF(AND(ISNUMBER(OFFSET('Hygiene Data'!$H$6,0,10*ROW('Hygiene Data'!H130))),'Data Summary'!ED136="Yes"),OFFSET('Hygiene Data'!$H$6,0,10*ROW('Hygiene Data'!H130)),NA())</f>
        <v>#N/A</v>
      </c>
      <c r="BP136" s="111" t="e">
        <f ca="true">+IF(AND(ISNUMBER(OFFSET('Hygiene Data'!$H$8,0,10*ROW('Hygiene Data'!H130))),'Data Summary'!EE136="Yes"),OFFSET('Hygiene Data'!$H$8,0,10*ROW('Hygiene Data'!H130)),NA())</f>
        <v>#N/A</v>
      </c>
      <c r="BQ136" s="111" t="e">
        <f ca="true">+IF(AND(ISNUMBER(OFFSET('Hygiene Data'!$H$10,0,10*ROW('Hygiene Data'!H130))),'Data Summary'!EF136="Yes"),OFFSET('Hygiene Data'!$H$10,0,10*ROW('Hygiene Data'!H130)),NA())</f>
        <v>#N/A</v>
      </c>
    </row>
    <row r="137" x14ac:dyDescent="0.2">
      <c r="A137" s="59" t="e">
        <f ca="true">+IF(OFFSET('Water Data'!$B$1,0,10*ROW('Water Data'!B131))="",NA(),OFFSET('Water Data'!$B$1,0,10*ROW('Water Data'!B131)))</f>
        <v>#N/A</v>
      </c>
      <c r="B137" s="59" t="e">
        <f ca="true">+IF(OFFSET('Water Data'!$A$3,0,10*ROW('Water Data'!A134))="",NA(),OFFSET('Water Data'!$A$3,0,10*ROW('Water Data'!A134)))</f>
        <v>#N/A</v>
      </c>
      <c r="C137" s="59" t="e">
        <f ca="true">+IF(OFFSET('Water Data'!$C$3,0,10*ROW('Water Data'!C134))="",NA(),OFFSET('Water Data'!$C$3,0,10*ROW('Water Data'!C134)))</f>
        <v>#N/A</v>
      </c>
      <c r="D137" s="60" t="e">
        <f ca="true">+IF(AND(ISNUMBER(OFFSET('Water Data'!$C$5,0,10*ROW('Water Data'!C131))),'Data Summary'!BS137="Yes"),100-OFFSET('Water Data'!$C$5,0,10*ROW('Water Data'!C131)),NA())</f>
        <v>#N/A</v>
      </c>
      <c r="E137" s="60" t="e">
        <f ca="true">+IF(AND(ISNUMBER(OFFSET('Water Data'!$C$7,0,10*ROW('Water Data'!C131))),'Data Summary'!BT137="Yes"),OFFSET('Water Data'!$C$7,0,10*ROW('Water Data'!C131)),NA())</f>
        <v>#N/A</v>
      </c>
      <c r="F137" s="60" t="e">
        <f ca="true">+IF(AND(ISNUMBER(OFFSET('Water Data'!$C$10,0,10*ROW('Water Data'!C131))),'Data Summary'!BU137="Yes"),OFFSET('Water Data'!$C$10,0,10*ROW('Water Data'!C131)),NA())</f>
        <v>#N/A</v>
      </c>
      <c r="G137" s="60" t="e">
        <f ca="true">+IF(AND(ISNUMBER(OFFSET('Water Data'!$D$5,0,10*ROW('Water Data'!D131))),'Data Summary'!BV137="Yes"),100-OFFSET('Water Data'!$D$5,0,10*ROW('Water Data'!D131)),NA())</f>
        <v>#N/A</v>
      </c>
      <c r="H137" s="60" t="e">
        <f ca="true">+IF(AND(ISNUMBER(OFFSET('Water Data'!$D$7,0,10*ROW('Water Data'!D131))),'Data Summary'!BW137="Yes"),OFFSET('Water Data'!$D$7,0,10*ROW('Water Data'!D131)),NA())</f>
        <v>#N/A</v>
      </c>
      <c r="I137" s="60" t="e">
        <f ca="true">+IF(AND(ISNUMBER(OFFSET('Water Data'!$D$10,0,10*ROW('Water Data'!D131))),'Data Summary'!BX137="Yes"),OFFSET('Water Data'!$D$10,0,10*ROW('Water Data'!D131)),NA())</f>
        <v>#N/A</v>
      </c>
      <c r="J137" s="60" t="e">
        <f ca="true">+IF(AND(ISNUMBER(OFFSET('Water Data'!$E$5,0,10*ROW('Water Data'!E131))),'Data Summary'!BY137="Yes"),100-OFFSET('Water Data'!$E$5,0,10*ROW('Water Data'!E131)),NA())</f>
        <v>#N/A</v>
      </c>
      <c r="K137" s="60" t="e">
        <f ca="true">+IF(AND(ISNUMBER(OFFSET('Water Data'!$E$7,0,10*ROW('Water Data'!E131))),'Data Summary'!BZ137="Yes"),OFFSET('Water Data'!$E$7,0,10*ROW('Water Data'!E131)),NA())</f>
        <v>#N/A</v>
      </c>
      <c r="L137" s="60" t="e">
        <f ca="true">+IF(AND(ISNUMBER(OFFSET('Water Data'!$E$10,0,10*ROW('Water Data'!E131))),'Data Summary'!CA137="Yes"),OFFSET('Water Data'!$E$10,0,10*ROW('Water Data'!E131)),NA())</f>
        <v>#N/A</v>
      </c>
      <c r="M137" s="60" t="e">
        <f ca="true">+IF(AND(ISNUMBER(OFFSET('Water Data'!$F$5,0,10*ROW('Water Data'!F131))),'Data Summary'!CB137="Yes"),100-OFFSET('Water Data'!$F$5,0,10*ROW('Water Data'!F131)),NA())</f>
        <v>#N/A</v>
      </c>
      <c r="N137" s="60" t="e">
        <f ca="true">+IF(AND(ISNUMBER(OFFSET('Water Data'!$F$7,0,10*ROW('Water Data'!F131))),'Data Summary'!CC137="Yes"),OFFSET('Water Data'!$F$7,0,10*ROW('Water Data'!F131)),NA())</f>
        <v>#N/A</v>
      </c>
      <c r="O137" s="60" t="e">
        <f ca="true">+IF(AND(ISNUMBER(OFFSET('Water Data'!$F$10,0,10*ROW('Water Data'!F131))),'Data Summary'!CD137="Yes"),OFFSET('Water Data'!$F$10,0,10*ROW('Water Data'!F131)),NA())</f>
        <v>#N/A</v>
      </c>
      <c r="P137" s="60" t="e">
        <f ca="true">+IF(AND(ISNUMBER(OFFSET('Water Data'!$G$5,0,10*ROW('Water Data'!G131))),'Data Summary'!CE137="Yes"),100-OFFSET('Water Data'!$G$5,0,10*ROW('Water Data'!G131)),NA())</f>
        <v>#N/A</v>
      </c>
      <c r="Q137" s="60" t="e">
        <f ca="true">+IF(AND(ISNUMBER(OFFSET('Water Data'!$G$7,0,10*ROW('Water Data'!G131))),'Data Summary'!CF137="Yes"),OFFSET('Water Data'!$G$7,0,10*ROW('Water Data'!G131)),NA())</f>
        <v>#N/A</v>
      </c>
      <c r="R137" s="60" t="e">
        <f ca="true">+IF(AND(ISNUMBER(OFFSET('Water Data'!$G$10,0,10*ROW('Water Data'!G131))),'Data Summary'!CG137="Yes"),OFFSET('Water Data'!$G$10,0,10*ROW('Water Data'!G131)),NA())</f>
        <v>#N/A</v>
      </c>
      <c r="S137" s="60" t="e">
        <f ca="true">+IF(AND(ISNUMBER(OFFSET('Water Data'!$H$5,0,10*ROW('Water Data'!H131))),'Data Summary'!CH137="Yes"),100-OFFSET('Water Data'!$H$5,0,10*ROW('Water Data'!H131)),NA())</f>
        <v>#N/A</v>
      </c>
      <c r="T137" s="60" t="e">
        <f ca="true">+IF(AND(ISNUMBER(OFFSET('Water Data'!$H$7,0,10*ROW('Water Data'!H131))),'Data Summary'!CI137="Yes"),OFFSET('Water Data'!$H$7,0,10*ROW('Water Data'!H131)),NA())</f>
        <v>#N/A</v>
      </c>
      <c r="U137" s="60" t="e">
        <f ca="true">+IF(AND(ISNUMBER(OFFSET('Water Data'!$H$10,0,10*ROW('Water Data'!H131))),'Data Summary'!CJ137="Yes"),OFFSET('Water Data'!$H$10,0,10*ROW('Water Data'!H131)),NA())</f>
        <v>#N/A</v>
      </c>
      <c r="V137" s="106" t="e">
        <f ca="true">+IF(AND(ISNUMBER(OFFSET('Sanitation Data'!$C$5,0,10*ROW('Sanitation Data'!C131))),'Data Summary'!CK137="Yes"),100-OFFSET('Sanitation Data'!$C$5,0,10*ROW('Sanitation Data'!C131)),NA())</f>
        <v>#N/A</v>
      </c>
      <c r="W137" s="106" t="e">
        <f ca="true">+IF(AND(ISNUMBER(OFFSET('Sanitation Data'!$C$7,0,10*ROW('Sanitation Data'!C131))),'Data Summary'!CL137="Yes"),OFFSET('Sanitation Data'!$C$7,0,10*ROW('Sanitation Data'!C131)),NA())</f>
        <v>#N/A</v>
      </c>
      <c r="X137" s="106" t="e">
        <f ca="true">+IF(AND(ISNUMBER(OFFSET('Sanitation Data'!$C$11,0,10*ROW('Sanitation Data'!C131))),'Data Summary'!CM137="Yes"),OFFSET('Sanitation Data'!$C$11,0,10*ROW('Sanitation Data'!C131)),NA())</f>
        <v>#N/A</v>
      </c>
      <c r="Y137" s="106" t="e">
        <f ca="true">+IF(AND(ISNUMBER(OFFSET('Sanitation Data'!$C$12,0,10*ROW('Sanitation Data'!C131))),'Data Summary'!CN137="Yes"),OFFSET('Sanitation Data'!$C$12,0,10*ROW('Sanitation Data'!C131)),NA())</f>
        <v>#N/A</v>
      </c>
      <c r="Z137" s="106" t="e">
        <f ca="true">+IF(AND(ISNUMBER(OFFSET('Sanitation Data'!$C$13,0,10*ROW('Sanitation Data'!C131))),'Data Summary'!CO137="Yes"),OFFSET('Sanitation Data'!$C$13,0,10*ROW('Sanitation Data'!C131)),NA())</f>
        <v>#N/A</v>
      </c>
      <c r="AA137" s="106" t="e">
        <f ca="true">+IF(AND(ISNUMBER(OFFSET('Sanitation Data'!$D$5,0,10*ROW('Sanitation Data'!D131))),'Data Summary'!CP137="Yes"),100-OFFSET('Sanitation Data'!$D$5,0,10*ROW('Sanitation Data'!D131)),NA())</f>
        <v>#N/A</v>
      </c>
      <c r="AB137" s="106" t="e">
        <f ca="true">+IF(AND(ISNUMBER(OFFSET('Sanitation Data'!$D$7,0,10*ROW('Sanitation Data'!D131))),'Data Summary'!CQ137="Yes"),OFFSET('Sanitation Data'!$D$7,0,10*ROW('Sanitation Data'!D131)),NA())</f>
        <v>#N/A</v>
      </c>
      <c r="AC137" s="106" t="e">
        <f ca="true">+IF(AND(ISNUMBER(OFFSET('Sanitation Data'!$D$11,0,10*ROW('Sanitation Data'!D131))),'Data Summary'!CR137="Yes"),OFFSET('Sanitation Data'!$D$11,0,10*ROW('Sanitation Data'!D131)),NA())</f>
        <v>#N/A</v>
      </c>
      <c r="AD137" s="106" t="e">
        <f ca="true">+IF(AND(ISNUMBER(OFFSET('Sanitation Data'!$D$12,0,10*ROW('Sanitation Data'!D131))),'Data Summary'!CS137="Yes"),OFFSET('Sanitation Data'!$D$12,0,10*ROW('Sanitation Data'!D131)),NA())</f>
        <v>#N/A</v>
      </c>
      <c r="AE137" s="106" t="e">
        <f ca="true">+IF(AND(ISNUMBER(OFFSET('Sanitation Data'!$D$13,0,10*ROW('Sanitation Data'!D131))),'Data Summary'!CT137="Yes"),OFFSET('Sanitation Data'!$D$13,0,10*ROW('Sanitation Data'!D131)),NA())</f>
        <v>#N/A</v>
      </c>
      <c r="AF137" s="106" t="e">
        <f ca="true">+IF(AND(ISNUMBER(OFFSET('Sanitation Data'!$E$5,0,10*ROW('Sanitation Data'!E131))),'Data Summary'!CU137="Yes"),100-OFFSET('Sanitation Data'!$E$5,0,10*ROW('Sanitation Data'!E131)),NA())</f>
        <v>#N/A</v>
      </c>
      <c r="AG137" s="106" t="e">
        <f ca="true">+IF(AND(ISNUMBER(OFFSET('Sanitation Data'!$E$7,0,10*ROW('Sanitation Data'!E131))),'Data Summary'!CV137="Yes"),OFFSET('Sanitation Data'!$E$7,0,10*ROW('Sanitation Data'!E131)),NA())</f>
        <v>#N/A</v>
      </c>
      <c r="AH137" s="106" t="e">
        <f ca="true">+IF(AND(ISNUMBER(OFFSET('Sanitation Data'!$E$11,0,10*ROW('Sanitation Data'!E131))),'Data Summary'!CW137="Yes"),OFFSET('Sanitation Data'!$E$11,0,10*ROW('Sanitation Data'!E131)),NA())</f>
        <v>#N/A</v>
      </c>
      <c r="AI137" s="106" t="e">
        <f ca="true">+IF(AND(ISNUMBER(OFFSET('Sanitation Data'!$E$12,0,10*ROW('Sanitation Data'!E131))),'Data Summary'!CX137="Yes"),OFFSET('Sanitation Data'!$E$12,0,10*ROW('Sanitation Data'!E131)),NA())</f>
        <v>#N/A</v>
      </c>
      <c r="AJ137" s="106" t="e">
        <f ca="true">+IF(AND(ISNUMBER(OFFSET('Sanitation Data'!$E$13,0,10*ROW('Sanitation Data'!E131))),'Data Summary'!CY137="Yes"),OFFSET('Sanitation Data'!$E$13,0,10*ROW('Sanitation Data'!E131)),NA())</f>
        <v>#N/A</v>
      </c>
      <c r="AK137" s="106" t="e">
        <f ca="true">+IF(AND(ISNUMBER(OFFSET('Sanitation Data'!$F$5,0,10*ROW('Sanitation Data'!F131))),'Data Summary'!CZ137="Yes"),100-OFFSET('Sanitation Data'!$F$5,0,10*ROW('Sanitation Data'!F131)),NA())</f>
        <v>#N/A</v>
      </c>
      <c r="AL137" s="106" t="e">
        <f ca="true">+IF(AND(ISNUMBER(OFFSET('Sanitation Data'!$F$7,0,10*ROW('Sanitation Data'!F131))),'Data Summary'!DA137="Yes"),OFFSET('Sanitation Data'!$F$7,0,10*ROW('Sanitation Data'!F131)),NA())</f>
        <v>#N/A</v>
      </c>
      <c r="AM137" s="106" t="e">
        <f ca="true">+IF(AND(ISNUMBER(OFFSET('Sanitation Data'!$F$11,0,10*ROW('Sanitation Data'!F131))),'Data Summary'!DB137="Yes"),OFFSET('Sanitation Data'!$F$11,0,10*ROW('Sanitation Data'!F131)),NA())</f>
        <v>#N/A</v>
      </c>
      <c r="AN137" s="106" t="e">
        <f ca="true">+IF(AND(ISNUMBER(OFFSET('Sanitation Data'!$F$12,0,10*ROW('Sanitation Data'!F131))),'Data Summary'!DC137="Yes"),OFFSET('Sanitation Data'!$F$12,0,10*ROW('Sanitation Data'!F131)),NA())</f>
        <v>#N/A</v>
      </c>
      <c r="AO137" s="106" t="e">
        <f ca="true">+IF(AND(ISNUMBER(OFFSET('Sanitation Data'!$F$13,0,10*ROW('Sanitation Data'!F131))),'Data Summary'!DD137="Yes"),OFFSET('Sanitation Data'!$F$13,0,10*ROW('Sanitation Data'!F131)),NA())</f>
        <v>#N/A</v>
      </c>
      <c r="AP137" s="106" t="e">
        <f ca="true">+IF(AND(ISNUMBER(OFFSET('Sanitation Data'!$G$5,0,10*ROW('Sanitation Data'!G131))),'Data Summary'!DE137="Yes"),100-OFFSET('Sanitation Data'!$G$5,0,10*ROW('Sanitation Data'!G131)),NA())</f>
        <v>#N/A</v>
      </c>
      <c r="AQ137" s="106" t="e">
        <f ca="true">+IF(AND(ISNUMBER(OFFSET('Sanitation Data'!$G$7,0,10*ROW('Sanitation Data'!G131))),'Data Summary'!DF137="Yes"),OFFSET('Sanitation Data'!$G$7,0,10*ROW('Sanitation Data'!G131)),NA())</f>
        <v>#N/A</v>
      </c>
      <c r="AR137" s="106" t="e">
        <f ca="true">+IF(AND(ISNUMBER(OFFSET('Sanitation Data'!$G$11,0,10*ROW('Sanitation Data'!G131))),'Data Summary'!DG137="Yes"),OFFSET('Sanitation Data'!$G$11,0,10*ROW('Sanitation Data'!G131)),NA())</f>
        <v>#N/A</v>
      </c>
      <c r="AS137" s="106" t="e">
        <f ca="true">+IF(AND(ISNUMBER(OFFSET('Sanitation Data'!$G$12,0,10*ROW('Sanitation Data'!G131))),'Data Summary'!DH137="Yes"),OFFSET('Sanitation Data'!$G$12,0,10*ROW('Sanitation Data'!G131)),NA())</f>
        <v>#N/A</v>
      </c>
      <c r="AT137" s="106" t="e">
        <f ca="true">+IF(AND(ISNUMBER(OFFSET('Sanitation Data'!$G$13,0,10*ROW('Sanitation Data'!G131))),'Data Summary'!DI137="Yes"),OFFSET('Sanitation Data'!$G$13,0,10*ROW('Sanitation Data'!G131)),NA())</f>
        <v>#N/A</v>
      </c>
      <c r="AU137" s="106" t="e">
        <f ca="true">+IF(AND(ISNUMBER(OFFSET('Sanitation Data'!$H$5,0,10*ROW('Sanitation Data'!H131))),'Data Summary'!DJ137="Yes"),100-OFFSET('Sanitation Data'!$H$5,0,10*ROW('Sanitation Data'!H131)),NA())</f>
        <v>#N/A</v>
      </c>
      <c r="AV137" s="106" t="e">
        <f ca="true">+IF(AND(ISNUMBER(OFFSET('Sanitation Data'!$H$7,0,10*ROW('Sanitation Data'!H131))),'Data Summary'!DK137="Yes"),OFFSET('Sanitation Data'!$H$7,0,10*ROW('Sanitation Data'!H131)),NA())</f>
        <v>#N/A</v>
      </c>
      <c r="AW137" s="106" t="e">
        <f ca="true">+IF(AND(ISNUMBER(OFFSET('Sanitation Data'!$H$11,0,10*ROW('Sanitation Data'!H131))),'Data Summary'!DL137="Yes"),OFFSET('Sanitation Data'!$H$11,0,10*ROW('Sanitation Data'!H131)),NA())</f>
        <v>#N/A</v>
      </c>
      <c r="AX137" s="106" t="e">
        <f ca="true">+IF(AND(ISNUMBER(OFFSET('Sanitation Data'!$H$12,0,10*ROW('Sanitation Data'!H131))),'Data Summary'!DM137="Yes"),OFFSET('Sanitation Data'!$H$12,0,10*ROW('Sanitation Data'!H131)),NA())</f>
        <v>#N/A</v>
      </c>
      <c r="AY137" s="106" t="e">
        <f ca="true">+IF(AND(ISNUMBER(OFFSET('Sanitation Data'!$H$13,0,10*ROW('Sanitation Data'!H131))),'Data Summary'!DN137="Yes"),OFFSET('Sanitation Data'!$H$13,0,10*ROW('Sanitation Data'!H131)),NA())</f>
        <v>#N/A</v>
      </c>
      <c r="AZ137" s="111" t="e">
        <f ca="true">+IF(AND(ISNUMBER(OFFSET('Hygiene Data'!$C$6,0,10*ROW('Hygiene Data'!C131))),'Data Summary'!DO137="Yes"),OFFSET('Hygiene Data'!$C$6,0,10*ROW('Hygiene Data'!C131)),NA())</f>
        <v>#N/A</v>
      </c>
      <c r="BA137" s="111" t="e">
        <f ca="true">+IF(AND(ISNUMBER(OFFSET('Hygiene Data'!$C$8,0,10*ROW('Hygiene Data'!C131))),'Data Summary'!DP137="Yes"),OFFSET('Hygiene Data'!$C$8,0,10*ROW('Hygiene Data'!C131)),NA())</f>
        <v>#N/A</v>
      </c>
      <c r="BB137" s="111" t="e">
        <f ca="true">+IF(AND(ISNUMBER(OFFSET('Hygiene Data'!$C$10,0,10*ROW('Hygiene Data'!C131))),'Data Summary'!DQ137="Yes"),OFFSET('Hygiene Data'!$C$10,0,10*ROW('Hygiene Data'!C131)),NA())</f>
        <v>#N/A</v>
      </c>
      <c r="BC137" s="111" t="e">
        <f ca="true">+IF(AND(ISNUMBER(OFFSET('Hygiene Data'!$D$6,0,10*ROW('Hygiene Data'!D131))),'Data Summary'!DR137="Yes"),OFFSET('Hygiene Data'!$D$6,0,10*ROW('Hygiene Data'!D131)),NA())</f>
        <v>#N/A</v>
      </c>
      <c r="BD137" s="111" t="e">
        <f ca="true">+IF(AND(ISNUMBER(OFFSET('Hygiene Data'!$D$8,0,10*ROW('Hygiene Data'!D131))),'Data Summary'!DS137="Yes"),OFFSET('Hygiene Data'!$D$8,0,10*ROW('Hygiene Data'!D131)),NA())</f>
        <v>#N/A</v>
      </c>
      <c r="BE137" s="111" t="e">
        <f ca="true">+IF(AND(ISNUMBER(OFFSET('Hygiene Data'!$D$10,0,10*ROW('Hygiene Data'!D131))),'Data Summary'!DT137="Yes"),OFFSET('Hygiene Data'!$D$10,0,10*ROW('Hygiene Data'!D131)),NA())</f>
        <v>#N/A</v>
      </c>
      <c r="BF137" s="111" t="e">
        <f ca="true">+IF(AND(ISNUMBER(OFFSET('Hygiene Data'!$E$6,0,10*ROW('Hygiene Data'!E131))),'Data Summary'!DU137="Yes"),OFFSET('Hygiene Data'!$E$6,0,10*ROW('Hygiene Data'!E131)),NA())</f>
        <v>#N/A</v>
      </c>
      <c r="BG137" s="111" t="e">
        <f ca="true">+IF(AND(ISNUMBER(OFFSET('Hygiene Data'!$E$8,0,10*ROW('Hygiene Data'!E131))),'Data Summary'!DV137="Yes"),OFFSET('Hygiene Data'!$E$8,0,10*ROW('Hygiene Data'!E131)),NA())</f>
        <v>#N/A</v>
      </c>
      <c r="BH137" s="111" t="e">
        <f ca="true">+IF(AND(ISNUMBER(OFFSET('Hygiene Data'!$E$10,0,10*ROW('Hygiene Data'!E131))),'Data Summary'!DW137="Yes"),OFFSET('Hygiene Data'!$E$10,0,10*ROW('Hygiene Data'!E131)),NA())</f>
        <v>#N/A</v>
      </c>
      <c r="BI137" s="111" t="e">
        <f ca="true">+IF(AND(ISNUMBER(OFFSET('Hygiene Data'!$F$6,0,10*ROW('Hygiene Data'!F131))),'Data Summary'!DX137="Yes"),OFFSET('Hygiene Data'!$F$6,0,10*ROW('Hygiene Data'!F131)),NA())</f>
        <v>#N/A</v>
      </c>
      <c r="BJ137" s="111" t="e">
        <f ca="true">+IF(AND(ISNUMBER(OFFSET('Hygiene Data'!$F$8,0,10*ROW('Hygiene Data'!F131))),'Data Summary'!DY137="Yes"),OFFSET('Hygiene Data'!$F$8,0,10*ROW('Hygiene Data'!F131)),NA())</f>
        <v>#N/A</v>
      </c>
      <c r="BK137" s="111" t="e">
        <f ca="true">+IF(AND(ISNUMBER(OFFSET('Hygiene Data'!$F$10,0,10*ROW('Hygiene Data'!F131))),'Data Summary'!DZ137="Yes"),OFFSET('Hygiene Data'!$F$10,0,10*ROW('Hygiene Data'!F131)),NA())</f>
        <v>#N/A</v>
      </c>
      <c r="BL137" s="111" t="e">
        <f ca="true">+IF(AND(ISNUMBER(OFFSET('Hygiene Data'!$G$6,0,10*ROW('Hygiene Data'!G131))),'Data Summary'!EA137="Yes"),OFFSET('Hygiene Data'!$G$6,0,10*ROW('Hygiene Data'!G131)),NA())</f>
        <v>#N/A</v>
      </c>
      <c r="BM137" s="111" t="e">
        <f ca="true">+IF(AND(ISNUMBER(OFFSET('Hygiene Data'!$G$8,0,10*ROW('Hygiene Data'!G131))),'Data Summary'!EB137="Yes"),OFFSET('Hygiene Data'!$G$8,0,10*ROW('Hygiene Data'!G131)),NA())</f>
        <v>#N/A</v>
      </c>
      <c r="BN137" s="111" t="e">
        <f ca="true">+IF(AND(ISNUMBER(OFFSET('Hygiene Data'!$G$10,0,10*ROW('Hygiene Data'!G131))),'Data Summary'!EC137="Yes"),OFFSET('Hygiene Data'!$G$10,0,10*ROW('Hygiene Data'!G131)),NA())</f>
        <v>#N/A</v>
      </c>
      <c r="BO137" s="111" t="e">
        <f ca="true">+IF(AND(ISNUMBER(OFFSET('Hygiene Data'!$H$6,0,10*ROW('Hygiene Data'!H131))),'Data Summary'!ED137="Yes"),OFFSET('Hygiene Data'!$H$6,0,10*ROW('Hygiene Data'!H131)),NA())</f>
        <v>#N/A</v>
      </c>
      <c r="BP137" s="111" t="e">
        <f ca="true">+IF(AND(ISNUMBER(OFFSET('Hygiene Data'!$H$8,0,10*ROW('Hygiene Data'!H131))),'Data Summary'!EE137="Yes"),OFFSET('Hygiene Data'!$H$8,0,10*ROW('Hygiene Data'!H131)),NA())</f>
        <v>#N/A</v>
      </c>
      <c r="BQ137" s="111" t="e">
        <f ca="true">+IF(AND(ISNUMBER(OFFSET('Hygiene Data'!$H$10,0,10*ROW('Hygiene Data'!H131))),'Data Summary'!EF137="Yes"),OFFSET('Hygiene Data'!$H$10,0,10*ROW('Hygiene Data'!H131)),NA())</f>
        <v>#N/A</v>
      </c>
    </row>
    <row r="138" x14ac:dyDescent="0.2">
      <c r="A138" s="59" t="e">
        <f ca="true">+IF(OFFSET('Water Data'!$B$1,0,10*ROW('Water Data'!B132))="",NA(),OFFSET('Water Data'!$B$1,0,10*ROW('Water Data'!B132)))</f>
        <v>#N/A</v>
      </c>
      <c r="B138" s="59" t="e">
        <f ca="true">+IF(OFFSET('Water Data'!$A$3,0,10*ROW('Water Data'!A135))="",NA(),OFFSET('Water Data'!$A$3,0,10*ROW('Water Data'!A135)))</f>
        <v>#N/A</v>
      </c>
      <c r="C138" s="59" t="e">
        <f ca="true">+IF(OFFSET('Water Data'!$C$3,0,10*ROW('Water Data'!C135))="",NA(),OFFSET('Water Data'!$C$3,0,10*ROW('Water Data'!C135)))</f>
        <v>#N/A</v>
      </c>
      <c r="D138" s="60" t="e">
        <f ca="true">+IF(AND(ISNUMBER(OFFSET('Water Data'!$C$5,0,10*ROW('Water Data'!C132))),'Data Summary'!BS138="Yes"),100-OFFSET('Water Data'!$C$5,0,10*ROW('Water Data'!C132)),NA())</f>
        <v>#N/A</v>
      </c>
      <c r="E138" s="60" t="e">
        <f ca="true">+IF(AND(ISNUMBER(OFFSET('Water Data'!$C$7,0,10*ROW('Water Data'!C132))),'Data Summary'!BT138="Yes"),OFFSET('Water Data'!$C$7,0,10*ROW('Water Data'!C132)),NA())</f>
        <v>#N/A</v>
      </c>
      <c r="F138" s="60" t="e">
        <f ca="true">+IF(AND(ISNUMBER(OFFSET('Water Data'!$C$10,0,10*ROW('Water Data'!C132))),'Data Summary'!BU138="Yes"),OFFSET('Water Data'!$C$10,0,10*ROW('Water Data'!C132)),NA())</f>
        <v>#N/A</v>
      </c>
      <c r="G138" s="60" t="e">
        <f ca="true">+IF(AND(ISNUMBER(OFFSET('Water Data'!$D$5,0,10*ROW('Water Data'!D132))),'Data Summary'!BV138="Yes"),100-OFFSET('Water Data'!$D$5,0,10*ROW('Water Data'!D132)),NA())</f>
        <v>#N/A</v>
      </c>
      <c r="H138" s="60" t="e">
        <f ca="true">+IF(AND(ISNUMBER(OFFSET('Water Data'!$D$7,0,10*ROW('Water Data'!D132))),'Data Summary'!BW138="Yes"),OFFSET('Water Data'!$D$7,0,10*ROW('Water Data'!D132)),NA())</f>
        <v>#N/A</v>
      </c>
      <c r="I138" s="60" t="e">
        <f ca="true">+IF(AND(ISNUMBER(OFFSET('Water Data'!$D$10,0,10*ROW('Water Data'!D132))),'Data Summary'!BX138="Yes"),OFFSET('Water Data'!$D$10,0,10*ROW('Water Data'!D132)),NA())</f>
        <v>#N/A</v>
      </c>
      <c r="J138" s="60" t="e">
        <f ca="true">+IF(AND(ISNUMBER(OFFSET('Water Data'!$E$5,0,10*ROW('Water Data'!E132))),'Data Summary'!BY138="Yes"),100-OFFSET('Water Data'!$E$5,0,10*ROW('Water Data'!E132)),NA())</f>
        <v>#N/A</v>
      </c>
      <c r="K138" s="60" t="e">
        <f ca="true">+IF(AND(ISNUMBER(OFFSET('Water Data'!$E$7,0,10*ROW('Water Data'!E132))),'Data Summary'!BZ138="Yes"),OFFSET('Water Data'!$E$7,0,10*ROW('Water Data'!E132)),NA())</f>
        <v>#N/A</v>
      </c>
      <c r="L138" s="60" t="e">
        <f ca="true">+IF(AND(ISNUMBER(OFFSET('Water Data'!$E$10,0,10*ROW('Water Data'!E132))),'Data Summary'!CA138="Yes"),OFFSET('Water Data'!$E$10,0,10*ROW('Water Data'!E132)),NA())</f>
        <v>#N/A</v>
      </c>
      <c r="M138" s="60" t="e">
        <f ca="true">+IF(AND(ISNUMBER(OFFSET('Water Data'!$F$5,0,10*ROW('Water Data'!F132))),'Data Summary'!CB138="Yes"),100-OFFSET('Water Data'!$F$5,0,10*ROW('Water Data'!F132)),NA())</f>
        <v>#N/A</v>
      </c>
      <c r="N138" s="60" t="e">
        <f ca="true">+IF(AND(ISNUMBER(OFFSET('Water Data'!$F$7,0,10*ROW('Water Data'!F132))),'Data Summary'!CC138="Yes"),OFFSET('Water Data'!$F$7,0,10*ROW('Water Data'!F132)),NA())</f>
        <v>#N/A</v>
      </c>
      <c r="O138" s="60" t="e">
        <f ca="true">+IF(AND(ISNUMBER(OFFSET('Water Data'!$F$10,0,10*ROW('Water Data'!F132))),'Data Summary'!CD138="Yes"),OFFSET('Water Data'!$F$10,0,10*ROW('Water Data'!F132)),NA())</f>
        <v>#N/A</v>
      </c>
      <c r="P138" s="60" t="e">
        <f ca="true">+IF(AND(ISNUMBER(OFFSET('Water Data'!$G$5,0,10*ROW('Water Data'!G132))),'Data Summary'!CE138="Yes"),100-OFFSET('Water Data'!$G$5,0,10*ROW('Water Data'!G132)),NA())</f>
        <v>#N/A</v>
      </c>
      <c r="Q138" s="60" t="e">
        <f ca="true">+IF(AND(ISNUMBER(OFFSET('Water Data'!$G$7,0,10*ROW('Water Data'!G132))),'Data Summary'!CF138="Yes"),OFFSET('Water Data'!$G$7,0,10*ROW('Water Data'!G132)),NA())</f>
        <v>#N/A</v>
      </c>
      <c r="R138" s="60" t="e">
        <f ca="true">+IF(AND(ISNUMBER(OFFSET('Water Data'!$G$10,0,10*ROW('Water Data'!G132))),'Data Summary'!CG138="Yes"),OFFSET('Water Data'!$G$10,0,10*ROW('Water Data'!G132)),NA())</f>
        <v>#N/A</v>
      </c>
      <c r="S138" s="60" t="e">
        <f ca="true">+IF(AND(ISNUMBER(OFFSET('Water Data'!$H$5,0,10*ROW('Water Data'!H132))),'Data Summary'!CH138="Yes"),100-OFFSET('Water Data'!$H$5,0,10*ROW('Water Data'!H132)),NA())</f>
        <v>#N/A</v>
      </c>
      <c r="T138" s="60" t="e">
        <f ca="true">+IF(AND(ISNUMBER(OFFSET('Water Data'!$H$7,0,10*ROW('Water Data'!H132))),'Data Summary'!CI138="Yes"),OFFSET('Water Data'!$H$7,0,10*ROW('Water Data'!H132)),NA())</f>
        <v>#N/A</v>
      </c>
      <c r="U138" s="60" t="e">
        <f ca="true">+IF(AND(ISNUMBER(OFFSET('Water Data'!$H$10,0,10*ROW('Water Data'!H132))),'Data Summary'!CJ138="Yes"),OFFSET('Water Data'!$H$10,0,10*ROW('Water Data'!H132)),NA())</f>
        <v>#N/A</v>
      </c>
      <c r="V138" s="106" t="e">
        <f ca="true">+IF(AND(ISNUMBER(OFFSET('Sanitation Data'!$C$5,0,10*ROW('Sanitation Data'!C132))),'Data Summary'!CK138="Yes"),100-OFFSET('Sanitation Data'!$C$5,0,10*ROW('Sanitation Data'!C132)),NA())</f>
        <v>#N/A</v>
      </c>
      <c r="W138" s="106" t="e">
        <f ca="true">+IF(AND(ISNUMBER(OFFSET('Sanitation Data'!$C$7,0,10*ROW('Sanitation Data'!C132))),'Data Summary'!CL138="Yes"),OFFSET('Sanitation Data'!$C$7,0,10*ROW('Sanitation Data'!C132)),NA())</f>
        <v>#N/A</v>
      </c>
      <c r="X138" s="106" t="e">
        <f ca="true">+IF(AND(ISNUMBER(OFFSET('Sanitation Data'!$C$11,0,10*ROW('Sanitation Data'!C132))),'Data Summary'!CM138="Yes"),OFFSET('Sanitation Data'!$C$11,0,10*ROW('Sanitation Data'!C132)),NA())</f>
        <v>#N/A</v>
      </c>
      <c r="Y138" s="106" t="e">
        <f ca="true">+IF(AND(ISNUMBER(OFFSET('Sanitation Data'!$C$12,0,10*ROW('Sanitation Data'!C132))),'Data Summary'!CN138="Yes"),OFFSET('Sanitation Data'!$C$12,0,10*ROW('Sanitation Data'!C132)),NA())</f>
        <v>#N/A</v>
      </c>
      <c r="Z138" s="106" t="e">
        <f ca="true">+IF(AND(ISNUMBER(OFFSET('Sanitation Data'!$C$13,0,10*ROW('Sanitation Data'!C132))),'Data Summary'!CO138="Yes"),OFFSET('Sanitation Data'!$C$13,0,10*ROW('Sanitation Data'!C132)),NA())</f>
        <v>#N/A</v>
      </c>
      <c r="AA138" s="106" t="e">
        <f ca="true">+IF(AND(ISNUMBER(OFFSET('Sanitation Data'!$D$5,0,10*ROW('Sanitation Data'!D132))),'Data Summary'!CP138="Yes"),100-OFFSET('Sanitation Data'!$D$5,0,10*ROW('Sanitation Data'!D132)),NA())</f>
        <v>#N/A</v>
      </c>
      <c r="AB138" s="106" t="e">
        <f ca="true">+IF(AND(ISNUMBER(OFFSET('Sanitation Data'!$D$7,0,10*ROW('Sanitation Data'!D132))),'Data Summary'!CQ138="Yes"),OFFSET('Sanitation Data'!$D$7,0,10*ROW('Sanitation Data'!D132)),NA())</f>
        <v>#N/A</v>
      </c>
      <c r="AC138" s="106" t="e">
        <f ca="true">+IF(AND(ISNUMBER(OFFSET('Sanitation Data'!$D$11,0,10*ROW('Sanitation Data'!D132))),'Data Summary'!CR138="Yes"),OFFSET('Sanitation Data'!$D$11,0,10*ROW('Sanitation Data'!D132)),NA())</f>
        <v>#N/A</v>
      </c>
      <c r="AD138" s="106" t="e">
        <f ca="true">+IF(AND(ISNUMBER(OFFSET('Sanitation Data'!$D$12,0,10*ROW('Sanitation Data'!D132))),'Data Summary'!CS138="Yes"),OFFSET('Sanitation Data'!$D$12,0,10*ROW('Sanitation Data'!D132)),NA())</f>
        <v>#N/A</v>
      </c>
      <c r="AE138" s="106" t="e">
        <f ca="true">+IF(AND(ISNUMBER(OFFSET('Sanitation Data'!$D$13,0,10*ROW('Sanitation Data'!D132))),'Data Summary'!CT138="Yes"),OFFSET('Sanitation Data'!$D$13,0,10*ROW('Sanitation Data'!D132)),NA())</f>
        <v>#N/A</v>
      </c>
      <c r="AF138" s="106" t="e">
        <f ca="true">+IF(AND(ISNUMBER(OFFSET('Sanitation Data'!$E$5,0,10*ROW('Sanitation Data'!E132))),'Data Summary'!CU138="Yes"),100-OFFSET('Sanitation Data'!$E$5,0,10*ROW('Sanitation Data'!E132)),NA())</f>
        <v>#N/A</v>
      </c>
      <c r="AG138" s="106" t="e">
        <f ca="true">+IF(AND(ISNUMBER(OFFSET('Sanitation Data'!$E$7,0,10*ROW('Sanitation Data'!E132))),'Data Summary'!CV138="Yes"),OFFSET('Sanitation Data'!$E$7,0,10*ROW('Sanitation Data'!E132)),NA())</f>
        <v>#N/A</v>
      </c>
      <c r="AH138" s="106" t="e">
        <f ca="true">+IF(AND(ISNUMBER(OFFSET('Sanitation Data'!$E$11,0,10*ROW('Sanitation Data'!E132))),'Data Summary'!CW138="Yes"),OFFSET('Sanitation Data'!$E$11,0,10*ROW('Sanitation Data'!E132)),NA())</f>
        <v>#N/A</v>
      </c>
      <c r="AI138" s="106" t="e">
        <f ca="true">+IF(AND(ISNUMBER(OFFSET('Sanitation Data'!$E$12,0,10*ROW('Sanitation Data'!E132))),'Data Summary'!CX138="Yes"),OFFSET('Sanitation Data'!$E$12,0,10*ROW('Sanitation Data'!E132)),NA())</f>
        <v>#N/A</v>
      </c>
      <c r="AJ138" s="106" t="e">
        <f ca="true">+IF(AND(ISNUMBER(OFFSET('Sanitation Data'!$E$13,0,10*ROW('Sanitation Data'!E132))),'Data Summary'!CY138="Yes"),OFFSET('Sanitation Data'!$E$13,0,10*ROW('Sanitation Data'!E132)),NA())</f>
        <v>#N/A</v>
      </c>
      <c r="AK138" s="106" t="e">
        <f ca="true">+IF(AND(ISNUMBER(OFFSET('Sanitation Data'!$F$5,0,10*ROW('Sanitation Data'!F132))),'Data Summary'!CZ138="Yes"),100-OFFSET('Sanitation Data'!$F$5,0,10*ROW('Sanitation Data'!F132)),NA())</f>
        <v>#N/A</v>
      </c>
      <c r="AL138" s="106" t="e">
        <f ca="true">+IF(AND(ISNUMBER(OFFSET('Sanitation Data'!$F$7,0,10*ROW('Sanitation Data'!F132))),'Data Summary'!DA138="Yes"),OFFSET('Sanitation Data'!$F$7,0,10*ROW('Sanitation Data'!F132)),NA())</f>
        <v>#N/A</v>
      </c>
      <c r="AM138" s="106" t="e">
        <f ca="true">+IF(AND(ISNUMBER(OFFSET('Sanitation Data'!$F$11,0,10*ROW('Sanitation Data'!F132))),'Data Summary'!DB138="Yes"),OFFSET('Sanitation Data'!$F$11,0,10*ROW('Sanitation Data'!F132)),NA())</f>
        <v>#N/A</v>
      </c>
      <c r="AN138" s="106" t="e">
        <f ca="true">+IF(AND(ISNUMBER(OFFSET('Sanitation Data'!$F$12,0,10*ROW('Sanitation Data'!F132))),'Data Summary'!DC138="Yes"),OFFSET('Sanitation Data'!$F$12,0,10*ROW('Sanitation Data'!F132)),NA())</f>
        <v>#N/A</v>
      </c>
      <c r="AO138" s="106" t="e">
        <f ca="true">+IF(AND(ISNUMBER(OFFSET('Sanitation Data'!$F$13,0,10*ROW('Sanitation Data'!F132))),'Data Summary'!DD138="Yes"),OFFSET('Sanitation Data'!$F$13,0,10*ROW('Sanitation Data'!F132)),NA())</f>
        <v>#N/A</v>
      </c>
      <c r="AP138" s="106" t="e">
        <f ca="true">+IF(AND(ISNUMBER(OFFSET('Sanitation Data'!$G$5,0,10*ROW('Sanitation Data'!G132))),'Data Summary'!DE138="Yes"),100-OFFSET('Sanitation Data'!$G$5,0,10*ROW('Sanitation Data'!G132)),NA())</f>
        <v>#N/A</v>
      </c>
      <c r="AQ138" s="106" t="e">
        <f ca="true">+IF(AND(ISNUMBER(OFFSET('Sanitation Data'!$G$7,0,10*ROW('Sanitation Data'!G132))),'Data Summary'!DF138="Yes"),OFFSET('Sanitation Data'!$G$7,0,10*ROW('Sanitation Data'!G132)),NA())</f>
        <v>#N/A</v>
      </c>
      <c r="AR138" s="106" t="e">
        <f ca="true">+IF(AND(ISNUMBER(OFFSET('Sanitation Data'!$G$11,0,10*ROW('Sanitation Data'!G132))),'Data Summary'!DG138="Yes"),OFFSET('Sanitation Data'!$G$11,0,10*ROW('Sanitation Data'!G132)),NA())</f>
        <v>#N/A</v>
      </c>
      <c r="AS138" s="106" t="e">
        <f ca="true">+IF(AND(ISNUMBER(OFFSET('Sanitation Data'!$G$12,0,10*ROW('Sanitation Data'!G132))),'Data Summary'!DH138="Yes"),OFFSET('Sanitation Data'!$G$12,0,10*ROW('Sanitation Data'!G132)),NA())</f>
        <v>#N/A</v>
      </c>
      <c r="AT138" s="106" t="e">
        <f ca="true">+IF(AND(ISNUMBER(OFFSET('Sanitation Data'!$G$13,0,10*ROW('Sanitation Data'!G132))),'Data Summary'!DI138="Yes"),OFFSET('Sanitation Data'!$G$13,0,10*ROW('Sanitation Data'!G132)),NA())</f>
        <v>#N/A</v>
      </c>
      <c r="AU138" s="106" t="e">
        <f ca="true">+IF(AND(ISNUMBER(OFFSET('Sanitation Data'!$H$5,0,10*ROW('Sanitation Data'!H132))),'Data Summary'!DJ138="Yes"),100-OFFSET('Sanitation Data'!$H$5,0,10*ROW('Sanitation Data'!H132)),NA())</f>
        <v>#N/A</v>
      </c>
      <c r="AV138" s="106" t="e">
        <f ca="true">+IF(AND(ISNUMBER(OFFSET('Sanitation Data'!$H$7,0,10*ROW('Sanitation Data'!H132))),'Data Summary'!DK138="Yes"),OFFSET('Sanitation Data'!$H$7,0,10*ROW('Sanitation Data'!H132)),NA())</f>
        <v>#N/A</v>
      </c>
      <c r="AW138" s="106" t="e">
        <f ca="true">+IF(AND(ISNUMBER(OFFSET('Sanitation Data'!$H$11,0,10*ROW('Sanitation Data'!H132))),'Data Summary'!DL138="Yes"),OFFSET('Sanitation Data'!$H$11,0,10*ROW('Sanitation Data'!H132)),NA())</f>
        <v>#N/A</v>
      </c>
      <c r="AX138" s="106" t="e">
        <f ca="true">+IF(AND(ISNUMBER(OFFSET('Sanitation Data'!$H$12,0,10*ROW('Sanitation Data'!H132))),'Data Summary'!DM138="Yes"),OFFSET('Sanitation Data'!$H$12,0,10*ROW('Sanitation Data'!H132)),NA())</f>
        <v>#N/A</v>
      </c>
      <c r="AY138" s="106" t="e">
        <f ca="true">+IF(AND(ISNUMBER(OFFSET('Sanitation Data'!$H$13,0,10*ROW('Sanitation Data'!H132))),'Data Summary'!DN138="Yes"),OFFSET('Sanitation Data'!$H$13,0,10*ROW('Sanitation Data'!H132)),NA())</f>
        <v>#N/A</v>
      </c>
      <c r="AZ138" s="111" t="e">
        <f ca="true">+IF(AND(ISNUMBER(OFFSET('Hygiene Data'!$C$6,0,10*ROW('Hygiene Data'!C132))),'Data Summary'!DO138="Yes"),OFFSET('Hygiene Data'!$C$6,0,10*ROW('Hygiene Data'!C132)),NA())</f>
        <v>#N/A</v>
      </c>
      <c r="BA138" s="111" t="e">
        <f ca="true">+IF(AND(ISNUMBER(OFFSET('Hygiene Data'!$C$8,0,10*ROW('Hygiene Data'!C132))),'Data Summary'!DP138="Yes"),OFFSET('Hygiene Data'!$C$8,0,10*ROW('Hygiene Data'!C132)),NA())</f>
        <v>#N/A</v>
      </c>
      <c r="BB138" s="111" t="e">
        <f ca="true">+IF(AND(ISNUMBER(OFFSET('Hygiene Data'!$C$10,0,10*ROW('Hygiene Data'!C132))),'Data Summary'!DQ138="Yes"),OFFSET('Hygiene Data'!$C$10,0,10*ROW('Hygiene Data'!C132)),NA())</f>
        <v>#N/A</v>
      </c>
      <c r="BC138" s="111" t="e">
        <f ca="true">+IF(AND(ISNUMBER(OFFSET('Hygiene Data'!$D$6,0,10*ROW('Hygiene Data'!D132))),'Data Summary'!DR138="Yes"),OFFSET('Hygiene Data'!$D$6,0,10*ROW('Hygiene Data'!D132)),NA())</f>
        <v>#N/A</v>
      </c>
      <c r="BD138" s="111" t="e">
        <f ca="true">+IF(AND(ISNUMBER(OFFSET('Hygiene Data'!$D$8,0,10*ROW('Hygiene Data'!D132))),'Data Summary'!DS138="Yes"),OFFSET('Hygiene Data'!$D$8,0,10*ROW('Hygiene Data'!D132)),NA())</f>
        <v>#N/A</v>
      </c>
      <c r="BE138" s="111" t="e">
        <f ca="true">+IF(AND(ISNUMBER(OFFSET('Hygiene Data'!$D$10,0,10*ROW('Hygiene Data'!D132))),'Data Summary'!DT138="Yes"),OFFSET('Hygiene Data'!$D$10,0,10*ROW('Hygiene Data'!D132)),NA())</f>
        <v>#N/A</v>
      </c>
      <c r="BF138" s="111" t="e">
        <f ca="true">+IF(AND(ISNUMBER(OFFSET('Hygiene Data'!$E$6,0,10*ROW('Hygiene Data'!E132))),'Data Summary'!DU138="Yes"),OFFSET('Hygiene Data'!$E$6,0,10*ROW('Hygiene Data'!E132)),NA())</f>
        <v>#N/A</v>
      </c>
      <c r="BG138" s="111" t="e">
        <f ca="true">+IF(AND(ISNUMBER(OFFSET('Hygiene Data'!$E$8,0,10*ROW('Hygiene Data'!E132))),'Data Summary'!DV138="Yes"),OFFSET('Hygiene Data'!$E$8,0,10*ROW('Hygiene Data'!E132)),NA())</f>
        <v>#N/A</v>
      </c>
      <c r="BH138" s="111" t="e">
        <f ca="true">+IF(AND(ISNUMBER(OFFSET('Hygiene Data'!$E$10,0,10*ROW('Hygiene Data'!E132))),'Data Summary'!DW138="Yes"),OFFSET('Hygiene Data'!$E$10,0,10*ROW('Hygiene Data'!E132)),NA())</f>
        <v>#N/A</v>
      </c>
      <c r="BI138" s="111" t="e">
        <f ca="true">+IF(AND(ISNUMBER(OFFSET('Hygiene Data'!$F$6,0,10*ROW('Hygiene Data'!F132))),'Data Summary'!DX138="Yes"),OFFSET('Hygiene Data'!$F$6,0,10*ROW('Hygiene Data'!F132)),NA())</f>
        <v>#N/A</v>
      </c>
      <c r="BJ138" s="111" t="e">
        <f ca="true">+IF(AND(ISNUMBER(OFFSET('Hygiene Data'!$F$8,0,10*ROW('Hygiene Data'!F132))),'Data Summary'!DY138="Yes"),OFFSET('Hygiene Data'!$F$8,0,10*ROW('Hygiene Data'!F132)),NA())</f>
        <v>#N/A</v>
      </c>
      <c r="BK138" s="111" t="e">
        <f ca="true">+IF(AND(ISNUMBER(OFFSET('Hygiene Data'!$F$10,0,10*ROW('Hygiene Data'!F132))),'Data Summary'!DZ138="Yes"),OFFSET('Hygiene Data'!$F$10,0,10*ROW('Hygiene Data'!F132)),NA())</f>
        <v>#N/A</v>
      </c>
      <c r="BL138" s="111" t="e">
        <f ca="true">+IF(AND(ISNUMBER(OFFSET('Hygiene Data'!$G$6,0,10*ROW('Hygiene Data'!G132))),'Data Summary'!EA138="Yes"),OFFSET('Hygiene Data'!$G$6,0,10*ROW('Hygiene Data'!G132)),NA())</f>
        <v>#N/A</v>
      </c>
      <c r="BM138" s="111" t="e">
        <f ca="true">+IF(AND(ISNUMBER(OFFSET('Hygiene Data'!$G$8,0,10*ROW('Hygiene Data'!G132))),'Data Summary'!EB138="Yes"),OFFSET('Hygiene Data'!$G$8,0,10*ROW('Hygiene Data'!G132)),NA())</f>
        <v>#N/A</v>
      </c>
      <c r="BN138" s="111" t="e">
        <f ca="true">+IF(AND(ISNUMBER(OFFSET('Hygiene Data'!$G$10,0,10*ROW('Hygiene Data'!G132))),'Data Summary'!EC138="Yes"),OFFSET('Hygiene Data'!$G$10,0,10*ROW('Hygiene Data'!G132)),NA())</f>
        <v>#N/A</v>
      </c>
      <c r="BO138" s="111" t="e">
        <f ca="true">+IF(AND(ISNUMBER(OFFSET('Hygiene Data'!$H$6,0,10*ROW('Hygiene Data'!H132))),'Data Summary'!ED138="Yes"),OFFSET('Hygiene Data'!$H$6,0,10*ROW('Hygiene Data'!H132)),NA())</f>
        <v>#N/A</v>
      </c>
      <c r="BP138" s="111" t="e">
        <f ca="true">+IF(AND(ISNUMBER(OFFSET('Hygiene Data'!$H$8,0,10*ROW('Hygiene Data'!H132))),'Data Summary'!EE138="Yes"),OFFSET('Hygiene Data'!$H$8,0,10*ROW('Hygiene Data'!H132)),NA())</f>
        <v>#N/A</v>
      </c>
      <c r="BQ138" s="111" t="e">
        <f ca="true">+IF(AND(ISNUMBER(OFFSET('Hygiene Data'!$H$10,0,10*ROW('Hygiene Data'!H132))),'Data Summary'!EF138="Yes"),OFFSET('Hygiene Data'!$H$10,0,10*ROW('Hygiene Data'!H132)),NA())</f>
        <v>#N/A</v>
      </c>
    </row>
    <row r="139" x14ac:dyDescent="0.2">
      <c r="A139" s="59" t="e">
        <f ca="true">+IF(OFFSET('Water Data'!$B$1,0,10*ROW('Water Data'!B133))="",NA(),OFFSET('Water Data'!$B$1,0,10*ROW('Water Data'!B133)))</f>
        <v>#N/A</v>
      </c>
      <c r="B139" s="59" t="e">
        <f ca="true">+IF(OFFSET('Water Data'!$A$3,0,10*ROW('Water Data'!A136))="",NA(),OFFSET('Water Data'!$A$3,0,10*ROW('Water Data'!A136)))</f>
        <v>#N/A</v>
      </c>
      <c r="C139" s="59" t="e">
        <f ca="true">+IF(OFFSET('Water Data'!$C$3,0,10*ROW('Water Data'!C136))="",NA(),OFFSET('Water Data'!$C$3,0,10*ROW('Water Data'!C136)))</f>
        <v>#N/A</v>
      </c>
      <c r="D139" s="60" t="e">
        <f ca="true">+IF(AND(ISNUMBER(OFFSET('Water Data'!$C$5,0,10*ROW('Water Data'!C133))),'Data Summary'!BS139="Yes"),100-OFFSET('Water Data'!$C$5,0,10*ROW('Water Data'!C133)),NA())</f>
        <v>#N/A</v>
      </c>
      <c r="E139" s="60" t="e">
        <f ca="true">+IF(AND(ISNUMBER(OFFSET('Water Data'!$C$7,0,10*ROW('Water Data'!C133))),'Data Summary'!BT139="Yes"),OFFSET('Water Data'!$C$7,0,10*ROW('Water Data'!C133)),NA())</f>
        <v>#N/A</v>
      </c>
      <c r="F139" s="60" t="e">
        <f ca="true">+IF(AND(ISNUMBER(OFFSET('Water Data'!$C$10,0,10*ROW('Water Data'!C133))),'Data Summary'!BU139="Yes"),OFFSET('Water Data'!$C$10,0,10*ROW('Water Data'!C133)),NA())</f>
        <v>#N/A</v>
      </c>
      <c r="G139" s="60" t="e">
        <f ca="true">+IF(AND(ISNUMBER(OFFSET('Water Data'!$D$5,0,10*ROW('Water Data'!D133))),'Data Summary'!BV139="Yes"),100-OFFSET('Water Data'!$D$5,0,10*ROW('Water Data'!D133)),NA())</f>
        <v>#N/A</v>
      </c>
      <c r="H139" s="60" t="e">
        <f ca="true">+IF(AND(ISNUMBER(OFFSET('Water Data'!$D$7,0,10*ROW('Water Data'!D133))),'Data Summary'!BW139="Yes"),OFFSET('Water Data'!$D$7,0,10*ROW('Water Data'!D133)),NA())</f>
        <v>#N/A</v>
      </c>
      <c r="I139" s="60" t="e">
        <f ca="true">+IF(AND(ISNUMBER(OFFSET('Water Data'!$D$10,0,10*ROW('Water Data'!D133))),'Data Summary'!BX139="Yes"),OFFSET('Water Data'!$D$10,0,10*ROW('Water Data'!D133)),NA())</f>
        <v>#N/A</v>
      </c>
      <c r="J139" s="60" t="e">
        <f ca="true">+IF(AND(ISNUMBER(OFFSET('Water Data'!$E$5,0,10*ROW('Water Data'!E133))),'Data Summary'!BY139="Yes"),100-OFFSET('Water Data'!$E$5,0,10*ROW('Water Data'!E133)),NA())</f>
        <v>#N/A</v>
      </c>
      <c r="K139" s="60" t="e">
        <f ca="true">+IF(AND(ISNUMBER(OFFSET('Water Data'!$E$7,0,10*ROW('Water Data'!E133))),'Data Summary'!BZ139="Yes"),OFFSET('Water Data'!$E$7,0,10*ROW('Water Data'!E133)),NA())</f>
        <v>#N/A</v>
      </c>
      <c r="L139" s="60" t="e">
        <f ca="true">+IF(AND(ISNUMBER(OFFSET('Water Data'!$E$10,0,10*ROW('Water Data'!E133))),'Data Summary'!CA139="Yes"),OFFSET('Water Data'!$E$10,0,10*ROW('Water Data'!E133)),NA())</f>
        <v>#N/A</v>
      </c>
      <c r="M139" s="60" t="e">
        <f ca="true">+IF(AND(ISNUMBER(OFFSET('Water Data'!$F$5,0,10*ROW('Water Data'!F133))),'Data Summary'!CB139="Yes"),100-OFFSET('Water Data'!$F$5,0,10*ROW('Water Data'!F133)),NA())</f>
        <v>#N/A</v>
      </c>
      <c r="N139" s="60" t="e">
        <f ca="true">+IF(AND(ISNUMBER(OFFSET('Water Data'!$F$7,0,10*ROW('Water Data'!F133))),'Data Summary'!CC139="Yes"),OFFSET('Water Data'!$F$7,0,10*ROW('Water Data'!F133)),NA())</f>
        <v>#N/A</v>
      </c>
      <c r="O139" s="60" t="e">
        <f ca="true">+IF(AND(ISNUMBER(OFFSET('Water Data'!$F$10,0,10*ROW('Water Data'!F133))),'Data Summary'!CD139="Yes"),OFFSET('Water Data'!$F$10,0,10*ROW('Water Data'!F133)),NA())</f>
        <v>#N/A</v>
      </c>
      <c r="P139" s="60" t="e">
        <f ca="true">+IF(AND(ISNUMBER(OFFSET('Water Data'!$G$5,0,10*ROW('Water Data'!G133))),'Data Summary'!CE139="Yes"),100-OFFSET('Water Data'!$G$5,0,10*ROW('Water Data'!G133)),NA())</f>
        <v>#N/A</v>
      </c>
      <c r="Q139" s="60" t="e">
        <f ca="true">+IF(AND(ISNUMBER(OFFSET('Water Data'!$G$7,0,10*ROW('Water Data'!G133))),'Data Summary'!CF139="Yes"),OFFSET('Water Data'!$G$7,0,10*ROW('Water Data'!G133)),NA())</f>
        <v>#N/A</v>
      </c>
      <c r="R139" s="60" t="e">
        <f ca="true">+IF(AND(ISNUMBER(OFFSET('Water Data'!$G$10,0,10*ROW('Water Data'!G133))),'Data Summary'!CG139="Yes"),OFFSET('Water Data'!$G$10,0,10*ROW('Water Data'!G133)),NA())</f>
        <v>#N/A</v>
      </c>
      <c r="S139" s="60" t="e">
        <f ca="true">+IF(AND(ISNUMBER(OFFSET('Water Data'!$H$5,0,10*ROW('Water Data'!H133))),'Data Summary'!CH139="Yes"),100-OFFSET('Water Data'!$H$5,0,10*ROW('Water Data'!H133)),NA())</f>
        <v>#N/A</v>
      </c>
      <c r="T139" s="60" t="e">
        <f ca="true">+IF(AND(ISNUMBER(OFFSET('Water Data'!$H$7,0,10*ROW('Water Data'!H133))),'Data Summary'!CI139="Yes"),OFFSET('Water Data'!$H$7,0,10*ROW('Water Data'!H133)),NA())</f>
        <v>#N/A</v>
      </c>
      <c r="U139" s="60" t="e">
        <f ca="true">+IF(AND(ISNUMBER(OFFSET('Water Data'!$H$10,0,10*ROW('Water Data'!H133))),'Data Summary'!CJ139="Yes"),OFFSET('Water Data'!$H$10,0,10*ROW('Water Data'!H133)),NA())</f>
        <v>#N/A</v>
      </c>
      <c r="V139" s="106" t="e">
        <f ca="true">+IF(AND(ISNUMBER(OFFSET('Sanitation Data'!$C$5,0,10*ROW('Sanitation Data'!C133))),'Data Summary'!CK139="Yes"),100-OFFSET('Sanitation Data'!$C$5,0,10*ROW('Sanitation Data'!C133)),NA())</f>
        <v>#N/A</v>
      </c>
      <c r="W139" s="106" t="e">
        <f ca="true">+IF(AND(ISNUMBER(OFFSET('Sanitation Data'!$C$7,0,10*ROW('Sanitation Data'!C133))),'Data Summary'!CL139="Yes"),OFFSET('Sanitation Data'!$C$7,0,10*ROW('Sanitation Data'!C133)),NA())</f>
        <v>#N/A</v>
      </c>
      <c r="X139" s="106" t="e">
        <f ca="true">+IF(AND(ISNUMBER(OFFSET('Sanitation Data'!$C$11,0,10*ROW('Sanitation Data'!C133))),'Data Summary'!CM139="Yes"),OFFSET('Sanitation Data'!$C$11,0,10*ROW('Sanitation Data'!C133)),NA())</f>
        <v>#N/A</v>
      </c>
      <c r="Y139" s="106" t="e">
        <f ca="true">+IF(AND(ISNUMBER(OFFSET('Sanitation Data'!$C$12,0,10*ROW('Sanitation Data'!C133))),'Data Summary'!CN139="Yes"),OFFSET('Sanitation Data'!$C$12,0,10*ROW('Sanitation Data'!C133)),NA())</f>
        <v>#N/A</v>
      </c>
      <c r="Z139" s="106" t="e">
        <f ca="true">+IF(AND(ISNUMBER(OFFSET('Sanitation Data'!$C$13,0,10*ROW('Sanitation Data'!C133))),'Data Summary'!CO139="Yes"),OFFSET('Sanitation Data'!$C$13,0,10*ROW('Sanitation Data'!C133)),NA())</f>
        <v>#N/A</v>
      </c>
      <c r="AA139" s="106" t="e">
        <f ca="true">+IF(AND(ISNUMBER(OFFSET('Sanitation Data'!$D$5,0,10*ROW('Sanitation Data'!D133))),'Data Summary'!CP139="Yes"),100-OFFSET('Sanitation Data'!$D$5,0,10*ROW('Sanitation Data'!D133)),NA())</f>
        <v>#N/A</v>
      </c>
      <c r="AB139" s="106" t="e">
        <f ca="true">+IF(AND(ISNUMBER(OFFSET('Sanitation Data'!$D$7,0,10*ROW('Sanitation Data'!D133))),'Data Summary'!CQ139="Yes"),OFFSET('Sanitation Data'!$D$7,0,10*ROW('Sanitation Data'!D133)),NA())</f>
        <v>#N/A</v>
      </c>
      <c r="AC139" s="106" t="e">
        <f ca="true">+IF(AND(ISNUMBER(OFFSET('Sanitation Data'!$D$11,0,10*ROW('Sanitation Data'!D133))),'Data Summary'!CR139="Yes"),OFFSET('Sanitation Data'!$D$11,0,10*ROW('Sanitation Data'!D133)),NA())</f>
        <v>#N/A</v>
      </c>
      <c r="AD139" s="106" t="e">
        <f ca="true">+IF(AND(ISNUMBER(OFFSET('Sanitation Data'!$D$12,0,10*ROW('Sanitation Data'!D133))),'Data Summary'!CS139="Yes"),OFFSET('Sanitation Data'!$D$12,0,10*ROW('Sanitation Data'!D133)),NA())</f>
        <v>#N/A</v>
      </c>
      <c r="AE139" s="106" t="e">
        <f ca="true">+IF(AND(ISNUMBER(OFFSET('Sanitation Data'!$D$13,0,10*ROW('Sanitation Data'!D133))),'Data Summary'!CT139="Yes"),OFFSET('Sanitation Data'!$D$13,0,10*ROW('Sanitation Data'!D133)),NA())</f>
        <v>#N/A</v>
      </c>
      <c r="AF139" s="106" t="e">
        <f ca="true">+IF(AND(ISNUMBER(OFFSET('Sanitation Data'!$E$5,0,10*ROW('Sanitation Data'!E133))),'Data Summary'!CU139="Yes"),100-OFFSET('Sanitation Data'!$E$5,0,10*ROW('Sanitation Data'!E133)),NA())</f>
        <v>#N/A</v>
      </c>
      <c r="AG139" s="106" t="e">
        <f ca="true">+IF(AND(ISNUMBER(OFFSET('Sanitation Data'!$E$7,0,10*ROW('Sanitation Data'!E133))),'Data Summary'!CV139="Yes"),OFFSET('Sanitation Data'!$E$7,0,10*ROW('Sanitation Data'!E133)),NA())</f>
        <v>#N/A</v>
      </c>
      <c r="AH139" s="106" t="e">
        <f ca="true">+IF(AND(ISNUMBER(OFFSET('Sanitation Data'!$E$11,0,10*ROW('Sanitation Data'!E133))),'Data Summary'!CW139="Yes"),OFFSET('Sanitation Data'!$E$11,0,10*ROW('Sanitation Data'!E133)),NA())</f>
        <v>#N/A</v>
      </c>
      <c r="AI139" s="106" t="e">
        <f ca="true">+IF(AND(ISNUMBER(OFFSET('Sanitation Data'!$E$12,0,10*ROW('Sanitation Data'!E133))),'Data Summary'!CX139="Yes"),OFFSET('Sanitation Data'!$E$12,0,10*ROW('Sanitation Data'!E133)),NA())</f>
        <v>#N/A</v>
      </c>
      <c r="AJ139" s="106" t="e">
        <f ca="true">+IF(AND(ISNUMBER(OFFSET('Sanitation Data'!$E$13,0,10*ROW('Sanitation Data'!E133))),'Data Summary'!CY139="Yes"),OFFSET('Sanitation Data'!$E$13,0,10*ROW('Sanitation Data'!E133)),NA())</f>
        <v>#N/A</v>
      </c>
      <c r="AK139" s="106" t="e">
        <f ca="true">+IF(AND(ISNUMBER(OFFSET('Sanitation Data'!$F$5,0,10*ROW('Sanitation Data'!F133))),'Data Summary'!CZ139="Yes"),100-OFFSET('Sanitation Data'!$F$5,0,10*ROW('Sanitation Data'!F133)),NA())</f>
        <v>#N/A</v>
      </c>
      <c r="AL139" s="106" t="e">
        <f ca="true">+IF(AND(ISNUMBER(OFFSET('Sanitation Data'!$F$7,0,10*ROW('Sanitation Data'!F133))),'Data Summary'!DA139="Yes"),OFFSET('Sanitation Data'!$F$7,0,10*ROW('Sanitation Data'!F133)),NA())</f>
        <v>#N/A</v>
      </c>
      <c r="AM139" s="106" t="e">
        <f ca="true">+IF(AND(ISNUMBER(OFFSET('Sanitation Data'!$F$11,0,10*ROW('Sanitation Data'!F133))),'Data Summary'!DB139="Yes"),OFFSET('Sanitation Data'!$F$11,0,10*ROW('Sanitation Data'!F133)),NA())</f>
        <v>#N/A</v>
      </c>
      <c r="AN139" s="106" t="e">
        <f ca="true">+IF(AND(ISNUMBER(OFFSET('Sanitation Data'!$F$12,0,10*ROW('Sanitation Data'!F133))),'Data Summary'!DC139="Yes"),OFFSET('Sanitation Data'!$F$12,0,10*ROW('Sanitation Data'!F133)),NA())</f>
        <v>#N/A</v>
      </c>
      <c r="AO139" s="106" t="e">
        <f ca="true">+IF(AND(ISNUMBER(OFFSET('Sanitation Data'!$F$13,0,10*ROW('Sanitation Data'!F133))),'Data Summary'!DD139="Yes"),OFFSET('Sanitation Data'!$F$13,0,10*ROW('Sanitation Data'!F133)),NA())</f>
        <v>#N/A</v>
      </c>
      <c r="AP139" s="106" t="e">
        <f ca="true">+IF(AND(ISNUMBER(OFFSET('Sanitation Data'!$G$5,0,10*ROW('Sanitation Data'!G133))),'Data Summary'!DE139="Yes"),100-OFFSET('Sanitation Data'!$G$5,0,10*ROW('Sanitation Data'!G133)),NA())</f>
        <v>#N/A</v>
      </c>
      <c r="AQ139" s="106" t="e">
        <f ca="true">+IF(AND(ISNUMBER(OFFSET('Sanitation Data'!$G$7,0,10*ROW('Sanitation Data'!G133))),'Data Summary'!DF139="Yes"),OFFSET('Sanitation Data'!$G$7,0,10*ROW('Sanitation Data'!G133)),NA())</f>
        <v>#N/A</v>
      </c>
      <c r="AR139" s="106" t="e">
        <f ca="true">+IF(AND(ISNUMBER(OFFSET('Sanitation Data'!$G$11,0,10*ROW('Sanitation Data'!G133))),'Data Summary'!DG139="Yes"),OFFSET('Sanitation Data'!$G$11,0,10*ROW('Sanitation Data'!G133)),NA())</f>
        <v>#N/A</v>
      </c>
      <c r="AS139" s="106" t="e">
        <f ca="true">+IF(AND(ISNUMBER(OFFSET('Sanitation Data'!$G$12,0,10*ROW('Sanitation Data'!G133))),'Data Summary'!DH139="Yes"),OFFSET('Sanitation Data'!$G$12,0,10*ROW('Sanitation Data'!G133)),NA())</f>
        <v>#N/A</v>
      </c>
      <c r="AT139" s="106" t="e">
        <f ca="true">+IF(AND(ISNUMBER(OFFSET('Sanitation Data'!$G$13,0,10*ROW('Sanitation Data'!G133))),'Data Summary'!DI139="Yes"),OFFSET('Sanitation Data'!$G$13,0,10*ROW('Sanitation Data'!G133)),NA())</f>
        <v>#N/A</v>
      </c>
      <c r="AU139" s="106" t="e">
        <f ca="true">+IF(AND(ISNUMBER(OFFSET('Sanitation Data'!$H$5,0,10*ROW('Sanitation Data'!H133))),'Data Summary'!DJ139="Yes"),100-OFFSET('Sanitation Data'!$H$5,0,10*ROW('Sanitation Data'!H133)),NA())</f>
        <v>#N/A</v>
      </c>
      <c r="AV139" s="106" t="e">
        <f ca="true">+IF(AND(ISNUMBER(OFFSET('Sanitation Data'!$H$7,0,10*ROW('Sanitation Data'!H133))),'Data Summary'!DK139="Yes"),OFFSET('Sanitation Data'!$H$7,0,10*ROW('Sanitation Data'!H133)),NA())</f>
        <v>#N/A</v>
      </c>
      <c r="AW139" s="106" t="e">
        <f ca="true">+IF(AND(ISNUMBER(OFFSET('Sanitation Data'!$H$11,0,10*ROW('Sanitation Data'!H133))),'Data Summary'!DL139="Yes"),OFFSET('Sanitation Data'!$H$11,0,10*ROW('Sanitation Data'!H133)),NA())</f>
        <v>#N/A</v>
      </c>
      <c r="AX139" s="106" t="e">
        <f ca="true">+IF(AND(ISNUMBER(OFFSET('Sanitation Data'!$H$12,0,10*ROW('Sanitation Data'!H133))),'Data Summary'!DM139="Yes"),OFFSET('Sanitation Data'!$H$12,0,10*ROW('Sanitation Data'!H133)),NA())</f>
        <v>#N/A</v>
      </c>
      <c r="AY139" s="106" t="e">
        <f ca="true">+IF(AND(ISNUMBER(OFFSET('Sanitation Data'!$H$13,0,10*ROW('Sanitation Data'!H133))),'Data Summary'!DN139="Yes"),OFFSET('Sanitation Data'!$H$13,0,10*ROW('Sanitation Data'!H133)),NA())</f>
        <v>#N/A</v>
      </c>
      <c r="AZ139" s="111" t="e">
        <f ca="true">+IF(AND(ISNUMBER(OFFSET('Hygiene Data'!$C$6,0,10*ROW('Hygiene Data'!C133))),'Data Summary'!DO139="Yes"),OFFSET('Hygiene Data'!$C$6,0,10*ROW('Hygiene Data'!C133)),NA())</f>
        <v>#N/A</v>
      </c>
      <c r="BA139" s="111" t="e">
        <f ca="true">+IF(AND(ISNUMBER(OFFSET('Hygiene Data'!$C$8,0,10*ROW('Hygiene Data'!C133))),'Data Summary'!DP139="Yes"),OFFSET('Hygiene Data'!$C$8,0,10*ROW('Hygiene Data'!C133)),NA())</f>
        <v>#N/A</v>
      </c>
      <c r="BB139" s="111" t="e">
        <f ca="true">+IF(AND(ISNUMBER(OFFSET('Hygiene Data'!$C$10,0,10*ROW('Hygiene Data'!C133))),'Data Summary'!DQ139="Yes"),OFFSET('Hygiene Data'!$C$10,0,10*ROW('Hygiene Data'!C133)),NA())</f>
        <v>#N/A</v>
      </c>
      <c r="BC139" s="111" t="e">
        <f ca="true">+IF(AND(ISNUMBER(OFFSET('Hygiene Data'!$D$6,0,10*ROW('Hygiene Data'!D133))),'Data Summary'!DR139="Yes"),OFFSET('Hygiene Data'!$D$6,0,10*ROW('Hygiene Data'!D133)),NA())</f>
        <v>#N/A</v>
      </c>
      <c r="BD139" s="111" t="e">
        <f ca="true">+IF(AND(ISNUMBER(OFFSET('Hygiene Data'!$D$8,0,10*ROW('Hygiene Data'!D133))),'Data Summary'!DS139="Yes"),OFFSET('Hygiene Data'!$D$8,0,10*ROW('Hygiene Data'!D133)),NA())</f>
        <v>#N/A</v>
      </c>
      <c r="BE139" s="111" t="e">
        <f ca="true">+IF(AND(ISNUMBER(OFFSET('Hygiene Data'!$D$10,0,10*ROW('Hygiene Data'!D133))),'Data Summary'!DT139="Yes"),OFFSET('Hygiene Data'!$D$10,0,10*ROW('Hygiene Data'!D133)),NA())</f>
        <v>#N/A</v>
      </c>
      <c r="BF139" s="111" t="e">
        <f ca="true">+IF(AND(ISNUMBER(OFFSET('Hygiene Data'!$E$6,0,10*ROW('Hygiene Data'!E133))),'Data Summary'!DU139="Yes"),OFFSET('Hygiene Data'!$E$6,0,10*ROW('Hygiene Data'!E133)),NA())</f>
        <v>#N/A</v>
      </c>
      <c r="BG139" s="111" t="e">
        <f ca="true">+IF(AND(ISNUMBER(OFFSET('Hygiene Data'!$E$8,0,10*ROW('Hygiene Data'!E133))),'Data Summary'!DV139="Yes"),OFFSET('Hygiene Data'!$E$8,0,10*ROW('Hygiene Data'!E133)),NA())</f>
        <v>#N/A</v>
      </c>
      <c r="BH139" s="111" t="e">
        <f ca="true">+IF(AND(ISNUMBER(OFFSET('Hygiene Data'!$E$10,0,10*ROW('Hygiene Data'!E133))),'Data Summary'!DW139="Yes"),OFFSET('Hygiene Data'!$E$10,0,10*ROW('Hygiene Data'!E133)),NA())</f>
        <v>#N/A</v>
      </c>
      <c r="BI139" s="111" t="e">
        <f ca="true">+IF(AND(ISNUMBER(OFFSET('Hygiene Data'!$F$6,0,10*ROW('Hygiene Data'!F133))),'Data Summary'!DX139="Yes"),OFFSET('Hygiene Data'!$F$6,0,10*ROW('Hygiene Data'!F133)),NA())</f>
        <v>#N/A</v>
      </c>
      <c r="BJ139" s="111" t="e">
        <f ca="true">+IF(AND(ISNUMBER(OFFSET('Hygiene Data'!$F$8,0,10*ROW('Hygiene Data'!F133))),'Data Summary'!DY139="Yes"),OFFSET('Hygiene Data'!$F$8,0,10*ROW('Hygiene Data'!F133)),NA())</f>
        <v>#N/A</v>
      </c>
      <c r="BK139" s="111" t="e">
        <f ca="true">+IF(AND(ISNUMBER(OFFSET('Hygiene Data'!$F$10,0,10*ROW('Hygiene Data'!F133))),'Data Summary'!DZ139="Yes"),OFFSET('Hygiene Data'!$F$10,0,10*ROW('Hygiene Data'!F133)),NA())</f>
        <v>#N/A</v>
      </c>
      <c r="BL139" s="111" t="e">
        <f ca="true">+IF(AND(ISNUMBER(OFFSET('Hygiene Data'!$G$6,0,10*ROW('Hygiene Data'!G133))),'Data Summary'!EA139="Yes"),OFFSET('Hygiene Data'!$G$6,0,10*ROW('Hygiene Data'!G133)),NA())</f>
        <v>#N/A</v>
      </c>
      <c r="BM139" s="111" t="e">
        <f ca="true">+IF(AND(ISNUMBER(OFFSET('Hygiene Data'!$G$8,0,10*ROW('Hygiene Data'!G133))),'Data Summary'!EB139="Yes"),OFFSET('Hygiene Data'!$G$8,0,10*ROW('Hygiene Data'!G133)),NA())</f>
        <v>#N/A</v>
      </c>
      <c r="BN139" s="111" t="e">
        <f ca="true">+IF(AND(ISNUMBER(OFFSET('Hygiene Data'!$G$10,0,10*ROW('Hygiene Data'!G133))),'Data Summary'!EC139="Yes"),OFFSET('Hygiene Data'!$G$10,0,10*ROW('Hygiene Data'!G133)),NA())</f>
        <v>#N/A</v>
      </c>
      <c r="BO139" s="111" t="e">
        <f ca="true">+IF(AND(ISNUMBER(OFFSET('Hygiene Data'!$H$6,0,10*ROW('Hygiene Data'!H133))),'Data Summary'!ED139="Yes"),OFFSET('Hygiene Data'!$H$6,0,10*ROW('Hygiene Data'!H133)),NA())</f>
        <v>#N/A</v>
      </c>
      <c r="BP139" s="111" t="e">
        <f ca="true">+IF(AND(ISNUMBER(OFFSET('Hygiene Data'!$H$8,0,10*ROW('Hygiene Data'!H133))),'Data Summary'!EE139="Yes"),OFFSET('Hygiene Data'!$H$8,0,10*ROW('Hygiene Data'!H133)),NA())</f>
        <v>#N/A</v>
      </c>
      <c r="BQ139" s="111" t="e">
        <f ca="true">+IF(AND(ISNUMBER(OFFSET('Hygiene Data'!$H$10,0,10*ROW('Hygiene Data'!H133))),'Data Summary'!EF139="Yes"),OFFSET('Hygiene Data'!$H$10,0,10*ROW('Hygiene Data'!H133)),NA())</f>
        <v>#N/A</v>
      </c>
    </row>
    <row r="140" x14ac:dyDescent="0.2">
      <c r="A140" s="59" t="e">
        <f ca="true">+IF(OFFSET('Water Data'!$B$1,0,10*ROW('Water Data'!B134))="",NA(),OFFSET('Water Data'!$B$1,0,10*ROW('Water Data'!B134)))</f>
        <v>#N/A</v>
      </c>
      <c r="B140" s="59" t="e">
        <f ca="true">+IF(OFFSET('Water Data'!$A$3,0,10*ROW('Water Data'!A137))="",NA(),OFFSET('Water Data'!$A$3,0,10*ROW('Water Data'!A137)))</f>
        <v>#N/A</v>
      </c>
      <c r="C140" s="59" t="e">
        <f ca="true">+IF(OFFSET('Water Data'!$C$3,0,10*ROW('Water Data'!C137))="",NA(),OFFSET('Water Data'!$C$3,0,10*ROW('Water Data'!C137)))</f>
        <v>#N/A</v>
      </c>
      <c r="D140" s="60" t="e">
        <f ca="true">+IF(AND(ISNUMBER(OFFSET('Water Data'!$C$5,0,10*ROW('Water Data'!C134))),'Data Summary'!BS140="Yes"),100-OFFSET('Water Data'!$C$5,0,10*ROW('Water Data'!C134)),NA())</f>
        <v>#N/A</v>
      </c>
      <c r="E140" s="60" t="e">
        <f ca="true">+IF(AND(ISNUMBER(OFFSET('Water Data'!$C$7,0,10*ROW('Water Data'!C134))),'Data Summary'!BT140="Yes"),OFFSET('Water Data'!$C$7,0,10*ROW('Water Data'!C134)),NA())</f>
        <v>#N/A</v>
      </c>
      <c r="F140" s="60" t="e">
        <f ca="true">+IF(AND(ISNUMBER(OFFSET('Water Data'!$C$10,0,10*ROW('Water Data'!C134))),'Data Summary'!BU140="Yes"),OFFSET('Water Data'!$C$10,0,10*ROW('Water Data'!C134)),NA())</f>
        <v>#N/A</v>
      </c>
      <c r="G140" s="60" t="e">
        <f ca="true">+IF(AND(ISNUMBER(OFFSET('Water Data'!$D$5,0,10*ROW('Water Data'!D134))),'Data Summary'!BV140="Yes"),100-OFFSET('Water Data'!$D$5,0,10*ROW('Water Data'!D134)),NA())</f>
        <v>#N/A</v>
      </c>
      <c r="H140" s="60" t="e">
        <f ca="true">+IF(AND(ISNUMBER(OFFSET('Water Data'!$D$7,0,10*ROW('Water Data'!D134))),'Data Summary'!BW140="Yes"),OFFSET('Water Data'!$D$7,0,10*ROW('Water Data'!D134)),NA())</f>
        <v>#N/A</v>
      </c>
      <c r="I140" s="60" t="e">
        <f ca="true">+IF(AND(ISNUMBER(OFFSET('Water Data'!$D$10,0,10*ROW('Water Data'!D134))),'Data Summary'!BX140="Yes"),OFFSET('Water Data'!$D$10,0,10*ROW('Water Data'!D134)),NA())</f>
        <v>#N/A</v>
      </c>
      <c r="J140" s="60" t="e">
        <f ca="true">+IF(AND(ISNUMBER(OFFSET('Water Data'!$E$5,0,10*ROW('Water Data'!E134))),'Data Summary'!BY140="Yes"),100-OFFSET('Water Data'!$E$5,0,10*ROW('Water Data'!E134)),NA())</f>
        <v>#N/A</v>
      </c>
      <c r="K140" s="60" t="e">
        <f ca="true">+IF(AND(ISNUMBER(OFFSET('Water Data'!$E$7,0,10*ROW('Water Data'!E134))),'Data Summary'!BZ140="Yes"),OFFSET('Water Data'!$E$7,0,10*ROW('Water Data'!E134)),NA())</f>
        <v>#N/A</v>
      </c>
      <c r="L140" s="60" t="e">
        <f ca="true">+IF(AND(ISNUMBER(OFFSET('Water Data'!$E$10,0,10*ROW('Water Data'!E134))),'Data Summary'!CA140="Yes"),OFFSET('Water Data'!$E$10,0,10*ROW('Water Data'!E134)),NA())</f>
        <v>#N/A</v>
      </c>
      <c r="M140" s="60" t="e">
        <f ca="true">+IF(AND(ISNUMBER(OFFSET('Water Data'!$F$5,0,10*ROW('Water Data'!F134))),'Data Summary'!CB140="Yes"),100-OFFSET('Water Data'!$F$5,0,10*ROW('Water Data'!F134)),NA())</f>
        <v>#N/A</v>
      </c>
      <c r="N140" s="60" t="e">
        <f ca="true">+IF(AND(ISNUMBER(OFFSET('Water Data'!$F$7,0,10*ROW('Water Data'!F134))),'Data Summary'!CC140="Yes"),OFFSET('Water Data'!$F$7,0,10*ROW('Water Data'!F134)),NA())</f>
        <v>#N/A</v>
      </c>
      <c r="O140" s="60" t="e">
        <f ca="true">+IF(AND(ISNUMBER(OFFSET('Water Data'!$F$10,0,10*ROW('Water Data'!F134))),'Data Summary'!CD140="Yes"),OFFSET('Water Data'!$F$10,0,10*ROW('Water Data'!F134)),NA())</f>
        <v>#N/A</v>
      </c>
      <c r="P140" s="60" t="e">
        <f ca="true">+IF(AND(ISNUMBER(OFFSET('Water Data'!$G$5,0,10*ROW('Water Data'!G134))),'Data Summary'!CE140="Yes"),100-OFFSET('Water Data'!$G$5,0,10*ROW('Water Data'!G134)),NA())</f>
        <v>#N/A</v>
      </c>
      <c r="Q140" s="60" t="e">
        <f ca="true">+IF(AND(ISNUMBER(OFFSET('Water Data'!$G$7,0,10*ROW('Water Data'!G134))),'Data Summary'!CF140="Yes"),OFFSET('Water Data'!$G$7,0,10*ROW('Water Data'!G134)),NA())</f>
        <v>#N/A</v>
      </c>
      <c r="R140" s="60" t="e">
        <f ca="true">+IF(AND(ISNUMBER(OFFSET('Water Data'!$G$10,0,10*ROW('Water Data'!G134))),'Data Summary'!CG140="Yes"),OFFSET('Water Data'!$G$10,0,10*ROW('Water Data'!G134)),NA())</f>
        <v>#N/A</v>
      </c>
      <c r="S140" s="60" t="e">
        <f ca="true">+IF(AND(ISNUMBER(OFFSET('Water Data'!$H$5,0,10*ROW('Water Data'!H134))),'Data Summary'!CH140="Yes"),100-OFFSET('Water Data'!$H$5,0,10*ROW('Water Data'!H134)),NA())</f>
        <v>#N/A</v>
      </c>
      <c r="T140" s="60" t="e">
        <f ca="true">+IF(AND(ISNUMBER(OFFSET('Water Data'!$H$7,0,10*ROW('Water Data'!H134))),'Data Summary'!CI140="Yes"),OFFSET('Water Data'!$H$7,0,10*ROW('Water Data'!H134)),NA())</f>
        <v>#N/A</v>
      </c>
      <c r="U140" s="60" t="e">
        <f ca="true">+IF(AND(ISNUMBER(OFFSET('Water Data'!$H$10,0,10*ROW('Water Data'!H134))),'Data Summary'!CJ140="Yes"),OFFSET('Water Data'!$H$10,0,10*ROW('Water Data'!H134)),NA())</f>
        <v>#N/A</v>
      </c>
      <c r="V140" s="106" t="e">
        <f ca="true">+IF(AND(ISNUMBER(OFFSET('Sanitation Data'!$C$5,0,10*ROW('Sanitation Data'!C134))),'Data Summary'!CK140="Yes"),100-OFFSET('Sanitation Data'!$C$5,0,10*ROW('Sanitation Data'!C134)),NA())</f>
        <v>#N/A</v>
      </c>
      <c r="W140" s="106" t="e">
        <f ca="true">+IF(AND(ISNUMBER(OFFSET('Sanitation Data'!$C$7,0,10*ROW('Sanitation Data'!C134))),'Data Summary'!CL140="Yes"),OFFSET('Sanitation Data'!$C$7,0,10*ROW('Sanitation Data'!C134)),NA())</f>
        <v>#N/A</v>
      </c>
      <c r="X140" s="106" t="e">
        <f ca="true">+IF(AND(ISNUMBER(OFFSET('Sanitation Data'!$C$11,0,10*ROW('Sanitation Data'!C134))),'Data Summary'!CM140="Yes"),OFFSET('Sanitation Data'!$C$11,0,10*ROW('Sanitation Data'!C134)),NA())</f>
        <v>#N/A</v>
      </c>
      <c r="Y140" s="106" t="e">
        <f ca="true">+IF(AND(ISNUMBER(OFFSET('Sanitation Data'!$C$12,0,10*ROW('Sanitation Data'!C134))),'Data Summary'!CN140="Yes"),OFFSET('Sanitation Data'!$C$12,0,10*ROW('Sanitation Data'!C134)),NA())</f>
        <v>#N/A</v>
      </c>
      <c r="Z140" s="106" t="e">
        <f ca="true">+IF(AND(ISNUMBER(OFFSET('Sanitation Data'!$C$13,0,10*ROW('Sanitation Data'!C134))),'Data Summary'!CO140="Yes"),OFFSET('Sanitation Data'!$C$13,0,10*ROW('Sanitation Data'!C134)),NA())</f>
        <v>#N/A</v>
      </c>
      <c r="AA140" s="106" t="e">
        <f ca="true">+IF(AND(ISNUMBER(OFFSET('Sanitation Data'!$D$5,0,10*ROW('Sanitation Data'!D134))),'Data Summary'!CP140="Yes"),100-OFFSET('Sanitation Data'!$D$5,0,10*ROW('Sanitation Data'!D134)),NA())</f>
        <v>#N/A</v>
      </c>
      <c r="AB140" s="106" t="e">
        <f ca="true">+IF(AND(ISNUMBER(OFFSET('Sanitation Data'!$D$7,0,10*ROW('Sanitation Data'!D134))),'Data Summary'!CQ140="Yes"),OFFSET('Sanitation Data'!$D$7,0,10*ROW('Sanitation Data'!D134)),NA())</f>
        <v>#N/A</v>
      </c>
      <c r="AC140" s="106" t="e">
        <f ca="true">+IF(AND(ISNUMBER(OFFSET('Sanitation Data'!$D$11,0,10*ROW('Sanitation Data'!D134))),'Data Summary'!CR140="Yes"),OFFSET('Sanitation Data'!$D$11,0,10*ROW('Sanitation Data'!D134)),NA())</f>
        <v>#N/A</v>
      </c>
      <c r="AD140" s="106" t="e">
        <f ca="true">+IF(AND(ISNUMBER(OFFSET('Sanitation Data'!$D$12,0,10*ROW('Sanitation Data'!D134))),'Data Summary'!CS140="Yes"),OFFSET('Sanitation Data'!$D$12,0,10*ROW('Sanitation Data'!D134)),NA())</f>
        <v>#N/A</v>
      </c>
      <c r="AE140" s="106" t="e">
        <f ca="true">+IF(AND(ISNUMBER(OFFSET('Sanitation Data'!$D$13,0,10*ROW('Sanitation Data'!D134))),'Data Summary'!CT140="Yes"),OFFSET('Sanitation Data'!$D$13,0,10*ROW('Sanitation Data'!D134)),NA())</f>
        <v>#N/A</v>
      </c>
      <c r="AF140" s="106" t="e">
        <f ca="true">+IF(AND(ISNUMBER(OFFSET('Sanitation Data'!$E$5,0,10*ROW('Sanitation Data'!E134))),'Data Summary'!CU140="Yes"),100-OFFSET('Sanitation Data'!$E$5,0,10*ROW('Sanitation Data'!E134)),NA())</f>
        <v>#N/A</v>
      </c>
      <c r="AG140" s="106" t="e">
        <f ca="true">+IF(AND(ISNUMBER(OFFSET('Sanitation Data'!$E$7,0,10*ROW('Sanitation Data'!E134))),'Data Summary'!CV140="Yes"),OFFSET('Sanitation Data'!$E$7,0,10*ROW('Sanitation Data'!E134)),NA())</f>
        <v>#N/A</v>
      </c>
      <c r="AH140" s="106" t="e">
        <f ca="true">+IF(AND(ISNUMBER(OFFSET('Sanitation Data'!$E$11,0,10*ROW('Sanitation Data'!E134))),'Data Summary'!CW140="Yes"),OFFSET('Sanitation Data'!$E$11,0,10*ROW('Sanitation Data'!E134)),NA())</f>
        <v>#N/A</v>
      </c>
      <c r="AI140" s="106" t="e">
        <f ca="true">+IF(AND(ISNUMBER(OFFSET('Sanitation Data'!$E$12,0,10*ROW('Sanitation Data'!E134))),'Data Summary'!CX140="Yes"),OFFSET('Sanitation Data'!$E$12,0,10*ROW('Sanitation Data'!E134)),NA())</f>
        <v>#N/A</v>
      </c>
      <c r="AJ140" s="106" t="e">
        <f ca="true">+IF(AND(ISNUMBER(OFFSET('Sanitation Data'!$E$13,0,10*ROW('Sanitation Data'!E134))),'Data Summary'!CY140="Yes"),OFFSET('Sanitation Data'!$E$13,0,10*ROW('Sanitation Data'!E134)),NA())</f>
        <v>#N/A</v>
      </c>
      <c r="AK140" s="106" t="e">
        <f ca="true">+IF(AND(ISNUMBER(OFFSET('Sanitation Data'!$F$5,0,10*ROW('Sanitation Data'!F134))),'Data Summary'!CZ140="Yes"),100-OFFSET('Sanitation Data'!$F$5,0,10*ROW('Sanitation Data'!F134)),NA())</f>
        <v>#N/A</v>
      </c>
      <c r="AL140" s="106" t="e">
        <f ca="true">+IF(AND(ISNUMBER(OFFSET('Sanitation Data'!$F$7,0,10*ROW('Sanitation Data'!F134))),'Data Summary'!DA140="Yes"),OFFSET('Sanitation Data'!$F$7,0,10*ROW('Sanitation Data'!F134)),NA())</f>
        <v>#N/A</v>
      </c>
      <c r="AM140" s="106" t="e">
        <f ca="true">+IF(AND(ISNUMBER(OFFSET('Sanitation Data'!$F$11,0,10*ROW('Sanitation Data'!F134))),'Data Summary'!DB140="Yes"),OFFSET('Sanitation Data'!$F$11,0,10*ROW('Sanitation Data'!F134)),NA())</f>
        <v>#N/A</v>
      </c>
      <c r="AN140" s="106" t="e">
        <f ca="true">+IF(AND(ISNUMBER(OFFSET('Sanitation Data'!$F$12,0,10*ROW('Sanitation Data'!F134))),'Data Summary'!DC140="Yes"),OFFSET('Sanitation Data'!$F$12,0,10*ROW('Sanitation Data'!F134)),NA())</f>
        <v>#N/A</v>
      </c>
      <c r="AO140" s="106" t="e">
        <f ca="true">+IF(AND(ISNUMBER(OFFSET('Sanitation Data'!$F$13,0,10*ROW('Sanitation Data'!F134))),'Data Summary'!DD140="Yes"),OFFSET('Sanitation Data'!$F$13,0,10*ROW('Sanitation Data'!F134)),NA())</f>
        <v>#N/A</v>
      </c>
      <c r="AP140" s="106" t="e">
        <f ca="true">+IF(AND(ISNUMBER(OFFSET('Sanitation Data'!$G$5,0,10*ROW('Sanitation Data'!G134))),'Data Summary'!DE140="Yes"),100-OFFSET('Sanitation Data'!$G$5,0,10*ROW('Sanitation Data'!G134)),NA())</f>
        <v>#N/A</v>
      </c>
      <c r="AQ140" s="106" t="e">
        <f ca="true">+IF(AND(ISNUMBER(OFFSET('Sanitation Data'!$G$7,0,10*ROW('Sanitation Data'!G134))),'Data Summary'!DF140="Yes"),OFFSET('Sanitation Data'!$G$7,0,10*ROW('Sanitation Data'!G134)),NA())</f>
        <v>#N/A</v>
      </c>
      <c r="AR140" s="106" t="e">
        <f ca="true">+IF(AND(ISNUMBER(OFFSET('Sanitation Data'!$G$11,0,10*ROW('Sanitation Data'!G134))),'Data Summary'!DG140="Yes"),OFFSET('Sanitation Data'!$G$11,0,10*ROW('Sanitation Data'!G134)),NA())</f>
        <v>#N/A</v>
      </c>
      <c r="AS140" s="106" t="e">
        <f ca="true">+IF(AND(ISNUMBER(OFFSET('Sanitation Data'!$G$12,0,10*ROW('Sanitation Data'!G134))),'Data Summary'!DH140="Yes"),OFFSET('Sanitation Data'!$G$12,0,10*ROW('Sanitation Data'!G134)),NA())</f>
        <v>#N/A</v>
      </c>
      <c r="AT140" s="106" t="e">
        <f ca="true">+IF(AND(ISNUMBER(OFFSET('Sanitation Data'!$G$13,0,10*ROW('Sanitation Data'!G134))),'Data Summary'!DI140="Yes"),OFFSET('Sanitation Data'!$G$13,0,10*ROW('Sanitation Data'!G134)),NA())</f>
        <v>#N/A</v>
      </c>
      <c r="AU140" s="106" t="e">
        <f ca="true">+IF(AND(ISNUMBER(OFFSET('Sanitation Data'!$H$5,0,10*ROW('Sanitation Data'!H134))),'Data Summary'!DJ140="Yes"),100-OFFSET('Sanitation Data'!$H$5,0,10*ROW('Sanitation Data'!H134)),NA())</f>
        <v>#N/A</v>
      </c>
      <c r="AV140" s="106" t="e">
        <f ca="true">+IF(AND(ISNUMBER(OFFSET('Sanitation Data'!$H$7,0,10*ROW('Sanitation Data'!H134))),'Data Summary'!DK140="Yes"),OFFSET('Sanitation Data'!$H$7,0,10*ROW('Sanitation Data'!H134)),NA())</f>
        <v>#N/A</v>
      </c>
      <c r="AW140" s="106" t="e">
        <f ca="true">+IF(AND(ISNUMBER(OFFSET('Sanitation Data'!$H$11,0,10*ROW('Sanitation Data'!H134))),'Data Summary'!DL140="Yes"),OFFSET('Sanitation Data'!$H$11,0,10*ROW('Sanitation Data'!H134)),NA())</f>
        <v>#N/A</v>
      </c>
      <c r="AX140" s="106" t="e">
        <f ca="true">+IF(AND(ISNUMBER(OFFSET('Sanitation Data'!$H$12,0,10*ROW('Sanitation Data'!H134))),'Data Summary'!DM140="Yes"),OFFSET('Sanitation Data'!$H$12,0,10*ROW('Sanitation Data'!H134)),NA())</f>
        <v>#N/A</v>
      </c>
      <c r="AY140" s="106" t="e">
        <f ca="true">+IF(AND(ISNUMBER(OFFSET('Sanitation Data'!$H$13,0,10*ROW('Sanitation Data'!H134))),'Data Summary'!DN140="Yes"),OFFSET('Sanitation Data'!$H$13,0,10*ROW('Sanitation Data'!H134)),NA())</f>
        <v>#N/A</v>
      </c>
      <c r="AZ140" s="111" t="e">
        <f ca="true">+IF(AND(ISNUMBER(OFFSET('Hygiene Data'!$C$6,0,10*ROW('Hygiene Data'!C134))),'Data Summary'!DO140="Yes"),OFFSET('Hygiene Data'!$C$6,0,10*ROW('Hygiene Data'!C134)),NA())</f>
        <v>#N/A</v>
      </c>
      <c r="BA140" s="111" t="e">
        <f ca="true">+IF(AND(ISNUMBER(OFFSET('Hygiene Data'!$C$8,0,10*ROW('Hygiene Data'!C134))),'Data Summary'!DP140="Yes"),OFFSET('Hygiene Data'!$C$8,0,10*ROW('Hygiene Data'!C134)),NA())</f>
        <v>#N/A</v>
      </c>
      <c r="BB140" s="111" t="e">
        <f ca="true">+IF(AND(ISNUMBER(OFFSET('Hygiene Data'!$C$10,0,10*ROW('Hygiene Data'!C134))),'Data Summary'!DQ140="Yes"),OFFSET('Hygiene Data'!$C$10,0,10*ROW('Hygiene Data'!C134)),NA())</f>
        <v>#N/A</v>
      </c>
      <c r="BC140" s="111" t="e">
        <f ca="true">+IF(AND(ISNUMBER(OFFSET('Hygiene Data'!$D$6,0,10*ROW('Hygiene Data'!D134))),'Data Summary'!DR140="Yes"),OFFSET('Hygiene Data'!$D$6,0,10*ROW('Hygiene Data'!D134)),NA())</f>
        <v>#N/A</v>
      </c>
      <c r="BD140" s="111" t="e">
        <f ca="true">+IF(AND(ISNUMBER(OFFSET('Hygiene Data'!$D$8,0,10*ROW('Hygiene Data'!D134))),'Data Summary'!DS140="Yes"),OFFSET('Hygiene Data'!$D$8,0,10*ROW('Hygiene Data'!D134)),NA())</f>
        <v>#N/A</v>
      </c>
      <c r="BE140" s="111" t="e">
        <f ca="true">+IF(AND(ISNUMBER(OFFSET('Hygiene Data'!$D$10,0,10*ROW('Hygiene Data'!D134))),'Data Summary'!DT140="Yes"),OFFSET('Hygiene Data'!$D$10,0,10*ROW('Hygiene Data'!D134)),NA())</f>
        <v>#N/A</v>
      </c>
      <c r="BF140" s="111" t="e">
        <f ca="true">+IF(AND(ISNUMBER(OFFSET('Hygiene Data'!$E$6,0,10*ROW('Hygiene Data'!E134))),'Data Summary'!DU140="Yes"),OFFSET('Hygiene Data'!$E$6,0,10*ROW('Hygiene Data'!E134)),NA())</f>
        <v>#N/A</v>
      </c>
      <c r="BG140" s="111" t="e">
        <f ca="true">+IF(AND(ISNUMBER(OFFSET('Hygiene Data'!$E$8,0,10*ROW('Hygiene Data'!E134))),'Data Summary'!DV140="Yes"),OFFSET('Hygiene Data'!$E$8,0,10*ROW('Hygiene Data'!E134)),NA())</f>
        <v>#N/A</v>
      </c>
      <c r="BH140" s="111" t="e">
        <f ca="true">+IF(AND(ISNUMBER(OFFSET('Hygiene Data'!$E$10,0,10*ROW('Hygiene Data'!E134))),'Data Summary'!DW140="Yes"),OFFSET('Hygiene Data'!$E$10,0,10*ROW('Hygiene Data'!E134)),NA())</f>
        <v>#N/A</v>
      </c>
      <c r="BI140" s="111" t="e">
        <f ca="true">+IF(AND(ISNUMBER(OFFSET('Hygiene Data'!$F$6,0,10*ROW('Hygiene Data'!F134))),'Data Summary'!DX140="Yes"),OFFSET('Hygiene Data'!$F$6,0,10*ROW('Hygiene Data'!F134)),NA())</f>
        <v>#N/A</v>
      </c>
      <c r="BJ140" s="111" t="e">
        <f ca="true">+IF(AND(ISNUMBER(OFFSET('Hygiene Data'!$F$8,0,10*ROW('Hygiene Data'!F134))),'Data Summary'!DY140="Yes"),OFFSET('Hygiene Data'!$F$8,0,10*ROW('Hygiene Data'!F134)),NA())</f>
        <v>#N/A</v>
      </c>
      <c r="BK140" s="111" t="e">
        <f ca="true">+IF(AND(ISNUMBER(OFFSET('Hygiene Data'!$F$10,0,10*ROW('Hygiene Data'!F134))),'Data Summary'!DZ140="Yes"),OFFSET('Hygiene Data'!$F$10,0,10*ROW('Hygiene Data'!F134)),NA())</f>
        <v>#N/A</v>
      </c>
      <c r="BL140" s="111" t="e">
        <f ca="true">+IF(AND(ISNUMBER(OFFSET('Hygiene Data'!$G$6,0,10*ROW('Hygiene Data'!G134))),'Data Summary'!EA140="Yes"),OFFSET('Hygiene Data'!$G$6,0,10*ROW('Hygiene Data'!G134)),NA())</f>
        <v>#N/A</v>
      </c>
      <c r="BM140" s="111" t="e">
        <f ca="true">+IF(AND(ISNUMBER(OFFSET('Hygiene Data'!$G$8,0,10*ROW('Hygiene Data'!G134))),'Data Summary'!EB140="Yes"),OFFSET('Hygiene Data'!$G$8,0,10*ROW('Hygiene Data'!G134)),NA())</f>
        <v>#N/A</v>
      </c>
      <c r="BN140" s="111" t="e">
        <f ca="true">+IF(AND(ISNUMBER(OFFSET('Hygiene Data'!$G$10,0,10*ROW('Hygiene Data'!G134))),'Data Summary'!EC140="Yes"),OFFSET('Hygiene Data'!$G$10,0,10*ROW('Hygiene Data'!G134)),NA())</f>
        <v>#N/A</v>
      </c>
      <c r="BO140" s="111" t="e">
        <f ca="true">+IF(AND(ISNUMBER(OFFSET('Hygiene Data'!$H$6,0,10*ROW('Hygiene Data'!H134))),'Data Summary'!ED140="Yes"),OFFSET('Hygiene Data'!$H$6,0,10*ROW('Hygiene Data'!H134)),NA())</f>
        <v>#N/A</v>
      </c>
      <c r="BP140" s="111" t="e">
        <f ca="true">+IF(AND(ISNUMBER(OFFSET('Hygiene Data'!$H$8,0,10*ROW('Hygiene Data'!H134))),'Data Summary'!EE140="Yes"),OFFSET('Hygiene Data'!$H$8,0,10*ROW('Hygiene Data'!H134)),NA())</f>
        <v>#N/A</v>
      </c>
      <c r="BQ140" s="111" t="e">
        <f ca="true">+IF(AND(ISNUMBER(OFFSET('Hygiene Data'!$H$10,0,10*ROW('Hygiene Data'!H134))),'Data Summary'!EF140="Yes"),OFFSET('Hygiene Data'!$H$10,0,10*ROW('Hygiene Data'!H134)),NA())</f>
        <v>#N/A</v>
      </c>
    </row>
    <row r="141" x14ac:dyDescent="0.2">
      <c r="A141" s="59" t="e">
        <f ca="true">+IF(OFFSET('Water Data'!$B$1,0,10*ROW('Water Data'!B135))="",NA(),OFFSET('Water Data'!$B$1,0,10*ROW('Water Data'!B135)))</f>
        <v>#N/A</v>
      </c>
      <c r="B141" s="59" t="e">
        <f ca="true">+IF(OFFSET('Water Data'!$A$3,0,10*ROW('Water Data'!A138))="",NA(),OFFSET('Water Data'!$A$3,0,10*ROW('Water Data'!A138)))</f>
        <v>#N/A</v>
      </c>
      <c r="C141" s="59" t="e">
        <f ca="true">+IF(OFFSET('Water Data'!$C$3,0,10*ROW('Water Data'!C138))="",NA(),OFFSET('Water Data'!$C$3,0,10*ROW('Water Data'!C138)))</f>
        <v>#N/A</v>
      </c>
      <c r="D141" s="60" t="e">
        <f ca="true">+IF(AND(ISNUMBER(OFFSET('Water Data'!$C$5,0,10*ROW('Water Data'!C135))),'Data Summary'!BS141="Yes"),100-OFFSET('Water Data'!$C$5,0,10*ROW('Water Data'!C135)),NA())</f>
        <v>#N/A</v>
      </c>
      <c r="E141" s="60" t="e">
        <f ca="true">+IF(AND(ISNUMBER(OFFSET('Water Data'!$C$7,0,10*ROW('Water Data'!C135))),'Data Summary'!BT141="Yes"),OFFSET('Water Data'!$C$7,0,10*ROW('Water Data'!C135)),NA())</f>
        <v>#N/A</v>
      </c>
      <c r="F141" s="60" t="e">
        <f ca="true">+IF(AND(ISNUMBER(OFFSET('Water Data'!$C$10,0,10*ROW('Water Data'!C135))),'Data Summary'!BU141="Yes"),OFFSET('Water Data'!$C$10,0,10*ROW('Water Data'!C135)),NA())</f>
        <v>#N/A</v>
      </c>
      <c r="G141" s="60" t="e">
        <f ca="true">+IF(AND(ISNUMBER(OFFSET('Water Data'!$D$5,0,10*ROW('Water Data'!D135))),'Data Summary'!BV141="Yes"),100-OFFSET('Water Data'!$D$5,0,10*ROW('Water Data'!D135)),NA())</f>
        <v>#N/A</v>
      </c>
      <c r="H141" s="60" t="e">
        <f ca="true">+IF(AND(ISNUMBER(OFFSET('Water Data'!$D$7,0,10*ROW('Water Data'!D135))),'Data Summary'!BW141="Yes"),OFFSET('Water Data'!$D$7,0,10*ROW('Water Data'!D135)),NA())</f>
        <v>#N/A</v>
      </c>
      <c r="I141" s="60" t="e">
        <f ca="true">+IF(AND(ISNUMBER(OFFSET('Water Data'!$D$10,0,10*ROW('Water Data'!D135))),'Data Summary'!BX141="Yes"),OFFSET('Water Data'!$D$10,0,10*ROW('Water Data'!D135)),NA())</f>
        <v>#N/A</v>
      </c>
      <c r="J141" s="60" t="e">
        <f ca="true">+IF(AND(ISNUMBER(OFFSET('Water Data'!$E$5,0,10*ROW('Water Data'!E135))),'Data Summary'!BY141="Yes"),100-OFFSET('Water Data'!$E$5,0,10*ROW('Water Data'!E135)),NA())</f>
        <v>#N/A</v>
      </c>
      <c r="K141" s="60" t="e">
        <f ca="true">+IF(AND(ISNUMBER(OFFSET('Water Data'!$E$7,0,10*ROW('Water Data'!E135))),'Data Summary'!BZ141="Yes"),OFFSET('Water Data'!$E$7,0,10*ROW('Water Data'!E135)),NA())</f>
        <v>#N/A</v>
      </c>
      <c r="L141" s="60" t="e">
        <f ca="true">+IF(AND(ISNUMBER(OFFSET('Water Data'!$E$10,0,10*ROW('Water Data'!E135))),'Data Summary'!CA141="Yes"),OFFSET('Water Data'!$E$10,0,10*ROW('Water Data'!E135)),NA())</f>
        <v>#N/A</v>
      </c>
      <c r="M141" s="60" t="e">
        <f ca="true">+IF(AND(ISNUMBER(OFFSET('Water Data'!$F$5,0,10*ROW('Water Data'!F135))),'Data Summary'!CB141="Yes"),100-OFFSET('Water Data'!$F$5,0,10*ROW('Water Data'!F135)),NA())</f>
        <v>#N/A</v>
      </c>
      <c r="N141" s="60" t="e">
        <f ca="true">+IF(AND(ISNUMBER(OFFSET('Water Data'!$F$7,0,10*ROW('Water Data'!F135))),'Data Summary'!CC141="Yes"),OFFSET('Water Data'!$F$7,0,10*ROW('Water Data'!F135)),NA())</f>
        <v>#N/A</v>
      </c>
      <c r="O141" s="60" t="e">
        <f ca="true">+IF(AND(ISNUMBER(OFFSET('Water Data'!$F$10,0,10*ROW('Water Data'!F135))),'Data Summary'!CD141="Yes"),OFFSET('Water Data'!$F$10,0,10*ROW('Water Data'!F135)),NA())</f>
        <v>#N/A</v>
      </c>
      <c r="P141" s="60" t="e">
        <f ca="true">+IF(AND(ISNUMBER(OFFSET('Water Data'!$G$5,0,10*ROW('Water Data'!G135))),'Data Summary'!CE141="Yes"),100-OFFSET('Water Data'!$G$5,0,10*ROW('Water Data'!G135)),NA())</f>
        <v>#N/A</v>
      </c>
      <c r="Q141" s="60" t="e">
        <f ca="true">+IF(AND(ISNUMBER(OFFSET('Water Data'!$G$7,0,10*ROW('Water Data'!G135))),'Data Summary'!CF141="Yes"),OFFSET('Water Data'!$G$7,0,10*ROW('Water Data'!G135)),NA())</f>
        <v>#N/A</v>
      </c>
      <c r="R141" s="60" t="e">
        <f ca="true">+IF(AND(ISNUMBER(OFFSET('Water Data'!$G$10,0,10*ROW('Water Data'!G135))),'Data Summary'!CG141="Yes"),OFFSET('Water Data'!$G$10,0,10*ROW('Water Data'!G135)),NA())</f>
        <v>#N/A</v>
      </c>
      <c r="S141" s="60" t="e">
        <f ca="true">+IF(AND(ISNUMBER(OFFSET('Water Data'!$H$5,0,10*ROW('Water Data'!H135))),'Data Summary'!CH141="Yes"),100-OFFSET('Water Data'!$H$5,0,10*ROW('Water Data'!H135)),NA())</f>
        <v>#N/A</v>
      </c>
      <c r="T141" s="60" t="e">
        <f ca="true">+IF(AND(ISNUMBER(OFFSET('Water Data'!$H$7,0,10*ROW('Water Data'!H135))),'Data Summary'!CI141="Yes"),OFFSET('Water Data'!$H$7,0,10*ROW('Water Data'!H135)),NA())</f>
        <v>#N/A</v>
      </c>
      <c r="U141" s="60" t="e">
        <f ca="true">+IF(AND(ISNUMBER(OFFSET('Water Data'!$H$10,0,10*ROW('Water Data'!H135))),'Data Summary'!CJ141="Yes"),OFFSET('Water Data'!$H$10,0,10*ROW('Water Data'!H135)),NA())</f>
        <v>#N/A</v>
      </c>
      <c r="V141" s="106" t="e">
        <f ca="true">+IF(AND(ISNUMBER(OFFSET('Sanitation Data'!$C$5,0,10*ROW('Sanitation Data'!C135))),'Data Summary'!CK141="Yes"),100-OFFSET('Sanitation Data'!$C$5,0,10*ROW('Sanitation Data'!C135)),NA())</f>
        <v>#N/A</v>
      </c>
      <c r="W141" s="106" t="e">
        <f ca="true">+IF(AND(ISNUMBER(OFFSET('Sanitation Data'!$C$7,0,10*ROW('Sanitation Data'!C135))),'Data Summary'!CL141="Yes"),OFFSET('Sanitation Data'!$C$7,0,10*ROW('Sanitation Data'!C135)),NA())</f>
        <v>#N/A</v>
      </c>
      <c r="X141" s="106" t="e">
        <f ca="true">+IF(AND(ISNUMBER(OFFSET('Sanitation Data'!$C$11,0,10*ROW('Sanitation Data'!C135))),'Data Summary'!CM141="Yes"),OFFSET('Sanitation Data'!$C$11,0,10*ROW('Sanitation Data'!C135)),NA())</f>
        <v>#N/A</v>
      </c>
      <c r="Y141" s="106" t="e">
        <f ca="true">+IF(AND(ISNUMBER(OFFSET('Sanitation Data'!$C$12,0,10*ROW('Sanitation Data'!C135))),'Data Summary'!CN141="Yes"),OFFSET('Sanitation Data'!$C$12,0,10*ROW('Sanitation Data'!C135)),NA())</f>
        <v>#N/A</v>
      </c>
      <c r="Z141" s="106" t="e">
        <f ca="true">+IF(AND(ISNUMBER(OFFSET('Sanitation Data'!$C$13,0,10*ROW('Sanitation Data'!C135))),'Data Summary'!CO141="Yes"),OFFSET('Sanitation Data'!$C$13,0,10*ROW('Sanitation Data'!C135)),NA())</f>
        <v>#N/A</v>
      </c>
      <c r="AA141" s="106" t="e">
        <f ca="true">+IF(AND(ISNUMBER(OFFSET('Sanitation Data'!$D$5,0,10*ROW('Sanitation Data'!D135))),'Data Summary'!CP141="Yes"),100-OFFSET('Sanitation Data'!$D$5,0,10*ROW('Sanitation Data'!D135)),NA())</f>
        <v>#N/A</v>
      </c>
      <c r="AB141" s="106" t="e">
        <f ca="true">+IF(AND(ISNUMBER(OFFSET('Sanitation Data'!$D$7,0,10*ROW('Sanitation Data'!D135))),'Data Summary'!CQ141="Yes"),OFFSET('Sanitation Data'!$D$7,0,10*ROW('Sanitation Data'!D135)),NA())</f>
        <v>#N/A</v>
      </c>
      <c r="AC141" s="106" t="e">
        <f ca="true">+IF(AND(ISNUMBER(OFFSET('Sanitation Data'!$D$11,0,10*ROW('Sanitation Data'!D135))),'Data Summary'!CR141="Yes"),OFFSET('Sanitation Data'!$D$11,0,10*ROW('Sanitation Data'!D135)),NA())</f>
        <v>#N/A</v>
      </c>
      <c r="AD141" s="106" t="e">
        <f ca="true">+IF(AND(ISNUMBER(OFFSET('Sanitation Data'!$D$12,0,10*ROW('Sanitation Data'!D135))),'Data Summary'!CS141="Yes"),OFFSET('Sanitation Data'!$D$12,0,10*ROW('Sanitation Data'!D135)),NA())</f>
        <v>#N/A</v>
      </c>
      <c r="AE141" s="106" t="e">
        <f ca="true">+IF(AND(ISNUMBER(OFFSET('Sanitation Data'!$D$13,0,10*ROW('Sanitation Data'!D135))),'Data Summary'!CT141="Yes"),OFFSET('Sanitation Data'!$D$13,0,10*ROW('Sanitation Data'!D135)),NA())</f>
        <v>#N/A</v>
      </c>
      <c r="AF141" s="106" t="e">
        <f ca="true">+IF(AND(ISNUMBER(OFFSET('Sanitation Data'!$E$5,0,10*ROW('Sanitation Data'!E135))),'Data Summary'!CU141="Yes"),100-OFFSET('Sanitation Data'!$E$5,0,10*ROW('Sanitation Data'!E135)),NA())</f>
        <v>#N/A</v>
      </c>
      <c r="AG141" s="106" t="e">
        <f ca="true">+IF(AND(ISNUMBER(OFFSET('Sanitation Data'!$E$7,0,10*ROW('Sanitation Data'!E135))),'Data Summary'!CV141="Yes"),OFFSET('Sanitation Data'!$E$7,0,10*ROW('Sanitation Data'!E135)),NA())</f>
        <v>#N/A</v>
      </c>
      <c r="AH141" s="106" t="e">
        <f ca="true">+IF(AND(ISNUMBER(OFFSET('Sanitation Data'!$E$11,0,10*ROW('Sanitation Data'!E135))),'Data Summary'!CW141="Yes"),OFFSET('Sanitation Data'!$E$11,0,10*ROW('Sanitation Data'!E135)),NA())</f>
        <v>#N/A</v>
      </c>
      <c r="AI141" s="106" t="e">
        <f ca="true">+IF(AND(ISNUMBER(OFFSET('Sanitation Data'!$E$12,0,10*ROW('Sanitation Data'!E135))),'Data Summary'!CX141="Yes"),OFFSET('Sanitation Data'!$E$12,0,10*ROW('Sanitation Data'!E135)),NA())</f>
        <v>#N/A</v>
      </c>
      <c r="AJ141" s="106" t="e">
        <f ca="true">+IF(AND(ISNUMBER(OFFSET('Sanitation Data'!$E$13,0,10*ROW('Sanitation Data'!E135))),'Data Summary'!CY141="Yes"),OFFSET('Sanitation Data'!$E$13,0,10*ROW('Sanitation Data'!E135)),NA())</f>
        <v>#N/A</v>
      </c>
      <c r="AK141" s="106" t="e">
        <f ca="true">+IF(AND(ISNUMBER(OFFSET('Sanitation Data'!$F$5,0,10*ROW('Sanitation Data'!F135))),'Data Summary'!CZ141="Yes"),100-OFFSET('Sanitation Data'!$F$5,0,10*ROW('Sanitation Data'!F135)),NA())</f>
        <v>#N/A</v>
      </c>
      <c r="AL141" s="106" t="e">
        <f ca="true">+IF(AND(ISNUMBER(OFFSET('Sanitation Data'!$F$7,0,10*ROW('Sanitation Data'!F135))),'Data Summary'!DA141="Yes"),OFFSET('Sanitation Data'!$F$7,0,10*ROW('Sanitation Data'!F135)),NA())</f>
        <v>#N/A</v>
      </c>
      <c r="AM141" s="106" t="e">
        <f ca="true">+IF(AND(ISNUMBER(OFFSET('Sanitation Data'!$F$11,0,10*ROW('Sanitation Data'!F135))),'Data Summary'!DB141="Yes"),OFFSET('Sanitation Data'!$F$11,0,10*ROW('Sanitation Data'!F135)),NA())</f>
        <v>#N/A</v>
      </c>
      <c r="AN141" s="106" t="e">
        <f ca="true">+IF(AND(ISNUMBER(OFFSET('Sanitation Data'!$F$12,0,10*ROW('Sanitation Data'!F135))),'Data Summary'!DC141="Yes"),OFFSET('Sanitation Data'!$F$12,0,10*ROW('Sanitation Data'!F135)),NA())</f>
        <v>#N/A</v>
      </c>
      <c r="AO141" s="106" t="e">
        <f ca="true">+IF(AND(ISNUMBER(OFFSET('Sanitation Data'!$F$13,0,10*ROW('Sanitation Data'!F135))),'Data Summary'!DD141="Yes"),OFFSET('Sanitation Data'!$F$13,0,10*ROW('Sanitation Data'!F135)),NA())</f>
        <v>#N/A</v>
      </c>
      <c r="AP141" s="106" t="e">
        <f ca="true">+IF(AND(ISNUMBER(OFFSET('Sanitation Data'!$G$5,0,10*ROW('Sanitation Data'!G135))),'Data Summary'!DE141="Yes"),100-OFFSET('Sanitation Data'!$G$5,0,10*ROW('Sanitation Data'!G135)),NA())</f>
        <v>#N/A</v>
      </c>
      <c r="AQ141" s="106" t="e">
        <f ca="true">+IF(AND(ISNUMBER(OFFSET('Sanitation Data'!$G$7,0,10*ROW('Sanitation Data'!G135))),'Data Summary'!DF141="Yes"),OFFSET('Sanitation Data'!$G$7,0,10*ROW('Sanitation Data'!G135)),NA())</f>
        <v>#N/A</v>
      </c>
      <c r="AR141" s="106" t="e">
        <f ca="true">+IF(AND(ISNUMBER(OFFSET('Sanitation Data'!$G$11,0,10*ROW('Sanitation Data'!G135))),'Data Summary'!DG141="Yes"),OFFSET('Sanitation Data'!$G$11,0,10*ROW('Sanitation Data'!G135)),NA())</f>
        <v>#N/A</v>
      </c>
      <c r="AS141" s="106" t="e">
        <f ca="true">+IF(AND(ISNUMBER(OFFSET('Sanitation Data'!$G$12,0,10*ROW('Sanitation Data'!G135))),'Data Summary'!DH141="Yes"),OFFSET('Sanitation Data'!$G$12,0,10*ROW('Sanitation Data'!G135)),NA())</f>
        <v>#N/A</v>
      </c>
      <c r="AT141" s="106" t="e">
        <f ca="true">+IF(AND(ISNUMBER(OFFSET('Sanitation Data'!$G$13,0,10*ROW('Sanitation Data'!G135))),'Data Summary'!DI141="Yes"),OFFSET('Sanitation Data'!$G$13,0,10*ROW('Sanitation Data'!G135)),NA())</f>
        <v>#N/A</v>
      </c>
      <c r="AU141" s="106" t="e">
        <f ca="true">+IF(AND(ISNUMBER(OFFSET('Sanitation Data'!$H$5,0,10*ROW('Sanitation Data'!H135))),'Data Summary'!DJ141="Yes"),100-OFFSET('Sanitation Data'!$H$5,0,10*ROW('Sanitation Data'!H135)),NA())</f>
        <v>#N/A</v>
      </c>
      <c r="AV141" s="106" t="e">
        <f ca="true">+IF(AND(ISNUMBER(OFFSET('Sanitation Data'!$H$7,0,10*ROW('Sanitation Data'!H135))),'Data Summary'!DK141="Yes"),OFFSET('Sanitation Data'!$H$7,0,10*ROW('Sanitation Data'!H135)),NA())</f>
        <v>#N/A</v>
      </c>
      <c r="AW141" s="106" t="e">
        <f ca="true">+IF(AND(ISNUMBER(OFFSET('Sanitation Data'!$H$11,0,10*ROW('Sanitation Data'!H135))),'Data Summary'!DL141="Yes"),OFFSET('Sanitation Data'!$H$11,0,10*ROW('Sanitation Data'!H135)),NA())</f>
        <v>#N/A</v>
      </c>
      <c r="AX141" s="106" t="e">
        <f ca="true">+IF(AND(ISNUMBER(OFFSET('Sanitation Data'!$H$12,0,10*ROW('Sanitation Data'!H135))),'Data Summary'!DM141="Yes"),OFFSET('Sanitation Data'!$H$12,0,10*ROW('Sanitation Data'!H135)),NA())</f>
        <v>#N/A</v>
      </c>
      <c r="AY141" s="106" t="e">
        <f ca="true">+IF(AND(ISNUMBER(OFFSET('Sanitation Data'!$H$13,0,10*ROW('Sanitation Data'!H135))),'Data Summary'!DN141="Yes"),OFFSET('Sanitation Data'!$H$13,0,10*ROW('Sanitation Data'!H135)),NA())</f>
        <v>#N/A</v>
      </c>
      <c r="AZ141" s="111" t="e">
        <f ca="true">+IF(AND(ISNUMBER(OFFSET('Hygiene Data'!$C$6,0,10*ROW('Hygiene Data'!C135))),'Data Summary'!DO141="Yes"),OFFSET('Hygiene Data'!$C$6,0,10*ROW('Hygiene Data'!C135)),NA())</f>
        <v>#N/A</v>
      </c>
      <c r="BA141" s="111" t="e">
        <f ca="true">+IF(AND(ISNUMBER(OFFSET('Hygiene Data'!$C$8,0,10*ROW('Hygiene Data'!C135))),'Data Summary'!DP141="Yes"),OFFSET('Hygiene Data'!$C$8,0,10*ROW('Hygiene Data'!C135)),NA())</f>
        <v>#N/A</v>
      </c>
      <c r="BB141" s="111" t="e">
        <f ca="true">+IF(AND(ISNUMBER(OFFSET('Hygiene Data'!$C$10,0,10*ROW('Hygiene Data'!C135))),'Data Summary'!DQ141="Yes"),OFFSET('Hygiene Data'!$C$10,0,10*ROW('Hygiene Data'!C135)),NA())</f>
        <v>#N/A</v>
      </c>
      <c r="BC141" s="111" t="e">
        <f ca="true">+IF(AND(ISNUMBER(OFFSET('Hygiene Data'!$D$6,0,10*ROW('Hygiene Data'!D135))),'Data Summary'!DR141="Yes"),OFFSET('Hygiene Data'!$D$6,0,10*ROW('Hygiene Data'!D135)),NA())</f>
        <v>#N/A</v>
      </c>
      <c r="BD141" s="111" t="e">
        <f ca="true">+IF(AND(ISNUMBER(OFFSET('Hygiene Data'!$D$8,0,10*ROW('Hygiene Data'!D135))),'Data Summary'!DS141="Yes"),OFFSET('Hygiene Data'!$D$8,0,10*ROW('Hygiene Data'!D135)),NA())</f>
        <v>#N/A</v>
      </c>
      <c r="BE141" s="111" t="e">
        <f ca="true">+IF(AND(ISNUMBER(OFFSET('Hygiene Data'!$D$10,0,10*ROW('Hygiene Data'!D135))),'Data Summary'!DT141="Yes"),OFFSET('Hygiene Data'!$D$10,0,10*ROW('Hygiene Data'!D135)),NA())</f>
        <v>#N/A</v>
      </c>
      <c r="BF141" s="111" t="e">
        <f ca="true">+IF(AND(ISNUMBER(OFFSET('Hygiene Data'!$E$6,0,10*ROW('Hygiene Data'!E135))),'Data Summary'!DU141="Yes"),OFFSET('Hygiene Data'!$E$6,0,10*ROW('Hygiene Data'!E135)),NA())</f>
        <v>#N/A</v>
      </c>
      <c r="BG141" s="111" t="e">
        <f ca="true">+IF(AND(ISNUMBER(OFFSET('Hygiene Data'!$E$8,0,10*ROW('Hygiene Data'!E135))),'Data Summary'!DV141="Yes"),OFFSET('Hygiene Data'!$E$8,0,10*ROW('Hygiene Data'!E135)),NA())</f>
        <v>#N/A</v>
      </c>
      <c r="BH141" s="111" t="e">
        <f ca="true">+IF(AND(ISNUMBER(OFFSET('Hygiene Data'!$E$10,0,10*ROW('Hygiene Data'!E135))),'Data Summary'!DW141="Yes"),OFFSET('Hygiene Data'!$E$10,0,10*ROW('Hygiene Data'!E135)),NA())</f>
        <v>#N/A</v>
      </c>
      <c r="BI141" s="111" t="e">
        <f ca="true">+IF(AND(ISNUMBER(OFFSET('Hygiene Data'!$F$6,0,10*ROW('Hygiene Data'!F135))),'Data Summary'!DX141="Yes"),OFFSET('Hygiene Data'!$F$6,0,10*ROW('Hygiene Data'!F135)),NA())</f>
        <v>#N/A</v>
      </c>
      <c r="BJ141" s="111" t="e">
        <f ca="true">+IF(AND(ISNUMBER(OFFSET('Hygiene Data'!$F$8,0,10*ROW('Hygiene Data'!F135))),'Data Summary'!DY141="Yes"),OFFSET('Hygiene Data'!$F$8,0,10*ROW('Hygiene Data'!F135)),NA())</f>
        <v>#N/A</v>
      </c>
      <c r="BK141" s="111" t="e">
        <f ca="true">+IF(AND(ISNUMBER(OFFSET('Hygiene Data'!$F$10,0,10*ROW('Hygiene Data'!F135))),'Data Summary'!DZ141="Yes"),OFFSET('Hygiene Data'!$F$10,0,10*ROW('Hygiene Data'!F135)),NA())</f>
        <v>#N/A</v>
      </c>
      <c r="BL141" s="111" t="e">
        <f ca="true">+IF(AND(ISNUMBER(OFFSET('Hygiene Data'!$G$6,0,10*ROW('Hygiene Data'!G135))),'Data Summary'!EA141="Yes"),OFFSET('Hygiene Data'!$G$6,0,10*ROW('Hygiene Data'!G135)),NA())</f>
        <v>#N/A</v>
      </c>
      <c r="BM141" s="111" t="e">
        <f ca="true">+IF(AND(ISNUMBER(OFFSET('Hygiene Data'!$G$8,0,10*ROW('Hygiene Data'!G135))),'Data Summary'!EB141="Yes"),OFFSET('Hygiene Data'!$G$8,0,10*ROW('Hygiene Data'!G135)),NA())</f>
        <v>#N/A</v>
      </c>
      <c r="BN141" s="111" t="e">
        <f ca="true">+IF(AND(ISNUMBER(OFFSET('Hygiene Data'!$G$10,0,10*ROW('Hygiene Data'!G135))),'Data Summary'!EC141="Yes"),OFFSET('Hygiene Data'!$G$10,0,10*ROW('Hygiene Data'!G135)),NA())</f>
        <v>#N/A</v>
      </c>
      <c r="BO141" s="111" t="e">
        <f ca="true">+IF(AND(ISNUMBER(OFFSET('Hygiene Data'!$H$6,0,10*ROW('Hygiene Data'!H135))),'Data Summary'!ED141="Yes"),OFFSET('Hygiene Data'!$H$6,0,10*ROW('Hygiene Data'!H135)),NA())</f>
        <v>#N/A</v>
      </c>
      <c r="BP141" s="111" t="e">
        <f ca="true">+IF(AND(ISNUMBER(OFFSET('Hygiene Data'!$H$8,0,10*ROW('Hygiene Data'!H135))),'Data Summary'!EE141="Yes"),OFFSET('Hygiene Data'!$H$8,0,10*ROW('Hygiene Data'!H135)),NA())</f>
        <v>#N/A</v>
      </c>
      <c r="BQ141" s="111" t="e">
        <f ca="true">+IF(AND(ISNUMBER(OFFSET('Hygiene Data'!$H$10,0,10*ROW('Hygiene Data'!H135))),'Data Summary'!EF141="Yes"),OFFSET('Hygiene Data'!$H$10,0,10*ROW('Hygiene Data'!H135)),NA())</f>
        <v>#N/A</v>
      </c>
    </row>
    <row r="142" x14ac:dyDescent="0.2">
      <c r="A142" s="59" t="e">
        <f ca="true">+IF(OFFSET('Water Data'!$B$1,0,10*ROW('Water Data'!B136))="",NA(),OFFSET('Water Data'!$B$1,0,10*ROW('Water Data'!B136)))</f>
        <v>#N/A</v>
      </c>
      <c r="B142" s="59" t="e">
        <f ca="true">+IF(OFFSET('Water Data'!$A$3,0,10*ROW('Water Data'!A139))="",NA(),OFFSET('Water Data'!$A$3,0,10*ROW('Water Data'!A139)))</f>
        <v>#N/A</v>
      </c>
      <c r="C142" s="59" t="e">
        <f ca="true">+IF(OFFSET('Water Data'!$C$3,0,10*ROW('Water Data'!C139))="",NA(),OFFSET('Water Data'!$C$3,0,10*ROW('Water Data'!C139)))</f>
        <v>#N/A</v>
      </c>
      <c r="D142" s="60" t="e">
        <f ca="true">+IF(AND(ISNUMBER(OFFSET('Water Data'!$C$5,0,10*ROW('Water Data'!C136))),'Data Summary'!BS142="Yes"),100-OFFSET('Water Data'!$C$5,0,10*ROW('Water Data'!C136)),NA())</f>
        <v>#N/A</v>
      </c>
      <c r="E142" s="60" t="e">
        <f ca="true">+IF(AND(ISNUMBER(OFFSET('Water Data'!$C$7,0,10*ROW('Water Data'!C136))),'Data Summary'!BT142="Yes"),OFFSET('Water Data'!$C$7,0,10*ROW('Water Data'!C136)),NA())</f>
        <v>#N/A</v>
      </c>
      <c r="F142" s="60" t="e">
        <f ca="true">+IF(AND(ISNUMBER(OFFSET('Water Data'!$C$10,0,10*ROW('Water Data'!C136))),'Data Summary'!BU142="Yes"),OFFSET('Water Data'!$C$10,0,10*ROW('Water Data'!C136)),NA())</f>
        <v>#N/A</v>
      </c>
      <c r="G142" s="60" t="e">
        <f ca="true">+IF(AND(ISNUMBER(OFFSET('Water Data'!$D$5,0,10*ROW('Water Data'!D136))),'Data Summary'!BV142="Yes"),100-OFFSET('Water Data'!$D$5,0,10*ROW('Water Data'!D136)),NA())</f>
        <v>#N/A</v>
      </c>
      <c r="H142" s="60" t="e">
        <f ca="true">+IF(AND(ISNUMBER(OFFSET('Water Data'!$D$7,0,10*ROW('Water Data'!D136))),'Data Summary'!BW142="Yes"),OFFSET('Water Data'!$D$7,0,10*ROW('Water Data'!D136)),NA())</f>
        <v>#N/A</v>
      </c>
      <c r="I142" s="60" t="e">
        <f ca="true">+IF(AND(ISNUMBER(OFFSET('Water Data'!$D$10,0,10*ROW('Water Data'!D136))),'Data Summary'!BX142="Yes"),OFFSET('Water Data'!$D$10,0,10*ROW('Water Data'!D136)),NA())</f>
        <v>#N/A</v>
      </c>
      <c r="J142" s="60" t="e">
        <f ca="true">+IF(AND(ISNUMBER(OFFSET('Water Data'!$E$5,0,10*ROW('Water Data'!E136))),'Data Summary'!BY142="Yes"),100-OFFSET('Water Data'!$E$5,0,10*ROW('Water Data'!E136)),NA())</f>
        <v>#N/A</v>
      </c>
      <c r="K142" s="60" t="e">
        <f ca="true">+IF(AND(ISNUMBER(OFFSET('Water Data'!$E$7,0,10*ROW('Water Data'!E136))),'Data Summary'!BZ142="Yes"),OFFSET('Water Data'!$E$7,0,10*ROW('Water Data'!E136)),NA())</f>
        <v>#N/A</v>
      </c>
      <c r="L142" s="60" t="e">
        <f ca="true">+IF(AND(ISNUMBER(OFFSET('Water Data'!$E$10,0,10*ROW('Water Data'!E136))),'Data Summary'!CA142="Yes"),OFFSET('Water Data'!$E$10,0,10*ROW('Water Data'!E136)),NA())</f>
        <v>#N/A</v>
      </c>
      <c r="M142" s="60" t="e">
        <f ca="true">+IF(AND(ISNUMBER(OFFSET('Water Data'!$F$5,0,10*ROW('Water Data'!F136))),'Data Summary'!CB142="Yes"),100-OFFSET('Water Data'!$F$5,0,10*ROW('Water Data'!F136)),NA())</f>
        <v>#N/A</v>
      </c>
      <c r="N142" s="60" t="e">
        <f ca="true">+IF(AND(ISNUMBER(OFFSET('Water Data'!$F$7,0,10*ROW('Water Data'!F136))),'Data Summary'!CC142="Yes"),OFFSET('Water Data'!$F$7,0,10*ROW('Water Data'!F136)),NA())</f>
        <v>#N/A</v>
      </c>
      <c r="O142" s="60" t="e">
        <f ca="true">+IF(AND(ISNUMBER(OFFSET('Water Data'!$F$10,0,10*ROW('Water Data'!F136))),'Data Summary'!CD142="Yes"),OFFSET('Water Data'!$F$10,0,10*ROW('Water Data'!F136)),NA())</f>
        <v>#N/A</v>
      </c>
      <c r="P142" s="60" t="e">
        <f ca="true">+IF(AND(ISNUMBER(OFFSET('Water Data'!$G$5,0,10*ROW('Water Data'!G136))),'Data Summary'!CE142="Yes"),100-OFFSET('Water Data'!$G$5,0,10*ROW('Water Data'!G136)),NA())</f>
        <v>#N/A</v>
      </c>
      <c r="Q142" s="60" t="e">
        <f ca="true">+IF(AND(ISNUMBER(OFFSET('Water Data'!$G$7,0,10*ROW('Water Data'!G136))),'Data Summary'!CF142="Yes"),OFFSET('Water Data'!$G$7,0,10*ROW('Water Data'!G136)),NA())</f>
        <v>#N/A</v>
      </c>
      <c r="R142" s="60" t="e">
        <f ca="true">+IF(AND(ISNUMBER(OFFSET('Water Data'!$G$10,0,10*ROW('Water Data'!G136))),'Data Summary'!CG142="Yes"),OFFSET('Water Data'!$G$10,0,10*ROW('Water Data'!G136)),NA())</f>
        <v>#N/A</v>
      </c>
      <c r="S142" s="60" t="e">
        <f ca="true">+IF(AND(ISNUMBER(OFFSET('Water Data'!$H$5,0,10*ROW('Water Data'!H136))),'Data Summary'!CH142="Yes"),100-OFFSET('Water Data'!$H$5,0,10*ROW('Water Data'!H136)),NA())</f>
        <v>#N/A</v>
      </c>
      <c r="T142" s="60" t="e">
        <f ca="true">+IF(AND(ISNUMBER(OFFSET('Water Data'!$H$7,0,10*ROW('Water Data'!H136))),'Data Summary'!CI142="Yes"),OFFSET('Water Data'!$H$7,0,10*ROW('Water Data'!H136)),NA())</f>
        <v>#N/A</v>
      </c>
      <c r="U142" s="60" t="e">
        <f ca="true">+IF(AND(ISNUMBER(OFFSET('Water Data'!$H$10,0,10*ROW('Water Data'!H136))),'Data Summary'!CJ142="Yes"),OFFSET('Water Data'!$H$10,0,10*ROW('Water Data'!H136)),NA())</f>
        <v>#N/A</v>
      </c>
      <c r="V142" s="106" t="e">
        <f ca="true">+IF(AND(ISNUMBER(OFFSET('Sanitation Data'!$C$5,0,10*ROW('Sanitation Data'!C136))),'Data Summary'!CK142="Yes"),100-OFFSET('Sanitation Data'!$C$5,0,10*ROW('Sanitation Data'!C136)),NA())</f>
        <v>#N/A</v>
      </c>
      <c r="W142" s="106" t="e">
        <f ca="true">+IF(AND(ISNUMBER(OFFSET('Sanitation Data'!$C$7,0,10*ROW('Sanitation Data'!C136))),'Data Summary'!CL142="Yes"),OFFSET('Sanitation Data'!$C$7,0,10*ROW('Sanitation Data'!C136)),NA())</f>
        <v>#N/A</v>
      </c>
      <c r="X142" s="106" t="e">
        <f ca="true">+IF(AND(ISNUMBER(OFFSET('Sanitation Data'!$C$11,0,10*ROW('Sanitation Data'!C136))),'Data Summary'!CM142="Yes"),OFFSET('Sanitation Data'!$C$11,0,10*ROW('Sanitation Data'!C136)),NA())</f>
        <v>#N/A</v>
      </c>
      <c r="Y142" s="106" t="e">
        <f ca="true">+IF(AND(ISNUMBER(OFFSET('Sanitation Data'!$C$12,0,10*ROW('Sanitation Data'!C136))),'Data Summary'!CN142="Yes"),OFFSET('Sanitation Data'!$C$12,0,10*ROW('Sanitation Data'!C136)),NA())</f>
        <v>#N/A</v>
      </c>
      <c r="Z142" s="106" t="e">
        <f ca="true">+IF(AND(ISNUMBER(OFFSET('Sanitation Data'!$C$13,0,10*ROW('Sanitation Data'!C136))),'Data Summary'!CO142="Yes"),OFFSET('Sanitation Data'!$C$13,0,10*ROW('Sanitation Data'!C136)),NA())</f>
        <v>#N/A</v>
      </c>
      <c r="AA142" s="106" t="e">
        <f ca="true">+IF(AND(ISNUMBER(OFFSET('Sanitation Data'!$D$5,0,10*ROW('Sanitation Data'!D136))),'Data Summary'!CP142="Yes"),100-OFFSET('Sanitation Data'!$D$5,0,10*ROW('Sanitation Data'!D136)),NA())</f>
        <v>#N/A</v>
      </c>
      <c r="AB142" s="106" t="e">
        <f ca="true">+IF(AND(ISNUMBER(OFFSET('Sanitation Data'!$D$7,0,10*ROW('Sanitation Data'!D136))),'Data Summary'!CQ142="Yes"),OFFSET('Sanitation Data'!$D$7,0,10*ROW('Sanitation Data'!D136)),NA())</f>
        <v>#N/A</v>
      </c>
      <c r="AC142" s="106" t="e">
        <f ca="true">+IF(AND(ISNUMBER(OFFSET('Sanitation Data'!$D$11,0,10*ROW('Sanitation Data'!D136))),'Data Summary'!CR142="Yes"),OFFSET('Sanitation Data'!$D$11,0,10*ROW('Sanitation Data'!D136)),NA())</f>
        <v>#N/A</v>
      </c>
      <c r="AD142" s="106" t="e">
        <f ca="true">+IF(AND(ISNUMBER(OFFSET('Sanitation Data'!$D$12,0,10*ROW('Sanitation Data'!D136))),'Data Summary'!CS142="Yes"),OFFSET('Sanitation Data'!$D$12,0,10*ROW('Sanitation Data'!D136)),NA())</f>
        <v>#N/A</v>
      </c>
      <c r="AE142" s="106" t="e">
        <f ca="true">+IF(AND(ISNUMBER(OFFSET('Sanitation Data'!$D$13,0,10*ROW('Sanitation Data'!D136))),'Data Summary'!CT142="Yes"),OFFSET('Sanitation Data'!$D$13,0,10*ROW('Sanitation Data'!D136)),NA())</f>
        <v>#N/A</v>
      </c>
      <c r="AF142" s="106" t="e">
        <f ca="true">+IF(AND(ISNUMBER(OFFSET('Sanitation Data'!$E$5,0,10*ROW('Sanitation Data'!E136))),'Data Summary'!CU142="Yes"),100-OFFSET('Sanitation Data'!$E$5,0,10*ROW('Sanitation Data'!E136)),NA())</f>
        <v>#N/A</v>
      </c>
      <c r="AG142" s="106" t="e">
        <f ca="true">+IF(AND(ISNUMBER(OFFSET('Sanitation Data'!$E$7,0,10*ROW('Sanitation Data'!E136))),'Data Summary'!CV142="Yes"),OFFSET('Sanitation Data'!$E$7,0,10*ROW('Sanitation Data'!E136)),NA())</f>
        <v>#N/A</v>
      </c>
      <c r="AH142" s="106" t="e">
        <f ca="true">+IF(AND(ISNUMBER(OFFSET('Sanitation Data'!$E$11,0,10*ROW('Sanitation Data'!E136))),'Data Summary'!CW142="Yes"),OFFSET('Sanitation Data'!$E$11,0,10*ROW('Sanitation Data'!E136)),NA())</f>
        <v>#N/A</v>
      </c>
      <c r="AI142" s="106" t="e">
        <f ca="true">+IF(AND(ISNUMBER(OFFSET('Sanitation Data'!$E$12,0,10*ROW('Sanitation Data'!E136))),'Data Summary'!CX142="Yes"),OFFSET('Sanitation Data'!$E$12,0,10*ROW('Sanitation Data'!E136)),NA())</f>
        <v>#N/A</v>
      </c>
      <c r="AJ142" s="106" t="e">
        <f ca="true">+IF(AND(ISNUMBER(OFFSET('Sanitation Data'!$E$13,0,10*ROW('Sanitation Data'!E136))),'Data Summary'!CY142="Yes"),OFFSET('Sanitation Data'!$E$13,0,10*ROW('Sanitation Data'!E136)),NA())</f>
        <v>#N/A</v>
      </c>
      <c r="AK142" s="106" t="e">
        <f ca="true">+IF(AND(ISNUMBER(OFFSET('Sanitation Data'!$F$5,0,10*ROW('Sanitation Data'!F136))),'Data Summary'!CZ142="Yes"),100-OFFSET('Sanitation Data'!$F$5,0,10*ROW('Sanitation Data'!F136)),NA())</f>
        <v>#N/A</v>
      </c>
      <c r="AL142" s="106" t="e">
        <f ca="true">+IF(AND(ISNUMBER(OFFSET('Sanitation Data'!$F$7,0,10*ROW('Sanitation Data'!F136))),'Data Summary'!DA142="Yes"),OFFSET('Sanitation Data'!$F$7,0,10*ROW('Sanitation Data'!F136)),NA())</f>
        <v>#N/A</v>
      </c>
      <c r="AM142" s="106" t="e">
        <f ca="true">+IF(AND(ISNUMBER(OFFSET('Sanitation Data'!$F$11,0,10*ROW('Sanitation Data'!F136))),'Data Summary'!DB142="Yes"),OFFSET('Sanitation Data'!$F$11,0,10*ROW('Sanitation Data'!F136)),NA())</f>
        <v>#N/A</v>
      </c>
      <c r="AN142" s="106" t="e">
        <f ca="true">+IF(AND(ISNUMBER(OFFSET('Sanitation Data'!$F$12,0,10*ROW('Sanitation Data'!F136))),'Data Summary'!DC142="Yes"),OFFSET('Sanitation Data'!$F$12,0,10*ROW('Sanitation Data'!F136)),NA())</f>
        <v>#N/A</v>
      </c>
      <c r="AO142" s="106" t="e">
        <f ca="true">+IF(AND(ISNUMBER(OFFSET('Sanitation Data'!$F$13,0,10*ROW('Sanitation Data'!F136))),'Data Summary'!DD142="Yes"),OFFSET('Sanitation Data'!$F$13,0,10*ROW('Sanitation Data'!F136)),NA())</f>
        <v>#N/A</v>
      </c>
      <c r="AP142" s="106" t="e">
        <f ca="true">+IF(AND(ISNUMBER(OFFSET('Sanitation Data'!$G$5,0,10*ROW('Sanitation Data'!G136))),'Data Summary'!DE142="Yes"),100-OFFSET('Sanitation Data'!$G$5,0,10*ROW('Sanitation Data'!G136)),NA())</f>
        <v>#N/A</v>
      </c>
      <c r="AQ142" s="106" t="e">
        <f ca="true">+IF(AND(ISNUMBER(OFFSET('Sanitation Data'!$G$7,0,10*ROW('Sanitation Data'!G136))),'Data Summary'!DF142="Yes"),OFFSET('Sanitation Data'!$G$7,0,10*ROW('Sanitation Data'!G136)),NA())</f>
        <v>#N/A</v>
      </c>
      <c r="AR142" s="106" t="e">
        <f ca="true">+IF(AND(ISNUMBER(OFFSET('Sanitation Data'!$G$11,0,10*ROW('Sanitation Data'!G136))),'Data Summary'!DG142="Yes"),OFFSET('Sanitation Data'!$G$11,0,10*ROW('Sanitation Data'!G136)),NA())</f>
        <v>#N/A</v>
      </c>
      <c r="AS142" s="106" t="e">
        <f ca="true">+IF(AND(ISNUMBER(OFFSET('Sanitation Data'!$G$12,0,10*ROW('Sanitation Data'!G136))),'Data Summary'!DH142="Yes"),OFFSET('Sanitation Data'!$G$12,0,10*ROW('Sanitation Data'!G136)),NA())</f>
        <v>#N/A</v>
      </c>
      <c r="AT142" s="106" t="e">
        <f ca="true">+IF(AND(ISNUMBER(OFFSET('Sanitation Data'!$G$13,0,10*ROW('Sanitation Data'!G136))),'Data Summary'!DI142="Yes"),OFFSET('Sanitation Data'!$G$13,0,10*ROW('Sanitation Data'!G136)),NA())</f>
        <v>#N/A</v>
      </c>
      <c r="AU142" s="106" t="e">
        <f ca="true">+IF(AND(ISNUMBER(OFFSET('Sanitation Data'!$H$5,0,10*ROW('Sanitation Data'!H136))),'Data Summary'!DJ142="Yes"),100-OFFSET('Sanitation Data'!$H$5,0,10*ROW('Sanitation Data'!H136)),NA())</f>
        <v>#N/A</v>
      </c>
      <c r="AV142" s="106" t="e">
        <f ca="true">+IF(AND(ISNUMBER(OFFSET('Sanitation Data'!$H$7,0,10*ROW('Sanitation Data'!H136))),'Data Summary'!DK142="Yes"),OFFSET('Sanitation Data'!$H$7,0,10*ROW('Sanitation Data'!H136)),NA())</f>
        <v>#N/A</v>
      </c>
      <c r="AW142" s="106" t="e">
        <f ca="true">+IF(AND(ISNUMBER(OFFSET('Sanitation Data'!$H$11,0,10*ROW('Sanitation Data'!H136))),'Data Summary'!DL142="Yes"),OFFSET('Sanitation Data'!$H$11,0,10*ROW('Sanitation Data'!H136)),NA())</f>
        <v>#N/A</v>
      </c>
      <c r="AX142" s="106" t="e">
        <f ca="true">+IF(AND(ISNUMBER(OFFSET('Sanitation Data'!$H$12,0,10*ROW('Sanitation Data'!H136))),'Data Summary'!DM142="Yes"),OFFSET('Sanitation Data'!$H$12,0,10*ROW('Sanitation Data'!H136)),NA())</f>
        <v>#N/A</v>
      </c>
      <c r="AY142" s="106" t="e">
        <f ca="true">+IF(AND(ISNUMBER(OFFSET('Sanitation Data'!$H$13,0,10*ROW('Sanitation Data'!H136))),'Data Summary'!DN142="Yes"),OFFSET('Sanitation Data'!$H$13,0,10*ROW('Sanitation Data'!H136)),NA())</f>
        <v>#N/A</v>
      </c>
      <c r="AZ142" s="111" t="e">
        <f ca="true">+IF(AND(ISNUMBER(OFFSET('Hygiene Data'!$C$6,0,10*ROW('Hygiene Data'!C136))),'Data Summary'!DO142="Yes"),OFFSET('Hygiene Data'!$C$6,0,10*ROW('Hygiene Data'!C136)),NA())</f>
        <v>#N/A</v>
      </c>
      <c r="BA142" s="111" t="e">
        <f ca="true">+IF(AND(ISNUMBER(OFFSET('Hygiene Data'!$C$8,0,10*ROW('Hygiene Data'!C136))),'Data Summary'!DP142="Yes"),OFFSET('Hygiene Data'!$C$8,0,10*ROW('Hygiene Data'!C136)),NA())</f>
        <v>#N/A</v>
      </c>
      <c r="BB142" s="111" t="e">
        <f ca="true">+IF(AND(ISNUMBER(OFFSET('Hygiene Data'!$C$10,0,10*ROW('Hygiene Data'!C136))),'Data Summary'!DQ142="Yes"),OFFSET('Hygiene Data'!$C$10,0,10*ROW('Hygiene Data'!C136)),NA())</f>
        <v>#N/A</v>
      </c>
      <c r="BC142" s="111" t="e">
        <f ca="true">+IF(AND(ISNUMBER(OFFSET('Hygiene Data'!$D$6,0,10*ROW('Hygiene Data'!D136))),'Data Summary'!DR142="Yes"),OFFSET('Hygiene Data'!$D$6,0,10*ROW('Hygiene Data'!D136)),NA())</f>
        <v>#N/A</v>
      </c>
      <c r="BD142" s="111" t="e">
        <f ca="true">+IF(AND(ISNUMBER(OFFSET('Hygiene Data'!$D$8,0,10*ROW('Hygiene Data'!D136))),'Data Summary'!DS142="Yes"),OFFSET('Hygiene Data'!$D$8,0,10*ROW('Hygiene Data'!D136)),NA())</f>
        <v>#N/A</v>
      </c>
      <c r="BE142" s="111" t="e">
        <f ca="true">+IF(AND(ISNUMBER(OFFSET('Hygiene Data'!$D$10,0,10*ROW('Hygiene Data'!D136))),'Data Summary'!DT142="Yes"),OFFSET('Hygiene Data'!$D$10,0,10*ROW('Hygiene Data'!D136)),NA())</f>
        <v>#N/A</v>
      </c>
      <c r="BF142" s="111" t="e">
        <f ca="true">+IF(AND(ISNUMBER(OFFSET('Hygiene Data'!$E$6,0,10*ROW('Hygiene Data'!E136))),'Data Summary'!DU142="Yes"),OFFSET('Hygiene Data'!$E$6,0,10*ROW('Hygiene Data'!E136)),NA())</f>
        <v>#N/A</v>
      </c>
      <c r="BG142" s="111" t="e">
        <f ca="true">+IF(AND(ISNUMBER(OFFSET('Hygiene Data'!$E$8,0,10*ROW('Hygiene Data'!E136))),'Data Summary'!DV142="Yes"),OFFSET('Hygiene Data'!$E$8,0,10*ROW('Hygiene Data'!E136)),NA())</f>
        <v>#N/A</v>
      </c>
      <c r="BH142" s="111" t="e">
        <f ca="true">+IF(AND(ISNUMBER(OFFSET('Hygiene Data'!$E$10,0,10*ROW('Hygiene Data'!E136))),'Data Summary'!DW142="Yes"),OFFSET('Hygiene Data'!$E$10,0,10*ROW('Hygiene Data'!E136)),NA())</f>
        <v>#N/A</v>
      </c>
      <c r="BI142" s="111" t="e">
        <f ca="true">+IF(AND(ISNUMBER(OFFSET('Hygiene Data'!$F$6,0,10*ROW('Hygiene Data'!F136))),'Data Summary'!DX142="Yes"),OFFSET('Hygiene Data'!$F$6,0,10*ROW('Hygiene Data'!F136)),NA())</f>
        <v>#N/A</v>
      </c>
      <c r="BJ142" s="111" t="e">
        <f ca="true">+IF(AND(ISNUMBER(OFFSET('Hygiene Data'!$F$8,0,10*ROW('Hygiene Data'!F136))),'Data Summary'!DY142="Yes"),OFFSET('Hygiene Data'!$F$8,0,10*ROW('Hygiene Data'!F136)),NA())</f>
        <v>#N/A</v>
      </c>
      <c r="BK142" s="111" t="e">
        <f ca="true">+IF(AND(ISNUMBER(OFFSET('Hygiene Data'!$F$10,0,10*ROW('Hygiene Data'!F136))),'Data Summary'!DZ142="Yes"),OFFSET('Hygiene Data'!$F$10,0,10*ROW('Hygiene Data'!F136)),NA())</f>
        <v>#N/A</v>
      </c>
      <c r="BL142" s="111" t="e">
        <f ca="true">+IF(AND(ISNUMBER(OFFSET('Hygiene Data'!$G$6,0,10*ROW('Hygiene Data'!G136))),'Data Summary'!EA142="Yes"),OFFSET('Hygiene Data'!$G$6,0,10*ROW('Hygiene Data'!G136)),NA())</f>
        <v>#N/A</v>
      </c>
      <c r="BM142" s="111" t="e">
        <f ca="true">+IF(AND(ISNUMBER(OFFSET('Hygiene Data'!$G$8,0,10*ROW('Hygiene Data'!G136))),'Data Summary'!EB142="Yes"),OFFSET('Hygiene Data'!$G$8,0,10*ROW('Hygiene Data'!G136)),NA())</f>
        <v>#N/A</v>
      </c>
      <c r="BN142" s="111" t="e">
        <f ca="true">+IF(AND(ISNUMBER(OFFSET('Hygiene Data'!$G$10,0,10*ROW('Hygiene Data'!G136))),'Data Summary'!EC142="Yes"),OFFSET('Hygiene Data'!$G$10,0,10*ROW('Hygiene Data'!G136)),NA())</f>
        <v>#N/A</v>
      </c>
      <c r="BO142" s="111" t="e">
        <f ca="true">+IF(AND(ISNUMBER(OFFSET('Hygiene Data'!$H$6,0,10*ROW('Hygiene Data'!H136))),'Data Summary'!ED142="Yes"),OFFSET('Hygiene Data'!$H$6,0,10*ROW('Hygiene Data'!H136)),NA())</f>
        <v>#N/A</v>
      </c>
      <c r="BP142" s="111" t="e">
        <f ca="true">+IF(AND(ISNUMBER(OFFSET('Hygiene Data'!$H$8,0,10*ROW('Hygiene Data'!H136))),'Data Summary'!EE142="Yes"),OFFSET('Hygiene Data'!$H$8,0,10*ROW('Hygiene Data'!H136)),NA())</f>
        <v>#N/A</v>
      </c>
      <c r="BQ142" s="111" t="e">
        <f ca="true">+IF(AND(ISNUMBER(OFFSET('Hygiene Data'!$H$10,0,10*ROW('Hygiene Data'!H136))),'Data Summary'!EF142="Yes"),OFFSET('Hygiene Data'!$H$10,0,10*ROW('Hygiene Data'!H136)),NA())</f>
        <v>#N/A</v>
      </c>
    </row>
    <row r="143" x14ac:dyDescent="0.2">
      <c r="A143" s="59" t="e">
        <f ca="true">+IF(OFFSET('Water Data'!$B$1,0,10*ROW('Water Data'!B137))="",NA(),OFFSET('Water Data'!$B$1,0,10*ROW('Water Data'!B137)))</f>
        <v>#N/A</v>
      </c>
      <c r="B143" s="59" t="e">
        <f ca="true">+IF(OFFSET('Water Data'!$A$3,0,10*ROW('Water Data'!A140))="",NA(),OFFSET('Water Data'!$A$3,0,10*ROW('Water Data'!A140)))</f>
        <v>#N/A</v>
      </c>
      <c r="C143" s="59" t="e">
        <f ca="true">+IF(OFFSET('Water Data'!$C$3,0,10*ROW('Water Data'!C140))="",NA(),OFFSET('Water Data'!$C$3,0,10*ROW('Water Data'!C140)))</f>
        <v>#N/A</v>
      </c>
      <c r="D143" s="60" t="e">
        <f ca="true">+IF(AND(ISNUMBER(OFFSET('Water Data'!$C$5,0,10*ROW('Water Data'!C137))),'Data Summary'!BS143="Yes"),100-OFFSET('Water Data'!$C$5,0,10*ROW('Water Data'!C137)),NA())</f>
        <v>#N/A</v>
      </c>
      <c r="E143" s="60" t="e">
        <f ca="true">+IF(AND(ISNUMBER(OFFSET('Water Data'!$C$7,0,10*ROW('Water Data'!C137))),'Data Summary'!BT143="Yes"),OFFSET('Water Data'!$C$7,0,10*ROW('Water Data'!C137)),NA())</f>
        <v>#N/A</v>
      </c>
      <c r="F143" s="60" t="e">
        <f ca="true">+IF(AND(ISNUMBER(OFFSET('Water Data'!$C$10,0,10*ROW('Water Data'!C137))),'Data Summary'!BU143="Yes"),OFFSET('Water Data'!$C$10,0,10*ROW('Water Data'!C137)),NA())</f>
        <v>#N/A</v>
      </c>
      <c r="G143" s="60" t="e">
        <f ca="true">+IF(AND(ISNUMBER(OFFSET('Water Data'!$D$5,0,10*ROW('Water Data'!D137))),'Data Summary'!BV143="Yes"),100-OFFSET('Water Data'!$D$5,0,10*ROW('Water Data'!D137)),NA())</f>
        <v>#N/A</v>
      </c>
      <c r="H143" s="60" t="e">
        <f ca="true">+IF(AND(ISNUMBER(OFFSET('Water Data'!$D$7,0,10*ROW('Water Data'!D137))),'Data Summary'!BW143="Yes"),OFFSET('Water Data'!$D$7,0,10*ROW('Water Data'!D137)),NA())</f>
        <v>#N/A</v>
      </c>
      <c r="I143" s="60" t="e">
        <f ca="true">+IF(AND(ISNUMBER(OFFSET('Water Data'!$D$10,0,10*ROW('Water Data'!D137))),'Data Summary'!BX143="Yes"),OFFSET('Water Data'!$D$10,0,10*ROW('Water Data'!D137)),NA())</f>
        <v>#N/A</v>
      </c>
      <c r="J143" s="60" t="e">
        <f ca="true">+IF(AND(ISNUMBER(OFFSET('Water Data'!$E$5,0,10*ROW('Water Data'!E137))),'Data Summary'!BY143="Yes"),100-OFFSET('Water Data'!$E$5,0,10*ROW('Water Data'!E137)),NA())</f>
        <v>#N/A</v>
      </c>
      <c r="K143" s="60" t="e">
        <f ca="true">+IF(AND(ISNUMBER(OFFSET('Water Data'!$E$7,0,10*ROW('Water Data'!E137))),'Data Summary'!BZ143="Yes"),OFFSET('Water Data'!$E$7,0,10*ROW('Water Data'!E137)),NA())</f>
        <v>#N/A</v>
      </c>
      <c r="L143" s="60" t="e">
        <f ca="true">+IF(AND(ISNUMBER(OFFSET('Water Data'!$E$10,0,10*ROW('Water Data'!E137))),'Data Summary'!CA143="Yes"),OFFSET('Water Data'!$E$10,0,10*ROW('Water Data'!E137)),NA())</f>
        <v>#N/A</v>
      </c>
      <c r="M143" s="60" t="e">
        <f ca="true">+IF(AND(ISNUMBER(OFFSET('Water Data'!$F$5,0,10*ROW('Water Data'!F137))),'Data Summary'!CB143="Yes"),100-OFFSET('Water Data'!$F$5,0,10*ROW('Water Data'!F137)),NA())</f>
        <v>#N/A</v>
      </c>
      <c r="N143" s="60" t="e">
        <f ca="true">+IF(AND(ISNUMBER(OFFSET('Water Data'!$F$7,0,10*ROW('Water Data'!F137))),'Data Summary'!CC143="Yes"),OFFSET('Water Data'!$F$7,0,10*ROW('Water Data'!F137)),NA())</f>
        <v>#N/A</v>
      </c>
      <c r="O143" s="60" t="e">
        <f ca="true">+IF(AND(ISNUMBER(OFFSET('Water Data'!$F$10,0,10*ROW('Water Data'!F137))),'Data Summary'!CD143="Yes"),OFFSET('Water Data'!$F$10,0,10*ROW('Water Data'!F137)),NA())</f>
        <v>#N/A</v>
      </c>
      <c r="P143" s="60" t="e">
        <f ca="true">+IF(AND(ISNUMBER(OFFSET('Water Data'!$G$5,0,10*ROW('Water Data'!G137))),'Data Summary'!CE143="Yes"),100-OFFSET('Water Data'!$G$5,0,10*ROW('Water Data'!G137)),NA())</f>
        <v>#N/A</v>
      </c>
      <c r="Q143" s="60" t="e">
        <f ca="true">+IF(AND(ISNUMBER(OFFSET('Water Data'!$G$7,0,10*ROW('Water Data'!G137))),'Data Summary'!CF143="Yes"),OFFSET('Water Data'!$G$7,0,10*ROW('Water Data'!G137)),NA())</f>
        <v>#N/A</v>
      </c>
      <c r="R143" s="60" t="e">
        <f ca="true">+IF(AND(ISNUMBER(OFFSET('Water Data'!$G$10,0,10*ROW('Water Data'!G137))),'Data Summary'!CG143="Yes"),OFFSET('Water Data'!$G$10,0,10*ROW('Water Data'!G137)),NA())</f>
        <v>#N/A</v>
      </c>
      <c r="S143" s="60" t="e">
        <f ca="true">+IF(AND(ISNUMBER(OFFSET('Water Data'!$H$5,0,10*ROW('Water Data'!H137))),'Data Summary'!CH143="Yes"),100-OFFSET('Water Data'!$H$5,0,10*ROW('Water Data'!H137)),NA())</f>
        <v>#N/A</v>
      </c>
      <c r="T143" s="60" t="e">
        <f ca="true">+IF(AND(ISNUMBER(OFFSET('Water Data'!$H$7,0,10*ROW('Water Data'!H137))),'Data Summary'!CI143="Yes"),OFFSET('Water Data'!$H$7,0,10*ROW('Water Data'!H137)),NA())</f>
        <v>#N/A</v>
      </c>
      <c r="U143" s="60" t="e">
        <f ca="true">+IF(AND(ISNUMBER(OFFSET('Water Data'!$H$10,0,10*ROW('Water Data'!H137))),'Data Summary'!CJ143="Yes"),OFFSET('Water Data'!$H$10,0,10*ROW('Water Data'!H137)),NA())</f>
        <v>#N/A</v>
      </c>
      <c r="V143" s="106" t="e">
        <f ca="true">+IF(AND(ISNUMBER(OFFSET('Sanitation Data'!$C$5,0,10*ROW('Sanitation Data'!C137))),'Data Summary'!CK143="Yes"),100-OFFSET('Sanitation Data'!$C$5,0,10*ROW('Sanitation Data'!C137)),NA())</f>
        <v>#N/A</v>
      </c>
      <c r="W143" s="106" t="e">
        <f ca="true">+IF(AND(ISNUMBER(OFFSET('Sanitation Data'!$C$7,0,10*ROW('Sanitation Data'!C137))),'Data Summary'!CL143="Yes"),OFFSET('Sanitation Data'!$C$7,0,10*ROW('Sanitation Data'!C137)),NA())</f>
        <v>#N/A</v>
      </c>
      <c r="X143" s="106" t="e">
        <f ca="true">+IF(AND(ISNUMBER(OFFSET('Sanitation Data'!$C$11,0,10*ROW('Sanitation Data'!C137))),'Data Summary'!CM143="Yes"),OFFSET('Sanitation Data'!$C$11,0,10*ROW('Sanitation Data'!C137)),NA())</f>
        <v>#N/A</v>
      </c>
      <c r="Y143" s="106" t="e">
        <f ca="true">+IF(AND(ISNUMBER(OFFSET('Sanitation Data'!$C$12,0,10*ROW('Sanitation Data'!C137))),'Data Summary'!CN143="Yes"),OFFSET('Sanitation Data'!$C$12,0,10*ROW('Sanitation Data'!C137)),NA())</f>
        <v>#N/A</v>
      </c>
      <c r="Z143" s="106" t="e">
        <f ca="true">+IF(AND(ISNUMBER(OFFSET('Sanitation Data'!$C$13,0,10*ROW('Sanitation Data'!C137))),'Data Summary'!CO143="Yes"),OFFSET('Sanitation Data'!$C$13,0,10*ROW('Sanitation Data'!C137)),NA())</f>
        <v>#N/A</v>
      </c>
      <c r="AA143" s="106" t="e">
        <f ca="true">+IF(AND(ISNUMBER(OFFSET('Sanitation Data'!$D$5,0,10*ROW('Sanitation Data'!D137))),'Data Summary'!CP143="Yes"),100-OFFSET('Sanitation Data'!$D$5,0,10*ROW('Sanitation Data'!D137)),NA())</f>
        <v>#N/A</v>
      </c>
      <c r="AB143" s="106" t="e">
        <f ca="true">+IF(AND(ISNUMBER(OFFSET('Sanitation Data'!$D$7,0,10*ROW('Sanitation Data'!D137))),'Data Summary'!CQ143="Yes"),OFFSET('Sanitation Data'!$D$7,0,10*ROW('Sanitation Data'!D137)),NA())</f>
        <v>#N/A</v>
      </c>
      <c r="AC143" s="106" t="e">
        <f ca="true">+IF(AND(ISNUMBER(OFFSET('Sanitation Data'!$D$11,0,10*ROW('Sanitation Data'!D137))),'Data Summary'!CR143="Yes"),OFFSET('Sanitation Data'!$D$11,0,10*ROW('Sanitation Data'!D137)),NA())</f>
        <v>#N/A</v>
      </c>
      <c r="AD143" s="106" t="e">
        <f ca="true">+IF(AND(ISNUMBER(OFFSET('Sanitation Data'!$D$12,0,10*ROW('Sanitation Data'!D137))),'Data Summary'!CS143="Yes"),OFFSET('Sanitation Data'!$D$12,0,10*ROW('Sanitation Data'!D137)),NA())</f>
        <v>#N/A</v>
      </c>
      <c r="AE143" s="106" t="e">
        <f ca="true">+IF(AND(ISNUMBER(OFFSET('Sanitation Data'!$D$13,0,10*ROW('Sanitation Data'!D137))),'Data Summary'!CT143="Yes"),OFFSET('Sanitation Data'!$D$13,0,10*ROW('Sanitation Data'!D137)),NA())</f>
        <v>#N/A</v>
      </c>
      <c r="AF143" s="106" t="e">
        <f ca="true">+IF(AND(ISNUMBER(OFFSET('Sanitation Data'!$E$5,0,10*ROW('Sanitation Data'!E137))),'Data Summary'!CU143="Yes"),100-OFFSET('Sanitation Data'!$E$5,0,10*ROW('Sanitation Data'!E137)),NA())</f>
        <v>#N/A</v>
      </c>
      <c r="AG143" s="106" t="e">
        <f ca="true">+IF(AND(ISNUMBER(OFFSET('Sanitation Data'!$E$7,0,10*ROW('Sanitation Data'!E137))),'Data Summary'!CV143="Yes"),OFFSET('Sanitation Data'!$E$7,0,10*ROW('Sanitation Data'!E137)),NA())</f>
        <v>#N/A</v>
      </c>
      <c r="AH143" s="106" t="e">
        <f ca="true">+IF(AND(ISNUMBER(OFFSET('Sanitation Data'!$E$11,0,10*ROW('Sanitation Data'!E137))),'Data Summary'!CW143="Yes"),OFFSET('Sanitation Data'!$E$11,0,10*ROW('Sanitation Data'!E137)),NA())</f>
        <v>#N/A</v>
      </c>
      <c r="AI143" s="106" t="e">
        <f ca="true">+IF(AND(ISNUMBER(OFFSET('Sanitation Data'!$E$12,0,10*ROW('Sanitation Data'!E137))),'Data Summary'!CX143="Yes"),OFFSET('Sanitation Data'!$E$12,0,10*ROW('Sanitation Data'!E137)),NA())</f>
        <v>#N/A</v>
      </c>
      <c r="AJ143" s="106" t="e">
        <f ca="true">+IF(AND(ISNUMBER(OFFSET('Sanitation Data'!$E$13,0,10*ROW('Sanitation Data'!E137))),'Data Summary'!CY143="Yes"),OFFSET('Sanitation Data'!$E$13,0,10*ROW('Sanitation Data'!E137)),NA())</f>
        <v>#N/A</v>
      </c>
      <c r="AK143" s="106" t="e">
        <f ca="true">+IF(AND(ISNUMBER(OFFSET('Sanitation Data'!$F$5,0,10*ROW('Sanitation Data'!F137))),'Data Summary'!CZ143="Yes"),100-OFFSET('Sanitation Data'!$F$5,0,10*ROW('Sanitation Data'!F137)),NA())</f>
        <v>#N/A</v>
      </c>
      <c r="AL143" s="106" t="e">
        <f ca="true">+IF(AND(ISNUMBER(OFFSET('Sanitation Data'!$F$7,0,10*ROW('Sanitation Data'!F137))),'Data Summary'!DA143="Yes"),OFFSET('Sanitation Data'!$F$7,0,10*ROW('Sanitation Data'!F137)),NA())</f>
        <v>#N/A</v>
      </c>
      <c r="AM143" s="106" t="e">
        <f ca="true">+IF(AND(ISNUMBER(OFFSET('Sanitation Data'!$F$11,0,10*ROW('Sanitation Data'!F137))),'Data Summary'!DB143="Yes"),OFFSET('Sanitation Data'!$F$11,0,10*ROW('Sanitation Data'!F137)),NA())</f>
        <v>#N/A</v>
      </c>
      <c r="AN143" s="106" t="e">
        <f ca="true">+IF(AND(ISNUMBER(OFFSET('Sanitation Data'!$F$12,0,10*ROW('Sanitation Data'!F137))),'Data Summary'!DC143="Yes"),OFFSET('Sanitation Data'!$F$12,0,10*ROW('Sanitation Data'!F137)),NA())</f>
        <v>#N/A</v>
      </c>
      <c r="AO143" s="106" t="e">
        <f ca="true">+IF(AND(ISNUMBER(OFFSET('Sanitation Data'!$F$13,0,10*ROW('Sanitation Data'!F137))),'Data Summary'!DD143="Yes"),OFFSET('Sanitation Data'!$F$13,0,10*ROW('Sanitation Data'!F137)),NA())</f>
        <v>#N/A</v>
      </c>
      <c r="AP143" s="106" t="e">
        <f ca="true">+IF(AND(ISNUMBER(OFFSET('Sanitation Data'!$G$5,0,10*ROW('Sanitation Data'!G137))),'Data Summary'!DE143="Yes"),100-OFFSET('Sanitation Data'!$G$5,0,10*ROW('Sanitation Data'!G137)),NA())</f>
        <v>#N/A</v>
      </c>
      <c r="AQ143" s="106" t="e">
        <f ca="true">+IF(AND(ISNUMBER(OFFSET('Sanitation Data'!$G$7,0,10*ROW('Sanitation Data'!G137))),'Data Summary'!DF143="Yes"),OFFSET('Sanitation Data'!$G$7,0,10*ROW('Sanitation Data'!G137)),NA())</f>
        <v>#N/A</v>
      </c>
      <c r="AR143" s="106" t="e">
        <f ca="true">+IF(AND(ISNUMBER(OFFSET('Sanitation Data'!$G$11,0,10*ROW('Sanitation Data'!G137))),'Data Summary'!DG143="Yes"),OFFSET('Sanitation Data'!$G$11,0,10*ROW('Sanitation Data'!G137)),NA())</f>
        <v>#N/A</v>
      </c>
      <c r="AS143" s="106" t="e">
        <f ca="true">+IF(AND(ISNUMBER(OFFSET('Sanitation Data'!$G$12,0,10*ROW('Sanitation Data'!G137))),'Data Summary'!DH143="Yes"),OFFSET('Sanitation Data'!$G$12,0,10*ROW('Sanitation Data'!G137)),NA())</f>
        <v>#N/A</v>
      </c>
      <c r="AT143" s="106" t="e">
        <f ca="true">+IF(AND(ISNUMBER(OFFSET('Sanitation Data'!$G$13,0,10*ROW('Sanitation Data'!G137))),'Data Summary'!DI143="Yes"),OFFSET('Sanitation Data'!$G$13,0,10*ROW('Sanitation Data'!G137)),NA())</f>
        <v>#N/A</v>
      </c>
      <c r="AU143" s="106" t="e">
        <f ca="true">+IF(AND(ISNUMBER(OFFSET('Sanitation Data'!$H$5,0,10*ROW('Sanitation Data'!H137))),'Data Summary'!DJ143="Yes"),100-OFFSET('Sanitation Data'!$H$5,0,10*ROW('Sanitation Data'!H137)),NA())</f>
        <v>#N/A</v>
      </c>
      <c r="AV143" s="106" t="e">
        <f ca="true">+IF(AND(ISNUMBER(OFFSET('Sanitation Data'!$H$7,0,10*ROW('Sanitation Data'!H137))),'Data Summary'!DK143="Yes"),OFFSET('Sanitation Data'!$H$7,0,10*ROW('Sanitation Data'!H137)),NA())</f>
        <v>#N/A</v>
      </c>
      <c r="AW143" s="106" t="e">
        <f ca="true">+IF(AND(ISNUMBER(OFFSET('Sanitation Data'!$H$11,0,10*ROW('Sanitation Data'!H137))),'Data Summary'!DL143="Yes"),OFFSET('Sanitation Data'!$H$11,0,10*ROW('Sanitation Data'!H137)),NA())</f>
        <v>#N/A</v>
      </c>
      <c r="AX143" s="106" t="e">
        <f ca="true">+IF(AND(ISNUMBER(OFFSET('Sanitation Data'!$H$12,0,10*ROW('Sanitation Data'!H137))),'Data Summary'!DM143="Yes"),OFFSET('Sanitation Data'!$H$12,0,10*ROW('Sanitation Data'!H137)),NA())</f>
        <v>#N/A</v>
      </c>
      <c r="AY143" s="106" t="e">
        <f ca="true">+IF(AND(ISNUMBER(OFFSET('Sanitation Data'!$H$13,0,10*ROW('Sanitation Data'!H137))),'Data Summary'!DN143="Yes"),OFFSET('Sanitation Data'!$H$13,0,10*ROW('Sanitation Data'!H137)),NA())</f>
        <v>#N/A</v>
      </c>
      <c r="AZ143" s="111" t="e">
        <f ca="true">+IF(AND(ISNUMBER(OFFSET('Hygiene Data'!$C$6,0,10*ROW('Hygiene Data'!C137))),'Data Summary'!DO143="Yes"),OFFSET('Hygiene Data'!$C$6,0,10*ROW('Hygiene Data'!C137)),NA())</f>
        <v>#N/A</v>
      </c>
      <c r="BA143" s="111" t="e">
        <f ca="true">+IF(AND(ISNUMBER(OFFSET('Hygiene Data'!$C$8,0,10*ROW('Hygiene Data'!C137))),'Data Summary'!DP143="Yes"),OFFSET('Hygiene Data'!$C$8,0,10*ROW('Hygiene Data'!C137)),NA())</f>
        <v>#N/A</v>
      </c>
      <c r="BB143" s="111" t="e">
        <f ca="true">+IF(AND(ISNUMBER(OFFSET('Hygiene Data'!$C$10,0,10*ROW('Hygiene Data'!C137))),'Data Summary'!DQ143="Yes"),OFFSET('Hygiene Data'!$C$10,0,10*ROW('Hygiene Data'!C137)),NA())</f>
        <v>#N/A</v>
      </c>
      <c r="BC143" s="111" t="e">
        <f ca="true">+IF(AND(ISNUMBER(OFFSET('Hygiene Data'!$D$6,0,10*ROW('Hygiene Data'!D137))),'Data Summary'!DR143="Yes"),OFFSET('Hygiene Data'!$D$6,0,10*ROW('Hygiene Data'!D137)),NA())</f>
        <v>#N/A</v>
      </c>
      <c r="BD143" s="111" t="e">
        <f ca="true">+IF(AND(ISNUMBER(OFFSET('Hygiene Data'!$D$8,0,10*ROW('Hygiene Data'!D137))),'Data Summary'!DS143="Yes"),OFFSET('Hygiene Data'!$D$8,0,10*ROW('Hygiene Data'!D137)),NA())</f>
        <v>#N/A</v>
      </c>
      <c r="BE143" s="111" t="e">
        <f ca="true">+IF(AND(ISNUMBER(OFFSET('Hygiene Data'!$D$10,0,10*ROW('Hygiene Data'!D137))),'Data Summary'!DT143="Yes"),OFFSET('Hygiene Data'!$D$10,0,10*ROW('Hygiene Data'!D137)),NA())</f>
        <v>#N/A</v>
      </c>
      <c r="BF143" s="111" t="e">
        <f ca="true">+IF(AND(ISNUMBER(OFFSET('Hygiene Data'!$E$6,0,10*ROW('Hygiene Data'!E137))),'Data Summary'!DU143="Yes"),OFFSET('Hygiene Data'!$E$6,0,10*ROW('Hygiene Data'!E137)),NA())</f>
        <v>#N/A</v>
      </c>
      <c r="BG143" s="111" t="e">
        <f ca="true">+IF(AND(ISNUMBER(OFFSET('Hygiene Data'!$E$8,0,10*ROW('Hygiene Data'!E137))),'Data Summary'!DV143="Yes"),OFFSET('Hygiene Data'!$E$8,0,10*ROW('Hygiene Data'!E137)),NA())</f>
        <v>#N/A</v>
      </c>
      <c r="BH143" s="111" t="e">
        <f ca="true">+IF(AND(ISNUMBER(OFFSET('Hygiene Data'!$E$10,0,10*ROW('Hygiene Data'!E137))),'Data Summary'!DW143="Yes"),OFFSET('Hygiene Data'!$E$10,0,10*ROW('Hygiene Data'!E137)),NA())</f>
        <v>#N/A</v>
      </c>
      <c r="BI143" s="111" t="e">
        <f ca="true">+IF(AND(ISNUMBER(OFFSET('Hygiene Data'!$F$6,0,10*ROW('Hygiene Data'!F137))),'Data Summary'!DX143="Yes"),OFFSET('Hygiene Data'!$F$6,0,10*ROW('Hygiene Data'!F137)),NA())</f>
        <v>#N/A</v>
      </c>
      <c r="BJ143" s="111" t="e">
        <f ca="true">+IF(AND(ISNUMBER(OFFSET('Hygiene Data'!$F$8,0,10*ROW('Hygiene Data'!F137))),'Data Summary'!DY143="Yes"),OFFSET('Hygiene Data'!$F$8,0,10*ROW('Hygiene Data'!F137)),NA())</f>
        <v>#N/A</v>
      </c>
      <c r="BK143" s="111" t="e">
        <f ca="true">+IF(AND(ISNUMBER(OFFSET('Hygiene Data'!$F$10,0,10*ROW('Hygiene Data'!F137))),'Data Summary'!DZ143="Yes"),OFFSET('Hygiene Data'!$F$10,0,10*ROW('Hygiene Data'!F137)),NA())</f>
        <v>#N/A</v>
      </c>
      <c r="BL143" s="111" t="e">
        <f ca="true">+IF(AND(ISNUMBER(OFFSET('Hygiene Data'!$G$6,0,10*ROW('Hygiene Data'!G137))),'Data Summary'!EA143="Yes"),OFFSET('Hygiene Data'!$G$6,0,10*ROW('Hygiene Data'!G137)),NA())</f>
        <v>#N/A</v>
      </c>
      <c r="BM143" s="111" t="e">
        <f ca="true">+IF(AND(ISNUMBER(OFFSET('Hygiene Data'!$G$8,0,10*ROW('Hygiene Data'!G137))),'Data Summary'!EB143="Yes"),OFFSET('Hygiene Data'!$G$8,0,10*ROW('Hygiene Data'!G137)),NA())</f>
        <v>#N/A</v>
      </c>
      <c r="BN143" s="111" t="e">
        <f ca="true">+IF(AND(ISNUMBER(OFFSET('Hygiene Data'!$G$10,0,10*ROW('Hygiene Data'!G137))),'Data Summary'!EC143="Yes"),OFFSET('Hygiene Data'!$G$10,0,10*ROW('Hygiene Data'!G137)),NA())</f>
        <v>#N/A</v>
      </c>
      <c r="BO143" s="111" t="e">
        <f ca="true">+IF(AND(ISNUMBER(OFFSET('Hygiene Data'!$H$6,0,10*ROW('Hygiene Data'!H137))),'Data Summary'!ED143="Yes"),OFFSET('Hygiene Data'!$H$6,0,10*ROW('Hygiene Data'!H137)),NA())</f>
        <v>#N/A</v>
      </c>
      <c r="BP143" s="111" t="e">
        <f ca="true">+IF(AND(ISNUMBER(OFFSET('Hygiene Data'!$H$8,0,10*ROW('Hygiene Data'!H137))),'Data Summary'!EE143="Yes"),OFFSET('Hygiene Data'!$H$8,0,10*ROW('Hygiene Data'!H137)),NA())</f>
        <v>#N/A</v>
      </c>
      <c r="BQ143" s="111" t="e">
        <f ca="true">+IF(AND(ISNUMBER(OFFSET('Hygiene Data'!$H$10,0,10*ROW('Hygiene Data'!H137))),'Data Summary'!EF143="Yes"),OFFSET('Hygiene Data'!$H$10,0,10*ROW('Hygiene Data'!H137)),NA())</f>
        <v>#N/A</v>
      </c>
    </row>
    <row r="144" x14ac:dyDescent="0.2">
      <c r="A144" s="59" t="e">
        <f ca="true">+IF(OFFSET('Water Data'!$B$1,0,10*ROW('Water Data'!B138))="",NA(),OFFSET('Water Data'!$B$1,0,10*ROW('Water Data'!B138)))</f>
        <v>#N/A</v>
      </c>
      <c r="B144" s="59" t="e">
        <f ca="true">+IF(OFFSET('Water Data'!$A$3,0,10*ROW('Water Data'!A141))="",NA(),OFFSET('Water Data'!$A$3,0,10*ROW('Water Data'!A141)))</f>
        <v>#N/A</v>
      </c>
      <c r="C144" s="59" t="e">
        <f ca="true">+IF(OFFSET('Water Data'!$C$3,0,10*ROW('Water Data'!C141))="",NA(),OFFSET('Water Data'!$C$3,0,10*ROW('Water Data'!C141)))</f>
        <v>#N/A</v>
      </c>
      <c r="D144" s="60" t="e">
        <f ca="true">+IF(AND(ISNUMBER(OFFSET('Water Data'!$C$5,0,10*ROW('Water Data'!C138))),'Data Summary'!BS144="Yes"),100-OFFSET('Water Data'!$C$5,0,10*ROW('Water Data'!C138)),NA())</f>
        <v>#N/A</v>
      </c>
      <c r="E144" s="60" t="e">
        <f ca="true">+IF(AND(ISNUMBER(OFFSET('Water Data'!$C$7,0,10*ROW('Water Data'!C138))),'Data Summary'!BT144="Yes"),OFFSET('Water Data'!$C$7,0,10*ROW('Water Data'!C138)),NA())</f>
        <v>#N/A</v>
      </c>
      <c r="F144" s="60" t="e">
        <f ca="true">+IF(AND(ISNUMBER(OFFSET('Water Data'!$C$10,0,10*ROW('Water Data'!C138))),'Data Summary'!BU144="Yes"),OFFSET('Water Data'!$C$10,0,10*ROW('Water Data'!C138)),NA())</f>
        <v>#N/A</v>
      </c>
      <c r="G144" s="60" t="e">
        <f ca="true">+IF(AND(ISNUMBER(OFFSET('Water Data'!$D$5,0,10*ROW('Water Data'!D138))),'Data Summary'!BV144="Yes"),100-OFFSET('Water Data'!$D$5,0,10*ROW('Water Data'!D138)),NA())</f>
        <v>#N/A</v>
      </c>
      <c r="H144" s="60" t="e">
        <f ca="true">+IF(AND(ISNUMBER(OFFSET('Water Data'!$D$7,0,10*ROW('Water Data'!D138))),'Data Summary'!BW144="Yes"),OFFSET('Water Data'!$D$7,0,10*ROW('Water Data'!D138)),NA())</f>
        <v>#N/A</v>
      </c>
      <c r="I144" s="60" t="e">
        <f ca="true">+IF(AND(ISNUMBER(OFFSET('Water Data'!$D$10,0,10*ROW('Water Data'!D138))),'Data Summary'!BX144="Yes"),OFFSET('Water Data'!$D$10,0,10*ROW('Water Data'!D138)),NA())</f>
        <v>#N/A</v>
      </c>
      <c r="J144" s="60" t="e">
        <f ca="true">+IF(AND(ISNUMBER(OFFSET('Water Data'!$E$5,0,10*ROW('Water Data'!E138))),'Data Summary'!BY144="Yes"),100-OFFSET('Water Data'!$E$5,0,10*ROW('Water Data'!E138)),NA())</f>
        <v>#N/A</v>
      </c>
      <c r="K144" s="60" t="e">
        <f ca="true">+IF(AND(ISNUMBER(OFFSET('Water Data'!$E$7,0,10*ROW('Water Data'!E138))),'Data Summary'!BZ144="Yes"),OFFSET('Water Data'!$E$7,0,10*ROW('Water Data'!E138)),NA())</f>
        <v>#N/A</v>
      </c>
      <c r="L144" s="60" t="e">
        <f ca="true">+IF(AND(ISNUMBER(OFFSET('Water Data'!$E$10,0,10*ROW('Water Data'!E138))),'Data Summary'!CA144="Yes"),OFFSET('Water Data'!$E$10,0,10*ROW('Water Data'!E138)),NA())</f>
        <v>#N/A</v>
      </c>
      <c r="M144" s="60" t="e">
        <f ca="true">+IF(AND(ISNUMBER(OFFSET('Water Data'!$F$5,0,10*ROW('Water Data'!F138))),'Data Summary'!CB144="Yes"),100-OFFSET('Water Data'!$F$5,0,10*ROW('Water Data'!F138)),NA())</f>
        <v>#N/A</v>
      </c>
      <c r="N144" s="60" t="e">
        <f ca="true">+IF(AND(ISNUMBER(OFFSET('Water Data'!$F$7,0,10*ROW('Water Data'!F138))),'Data Summary'!CC144="Yes"),OFFSET('Water Data'!$F$7,0,10*ROW('Water Data'!F138)),NA())</f>
        <v>#N/A</v>
      </c>
      <c r="O144" s="60" t="e">
        <f ca="true">+IF(AND(ISNUMBER(OFFSET('Water Data'!$F$10,0,10*ROW('Water Data'!F138))),'Data Summary'!CD144="Yes"),OFFSET('Water Data'!$F$10,0,10*ROW('Water Data'!F138)),NA())</f>
        <v>#N/A</v>
      </c>
      <c r="P144" s="60" t="e">
        <f ca="true">+IF(AND(ISNUMBER(OFFSET('Water Data'!$G$5,0,10*ROW('Water Data'!G138))),'Data Summary'!CE144="Yes"),100-OFFSET('Water Data'!$G$5,0,10*ROW('Water Data'!G138)),NA())</f>
        <v>#N/A</v>
      </c>
      <c r="Q144" s="60" t="e">
        <f ca="true">+IF(AND(ISNUMBER(OFFSET('Water Data'!$G$7,0,10*ROW('Water Data'!G138))),'Data Summary'!CF144="Yes"),OFFSET('Water Data'!$G$7,0,10*ROW('Water Data'!G138)),NA())</f>
        <v>#N/A</v>
      </c>
      <c r="R144" s="60" t="e">
        <f ca="true">+IF(AND(ISNUMBER(OFFSET('Water Data'!$G$10,0,10*ROW('Water Data'!G138))),'Data Summary'!CG144="Yes"),OFFSET('Water Data'!$G$10,0,10*ROW('Water Data'!G138)),NA())</f>
        <v>#N/A</v>
      </c>
      <c r="S144" s="60" t="e">
        <f ca="true">+IF(AND(ISNUMBER(OFFSET('Water Data'!$H$5,0,10*ROW('Water Data'!H138))),'Data Summary'!CH144="Yes"),100-OFFSET('Water Data'!$H$5,0,10*ROW('Water Data'!H138)),NA())</f>
        <v>#N/A</v>
      </c>
      <c r="T144" s="60" t="e">
        <f ca="true">+IF(AND(ISNUMBER(OFFSET('Water Data'!$H$7,0,10*ROW('Water Data'!H138))),'Data Summary'!CI144="Yes"),OFFSET('Water Data'!$H$7,0,10*ROW('Water Data'!H138)),NA())</f>
        <v>#N/A</v>
      </c>
      <c r="U144" s="60" t="e">
        <f ca="true">+IF(AND(ISNUMBER(OFFSET('Water Data'!$H$10,0,10*ROW('Water Data'!H138))),'Data Summary'!CJ144="Yes"),OFFSET('Water Data'!$H$10,0,10*ROW('Water Data'!H138)),NA())</f>
        <v>#N/A</v>
      </c>
      <c r="V144" s="106" t="e">
        <f ca="true">+IF(AND(ISNUMBER(OFFSET('Sanitation Data'!$C$5,0,10*ROW('Sanitation Data'!C138))),'Data Summary'!CK144="Yes"),100-OFFSET('Sanitation Data'!$C$5,0,10*ROW('Sanitation Data'!C138)),NA())</f>
        <v>#N/A</v>
      </c>
      <c r="W144" s="106" t="e">
        <f ca="true">+IF(AND(ISNUMBER(OFFSET('Sanitation Data'!$C$7,0,10*ROW('Sanitation Data'!C138))),'Data Summary'!CL144="Yes"),OFFSET('Sanitation Data'!$C$7,0,10*ROW('Sanitation Data'!C138)),NA())</f>
        <v>#N/A</v>
      </c>
      <c r="X144" s="106" t="e">
        <f ca="true">+IF(AND(ISNUMBER(OFFSET('Sanitation Data'!$C$11,0,10*ROW('Sanitation Data'!C138))),'Data Summary'!CM144="Yes"),OFFSET('Sanitation Data'!$C$11,0,10*ROW('Sanitation Data'!C138)),NA())</f>
        <v>#N/A</v>
      </c>
      <c r="Y144" s="106" t="e">
        <f ca="true">+IF(AND(ISNUMBER(OFFSET('Sanitation Data'!$C$12,0,10*ROW('Sanitation Data'!C138))),'Data Summary'!CN144="Yes"),OFFSET('Sanitation Data'!$C$12,0,10*ROW('Sanitation Data'!C138)),NA())</f>
        <v>#N/A</v>
      </c>
      <c r="Z144" s="106" t="e">
        <f ca="true">+IF(AND(ISNUMBER(OFFSET('Sanitation Data'!$C$13,0,10*ROW('Sanitation Data'!C138))),'Data Summary'!CO144="Yes"),OFFSET('Sanitation Data'!$C$13,0,10*ROW('Sanitation Data'!C138)),NA())</f>
        <v>#N/A</v>
      </c>
      <c r="AA144" s="106" t="e">
        <f ca="true">+IF(AND(ISNUMBER(OFFSET('Sanitation Data'!$D$5,0,10*ROW('Sanitation Data'!D138))),'Data Summary'!CP144="Yes"),100-OFFSET('Sanitation Data'!$D$5,0,10*ROW('Sanitation Data'!D138)),NA())</f>
        <v>#N/A</v>
      </c>
      <c r="AB144" s="106" t="e">
        <f ca="true">+IF(AND(ISNUMBER(OFFSET('Sanitation Data'!$D$7,0,10*ROW('Sanitation Data'!D138))),'Data Summary'!CQ144="Yes"),OFFSET('Sanitation Data'!$D$7,0,10*ROW('Sanitation Data'!D138)),NA())</f>
        <v>#N/A</v>
      </c>
      <c r="AC144" s="106" t="e">
        <f ca="true">+IF(AND(ISNUMBER(OFFSET('Sanitation Data'!$D$11,0,10*ROW('Sanitation Data'!D138))),'Data Summary'!CR144="Yes"),OFFSET('Sanitation Data'!$D$11,0,10*ROW('Sanitation Data'!D138)),NA())</f>
        <v>#N/A</v>
      </c>
      <c r="AD144" s="106" t="e">
        <f ca="true">+IF(AND(ISNUMBER(OFFSET('Sanitation Data'!$D$12,0,10*ROW('Sanitation Data'!D138))),'Data Summary'!CS144="Yes"),OFFSET('Sanitation Data'!$D$12,0,10*ROW('Sanitation Data'!D138)),NA())</f>
        <v>#N/A</v>
      </c>
      <c r="AE144" s="106" t="e">
        <f ca="true">+IF(AND(ISNUMBER(OFFSET('Sanitation Data'!$D$13,0,10*ROW('Sanitation Data'!D138))),'Data Summary'!CT144="Yes"),OFFSET('Sanitation Data'!$D$13,0,10*ROW('Sanitation Data'!D138)),NA())</f>
        <v>#N/A</v>
      </c>
      <c r="AF144" s="106" t="e">
        <f ca="true">+IF(AND(ISNUMBER(OFFSET('Sanitation Data'!$E$5,0,10*ROW('Sanitation Data'!E138))),'Data Summary'!CU144="Yes"),100-OFFSET('Sanitation Data'!$E$5,0,10*ROW('Sanitation Data'!E138)),NA())</f>
        <v>#N/A</v>
      </c>
      <c r="AG144" s="106" t="e">
        <f ca="true">+IF(AND(ISNUMBER(OFFSET('Sanitation Data'!$E$7,0,10*ROW('Sanitation Data'!E138))),'Data Summary'!CV144="Yes"),OFFSET('Sanitation Data'!$E$7,0,10*ROW('Sanitation Data'!E138)),NA())</f>
        <v>#N/A</v>
      </c>
      <c r="AH144" s="106" t="e">
        <f ca="true">+IF(AND(ISNUMBER(OFFSET('Sanitation Data'!$E$11,0,10*ROW('Sanitation Data'!E138))),'Data Summary'!CW144="Yes"),OFFSET('Sanitation Data'!$E$11,0,10*ROW('Sanitation Data'!E138)),NA())</f>
        <v>#N/A</v>
      </c>
      <c r="AI144" s="106" t="e">
        <f ca="true">+IF(AND(ISNUMBER(OFFSET('Sanitation Data'!$E$12,0,10*ROW('Sanitation Data'!E138))),'Data Summary'!CX144="Yes"),OFFSET('Sanitation Data'!$E$12,0,10*ROW('Sanitation Data'!E138)),NA())</f>
        <v>#N/A</v>
      </c>
      <c r="AJ144" s="106" t="e">
        <f ca="true">+IF(AND(ISNUMBER(OFFSET('Sanitation Data'!$E$13,0,10*ROW('Sanitation Data'!E138))),'Data Summary'!CY144="Yes"),OFFSET('Sanitation Data'!$E$13,0,10*ROW('Sanitation Data'!E138)),NA())</f>
        <v>#N/A</v>
      </c>
      <c r="AK144" s="106" t="e">
        <f ca="true">+IF(AND(ISNUMBER(OFFSET('Sanitation Data'!$F$5,0,10*ROW('Sanitation Data'!F138))),'Data Summary'!CZ144="Yes"),100-OFFSET('Sanitation Data'!$F$5,0,10*ROW('Sanitation Data'!F138)),NA())</f>
        <v>#N/A</v>
      </c>
      <c r="AL144" s="106" t="e">
        <f ca="true">+IF(AND(ISNUMBER(OFFSET('Sanitation Data'!$F$7,0,10*ROW('Sanitation Data'!F138))),'Data Summary'!DA144="Yes"),OFFSET('Sanitation Data'!$F$7,0,10*ROW('Sanitation Data'!F138)),NA())</f>
        <v>#N/A</v>
      </c>
      <c r="AM144" s="106" t="e">
        <f ca="true">+IF(AND(ISNUMBER(OFFSET('Sanitation Data'!$F$11,0,10*ROW('Sanitation Data'!F138))),'Data Summary'!DB144="Yes"),OFFSET('Sanitation Data'!$F$11,0,10*ROW('Sanitation Data'!F138)),NA())</f>
        <v>#N/A</v>
      </c>
      <c r="AN144" s="106" t="e">
        <f ca="true">+IF(AND(ISNUMBER(OFFSET('Sanitation Data'!$F$12,0,10*ROW('Sanitation Data'!F138))),'Data Summary'!DC144="Yes"),OFFSET('Sanitation Data'!$F$12,0,10*ROW('Sanitation Data'!F138)),NA())</f>
        <v>#N/A</v>
      </c>
      <c r="AO144" s="106" t="e">
        <f ca="true">+IF(AND(ISNUMBER(OFFSET('Sanitation Data'!$F$13,0,10*ROW('Sanitation Data'!F138))),'Data Summary'!DD144="Yes"),OFFSET('Sanitation Data'!$F$13,0,10*ROW('Sanitation Data'!F138)),NA())</f>
        <v>#N/A</v>
      </c>
      <c r="AP144" s="106" t="e">
        <f ca="true">+IF(AND(ISNUMBER(OFFSET('Sanitation Data'!$G$5,0,10*ROW('Sanitation Data'!G138))),'Data Summary'!DE144="Yes"),100-OFFSET('Sanitation Data'!$G$5,0,10*ROW('Sanitation Data'!G138)),NA())</f>
        <v>#N/A</v>
      </c>
      <c r="AQ144" s="106" t="e">
        <f ca="true">+IF(AND(ISNUMBER(OFFSET('Sanitation Data'!$G$7,0,10*ROW('Sanitation Data'!G138))),'Data Summary'!DF144="Yes"),OFFSET('Sanitation Data'!$G$7,0,10*ROW('Sanitation Data'!G138)),NA())</f>
        <v>#N/A</v>
      </c>
      <c r="AR144" s="106" t="e">
        <f ca="true">+IF(AND(ISNUMBER(OFFSET('Sanitation Data'!$G$11,0,10*ROW('Sanitation Data'!G138))),'Data Summary'!DG144="Yes"),OFFSET('Sanitation Data'!$G$11,0,10*ROW('Sanitation Data'!G138)),NA())</f>
        <v>#N/A</v>
      </c>
      <c r="AS144" s="106" t="e">
        <f ca="true">+IF(AND(ISNUMBER(OFFSET('Sanitation Data'!$G$12,0,10*ROW('Sanitation Data'!G138))),'Data Summary'!DH144="Yes"),OFFSET('Sanitation Data'!$G$12,0,10*ROW('Sanitation Data'!G138)),NA())</f>
        <v>#N/A</v>
      </c>
      <c r="AT144" s="106" t="e">
        <f ca="true">+IF(AND(ISNUMBER(OFFSET('Sanitation Data'!$G$13,0,10*ROW('Sanitation Data'!G138))),'Data Summary'!DI144="Yes"),OFFSET('Sanitation Data'!$G$13,0,10*ROW('Sanitation Data'!G138)),NA())</f>
        <v>#N/A</v>
      </c>
      <c r="AU144" s="106" t="e">
        <f ca="true">+IF(AND(ISNUMBER(OFFSET('Sanitation Data'!$H$5,0,10*ROW('Sanitation Data'!H138))),'Data Summary'!DJ144="Yes"),100-OFFSET('Sanitation Data'!$H$5,0,10*ROW('Sanitation Data'!H138)),NA())</f>
        <v>#N/A</v>
      </c>
      <c r="AV144" s="106" t="e">
        <f ca="true">+IF(AND(ISNUMBER(OFFSET('Sanitation Data'!$H$7,0,10*ROW('Sanitation Data'!H138))),'Data Summary'!DK144="Yes"),OFFSET('Sanitation Data'!$H$7,0,10*ROW('Sanitation Data'!H138)),NA())</f>
        <v>#N/A</v>
      </c>
      <c r="AW144" s="106" t="e">
        <f ca="true">+IF(AND(ISNUMBER(OFFSET('Sanitation Data'!$H$11,0,10*ROW('Sanitation Data'!H138))),'Data Summary'!DL144="Yes"),OFFSET('Sanitation Data'!$H$11,0,10*ROW('Sanitation Data'!H138)),NA())</f>
        <v>#N/A</v>
      </c>
      <c r="AX144" s="106" t="e">
        <f ca="true">+IF(AND(ISNUMBER(OFFSET('Sanitation Data'!$H$12,0,10*ROW('Sanitation Data'!H138))),'Data Summary'!DM144="Yes"),OFFSET('Sanitation Data'!$H$12,0,10*ROW('Sanitation Data'!H138)),NA())</f>
        <v>#N/A</v>
      </c>
      <c r="AY144" s="106" t="e">
        <f ca="true">+IF(AND(ISNUMBER(OFFSET('Sanitation Data'!$H$13,0,10*ROW('Sanitation Data'!H138))),'Data Summary'!DN144="Yes"),OFFSET('Sanitation Data'!$H$13,0,10*ROW('Sanitation Data'!H138)),NA())</f>
        <v>#N/A</v>
      </c>
      <c r="AZ144" s="111" t="e">
        <f ca="true">+IF(AND(ISNUMBER(OFFSET('Hygiene Data'!$C$6,0,10*ROW('Hygiene Data'!C138))),'Data Summary'!DO144="Yes"),OFFSET('Hygiene Data'!$C$6,0,10*ROW('Hygiene Data'!C138)),NA())</f>
        <v>#N/A</v>
      </c>
      <c r="BA144" s="111" t="e">
        <f ca="true">+IF(AND(ISNUMBER(OFFSET('Hygiene Data'!$C$8,0,10*ROW('Hygiene Data'!C138))),'Data Summary'!DP144="Yes"),OFFSET('Hygiene Data'!$C$8,0,10*ROW('Hygiene Data'!C138)),NA())</f>
        <v>#N/A</v>
      </c>
      <c r="BB144" s="111" t="e">
        <f ca="true">+IF(AND(ISNUMBER(OFFSET('Hygiene Data'!$C$10,0,10*ROW('Hygiene Data'!C138))),'Data Summary'!DQ144="Yes"),OFFSET('Hygiene Data'!$C$10,0,10*ROW('Hygiene Data'!C138)),NA())</f>
        <v>#N/A</v>
      </c>
      <c r="BC144" s="111" t="e">
        <f ca="true">+IF(AND(ISNUMBER(OFFSET('Hygiene Data'!$D$6,0,10*ROW('Hygiene Data'!D138))),'Data Summary'!DR144="Yes"),OFFSET('Hygiene Data'!$D$6,0,10*ROW('Hygiene Data'!D138)),NA())</f>
        <v>#N/A</v>
      </c>
      <c r="BD144" s="111" t="e">
        <f ca="true">+IF(AND(ISNUMBER(OFFSET('Hygiene Data'!$D$8,0,10*ROW('Hygiene Data'!D138))),'Data Summary'!DS144="Yes"),OFFSET('Hygiene Data'!$D$8,0,10*ROW('Hygiene Data'!D138)),NA())</f>
        <v>#N/A</v>
      </c>
      <c r="BE144" s="111" t="e">
        <f ca="true">+IF(AND(ISNUMBER(OFFSET('Hygiene Data'!$D$10,0,10*ROW('Hygiene Data'!D138))),'Data Summary'!DT144="Yes"),OFFSET('Hygiene Data'!$D$10,0,10*ROW('Hygiene Data'!D138)),NA())</f>
        <v>#N/A</v>
      </c>
      <c r="BF144" s="111" t="e">
        <f ca="true">+IF(AND(ISNUMBER(OFFSET('Hygiene Data'!$E$6,0,10*ROW('Hygiene Data'!E138))),'Data Summary'!DU144="Yes"),OFFSET('Hygiene Data'!$E$6,0,10*ROW('Hygiene Data'!E138)),NA())</f>
        <v>#N/A</v>
      </c>
      <c r="BG144" s="111" t="e">
        <f ca="true">+IF(AND(ISNUMBER(OFFSET('Hygiene Data'!$E$8,0,10*ROW('Hygiene Data'!E138))),'Data Summary'!DV144="Yes"),OFFSET('Hygiene Data'!$E$8,0,10*ROW('Hygiene Data'!E138)),NA())</f>
        <v>#N/A</v>
      </c>
      <c r="BH144" s="111" t="e">
        <f ca="true">+IF(AND(ISNUMBER(OFFSET('Hygiene Data'!$E$10,0,10*ROW('Hygiene Data'!E138))),'Data Summary'!DW144="Yes"),OFFSET('Hygiene Data'!$E$10,0,10*ROW('Hygiene Data'!E138)),NA())</f>
        <v>#N/A</v>
      </c>
      <c r="BI144" s="111" t="e">
        <f ca="true">+IF(AND(ISNUMBER(OFFSET('Hygiene Data'!$F$6,0,10*ROW('Hygiene Data'!F138))),'Data Summary'!DX144="Yes"),OFFSET('Hygiene Data'!$F$6,0,10*ROW('Hygiene Data'!F138)),NA())</f>
        <v>#N/A</v>
      </c>
      <c r="BJ144" s="111" t="e">
        <f ca="true">+IF(AND(ISNUMBER(OFFSET('Hygiene Data'!$F$8,0,10*ROW('Hygiene Data'!F138))),'Data Summary'!DY144="Yes"),OFFSET('Hygiene Data'!$F$8,0,10*ROW('Hygiene Data'!F138)),NA())</f>
        <v>#N/A</v>
      </c>
      <c r="BK144" s="111" t="e">
        <f ca="true">+IF(AND(ISNUMBER(OFFSET('Hygiene Data'!$F$10,0,10*ROW('Hygiene Data'!F138))),'Data Summary'!DZ144="Yes"),OFFSET('Hygiene Data'!$F$10,0,10*ROW('Hygiene Data'!F138)),NA())</f>
        <v>#N/A</v>
      </c>
      <c r="BL144" s="111" t="e">
        <f ca="true">+IF(AND(ISNUMBER(OFFSET('Hygiene Data'!$G$6,0,10*ROW('Hygiene Data'!G138))),'Data Summary'!EA144="Yes"),OFFSET('Hygiene Data'!$G$6,0,10*ROW('Hygiene Data'!G138)),NA())</f>
        <v>#N/A</v>
      </c>
      <c r="BM144" s="111" t="e">
        <f ca="true">+IF(AND(ISNUMBER(OFFSET('Hygiene Data'!$G$8,0,10*ROW('Hygiene Data'!G138))),'Data Summary'!EB144="Yes"),OFFSET('Hygiene Data'!$G$8,0,10*ROW('Hygiene Data'!G138)),NA())</f>
        <v>#N/A</v>
      </c>
      <c r="BN144" s="111" t="e">
        <f ca="true">+IF(AND(ISNUMBER(OFFSET('Hygiene Data'!$G$10,0,10*ROW('Hygiene Data'!G138))),'Data Summary'!EC144="Yes"),OFFSET('Hygiene Data'!$G$10,0,10*ROW('Hygiene Data'!G138)),NA())</f>
        <v>#N/A</v>
      </c>
      <c r="BO144" s="111" t="e">
        <f ca="true">+IF(AND(ISNUMBER(OFFSET('Hygiene Data'!$H$6,0,10*ROW('Hygiene Data'!H138))),'Data Summary'!ED144="Yes"),OFFSET('Hygiene Data'!$H$6,0,10*ROW('Hygiene Data'!H138)),NA())</f>
        <v>#N/A</v>
      </c>
      <c r="BP144" s="111" t="e">
        <f ca="true">+IF(AND(ISNUMBER(OFFSET('Hygiene Data'!$H$8,0,10*ROW('Hygiene Data'!H138))),'Data Summary'!EE144="Yes"),OFFSET('Hygiene Data'!$H$8,0,10*ROW('Hygiene Data'!H138)),NA())</f>
        <v>#N/A</v>
      </c>
      <c r="BQ144" s="111" t="e">
        <f ca="true">+IF(AND(ISNUMBER(OFFSET('Hygiene Data'!$H$10,0,10*ROW('Hygiene Data'!H138))),'Data Summary'!EF144="Yes"),OFFSET('Hygiene Data'!$H$10,0,10*ROW('Hygiene Data'!H138)),NA())</f>
        <v>#N/A</v>
      </c>
    </row>
    <row r="145" x14ac:dyDescent="0.2">
      <c r="A145" s="59" t="e">
        <f ca="true">+IF(OFFSET('Water Data'!$B$1,0,10*ROW('Water Data'!B139))="",NA(),OFFSET('Water Data'!$B$1,0,10*ROW('Water Data'!B139)))</f>
        <v>#N/A</v>
      </c>
      <c r="B145" s="59" t="e">
        <f ca="true">+IF(OFFSET('Water Data'!$A$3,0,10*ROW('Water Data'!A142))="",NA(),OFFSET('Water Data'!$A$3,0,10*ROW('Water Data'!A142)))</f>
        <v>#N/A</v>
      </c>
      <c r="C145" s="59" t="e">
        <f ca="true">+IF(OFFSET('Water Data'!$C$3,0,10*ROW('Water Data'!C142))="",NA(),OFFSET('Water Data'!$C$3,0,10*ROW('Water Data'!C142)))</f>
        <v>#N/A</v>
      </c>
      <c r="D145" s="60" t="e">
        <f ca="true">+IF(AND(ISNUMBER(OFFSET('Water Data'!$C$5,0,10*ROW('Water Data'!C139))),'Data Summary'!BS145="Yes"),100-OFFSET('Water Data'!$C$5,0,10*ROW('Water Data'!C139)),NA())</f>
        <v>#N/A</v>
      </c>
      <c r="E145" s="60" t="e">
        <f ca="true">+IF(AND(ISNUMBER(OFFSET('Water Data'!$C$7,0,10*ROW('Water Data'!C139))),'Data Summary'!BT145="Yes"),OFFSET('Water Data'!$C$7,0,10*ROW('Water Data'!C139)),NA())</f>
        <v>#N/A</v>
      </c>
      <c r="F145" s="60" t="e">
        <f ca="true">+IF(AND(ISNUMBER(OFFSET('Water Data'!$C$10,0,10*ROW('Water Data'!C139))),'Data Summary'!BU145="Yes"),OFFSET('Water Data'!$C$10,0,10*ROW('Water Data'!C139)),NA())</f>
        <v>#N/A</v>
      </c>
      <c r="G145" s="60" t="e">
        <f ca="true">+IF(AND(ISNUMBER(OFFSET('Water Data'!$D$5,0,10*ROW('Water Data'!D139))),'Data Summary'!BV145="Yes"),100-OFFSET('Water Data'!$D$5,0,10*ROW('Water Data'!D139)),NA())</f>
        <v>#N/A</v>
      </c>
      <c r="H145" s="60" t="e">
        <f ca="true">+IF(AND(ISNUMBER(OFFSET('Water Data'!$D$7,0,10*ROW('Water Data'!D139))),'Data Summary'!BW145="Yes"),OFFSET('Water Data'!$D$7,0,10*ROW('Water Data'!D139)),NA())</f>
        <v>#N/A</v>
      </c>
      <c r="I145" s="60" t="e">
        <f ca="true">+IF(AND(ISNUMBER(OFFSET('Water Data'!$D$10,0,10*ROW('Water Data'!D139))),'Data Summary'!BX145="Yes"),OFFSET('Water Data'!$D$10,0,10*ROW('Water Data'!D139)),NA())</f>
        <v>#N/A</v>
      </c>
      <c r="J145" s="60" t="e">
        <f ca="true">+IF(AND(ISNUMBER(OFFSET('Water Data'!$E$5,0,10*ROW('Water Data'!E139))),'Data Summary'!BY145="Yes"),100-OFFSET('Water Data'!$E$5,0,10*ROW('Water Data'!E139)),NA())</f>
        <v>#N/A</v>
      </c>
      <c r="K145" s="60" t="e">
        <f ca="true">+IF(AND(ISNUMBER(OFFSET('Water Data'!$E$7,0,10*ROW('Water Data'!E139))),'Data Summary'!BZ145="Yes"),OFFSET('Water Data'!$E$7,0,10*ROW('Water Data'!E139)),NA())</f>
        <v>#N/A</v>
      </c>
      <c r="L145" s="60" t="e">
        <f ca="true">+IF(AND(ISNUMBER(OFFSET('Water Data'!$E$10,0,10*ROW('Water Data'!E139))),'Data Summary'!CA145="Yes"),OFFSET('Water Data'!$E$10,0,10*ROW('Water Data'!E139)),NA())</f>
        <v>#N/A</v>
      </c>
      <c r="M145" s="60" t="e">
        <f ca="true">+IF(AND(ISNUMBER(OFFSET('Water Data'!$F$5,0,10*ROW('Water Data'!F139))),'Data Summary'!CB145="Yes"),100-OFFSET('Water Data'!$F$5,0,10*ROW('Water Data'!F139)),NA())</f>
        <v>#N/A</v>
      </c>
      <c r="N145" s="60" t="e">
        <f ca="true">+IF(AND(ISNUMBER(OFFSET('Water Data'!$F$7,0,10*ROW('Water Data'!F139))),'Data Summary'!CC145="Yes"),OFFSET('Water Data'!$F$7,0,10*ROW('Water Data'!F139)),NA())</f>
        <v>#N/A</v>
      </c>
      <c r="O145" s="60" t="e">
        <f ca="true">+IF(AND(ISNUMBER(OFFSET('Water Data'!$F$10,0,10*ROW('Water Data'!F139))),'Data Summary'!CD145="Yes"),OFFSET('Water Data'!$F$10,0,10*ROW('Water Data'!F139)),NA())</f>
        <v>#N/A</v>
      </c>
      <c r="P145" s="60" t="e">
        <f ca="true">+IF(AND(ISNUMBER(OFFSET('Water Data'!$G$5,0,10*ROW('Water Data'!G139))),'Data Summary'!CE145="Yes"),100-OFFSET('Water Data'!$G$5,0,10*ROW('Water Data'!G139)),NA())</f>
        <v>#N/A</v>
      </c>
      <c r="Q145" s="60" t="e">
        <f ca="true">+IF(AND(ISNUMBER(OFFSET('Water Data'!$G$7,0,10*ROW('Water Data'!G139))),'Data Summary'!CF145="Yes"),OFFSET('Water Data'!$G$7,0,10*ROW('Water Data'!G139)),NA())</f>
        <v>#N/A</v>
      </c>
      <c r="R145" s="60" t="e">
        <f ca="true">+IF(AND(ISNUMBER(OFFSET('Water Data'!$G$10,0,10*ROW('Water Data'!G139))),'Data Summary'!CG145="Yes"),OFFSET('Water Data'!$G$10,0,10*ROW('Water Data'!G139)),NA())</f>
        <v>#N/A</v>
      </c>
      <c r="S145" s="60" t="e">
        <f ca="true">+IF(AND(ISNUMBER(OFFSET('Water Data'!$H$5,0,10*ROW('Water Data'!H139))),'Data Summary'!CH145="Yes"),100-OFFSET('Water Data'!$H$5,0,10*ROW('Water Data'!H139)),NA())</f>
        <v>#N/A</v>
      </c>
      <c r="T145" s="60" t="e">
        <f ca="true">+IF(AND(ISNUMBER(OFFSET('Water Data'!$H$7,0,10*ROW('Water Data'!H139))),'Data Summary'!CI145="Yes"),OFFSET('Water Data'!$H$7,0,10*ROW('Water Data'!H139)),NA())</f>
        <v>#N/A</v>
      </c>
      <c r="U145" s="60" t="e">
        <f ca="true">+IF(AND(ISNUMBER(OFFSET('Water Data'!$H$10,0,10*ROW('Water Data'!H139))),'Data Summary'!CJ145="Yes"),OFFSET('Water Data'!$H$10,0,10*ROW('Water Data'!H139)),NA())</f>
        <v>#N/A</v>
      </c>
      <c r="V145" s="106" t="e">
        <f ca="true">+IF(AND(ISNUMBER(OFFSET('Sanitation Data'!$C$5,0,10*ROW('Sanitation Data'!C139))),'Data Summary'!CK145="Yes"),100-OFFSET('Sanitation Data'!$C$5,0,10*ROW('Sanitation Data'!C139)),NA())</f>
        <v>#N/A</v>
      </c>
      <c r="W145" s="106" t="e">
        <f ca="true">+IF(AND(ISNUMBER(OFFSET('Sanitation Data'!$C$7,0,10*ROW('Sanitation Data'!C139))),'Data Summary'!CL145="Yes"),OFFSET('Sanitation Data'!$C$7,0,10*ROW('Sanitation Data'!C139)),NA())</f>
        <v>#N/A</v>
      </c>
      <c r="X145" s="106" t="e">
        <f ca="true">+IF(AND(ISNUMBER(OFFSET('Sanitation Data'!$C$11,0,10*ROW('Sanitation Data'!C139))),'Data Summary'!CM145="Yes"),OFFSET('Sanitation Data'!$C$11,0,10*ROW('Sanitation Data'!C139)),NA())</f>
        <v>#N/A</v>
      </c>
      <c r="Y145" s="106" t="e">
        <f ca="true">+IF(AND(ISNUMBER(OFFSET('Sanitation Data'!$C$12,0,10*ROW('Sanitation Data'!C139))),'Data Summary'!CN145="Yes"),OFFSET('Sanitation Data'!$C$12,0,10*ROW('Sanitation Data'!C139)),NA())</f>
        <v>#N/A</v>
      </c>
      <c r="Z145" s="106" t="e">
        <f ca="true">+IF(AND(ISNUMBER(OFFSET('Sanitation Data'!$C$13,0,10*ROW('Sanitation Data'!C139))),'Data Summary'!CO145="Yes"),OFFSET('Sanitation Data'!$C$13,0,10*ROW('Sanitation Data'!C139)),NA())</f>
        <v>#N/A</v>
      </c>
      <c r="AA145" s="106" t="e">
        <f ca="true">+IF(AND(ISNUMBER(OFFSET('Sanitation Data'!$D$5,0,10*ROW('Sanitation Data'!D139))),'Data Summary'!CP145="Yes"),100-OFFSET('Sanitation Data'!$D$5,0,10*ROW('Sanitation Data'!D139)),NA())</f>
        <v>#N/A</v>
      </c>
      <c r="AB145" s="106" t="e">
        <f ca="true">+IF(AND(ISNUMBER(OFFSET('Sanitation Data'!$D$7,0,10*ROW('Sanitation Data'!D139))),'Data Summary'!CQ145="Yes"),OFFSET('Sanitation Data'!$D$7,0,10*ROW('Sanitation Data'!D139)),NA())</f>
        <v>#N/A</v>
      </c>
      <c r="AC145" s="106" t="e">
        <f ca="true">+IF(AND(ISNUMBER(OFFSET('Sanitation Data'!$D$11,0,10*ROW('Sanitation Data'!D139))),'Data Summary'!CR145="Yes"),OFFSET('Sanitation Data'!$D$11,0,10*ROW('Sanitation Data'!D139)),NA())</f>
        <v>#N/A</v>
      </c>
      <c r="AD145" s="106" t="e">
        <f ca="true">+IF(AND(ISNUMBER(OFFSET('Sanitation Data'!$D$12,0,10*ROW('Sanitation Data'!D139))),'Data Summary'!CS145="Yes"),OFFSET('Sanitation Data'!$D$12,0,10*ROW('Sanitation Data'!D139)),NA())</f>
        <v>#N/A</v>
      </c>
      <c r="AE145" s="106" t="e">
        <f ca="true">+IF(AND(ISNUMBER(OFFSET('Sanitation Data'!$D$13,0,10*ROW('Sanitation Data'!D139))),'Data Summary'!CT145="Yes"),OFFSET('Sanitation Data'!$D$13,0,10*ROW('Sanitation Data'!D139)),NA())</f>
        <v>#N/A</v>
      </c>
      <c r="AF145" s="106" t="e">
        <f ca="true">+IF(AND(ISNUMBER(OFFSET('Sanitation Data'!$E$5,0,10*ROW('Sanitation Data'!E139))),'Data Summary'!CU145="Yes"),100-OFFSET('Sanitation Data'!$E$5,0,10*ROW('Sanitation Data'!E139)),NA())</f>
        <v>#N/A</v>
      </c>
      <c r="AG145" s="106" t="e">
        <f ca="true">+IF(AND(ISNUMBER(OFFSET('Sanitation Data'!$E$7,0,10*ROW('Sanitation Data'!E139))),'Data Summary'!CV145="Yes"),OFFSET('Sanitation Data'!$E$7,0,10*ROW('Sanitation Data'!E139)),NA())</f>
        <v>#N/A</v>
      </c>
      <c r="AH145" s="106" t="e">
        <f ca="true">+IF(AND(ISNUMBER(OFFSET('Sanitation Data'!$E$11,0,10*ROW('Sanitation Data'!E139))),'Data Summary'!CW145="Yes"),OFFSET('Sanitation Data'!$E$11,0,10*ROW('Sanitation Data'!E139)),NA())</f>
        <v>#N/A</v>
      </c>
      <c r="AI145" s="106" t="e">
        <f ca="true">+IF(AND(ISNUMBER(OFFSET('Sanitation Data'!$E$12,0,10*ROW('Sanitation Data'!E139))),'Data Summary'!CX145="Yes"),OFFSET('Sanitation Data'!$E$12,0,10*ROW('Sanitation Data'!E139)),NA())</f>
        <v>#N/A</v>
      </c>
      <c r="AJ145" s="106" t="e">
        <f ca="true">+IF(AND(ISNUMBER(OFFSET('Sanitation Data'!$E$13,0,10*ROW('Sanitation Data'!E139))),'Data Summary'!CY145="Yes"),OFFSET('Sanitation Data'!$E$13,0,10*ROW('Sanitation Data'!E139)),NA())</f>
        <v>#N/A</v>
      </c>
      <c r="AK145" s="106" t="e">
        <f ca="true">+IF(AND(ISNUMBER(OFFSET('Sanitation Data'!$F$5,0,10*ROW('Sanitation Data'!F139))),'Data Summary'!CZ145="Yes"),100-OFFSET('Sanitation Data'!$F$5,0,10*ROW('Sanitation Data'!F139)),NA())</f>
        <v>#N/A</v>
      </c>
      <c r="AL145" s="106" t="e">
        <f ca="true">+IF(AND(ISNUMBER(OFFSET('Sanitation Data'!$F$7,0,10*ROW('Sanitation Data'!F139))),'Data Summary'!DA145="Yes"),OFFSET('Sanitation Data'!$F$7,0,10*ROW('Sanitation Data'!F139)),NA())</f>
        <v>#N/A</v>
      </c>
      <c r="AM145" s="106" t="e">
        <f ca="true">+IF(AND(ISNUMBER(OFFSET('Sanitation Data'!$F$11,0,10*ROW('Sanitation Data'!F139))),'Data Summary'!DB145="Yes"),OFFSET('Sanitation Data'!$F$11,0,10*ROW('Sanitation Data'!F139)),NA())</f>
        <v>#N/A</v>
      </c>
      <c r="AN145" s="106" t="e">
        <f ca="true">+IF(AND(ISNUMBER(OFFSET('Sanitation Data'!$F$12,0,10*ROW('Sanitation Data'!F139))),'Data Summary'!DC145="Yes"),OFFSET('Sanitation Data'!$F$12,0,10*ROW('Sanitation Data'!F139)),NA())</f>
        <v>#N/A</v>
      </c>
      <c r="AO145" s="106" t="e">
        <f ca="true">+IF(AND(ISNUMBER(OFFSET('Sanitation Data'!$F$13,0,10*ROW('Sanitation Data'!F139))),'Data Summary'!DD145="Yes"),OFFSET('Sanitation Data'!$F$13,0,10*ROW('Sanitation Data'!F139)),NA())</f>
        <v>#N/A</v>
      </c>
      <c r="AP145" s="106" t="e">
        <f ca="true">+IF(AND(ISNUMBER(OFFSET('Sanitation Data'!$G$5,0,10*ROW('Sanitation Data'!G139))),'Data Summary'!DE145="Yes"),100-OFFSET('Sanitation Data'!$G$5,0,10*ROW('Sanitation Data'!G139)),NA())</f>
        <v>#N/A</v>
      </c>
      <c r="AQ145" s="106" t="e">
        <f ca="true">+IF(AND(ISNUMBER(OFFSET('Sanitation Data'!$G$7,0,10*ROW('Sanitation Data'!G139))),'Data Summary'!DF145="Yes"),OFFSET('Sanitation Data'!$G$7,0,10*ROW('Sanitation Data'!G139)),NA())</f>
        <v>#N/A</v>
      </c>
      <c r="AR145" s="106" t="e">
        <f ca="true">+IF(AND(ISNUMBER(OFFSET('Sanitation Data'!$G$11,0,10*ROW('Sanitation Data'!G139))),'Data Summary'!DG145="Yes"),OFFSET('Sanitation Data'!$G$11,0,10*ROW('Sanitation Data'!G139)),NA())</f>
        <v>#N/A</v>
      </c>
      <c r="AS145" s="106" t="e">
        <f ca="true">+IF(AND(ISNUMBER(OFFSET('Sanitation Data'!$G$12,0,10*ROW('Sanitation Data'!G139))),'Data Summary'!DH145="Yes"),OFFSET('Sanitation Data'!$G$12,0,10*ROW('Sanitation Data'!G139)),NA())</f>
        <v>#N/A</v>
      </c>
      <c r="AT145" s="106" t="e">
        <f ca="true">+IF(AND(ISNUMBER(OFFSET('Sanitation Data'!$G$13,0,10*ROW('Sanitation Data'!G139))),'Data Summary'!DI145="Yes"),OFFSET('Sanitation Data'!$G$13,0,10*ROW('Sanitation Data'!G139)),NA())</f>
        <v>#N/A</v>
      </c>
      <c r="AU145" s="106" t="e">
        <f ca="true">+IF(AND(ISNUMBER(OFFSET('Sanitation Data'!$H$5,0,10*ROW('Sanitation Data'!H139))),'Data Summary'!DJ145="Yes"),100-OFFSET('Sanitation Data'!$H$5,0,10*ROW('Sanitation Data'!H139)),NA())</f>
        <v>#N/A</v>
      </c>
      <c r="AV145" s="106" t="e">
        <f ca="true">+IF(AND(ISNUMBER(OFFSET('Sanitation Data'!$H$7,0,10*ROW('Sanitation Data'!H139))),'Data Summary'!DK145="Yes"),OFFSET('Sanitation Data'!$H$7,0,10*ROW('Sanitation Data'!H139)),NA())</f>
        <v>#N/A</v>
      </c>
      <c r="AW145" s="106" t="e">
        <f ca="true">+IF(AND(ISNUMBER(OFFSET('Sanitation Data'!$H$11,0,10*ROW('Sanitation Data'!H139))),'Data Summary'!DL145="Yes"),OFFSET('Sanitation Data'!$H$11,0,10*ROW('Sanitation Data'!H139)),NA())</f>
        <v>#N/A</v>
      </c>
      <c r="AX145" s="106" t="e">
        <f ca="true">+IF(AND(ISNUMBER(OFFSET('Sanitation Data'!$H$12,0,10*ROW('Sanitation Data'!H139))),'Data Summary'!DM145="Yes"),OFFSET('Sanitation Data'!$H$12,0,10*ROW('Sanitation Data'!H139)),NA())</f>
        <v>#N/A</v>
      </c>
      <c r="AY145" s="106" t="e">
        <f ca="true">+IF(AND(ISNUMBER(OFFSET('Sanitation Data'!$H$13,0,10*ROW('Sanitation Data'!H139))),'Data Summary'!DN145="Yes"),OFFSET('Sanitation Data'!$H$13,0,10*ROW('Sanitation Data'!H139)),NA())</f>
        <v>#N/A</v>
      </c>
      <c r="AZ145" s="111" t="e">
        <f ca="true">+IF(AND(ISNUMBER(OFFSET('Hygiene Data'!$C$6,0,10*ROW('Hygiene Data'!C139))),'Data Summary'!DO145="Yes"),OFFSET('Hygiene Data'!$C$6,0,10*ROW('Hygiene Data'!C139)),NA())</f>
        <v>#N/A</v>
      </c>
      <c r="BA145" s="111" t="e">
        <f ca="true">+IF(AND(ISNUMBER(OFFSET('Hygiene Data'!$C$8,0,10*ROW('Hygiene Data'!C139))),'Data Summary'!DP145="Yes"),OFFSET('Hygiene Data'!$C$8,0,10*ROW('Hygiene Data'!C139)),NA())</f>
        <v>#N/A</v>
      </c>
      <c r="BB145" s="111" t="e">
        <f ca="true">+IF(AND(ISNUMBER(OFFSET('Hygiene Data'!$C$10,0,10*ROW('Hygiene Data'!C139))),'Data Summary'!DQ145="Yes"),OFFSET('Hygiene Data'!$C$10,0,10*ROW('Hygiene Data'!C139)),NA())</f>
        <v>#N/A</v>
      </c>
      <c r="BC145" s="111" t="e">
        <f ca="true">+IF(AND(ISNUMBER(OFFSET('Hygiene Data'!$D$6,0,10*ROW('Hygiene Data'!D139))),'Data Summary'!DR145="Yes"),OFFSET('Hygiene Data'!$D$6,0,10*ROW('Hygiene Data'!D139)),NA())</f>
        <v>#N/A</v>
      </c>
      <c r="BD145" s="111" t="e">
        <f ca="true">+IF(AND(ISNUMBER(OFFSET('Hygiene Data'!$D$8,0,10*ROW('Hygiene Data'!D139))),'Data Summary'!DS145="Yes"),OFFSET('Hygiene Data'!$D$8,0,10*ROW('Hygiene Data'!D139)),NA())</f>
        <v>#N/A</v>
      </c>
      <c r="BE145" s="111" t="e">
        <f ca="true">+IF(AND(ISNUMBER(OFFSET('Hygiene Data'!$D$10,0,10*ROW('Hygiene Data'!D139))),'Data Summary'!DT145="Yes"),OFFSET('Hygiene Data'!$D$10,0,10*ROW('Hygiene Data'!D139)),NA())</f>
        <v>#N/A</v>
      </c>
      <c r="BF145" s="111" t="e">
        <f ca="true">+IF(AND(ISNUMBER(OFFSET('Hygiene Data'!$E$6,0,10*ROW('Hygiene Data'!E139))),'Data Summary'!DU145="Yes"),OFFSET('Hygiene Data'!$E$6,0,10*ROW('Hygiene Data'!E139)),NA())</f>
        <v>#N/A</v>
      </c>
      <c r="BG145" s="111" t="e">
        <f ca="true">+IF(AND(ISNUMBER(OFFSET('Hygiene Data'!$E$8,0,10*ROW('Hygiene Data'!E139))),'Data Summary'!DV145="Yes"),OFFSET('Hygiene Data'!$E$8,0,10*ROW('Hygiene Data'!E139)),NA())</f>
        <v>#N/A</v>
      </c>
      <c r="BH145" s="111" t="e">
        <f ca="true">+IF(AND(ISNUMBER(OFFSET('Hygiene Data'!$E$10,0,10*ROW('Hygiene Data'!E139))),'Data Summary'!DW145="Yes"),OFFSET('Hygiene Data'!$E$10,0,10*ROW('Hygiene Data'!E139)),NA())</f>
        <v>#N/A</v>
      </c>
      <c r="BI145" s="111" t="e">
        <f ca="true">+IF(AND(ISNUMBER(OFFSET('Hygiene Data'!$F$6,0,10*ROW('Hygiene Data'!F139))),'Data Summary'!DX145="Yes"),OFFSET('Hygiene Data'!$F$6,0,10*ROW('Hygiene Data'!F139)),NA())</f>
        <v>#N/A</v>
      </c>
      <c r="BJ145" s="111" t="e">
        <f ca="true">+IF(AND(ISNUMBER(OFFSET('Hygiene Data'!$F$8,0,10*ROW('Hygiene Data'!F139))),'Data Summary'!DY145="Yes"),OFFSET('Hygiene Data'!$F$8,0,10*ROW('Hygiene Data'!F139)),NA())</f>
        <v>#N/A</v>
      </c>
      <c r="BK145" s="111" t="e">
        <f ca="true">+IF(AND(ISNUMBER(OFFSET('Hygiene Data'!$F$10,0,10*ROW('Hygiene Data'!F139))),'Data Summary'!DZ145="Yes"),OFFSET('Hygiene Data'!$F$10,0,10*ROW('Hygiene Data'!F139)),NA())</f>
        <v>#N/A</v>
      </c>
      <c r="BL145" s="111" t="e">
        <f ca="true">+IF(AND(ISNUMBER(OFFSET('Hygiene Data'!$G$6,0,10*ROW('Hygiene Data'!G139))),'Data Summary'!EA145="Yes"),OFFSET('Hygiene Data'!$G$6,0,10*ROW('Hygiene Data'!G139)),NA())</f>
        <v>#N/A</v>
      </c>
      <c r="BM145" s="111" t="e">
        <f ca="true">+IF(AND(ISNUMBER(OFFSET('Hygiene Data'!$G$8,0,10*ROW('Hygiene Data'!G139))),'Data Summary'!EB145="Yes"),OFFSET('Hygiene Data'!$G$8,0,10*ROW('Hygiene Data'!G139)),NA())</f>
        <v>#N/A</v>
      </c>
      <c r="BN145" s="111" t="e">
        <f ca="true">+IF(AND(ISNUMBER(OFFSET('Hygiene Data'!$G$10,0,10*ROW('Hygiene Data'!G139))),'Data Summary'!EC145="Yes"),OFFSET('Hygiene Data'!$G$10,0,10*ROW('Hygiene Data'!G139)),NA())</f>
        <v>#N/A</v>
      </c>
      <c r="BO145" s="111" t="e">
        <f ca="true">+IF(AND(ISNUMBER(OFFSET('Hygiene Data'!$H$6,0,10*ROW('Hygiene Data'!H139))),'Data Summary'!ED145="Yes"),OFFSET('Hygiene Data'!$H$6,0,10*ROW('Hygiene Data'!H139)),NA())</f>
        <v>#N/A</v>
      </c>
      <c r="BP145" s="111" t="e">
        <f ca="true">+IF(AND(ISNUMBER(OFFSET('Hygiene Data'!$H$8,0,10*ROW('Hygiene Data'!H139))),'Data Summary'!EE145="Yes"),OFFSET('Hygiene Data'!$H$8,0,10*ROW('Hygiene Data'!H139)),NA())</f>
        <v>#N/A</v>
      </c>
      <c r="BQ145" s="111" t="e">
        <f ca="true">+IF(AND(ISNUMBER(OFFSET('Hygiene Data'!$H$10,0,10*ROW('Hygiene Data'!H139))),'Data Summary'!EF145="Yes"),OFFSET('Hygiene Data'!$H$10,0,10*ROW('Hygiene Data'!H139)),NA())</f>
        <v>#N/A</v>
      </c>
    </row>
    <row r="146" x14ac:dyDescent="0.2">
      <c r="A146" s="59" t="e">
        <f ca="true">+IF(OFFSET('Water Data'!$B$1,0,10*ROW('Water Data'!B140))="",NA(),OFFSET('Water Data'!$B$1,0,10*ROW('Water Data'!B140)))</f>
        <v>#N/A</v>
      </c>
      <c r="B146" s="59" t="e">
        <f ca="true">+IF(OFFSET('Water Data'!$A$3,0,10*ROW('Water Data'!A143))="",NA(),OFFSET('Water Data'!$A$3,0,10*ROW('Water Data'!A143)))</f>
        <v>#N/A</v>
      </c>
      <c r="C146" s="59" t="e">
        <f ca="true">+IF(OFFSET('Water Data'!$C$3,0,10*ROW('Water Data'!C143))="",NA(),OFFSET('Water Data'!$C$3,0,10*ROW('Water Data'!C143)))</f>
        <v>#N/A</v>
      </c>
      <c r="D146" s="60" t="e">
        <f ca="true">+IF(AND(ISNUMBER(OFFSET('Water Data'!$C$5,0,10*ROW('Water Data'!C140))),'Data Summary'!BS146="Yes"),100-OFFSET('Water Data'!$C$5,0,10*ROW('Water Data'!C140)),NA())</f>
        <v>#N/A</v>
      </c>
      <c r="E146" s="60" t="e">
        <f ca="true">+IF(AND(ISNUMBER(OFFSET('Water Data'!$C$7,0,10*ROW('Water Data'!C140))),'Data Summary'!BT146="Yes"),OFFSET('Water Data'!$C$7,0,10*ROW('Water Data'!C140)),NA())</f>
        <v>#N/A</v>
      </c>
      <c r="F146" s="60" t="e">
        <f ca="true">+IF(AND(ISNUMBER(OFFSET('Water Data'!$C$10,0,10*ROW('Water Data'!C140))),'Data Summary'!BU146="Yes"),OFFSET('Water Data'!$C$10,0,10*ROW('Water Data'!C140)),NA())</f>
        <v>#N/A</v>
      </c>
      <c r="G146" s="60" t="e">
        <f ca="true">+IF(AND(ISNUMBER(OFFSET('Water Data'!$D$5,0,10*ROW('Water Data'!D140))),'Data Summary'!BV146="Yes"),100-OFFSET('Water Data'!$D$5,0,10*ROW('Water Data'!D140)),NA())</f>
        <v>#N/A</v>
      </c>
      <c r="H146" s="60" t="e">
        <f ca="true">+IF(AND(ISNUMBER(OFFSET('Water Data'!$D$7,0,10*ROW('Water Data'!D140))),'Data Summary'!BW146="Yes"),OFFSET('Water Data'!$D$7,0,10*ROW('Water Data'!D140)),NA())</f>
        <v>#N/A</v>
      </c>
      <c r="I146" s="60" t="e">
        <f ca="true">+IF(AND(ISNUMBER(OFFSET('Water Data'!$D$10,0,10*ROW('Water Data'!D140))),'Data Summary'!BX146="Yes"),OFFSET('Water Data'!$D$10,0,10*ROW('Water Data'!D140)),NA())</f>
        <v>#N/A</v>
      </c>
      <c r="J146" s="60" t="e">
        <f ca="true">+IF(AND(ISNUMBER(OFFSET('Water Data'!$E$5,0,10*ROW('Water Data'!E140))),'Data Summary'!BY146="Yes"),100-OFFSET('Water Data'!$E$5,0,10*ROW('Water Data'!E140)),NA())</f>
        <v>#N/A</v>
      </c>
      <c r="K146" s="60" t="e">
        <f ca="true">+IF(AND(ISNUMBER(OFFSET('Water Data'!$E$7,0,10*ROW('Water Data'!E140))),'Data Summary'!BZ146="Yes"),OFFSET('Water Data'!$E$7,0,10*ROW('Water Data'!E140)),NA())</f>
        <v>#N/A</v>
      </c>
      <c r="L146" s="60" t="e">
        <f ca="true">+IF(AND(ISNUMBER(OFFSET('Water Data'!$E$10,0,10*ROW('Water Data'!E140))),'Data Summary'!CA146="Yes"),OFFSET('Water Data'!$E$10,0,10*ROW('Water Data'!E140)),NA())</f>
        <v>#N/A</v>
      </c>
      <c r="M146" s="60" t="e">
        <f ca="true">+IF(AND(ISNUMBER(OFFSET('Water Data'!$F$5,0,10*ROW('Water Data'!F140))),'Data Summary'!CB146="Yes"),100-OFFSET('Water Data'!$F$5,0,10*ROW('Water Data'!F140)),NA())</f>
        <v>#N/A</v>
      </c>
      <c r="N146" s="60" t="e">
        <f ca="true">+IF(AND(ISNUMBER(OFFSET('Water Data'!$F$7,0,10*ROW('Water Data'!F140))),'Data Summary'!CC146="Yes"),OFFSET('Water Data'!$F$7,0,10*ROW('Water Data'!F140)),NA())</f>
        <v>#N/A</v>
      </c>
      <c r="O146" s="60" t="e">
        <f ca="true">+IF(AND(ISNUMBER(OFFSET('Water Data'!$F$10,0,10*ROW('Water Data'!F140))),'Data Summary'!CD146="Yes"),OFFSET('Water Data'!$F$10,0,10*ROW('Water Data'!F140)),NA())</f>
        <v>#N/A</v>
      </c>
      <c r="P146" s="60" t="e">
        <f ca="true">+IF(AND(ISNUMBER(OFFSET('Water Data'!$G$5,0,10*ROW('Water Data'!G140))),'Data Summary'!CE146="Yes"),100-OFFSET('Water Data'!$G$5,0,10*ROW('Water Data'!G140)),NA())</f>
        <v>#N/A</v>
      </c>
      <c r="Q146" s="60" t="e">
        <f ca="true">+IF(AND(ISNUMBER(OFFSET('Water Data'!$G$7,0,10*ROW('Water Data'!G140))),'Data Summary'!CF146="Yes"),OFFSET('Water Data'!$G$7,0,10*ROW('Water Data'!G140)),NA())</f>
        <v>#N/A</v>
      </c>
      <c r="R146" s="60" t="e">
        <f ca="true">+IF(AND(ISNUMBER(OFFSET('Water Data'!$G$10,0,10*ROW('Water Data'!G140))),'Data Summary'!CG146="Yes"),OFFSET('Water Data'!$G$10,0,10*ROW('Water Data'!G140)),NA())</f>
        <v>#N/A</v>
      </c>
      <c r="S146" s="60" t="e">
        <f ca="true">+IF(AND(ISNUMBER(OFFSET('Water Data'!$H$5,0,10*ROW('Water Data'!H140))),'Data Summary'!CH146="Yes"),100-OFFSET('Water Data'!$H$5,0,10*ROW('Water Data'!H140)),NA())</f>
        <v>#N/A</v>
      </c>
      <c r="T146" s="60" t="e">
        <f ca="true">+IF(AND(ISNUMBER(OFFSET('Water Data'!$H$7,0,10*ROW('Water Data'!H140))),'Data Summary'!CI146="Yes"),OFFSET('Water Data'!$H$7,0,10*ROW('Water Data'!H140)),NA())</f>
        <v>#N/A</v>
      </c>
      <c r="U146" s="60" t="e">
        <f ca="true">+IF(AND(ISNUMBER(OFFSET('Water Data'!$H$10,0,10*ROW('Water Data'!H140))),'Data Summary'!CJ146="Yes"),OFFSET('Water Data'!$H$10,0,10*ROW('Water Data'!H140)),NA())</f>
        <v>#N/A</v>
      </c>
      <c r="V146" s="106" t="e">
        <f ca="true">+IF(AND(ISNUMBER(OFFSET('Sanitation Data'!$C$5,0,10*ROW('Sanitation Data'!C140))),'Data Summary'!CK146="Yes"),100-OFFSET('Sanitation Data'!$C$5,0,10*ROW('Sanitation Data'!C140)),NA())</f>
        <v>#N/A</v>
      </c>
      <c r="W146" s="106" t="e">
        <f ca="true">+IF(AND(ISNUMBER(OFFSET('Sanitation Data'!$C$7,0,10*ROW('Sanitation Data'!C140))),'Data Summary'!CL146="Yes"),OFFSET('Sanitation Data'!$C$7,0,10*ROW('Sanitation Data'!C140)),NA())</f>
        <v>#N/A</v>
      </c>
      <c r="X146" s="106" t="e">
        <f ca="true">+IF(AND(ISNUMBER(OFFSET('Sanitation Data'!$C$11,0,10*ROW('Sanitation Data'!C140))),'Data Summary'!CM146="Yes"),OFFSET('Sanitation Data'!$C$11,0,10*ROW('Sanitation Data'!C140)),NA())</f>
        <v>#N/A</v>
      </c>
      <c r="Y146" s="106" t="e">
        <f ca="true">+IF(AND(ISNUMBER(OFFSET('Sanitation Data'!$C$12,0,10*ROW('Sanitation Data'!C140))),'Data Summary'!CN146="Yes"),OFFSET('Sanitation Data'!$C$12,0,10*ROW('Sanitation Data'!C140)),NA())</f>
        <v>#N/A</v>
      </c>
      <c r="Z146" s="106" t="e">
        <f ca="true">+IF(AND(ISNUMBER(OFFSET('Sanitation Data'!$C$13,0,10*ROW('Sanitation Data'!C140))),'Data Summary'!CO146="Yes"),OFFSET('Sanitation Data'!$C$13,0,10*ROW('Sanitation Data'!C140)),NA())</f>
        <v>#N/A</v>
      </c>
      <c r="AA146" s="106" t="e">
        <f ca="true">+IF(AND(ISNUMBER(OFFSET('Sanitation Data'!$D$5,0,10*ROW('Sanitation Data'!D140))),'Data Summary'!CP146="Yes"),100-OFFSET('Sanitation Data'!$D$5,0,10*ROW('Sanitation Data'!D140)),NA())</f>
        <v>#N/A</v>
      </c>
      <c r="AB146" s="106" t="e">
        <f ca="true">+IF(AND(ISNUMBER(OFFSET('Sanitation Data'!$D$7,0,10*ROW('Sanitation Data'!D140))),'Data Summary'!CQ146="Yes"),OFFSET('Sanitation Data'!$D$7,0,10*ROW('Sanitation Data'!D140)),NA())</f>
        <v>#N/A</v>
      </c>
      <c r="AC146" s="106" t="e">
        <f ca="true">+IF(AND(ISNUMBER(OFFSET('Sanitation Data'!$D$11,0,10*ROW('Sanitation Data'!D140))),'Data Summary'!CR146="Yes"),OFFSET('Sanitation Data'!$D$11,0,10*ROW('Sanitation Data'!D140)),NA())</f>
        <v>#N/A</v>
      </c>
      <c r="AD146" s="106" t="e">
        <f ca="true">+IF(AND(ISNUMBER(OFFSET('Sanitation Data'!$D$12,0,10*ROW('Sanitation Data'!D140))),'Data Summary'!CS146="Yes"),OFFSET('Sanitation Data'!$D$12,0,10*ROW('Sanitation Data'!D140)),NA())</f>
        <v>#N/A</v>
      </c>
      <c r="AE146" s="106" t="e">
        <f ca="true">+IF(AND(ISNUMBER(OFFSET('Sanitation Data'!$D$13,0,10*ROW('Sanitation Data'!D140))),'Data Summary'!CT146="Yes"),OFFSET('Sanitation Data'!$D$13,0,10*ROW('Sanitation Data'!D140)),NA())</f>
        <v>#N/A</v>
      </c>
      <c r="AF146" s="106" t="e">
        <f ca="true">+IF(AND(ISNUMBER(OFFSET('Sanitation Data'!$E$5,0,10*ROW('Sanitation Data'!E140))),'Data Summary'!CU146="Yes"),100-OFFSET('Sanitation Data'!$E$5,0,10*ROW('Sanitation Data'!E140)),NA())</f>
        <v>#N/A</v>
      </c>
      <c r="AG146" s="106" t="e">
        <f ca="true">+IF(AND(ISNUMBER(OFFSET('Sanitation Data'!$E$7,0,10*ROW('Sanitation Data'!E140))),'Data Summary'!CV146="Yes"),OFFSET('Sanitation Data'!$E$7,0,10*ROW('Sanitation Data'!E140)),NA())</f>
        <v>#N/A</v>
      </c>
      <c r="AH146" s="106" t="e">
        <f ca="true">+IF(AND(ISNUMBER(OFFSET('Sanitation Data'!$E$11,0,10*ROW('Sanitation Data'!E140))),'Data Summary'!CW146="Yes"),OFFSET('Sanitation Data'!$E$11,0,10*ROW('Sanitation Data'!E140)),NA())</f>
        <v>#N/A</v>
      </c>
      <c r="AI146" s="106" t="e">
        <f ca="true">+IF(AND(ISNUMBER(OFFSET('Sanitation Data'!$E$12,0,10*ROW('Sanitation Data'!E140))),'Data Summary'!CX146="Yes"),OFFSET('Sanitation Data'!$E$12,0,10*ROW('Sanitation Data'!E140)),NA())</f>
        <v>#N/A</v>
      </c>
      <c r="AJ146" s="106" t="e">
        <f ca="true">+IF(AND(ISNUMBER(OFFSET('Sanitation Data'!$E$13,0,10*ROW('Sanitation Data'!E140))),'Data Summary'!CY146="Yes"),OFFSET('Sanitation Data'!$E$13,0,10*ROW('Sanitation Data'!E140)),NA())</f>
        <v>#N/A</v>
      </c>
      <c r="AK146" s="106" t="e">
        <f ca="true">+IF(AND(ISNUMBER(OFFSET('Sanitation Data'!$F$5,0,10*ROW('Sanitation Data'!F140))),'Data Summary'!CZ146="Yes"),100-OFFSET('Sanitation Data'!$F$5,0,10*ROW('Sanitation Data'!F140)),NA())</f>
        <v>#N/A</v>
      </c>
      <c r="AL146" s="106" t="e">
        <f ca="true">+IF(AND(ISNUMBER(OFFSET('Sanitation Data'!$F$7,0,10*ROW('Sanitation Data'!F140))),'Data Summary'!DA146="Yes"),OFFSET('Sanitation Data'!$F$7,0,10*ROW('Sanitation Data'!F140)),NA())</f>
        <v>#N/A</v>
      </c>
      <c r="AM146" s="106" t="e">
        <f ca="true">+IF(AND(ISNUMBER(OFFSET('Sanitation Data'!$F$11,0,10*ROW('Sanitation Data'!F140))),'Data Summary'!DB146="Yes"),OFFSET('Sanitation Data'!$F$11,0,10*ROW('Sanitation Data'!F140)),NA())</f>
        <v>#N/A</v>
      </c>
      <c r="AN146" s="106" t="e">
        <f ca="true">+IF(AND(ISNUMBER(OFFSET('Sanitation Data'!$F$12,0,10*ROW('Sanitation Data'!F140))),'Data Summary'!DC146="Yes"),OFFSET('Sanitation Data'!$F$12,0,10*ROW('Sanitation Data'!F140)),NA())</f>
        <v>#N/A</v>
      </c>
      <c r="AO146" s="106" t="e">
        <f ca="true">+IF(AND(ISNUMBER(OFFSET('Sanitation Data'!$F$13,0,10*ROW('Sanitation Data'!F140))),'Data Summary'!DD146="Yes"),OFFSET('Sanitation Data'!$F$13,0,10*ROW('Sanitation Data'!F140)),NA())</f>
        <v>#N/A</v>
      </c>
      <c r="AP146" s="106" t="e">
        <f ca="true">+IF(AND(ISNUMBER(OFFSET('Sanitation Data'!$G$5,0,10*ROW('Sanitation Data'!G140))),'Data Summary'!DE146="Yes"),100-OFFSET('Sanitation Data'!$G$5,0,10*ROW('Sanitation Data'!G140)),NA())</f>
        <v>#N/A</v>
      </c>
      <c r="AQ146" s="106" t="e">
        <f ca="true">+IF(AND(ISNUMBER(OFFSET('Sanitation Data'!$G$7,0,10*ROW('Sanitation Data'!G140))),'Data Summary'!DF146="Yes"),OFFSET('Sanitation Data'!$G$7,0,10*ROW('Sanitation Data'!G140)),NA())</f>
        <v>#N/A</v>
      </c>
      <c r="AR146" s="106" t="e">
        <f ca="true">+IF(AND(ISNUMBER(OFFSET('Sanitation Data'!$G$11,0,10*ROW('Sanitation Data'!G140))),'Data Summary'!DG146="Yes"),OFFSET('Sanitation Data'!$G$11,0,10*ROW('Sanitation Data'!G140)),NA())</f>
        <v>#N/A</v>
      </c>
      <c r="AS146" s="106" t="e">
        <f ca="true">+IF(AND(ISNUMBER(OFFSET('Sanitation Data'!$G$12,0,10*ROW('Sanitation Data'!G140))),'Data Summary'!DH146="Yes"),OFFSET('Sanitation Data'!$G$12,0,10*ROW('Sanitation Data'!G140)),NA())</f>
        <v>#N/A</v>
      </c>
      <c r="AT146" s="106" t="e">
        <f ca="true">+IF(AND(ISNUMBER(OFFSET('Sanitation Data'!$G$13,0,10*ROW('Sanitation Data'!G140))),'Data Summary'!DI146="Yes"),OFFSET('Sanitation Data'!$G$13,0,10*ROW('Sanitation Data'!G140)),NA())</f>
        <v>#N/A</v>
      </c>
      <c r="AU146" s="106" t="e">
        <f ca="true">+IF(AND(ISNUMBER(OFFSET('Sanitation Data'!$H$5,0,10*ROW('Sanitation Data'!H140))),'Data Summary'!DJ146="Yes"),100-OFFSET('Sanitation Data'!$H$5,0,10*ROW('Sanitation Data'!H140)),NA())</f>
        <v>#N/A</v>
      </c>
      <c r="AV146" s="106" t="e">
        <f ca="true">+IF(AND(ISNUMBER(OFFSET('Sanitation Data'!$H$7,0,10*ROW('Sanitation Data'!H140))),'Data Summary'!DK146="Yes"),OFFSET('Sanitation Data'!$H$7,0,10*ROW('Sanitation Data'!H140)),NA())</f>
        <v>#N/A</v>
      </c>
      <c r="AW146" s="106" t="e">
        <f ca="true">+IF(AND(ISNUMBER(OFFSET('Sanitation Data'!$H$11,0,10*ROW('Sanitation Data'!H140))),'Data Summary'!DL146="Yes"),OFFSET('Sanitation Data'!$H$11,0,10*ROW('Sanitation Data'!H140)),NA())</f>
        <v>#N/A</v>
      </c>
      <c r="AX146" s="106" t="e">
        <f ca="true">+IF(AND(ISNUMBER(OFFSET('Sanitation Data'!$H$12,0,10*ROW('Sanitation Data'!H140))),'Data Summary'!DM146="Yes"),OFFSET('Sanitation Data'!$H$12,0,10*ROW('Sanitation Data'!H140)),NA())</f>
        <v>#N/A</v>
      </c>
      <c r="AY146" s="106" t="e">
        <f ca="true">+IF(AND(ISNUMBER(OFFSET('Sanitation Data'!$H$13,0,10*ROW('Sanitation Data'!H140))),'Data Summary'!DN146="Yes"),OFFSET('Sanitation Data'!$H$13,0,10*ROW('Sanitation Data'!H140)),NA())</f>
        <v>#N/A</v>
      </c>
      <c r="AZ146" s="111" t="e">
        <f ca="true">+IF(AND(ISNUMBER(OFFSET('Hygiene Data'!$C$6,0,10*ROW('Hygiene Data'!C140))),'Data Summary'!DO146="Yes"),OFFSET('Hygiene Data'!$C$6,0,10*ROW('Hygiene Data'!C140)),NA())</f>
        <v>#N/A</v>
      </c>
      <c r="BA146" s="111" t="e">
        <f ca="true">+IF(AND(ISNUMBER(OFFSET('Hygiene Data'!$C$8,0,10*ROW('Hygiene Data'!C140))),'Data Summary'!DP146="Yes"),OFFSET('Hygiene Data'!$C$8,0,10*ROW('Hygiene Data'!C140)),NA())</f>
        <v>#N/A</v>
      </c>
      <c r="BB146" s="111" t="e">
        <f ca="true">+IF(AND(ISNUMBER(OFFSET('Hygiene Data'!$C$10,0,10*ROW('Hygiene Data'!C140))),'Data Summary'!DQ146="Yes"),OFFSET('Hygiene Data'!$C$10,0,10*ROW('Hygiene Data'!C140)),NA())</f>
        <v>#N/A</v>
      </c>
      <c r="BC146" s="111" t="e">
        <f ca="true">+IF(AND(ISNUMBER(OFFSET('Hygiene Data'!$D$6,0,10*ROW('Hygiene Data'!D140))),'Data Summary'!DR146="Yes"),OFFSET('Hygiene Data'!$D$6,0,10*ROW('Hygiene Data'!D140)),NA())</f>
        <v>#N/A</v>
      </c>
      <c r="BD146" s="111" t="e">
        <f ca="true">+IF(AND(ISNUMBER(OFFSET('Hygiene Data'!$D$8,0,10*ROW('Hygiene Data'!D140))),'Data Summary'!DS146="Yes"),OFFSET('Hygiene Data'!$D$8,0,10*ROW('Hygiene Data'!D140)),NA())</f>
        <v>#N/A</v>
      </c>
      <c r="BE146" s="111" t="e">
        <f ca="true">+IF(AND(ISNUMBER(OFFSET('Hygiene Data'!$D$10,0,10*ROW('Hygiene Data'!D140))),'Data Summary'!DT146="Yes"),OFFSET('Hygiene Data'!$D$10,0,10*ROW('Hygiene Data'!D140)),NA())</f>
        <v>#N/A</v>
      </c>
      <c r="BF146" s="111" t="e">
        <f ca="true">+IF(AND(ISNUMBER(OFFSET('Hygiene Data'!$E$6,0,10*ROW('Hygiene Data'!E140))),'Data Summary'!DU146="Yes"),OFFSET('Hygiene Data'!$E$6,0,10*ROW('Hygiene Data'!E140)),NA())</f>
        <v>#N/A</v>
      </c>
      <c r="BG146" s="111" t="e">
        <f ca="true">+IF(AND(ISNUMBER(OFFSET('Hygiene Data'!$E$8,0,10*ROW('Hygiene Data'!E140))),'Data Summary'!DV146="Yes"),OFFSET('Hygiene Data'!$E$8,0,10*ROW('Hygiene Data'!E140)),NA())</f>
        <v>#N/A</v>
      </c>
      <c r="BH146" s="111" t="e">
        <f ca="true">+IF(AND(ISNUMBER(OFFSET('Hygiene Data'!$E$10,0,10*ROW('Hygiene Data'!E140))),'Data Summary'!DW146="Yes"),OFFSET('Hygiene Data'!$E$10,0,10*ROW('Hygiene Data'!E140)),NA())</f>
        <v>#N/A</v>
      </c>
      <c r="BI146" s="111" t="e">
        <f ca="true">+IF(AND(ISNUMBER(OFFSET('Hygiene Data'!$F$6,0,10*ROW('Hygiene Data'!F140))),'Data Summary'!DX146="Yes"),OFFSET('Hygiene Data'!$F$6,0,10*ROW('Hygiene Data'!F140)),NA())</f>
        <v>#N/A</v>
      </c>
      <c r="BJ146" s="111" t="e">
        <f ca="true">+IF(AND(ISNUMBER(OFFSET('Hygiene Data'!$F$8,0,10*ROW('Hygiene Data'!F140))),'Data Summary'!DY146="Yes"),OFFSET('Hygiene Data'!$F$8,0,10*ROW('Hygiene Data'!F140)),NA())</f>
        <v>#N/A</v>
      </c>
      <c r="BK146" s="111" t="e">
        <f ca="true">+IF(AND(ISNUMBER(OFFSET('Hygiene Data'!$F$10,0,10*ROW('Hygiene Data'!F140))),'Data Summary'!DZ146="Yes"),OFFSET('Hygiene Data'!$F$10,0,10*ROW('Hygiene Data'!F140)),NA())</f>
        <v>#N/A</v>
      </c>
      <c r="BL146" s="111" t="e">
        <f ca="true">+IF(AND(ISNUMBER(OFFSET('Hygiene Data'!$G$6,0,10*ROW('Hygiene Data'!G140))),'Data Summary'!EA146="Yes"),OFFSET('Hygiene Data'!$G$6,0,10*ROW('Hygiene Data'!G140)),NA())</f>
        <v>#N/A</v>
      </c>
      <c r="BM146" s="111" t="e">
        <f ca="true">+IF(AND(ISNUMBER(OFFSET('Hygiene Data'!$G$8,0,10*ROW('Hygiene Data'!G140))),'Data Summary'!EB146="Yes"),OFFSET('Hygiene Data'!$G$8,0,10*ROW('Hygiene Data'!G140)),NA())</f>
        <v>#N/A</v>
      </c>
      <c r="BN146" s="111" t="e">
        <f ca="true">+IF(AND(ISNUMBER(OFFSET('Hygiene Data'!$G$10,0,10*ROW('Hygiene Data'!G140))),'Data Summary'!EC146="Yes"),OFFSET('Hygiene Data'!$G$10,0,10*ROW('Hygiene Data'!G140)),NA())</f>
        <v>#N/A</v>
      </c>
      <c r="BO146" s="111" t="e">
        <f ca="true">+IF(AND(ISNUMBER(OFFSET('Hygiene Data'!$H$6,0,10*ROW('Hygiene Data'!H140))),'Data Summary'!ED146="Yes"),OFFSET('Hygiene Data'!$H$6,0,10*ROW('Hygiene Data'!H140)),NA())</f>
        <v>#N/A</v>
      </c>
      <c r="BP146" s="111" t="e">
        <f ca="true">+IF(AND(ISNUMBER(OFFSET('Hygiene Data'!$H$8,0,10*ROW('Hygiene Data'!H140))),'Data Summary'!EE146="Yes"),OFFSET('Hygiene Data'!$H$8,0,10*ROW('Hygiene Data'!H140)),NA())</f>
        <v>#N/A</v>
      </c>
      <c r="BQ146" s="111" t="e">
        <f ca="true">+IF(AND(ISNUMBER(OFFSET('Hygiene Data'!$H$10,0,10*ROW('Hygiene Data'!H140))),'Data Summary'!EF146="Yes"),OFFSET('Hygiene Data'!$H$10,0,10*ROW('Hygiene Data'!H140)),NA())</f>
        <v>#N/A</v>
      </c>
    </row>
    <row r="147" x14ac:dyDescent="0.2">
      <c r="A147" s="59" t="e">
        <f ca="true">+IF(OFFSET('Water Data'!$B$1,0,10*ROW('Water Data'!B141))="",NA(),OFFSET('Water Data'!$B$1,0,10*ROW('Water Data'!B141)))</f>
        <v>#N/A</v>
      </c>
      <c r="B147" s="59" t="e">
        <f ca="true">+IF(OFFSET('Water Data'!$A$3,0,10*ROW('Water Data'!A144))="",NA(),OFFSET('Water Data'!$A$3,0,10*ROW('Water Data'!A144)))</f>
        <v>#N/A</v>
      </c>
      <c r="C147" s="59" t="e">
        <f ca="true">+IF(OFFSET('Water Data'!$C$3,0,10*ROW('Water Data'!C144))="",NA(),OFFSET('Water Data'!$C$3,0,10*ROW('Water Data'!C144)))</f>
        <v>#N/A</v>
      </c>
      <c r="D147" s="60" t="e">
        <f ca="true">+IF(AND(ISNUMBER(OFFSET('Water Data'!$C$5,0,10*ROW('Water Data'!C141))),'Data Summary'!BS147="Yes"),100-OFFSET('Water Data'!$C$5,0,10*ROW('Water Data'!C141)),NA())</f>
        <v>#N/A</v>
      </c>
      <c r="E147" s="60" t="e">
        <f ca="true">+IF(AND(ISNUMBER(OFFSET('Water Data'!$C$7,0,10*ROW('Water Data'!C141))),'Data Summary'!BT147="Yes"),OFFSET('Water Data'!$C$7,0,10*ROW('Water Data'!C141)),NA())</f>
        <v>#N/A</v>
      </c>
      <c r="F147" s="60" t="e">
        <f ca="true">+IF(AND(ISNUMBER(OFFSET('Water Data'!$C$10,0,10*ROW('Water Data'!C141))),'Data Summary'!BU147="Yes"),OFFSET('Water Data'!$C$10,0,10*ROW('Water Data'!C141)),NA())</f>
        <v>#N/A</v>
      </c>
      <c r="G147" s="60" t="e">
        <f ca="true">+IF(AND(ISNUMBER(OFFSET('Water Data'!$D$5,0,10*ROW('Water Data'!D141))),'Data Summary'!BV147="Yes"),100-OFFSET('Water Data'!$D$5,0,10*ROW('Water Data'!D141)),NA())</f>
        <v>#N/A</v>
      </c>
      <c r="H147" s="60" t="e">
        <f ca="true">+IF(AND(ISNUMBER(OFFSET('Water Data'!$D$7,0,10*ROW('Water Data'!D141))),'Data Summary'!BW147="Yes"),OFFSET('Water Data'!$D$7,0,10*ROW('Water Data'!D141)),NA())</f>
        <v>#N/A</v>
      </c>
      <c r="I147" s="60" t="e">
        <f ca="true">+IF(AND(ISNUMBER(OFFSET('Water Data'!$D$10,0,10*ROW('Water Data'!D141))),'Data Summary'!BX147="Yes"),OFFSET('Water Data'!$D$10,0,10*ROW('Water Data'!D141)),NA())</f>
        <v>#N/A</v>
      </c>
      <c r="J147" s="60" t="e">
        <f ca="true">+IF(AND(ISNUMBER(OFFSET('Water Data'!$E$5,0,10*ROW('Water Data'!E141))),'Data Summary'!BY147="Yes"),100-OFFSET('Water Data'!$E$5,0,10*ROW('Water Data'!E141)),NA())</f>
        <v>#N/A</v>
      </c>
      <c r="K147" s="60" t="e">
        <f ca="true">+IF(AND(ISNUMBER(OFFSET('Water Data'!$E$7,0,10*ROW('Water Data'!E141))),'Data Summary'!BZ147="Yes"),OFFSET('Water Data'!$E$7,0,10*ROW('Water Data'!E141)),NA())</f>
        <v>#N/A</v>
      </c>
      <c r="L147" s="60" t="e">
        <f ca="true">+IF(AND(ISNUMBER(OFFSET('Water Data'!$E$10,0,10*ROW('Water Data'!E141))),'Data Summary'!CA147="Yes"),OFFSET('Water Data'!$E$10,0,10*ROW('Water Data'!E141)),NA())</f>
        <v>#N/A</v>
      </c>
      <c r="M147" s="60" t="e">
        <f ca="true">+IF(AND(ISNUMBER(OFFSET('Water Data'!$F$5,0,10*ROW('Water Data'!F141))),'Data Summary'!CB147="Yes"),100-OFFSET('Water Data'!$F$5,0,10*ROW('Water Data'!F141)),NA())</f>
        <v>#N/A</v>
      </c>
      <c r="N147" s="60" t="e">
        <f ca="true">+IF(AND(ISNUMBER(OFFSET('Water Data'!$F$7,0,10*ROW('Water Data'!F141))),'Data Summary'!CC147="Yes"),OFFSET('Water Data'!$F$7,0,10*ROW('Water Data'!F141)),NA())</f>
        <v>#N/A</v>
      </c>
      <c r="O147" s="60" t="e">
        <f ca="true">+IF(AND(ISNUMBER(OFFSET('Water Data'!$F$10,0,10*ROW('Water Data'!F141))),'Data Summary'!CD147="Yes"),OFFSET('Water Data'!$F$10,0,10*ROW('Water Data'!F141)),NA())</f>
        <v>#N/A</v>
      </c>
      <c r="P147" s="60" t="e">
        <f ca="true">+IF(AND(ISNUMBER(OFFSET('Water Data'!$G$5,0,10*ROW('Water Data'!G141))),'Data Summary'!CE147="Yes"),100-OFFSET('Water Data'!$G$5,0,10*ROW('Water Data'!G141)),NA())</f>
        <v>#N/A</v>
      </c>
      <c r="Q147" s="60" t="e">
        <f ca="true">+IF(AND(ISNUMBER(OFFSET('Water Data'!$G$7,0,10*ROW('Water Data'!G141))),'Data Summary'!CF147="Yes"),OFFSET('Water Data'!$G$7,0,10*ROW('Water Data'!G141)),NA())</f>
        <v>#N/A</v>
      </c>
      <c r="R147" s="60" t="e">
        <f ca="true">+IF(AND(ISNUMBER(OFFSET('Water Data'!$G$10,0,10*ROW('Water Data'!G141))),'Data Summary'!CG147="Yes"),OFFSET('Water Data'!$G$10,0,10*ROW('Water Data'!G141)),NA())</f>
        <v>#N/A</v>
      </c>
      <c r="S147" s="60" t="e">
        <f ca="true">+IF(AND(ISNUMBER(OFFSET('Water Data'!$H$5,0,10*ROW('Water Data'!H141))),'Data Summary'!CH147="Yes"),100-OFFSET('Water Data'!$H$5,0,10*ROW('Water Data'!H141)),NA())</f>
        <v>#N/A</v>
      </c>
      <c r="T147" s="60" t="e">
        <f ca="true">+IF(AND(ISNUMBER(OFFSET('Water Data'!$H$7,0,10*ROW('Water Data'!H141))),'Data Summary'!CI147="Yes"),OFFSET('Water Data'!$H$7,0,10*ROW('Water Data'!H141)),NA())</f>
        <v>#N/A</v>
      </c>
      <c r="U147" s="60" t="e">
        <f ca="true">+IF(AND(ISNUMBER(OFFSET('Water Data'!$H$10,0,10*ROW('Water Data'!H141))),'Data Summary'!CJ147="Yes"),OFFSET('Water Data'!$H$10,0,10*ROW('Water Data'!H141)),NA())</f>
        <v>#N/A</v>
      </c>
      <c r="V147" s="106" t="e">
        <f ca="true">+IF(AND(ISNUMBER(OFFSET('Sanitation Data'!$C$5,0,10*ROW('Sanitation Data'!C141))),'Data Summary'!CK147="Yes"),100-OFFSET('Sanitation Data'!$C$5,0,10*ROW('Sanitation Data'!C141)),NA())</f>
        <v>#N/A</v>
      </c>
      <c r="W147" s="106" t="e">
        <f ca="true">+IF(AND(ISNUMBER(OFFSET('Sanitation Data'!$C$7,0,10*ROW('Sanitation Data'!C141))),'Data Summary'!CL147="Yes"),OFFSET('Sanitation Data'!$C$7,0,10*ROW('Sanitation Data'!C141)),NA())</f>
        <v>#N/A</v>
      </c>
      <c r="X147" s="106" t="e">
        <f ca="true">+IF(AND(ISNUMBER(OFFSET('Sanitation Data'!$C$11,0,10*ROW('Sanitation Data'!C141))),'Data Summary'!CM147="Yes"),OFFSET('Sanitation Data'!$C$11,0,10*ROW('Sanitation Data'!C141)),NA())</f>
        <v>#N/A</v>
      </c>
      <c r="Y147" s="106" t="e">
        <f ca="true">+IF(AND(ISNUMBER(OFFSET('Sanitation Data'!$C$12,0,10*ROW('Sanitation Data'!C141))),'Data Summary'!CN147="Yes"),OFFSET('Sanitation Data'!$C$12,0,10*ROW('Sanitation Data'!C141)),NA())</f>
        <v>#N/A</v>
      </c>
      <c r="Z147" s="106" t="e">
        <f ca="true">+IF(AND(ISNUMBER(OFFSET('Sanitation Data'!$C$13,0,10*ROW('Sanitation Data'!C141))),'Data Summary'!CO147="Yes"),OFFSET('Sanitation Data'!$C$13,0,10*ROW('Sanitation Data'!C141)),NA())</f>
        <v>#N/A</v>
      </c>
      <c r="AA147" s="106" t="e">
        <f ca="true">+IF(AND(ISNUMBER(OFFSET('Sanitation Data'!$D$5,0,10*ROW('Sanitation Data'!D141))),'Data Summary'!CP147="Yes"),100-OFFSET('Sanitation Data'!$D$5,0,10*ROW('Sanitation Data'!D141)),NA())</f>
        <v>#N/A</v>
      </c>
      <c r="AB147" s="106" t="e">
        <f ca="true">+IF(AND(ISNUMBER(OFFSET('Sanitation Data'!$D$7,0,10*ROW('Sanitation Data'!D141))),'Data Summary'!CQ147="Yes"),OFFSET('Sanitation Data'!$D$7,0,10*ROW('Sanitation Data'!D141)),NA())</f>
        <v>#N/A</v>
      </c>
      <c r="AC147" s="106" t="e">
        <f ca="true">+IF(AND(ISNUMBER(OFFSET('Sanitation Data'!$D$11,0,10*ROW('Sanitation Data'!D141))),'Data Summary'!CR147="Yes"),OFFSET('Sanitation Data'!$D$11,0,10*ROW('Sanitation Data'!D141)),NA())</f>
        <v>#N/A</v>
      </c>
      <c r="AD147" s="106" t="e">
        <f ca="true">+IF(AND(ISNUMBER(OFFSET('Sanitation Data'!$D$12,0,10*ROW('Sanitation Data'!D141))),'Data Summary'!CS147="Yes"),OFFSET('Sanitation Data'!$D$12,0,10*ROW('Sanitation Data'!D141)),NA())</f>
        <v>#N/A</v>
      </c>
      <c r="AE147" s="106" t="e">
        <f ca="true">+IF(AND(ISNUMBER(OFFSET('Sanitation Data'!$D$13,0,10*ROW('Sanitation Data'!D141))),'Data Summary'!CT147="Yes"),OFFSET('Sanitation Data'!$D$13,0,10*ROW('Sanitation Data'!D141)),NA())</f>
        <v>#N/A</v>
      </c>
      <c r="AF147" s="106" t="e">
        <f ca="true">+IF(AND(ISNUMBER(OFFSET('Sanitation Data'!$E$5,0,10*ROW('Sanitation Data'!E141))),'Data Summary'!CU147="Yes"),100-OFFSET('Sanitation Data'!$E$5,0,10*ROW('Sanitation Data'!E141)),NA())</f>
        <v>#N/A</v>
      </c>
      <c r="AG147" s="106" t="e">
        <f ca="true">+IF(AND(ISNUMBER(OFFSET('Sanitation Data'!$E$7,0,10*ROW('Sanitation Data'!E141))),'Data Summary'!CV147="Yes"),OFFSET('Sanitation Data'!$E$7,0,10*ROW('Sanitation Data'!E141)),NA())</f>
        <v>#N/A</v>
      </c>
      <c r="AH147" s="106" t="e">
        <f ca="true">+IF(AND(ISNUMBER(OFFSET('Sanitation Data'!$E$11,0,10*ROW('Sanitation Data'!E141))),'Data Summary'!CW147="Yes"),OFFSET('Sanitation Data'!$E$11,0,10*ROW('Sanitation Data'!E141)),NA())</f>
        <v>#N/A</v>
      </c>
      <c r="AI147" s="106" t="e">
        <f ca="true">+IF(AND(ISNUMBER(OFFSET('Sanitation Data'!$E$12,0,10*ROW('Sanitation Data'!E141))),'Data Summary'!CX147="Yes"),OFFSET('Sanitation Data'!$E$12,0,10*ROW('Sanitation Data'!E141)),NA())</f>
        <v>#N/A</v>
      </c>
      <c r="AJ147" s="106" t="e">
        <f ca="true">+IF(AND(ISNUMBER(OFFSET('Sanitation Data'!$E$13,0,10*ROW('Sanitation Data'!E141))),'Data Summary'!CY147="Yes"),OFFSET('Sanitation Data'!$E$13,0,10*ROW('Sanitation Data'!E141)),NA())</f>
        <v>#N/A</v>
      </c>
      <c r="AK147" s="106" t="e">
        <f ca="true">+IF(AND(ISNUMBER(OFFSET('Sanitation Data'!$F$5,0,10*ROW('Sanitation Data'!F141))),'Data Summary'!CZ147="Yes"),100-OFFSET('Sanitation Data'!$F$5,0,10*ROW('Sanitation Data'!F141)),NA())</f>
        <v>#N/A</v>
      </c>
      <c r="AL147" s="106" t="e">
        <f ca="true">+IF(AND(ISNUMBER(OFFSET('Sanitation Data'!$F$7,0,10*ROW('Sanitation Data'!F141))),'Data Summary'!DA147="Yes"),OFFSET('Sanitation Data'!$F$7,0,10*ROW('Sanitation Data'!F141)),NA())</f>
        <v>#N/A</v>
      </c>
      <c r="AM147" s="106" t="e">
        <f ca="true">+IF(AND(ISNUMBER(OFFSET('Sanitation Data'!$F$11,0,10*ROW('Sanitation Data'!F141))),'Data Summary'!DB147="Yes"),OFFSET('Sanitation Data'!$F$11,0,10*ROW('Sanitation Data'!F141)),NA())</f>
        <v>#N/A</v>
      </c>
      <c r="AN147" s="106" t="e">
        <f ca="true">+IF(AND(ISNUMBER(OFFSET('Sanitation Data'!$F$12,0,10*ROW('Sanitation Data'!F141))),'Data Summary'!DC147="Yes"),OFFSET('Sanitation Data'!$F$12,0,10*ROW('Sanitation Data'!F141)),NA())</f>
        <v>#N/A</v>
      </c>
      <c r="AO147" s="106" t="e">
        <f ca="true">+IF(AND(ISNUMBER(OFFSET('Sanitation Data'!$F$13,0,10*ROW('Sanitation Data'!F141))),'Data Summary'!DD147="Yes"),OFFSET('Sanitation Data'!$F$13,0,10*ROW('Sanitation Data'!F141)),NA())</f>
        <v>#N/A</v>
      </c>
      <c r="AP147" s="106" t="e">
        <f ca="true">+IF(AND(ISNUMBER(OFFSET('Sanitation Data'!$G$5,0,10*ROW('Sanitation Data'!G141))),'Data Summary'!DE147="Yes"),100-OFFSET('Sanitation Data'!$G$5,0,10*ROW('Sanitation Data'!G141)),NA())</f>
        <v>#N/A</v>
      </c>
      <c r="AQ147" s="106" t="e">
        <f ca="true">+IF(AND(ISNUMBER(OFFSET('Sanitation Data'!$G$7,0,10*ROW('Sanitation Data'!G141))),'Data Summary'!DF147="Yes"),OFFSET('Sanitation Data'!$G$7,0,10*ROW('Sanitation Data'!G141)),NA())</f>
        <v>#N/A</v>
      </c>
      <c r="AR147" s="106" t="e">
        <f ca="true">+IF(AND(ISNUMBER(OFFSET('Sanitation Data'!$G$11,0,10*ROW('Sanitation Data'!G141))),'Data Summary'!DG147="Yes"),OFFSET('Sanitation Data'!$G$11,0,10*ROW('Sanitation Data'!G141)),NA())</f>
        <v>#N/A</v>
      </c>
      <c r="AS147" s="106" t="e">
        <f ca="true">+IF(AND(ISNUMBER(OFFSET('Sanitation Data'!$G$12,0,10*ROW('Sanitation Data'!G141))),'Data Summary'!DH147="Yes"),OFFSET('Sanitation Data'!$G$12,0,10*ROW('Sanitation Data'!G141)),NA())</f>
        <v>#N/A</v>
      </c>
      <c r="AT147" s="106" t="e">
        <f ca="true">+IF(AND(ISNUMBER(OFFSET('Sanitation Data'!$G$13,0,10*ROW('Sanitation Data'!G141))),'Data Summary'!DI147="Yes"),OFFSET('Sanitation Data'!$G$13,0,10*ROW('Sanitation Data'!G141)),NA())</f>
        <v>#N/A</v>
      </c>
      <c r="AU147" s="106" t="e">
        <f ca="true">+IF(AND(ISNUMBER(OFFSET('Sanitation Data'!$H$5,0,10*ROW('Sanitation Data'!H141))),'Data Summary'!DJ147="Yes"),100-OFFSET('Sanitation Data'!$H$5,0,10*ROW('Sanitation Data'!H141)),NA())</f>
        <v>#N/A</v>
      </c>
      <c r="AV147" s="106" t="e">
        <f ca="true">+IF(AND(ISNUMBER(OFFSET('Sanitation Data'!$H$7,0,10*ROW('Sanitation Data'!H141))),'Data Summary'!DK147="Yes"),OFFSET('Sanitation Data'!$H$7,0,10*ROW('Sanitation Data'!H141)),NA())</f>
        <v>#N/A</v>
      </c>
      <c r="AW147" s="106" t="e">
        <f ca="true">+IF(AND(ISNUMBER(OFFSET('Sanitation Data'!$H$11,0,10*ROW('Sanitation Data'!H141))),'Data Summary'!DL147="Yes"),OFFSET('Sanitation Data'!$H$11,0,10*ROW('Sanitation Data'!H141)),NA())</f>
        <v>#N/A</v>
      </c>
      <c r="AX147" s="106" t="e">
        <f ca="true">+IF(AND(ISNUMBER(OFFSET('Sanitation Data'!$H$12,0,10*ROW('Sanitation Data'!H141))),'Data Summary'!DM147="Yes"),OFFSET('Sanitation Data'!$H$12,0,10*ROW('Sanitation Data'!H141)),NA())</f>
        <v>#N/A</v>
      </c>
      <c r="AY147" s="106" t="e">
        <f ca="true">+IF(AND(ISNUMBER(OFFSET('Sanitation Data'!$H$13,0,10*ROW('Sanitation Data'!H141))),'Data Summary'!DN147="Yes"),OFFSET('Sanitation Data'!$H$13,0,10*ROW('Sanitation Data'!H141)),NA())</f>
        <v>#N/A</v>
      </c>
      <c r="AZ147" s="111" t="e">
        <f ca="true">+IF(AND(ISNUMBER(OFFSET('Hygiene Data'!$C$6,0,10*ROW('Hygiene Data'!C141))),'Data Summary'!DO147="Yes"),OFFSET('Hygiene Data'!$C$6,0,10*ROW('Hygiene Data'!C141)),NA())</f>
        <v>#N/A</v>
      </c>
      <c r="BA147" s="111" t="e">
        <f ca="true">+IF(AND(ISNUMBER(OFFSET('Hygiene Data'!$C$8,0,10*ROW('Hygiene Data'!C141))),'Data Summary'!DP147="Yes"),OFFSET('Hygiene Data'!$C$8,0,10*ROW('Hygiene Data'!C141)),NA())</f>
        <v>#N/A</v>
      </c>
      <c r="BB147" s="111" t="e">
        <f ca="true">+IF(AND(ISNUMBER(OFFSET('Hygiene Data'!$C$10,0,10*ROW('Hygiene Data'!C141))),'Data Summary'!DQ147="Yes"),OFFSET('Hygiene Data'!$C$10,0,10*ROW('Hygiene Data'!C141)),NA())</f>
        <v>#N/A</v>
      </c>
      <c r="BC147" s="111" t="e">
        <f ca="true">+IF(AND(ISNUMBER(OFFSET('Hygiene Data'!$D$6,0,10*ROW('Hygiene Data'!D141))),'Data Summary'!DR147="Yes"),OFFSET('Hygiene Data'!$D$6,0,10*ROW('Hygiene Data'!D141)),NA())</f>
        <v>#N/A</v>
      </c>
      <c r="BD147" s="111" t="e">
        <f ca="true">+IF(AND(ISNUMBER(OFFSET('Hygiene Data'!$D$8,0,10*ROW('Hygiene Data'!D141))),'Data Summary'!DS147="Yes"),OFFSET('Hygiene Data'!$D$8,0,10*ROW('Hygiene Data'!D141)),NA())</f>
        <v>#N/A</v>
      </c>
      <c r="BE147" s="111" t="e">
        <f ca="true">+IF(AND(ISNUMBER(OFFSET('Hygiene Data'!$D$10,0,10*ROW('Hygiene Data'!D141))),'Data Summary'!DT147="Yes"),OFFSET('Hygiene Data'!$D$10,0,10*ROW('Hygiene Data'!D141)),NA())</f>
        <v>#N/A</v>
      </c>
      <c r="BF147" s="111" t="e">
        <f ca="true">+IF(AND(ISNUMBER(OFFSET('Hygiene Data'!$E$6,0,10*ROW('Hygiene Data'!E141))),'Data Summary'!DU147="Yes"),OFFSET('Hygiene Data'!$E$6,0,10*ROW('Hygiene Data'!E141)),NA())</f>
        <v>#N/A</v>
      </c>
      <c r="BG147" s="111" t="e">
        <f ca="true">+IF(AND(ISNUMBER(OFFSET('Hygiene Data'!$E$8,0,10*ROW('Hygiene Data'!E141))),'Data Summary'!DV147="Yes"),OFFSET('Hygiene Data'!$E$8,0,10*ROW('Hygiene Data'!E141)),NA())</f>
        <v>#N/A</v>
      </c>
      <c r="BH147" s="111" t="e">
        <f ca="true">+IF(AND(ISNUMBER(OFFSET('Hygiene Data'!$E$10,0,10*ROW('Hygiene Data'!E141))),'Data Summary'!DW147="Yes"),OFFSET('Hygiene Data'!$E$10,0,10*ROW('Hygiene Data'!E141)),NA())</f>
        <v>#N/A</v>
      </c>
      <c r="BI147" s="111" t="e">
        <f ca="true">+IF(AND(ISNUMBER(OFFSET('Hygiene Data'!$F$6,0,10*ROW('Hygiene Data'!F141))),'Data Summary'!DX147="Yes"),OFFSET('Hygiene Data'!$F$6,0,10*ROW('Hygiene Data'!F141)),NA())</f>
        <v>#N/A</v>
      </c>
      <c r="BJ147" s="111" t="e">
        <f ca="true">+IF(AND(ISNUMBER(OFFSET('Hygiene Data'!$F$8,0,10*ROW('Hygiene Data'!F141))),'Data Summary'!DY147="Yes"),OFFSET('Hygiene Data'!$F$8,0,10*ROW('Hygiene Data'!F141)),NA())</f>
        <v>#N/A</v>
      </c>
      <c r="BK147" s="111" t="e">
        <f ca="true">+IF(AND(ISNUMBER(OFFSET('Hygiene Data'!$F$10,0,10*ROW('Hygiene Data'!F141))),'Data Summary'!DZ147="Yes"),OFFSET('Hygiene Data'!$F$10,0,10*ROW('Hygiene Data'!F141)),NA())</f>
        <v>#N/A</v>
      </c>
      <c r="BL147" s="111" t="e">
        <f ca="true">+IF(AND(ISNUMBER(OFFSET('Hygiene Data'!$G$6,0,10*ROW('Hygiene Data'!G141))),'Data Summary'!EA147="Yes"),OFFSET('Hygiene Data'!$G$6,0,10*ROW('Hygiene Data'!G141)),NA())</f>
        <v>#N/A</v>
      </c>
      <c r="BM147" s="111" t="e">
        <f ca="true">+IF(AND(ISNUMBER(OFFSET('Hygiene Data'!$G$8,0,10*ROW('Hygiene Data'!G141))),'Data Summary'!EB147="Yes"),OFFSET('Hygiene Data'!$G$8,0,10*ROW('Hygiene Data'!G141)),NA())</f>
        <v>#N/A</v>
      </c>
      <c r="BN147" s="111" t="e">
        <f ca="true">+IF(AND(ISNUMBER(OFFSET('Hygiene Data'!$G$10,0,10*ROW('Hygiene Data'!G141))),'Data Summary'!EC147="Yes"),OFFSET('Hygiene Data'!$G$10,0,10*ROW('Hygiene Data'!G141)),NA())</f>
        <v>#N/A</v>
      </c>
      <c r="BO147" s="111" t="e">
        <f ca="true">+IF(AND(ISNUMBER(OFFSET('Hygiene Data'!$H$6,0,10*ROW('Hygiene Data'!H141))),'Data Summary'!ED147="Yes"),OFFSET('Hygiene Data'!$H$6,0,10*ROW('Hygiene Data'!H141)),NA())</f>
        <v>#N/A</v>
      </c>
      <c r="BP147" s="111" t="e">
        <f ca="true">+IF(AND(ISNUMBER(OFFSET('Hygiene Data'!$H$8,0,10*ROW('Hygiene Data'!H141))),'Data Summary'!EE147="Yes"),OFFSET('Hygiene Data'!$H$8,0,10*ROW('Hygiene Data'!H141)),NA())</f>
        <v>#N/A</v>
      </c>
      <c r="BQ147" s="111" t="e">
        <f ca="true">+IF(AND(ISNUMBER(OFFSET('Hygiene Data'!$H$10,0,10*ROW('Hygiene Data'!H141))),'Data Summary'!EF147="Yes"),OFFSET('Hygiene Data'!$H$10,0,10*ROW('Hygiene Data'!H141)),NA())</f>
        <v>#N/A</v>
      </c>
    </row>
    <row r="148" x14ac:dyDescent="0.2">
      <c r="A148" s="59" t="e">
        <f ca="true">+IF(OFFSET('Water Data'!$B$1,0,10*ROW('Water Data'!B142))="",NA(),OFFSET('Water Data'!$B$1,0,10*ROW('Water Data'!B142)))</f>
        <v>#N/A</v>
      </c>
      <c r="B148" s="59" t="e">
        <f ca="true">+IF(OFFSET('Water Data'!$A$3,0,10*ROW('Water Data'!A145))="",NA(),OFFSET('Water Data'!$A$3,0,10*ROW('Water Data'!A145)))</f>
        <v>#N/A</v>
      </c>
      <c r="C148" s="59" t="e">
        <f ca="true">+IF(OFFSET('Water Data'!$C$3,0,10*ROW('Water Data'!C145))="",NA(),OFFSET('Water Data'!$C$3,0,10*ROW('Water Data'!C145)))</f>
        <v>#N/A</v>
      </c>
      <c r="D148" s="60" t="e">
        <f ca="true">+IF(AND(ISNUMBER(OFFSET('Water Data'!$C$5,0,10*ROW('Water Data'!C142))),'Data Summary'!BS148="Yes"),100-OFFSET('Water Data'!$C$5,0,10*ROW('Water Data'!C142)),NA())</f>
        <v>#N/A</v>
      </c>
      <c r="E148" s="60" t="e">
        <f ca="true">+IF(AND(ISNUMBER(OFFSET('Water Data'!$C$7,0,10*ROW('Water Data'!C142))),'Data Summary'!BT148="Yes"),OFFSET('Water Data'!$C$7,0,10*ROW('Water Data'!C142)),NA())</f>
        <v>#N/A</v>
      </c>
      <c r="F148" s="60" t="e">
        <f ca="true">+IF(AND(ISNUMBER(OFFSET('Water Data'!$C$10,0,10*ROW('Water Data'!C142))),'Data Summary'!BU148="Yes"),OFFSET('Water Data'!$C$10,0,10*ROW('Water Data'!C142)),NA())</f>
        <v>#N/A</v>
      </c>
      <c r="G148" s="60" t="e">
        <f ca="true">+IF(AND(ISNUMBER(OFFSET('Water Data'!$D$5,0,10*ROW('Water Data'!D142))),'Data Summary'!BV148="Yes"),100-OFFSET('Water Data'!$D$5,0,10*ROW('Water Data'!D142)),NA())</f>
        <v>#N/A</v>
      </c>
      <c r="H148" s="60" t="e">
        <f ca="true">+IF(AND(ISNUMBER(OFFSET('Water Data'!$D$7,0,10*ROW('Water Data'!D142))),'Data Summary'!BW148="Yes"),OFFSET('Water Data'!$D$7,0,10*ROW('Water Data'!D142)),NA())</f>
        <v>#N/A</v>
      </c>
      <c r="I148" s="60" t="e">
        <f ca="true">+IF(AND(ISNUMBER(OFFSET('Water Data'!$D$10,0,10*ROW('Water Data'!D142))),'Data Summary'!BX148="Yes"),OFFSET('Water Data'!$D$10,0,10*ROW('Water Data'!D142)),NA())</f>
        <v>#N/A</v>
      </c>
      <c r="J148" s="60" t="e">
        <f ca="true">+IF(AND(ISNUMBER(OFFSET('Water Data'!$E$5,0,10*ROW('Water Data'!E142))),'Data Summary'!BY148="Yes"),100-OFFSET('Water Data'!$E$5,0,10*ROW('Water Data'!E142)),NA())</f>
        <v>#N/A</v>
      </c>
      <c r="K148" s="60" t="e">
        <f ca="true">+IF(AND(ISNUMBER(OFFSET('Water Data'!$E$7,0,10*ROW('Water Data'!E142))),'Data Summary'!BZ148="Yes"),OFFSET('Water Data'!$E$7,0,10*ROW('Water Data'!E142)),NA())</f>
        <v>#N/A</v>
      </c>
      <c r="L148" s="60" t="e">
        <f ca="true">+IF(AND(ISNUMBER(OFFSET('Water Data'!$E$10,0,10*ROW('Water Data'!E142))),'Data Summary'!CA148="Yes"),OFFSET('Water Data'!$E$10,0,10*ROW('Water Data'!E142)),NA())</f>
        <v>#N/A</v>
      </c>
      <c r="M148" s="60" t="e">
        <f ca="true">+IF(AND(ISNUMBER(OFFSET('Water Data'!$F$5,0,10*ROW('Water Data'!F142))),'Data Summary'!CB148="Yes"),100-OFFSET('Water Data'!$F$5,0,10*ROW('Water Data'!F142)),NA())</f>
        <v>#N/A</v>
      </c>
      <c r="N148" s="60" t="e">
        <f ca="true">+IF(AND(ISNUMBER(OFFSET('Water Data'!$F$7,0,10*ROW('Water Data'!F142))),'Data Summary'!CC148="Yes"),OFFSET('Water Data'!$F$7,0,10*ROW('Water Data'!F142)),NA())</f>
        <v>#N/A</v>
      </c>
      <c r="O148" s="60" t="e">
        <f ca="true">+IF(AND(ISNUMBER(OFFSET('Water Data'!$F$10,0,10*ROW('Water Data'!F142))),'Data Summary'!CD148="Yes"),OFFSET('Water Data'!$F$10,0,10*ROW('Water Data'!F142)),NA())</f>
        <v>#N/A</v>
      </c>
      <c r="P148" s="60" t="e">
        <f ca="true">+IF(AND(ISNUMBER(OFFSET('Water Data'!$G$5,0,10*ROW('Water Data'!G142))),'Data Summary'!CE148="Yes"),100-OFFSET('Water Data'!$G$5,0,10*ROW('Water Data'!G142)),NA())</f>
        <v>#N/A</v>
      </c>
      <c r="Q148" s="60" t="e">
        <f ca="true">+IF(AND(ISNUMBER(OFFSET('Water Data'!$G$7,0,10*ROW('Water Data'!G142))),'Data Summary'!CF148="Yes"),OFFSET('Water Data'!$G$7,0,10*ROW('Water Data'!G142)),NA())</f>
        <v>#N/A</v>
      </c>
      <c r="R148" s="60" t="e">
        <f ca="true">+IF(AND(ISNUMBER(OFFSET('Water Data'!$G$10,0,10*ROW('Water Data'!G142))),'Data Summary'!CG148="Yes"),OFFSET('Water Data'!$G$10,0,10*ROW('Water Data'!G142)),NA())</f>
        <v>#N/A</v>
      </c>
      <c r="S148" s="60" t="e">
        <f ca="true">+IF(AND(ISNUMBER(OFFSET('Water Data'!$H$5,0,10*ROW('Water Data'!H142))),'Data Summary'!CH148="Yes"),100-OFFSET('Water Data'!$H$5,0,10*ROW('Water Data'!H142)),NA())</f>
        <v>#N/A</v>
      </c>
      <c r="T148" s="60" t="e">
        <f ca="true">+IF(AND(ISNUMBER(OFFSET('Water Data'!$H$7,0,10*ROW('Water Data'!H142))),'Data Summary'!CI148="Yes"),OFFSET('Water Data'!$H$7,0,10*ROW('Water Data'!H142)),NA())</f>
        <v>#N/A</v>
      </c>
      <c r="U148" s="60" t="e">
        <f ca="true">+IF(AND(ISNUMBER(OFFSET('Water Data'!$H$10,0,10*ROW('Water Data'!H142))),'Data Summary'!CJ148="Yes"),OFFSET('Water Data'!$H$10,0,10*ROW('Water Data'!H142)),NA())</f>
        <v>#N/A</v>
      </c>
      <c r="V148" s="106" t="e">
        <f ca="true">+IF(AND(ISNUMBER(OFFSET('Sanitation Data'!$C$5,0,10*ROW('Sanitation Data'!C142))),'Data Summary'!CK148="Yes"),100-OFFSET('Sanitation Data'!$C$5,0,10*ROW('Sanitation Data'!C142)),NA())</f>
        <v>#N/A</v>
      </c>
      <c r="W148" s="106" t="e">
        <f ca="true">+IF(AND(ISNUMBER(OFFSET('Sanitation Data'!$C$7,0,10*ROW('Sanitation Data'!C142))),'Data Summary'!CL148="Yes"),OFFSET('Sanitation Data'!$C$7,0,10*ROW('Sanitation Data'!C142)),NA())</f>
        <v>#N/A</v>
      </c>
      <c r="X148" s="106" t="e">
        <f ca="true">+IF(AND(ISNUMBER(OFFSET('Sanitation Data'!$C$11,0,10*ROW('Sanitation Data'!C142))),'Data Summary'!CM148="Yes"),OFFSET('Sanitation Data'!$C$11,0,10*ROW('Sanitation Data'!C142)),NA())</f>
        <v>#N/A</v>
      </c>
      <c r="Y148" s="106" t="e">
        <f ca="true">+IF(AND(ISNUMBER(OFFSET('Sanitation Data'!$C$12,0,10*ROW('Sanitation Data'!C142))),'Data Summary'!CN148="Yes"),OFFSET('Sanitation Data'!$C$12,0,10*ROW('Sanitation Data'!C142)),NA())</f>
        <v>#N/A</v>
      </c>
      <c r="Z148" s="106" t="e">
        <f ca="true">+IF(AND(ISNUMBER(OFFSET('Sanitation Data'!$C$13,0,10*ROW('Sanitation Data'!C142))),'Data Summary'!CO148="Yes"),OFFSET('Sanitation Data'!$C$13,0,10*ROW('Sanitation Data'!C142)),NA())</f>
        <v>#N/A</v>
      </c>
      <c r="AA148" s="106" t="e">
        <f ca="true">+IF(AND(ISNUMBER(OFFSET('Sanitation Data'!$D$5,0,10*ROW('Sanitation Data'!D142))),'Data Summary'!CP148="Yes"),100-OFFSET('Sanitation Data'!$D$5,0,10*ROW('Sanitation Data'!D142)),NA())</f>
        <v>#N/A</v>
      </c>
      <c r="AB148" s="106" t="e">
        <f ca="true">+IF(AND(ISNUMBER(OFFSET('Sanitation Data'!$D$7,0,10*ROW('Sanitation Data'!D142))),'Data Summary'!CQ148="Yes"),OFFSET('Sanitation Data'!$D$7,0,10*ROW('Sanitation Data'!D142)),NA())</f>
        <v>#N/A</v>
      </c>
      <c r="AC148" s="106" t="e">
        <f ca="true">+IF(AND(ISNUMBER(OFFSET('Sanitation Data'!$D$11,0,10*ROW('Sanitation Data'!D142))),'Data Summary'!CR148="Yes"),OFFSET('Sanitation Data'!$D$11,0,10*ROW('Sanitation Data'!D142)),NA())</f>
        <v>#N/A</v>
      </c>
      <c r="AD148" s="106" t="e">
        <f ca="true">+IF(AND(ISNUMBER(OFFSET('Sanitation Data'!$D$12,0,10*ROW('Sanitation Data'!D142))),'Data Summary'!CS148="Yes"),OFFSET('Sanitation Data'!$D$12,0,10*ROW('Sanitation Data'!D142)),NA())</f>
        <v>#N/A</v>
      </c>
      <c r="AE148" s="106" t="e">
        <f ca="true">+IF(AND(ISNUMBER(OFFSET('Sanitation Data'!$D$13,0,10*ROW('Sanitation Data'!D142))),'Data Summary'!CT148="Yes"),OFFSET('Sanitation Data'!$D$13,0,10*ROW('Sanitation Data'!D142)),NA())</f>
        <v>#N/A</v>
      </c>
      <c r="AF148" s="106" t="e">
        <f ca="true">+IF(AND(ISNUMBER(OFFSET('Sanitation Data'!$E$5,0,10*ROW('Sanitation Data'!E142))),'Data Summary'!CU148="Yes"),100-OFFSET('Sanitation Data'!$E$5,0,10*ROW('Sanitation Data'!E142)),NA())</f>
        <v>#N/A</v>
      </c>
      <c r="AG148" s="106" t="e">
        <f ca="true">+IF(AND(ISNUMBER(OFFSET('Sanitation Data'!$E$7,0,10*ROW('Sanitation Data'!E142))),'Data Summary'!CV148="Yes"),OFFSET('Sanitation Data'!$E$7,0,10*ROW('Sanitation Data'!E142)),NA())</f>
        <v>#N/A</v>
      </c>
      <c r="AH148" s="106" t="e">
        <f ca="true">+IF(AND(ISNUMBER(OFFSET('Sanitation Data'!$E$11,0,10*ROW('Sanitation Data'!E142))),'Data Summary'!CW148="Yes"),OFFSET('Sanitation Data'!$E$11,0,10*ROW('Sanitation Data'!E142)),NA())</f>
        <v>#N/A</v>
      </c>
      <c r="AI148" s="106" t="e">
        <f ca="true">+IF(AND(ISNUMBER(OFFSET('Sanitation Data'!$E$12,0,10*ROW('Sanitation Data'!E142))),'Data Summary'!CX148="Yes"),OFFSET('Sanitation Data'!$E$12,0,10*ROW('Sanitation Data'!E142)),NA())</f>
        <v>#N/A</v>
      </c>
      <c r="AJ148" s="106" t="e">
        <f ca="true">+IF(AND(ISNUMBER(OFFSET('Sanitation Data'!$E$13,0,10*ROW('Sanitation Data'!E142))),'Data Summary'!CY148="Yes"),OFFSET('Sanitation Data'!$E$13,0,10*ROW('Sanitation Data'!E142)),NA())</f>
        <v>#N/A</v>
      </c>
      <c r="AK148" s="106" t="e">
        <f ca="true">+IF(AND(ISNUMBER(OFFSET('Sanitation Data'!$F$5,0,10*ROW('Sanitation Data'!F142))),'Data Summary'!CZ148="Yes"),100-OFFSET('Sanitation Data'!$F$5,0,10*ROW('Sanitation Data'!F142)),NA())</f>
        <v>#N/A</v>
      </c>
      <c r="AL148" s="106" t="e">
        <f ca="true">+IF(AND(ISNUMBER(OFFSET('Sanitation Data'!$F$7,0,10*ROW('Sanitation Data'!F142))),'Data Summary'!DA148="Yes"),OFFSET('Sanitation Data'!$F$7,0,10*ROW('Sanitation Data'!F142)),NA())</f>
        <v>#N/A</v>
      </c>
      <c r="AM148" s="106" t="e">
        <f ca="true">+IF(AND(ISNUMBER(OFFSET('Sanitation Data'!$F$11,0,10*ROW('Sanitation Data'!F142))),'Data Summary'!DB148="Yes"),OFFSET('Sanitation Data'!$F$11,0,10*ROW('Sanitation Data'!F142)),NA())</f>
        <v>#N/A</v>
      </c>
      <c r="AN148" s="106" t="e">
        <f ca="true">+IF(AND(ISNUMBER(OFFSET('Sanitation Data'!$F$12,0,10*ROW('Sanitation Data'!F142))),'Data Summary'!DC148="Yes"),OFFSET('Sanitation Data'!$F$12,0,10*ROW('Sanitation Data'!F142)),NA())</f>
        <v>#N/A</v>
      </c>
      <c r="AO148" s="106" t="e">
        <f ca="true">+IF(AND(ISNUMBER(OFFSET('Sanitation Data'!$F$13,0,10*ROW('Sanitation Data'!F142))),'Data Summary'!DD148="Yes"),OFFSET('Sanitation Data'!$F$13,0,10*ROW('Sanitation Data'!F142)),NA())</f>
        <v>#N/A</v>
      </c>
      <c r="AP148" s="106" t="e">
        <f ca="true">+IF(AND(ISNUMBER(OFFSET('Sanitation Data'!$G$5,0,10*ROW('Sanitation Data'!G142))),'Data Summary'!DE148="Yes"),100-OFFSET('Sanitation Data'!$G$5,0,10*ROW('Sanitation Data'!G142)),NA())</f>
        <v>#N/A</v>
      </c>
      <c r="AQ148" s="106" t="e">
        <f ca="true">+IF(AND(ISNUMBER(OFFSET('Sanitation Data'!$G$7,0,10*ROW('Sanitation Data'!G142))),'Data Summary'!DF148="Yes"),OFFSET('Sanitation Data'!$G$7,0,10*ROW('Sanitation Data'!G142)),NA())</f>
        <v>#N/A</v>
      </c>
      <c r="AR148" s="106" t="e">
        <f ca="true">+IF(AND(ISNUMBER(OFFSET('Sanitation Data'!$G$11,0,10*ROW('Sanitation Data'!G142))),'Data Summary'!DG148="Yes"),OFFSET('Sanitation Data'!$G$11,0,10*ROW('Sanitation Data'!G142)),NA())</f>
        <v>#N/A</v>
      </c>
      <c r="AS148" s="106" t="e">
        <f ca="true">+IF(AND(ISNUMBER(OFFSET('Sanitation Data'!$G$12,0,10*ROW('Sanitation Data'!G142))),'Data Summary'!DH148="Yes"),OFFSET('Sanitation Data'!$G$12,0,10*ROW('Sanitation Data'!G142)),NA())</f>
        <v>#N/A</v>
      </c>
      <c r="AT148" s="106" t="e">
        <f ca="true">+IF(AND(ISNUMBER(OFFSET('Sanitation Data'!$G$13,0,10*ROW('Sanitation Data'!G142))),'Data Summary'!DI148="Yes"),OFFSET('Sanitation Data'!$G$13,0,10*ROW('Sanitation Data'!G142)),NA())</f>
        <v>#N/A</v>
      </c>
      <c r="AU148" s="106" t="e">
        <f ca="true">+IF(AND(ISNUMBER(OFFSET('Sanitation Data'!$H$5,0,10*ROW('Sanitation Data'!H142))),'Data Summary'!DJ148="Yes"),100-OFFSET('Sanitation Data'!$H$5,0,10*ROW('Sanitation Data'!H142)),NA())</f>
        <v>#N/A</v>
      </c>
      <c r="AV148" s="106" t="e">
        <f ca="true">+IF(AND(ISNUMBER(OFFSET('Sanitation Data'!$H$7,0,10*ROW('Sanitation Data'!H142))),'Data Summary'!DK148="Yes"),OFFSET('Sanitation Data'!$H$7,0,10*ROW('Sanitation Data'!H142)),NA())</f>
        <v>#N/A</v>
      </c>
      <c r="AW148" s="106" t="e">
        <f ca="true">+IF(AND(ISNUMBER(OFFSET('Sanitation Data'!$H$11,0,10*ROW('Sanitation Data'!H142))),'Data Summary'!DL148="Yes"),OFFSET('Sanitation Data'!$H$11,0,10*ROW('Sanitation Data'!H142)),NA())</f>
        <v>#N/A</v>
      </c>
      <c r="AX148" s="106" t="e">
        <f ca="true">+IF(AND(ISNUMBER(OFFSET('Sanitation Data'!$H$12,0,10*ROW('Sanitation Data'!H142))),'Data Summary'!DM148="Yes"),OFFSET('Sanitation Data'!$H$12,0,10*ROW('Sanitation Data'!H142)),NA())</f>
        <v>#N/A</v>
      </c>
      <c r="AY148" s="106" t="e">
        <f ca="true">+IF(AND(ISNUMBER(OFFSET('Sanitation Data'!$H$13,0,10*ROW('Sanitation Data'!H142))),'Data Summary'!DN148="Yes"),OFFSET('Sanitation Data'!$H$13,0,10*ROW('Sanitation Data'!H142)),NA())</f>
        <v>#N/A</v>
      </c>
      <c r="AZ148" s="111" t="e">
        <f ca="true">+IF(AND(ISNUMBER(OFFSET('Hygiene Data'!$C$6,0,10*ROW('Hygiene Data'!C142))),'Data Summary'!DO148="Yes"),OFFSET('Hygiene Data'!$C$6,0,10*ROW('Hygiene Data'!C142)),NA())</f>
        <v>#N/A</v>
      </c>
      <c r="BA148" s="111" t="e">
        <f ca="true">+IF(AND(ISNUMBER(OFFSET('Hygiene Data'!$C$8,0,10*ROW('Hygiene Data'!C142))),'Data Summary'!DP148="Yes"),OFFSET('Hygiene Data'!$C$8,0,10*ROW('Hygiene Data'!C142)),NA())</f>
        <v>#N/A</v>
      </c>
      <c r="BB148" s="111" t="e">
        <f ca="true">+IF(AND(ISNUMBER(OFFSET('Hygiene Data'!$C$10,0,10*ROW('Hygiene Data'!C142))),'Data Summary'!DQ148="Yes"),OFFSET('Hygiene Data'!$C$10,0,10*ROW('Hygiene Data'!C142)),NA())</f>
        <v>#N/A</v>
      </c>
      <c r="BC148" s="111" t="e">
        <f ca="true">+IF(AND(ISNUMBER(OFFSET('Hygiene Data'!$D$6,0,10*ROW('Hygiene Data'!D142))),'Data Summary'!DR148="Yes"),OFFSET('Hygiene Data'!$D$6,0,10*ROW('Hygiene Data'!D142)),NA())</f>
        <v>#N/A</v>
      </c>
      <c r="BD148" s="111" t="e">
        <f ca="true">+IF(AND(ISNUMBER(OFFSET('Hygiene Data'!$D$8,0,10*ROW('Hygiene Data'!D142))),'Data Summary'!DS148="Yes"),OFFSET('Hygiene Data'!$D$8,0,10*ROW('Hygiene Data'!D142)),NA())</f>
        <v>#N/A</v>
      </c>
      <c r="BE148" s="111" t="e">
        <f ca="true">+IF(AND(ISNUMBER(OFFSET('Hygiene Data'!$D$10,0,10*ROW('Hygiene Data'!D142))),'Data Summary'!DT148="Yes"),OFFSET('Hygiene Data'!$D$10,0,10*ROW('Hygiene Data'!D142)),NA())</f>
        <v>#N/A</v>
      </c>
      <c r="BF148" s="111" t="e">
        <f ca="true">+IF(AND(ISNUMBER(OFFSET('Hygiene Data'!$E$6,0,10*ROW('Hygiene Data'!E142))),'Data Summary'!DU148="Yes"),OFFSET('Hygiene Data'!$E$6,0,10*ROW('Hygiene Data'!E142)),NA())</f>
        <v>#N/A</v>
      </c>
      <c r="BG148" s="111" t="e">
        <f ca="true">+IF(AND(ISNUMBER(OFFSET('Hygiene Data'!$E$8,0,10*ROW('Hygiene Data'!E142))),'Data Summary'!DV148="Yes"),OFFSET('Hygiene Data'!$E$8,0,10*ROW('Hygiene Data'!E142)),NA())</f>
        <v>#N/A</v>
      </c>
      <c r="BH148" s="111" t="e">
        <f ca="true">+IF(AND(ISNUMBER(OFFSET('Hygiene Data'!$E$10,0,10*ROW('Hygiene Data'!E142))),'Data Summary'!DW148="Yes"),OFFSET('Hygiene Data'!$E$10,0,10*ROW('Hygiene Data'!E142)),NA())</f>
        <v>#N/A</v>
      </c>
      <c r="BI148" s="111" t="e">
        <f ca="true">+IF(AND(ISNUMBER(OFFSET('Hygiene Data'!$F$6,0,10*ROW('Hygiene Data'!F142))),'Data Summary'!DX148="Yes"),OFFSET('Hygiene Data'!$F$6,0,10*ROW('Hygiene Data'!F142)),NA())</f>
        <v>#N/A</v>
      </c>
      <c r="BJ148" s="111" t="e">
        <f ca="true">+IF(AND(ISNUMBER(OFFSET('Hygiene Data'!$F$8,0,10*ROW('Hygiene Data'!F142))),'Data Summary'!DY148="Yes"),OFFSET('Hygiene Data'!$F$8,0,10*ROW('Hygiene Data'!F142)),NA())</f>
        <v>#N/A</v>
      </c>
      <c r="BK148" s="111" t="e">
        <f ca="true">+IF(AND(ISNUMBER(OFFSET('Hygiene Data'!$F$10,0,10*ROW('Hygiene Data'!F142))),'Data Summary'!DZ148="Yes"),OFFSET('Hygiene Data'!$F$10,0,10*ROW('Hygiene Data'!F142)),NA())</f>
        <v>#N/A</v>
      </c>
      <c r="BL148" s="111" t="e">
        <f ca="true">+IF(AND(ISNUMBER(OFFSET('Hygiene Data'!$G$6,0,10*ROW('Hygiene Data'!G142))),'Data Summary'!EA148="Yes"),OFFSET('Hygiene Data'!$G$6,0,10*ROW('Hygiene Data'!G142)),NA())</f>
        <v>#N/A</v>
      </c>
      <c r="BM148" s="111" t="e">
        <f ca="true">+IF(AND(ISNUMBER(OFFSET('Hygiene Data'!$G$8,0,10*ROW('Hygiene Data'!G142))),'Data Summary'!EB148="Yes"),OFFSET('Hygiene Data'!$G$8,0,10*ROW('Hygiene Data'!G142)),NA())</f>
        <v>#N/A</v>
      </c>
      <c r="BN148" s="111" t="e">
        <f ca="true">+IF(AND(ISNUMBER(OFFSET('Hygiene Data'!$G$10,0,10*ROW('Hygiene Data'!G142))),'Data Summary'!EC148="Yes"),OFFSET('Hygiene Data'!$G$10,0,10*ROW('Hygiene Data'!G142)),NA())</f>
        <v>#N/A</v>
      </c>
      <c r="BO148" s="111" t="e">
        <f ca="true">+IF(AND(ISNUMBER(OFFSET('Hygiene Data'!$H$6,0,10*ROW('Hygiene Data'!H142))),'Data Summary'!ED148="Yes"),OFFSET('Hygiene Data'!$H$6,0,10*ROW('Hygiene Data'!H142)),NA())</f>
        <v>#N/A</v>
      </c>
      <c r="BP148" s="111" t="e">
        <f ca="true">+IF(AND(ISNUMBER(OFFSET('Hygiene Data'!$H$8,0,10*ROW('Hygiene Data'!H142))),'Data Summary'!EE148="Yes"),OFFSET('Hygiene Data'!$H$8,0,10*ROW('Hygiene Data'!H142)),NA())</f>
        <v>#N/A</v>
      </c>
      <c r="BQ148" s="111" t="e">
        <f ca="true">+IF(AND(ISNUMBER(OFFSET('Hygiene Data'!$H$10,0,10*ROW('Hygiene Data'!H142))),'Data Summary'!EF148="Yes"),OFFSET('Hygiene Data'!$H$10,0,10*ROW('Hygiene Data'!H142)),NA())</f>
        <v>#N/A</v>
      </c>
    </row>
    <row r="149" x14ac:dyDescent="0.2">
      <c r="A149" s="59" t="e">
        <f ca="true">+IF(OFFSET('Water Data'!$B$1,0,10*ROW('Water Data'!B143))="",NA(),OFFSET('Water Data'!$B$1,0,10*ROW('Water Data'!B143)))</f>
        <v>#N/A</v>
      </c>
      <c r="B149" s="59" t="e">
        <f ca="true">+IF(OFFSET('Water Data'!$A$3,0,10*ROW('Water Data'!A146))="",NA(),OFFSET('Water Data'!$A$3,0,10*ROW('Water Data'!A146)))</f>
        <v>#N/A</v>
      </c>
      <c r="C149" s="59" t="e">
        <f ca="true">+IF(OFFSET('Water Data'!$C$3,0,10*ROW('Water Data'!C146))="",NA(),OFFSET('Water Data'!$C$3,0,10*ROW('Water Data'!C146)))</f>
        <v>#N/A</v>
      </c>
      <c r="D149" s="60" t="e">
        <f ca="true">+IF(AND(ISNUMBER(OFFSET('Water Data'!$C$5,0,10*ROW('Water Data'!C143))),'Data Summary'!BS149="Yes"),100-OFFSET('Water Data'!$C$5,0,10*ROW('Water Data'!C143)),NA())</f>
        <v>#N/A</v>
      </c>
      <c r="E149" s="60" t="e">
        <f ca="true">+IF(AND(ISNUMBER(OFFSET('Water Data'!$C$7,0,10*ROW('Water Data'!C143))),'Data Summary'!BT149="Yes"),OFFSET('Water Data'!$C$7,0,10*ROW('Water Data'!C143)),NA())</f>
        <v>#N/A</v>
      </c>
      <c r="F149" s="60" t="e">
        <f ca="true">+IF(AND(ISNUMBER(OFFSET('Water Data'!$C$10,0,10*ROW('Water Data'!C143))),'Data Summary'!BU149="Yes"),OFFSET('Water Data'!$C$10,0,10*ROW('Water Data'!C143)),NA())</f>
        <v>#N/A</v>
      </c>
      <c r="G149" s="60" t="e">
        <f ca="true">+IF(AND(ISNUMBER(OFFSET('Water Data'!$D$5,0,10*ROW('Water Data'!D143))),'Data Summary'!BV149="Yes"),100-OFFSET('Water Data'!$D$5,0,10*ROW('Water Data'!D143)),NA())</f>
        <v>#N/A</v>
      </c>
      <c r="H149" s="60" t="e">
        <f ca="true">+IF(AND(ISNUMBER(OFFSET('Water Data'!$D$7,0,10*ROW('Water Data'!D143))),'Data Summary'!BW149="Yes"),OFFSET('Water Data'!$D$7,0,10*ROW('Water Data'!D143)),NA())</f>
        <v>#N/A</v>
      </c>
      <c r="I149" s="60" t="e">
        <f ca="true">+IF(AND(ISNUMBER(OFFSET('Water Data'!$D$10,0,10*ROW('Water Data'!D143))),'Data Summary'!BX149="Yes"),OFFSET('Water Data'!$D$10,0,10*ROW('Water Data'!D143)),NA())</f>
        <v>#N/A</v>
      </c>
      <c r="J149" s="60" t="e">
        <f ca="true">+IF(AND(ISNUMBER(OFFSET('Water Data'!$E$5,0,10*ROW('Water Data'!E143))),'Data Summary'!BY149="Yes"),100-OFFSET('Water Data'!$E$5,0,10*ROW('Water Data'!E143)),NA())</f>
        <v>#N/A</v>
      </c>
      <c r="K149" s="60" t="e">
        <f ca="true">+IF(AND(ISNUMBER(OFFSET('Water Data'!$E$7,0,10*ROW('Water Data'!E143))),'Data Summary'!BZ149="Yes"),OFFSET('Water Data'!$E$7,0,10*ROW('Water Data'!E143)),NA())</f>
        <v>#N/A</v>
      </c>
      <c r="L149" s="60" t="e">
        <f ca="true">+IF(AND(ISNUMBER(OFFSET('Water Data'!$E$10,0,10*ROW('Water Data'!E143))),'Data Summary'!CA149="Yes"),OFFSET('Water Data'!$E$10,0,10*ROW('Water Data'!E143)),NA())</f>
        <v>#N/A</v>
      </c>
      <c r="M149" s="60" t="e">
        <f ca="true">+IF(AND(ISNUMBER(OFFSET('Water Data'!$F$5,0,10*ROW('Water Data'!F143))),'Data Summary'!CB149="Yes"),100-OFFSET('Water Data'!$F$5,0,10*ROW('Water Data'!F143)),NA())</f>
        <v>#N/A</v>
      </c>
      <c r="N149" s="60" t="e">
        <f ca="true">+IF(AND(ISNUMBER(OFFSET('Water Data'!$F$7,0,10*ROW('Water Data'!F143))),'Data Summary'!CC149="Yes"),OFFSET('Water Data'!$F$7,0,10*ROW('Water Data'!F143)),NA())</f>
        <v>#N/A</v>
      </c>
      <c r="O149" s="60" t="e">
        <f ca="true">+IF(AND(ISNUMBER(OFFSET('Water Data'!$F$10,0,10*ROW('Water Data'!F143))),'Data Summary'!CD149="Yes"),OFFSET('Water Data'!$F$10,0,10*ROW('Water Data'!F143)),NA())</f>
        <v>#N/A</v>
      </c>
      <c r="P149" s="60" t="e">
        <f ca="true">+IF(AND(ISNUMBER(OFFSET('Water Data'!$G$5,0,10*ROW('Water Data'!G143))),'Data Summary'!CE149="Yes"),100-OFFSET('Water Data'!$G$5,0,10*ROW('Water Data'!G143)),NA())</f>
        <v>#N/A</v>
      </c>
      <c r="Q149" s="60" t="e">
        <f ca="true">+IF(AND(ISNUMBER(OFFSET('Water Data'!$G$7,0,10*ROW('Water Data'!G143))),'Data Summary'!CF149="Yes"),OFFSET('Water Data'!$G$7,0,10*ROW('Water Data'!G143)),NA())</f>
        <v>#N/A</v>
      </c>
      <c r="R149" s="60" t="e">
        <f ca="true">+IF(AND(ISNUMBER(OFFSET('Water Data'!$G$10,0,10*ROW('Water Data'!G143))),'Data Summary'!CG149="Yes"),OFFSET('Water Data'!$G$10,0,10*ROW('Water Data'!G143)),NA())</f>
        <v>#N/A</v>
      </c>
      <c r="S149" s="60" t="e">
        <f ca="true">+IF(AND(ISNUMBER(OFFSET('Water Data'!$H$5,0,10*ROW('Water Data'!H143))),'Data Summary'!CH149="Yes"),100-OFFSET('Water Data'!$H$5,0,10*ROW('Water Data'!H143)),NA())</f>
        <v>#N/A</v>
      </c>
      <c r="T149" s="60" t="e">
        <f ca="true">+IF(AND(ISNUMBER(OFFSET('Water Data'!$H$7,0,10*ROW('Water Data'!H143))),'Data Summary'!CI149="Yes"),OFFSET('Water Data'!$H$7,0,10*ROW('Water Data'!H143)),NA())</f>
        <v>#N/A</v>
      </c>
      <c r="U149" s="60" t="e">
        <f ca="true">+IF(AND(ISNUMBER(OFFSET('Water Data'!$H$10,0,10*ROW('Water Data'!H143))),'Data Summary'!CJ149="Yes"),OFFSET('Water Data'!$H$10,0,10*ROW('Water Data'!H143)),NA())</f>
        <v>#N/A</v>
      </c>
      <c r="V149" s="106" t="e">
        <f ca="true">+IF(AND(ISNUMBER(OFFSET('Sanitation Data'!$C$5,0,10*ROW('Sanitation Data'!C143))),'Data Summary'!CK149="Yes"),100-OFFSET('Sanitation Data'!$C$5,0,10*ROW('Sanitation Data'!C143)),NA())</f>
        <v>#N/A</v>
      </c>
      <c r="W149" s="106" t="e">
        <f ca="true">+IF(AND(ISNUMBER(OFFSET('Sanitation Data'!$C$7,0,10*ROW('Sanitation Data'!C143))),'Data Summary'!CL149="Yes"),OFFSET('Sanitation Data'!$C$7,0,10*ROW('Sanitation Data'!C143)),NA())</f>
        <v>#N/A</v>
      </c>
      <c r="X149" s="106" t="e">
        <f ca="true">+IF(AND(ISNUMBER(OFFSET('Sanitation Data'!$C$11,0,10*ROW('Sanitation Data'!C143))),'Data Summary'!CM149="Yes"),OFFSET('Sanitation Data'!$C$11,0,10*ROW('Sanitation Data'!C143)),NA())</f>
        <v>#N/A</v>
      </c>
      <c r="Y149" s="106" t="e">
        <f ca="true">+IF(AND(ISNUMBER(OFFSET('Sanitation Data'!$C$12,0,10*ROW('Sanitation Data'!C143))),'Data Summary'!CN149="Yes"),OFFSET('Sanitation Data'!$C$12,0,10*ROW('Sanitation Data'!C143)),NA())</f>
        <v>#N/A</v>
      </c>
      <c r="Z149" s="106" t="e">
        <f ca="true">+IF(AND(ISNUMBER(OFFSET('Sanitation Data'!$C$13,0,10*ROW('Sanitation Data'!C143))),'Data Summary'!CO149="Yes"),OFFSET('Sanitation Data'!$C$13,0,10*ROW('Sanitation Data'!C143)),NA())</f>
        <v>#N/A</v>
      </c>
      <c r="AA149" s="106" t="e">
        <f ca="true">+IF(AND(ISNUMBER(OFFSET('Sanitation Data'!$D$5,0,10*ROW('Sanitation Data'!D143))),'Data Summary'!CP149="Yes"),100-OFFSET('Sanitation Data'!$D$5,0,10*ROW('Sanitation Data'!D143)),NA())</f>
        <v>#N/A</v>
      </c>
      <c r="AB149" s="106" t="e">
        <f ca="true">+IF(AND(ISNUMBER(OFFSET('Sanitation Data'!$D$7,0,10*ROW('Sanitation Data'!D143))),'Data Summary'!CQ149="Yes"),OFFSET('Sanitation Data'!$D$7,0,10*ROW('Sanitation Data'!D143)),NA())</f>
        <v>#N/A</v>
      </c>
      <c r="AC149" s="106" t="e">
        <f ca="true">+IF(AND(ISNUMBER(OFFSET('Sanitation Data'!$D$11,0,10*ROW('Sanitation Data'!D143))),'Data Summary'!CR149="Yes"),OFFSET('Sanitation Data'!$D$11,0,10*ROW('Sanitation Data'!D143)),NA())</f>
        <v>#N/A</v>
      </c>
      <c r="AD149" s="106" t="e">
        <f ca="true">+IF(AND(ISNUMBER(OFFSET('Sanitation Data'!$D$12,0,10*ROW('Sanitation Data'!D143))),'Data Summary'!CS149="Yes"),OFFSET('Sanitation Data'!$D$12,0,10*ROW('Sanitation Data'!D143)),NA())</f>
        <v>#N/A</v>
      </c>
      <c r="AE149" s="106" t="e">
        <f ca="true">+IF(AND(ISNUMBER(OFFSET('Sanitation Data'!$D$13,0,10*ROW('Sanitation Data'!D143))),'Data Summary'!CT149="Yes"),OFFSET('Sanitation Data'!$D$13,0,10*ROW('Sanitation Data'!D143)),NA())</f>
        <v>#N/A</v>
      </c>
      <c r="AF149" s="106" t="e">
        <f ca="true">+IF(AND(ISNUMBER(OFFSET('Sanitation Data'!$E$5,0,10*ROW('Sanitation Data'!E143))),'Data Summary'!CU149="Yes"),100-OFFSET('Sanitation Data'!$E$5,0,10*ROW('Sanitation Data'!E143)),NA())</f>
        <v>#N/A</v>
      </c>
      <c r="AG149" s="106" t="e">
        <f ca="true">+IF(AND(ISNUMBER(OFFSET('Sanitation Data'!$E$7,0,10*ROW('Sanitation Data'!E143))),'Data Summary'!CV149="Yes"),OFFSET('Sanitation Data'!$E$7,0,10*ROW('Sanitation Data'!E143)),NA())</f>
        <v>#N/A</v>
      </c>
      <c r="AH149" s="106" t="e">
        <f ca="true">+IF(AND(ISNUMBER(OFFSET('Sanitation Data'!$E$11,0,10*ROW('Sanitation Data'!E143))),'Data Summary'!CW149="Yes"),OFFSET('Sanitation Data'!$E$11,0,10*ROW('Sanitation Data'!E143)),NA())</f>
        <v>#N/A</v>
      </c>
      <c r="AI149" s="106" t="e">
        <f ca="true">+IF(AND(ISNUMBER(OFFSET('Sanitation Data'!$E$12,0,10*ROW('Sanitation Data'!E143))),'Data Summary'!CX149="Yes"),OFFSET('Sanitation Data'!$E$12,0,10*ROW('Sanitation Data'!E143)),NA())</f>
        <v>#N/A</v>
      </c>
      <c r="AJ149" s="106" t="e">
        <f ca="true">+IF(AND(ISNUMBER(OFFSET('Sanitation Data'!$E$13,0,10*ROW('Sanitation Data'!E143))),'Data Summary'!CY149="Yes"),OFFSET('Sanitation Data'!$E$13,0,10*ROW('Sanitation Data'!E143)),NA())</f>
        <v>#N/A</v>
      </c>
      <c r="AK149" s="106" t="e">
        <f ca="true">+IF(AND(ISNUMBER(OFFSET('Sanitation Data'!$F$5,0,10*ROW('Sanitation Data'!F143))),'Data Summary'!CZ149="Yes"),100-OFFSET('Sanitation Data'!$F$5,0,10*ROW('Sanitation Data'!F143)),NA())</f>
        <v>#N/A</v>
      </c>
      <c r="AL149" s="106" t="e">
        <f ca="true">+IF(AND(ISNUMBER(OFFSET('Sanitation Data'!$F$7,0,10*ROW('Sanitation Data'!F143))),'Data Summary'!DA149="Yes"),OFFSET('Sanitation Data'!$F$7,0,10*ROW('Sanitation Data'!F143)),NA())</f>
        <v>#N/A</v>
      </c>
      <c r="AM149" s="106" t="e">
        <f ca="true">+IF(AND(ISNUMBER(OFFSET('Sanitation Data'!$F$11,0,10*ROW('Sanitation Data'!F143))),'Data Summary'!DB149="Yes"),OFFSET('Sanitation Data'!$F$11,0,10*ROW('Sanitation Data'!F143)),NA())</f>
        <v>#N/A</v>
      </c>
      <c r="AN149" s="106" t="e">
        <f ca="true">+IF(AND(ISNUMBER(OFFSET('Sanitation Data'!$F$12,0,10*ROW('Sanitation Data'!F143))),'Data Summary'!DC149="Yes"),OFFSET('Sanitation Data'!$F$12,0,10*ROW('Sanitation Data'!F143)),NA())</f>
        <v>#N/A</v>
      </c>
      <c r="AO149" s="106" t="e">
        <f ca="true">+IF(AND(ISNUMBER(OFFSET('Sanitation Data'!$F$13,0,10*ROW('Sanitation Data'!F143))),'Data Summary'!DD149="Yes"),OFFSET('Sanitation Data'!$F$13,0,10*ROW('Sanitation Data'!F143)),NA())</f>
        <v>#N/A</v>
      </c>
      <c r="AP149" s="106" t="e">
        <f ca="true">+IF(AND(ISNUMBER(OFFSET('Sanitation Data'!$G$5,0,10*ROW('Sanitation Data'!G143))),'Data Summary'!DE149="Yes"),100-OFFSET('Sanitation Data'!$G$5,0,10*ROW('Sanitation Data'!G143)),NA())</f>
        <v>#N/A</v>
      </c>
      <c r="AQ149" s="106" t="e">
        <f ca="true">+IF(AND(ISNUMBER(OFFSET('Sanitation Data'!$G$7,0,10*ROW('Sanitation Data'!G143))),'Data Summary'!DF149="Yes"),OFFSET('Sanitation Data'!$G$7,0,10*ROW('Sanitation Data'!G143)),NA())</f>
        <v>#N/A</v>
      </c>
      <c r="AR149" s="106" t="e">
        <f ca="true">+IF(AND(ISNUMBER(OFFSET('Sanitation Data'!$G$11,0,10*ROW('Sanitation Data'!G143))),'Data Summary'!DG149="Yes"),OFFSET('Sanitation Data'!$G$11,0,10*ROW('Sanitation Data'!G143)),NA())</f>
        <v>#N/A</v>
      </c>
      <c r="AS149" s="106" t="e">
        <f ca="true">+IF(AND(ISNUMBER(OFFSET('Sanitation Data'!$G$12,0,10*ROW('Sanitation Data'!G143))),'Data Summary'!DH149="Yes"),OFFSET('Sanitation Data'!$G$12,0,10*ROW('Sanitation Data'!G143)),NA())</f>
        <v>#N/A</v>
      </c>
      <c r="AT149" s="106" t="e">
        <f ca="true">+IF(AND(ISNUMBER(OFFSET('Sanitation Data'!$G$13,0,10*ROW('Sanitation Data'!G143))),'Data Summary'!DI149="Yes"),OFFSET('Sanitation Data'!$G$13,0,10*ROW('Sanitation Data'!G143)),NA())</f>
        <v>#N/A</v>
      </c>
      <c r="AU149" s="106" t="e">
        <f ca="true">+IF(AND(ISNUMBER(OFFSET('Sanitation Data'!$H$5,0,10*ROW('Sanitation Data'!H143))),'Data Summary'!DJ149="Yes"),100-OFFSET('Sanitation Data'!$H$5,0,10*ROW('Sanitation Data'!H143)),NA())</f>
        <v>#N/A</v>
      </c>
      <c r="AV149" s="106" t="e">
        <f ca="true">+IF(AND(ISNUMBER(OFFSET('Sanitation Data'!$H$7,0,10*ROW('Sanitation Data'!H143))),'Data Summary'!DK149="Yes"),OFFSET('Sanitation Data'!$H$7,0,10*ROW('Sanitation Data'!H143)),NA())</f>
        <v>#N/A</v>
      </c>
      <c r="AW149" s="106" t="e">
        <f ca="true">+IF(AND(ISNUMBER(OFFSET('Sanitation Data'!$H$11,0,10*ROW('Sanitation Data'!H143))),'Data Summary'!DL149="Yes"),OFFSET('Sanitation Data'!$H$11,0,10*ROW('Sanitation Data'!H143)),NA())</f>
        <v>#N/A</v>
      </c>
      <c r="AX149" s="106" t="e">
        <f ca="true">+IF(AND(ISNUMBER(OFFSET('Sanitation Data'!$H$12,0,10*ROW('Sanitation Data'!H143))),'Data Summary'!DM149="Yes"),OFFSET('Sanitation Data'!$H$12,0,10*ROW('Sanitation Data'!H143)),NA())</f>
        <v>#N/A</v>
      </c>
      <c r="AY149" s="106" t="e">
        <f ca="true">+IF(AND(ISNUMBER(OFFSET('Sanitation Data'!$H$13,0,10*ROW('Sanitation Data'!H143))),'Data Summary'!DN149="Yes"),OFFSET('Sanitation Data'!$H$13,0,10*ROW('Sanitation Data'!H143)),NA())</f>
        <v>#N/A</v>
      </c>
      <c r="AZ149" s="111" t="e">
        <f ca="true">+IF(AND(ISNUMBER(OFFSET('Hygiene Data'!$C$6,0,10*ROW('Hygiene Data'!C143))),'Data Summary'!DO149="Yes"),OFFSET('Hygiene Data'!$C$6,0,10*ROW('Hygiene Data'!C143)),NA())</f>
        <v>#N/A</v>
      </c>
      <c r="BA149" s="111" t="e">
        <f ca="true">+IF(AND(ISNUMBER(OFFSET('Hygiene Data'!$C$8,0,10*ROW('Hygiene Data'!C143))),'Data Summary'!DP149="Yes"),OFFSET('Hygiene Data'!$C$8,0,10*ROW('Hygiene Data'!C143)),NA())</f>
        <v>#N/A</v>
      </c>
      <c r="BB149" s="111" t="e">
        <f ca="true">+IF(AND(ISNUMBER(OFFSET('Hygiene Data'!$C$10,0,10*ROW('Hygiene Data'!C143))),'Data Summary'!DQ149="Yes"),OFFSET('Hygiene Data'!$C$10,0,10*ROW('Hygiene Data'!C143)),NA())</f>
        <v>#N/A</v>
      </c>
      <c r="BC149" s="111" t="e">
        <f ca="true">+IF(AND(ISNUMBER(OFFSET('Hygiene Data'!$D$6,0,10*ROW('Hygiene Data'!D143))),'Data Summary'!DR149="Yes"),OFFSET('Hygiene Data'!$D$6,0,10*ROW('Hygiene Data'!D143)),NA())</f>
        <v>#N/A</v>
      </c>
      <c r="BD149" s="111" t="e">
        <f ca="true">+IF(AND(ISNUMBER(OFFSET('Hygiene Data'!$D$8,0,10*ROW('Hygiene Data'!D143))),'Data Summary'!DS149="Yes"),OFFSET('Hygiene Data'!$D$8,0,10*ROW('Hygiene Data'!D143)),NA())</f>
        <v>#N/A</v>
      </c>
      <c r="BE149" s="111" t="e">
        <f ca="true">+IF(AND(ISNUMBER(OFFSET('Hygiene Data'!$D$10,0,10*ROW('Hygiene Data'!D143))),'Data Summary'!DT149="Yes"),OFFSET('Hygiene Data'!$D$10,0,10*ROW('Hygiene Data'!D143)),NA())</f>
        <v>#N/A</v>
      </c>
      <c r="BF149" s="111" t="e">
        <f ca="true">+IF(AND(ISNUMBER(OFFSET('Hygiene Data'!$E$6,0,10*ROW('Hygiene Data'!E143))),'Data Summary'!DU149="Yes"),OFFSET('Hygiene Data'!$E$6,0,10*ROW('Hygiene Data'!E143)),NA())</f>
        <v>#N/A</v>
      </c>
      <c r="BG149" s="111" t="e">
        <f ca="true">+IF(AND(ISNUMBER(OFFSET('Hygiene Data'!$E$8,0,10*ROW('Hygiene Data'!E143))),'Data Summary'!DV149="Yes"),OFFSET('Hygiene Data'!$E$8,0,10*ROW('Hygiene Data'!E143)),NA())</f>
        <v>#N/A</v>
      </c>
      <c r="BH149" s="111" t="e">
        <f ca="true">+IF(AND(ISNUMBER(OFFSET('Hygiene Data'!$E$10,0,10*ROW('Hygiene Data'!E143))),'Data Summary'!DW149="Yes"),OFFSET('Hygiene Data'!$E$10,0,10*ROW('Hygiene Data'!E143)),NA())</f>
        <v>#N/A</v>
      </c>
      <c r="BI149" s="111" t="e">
        <f ca="true">+IF(AND(ISNUMBER(OFFSET('Hygiene Data'!$F$6,0,10*ROW('Hygiene Data'!F143))),'Data Summary'!DX149="Yes"),OFFSET('Hygiene Data'!$F$6,0,10*ROW('Hygiene Data'!F143)),NA())</f>
        <v>#N/A</v>
      </c>
      <c r="BJ149" s="111" t="e">
        <f ca="true">+IF(AND(ISNUMBER(OFFSET('Hygiene Data'!$F$8,0,10*ROW('Hygiene Data'!F143))),'Data Summary'!DY149="Yes"),OFFSET('Hygiene Data'!$F$8,0,10*ROW('Hygiene Data'!F143)),NA())</f>
        <v>#N/A</v>
      </c>
      <c r="BK149" s="111" t="e">
        <f ca="true">+IF(AND(ISNUMBER(OFFSET('Hygiene Data'!$F$10,0,10*ROW('Hygiene Data'!F143))),'Data Summary'!DZ149="Yes"),OFFSET('Hygiene Data'!$F$10,0,10*ROW('Hygiene Data'!F143)),NA())</f>
        <v>#N/A</v>
      </c>
      <c r="BL149" s="111" t="e">
        <f ca="true">+IF(AND(ISNUMBER(OFFSET('Hygiene Data'!$G$6,0,10*ROW('Hygiene Data'!G143))),'Data Summary'!EA149="Yes"),OFFSET('Hygiene Data'!$G$6,0,10*ROW('Hygiene Data'!G143)),NA())</f>
        <v>#N/A</v>
      </c>
      <c r="BM149" s="111" t="e">
        <f ca="true">+IF(AND(ISNUMBER(OFFSET('Hygiene Data'!$G$8,0,10*ROW('Hygiene Data'!G143))),'Data Summary'!EB149="Yes"),OFFSET('Hygiene Data'!$G$8,0,10*ROW('Hygiene Data'!G143)),NA())</f>
        <v>#N/A</v>
      </c>
      <c r="BN149" s="111" t="e">
        <f ca="true">+IF(AND(ISNUMBER(OFFSET('Hygiene Data'!$G$10,0,10*ROW('Hygiene Data'!G143))),'Data Summary'!EC149="Yes"),OFFSET('Hygiene Data'!$G$10,0,10*ROW('Hygiene Data'!G143)),NA())</f>
        <v>#N/A</v>
      </c>
      <c r="BO149" s="111" t="e">
        <f ca="true">+IF(AND(ISNUMBER(OFFSET('Hygiene Data'!$H$6,0,10*ROW('Hygiene Data'!H143))),'Data Summary'!ED149="Yes"),OFFSET('Hygiene Data'!$H$6,0,10*ROW('Hygiene Data'!H143)),NA())</f>
        <v>#N/A</v>
      </c>
      <c r="BP149" s="111" t="e">
        <f ca="true">+IF(AND(ISNUMBER(OFFSET('Hygiene Data'!$H$8,0,10*ROW('Hygiene Data'!H143))),'Data Summary'!EE149="Yes"),OFFSET('Hygiene Data'!$H$8,0,10*ROW('Hygiene Data'!H143)),NA())</f>
        <v>#N/A</v>
      </c>
      <c r="BQ149" s="111" t="e">
        <f ca="true">+IF(AND(ISNUMBER(OFFSET('Hygiene Data'!$H$10,0,10*ROW('Hygiene Data'!H143))),'Data Summary'!EF149="Yes"),OFFSET('Hygiene Data'!$H$10,0,10*ROW('Hygiene Data'!H143)),NA())</f>
        <v>#N/A</v>
      </c>
    </row>
    <row r="150" x14ac:dyDescent="0.2">
      <c r="A150" s="59" t="e">
        <f ca="true">+IF(OFFSET('Water Data'!$B$1,0,10*ROW('Water Data'!B144))="",NA(),OFFSET('Water Data'!$B$1,0,10*ROW('Water Data'!B144)))</f>
        <v>#N/A</v>
      </c>
      <c r="B150" s="59" t="e">
        <f ca="true">+IF(OFFSET('Water Data'!$A$3,0,10*ROW('Water Data'!A147))="",NA(),OFFSET('Water Data'!$A$3,0,10*ROW('Water Data'!A147)))</f>
        <v>#N/A</v>
      </c>
      <c r="C150" s="59" t="e">
        <f ca="true">+IF(OFFSET('Water Data'!$C$3,0,10*ROW('Water Data'!C147))="",NA(),OFFSET('Water Data'!$C$3,0,10*ROW('Water Data'!C147)))</f>
        <v>#N/A</v>
      </c>
      <c r="D150" s="60" t="e">
        <f ca="true">+IF(AND(ISNUMBER(OFFSET('Water Data'!$C$5,0,10*ROW('Water Data'!C144))),'Data Summary'!BS150="Yes"),100-OFFSET('Water Data'!$C$5,0,10*ROW('Water Data'!C144)),NA())</f>
        <v>#N/A</v>
      </c>
      <c r="E150" s="60" t="e">
        <f ca="true">+IF(AND(ISNUMBER(OFFSET('Water Data'!$C$7,0,10*ROW('Water Data'!C144))),'Data Summary'!BT150="Yes"),OFFSET('Water Data'!$C$7,0,10*ROW('Water Data'!C144)),NA())</f>
        <v>#N/A</v>
      </c>
      <c r="F150" s="60" t="e">
        <f ca="true">+IF(AND(ISNUMBER(OFFSET('Water Data'!$C$10,0,10*ROW('Water Data'!C144))),'Data Summary'!BU150="Yes"),OFFSET('Water Data'!$C$10,0,10*ROW('Water Data'!C144)),NA())</f>
        <v>#N/A</v>
      </c>
      <c r="G150" s="60" t="e">
        <f ca="true">+IF(AND(ISNUMBER(OFFSET('Water Data'!$D$5,0,10*ROW('Water Data'!D144))),'Data Summary'!BV150="Yes"),100-OFFSET('Water Data'!$D$5,0,10*ROW('Water Data'!D144)),NA())</f>
        <v>#N/A</v>
      </c>
      <c r="H150" s="60" t="e">
        <f ca="true">+IF(AND(ISNUMBER(OFFSET('Water Data'!$D$7,0,10*ROW('Water Data'!D144))),'Data Summary'!BW150="Yes"),OFFSET('Water Data'!$D$7,0,10*ROW('Water Data'!D144)),NA())</f>
        <v>#N/A</v>
      </c>
      <c r="I150" s="60" t="e">
        <f ca="true">+IF(AND(ISNUMBER(OFFSET('Water Data'!$D$10,0,10*ROW('Water Data'!D144))),'Data Summary'!BX150="Yes"),OFFSET('Water Data'!$D$10,0,10*ROW('Water Data'!D144)),NA())</f>
        <v>#N/A</v>
      </c>
      <c r="J150" s="60" t="e">
        <f ca="true">+IF(AND(ISNUMBER(OFFSET('Water Data'!$E$5,0,10*ROW('Water Data'!E144))),'Data Summary'!BY150="Yes"),100-OFFSET('Water Data'!$E$5,0,10*ROW('Water Data'!E144)),NA())</f>
        <v>#N/A</v>
      </c>
      <c r="K150" s="60" t="e">
        <f ca="true">+IF(AND(ISNUMBER(OFFSET('Water Data'!$E$7,0,10*ROW('Water Data'!E144))),'Data Summary'!BZ150="Yes"),OFFSET('Water Data'!$E$7,0,10*ROW('Water Data'!E144)),NA())</f>
        <v>#N/A</v>
      </c>
      <c r="L150" s="60" t="e">
        <f ca="true">+IF(AND(ISNUMBER(OFFSET('Water Data'!$E$10,0,10*ROW('Water Data'!E144))),'Data Summary'!CA150="Yes"),OFFSET('Water Data'!$E$10,0,10*ROW('Water Data'!E144)),NA())</f>
        <v>#N/A</v>
      </c>
      <c r="M150" s="60" t="e">
        <f ca="true">+IF(AND(ISNUMBER(OFFSET('Water Data'!$F$5,0,10*ROW('Water Data'!F144))),'Data Summary'!CB150="Yes"),100-OFFSET('Water Data'!$F$5,0,10*ROW('Water Data'!F144)),NA())</f>
        <v>#N/A</v>
      </c>
      <c r="N150" s="60" t="e">
        <f ca="true">+IF(AND(ISNUMBER(OFFSET('Water Data'!$F$7,0,10*ROW('Water Data'!F144))),'Data Summary'!CC150="Yes"),OFFSET('Water Data'!$F$7,0,10*ROW('Water Data'!F144)),NA())</f>
        <v>#N/A</v>
      </c>
      <c r="O150" s="60" t="e">
        <f ca="true">+IF(AND(ISNUMBER(OFFSET('Water Data'!$F$10,0,10*ROW('Water Data'!F144))),'Data Summary'!CD150="Yes"),OFFSET('Water Data'!$F$10,0,10*ROW('Water Data'!F144)),NA())</f>
        <v>#N/A</v>
      </c>
      <c r="P150" s="60" t="e">
        <f ca="true">+IF(AND(ISNUMBER(OFFSET('Water Data'!$G$5,0,10*ROW('Water Data'!G144))),'Data Summary'!CE150="Yes"),100-OFFSET('Water Data'!$G$5,0,10*ROW('Water Data'!G144)),NA())</f>
        <v>#N/A</v>
      </c>
      <c r="Q150" s="60" t="e">
        <f ca="true">+IF(AND(ISNUMBER(OFFSET('Water Data'!$G$7,0,10*ROW('Water Data'!G144))),'Data Summary'!CF150="Yes"),OFFSET('Water Data'!$G$7,0,10*ROW('Water Data'!G144)),NA())</f>
        <v>#N/A</v>
      </c>
      <c r="R150" s="60" t="e">
        <f ca="true">+IF(AND(ISNUMBER(OFFSET('Water Data'!$G$10,0,10*ROW('Water Data'!G144))),'Data Summary'!CG150="Yes"),OFFSET('Water Data'!$G$10,0,10*ROW('Water Data'!G144)),NA())</f>
        <v>#N/A</v>
      </c>
      <c r="S150" s="60" t="e">
        <f ca="true">+IF(AND(ISNUMBER(OFFSET('Water Data'!$H$5,0,10*ROW('Water Data'!H144))),'Data Summary'!CH150="Yes"),100-OFFSET('Water Data'!$H$5,0,10*ROW('Water Data'!H144)),NA())</f>
        <v>#N/A</v>
      </c>
      <c r="T150" s="60" t="e">
        <f ca="true">+IF(AND(ISNUMBER(OFFSET('Water Data'!$H$7,0,10*ROW('Water Data'!H144))),'Data Summary'!CI150="Yes"),OFFSET('Water Data'!$H$7,0,10*ROW('Water Data'!H144)),NA())</f>
        <v>#N/A</v>
      </c>
      <c r="U150" s="60" t="e">
        <f ca="true">+IF(AND(ISNUMBER(OFFSET('Water Data'!$H$10,0,10*ROW('Water Data'!H144))),'Data Summary'!CJ150="Yes"),OFFSET('Water Data'!$H$10,0,10*ROW('Water Data'!H144)),NA())</f>
        <v>#N/A</v>
      </c>
      <c r="V150" s="106" t="e">
        <f ca="true">+IF(AND(ISNUMBER(OFFSET('Sanitation Data'!$C$5,0,10*ROW('Sanitation Data'!C144))),'Data Summary'!CK150="Yes"),100-OFFSET('Sanitation Data'!$C$5,0,10*ROW('Sanitation Data'!C144)),NA())</f>
        <v>#N/A</v>
      </c>
      <c r="W150" s="106" t="e">
        <f ca="true">+IF(AND(ISNUMBER(OFFSET('Sanitation Data'!$C$7,0,10*ROW('Sanitation Data'!C144))),'Data Summary'!CL150="Yes"),OFFSET('Sanitation Data'!$C$7,0,10*ROW('Sanitation Data'!C144)),NA())</f>
        <v>#N/A</v>
      </c>
      <c r="X150" s="106" t="e">
        <f ca="true">+IF(AND(ISNUMBER(OFFSET('Sanitation Data'!$C$11,0,10*ROW('Sanitation Data'!C144))),'Data Summary'!CM150="Yes"),OFFSET('Sanitation Data'!$C$11,0,10*ROW('Sanitation Data'!C144)),NA())</f>
        <v>#N/A</v>
      </c>
      <c r="Y150" s="106" t="e">
        <f ca="true">+IF(AND(ISNUMBER(OFFSET('Sanitation Data'!$C$12,0,10*ROW('Sanitation Data'!C144))),'Data Summary'!CN150="Yes"),OFFSET('Sanitation Data'!$C$12,0,10*ROW('Sanitation Data'!C144)),NA())</f>
        <v>#N/A</v>
      </c>
      <c r="Z150" s="106" t="e">
        <f ca="true">+IF(AND(ISNUMBER(OFFSET('Sanitation Data'!$C$13,0,10*ROW('Sanitation Data'!C144))),'Data Summary'!CO150="Yes"),OFFSET('Sanitation Data'!$C$13,0,10*ROW('Sanitation Data'!C144)),NA())</f>
        <v>#N/A</v>
      </c>
      <c r="AA150" s="106" t="e">
        <f ca="true">+IF(AND(ISNUMBER(OFFSET('Sanitation Data'!$D$5,0,10*ROW('Sanitation Data'!D144))),'Data Summary'!CP150="Yes"),100-OFFSET('Sanitation Data'!$D$5,0,10*ROW('Sanitation Data'!D144)),NA())</f>
        <v>#N/A</v>
      </c>
      <c r="AB150" s="106" t="e">
        <f ca="true">+IF(AND(ISNUMBER(OFFSET('Sanitation Data'!$D$7,0,10*ROW('Sanitation Data'!D144))),'Data Summary'!CQ150="Yes"),OFFSET('Sanitation Data'!$D$7,0,10*ROW('Sanitation Data'!D144)),NA())</f>
        <v>#N/A</v>
      </c>
      <c r="AC150" s="106" t="e">
        <f ca="true">+IF(AND(ISNUMBER(OFFSET('Sanitation Data'!$D$11,0,10*ROW('Sanitation Data'!D144))),'Data Summary'!CR150="Yes"),OFFSET('Sanitation Data'!$D$11,0,10*ROW('Sanitation Data'!D144)),NA())</f>
        <v>#N/A</v>
      </c>
      <c r="AD150" s="106" t="e">
        <f ca="true">+IF(AND(ISNUMBER(OFFSET('Sanitation Data'!$D$12,0,10*ROW('Sanitation Data'!D144))),'Data Summary'!CS150="Yes"),OFFSET('Sanitation Data'!$D$12,0,10*ROW('Sanitation Data'!D144)),NA())</f>
        <v>#N/A</v>
      </c>
      <c r="AE150" s="106" t="e">
        <f ca="true">+IF(AND(ISNUMBER(OFFSET('Sanitation Data'!$D$13,0,10*ROW('Sanitation Data'!D144))),'Data Summary'!CT150="Yes"),OFFSET('Sanitation Data'!$D$13,0,10*ROW('Sanitation Data'!D144)),NA())</f>
        <v>#N/A</v>
      </c>
      <c r="AF150" s="106" t="e">
        <f ca="true">+IF(AND(ISNUMBER(OFFSET('Sanitation Data'!$E$5,0,10*ROW('Sanitation Data'!E144))),'Data Summary'!CU150="Yes"),100-OFFSET('Sanitation Data'!$E$5,0,10*ROW('Sanitation Data'!E144)),NA())</f>
        <v>#N/A</v>
      </c>
      <c r="AG150" s="106" t="e">
        <f ca="true">+IF(AND(ISNUMBER(OFFSET('Sanitation Data'!$E$7,0,10*ROW('Sanitation Data'!E144))),'Data Summary'!CV150="Yes"),OFFSET('Sanitation Data'!$E$7,0,10*ROW('Sanitation Data'!E144)),NA())</f>
        <v>#N/A</v>
      </c>
      <c r="AH150" s="106" t="e">
        <f ca="true">+IF(AND(ISNUMBER(OFFSET('Sanitation Data'!$E$11,0,10*ROW('Sanitation Data'!E144))),'Data Summary'!CW150="Yes"),OFFSET('Sanitation Data'!$E$11,0,10*ROW('Sanitation Data'!E144)),NA())</f>
        <v>#N/A</v>
      </c>
      <c r="AI150" s="106" t="e">
        <f ca="true">+IF(AND(ISNUMBER(OFFSET('Sanitation Data'!$E$12,0,10*ROW('Sanitation Data'!E144))),'Data Summary'!CX150="Yes"),OFFSET('Sanitation Data'!$E$12,0,10*ROW('Sanitation Data'!E144)),NA())</f>
        <v>#N/A</v>
      </c>
      <c r="AJ150" s="106" t="e">
        <f ca="true">+IF(AND(ISNUMBER(OFFSET('Sanitation Data'!$E$13,0,10*ROW('Sanitation Data'!E144))),'Data Summary'!CY150="Yes"),OFFSET('Sanitation Data'!$E$13,0,10*ROW('Sanitation Data'!E144)),NA())</f>
        <v>#N/A</v>
      </c>
      <c r="AK150" s="106" t="e">
        <f ca="true">+IF(AND(ISNUMBER(OFFSET('Sanitation Data'!$F$5,0,10*ROW('Sanitation Data'!F144))),'Data Summary'!CZ150="Yes"),100-OFFSET('Sanitation Data'!$F$5,0,10*ROW('Sanitation Data'!F144)),NA())</f>
        <v>#N/A</v>
      </c>
      <c r="AL150" s="106" t="e">
        <f ca="true">+IF(AND(ISNUMBER(OFFSET('Sanitation Data'!$F$7,0,10*ROW('Sanitation Data'!F144))),'Data Summary'!DA150="Yes"),OFFSET('Sanitation Data'!$F$7,0,10*ROW('Sanitation Data'!F144)),NA())</f>
        <v>#N/A</v>
      </c>
      <c r="AM150" s="106" t="e">
        <f ca="true">+IF(AND(ISNUMBER(OFFSET('Sanitation Data'!$F$11,0,10*ROW('Sanitation Data'!F144))),'Data Summary'!DB150="Yes"),OFFSET('Sanitation Data'!$F$11,0,10*ROW('Sanitation Data'!F144)),NA())</f>
        <v>#N/A</v>
      </c>
      <c r="AN150" s="106" t="e">
        <f ca="true">+IF(AND(ISNUMBER(OFFSET('Sanitation Data'!$F$12,0,10*ROW('Sanitation Data'!F144))),'Data Summary'!DC150="Yes"),OFFSET('Sanitation Data'!$F$12,0,10*ROW('Sanitation Data'!F144)),NA())</f>
        <v>#N/A</v>
      </c>
      <c r="AO150" s="106" t="e">
        <f ca="true">+IF(AND(ISNUMBER(OFFSET('Sanitation Data'!$F$13,0,10*ROW('Sanitation Data'!F144))),'Data Summary'!DD150="Yes"),OFFSET('Sanitation Data'!$F$13,0,10*ROW('Sanitation Data'!F144)),NA())</f>
        <v>#N/A</v>
      </c>
      <c r="AP150" s="106" t="e">
        <f ca="true">+IF(AND(ISNUMBER(OFFSET('Sanitation Data'!$G$5,0,10*ROW('Sanitation Data'!G144))),'Data Summary'!DE150="Yes"),100-OFFSET('Sanitation Data'!$G$5,0,10*ROW('Sanitation Data'!G144)),NA())</f>
        <v>#N/A</v>
      </c>
      <c r="AQ150" s="106" t="e">
        <f ca="true">+IF(AND(ISNUMBER(OFFSET('Sanitation Data'!$G$7,0,10*ROW('Sanitation Data'!G144))),'Data Summary'!DF150="Yes"),OFFSET('Sanitation Data'!$G$7,0,10*ROW('Sanitation Data'!G144)),NA())</f>
        <v>#N/A</v>
      </c>
      <c r="AR150" s="106" t="e">
        <f ca="true">+IF(AND(ISNUMBER(OFFSET('Sanitation Data'!$G$11,0,10*ROW('Sanitation Data'!G144))),'Data Summary'!DG150="Yes"),OFFSET('Sanitation Data'!$G$11,0,10*ROW('Sanitation Data'!G144)),NA())</f>
        <v>#N/A</v>
      </c>
      <c r="AS150" s="106" t="e">
        <f ca="true">+IF(AND(ISNUMBER(OFFSET('Sanitation Data'!$G$12,0,10*ROW('Sanitation Data'!G144))),'Data Summary'!DH150="Yes"),OFFSET('Sanitation Data'!$G$12,0,10*ROW('Sanitation Data'!G144)),NA())</f>
        <v>#N/A</v>
      </c>
      <c r="AT150" s="106" t="e">
        <f ca="true">+IF(AND(ISNUMBER(OFFSET('Sanitation Data'!$G$13,0,10*ROW('Sanitation Data'!G144))),'Data Summary'!DI150="Yes"),OFFSET('Sanitation Data'!$G$13,0,10*ROW('Sanitation Data'!G144)),NA())</f>
        <v>#N/A</v>
      </c>
      <c r="AU150" s="106" t="e">
        <f ca="true">+IF(AND(ISNUMBER(OFFSET('Sanitation Data'!$H$5,0,10*ROW('Sanitation Data'!H144))),'Data Summary'!DJ150="Yes"),100-OFFSET('Sanitation Data'!$H$5,0,10*ROW('Sanitation Data'!H144)),NA())</f>
        <v>#N/A</v>
      </c>
      <c r="AV150" s="106" t="e">
        <f ca="true">+IF(AND(ISNUMBER(OFFSET('Sanitation Data'!$H$7,0,10*ROW('Sanitation Data'!H144))),'Data Summary'!DK150="Yes"),OFFSET('Sanitation Data'!$H$7,0,10*ROW('Sanitation Data'!H144)),NA())</f>
        <v>#N/A</v>
      </c>
      <c r="AW150" s="106" t="e">
        <f ca="true">+IF(AND(ISNUMBER(OFFSET('Sanitation Data'!$H$11,0,10*ROW('Sanitation Data'!H144))),'Data Summary'!DL150="Yes"),OFFSET('Sanitation Data'!$H$11,0,10*ROW('Sanitation Data'!H144)),NA())</f>
        <v>#N/A</v>
      </c>
      <c r="AX150" s="106" t="e">
        <f ca="true">+IF(AND(ISNUMBER(OFFSET('Sanitation Data'!$H$12,0,10*ROW('Sanitation Data'!H144))),'Data Summary'!DM150="Yes"),OFFSET('Sanitation Data'!$H$12,0,10*ROW('Sanitation Data'!H144)),NA())</f>
        <v>#N/A</v>
      </c>
      <c r="AY150" s="106" t="e">
        <f ca="true">+IF(AND(ISNUMBER(OFFSET('Sanitation Data'!$H$13,0,10*ROW('Sanitation Data'!H144))),'Data Summary'!DN150="Yes"),OFFSET('Sanitation Data'!$H$13,0,10*ROW('Sanitation Data'!H144)),NA())</f>
        <v>#N/A</v>
      </c>
      <c r="AZ150" s="111" t="e">
        <f ca="true">+IF(AND(ISNUMBER(OFFSET('Hygiene Data'!$C$6,0,10*ROW('Hygiene Data'!C144))),'Data Summary'!DO150="Yes"),OFFSET('Hygiene Data'!$C$6,0,10*ROW('Hygiene Data'!C144)),NA())</f>
        <v>#N/A</v>
      </c>
      <c r="BA150" s="111" t="e">
        <f ca="true">+IF(AND(ISNUMBER(OFFSET('Hygiene Data'!$C$8,0,10*ROW('Hygiene Data'!C144))),'Data Summary'!DP150="Yes"),OFFSET('Hygiene Data'!$C$8,0,10*ROW('Hygiene Data'!C144)),NA())</f>
        <v>#N/A</v>
      </c>
      <c r="BB150" s="111" t="e">
        <f ca="true">+IF(AND(ISNUMBER(OFFSET('Hygiene Data'!$C$10,0,10*ROW('Hygiene Data'!C144))),'Data Summary'!DQ150="Yes"),OFFSET('Hygiene Data'!$C$10,0,10*ROW('Hygiene Data'!C144)),NA())</f>
        <v>#N/A</v>
      </c>
      <c r="BC150" s="111" t="e">
        <f ca="true">+IF(AND(ISNUMBER(OFFSET('Hygiene Data'!$D$6,0,10*ROW('Hygiene Data'!D144))),'Data Summary'!DR150="Yes"),OFFSET('Hygiene Data'!$D$6,0,10*ROW('Hygiene Data'!D144)),NA())</f>
        <v>#N/A</v>
      </c>
      <c r="BD150" s="111" t="e">
        <f ca="true">+IF(AND(ISNUMBER(OFFSET('Hygiene Data'!$D$8,0,10*ROW('Hygiene Data'!D144))),'Data Summary'!DS150="Yes"),OFFSET('Hygiene Data'!$D$8,0,10*ROW('Hygiene Data'!D144)),NA())</f>
        <v>#N/A</v>
      </c>
      <c r="BE150" s="111" t="e">
        <f ca="true">+IF(AND(ISNUMBER(OFFSET('Hygiene Data'!$D$10,0,10*ROW('Hygiene Data'!D144))),'Data Summary'!DT150="Yes"),OFFSET('Hygiene Data'!$D$10,0,10*ROW('Hygiene Data'!D144)),NA())</f>
        <v>#N/A</v>
      </c>
      <c r="BF150" s="111" t="e">
        <f ca="true">+IF(AND(ISNUMBER(OFFSET('Hygiene Data'!$E$6,0,10*ROW('Hygiene Data'!E144))),'Data Summary'!DU150="Yes"),OFFSET('Hygiene Data'!$E$6,0,10*ROW('Hygiene Data'!E144)),NA())</f>
        <v>#N/A</v>
      </c>
      <c r="BG150" s="111" t="e">
        <f ca="true">+IF(AND(ISNUMBER(OFFSET('Hygiene Data'!$E$8,0,10*ROW('Hygiene Data'!E144))),'Data Summary'!DV150="Yes"),OFFSET('Hygiene Data'!$E$8,0,10*ROW('Hygiene Data'!E144)),NA())</f>
        <v>#N/A</v>
      </c>
      <c r="BH150" s="111" t="e">
        <f ca="true">+IF(AND(ISNUMBER(OFFSET('Hygiene Data'!$E$10,0,10*ROW('Hygiene Data'!E144))),'Data Summary'!DW150="Yes"),OFFSET('Hygiene Data'!$E$10,0,10*ROW('Hygiene Data'!E144)),NA())</f>
        <v>#N/A</v>
      </c>
      <c r="BI150" s="111" t="e">
        <f ca="true">+IF(AND(ISNUMBER(OFFSET('Hygiene Data'!$F$6,0,10*ROW('Hygiene Data'!F144))),'Data Summary'!DX150="Yes"),OFFSET('Hygiene Data'!$F$6,0,10*ROW('Hygiene Data'!F144)),NA())</f>
        <v>#N/A</v>
      </c>
      <c r="BJ150" s="111" t="e">
        <f ca="true">+IF(AND(ISNUMBER(OFFSET('Hygiene Data'!$F$8,0,10*ROW('Hygiene Data'!F144))),'Data Summary'!DY150="Yes"),OFFSET('Hygiene Data'!$F$8,0,10*ROW('Hygiene Data'!F144)),NA())</f>
        <v>#N/A</v>
      </c>
      <c r="BK150" s="111" t="e">
        <f ca="true">+IF(AND(ISNUMBER(OFFSET('Hygiene Data'!$F$10,0,10*ROW('Hygiene Data'!F144))),'Data Summary'!DZ150="Yes"),OFFSET('Hygiene Data'!$F$10,0,10*ROW('Hygiene Data'!F144)),NA())</f>
        <v>#N/A</v>
      </c>
      <c r="BL150" s="111" t="e">
        <f ca="true">+IF(AND(ISNUMBER(OFFSET('Hygiene Data'!$G$6,0,10*ROW('Hygiene Data'!G144))),'Data Summary'!EA150="Yes"),OFFSET('Hygiene Data'!$G$6,0,10*ROW('Hygiene Data'!G144)),NA())</f>
        <v>#N/A</v>
      </c>
      <c r="BM150" s="111" t="e">
        <f ca="true">+IF(AND(ISNUMBER(OFFSET('Hygiene Data'!$G$8,0,10*ROW('Hygiene Data'!G144))),'Data Summary'!EB150="Yes"),OFFSET('Hygiene Data'!$G$8,0,10*ROW('Hygiene Data'!G144)),NA())</f>
        <v>#N/A</v>
      </c>
      <c r="BN150" s="111" t="e">
        <f ca="true">+IF(AND(ISNUMBER(OFFSET('Hygiene Data'!$G$10,0,10*ROW('Hygiene Data'!G144))),'Data Summary'!EC150="Yes"),OFFSET('Hygiene Data'!$G$10,0,10*ROW('Hygiene Data'!G144)),NA())</f>
        <v>#N/A</v>
      </c>
      <c r="BO150" s="111" t="e">
        <f ca="true">+IF(AND(ISNUMBER(OFFSET('Hygiene Data'!$H$6,0,10*ROW('Hygiene Data'!H144))),'Data Summary'!ED150="Yes"),OFFSET('Hygiene Data'!$H$6,0,10*ROW('Hygiene Data'!H144)),NA())</f>
        <v>#N/A</v>
      </c>
      <c r="BP150" s="111" t="e">
        <f ca="true">+IF(AND(ISNUMBER(OFFSET('Hygiene Data'!$H$8,0,10*ROW('Hygiene Data'!H144))),'Data Summary'!EE150="Yes"),OFFSET('Hygiene Data'!$H$8,0,10*ROW('Hygiene Data'!H144)),NA())</f>
        <v>#N/A</v>
      </c>
      <c r="BQ150" s="111" t="e">
        <f ca="true">+IF(AND(ISNUMBER(OFFSET('Hygiene Data'!$H$10,0,10*ROW('Hygiene Data'!H144))),'Data Summary'!EF150="Yes"),OFFSET('Hygiene Data'!$H$10,0,10*ROW('Hygiene Data'!H144)),NA())</f>
        <v>#N/A</v>
      </c>
    </row>
    <row r="151" x14ac:dyDescent="0.2">
      <c r="A151" s="59" t="e">
        <f ca="true">+IF(OFFSET('Water Data'!$B$1,0,10*ROW('Water Data'!B145))="",NA(),OFFSET('Water Data'!$B$1,0,10*ROW('Water Data'!B145)))</f>
        <v>#N/A</v>
      </c>
      <c r="B151" s="59" t="e">
        <f ca="true">+IF(OFFSET('Water Data'!$A$3,0,10*ROW('Water Data'!A148))="",NA(),OFFSET('Water Data'!$A$3,0,10*ROW('Water Data'!A148)))</f>
        <v>#N/A</v>
      </c>
      <c r="C151" s="59" t="e">
        <f ca="true">+IF(OFFSET('Water Data'!$C$3,0,10*ROW('Water Data'!C148))="",NA(),OFFSET('Water Data'!$C$3,0,10*ROW('Water Data'!C148)))</f>
        <v>#N/A</v>
      </c>
      <c r="D151" s="60" t="e">
        <f ca="true">+IF(AND(ISNUMBER(OFFSET('Water Data'!$C$5,0,10*ROW('Water Data'!C145))),'Data Summary'!BS151="Yes"),100-OFFSET('Water Data'!$C$5,0,10*ROW('Water Data'!C145)),NA())</f>
        <v>#N/A</v>
      </c>
      <c r="E151" s="60" t="e">
        <f ca="true">+IF(AND(ISNUMBER(OFFSET('Water Data'!$C$7,0,10*ROW('Water Data'!C145))),'Data Summary'!BT151="Yes"),OFFSET('Water Data'!$C$7,0,10*ROW('Water Data'!C145)),NA())</f>
        <v>#N/A</v>
      </c>
      <c r="F151" s="60" t="e">
        <f ca="true">+IF(AND(ISNUMBER(OFFSET('Water Data'!$C$10,0,10*ROW('Water Data'!C145))),'Data Summary'!BU151="Yes"),OFFSET('Water Data'!$C$10,0,10*ROW('Water Data'!C145)),NA())</f>
        <v>#N/A</v>
      </c>
      <c r="G151" s="60" t="e">
        <f ca="true">+IF(AND(ISNUMBER(OFFSET('Water Data'!$D$5,0,10*ROW('Water Data'!D145))),'Data Summary'!BV151="Yes"),100-OFFSET('Water Data'!$D$5,0,10*ROW('Water Data'!D145)),NA())</f>
        <v>#N/A</v>
      </c>
      <c r="H151" s="60" t="e">
        <f ca="true">+IF(AND(ISNUMBER(OFFSET('Water Data'!$D$7,0,10*ROW('Water Data'!D145))),'Data Summary'!BW151="Yes"),OFFSET('Water Data'!$D$7,0,10*ROW('Water Data'!D145)),NA())</f>
        <v>#N/A</v>
      </c>
      <c r="I151" s="60" t="e">
        <f ca="true">+IF(AND(ISNUMBER(OFFSET('Water Data'!$D$10,0,10*ROW('Water Data'!D145))),'Data Summary'!BX151="Yes"),OFFSET('Water Data'!$D$10,0,10*ROW('Water Data'!D145)),NA())</f>
        <v>#N/A</v>
      </c>
      <c r="J151" s="60" t="e">
        <f ca="true">+IF(AND(ISNUMBER(OFFSET('Water Data'!$E$5,0,10*ROW('Water Data'!E145))),'Data Summary'!BY151="Yes"),100-OFFSET('Water Data'!$E$5,0,10*ROW('Water Data'!E145)),NA())</f>
        <v>#N/A</v>
      </c>
      <c r="K151" s="60" t="e">
        <f ca="true">+IF(AND(ISNUMBER(OFFSET('Water Data'!$E$7,0,10*ROW('Water Data'!E145))),'Data Summary'!BZ151="Yes"),OFFSET('Water Data'!$E$7,0,10*ROW('Water Data'!E145)),NA())</f>
        <v>#N/A</v>
      </c>
      <c r="L151" s="60" t="e">
        <f ca="true">+IF(AND(ISNUMBER(OFFSET('Water Data'!$E$10,0,10*ROW('Water Data'!E145))),'Data Summary'!CA151="Yes"),OFFSET('Water Data'!$E$10,0,10*ROW('Water Data'!E145)),NA())</f>
        <v>#N/A</v>
      </c>
      <c r="M151" s="60" t="e">
        <f ca="true">+IF(AND(ISNUMBER(OFFSET('Water Data'!$F$5,0,10*ROW('Water Data'!F145))),'Data Summary'!CB151="Yes"),100-OFFSET('Water Data'!$F$5,0,10*ROW('Water Data'!F145)),NA())</f>
        <v>#N/A</v>
      </c>
      <c r="N151" s="60" t="e">
        <f ca="true">+IF(AND(ISNUMBER(OFFSET('Water Data'!$F$7,0,10*ROW('Water Data'!F145))),'Data Summary'!CC151="Yes"),OFFSET('Water Data'!$F$7,0,10*ROW('Water Data'!F145)),NA())</f>
        <v>#N/A</v>
      </c>
      <c r="O151" s="60" t="e">
        <f ca="true">+IF(AND(ISNUMBER(OFFSET('Water Data'!$F$10,0,10*ROW('Water Data'!F145))),'Data Summary'!CD151="Yes"),OFFSET('Water Data'!$F$10,0,10*ROW('Water Data'!F145)),NA())</f>
        <v>#N/A</v>
      </c>
      <c r="P151" s="60" t="e">
        <f ca="true">+IF(AND(ISNUMBER(OFFSET('Water Data'!$G$5,0,10*ROW('Water Data'!G145))),'Data Summary'!CE151="Yes"),100-OFFSET('Water Data'!$G$5,0,10*ROW('Water Data'!G145)),NA())</f>
        <v>#N/A</v>
      </c>
      <c r="Q151" s="60" t="e">
        <f ca="true">+IF(AND(ISNUMBER(OFFSET('Water Data'!$G$7,0,10*ROW('Water Data'!G145))),'Data Summary'!CF151="Yes"),OFFSET('Water Data'!$G$7,0,10*ROW('Water Data'!G145)),NA())</f>
        <v>#N/A</v>
      </c>
      <c r="R151" s="60" t="e">
        <f ca="true">+IF(AND(ISNUMBER(OFFSET('Water Data'!$G$10,0,10*ROW('Water Data'!G145))),'Data Summary'!CG151="Yes"),OFFSET('Water Data'!$G$10,0,10*ROW('Water Data'!G145)),NA())</f>
        <v>#N/A</v>
      </c>
      <c r="S151" s="60" t="e">
        <f ca="true">+IF(AND(ISNUMBER(OFFSET('Water Data'!$H$5,0,10*ROW('Water Data'!H145))),'Data Summary'!CH151="Yes"),100-OFFSET('Water Data'!$H$5,0,10*ROW('Water Data'!H145)),NA())</f>
        <v>#N/A</v>
      </c>
      <c r="T151" s="60" t="e">
        <f ca="true">+IF(AND(ISNUMBER(OFFSET('Water Data'!$H$7,0,10*ROW('Water Data'!H145))),'Data Summary'!CI151="Yes"),OFFSET('Water Data'!$H$7,0,10*ROW('Water Data'!H145)),NA())</f>
        <v>#N/A</v>
      </c>
      <c r="U151" s="60" t="e">
        <f ca="true">+IF(AND(ISNUMBER(OFFSET('Water Data'!$H$10,0,10*ROW('Water Data'!H145))),'Data Summary'!CJ151="Yes"),OFFSET('Water Data'!$H$10,0,10*ROW('Water Data'!H145)),NA())</f>
        <v>#N/A</v>
      </c>
      <c r="V151" s="106" t="e">
        <f ca="true">+IF(AND(ISNUMBER(OFFSET('Sanitation Data'!$C$5,0,10*ROW('Sanitation Data'!C145))),'Data Summary'!CK151="Yes"),100-OFFSET('Sanitation Data'!$C$5,0,10*ROW('Sanitation Data'!C145)),NA())</f>
        <v>#N/A</v>
      </c>
      <c r="W151" s="106" t="e">
        <f ca="true">+IF(AND(ISNUMBER(OFFSET('Sanitation Data'!$C$7,0,10*ROW('Sanitation Data'!C145))),'Data Summary'!CL151="Yes"),OFFSET('Sanitation Data'!$C$7,0,10*ROW('Sanitation Data'!C145)),NA())</f>
        <v>#N/A</v>
      </c>
      <c r="X151" s="106" t="e">
        <f ca="true">+IF(AND(ISNUMBER(OFFSET('Sanitation Data'!$C$11,0,10*ROW('Sanitation Data'!C145))),'Data Summary'!CM151="Yes"),OFFSET('Sanitation Data'!$C$11,0,10*ROW('Sanitation Data'!C145)),NA())</f>
        <v>#N/A</v>
      </c>
      <c r="Y151" s="106" t="e">
        <f ca="true">+IF(AND(ISNUMBER(OFFSET('Sanitation Data'!$C$12,0,10*ROW('Sanitation Data'!C145))),'Data Summary'!CN151="Yes"),OFFSET('Sanitation Data'!$C$12,0,10*ROW('Sanitation Data'!C145)),NA())</f>
        <v>#N/A</v>
      </c>
      <c r="Z151" s="106" t="e">
        <f ca="true">+IF(AND(ISNUMBER(OFFSET('Sanitation Data'!$C$13,0,10*ROW('Sanitation Data'!C145))),'Data Summary'!CO151="Yes"),OFFSET('Sanitation Data'!$C$13,0,10*ROW('Sanitation Data'!C145)),NA())</f>
        <v>#N/A</v>
      </c>
      <c r="AA151" s="106" t="e">
        <f ca="true">+IF(AND(ISNUMBER(OFFSET('Sanitation Data'!$D$5,0,10*ROW('Sanitation Data'!D145))),'Data Summary'!CP151="Yes"),100-OFFSET('Sanitation Data'!$D$5,0,10*ROW('Sanitation Data'!D145)),NA())</f>
        <v>#N/A</v>
      </c>
      <c r="AB151" s="106" t="e">
        <f ca="true">+IF(AND(ISNUMBER(OFFSET('Sanitation Data'!$D$7,0,10*ROW('Sanitation Data'!D145))),'Data Summary'!CQ151="Yes"),OFFSET('Sanitation Data'!$D$7,0,10*ROW('Sanitation Data'!D145)),NA())</f>
        <v>#N/A</v>
      </c>
      <c r="AC151" s="106" t="e">
        <f ca="true">+IF(AND(ISNUMBER(OFFSET('Sanitation Data'!$D$11,0,10*ROW('Sanitation Data'!D145))),'Data Summary'!CR151="Yes"),OFFSET('Sanitation Data'!$D$11,0,10*ROW('Sanitation Data'!D145)),NA())</f>
        <v>#N/A</v>
      </c>
      <c r="AD151" s="106" t="e">
        <f ca="true">+IF(AND(ISNUMBER(OFFSET('Sanitation Data'!$D$12,0,10*ROW('Sanitation Data'!D145))),'Data Summary'!CS151="Yes"),OFFSET('Sanitation Data'!$D$12,0,10*ROW('Sanitation Data'!D145)),NA())</f>
        <v>#N/A</v>
      </c>
      <c r="AE151" s="106" t="e">
        <f ca="true">+IF(AND(ISNUMBER(OFFSET('Sanitation Data'!$D$13,0,10*ROW('Sanitation Data'!D145))),'Data Summary'!CT151="Yes"),OFFSET('Sanitation Data'!$D$13,0,10*ROW('Sanitation Data'!D145)),NA())</f>
        <v>#N/A</v>
      </c>
      <c r="AF151" s="106" t="e">
        <f ca="true">+IF(AND(ISNUMBER(OFFSET('Sanitation Data'!$E$5,0,10*ROW('Sanitation Data'!E145))),'Data Summary'!CU151="Yes"),100-OFFSET('Sanitation Data'!$E$5,0,10*ROW('Sanitation Data'!E145)),NA())</f>
        <v>#N/A</v>
      </c>
      <c r="AG151" s="106" t="e">
        <f ca="true">+IF(AND(ISNUMBER(OFFSET('Sanitation Data'!$E$7,0,10*ROW('Sanitation Data'!E145))),'Data Summary'!CV151="Yes"),OFFSET('Sanitation Data'!$E$7,0,10*ROW('Sanitation Data'!E145)),NA())</f>
        <v>#N/A</v>
      </c>
      <c r="AH151" s="106" t="e">
        <f ca="true">+IF(AND(ISNUMBER(OFFSET('Sanitation Data'!$E$11,0,10*ROW('Sanitation Data'!E145))),'Data Summary'!CW151="Yes"),OFFSET('Sanitation Data'!$E$11,0,10*ROW('Sanitation Data'!E145)),NA())</f>
        <v>#N/A</v>
      </c>
      <c r="AI151" s="106" t="e">
        <f ca="true">+IF(AND(ISNUMBER(OFFSET('Sanitation Data'!$E$12,0,10*ROW('Sanitation Data'!E145))),'Data Summary'!CX151="Yes"),OFFSET('Sanitation Data'!$E$12,0,10*ROW('Sanitation Data'!E145)),NA())</f>
        <v>#N/A</v>
      </c>
      <c r="AJ151" s="106" t="e">
        <f ca="true">+IF(AND(ISNUMBER(OFFSET('Sanitation Data'!$E$13,0,10*ROW('Sanitation Data'!E145))),'Data Summary'!CY151="Yes"),OFFSET('Sanitation Data'!$E$13,0,10*ROW('Sanitation Data'!E145)),NA())</f>
        <v>#N/A</v>
      </c>
      <c r="AK151" s="106" t="e">
        <f ca="true">+IF(AND(ISNUMBER(OFFSET('Sanitation Data'!$F$5,0,10*ROW('Sanitation Data'!F145))),'Data Summary'!CZ151="Yes"),100-OFFSET('Sanitation Data'!$F$5,0,10*ROW('Sanitation Data'!F145)),NA())</f>
        <v>#N/A</v>
      </c>
      <c r="AL151" s="106" t="e">
        <f ca="true">+IF(AND(ISNUMBER(OFFSET('Sanitation Data'!$F$7,0,10*ROW('Sanitation Data'!F145))),'Data Summary'!DA151="Yes"),OFFSET('Sanitation Data'!$F$7,0,10*ROW('Sanitation Data'!F145)),NA())</f>
        <v>#N/A</v>
      </c>
      <c r="AM151" s="106" t="e">
        <f ca="true">+IF(AND(ISNUMBER(OFFSET('Sanitation Data'!$F$11,0,10*ROW('Sanitation Data'!F145))),'Data Summary'!DB151="Yes"),OFFSET('Sanitation Data'!$F$11,0,10*ROW('Sanitation Data'!F145)),NA())</f>
        <v>#N/A</v>
      </c>
      <c r="AN151" s="106" t="e">
        <f ca="true">+IF(AND(ISNUMBER(OFFSET('Sanitation Data'!$F$12,0,10*ROW('Sanitation Data'!F145))),'Data Summary'!DC151="Yes"),OFFSET('Sanitation Data'!$F$12,0,10*ROW('Sanitation Data'!F145)),NA())</f>
        <v>#N/A</v>
      </c>
      <c r="AO151" s="106" t="e">
        <f ca="true">+IF(AND(ISNUMBER(OFFSET('Sanitation Data'!$F$13,0,10*ROW('Sanitation Data'!F145))),'Data Summary'!DD151="Yes"),OFFSET('Sanitation Data'!$F$13,0,10*ROW('Sanitation Data'!F145)),NA())</f>
        <v>#N/A</v>
      </c>
      <c r="AP151" s="106" t="e">
        <f ca="true">+IF(AND(ISNUMBER(OFFSET('Sanitation Data'!$G$5,0,10*ROW('Sanitation Data'!G145))),'Data Summary'!DE151="Yes"),100-OFFSET('Sanitation Data'!$G$5,0,10*ROW('Sanitation Data'!G145)),NA())</f>
        <v>#N/A</v>
      </c>
      <c r="AQ151" s="106" t="e">
        <f ca="true">+IF(AND(ISNUMBER(OFFSET('Sanitation Data'!$G$7,0,10*ROW('Sanitation Data'!G145))),'Data Summary'!DF151="Yes"),OFFSET('Sanitation Data'!$G$7,0,10*ROW('Sanitation Data'!G145)),NA())</f>
        <v>#N/A</v>
      </c>
      <c r="AR151" s="106" t="e">
        <f ca="true">+IF(AND(ISNUMBER(OFFSET('Sanitation Data'!$G$11,0,10*ROW('Sanitation Data'!G145))),'Data Summary'!DG151="Yes"),OFFSET('Sanitation Data'!$G$11,0,10*ROW('Sanitation Data'!G145)),NA())</f>
        <v>#N/A</v>
      </c>
      <c r="AS151" s="106" t="e">
        <f ca="true">+IF(AND(ISNUMBER(OFFSET('Sanitation Data'!$G$12,0,10*ROW('Sanitation Data'!G145))),'Data Summary'!DH151="Yes"),OFFSET('Sanitation Data'!$G$12,0,10*ROW('Sanitation Data'!G145)),NA())</f>
        <v>#N/A</v>
      </c>
      <c r="AT151" s="106" t="e">
        <f ca="true">+IF(AND(ISNUMBER(OFFSET('Sanitation Data'!$G$13,0,10*ROW('Sanitation Data'!G145))),'Data Summary'!DI151="Yes"),OFFSET('Sanitation Data'!$G$13,0,10*ROW('Sanitation Data'!G145)),NA())</f>
        <v>#N/A</v>
      </c>
      <c r="AU151" s="106" t="e">
        <f ca="true">+IF(AND(ISNUMBER(OFFSET('Sanitation Data'!$H$5,0,10*ROW('Sanitation Data'!H145))),'Data Summary'!DJ151="Yes"),100-OFFSET('Sanitation Data'!$H$5,0,10*ROW('Sanitation Data'!H145)),NA())</f>
        <v>#N/A</v>
      </c>
      <c r="AV151" s="106" t="e">
        <f ca="true">+IF(AND(ISNUMBER(OFFSET('Sanitation Data'!$H$7,0,10*ROW('Sanitation Data'!H145))),'Data Summary'!DK151="Yes"),OFFSET('Sanitation Data'!$H$7,0,10*ROW('Sanitation Data'!H145)),NA())</f>
        <v>#N/A</v>
      </c>
      <c r="AW151" s="106" t="e">
        <f ca="true">+IF(AND(ISNUMBER(OFFSET('Sanitation Data'!$H$11,0,10*ROW('Sanitation Data'!H145))),'Data Summary'!DL151="Yes"),OFFSET('Sanitation Data'!$H$11,0,10*ROW('Sanitation Data'!H145)),NA())</f>
        <v>#N/A</v>
      </c>
      <c r="AX151" s="106" t="e">
        <f ca="true">+IF(AND(ISNUMBER(OFFSET('Sanitation Data'!$H$12,0,10*ROW('Sanitation Data'!H145))),'Data Summary'!DM151="Yes"),OFFSET('Sanitation Data'!$H$12,0,10*ROW('Sanitation Data'!H145)),NA())</f>
        <v>#N/A</v>
      </c>
      <c r="AY151" s="106" t="e">
        <f ca="true">+IF(AND(ISNUMBER(OFFSET('Sanitation Data'!$H$13,0,10*ROW('Sanitation Data'!H145))),'Data Summary'!DN151="Yes"),OFFSET('Sanitation Data'!$H$13,0,10*ROW('Sanitation Data'!H145)),NA())</f>
        <v>#N/A</v>
      </c>
      <c r="AZ151" s="111" t="e">
        <f ca="true">+IF(AND(ISNUMBER(OFFSET('Hygiene Data'!$C$6,0,10*ROW('Hygiene Data'!C145))),'Data Summary'!DO151="Yes"),OFFSET('Hygiene Data'!$C$6,0,10*ROW('Hygiene Data'!C145)),NA())</f>
        <v>#N/A</v>
      </c>
      <c r="BA151" s="111" t="e">
        <f ca="true">+IF(AND(ISNUMBER(OFFSET('Hygiene Data'!$C$8,0,10*ROW('Hygiene Data'!C145))),'Data Summary'!DP151="Yes"),OFFSET('Hygiene Data'!$C$8,0,10*ROW('Hygiene Data'!C145)),NA())</f>
        <v>#N/A</v>
      </c>
      <c r="BB151" s="111" t="e">
        <f ca="true">+IF(AND(ISNUMBER(OFFSET('Hygiene Data'!$C$10,0,10*ROW('Hygiene Data'!C145))),'Data Summary'!DQ151="Yes"),OFFSET('Hygiene Data'!$C$10,0,10*ROW('Hygiene Data'!C145)),NA())</f>
        <v>#N/A</v>
      </c>
      <c r="BC151" s="111" t="e">
        <f ca="true">+IF(AND(ISNUMBER(OFFSET('Hygiene Data'!$D$6,0,10*ROW('Hygiene Data'!D145))),'Data Summary'!DR151="Yes"),OFFSET('Hygiene Data'!$D$6,0,10*ROW('Hygiene Data'!D145)),NA())</f>
        <v>#N/A</v>
      </c>
      <c r="BD151" s="111" t="e">
        <f ca="true">+IF(AND(ISNUMBER(OFFSET('Hygiene Data'!$D$8,0,10*ROW('Hygiene Data'!D145))),'Data Summary'!DS151="Yes"),OFFSET('Hygiene Data'!$D$8,0,10*ROW('Hygiene Data'!D145)),NA())</f>
        <v>#N/A</v>
      </c>
      <c r="BE151" s="111" t="e">
        <f ca="true">+IF(AND(ISNUMBER(OFFSET('Hygiene Data'!$D$10,0,10*ROW('Hygiene Data'!D145))),'Data Summary'!DT151="Yes"),OFFSET('Hygiene Data'!$D$10,0,10*ROW('Hygiene Data'!D145)),NA())</f>
        <v>#N/A</v>
      </c>
      <c r="BF151" s="111" t="e">
        <f ca="true">+IF(AND(ISNUMBER(OFFSET('Hygiene Data'!$E$6,0,10*ROW('Hygiene Data'!E145))),'Data Summary'!DU151="Yes"),OFFSET('Hygiene Data'!$E$6,0,10*ROW('Hygiene Data'!E145)),NA())</f>
        <v>#N/A</v>
      </c>
      <c r="BG151" s="111" t="e">
        <f ca="true">+IF(AND(ISNUMBER(OFFSET('Hygiene Data'!$E$8,0,10*ROW('Hygiene Data'!E145))),'Data Summary'!DV151="Yes"),OFFSET('Hygiene Data'!$E$8,0,10*ROW('Hygiene Data'!E145)),NA())</f>
        <v>#N/A</v>
      </c>
      <c r="BH151" s="111" t="e">
        <f ca="true">+IF(AND(ISNUMBER(OFFSET('Hygiene Data'!$E$10,0,10*ROW('Hygiene Data'!E145))),'Data Summary'!DW151="Yes"),OFFSET('Hygiene Data'!$E$10,0,10*ROW('Hygiene Data'!E145)),NA())</f>
        <v>#N/A</v>
      </c>
      <c r="BI151" s="111" t="e">
        <f ca="true">+IF(AND(ISNUMBER(OFFSET('Hygiene Data'!$F$6,0,10*ROW('Hygiene Data'!F145))),'Data Summary'!DX151="Yes"),OFFSET('Hygiene Data'!$F$6,0,10*ROW('Hygiene Data'!F145)),NA())</f>
        <v>#N/A</v>
      </c>
      <c r="BJ151" s="111" t="e">
        <f ca="true">+IF(AND(ISNUMBER(OFFSET('Hygiene Data'!$F$8,0,10*ROW('Hygiene Data'!F145))),'Data Summary'!DY151="Yes"),OFFSET('Hygiene Data'!$F$8,0,10*ROW('Hygiene Data'!F145)),NA())</f>
        <v>#N/A</v>
      </c>
      <c r="BK151" s="111" t="e">
        <f ca="true">+IF(AND(ISNUMBER(OFFSET('Hygiene Data'!$F$10,0,10*ROW('Hygiene Data'!F145))),'Data Summary'!DZ151="Yes"),OFFSET('Hygiene Data'!$F$10,0,10*ROW('Hygiene Data'!F145)),NA())</f>
        <v>#N/A</v>
      </c>
      <c r="BL151" s="111" t="e">
        <f ca="true">+IF(AND(ISNUMBER(OFFSET('Hygiene Data'!$G$6,0,10*ROW('Hygiene Data'!G145))),'Data Summary'!EA151="Yes"),OFFSET('Hygiene Data'!$G$6,0,10*ROW('Hygiene Data'!G145)),NA())</f>
        <v>#N/A</v>
      </c>
      <c r="BM151" s="111" t="e">
        <f ca="true">+IF(AND(ISNUMBER(OFFSET('Hygiene Data'!$G$8,0,10*ROW('Hygiene Data'!G145))),'Data Summary'!EB151="Yes"),OFFSET('Hygiene Data'!$G$8,0,10*ROW('Hygiene Data'!G145)),NA())</f>
        <v>#N/A</v>
      </c>
      <c r="BN151" s="111" t="e">
        <f ca="true">+IF(AND(ISNUMBER(OFFSET('Hygiene Data'!$G$10,0,10*ROW('Hygiene Data'!G145))),'Data Summary'!EC151="Yes"),OFFSET('Hygiene Data'!$G$10,0,10*ROW('Hygiene Data'!G145)),NA())</f>
        <v>#N/A</v>
      </c>
      <c r="BO151" s="111" t="e">
        <f ca="true">+IF(AND(ISNUMBER(OFFSET('Hygiene Data'!$H$6,0,10*ROW('Hygiene Data'!H145))),'Data Summary'!ED151="Yes"),OFFSET('Hygiene Data'!$H$6,0,10*ROW('Hygiene Data'!H145)),NA())</f>
        <v>#N/A</v>
      </c>
      <c r="BP151" s="111" t="e">
        <f ca="true">+IF(AND(ISNUMBER(OFFSET('Hygiene Data'!$H$8,0,10*ROW('Hygiene Data'!H145))),'Data Summary'!EE151="Yes"),OFFSET('Hygiene Data'!$H$8,0,10*ROW('Hygiene Data'!H145)),NA())</f>
        <v>#N/A</v>
      </c>
      <c r="BQ151" s="111" t="e">
        <f ca="true">+IF(AND(ISNUMBER(OFFSET('Hygiene Data'!$H$10,0,10*ROW('Hygiene Data'!H145))),'Data Summary'!EF151="Yes"),OFFSET('Hygiene Data'!$H$10,0,10*ROW('Hygiene Data'!H145)),NA())</f>
        <v>#N/A</v>
      </c>
    </row>
    <row r="152" x14ac:dyDescent="0.2">
      <c r="A152" s="59" t="e">
        <f ca="true">+IF(OFFSET('Water Data'!$B$1,0,10*ROW('Water Data'!B146))="",NA(),OFFSET('Water Data'!$B$1,0,10*ROW('Water Data'!B146)))</f>
        <v>#N/A</v>
      </c>
      <c r="B152" s="59" t="e">
        <f ca="true">+IF(OFFSET('Water Data'!$A$3,0,10*ROW('Water Data'!A149))="",NA(),OFFSET('Water Data'!$A$3,0,10*ROW('Water Data'!A149)))</f>
        <v>#N/A</v>
      </c>
      <c r="C152" s="59" t="e">
        <f ca="true">+IF(OFFSET('Water Data'!$C$3,0,10*ROW('Water Data'!C149))="",NA(),OFFSET('Water Data'!$C$3,0,10*ROW('Water Data'!C149)))</f>
        <v>#N/A</v>
      </c>
      <c r="D152" s="60" t="e">
        <f ca="true">+IF(AND(ISNUMBER(OFFSET('Water Data'!$C$5,0,10*ROW('Water Data'!C146))),'Data Summary'!BS152="Yes"),100-OFFSET('Water Data'!$C$5,0,10*ROW('Water Data'!C146)),NA())</f>
        <v>#N/A</v>
      </c>
      <c r="E152" s="60" t="e">
        <f ca="true">+IF(AND(ISNUMBER(OFFSET('Water Data'!$C$7,0,10*ROW('Water Data'!C146))),'Data Summary'!BT152="Yes"),OFFSET('Water Data'!$C$7,0,10*ROW('Water Data'!C146)),NA())</f>
        <v>#N/A</v>
      </c>
      <c r="F152" s="60" t="e">
        <f ca="true">+IF(AND(ISNUMBER(OFFSET('Water Data'!$C$10,0,10*ROW('Water Data'!C146))),'Data Summary'!BU152="Yes"),OFFSET('Water Data'!$C$10,0,10*ROW('Water Data'!C146)),NA())</f>
        <v>#N/A</v>
      </c>
      <c r="G152" s="60" t="e">
        <f ca="true">+IF(AND(ISNUMBER(OFFSET('Water Data'!$D$5,0,10*ROW('Water Data'!D146))),'Data Summary'!BV152="Yes"),100-OFFSET('Water Data'!$D$5,0,10*ROW('Water Data'!D146)),NA())</f>
        <v>#N/A</v>
      </c>
      <c r="H152" s="60" t="e">
        <f ca="true">+IF(AND(ISNUMBER(OFFSET('Water Data'!$D$7,0,10*ROW('Water Data'!D146))),'Data Summary'!BW152="Yes"),OFFSET('Water Data'!$D$7,0,10*ROW('Water Data'!D146)),NA())</f>
        <v>#N/A</v>
      </c>
      <c r="I152" s="60" t="e">
        <f ca="true">+IF(AND(ISNUMBER(OFFSET('Water Data'!$D$10,0,10*ROW('Water Data'!D146))),'Data Summary'!BX152="Yes"),OFFSET('Water Data'!$D$10,0,10*ROW('Water Data'!D146)),NA())</f>
        <v>#N/A</v>
      </c>
      <c r="J152" s="60" t="e">
        <f ca="true">+IF(AND(ISNUMBER(OFFSET('Water Data'!$E$5,0,10*ROW('Water Data'!E146))),'Data Summary'!BY152="Yes"),100-OFFSET('Water Data'!$E$5,0,10*ROW('Water Data'!E146)),NA())</f>
        <v>#N/A</v>
      </c>
      <c r="K152" s="60" t="e">
        <f ca="true">+IF(AND(ISNUMBER(OFFSET('Water Data'!$E$7,0,10*ROW('Water Data'!E146))),'Data Summary'!BZ152="Yes"),OFFSET('Water Data'!$E$7,0,10*ROW('Water Data'!E146)),NA())</f>
        <v>#N/A</v>
      </c>
      <c r="L152" s="60" t="e">
        <f ca="true">+IF(AND(ISNUMBER(OFFSET('Water Data'!$E$10,0,10*ROW('Water Data'!E146))),'Data Summary'!CA152="Yes"),OFFSET('Water Data'!$E$10,0,10*ROW('Water Data'!E146)),NA())</f>
        <v>#N/A</v>
      </c>
      <c r="M152" s="60" t="e">
        <f ca="true">+IF(AND(ISNUMBER(OFFSET('Water Data'!$F$5,0,10*ROW('Water Data'!F146))),'Data Summary'!CB152="Yes"),100-OFFSET('Water Data'!$F$5,0,10*ROW('Water Data'!F146)),NA())</f>
        <v>#N/A</v>
      </c>
      <c r="N152" s="60" t="e">
        <f ca="true">+IF(AND(ISNUMBER(OFFSET('Water Data'!$F$7,0,10*ROW('Water Data'!F146))),'Data Summary'!CC152="Yes"),OFFSET('Water Data'!$F$7,0,10*ROW('Water Data'!F146)),NA())</f>
        <v>#N/A</v>
      </c>
      <c r="O152" s="60" t="e">
        <f ca="true">+IF(AND(ISNUMBER(OFFSET('Water Data'!$F$10,0,10*ROW('Water Data'!F146))),'Data Summary'!CD152="Yes"),OFFSET('Water Data'!$F$10,0,10*ROW('Water Data'!F146)),NA())</f>
        <v>#N/A</v>
      </c>
      <c r="P152" s="60" t="e">
        <f ca="true">+IF(AND(ISNUMBER(OFFSET('Water Data'!$G$5,0,10*ROW('Water Data'!G146))),'Data Summary'!CE152="Yes"),100-OFFSET('Water Data'!$G$5,0,10*ROW('Water Data'!G146)),NA())</f>
        <v>#N/A</v>
      </c>
      <c r="Q152" s="60" t="e">
        <f ca="true">+IF(AND(ISNUMBER(OFFSET('Water Data'!$G$7,0,10*ROW('Water Data'!G146))),'Data Summary'!CF152="Yes"),OFFSET('Water Data'!$G$7,0,10*ROW('Water Data'!G146)),NA())</f>
        <v>#N/A</v>
      </c>
      <c r="R152" s="60" t="e">
        <f ca="true">+IF(AND(ISNUMBER(OFFSET('Water Data'!$G$10,0,10*ROW('Water Data'!G146))),'Data Summary'!CG152="Yes"),OFFSET('Water Data'!$G$10,0,10*ROW('Water Data'!G146)),NA())</f>
        <v>#N/A</v>
      </c>
      <c r="S152" s="60" t="e">
        <f ca="true">+IF(AND(ISNUMBER(OFFSET('Water Data'!$H$5,0,10*ROW('Water Data'!H146))),'Data Summary'!CH152="Yes"),100-OFFSET('Water Data'!$H$5,0,10*ROW('Water Data'!H146)),NA())</f>
        <v>#N/A</v>
      </c>
      <c r="T152" s="60" t="e">
        <f ca="true">+IF(AND(ISNUMBER(OFFSET('Water Data'!$H$7,0,10*ROW('Water Data'!H146))),'Data Summary'!CI152="Yes"),OFFSET('Water Data'!$H$7,0,10*ROW('Water Data'!H146)),NA())</f>
        <v>#N/A</v>
      </c>
      <c r="U152" s="60" t="e">
        <f ca="true">+IF(AND(ISNUMBER(OFFSET('Water Data'!$H$10,0,10*ROW('Water Data'!H146))),'Data Summary'!CJ152="Yes"),OFFSET('Water Data'!$H$10,0,10*ROW('Water Data'!H146)),NA())</f>
        <v>#N/A</v>
      </c>
      <c r="V152" s="106" t="e">
        <f ca="true">+IF(AND(ISNUMBER(OFFSET('Sanitation Data'!$C$5,0,10*ROW('Sanitation Data'!C146))),'Data Summary'!CK152="Yes"),100-OFFSET('Sanitation Data'!$C$5,0,10*ROW('Sanitation Data'!C146)),NA())</f>
        <v>#N/A</v>
      </c>
      <c r="W152" s="106" t="e">
        <f ca="true">+IF(AND(ISNUMBER(OFFSET('Sanitation Data'!$C$7,0,10*ROW('Sanitation Data'!C146))),'Data Summary'!CL152="Yes"),OFFSET('Sanitation Data'!$C$7,0,10*ROW('Sanitation Data'!C146)),NA())</f>
        <v>#N/A</v>
      </c>
      <c r="X152" s="106" t="e">
        <f ca="true">+IF(AND(ISNUMBER(OFFSET('Sanitation Data'!$C$11,0,10*ROW('Sanitation Data'!C146))),'Data Summary'!CM152="Yes"),OFFSET('Sanitation Data'!$C$11,0,10*ROW('Sanitation Data'!C146)),NA())</f>
        <v>#N/A</v>
      </c>
      <c r="Y152" s="106" t="e">
        <f ca="true">+IF(AND(ISNUMBER(OFFSET('Sanitation Data'!$C$12,0,10*ROW('Sanitation Data'!C146))),'Data Summary'!CN152="Yes"),OFFSET('Sanitation Data'!$C$12,0,10*ROW('Sanitation Data'!C146)),NA())</f>
        <v>#N/A</v>
      </c>
      <c r="Z152" s="106" t="e">
        <f ca="true">+IF(AND(ISNUMBER(OFFSET('Sanitation Data'!$C$13,0,10*ROW('Sanitation Data'!C146))),'Data Summary'!CO152="Yes"),OFFSET('Sanitation Data'!$C$13,0,10*ROW('Sanitation Data'!C146)),NA())</f>
        <v>#N/A</v>
      </c>
      <c r="AA152" s="106" t="e">
        <f ca="true">+IF(AND(ISNUMBER(OFFSET('Sanitation Data'!$D$5,0,10*ROW('Sanitation Data'!D146))),'Data Summary'!CP152="Yes"),100-OFFSET('Sanitation Data'!$D$5,0,10*ROW('Sanitation Data'!D146)),NA())</f>
        <v>#N/A</v>
      </c>
      <c r="AB152" s="106" t="e">
        <f ca="true">+IF(AND(ISNUMBER(OFFSET('Sanitation Data'!$D$7,0,10*ROW('Sanitation Data'!D146))),'Data Summary'!CQ152="Yes"),OFFSET('Sanitation Data'!$D$7,0,10*ROW('Sanitation Data'!D146)),NA())</f>
        <v>#N/A</v>
      </c>
      <c r="AC152" s="106" t="e">
        <f ca="true">+IF(AND(ISNUMBER(OFFSET('Sanitation Data'!$D$11,0,10*ROW('Sanitation Data'!D146))),'Data Summary'!CR152="Yes"),OFFSET('Sanitation Data'!$D$11,0,10*ROW('Sanitation Data'!D146)),NA())</f>
        <v>#N/A</v>
      </c>
      <c r="AD152" s="106" t="e">
        <f ca="true">+IF(AND(ISNUMBER(OFFSET('Sanitation Data'!$D$12,0,10*ROW('Sanitation Data'!D146))),'Data Summary'!CS152="Yes"),OFFSET('Sanitation Data'!$D$12,0,10*ROW('Sanitation Data'!D146)),NA())</f>
        <v>#N/A</v>
      </c>
      <c r="AE152" s="106" t="e">
        <f ca="true">+IF(AND(ISNUMBER(OFFSET('Sanitation Data'!$D$13,0,10*ROW('Sanitation Data'!D146))),'Data Summary'!CT152="Yes"),OFFSET('Sanitation Data'!$D$13,0,10*ROW('Sanitation Data'!D146)),NA())</f>
        <v>#N/A</v>
      </c>
      <c r="AF152" s="106" t="e">
        <f ca="true">+IF(AND(ISNUMBER(OFFSET('Sanitation Data'!$E$5,0,10*ROW('Sanitation Data'!E146))),'Data Summary'!CU152="Yes"),100-OFFSET('Sanitation Data'!$E$5,0,10*ROW('Sanitation Data'!E146)),NA())</f>
        <v>#N/A</v>
      </c>
      <c r="AG152" s="106" t="e">
        <f ca="true">+IF(AND(ISNUMBER(OFFSET('Sanitation Data'!$E$7,0,10*ROW('Sanitation Data'!E146))),'Data Summary'!CV152="Yes"),OFFSET('Sanitation Data'!$E$7,0,10*ROW('Sanitation Data'!E146)),NA())</f>
        <v>#N/A</v>
      </c>
      <c r="AH152" s="106" t="e">
        <f ca="true">+IF(AND(ISNUMBER(OFFSET('Sanitation Data'!$E$11,0,10*ROW('Sanitation Data'!E146))),'Data Summary'!CW152="Yes"),OFFSET('Sanitation Data'!$E$11,0,10*ROW('Sanitation Data'!E146)),NA())</f>
        <v>#N/A</v>
      </c>
      <c r="AI152" s="106" t="e">
        <f ca="true">+IF(AND(ISNUMBER(OFFSET('Sanitation Data'!$E$12,0,10*ROW('Sanitation Data'!E146))),'Data Summary'!CX152="Yes"),OFFSET('Sanitation Data'!$E$12,0,10*ROW('Sanitation Data'!E146)),NA())</f>
        <v>#N/A</v>
      </c>
      <c r="AJ152" s="106" t="e">
        <f ca="true">+IF(AND(ISNUMBER(OFFSET('Sanitation Data'!$E$13,0,10*ROW('Sanitation Data'!E146))),'Data Summary'!CY152="Yes"),OFFSET('Sanitation Data'!$E$13,0,10*ROW('Sanitation Data'!E146)),NA())</f>
        <v>#N/A</v>
      </c>
      <c r="AK152" s="106" t="e">
        <f ca="true">+IF(AND(ISNUMBER(OFFSET('Sanitation Data'!$F$5,0,10*ROW('Sanitation Data'!F146))),'Data Summary'!CZ152="Yes"),100-OFFSET('Sanitation Data'!$F$5,0,10*ROW('Sanitation Data'!F146)),NA())</f>
        <v>#N/A</v>
      </c>
      <c r="AL152" s="106" t="e">
        <f ca="true">+IF(AND(ISNUMBER(OFFSET('Sanitation Data'!$F$7,0,10*ROW('Sanitation Data'!F146))),'Data Summary'!DA152="Yes"),OFFSET('Sanitation Data'!$F$7,0,10*ROW('Sanitation Data'!F146)),NA())</f>
        <v>#N/A</v>
      </c>
      <c r="AM152" s="106" t="e">
        <f ca="true">+IF(AND(ISNUMBER(OFFSET('Sanitation Data'!$F$11,0,10*ROW('Sanitation Data'!F146))),'Data Summary'!DB152="Yes"),OFFSET('Sanitation Data'!$F$11,0,10*ROW('Sanitation Data'!F146)),NA())</f>
        <v>#N/A</v>
      </c>
      <c r="AN152" s="106" t="e">
        <f ca="true">+IF(AND(ISNUMBER(OFFSET('Sanitation Data'!$F$12,0,10*ROW('Sanitation Data'!F146))),'Data Summary'!DC152="Yes"),OFFSET('Sanitation Data'!$F$12,0,10*ROW('Sanitation Data'!F146)),NA())</f>
        <v>#N/A</v>
      </c>
      <c r="AO152" s="106" t="e">
        <f ca="true">+IF(AND(ISNUMBER(OFFSET('Sanitation Data'!$F$13,0,10*ROW('Sanitation Data'!F146))),'Data Summary'!DD152="Yes"),OFFSET('Sanitation Data'!$F$13,0,10*ROW('Sanitation Data'!F146)),NA())</f>
        <v>#N/A</v>
      </c>
      <c r="AP152" s="106" t="e">
        <f ca="true">+IF(AND(ISNUMBER(OFFSET('Sanitation Data'!$G$5,0,10*ROW('Sanitation Data'!G146))),'Data Summary'!DE152="Yes"),100-OFFSET('Sanitation Data'!$G$5,0,10*ROW('Sanitation Data'!G146)),NA())</f>
        <v>#N/A</v>
      </c>
      <c r="AQ152" s="106" t="e">
        <f ca="true">+IF(AND(ISNUMBER(OFFSET('Sanitation Data'!$G$7,0,10*ROW('Sanitation Data'!G146))),'Data Summary'!DF152="Yes"),OFFSET('Sanitation Data'!$G$7,0,10*ROW('Sanitation Data'!G146)),NA())</f>
        <v>#N/A</v>
      </c>
      <c r="AR152" s="106" t="e">
        <f ca="true">+IF(AND(ISNUMBER(OFFSET('Sanitation Data'!$G$11,0,10*ROW('Sanitation Data'!G146))),'Data Summary'!DG152="Yes"),OFFSET('Sanitation Data'!$G$11,0,10*ROW('Sanitation Data'!G146)),NA())</f>
        <v>#N/A</v>
      </c>
      <c r="AS152" s="106" t="e">
        <f ca="true">+IF(AND(ISNUMBER(OFFSET('Sanitation Data'!$G$12,0,10*ROW('Sanitation Data'!G146))),'Data Summary'!DH152="Yes"),OFFSET('Sanitation Data'!$G$12,0,10*ROW('Sanitation Data'!G146)),NA())</f>
        <v>#N/A</v>
      </c>
      <c r="AT152" s="106" t="e">
        <f ca="true">+IF(AND(ISNUMBER(OFFSET('Sanitation Data'!$G$13,0,10*ROW('Sanitation Data'!G146))),'Data Summary'!DI152="Yes"),OFFSET('Sanitation Data'!$G$13,0,10*ROW('Sanitation Data'!G146)),NA())</f>
        <v>#N/A</v>
      </c>
      <c r="AU152" s="106" t="e">
        <f ca="true">+IF(AND(ISNUMBER(OFFSET('Sanitation Data'!$H$5,0,10*ROW('Sanitation Data'!H146))),'Data Summary'!DJ152="Yes"),100-OFFSET('Sanitation Data'!$H$5,0,10*ROW('Sanitation Data'!H146)),NA())</f>
        <v>#N/A</v>
      </c>
      <c r="AV152" s="106" t="e">
        <f ca="true">+IF(AND(ISNUMBER(OFFSET('Sanitation Data'!$H$7,0,10*ROW('Sanitation Data'!H146))),'Data Summary'!DK152="Yes"),OFFSET('Sanitation Data'!$H$7,0,10*ROW('Sanitation Data'!H146)),NA())</f>
        <v>#N/A</v>
      </c>
      <c r="AW152" s="106" t="e">
        <f ca="true">+IF(AND(ISNUMBER(OFFSET('Sanitation Data'!$H$11,0,10*ROW('Sanitation Data'!H146))),'Data Summary'!DL152="Yes"),OFFSET('Sanitation Data'!$H$11,0,10*ROW('Sanitation Data'!H146)),NA())</f>
        <v>#N/A</v>
      </c>
      <c r="AX152" s="106" t="e">
        <f ca="true">+IF(AND(ISNUMBER(OFFSET('Sanitation Data'!$H$12,0,10*ROW('Sanitation Data'!H146))),'Data Summary'!DM152="Yes"),OFFSET('Sanitation Data'!$H$12,0,10*ROW('Sanitation Data'!H146)),NA())</f>
        <v>#N/A</v>
      </c>
      <c r="AY152" s="106" t="e">
        <f ca="true">+IF(AND(ISNUMBER(OFFSET('Sanitation Data'!$H$13,0,10*ROW('Sanitation Data'!H146))),'Data Summary'!DN152="Yes"),OFFSET('Sanitation Data'!$H$13,0,10*ROW('Sanitation Data'!H146)),NA())</f>
        <v>#N/A</v>
      </c>
      <c r="AZ152" s="111" t="e">
        <f ca="true">+IF(AND(ISNUMBER(OFFSET('Hygiene Data'!$C$6,0,10*ROW('Hygiene Data'!C146))),'Data Summary'!DO152="Yes"),OFFSET('Hygiene Data'!$C$6,0,10*ROW('Hygiene Data'!C146)),NA())</f>
        <v>#N/A</v>
      </c>
      <c r="BA152" s="111" t="e">
        <f ca="true">+IF(AND(ISNUMBER(OFFSET('Hygiene Data'!$C$8,0,10*ROW('Hygiene Data'!C146))),'Data Summary'!DP152="Yes"),OFFSET('Hygiene Data'!$C$8,0,10*ROW('Hygiene Data'!C146)),NA())</f>
        <v>#N/A</v>
      </c>
      <c r="BB152" s="111" t="e">
        <f ca="true">+IF(AND(ISNUMBER(OFFSET('Hygiene Data'!$C$10,0,10*ROW('Hygiene Data'!C146))),'Data Summary'!DQ152="Yes"),OFFSET('Hygiene Data'!$C$10,0,10*ROW('Hygiene Data'!C146)),NA())</f>
        <v>#N/A</v>
      </c>
      <c r="BC152" s="111" t="e">
        <f ca="true">+IF(AND(ISNUMBER(OFFSET('Hygiene Data'!$D$6,0,10*ROW('Hygiene Data'!D146))),'Data Summary'!DR152="Yes"),OFFSET('Hygiene Data'!$D$6,0,10*ROW('Hygiene Data'!D146)),NA())</f>
        <v>#N/A</v>
      </c>
      <c r="BD152" s="111" t="e">
        <f ca="true">+IF(AND(ISNUMBER(OFFSET('Hygiene Data'!$D$8,0,10*ROW('Hygiene Data'!D146))),'Data Summary'!DS152="Yes"),OFFSET('Hygiene Data'!$D$8,0,10*ROW('Hygiene Data'!D146)),NA())</f>
        <v>#N/A</v>
      </c>
      <c r="BE152" s="111" t="e">
        <f ca="true">+IF(AND(ISNUMBER(OFFSET('Hygiene Data'!$D$10,0,10*ROW('Hygiene Data'!D146))),'Data Summary'!DT152="Yes"),OFFSET('Hygiene Data'!$D$10,0,10*ROW('Hygiene Data'!D146)),NA())</f>
        <v>#N/A</v>
      </c>
      <c r="BF152" s="111" t="e">
        <f ca="true">+IF(AND(ISNUMBER(OFFSET('Hygiene Data'!$E$6,0,10*ROW('Hygiene Data'!E146))),'Data Summary'!DU152="Yes"),OFFSET('Hygiene Data'!$E$6,0,10*ROW('Hygiene Data'!E146)),NA())</f>
        <v>#N/A</v>
      </c>
      <c r="BG152" s="111" t="e">
        <f ca="true">+IF(AND(ISNUMBER(OFFSET('Hygiene Data'!$E$8,0,10*ROW('Hygiene Data'!E146))),'Data Summary'!DV152="Yes"),OFFSET('Hygiene Data'!$E$8,0,10*ROW('Hygiene Data'!E146)),NA())</f>
        <v>#N/A</v>
      </c>
      <c r="BH152" s="111" t="e">
        <f ca="true">+IF(AND(ISNUMBER(OFFSET('Hygiene Data'!$E$10,0,10*ROW('Hygiene Data'!E146))),'Data Summary'!DW152="Yes"),OFFSET('Hygiene Data'!$E$10,0,10*ROW('Hygiene Data'!E146)),NA())</f>
        <v>#N/A</v>
      </c>
      <c r="BI152" s="111" t="e">
        <f ca="true">+IF(AND(ISNUMBER(OFFSET('Hygiene Data'!$F$6,0,10*ROW('Hygiene Data'!F146))),'Data Summary'!DX152="Yes"),OFFSET('Hygiene Data'!$F$6,0,10*ROW('Hygiene Data'!F146)),NA())</f>
        <v>#N/A</v>
      </c>
      <c r="BJ152" s="111" t="e">
        <f ca="true">+IF(AND(ISNUMBER(OFFSET('Hygiene Data'!$F$8,0,10*ROW('Hygiene Data'!F146))),'Data Summary'!DY152="Yes"),OFFSET('Hygiene Data'!$F$8,0,10*ROW('Hygiene Data'!F146)),NA())</f>
        <v>#N/A</v>
      </c>
      <c r="BK152" s="111" t="e">
        <f ca="true">+IF(AND(ISNUMBER(OFFSET('Hygiene Data'!$F$10,0,10*ROW('Hygiene Data'!F146))),'Data Summary'!DZ152="Yes"),OFFSET('Hygiene Data'!$F$10,0,10*ROW('Hygiene Data'!F146)),NA())</f>
        <v>#N/A</v>
      </c>
      <c r="BL152" s="111" t="e">
        <f ca="true">+IF(AND(ISNUMBER(OFFSET('Hygiene Data'!$G$6,0,10*ROW('Hygiene Data'!G146))),'Data Summary'!EA152="Yes"),OFFSET('Hygiene Data'!$G$6,0,10*ROW('Hygiene Data'!G146)),NA())</f>
        <v>#N/A</v>
      </c>
      <c r="BM152" s="111" t="e">
        <f ca="true">+IF(AND(ISNUMBER(OFFSET('Hygiene Data'!$G$8,0,10*ROW('Hygiene Data'!G146))),'Data Summary'!EB152="Yes"),OFFSET('Hygiene Data'!$G$8,0,10*ROW('Hygiene Data'!G146)),NA())</f>
        <v>#N/A</v>
      </c>
      <c r="BN152" s="111" t="e">
        <f ca="true">+IF(AND(ISNUMBER(OFFSET('Hygiene Data'!$G$10,0,10*ROW('Hygiene Data'!G146))),'Data Summary'!EC152="Yes"),OFFSET('Hygiene Data'!$G$10,0,10*ROW('Hygiene Data'!G146)),NA())</f>
        <v>#N/A</v>
      </c>
      <c r="BO152" s="111" t="e">
        <f ca="true">+IF(AND(ISNUMBER(OFFSET('Hygiene Data'!$H$6,0,10*ROW('Hygiene Data'!H146))),'Data Summary'!ED152="Yes"),OFFSET('Hygiene Data'!$H$6,0,10*ROW('Hygiene Data'!H146)),NA())</f>
        <v>#N/A</v>
      </c>
      <c r="BP152" s="111" t="e">
        <f ca="true">+IF(AND(ISNUMBER(OFFSET('Hygiene Data'!$H$8,0,10*ROW('Hygiene Data'!H146))),'Data Summary'!EE152="Yes"),OFFSET('Hygiene Data'!$H$8,0,10*ROW('Hygiene Data'!H146)),NA())</f>
        <v>#N/A</v>
      </c>
      <c r="BQ152" s="111" t="e">
        <f ca="true">+IF(AND(ISNUMBER(OFFSET('Hygiene Data'!$H$10,0,10*ROW('Hygiene Data'!H146))),'Data Summary'!EF152="Yes"),OFFSET('Hygiene Data'!$H$10,0,10*ROW('Hygiene Data'!H146)),NA())</f>
        <v>#N/A</v>
      </c>
    </row>
    <row r="153" x14ac:dyDescent="0.2">
      <c r="A153" s="59" t="e">
        <f ca="true">+IF(OFFSET('Water Data'!$B$1,0,10*ROW('Water Data'!B147))="",NA(),OFFSET('Water Data'!$B$1,0,10*ROW('Water Data'!B147)))</f>
        <v>#N/A</v>
      </c>
      <c r="B153" s="59" t="e">
        <f ca="true">+IF(OFFSET('Water Data'!$A$3,0,10*ROW('Water Data'!A150))="",NA(),OFFSET('Water Data'!$A$3,0,10*ROW('Water Data'!A150)))</f>
        <v>#N/A</v>
      </c>
      <c r="C153" s="59" t="e">
        <f ca="true">+IF(OFFSET('Water Data'!$C$3,0,10*ROW('Water Data'!C150))="",NA(),OFFSET('Water Data'!$C$3,0,10*ROW('Water Data'!C150)))</f>
        <v>#N/A</v>
      </c>
      <c r="D153" s="60" t="e">
        <f ca="true">+IF(AND(ISNUMBER(OFFSET('Water Data'!$C$5,0,10*ROW('Water Data'!C147))),'Data Summary'!BS153="Yes"),100-OFFSET('Water Data'!$C$5,0,10*ROW('Water Data'!C147)),NA())</f>
        <v>#N/A</v>
      </c>
      <c r="E153" s="60" t="e">
        <f ca="true">+IF(AND(ISNUMBER(OFFSET('Water Data'!$C$7,0,10*ROW('Water Data'!C147))),'Data Summary'!BT153="Yes"),OFFSET('Water Data'!$C$7,0,10*ROW('Water Data'!C147)),NA())</f>
        <v>#N/A</v>
      </c>
      <c r="F153" s="60" t="e">
        <f ca="true">+IF(AND(ISNUMBER(OFFSET('Water Data'!$C$10,0,10*ROW('Water Data'!C147))),'Data Summary'!BU153="Yes"),OFFSET('Water Data'!$C$10,0,10*ROW('Water Data'!C147)),NA())</f>
        <v>#N/A</v>
      </c>
      <c r="G153" s="60" t="e">
        <f ca="true">+IF(AND(ISNUMBER(OFFSET('Water Data'!$D$5,0,10*ROW('Water Data'!D147))),'Data Summary'!BV153="Yes"),100-OFFSET('Water Data'!$D$5,0,10*ROW('Water Data'!D147)),NA())</f>
        <v>#N/A</v>
      </c>
      <c r="H153" s="60" t="e">
        <f ca="true">+IF(AND(ISNUMBER(OFFSET('Water Data'!$D$7,0,10*ROW('Water Data'!D147))),'Data Summary'!BW153="Yes"),OFFSET('Water Data'!$D$7,0,10*ROW('Water Data'!D147)),NA())</f>
        <v>#N/A</v>
      </c>
      <c r="I153" s="60" t="e">
        <f ca="true">+IF(AND(ISNUMBER(OFFSET('Water Data'!$D$10,0,10*ROW('Water Data'!D147))),'Data Summary'!BX153="Yes"),OFFSET('Water Data'!$D$10,0,10*ROW('Water Data'!D147)),NA())</f>
        <v>#N/A</v>
      </c>
      <c r="J153" s="60" t="e">
        <f ca="true">+IF(AND(ISNUMBER(OFFSET('Water Data'!$E$5,0,10*ROW('Water Data'!E147))),'Data Summary'!BY153="Yes"),100-OFFSET('Water Data'!$E$5,0,10*ROW('Water Data'!E147)),NA())</f>
        <v>#N/A</v>
      </c>
      <c r="K153" s="60" t="e">
        <f ca="true">+IF(AND(ISNUMBER(OFFSET('Water Data'!$E$7,0,10*ROW('Water Data'!E147))),'Data Summary'!BZ153="Yes"),OFFSET('Water Data'!$E$7,0,10*ROW('Water Data'!E147)),NA())</f>
        <v>#N/A</v>
      </c>
      <c r="L153" s="60" t="e">
        <f ca="true">+IF(AND(ISNUMBER(OFFSET('Water Data'!$E$10,0,10*ROW('Water Data'!E147))),'Data Summary'!CA153="Yes"),OFFSET('Water Data'!$E$10,0,10*ROW('Water Data'!E147)),NA())</f>
        <v>#N/A</v>
      </c>
      <c r="M153" s="60" t="e">
        <f ca="true">+IF(AND(ISNUMBER(OFFSET('Water Data'!$F$5,0,10*ROW('Water Data'!F147))),'Data Summary'!CB153="Yes"),100-OFFSET('Water Data'!$F$5,0,10*ROW('Water Data'!F147)),NA())</f>
        <v>#N/A</v>
      </c>
      <c r="N153" s="60" t="e">
        <f ca="true">+IF(AND(ISNUMBER(OFFSET('Water Data'!$F$7,0,10*ROW('Water Data'!F147))),'Data Summary'!CC153="Yes"),OFFSET('Water Data'!$F$7,0,10*ROW('Water Data'!F147)),NA())</f>
        <v>#N/A</v>
      </c>
      <c r="O153" s="60" t="e">
        <f ca="true">+IF(AND(ISNUMBER(OFFSET('Water Data'!$F$10,0,10*ROW('Water Data'!F147))),'Data Summary'!CD153="Yes"),OFFSET('Water Data'!$F$10,0,10*ROW('Water Data'!F147)),NA())</f>
        <v>#N/A</v>
      </c>
      <c r="P153" s="60" t="e">
        <f ca="true">+IF(AND(ISNUMBER(OFFSET('Water Data'!$G$5,0,10*ROW('Water Data'!G147))),'Data Summary'!CE153="Yes"),100-OFFSET('Water Data'!$G$5,0,10*ROW('Water Data'!G147)),NA())</f>
        <v>#N/A</v>
      </c>
      <c r="Q153" s="60" t="e">
        <f ca="true">+IF(AND(ISNUMBER(OFFSET('Water Data'!$G$7,0,10*ROW('Water Data'!G147))),'Data Summary'!CF153="Yes"),OFFSET('Water Data'!$G$7,0,10*ROW('Water Data'!G147)),NA())</f>
        <v>#N/A</v>
      </c>
      <c r="R153" s="60" t="e">
        <f ca="true">+IF(AND(ISNUMBER(OFFSET('Water Data'!$G$10,0,10*ROW('Water Data'!G147))),'Data Summary'!CG153="Yes"),OFFSET('Water Data'!$G$10,0,10*ROW('Water Data'!G147)),NA())</f>
        <v>#N/A</v>
      </c>
      <c r="S153" s="60" t="e">
        <f ca="true">+IF(AND(ISNUMBER(OFFSET('Water Data'!$H$5,0,10*ROW('Water Data'!H147))),'Data Summary'!CH153="Yes"),100-OFFSET('Water Data'!$H$5,0,10*ROW('Water Data'!H147)),NA())</f>
        <v>#N/A</v>
      </c>
      <c r="T153" s="60" t="e">
        <f ca="true">+IF(AND(ISNUMBER(OFFSET('Water Data'!$H$7,0,10*ROW('Water Data'!H147))),'Data Summary'!CI153="Yes"),OFFSET('Water Data'!$H$7,0,10*ROW('Water Data'!H147)),NA())</f>
        <v>#N/A</v>
      </c>
      <c r="U153" s="60" t="e">
        <f ca="true">+IF(AND(ISNUMBER(OFFSET('Water Data'!$H$10,0,10*ROW('Water Data'!H147))),'Data Summary'!CJ153="Yes"),OFFSET('Water Data'!$H$10,0,10*ROW('Water Data'!H147)),NA())</f>
        <v>#N/A</v>
      </c>
      <c r="V153" s="106" t="e">
        <f ca="true">+IF(AND(ISNUMBER(OFFSET('Sanitation Data'!$C$5,0,10*ROW('Sanitation Data'!C147))),'Data Summary'!CK153="Yes"),100-OFFSET('Sanitation Data'!$C$5,0,10*ROW('Sanitation Data'!C147)),NA())</f>
        <v>#N/A</v>
      </c>
      <c r="W153" s="106" t="e">
        <f ca="true">+IF(AND(ISNUMBER(OFFSET('Sanitation Data'!$C$7,0,10*ROW('Sanitation Data'!C147))),'Data Summary'!CL153="Yes"),OFFSET('Sanitation Data'!$C$7,0,10*ROW('Sanitation Data'!C147)),NA())</f>
        <v>#N/A</v>
      </c>
      <c r="X153" s="106" t="e">
        <f ca="true">+IF(AND(ISNUMBER(OFFSET('Sanitation Data'!$C$11,0,10*ROW('Sanitation Data'!C147))),'Data Summary'!CM153="Yes"),OFFSET('Sanitation Data'!$C$11,0,10*ROW('Sanitation Data'!C147)),NA())</f>
        <v>#N/A</v>
      </c>
      <c r="Y153" s="106" t="e">
        <f ca="true">+IF(AND(ISNUMBER(OFFSET('Sanitation Data'!$C$12,0,10*ROW('Sanitation Data'!C147))),'Data Summary'!CN153="Yes"),OFFSET('Sanitation Data'!$C$12,0,10*ROW('Sanitation Data'!C147)),NA())</f>
        <v>#N/A</v>
      </c>
      <c r="Z153" s="106" t="e">
        <f ca="true">+IF(AND(ISNUMBER(OFFSET('Sanitation Data'!$C$13,0,10*ROW('Sanitation Data'!C147))),'Data Summary'!CO153="Yes"),OFFSET('Sanitation Data'!$C$13,0,10*ROW('Sanitation Data'!C147)),NA())</f>
        <v>#N/A</v>
      </c>
      <c r="AA153" s="106" t="e">
        <f ca="true">+IF(AND(ISNUMBER(OFFSET('Sanitation Data'!$D$5,0,10*ROW('Sanitation Data'!D147))),'Data Summary'!CP153="Yes"),100-OFFSET('Sanitation Data'!$D$5,0,10*ROW('Sanitation Data'!D147)),NA())</f>
        <v>#N/A</v>
      </c>
      <c r="AB153" s="106" t="e">
        <f ca="true">+IF(AND(ISNUMBER(OFFSET('Sanitation Data'!$D$7,0,10*ROW('Sanitation Data'!D147))),'Data Summary'!CQ153="Yes"),OFFSET('Sanitation Data'!$D$7,0,10*ROW('Sanitation Data'!D147)),NA())</f>
        <v>#N/A</v>
      </c>
      <c r="AC153" s="106" t="e">
        <f ca="true">+IF(AND(ISNUMBER(OFFSET('Sanitation Data'!$D$11,0,10*ROW('Sanitation Data'!D147))),'Data Summary'!CR153="Yes"),OFFSET('Sanitation Data'!$D$11,0,10*ROW('Sanitation Data'!D147)),NA())</f>
        <v>#N/A</v>
      </c>
      <c r="AD153" s="106" t="e">
        <f ca="true">+IF(AND(ISNUMBER(OFFSET('Sanitation Data'!$D$12,0,10*ROW('Sanitation Data'!D147))),'Data Summary'!CS153="Yes"),OFFSET('Sanitation Data'!$D$12,0,10*ROW('Sanitation Data'!D147)),NA())</f>
        <v>#N/A</v>
      </c>
      <c r="AE153" s="106" t="e">
        <f ca="true">+IF(AND(ISNUMBER(OFFSET('Sanitation Data'!$D$13,0,10*ROW('Sanitation Data'!D147))),'Data Summary'!CT153="Yes"),OFFSET('Sanitation Data'!$D$13,0,10*ROW('Sanitation Data'!D147)),NA())</f>
        <v>#N/A</v>
      </c>
      <c r="AF153" s="106" t="e">
        <f ca="true">+IF(AND(ISNUMBER(OFFSET('Sanitation Data'!$E$5,0,10*ROW('Sanitation Data'!E147))),'Data Summary'!CU153="Yes"),100-OFFSET('Sanitation Data'!$E$5,0,10*ROW('Sanitation Data'!E147)),NA())</f>
        <v>#N/A</v>
      </c>
      <c r="AG153" s="106" t="e">
        <f ca="true">+IF(AND(ISNUMBER(OFFSET('Sanitation Data'!$E$7,0,10*ROW('Sanitation Data'!E147))),'Data Summary'!CV153="Yes"),OFFSET('Sanitation Data'!$E$7,0,10*ROW('Sanitation Data'!E147)),NA())</f>
        <v>#N/A</v>
      </c>
      <c r="AH153" s="106" t="e">
        <f ca="true">+IF(AND(ISNUMBER(OFFSET('Sanitation Data'!$E$11,0,10*ROW('Sanitation Data'!E147))),'Data Summary'!CW153="Yes"),OFFSET('Sanitation Data'!$E$11,0,10*ROW('Sanitation Data'!E147)),NA())</f>
        <v>#N/A</v>
      </c>
      <c r="AI153" s="106" t="e">
        <f ca="true">+IF(AND(ISNUMBER(OFFSET('Sanitation Data'!$E$12,0,10*ROW('Sanitation Data'!E147))),'Data Summary'!CX153="Yes"),OFFSET('Sanitation Data'!$E$12,0,10*ROW('Sanitation Data'!E147)),NA())</f>
        <v>#N/A</v>
      </c>
      <c r="AJ153" s="106" t="e">
        <f ca="true">+IF(AND(ISNUMBER(OFFSET('Sanitation Data'!$E$13,0,10*ROW('Sanitation Data'!E147))),'Data Summary'!CY153="Yes"),OFFSET('Sanitation Data'!$E$13,0,10*ROW('Sanitation Data'!E147)),NA())</f>
        <v>#N/A</v>
      </c>
      <c r="AK153" s="106" t="e">
        <f ca="true">+IF(AND(ISNUMBER(OFFSET('Sanitation Data'!$F$5,0,10*ROW('Sanitation Data'!F147))),'Data Summary'!CZ153="Yes"),100-OFFSET('Sanitation Data'!$F$5,0,10*ROW('Sanitation Data'!F147)),NA())</f>
        <v>#N/A</v>
      </c>
      <c r="AL153" s="106" t="e">
        <f ca="true">+IF(AND(ISNUMBER(OFFSET('Sanitation Data'!$F$7,0,10*ROW('Sanitation Data'!F147))),'Data Summary'!DA153="Yes"),OFFSET('Sanitation Data'!$F$7,0,10*ROW('Sanitation Data'!F147)),NA())</f>
        <v>#N/A</v>
      </c>
      <c r="AM153" s="106" t="e">
        <f ca="true">+IF(AND(ISNUMBER(OFFSET('Sanitation Data'!$F$11,0,10*ROW('Sanitation Data'!F147))),'Data Summary'!DB153="Yes"),OFFSET('Sanitation Data'!$F$11,0,10*ROW('Sanitation Data'!F147)),NA())</f>
        <v>#N/A</v>
      </c>
      <c r="AN153" s="106" t="e">
        <f ca="true">+IF(AND(ISNUMBER(OFFSET('Sanitation Data'!$F$12,0,10*ROW('Sanitation Data'!F147))),'Data Summary'!DC153="Yes"),OFFSET('Sanitation Data'!$F$12,0,10*ROW('Sanitation Data'!F147)),NA())</f>
        <v>#N/A</v>
      </c>
      <c r="AO153" s="106" t="e">
        <f ca="true">+IF(AND(ISNUMBER(OFFSET('Sanitation Data'!$F$13,0,10*ROW('Sanitation Data'!F147))),'Data Summary'!DD153="Yes"),OFFSET('Sanitation Data'!$F$13,0,10*ROW('Sanitation Data'!F147)),NA())</f>
        <v>#N/A</v>
      </c>
      <c r="AP153" s="106" t="e">
        <f ca="true">+IF(AND(ISNUMBER(OFFSET('Sanitation Data'!$G$5,0,10*ROW('Sanitation Data'!G147))),'Data Summary'!DE153="Yes"),100-OFFSET('Sanitation Data'!$G$5,0,10*ROW('Sanitation Data'!G147)),NA())</f>
        <v>#N/A</v>
      </c>
      <c r="AQ153" s="106" t="e">
        <f ca="true">+IF(AND(ISNUMBER(OFFSET('Sanitation Data'!$G$7,0,10*ROW('Sanitation Data'!G147))),'Data Summary'!DF153="Yes"),OFFSET('Sanitation Data'!$G$7,0,10*ROW('Sanitation Data'!G147)),NA())</f>
        <v>#N/A</v>
      </c>
      <c r="AR153" s="106" t="e">
        <f ca="true">+IF(AND(ISNUMBER(OFFSET('Sanitation Data'!$G$11,0,10*ROW('Sanitation Data'!G147))),'Data Summary'!DG153="Yes"),OFFSET('Sanitation Data'!$G$11,0,10*ROW('Sanitation Data'!G147)),NA())</f>
        <v>#N/A</v>
      </c>
      <c r="AS153" s="106" t="e">
        <f ca="true">+IF(AND(ISNUMBER(OFFSET('Sanitation Data'!$G$12,0,10*ROW('Sanitation Data'!G147))),'Data Summary'!DH153="Yes"),OFFSET('Sanitation Data'!$G$12,0,10*ROW('Sanitation Data'!G147)),NA())</f>
        <v>#N/A</v>
      </c>
      <c r="AT153" s="106" t="e">
        <f ca="true">+IF(AND(ISNUMBER(OFFSET('Sanitation Data'!$G$13,0,10*ROW('Sanitation Data'!G147))),'Data Summary'!DI153="Yes"),OFFSET('Sanitation Data'!$G$13,0,10*ROW('Sanitation Data'!G147)),NA())</f>
        <v>#N/A</v>
      </c>
      <c r="AU153" s="106" t="e">
        <f ca="true">+IF(AND(ISNUMBER(OFFSET('Sanitation Data'!$H$5,0,10*ROW('Sanitation Data'!H147))),'Data Summary'!DJ153="Yes"),100-OFFSET('Sanitation Data'!$H$5,0,10*ROW('Sanitation Data'!H147)),NA())</f>
        <v>#N/A</v>
      </c>
      <c r="AV153" s="106" t="e">
        <f ca="true">+IF(AND(ISNUMBER(OFFSET('Sanitation Data'!$H$7,0,10*ROW('Sanitation Data'!H147))),'Data Summary'!DK153="Yes"),OFFSET('Sanitation Data'!$H$7,0,10*ROW('Sanitation Data'!H147)),NA())</f>
        <v>#N/A</v>
      </c>
      <c r="AW153" s="106" t="e">
        <f ca="true">+IF(AND(ISNUMBER(OFFSET('Sanitation Data'!$H$11,0,10*ROW('Sanitation Data'!H147))),'Data Summary'!DL153="Yes"),OFFSET('Sanitation Data'!$H$11,0,10*ROW('Sanitation Data'!H147)),NA())</f>
        <v>#N/A</v>
      </c>
      <c r="AX153" s="106" t="e">
        <f ca="true">+IF(AND(ISNUMBER(OFFSET('Sanitation Data'!$H$12,0,10*ROW('Sanitation Data'!H147))),'Data Summary'!DM153="Yes"),OFFSET('Sanitation Data'!$H$12,0,10*ROW('Sanitation Data'!H147)),NA())</f>
        <v>#N/A</v>
      </c>
      <c r="AY153" s="106" t="e">
        <f ca="true">+IF(AND(ISNUMBER(OFFSET('Sanitation Data'!$H$13,0,10*ROW('Sanitation Data'!H147))),'Data Summary'!DN153="Yes"),OFFSET('Sanitation Data'!$H$13,0,10*ROW('Sanitation Data'!H147)),NA())</f>
        <v>#N/A</v>
      </c>
      <c r="AZ153" s="111" t="e">
        <f ca="true">+IF(AND(ISNUMBER(OFFSET('Hygiene Data'!$C$6,0,10*ROW('Hygiene Data'!C147))),'Data Summary'!DO153="Yes"),OFFSET('Hygiene Data'!$C$6,0,10*ROW('Hygiene Data'!C147)),NA())</f>
        <v>#N/A</v>
      </c>
      <c r="BA153" s="111" t="e">
        <f ca="true">+IF(AND(ISNUMBER(OFFSET('Hygiene Data'!$C$8,0,10*ROW('Hygiene Data'!C147))),'Data Summary'!DP153="Yes"),OFFSET('Hygiene Data'!$C$8,0,10*ROW('Hygiene Data'!C147)),NA())</f>
        <v>#N/A</v>
      </c>
      <c r="BB153" s="111" t="e">
        <f ca="true">+IF(AND(ISNUMBER(OFFSET('Hygiene Data'!$C$10,0,10*ROW('Hygiene Data'!C147))),'Data Summary'!DQ153="Yes"),OFFSET('Hygiene Data'!$C$10,0,10*ROW('Hygiene Data'!C147)),NA())</f>
        <v>#N/A</v>
      </c>
      <c r="BC153" s="111" t="e">
        <f ca="true">+IF(AND(ISNUMBER(OFFSET('Hygiene Data'!$D$6,0,10*ROW('Hygiene Data'!D147))),'Data Summary'!DR153="Yes"),OFFSET('Hygiene Data'!$D$6,0,10*ROW('Hygiene Data'!D147)),NA())</f>
        <v>#N/A</v>
      </c>
      <c r="BD153" s="111" t="e">
        <f ca="true">+IF(AND(ISNUMBER(OFFSET('Hygiene Data'!$D$8,0,10*ROW('Hygiene Data'!D147))),'Data Summary'!DS153="Yes"),OFFSET('Hygiene Data'!$D$8,0,10*ROW('Hygiene Data'!D147)),NA())</f>
        <v>#N/A</v>
      </c>
      <c r="BE153" s="111" t="e">
        <f ca="true">+IF(AND(ISNUMBER(OFFSET('Hygiene Data'!$D$10,0,10*ROW('Hygiene Data'!D147))),'Data Summary'!DT153="Yes"),OFFSET('Hygiene Data'!$D$10,0,10*ROW('Hygiene Data'!D147)),NA())</f>
        <v>#N/A</v>
      </c>
      <c r="BF153" s="111" t="e">
        <f ca="true">+IF(AND(ISNUMBER(OFFSET('Hygiene Data'!$E$6,0,10*ROW('Hygiene Data'!E147))),'Data Summary'!DU153="Yes"),OFFSET('Hygiene Data'!$E$6,0,10*ROW('Hygiene Data'!E147)),NA())</f>
        <v>#N/A</v>
      </c>
      <c r="BG153" s="111" t="e">
        <f ca="true">+IF(AND(ISNUMBER(OFFSET('Hygiene Data'!$E$8,0,10*ROW('Hygiene Data'!E147))),'Data Summary'!DV153="Yes"),OFFSET('Hygiene Data'!$E$8,0,10*ROW('Hygiene Data'!E147)),NA())</f>
        <v>#N/A</v>
      </c>
      <c r="BH153" s="111" t="e">
        <f ca="true">+IF(AND(ISNUMBER(OFFSET('Hygiene Data'!$E$10,0,10*ROW('Hygiene Data'!E147))),'Data Summary'!DW153="Yes"),OFFSET('Hygiene Data'!$E$10,0,10*ROW('Hygiene Data'!E147)),NA())</f>
        <v>#N/A</v>
      </c>
      <c r="BI153" s="111" t="e">
        <f ca="true">+IF(AND(ISNUMBER(OFFSET('Hygiene Data'!$F$6,0,10*ROW('Hygiene Data'!F147))),'Data Summary'!DX153="Yes"),OFFSET('Hygiene Data'!$F$6,0,10*ROW('Hygiene Data'!F147)),NA())</f>
        <v>#N/A</v>
      </c>
      <c r="BJ153" s="111" t="e">
        <f ca="true">+IF(AND(ISNUMBER(OFFSET('Hygiene Data'!$F$8,0,10*ROW('Hygiene Data'!F147))),'Data Summary'!DY153="Yes"),OFFSET('Hygiene Data'!$F$8,0,10*ROW('Hygiene Data'!F147)),NA())</f>
        <v>#N/A</v>
      </c>
      <c r="BK153" s="111" t="e">
        <f ca="true">+IF(AND(ISNUMBER(OFFSET('Hygiene Data'!$F$10,0,10*ROW('Hygiene Data'!F147))),'Data Summary'!DZ153="Yes"),OFFSET('Hygiene Data'!$F$10,0,10*ROW('Hygiene Data'!F147)),NA())</f>
        <v>#N/A</v>
      </c>
      <c r="BL153" s="111" t="e">
        <f ca="true">+IF(AND(ISNUMBER(OFFSET('Hygiene Data'!$G$6,0,10*ROW('Hygiene Data'!G147))),'Data Summary'!EA153="Yes"),OFFSET('Hygiene Data'!$G$6,0,10*ROW('Hygiene Data'!G147)),NA())</f>
        <v>#N/A</v>
      </c>
      <c r="BM153" s="111" t="e">
        <f ca="true">+IF(AND(ISNUMBER(OFFSET('Hygiene Data'!$G$8,0,10*ROW('Hygiene Data'!G147))),'Data Summary'!EB153="Yes"),OFFSET('Hygiene Data'!$G$8,0,10*ROW('Hygiene Data'!G147)),NA())</f>
        <v>#N/A</v>
      </c>
      <c r="BN153" s="111" t="e">
        <f ca="true">+IF(AND(ISNUMBER(OFFSET('Hygiene Data'!$G$10,0,10*ROW('Hygiene Data'!G147))),'Data Summary'!EC153="Yes"),OFFSET('Hygiene Data'!$G$10,0,10*ROW('Hygiene Data'!G147)),NA())</f>
        <v>#N/A</v>
      </c>
      <c r="BO153" s="111" t="e">
        <f ca="true">+IF(AND(ISNUMBER(OFFSET('Hygiene Data'!$H$6,0,10*ROW('Hygiene Data'!H147))),'Data Summary'!ED153="Yes"),OFFSET('Hygiene Data'!$H$6,0,10*ROW('Hygiene Data'!H147)),NA())</f>
        <v>#N/A</v>
      </c>
      <c r="BP153" s="111" t="e">
        <f ca="true">+IF(AND(ISNUMBER(OFFSET('Hygiene Data'!$H$8,0,10*ROW('Hygiene Data'!H147))),'Data Summary'!EE153="Yes"),OFFSET('Hygiene Data'!$H$8,0,10*ROW('Hygiene Data'!H147)),NA())</f>
        <v>#N/A</v>
      </c>
      <c r="BQ153" s="111" t="e">
        <f ca="true">+IF(AND(ISNUMBER(OFFSET('Hygiene Data'!$H$10,0,10*ROW('Hygiene Data'!H147))),'Data Summary'!EF153="Yes"),OFFSET('Hygiene Data'!$H$10,0,10*ROW('Hygiene Data'!H147)),NA())</f>
        <v>#N/A</v>
      </c>
    </row>
    <row r="154" x14ac:dyDescent="0.2">
      <c r="A154" s="59" t="e">
        <f ca="true">+IF(OFFSET('Water Data'!$B$1,0,10*ROW('Water Data'!B148))="",NA(),OFFSET('Water Data'!$B$1,0,10*ROW('Water Data'!B148)))</f>
        <v>#N/A</v>
      </c>
      <c r="B154" s="59" t="e">
        <f ca="true">+IF(OFFSET('Water Data'!$A$3,0,10*ROW('Water Data'!A151))="",NA(),OFFSET('Water Data'!$A$3,0,10*ROW('Water Data'!A151)))</f>
        <v>#N/A</v>
      </c>
      <c r="C154" s="59" t="e">
        <f ca="true">+IF(OFFSET('Water Data'!$C$3,0,10*ROW('Water Data'!C151))="",NA(),OFFSET('Water Data'!$C$3,0,10*ROW('Water Data'!C151)))</f>
        <v>#N/A</v>
      </c>
      <c r="D154" s="60" t="e">
        <f ca="true">+IF(AND(ISNUMBER(OFFSET('Water Data'!$C$5,0,10*ROW('Water Data'!C148))),'Data Summary'!BS154="Yes"),100-OFFSET('Water Data'!$C$5,0,10*ROW('Water Data'!C148)),NA())</f>
        <v>#N/A</v>
      </c>
      <c r="E154" s="60" t="e">
        <f ca="true">+IF(AND(ISNUMBER(OFFSET('Water Data'!$C$7,0,10*ROW('Water Data'!C148))),'Data Summary'!BT154="Yes"),OFFSET('Water Data'!$C$7,0,10*ROW('Water Data'!C148)),NA())</f>
        <v>#N/A</v>
      </c>
      <c r="F154" s="60" t="e">
        <f ca="true">+IF(AND(ISNUMBER(OFFSET('Water Data'!$C$10,0,10*ROW('Water Data'!C148))),'Data Summary'!BU154="Yes"),OFFSET('Water Data'!$C$10,0,10*ROW('Water Data'!C148)),NA())</f>
        <v>#N/A</v>
      </c>
      <c r="G154" s="60" t="e">
        <f ca="true">+IF(AND(ISNUMBER(OFFSET('Water Data'!$D$5,0,10*ROW('Water Data'!D148))),'Data Summary'!BV154="Yes"),100-OFFSET('Water Data'!$D$5,0,10*ROW('Water Data'!D148)),NA())</f>
        <v>#N/A</v>
      </c>
      <c r="H154" s="60" t="e">
        <f ca="true">+IF(AND(ISNUMBER(OFFSET('Water Data'!$D$7,0,10*ROW('Water Data'!D148))),'Data Summary'!BW154="Yes"),OFFSET('Water Data'!$D$7,0,10*ROW('Water Data'!D148)),NA())</f>
        <v>#N/A</v>
      </c>
      <c r="I154" s="60" t="e">
        <f ca="true">+IF(AND(ISNUMBER(OFFSET('Water Data'!$D$10,0,10*ROW('Water Data'!D148))),'Data Summary'!BX154="Yes"),OFFSET('Water Data'!$D$10,0,10*ROW('Water Data'!D148)),NA())</f>
        <v>#N/A</v>
      </c>
      <c r="J154" s="60" t="e">
        <f ca="true">+IF(AND(ISNUMBER(OFFSET('Water Data'!$E$5,0,10*ROW('Water Data'!E148))),'Data Summary'!BY154="Yes"),100-OFFSET('Water Data'!$E$5,0,10*ROW('Water Data'!E148)),NA())</f>
        <v>#N/A</v>
      </c>
      <c r="K154" s="60" t="e">
        <f ca="true">+IF(AND(ISNUMBER(OFFSET('Water Data'!$E$7,0,10*ROW('Water Data'!E148))),'Data Summary'!BZ154="Yes"),OFFSET('Water Data'!$E$7,0,10*ROW('Water Data'!E148)),NA())</f>
        <v>#N/A</v>
      </c>
      <c r="L154" s="60" t="e">
        <f ca="true">+IF(AND(ISNUMBER(OFFSET('Water Data'!$E$10,0,10*ROW('Water Data'!E148))),'Data Summary'!CA154="Yes"),OFFSET('Water Data'!$E$10,0,10*ROW('Water Data'!E148)),NA())</f>
        <v>#N/A</v>
      </c>
      <c r="M154" s="60" t="e">
        <f ca="true">+IF(AND(ISNUMBER(OFFSET('Water Data'!$F$5,0,10*ROW('Water Data'!F148))),'Data Summary'!CB154="Yes"),100-OFFSET('Water Data'!$F$5,0,10*ROW('Water Data'!F148)),NA())</f>
        <v>#N/A</v>
      </c>
      <c r="N154" s="60" t="e">
        <f ca="true">+IF(AND(ISNUMBER(OFFSET('Water Data'!$F$7,0,10*ROW('Water Data'!F148))),'Data Summary'!CC154="Yes"),OFFSET('Water Data'!$F$7,0,10*ROW('Water Data'!F148)),NA())</f>
        <v>#N/A</v>
      </c>
      <c r="O154" s="60" t="e">
        <f ca="true">+IF(AND(ISNUMBER(OFFSET('Water Data'!$F$10,0,10*ROW('Water Data'!F148))),'Data Summary'!CD154="Yes"),OFFSET('Water Data'!$F$10,0,10*ROW('Water Data'!F148)),NA())</f>
        <v>#N/A</v>
      </c>
      <c r="P154" s="60" t="e">
        <f ca="true">+IF(AND(ISNUMBER(OFFSET('Water Data'!$G$5,0,10*ROW('Water Data'!G148))),'Data Summary'!CE154="Yes"),100-OFFSET('Water Data'!$G$5,0,10*ROW('Water Data'!G148)),NA())</f>
        <v>#N/A</v>
      </c>
      <c r="Q154" s="60" t="e">
        <f ca="true">+IF(AND(ISNUMBER(OFFSET('Water Data'!$G$7,0,10*ROW('Water Data'!G148))),'Data Summary'!CF154="Yes"),OFFSET('Water Data'!$G$7,0,10*ROW('Water Data'!G148)),NA())</f>
        <v>#N/A</v>
      </c>
      <c r="R154" s="60" t="e">
        <f ca="true">+IF(AND(ISNUMBER(OFFSET('Water Data'!$G$10,0,10*ROW('Water Data'!G148))),'Data Summary'!CG154="Yes"),OFFSET('Water Data'!$G$10,0,10*ROW('Water Data'!G148)),NA())</f>
        <v>#N/A</v>
      </c>
      <c r="S154" s="60" t="e">
        <f ca="true">+IF(AND(ISNUMBER(OFFSET('Water Data'!$H$5,0,10*ROW('Water Data'!H148))),'Data Summary'!CH154="Yes"),100-OFFSET('Water Data'!$H$5,0,10*ROW('Water Data'!H148)),NA())</f>
        <v>#N/A</v>
      </c>
      <c r="T154" s="60" t="e">
        <f ca="true">+IF(AND(ISNUMBER(OFFSET('Water Data'!$H$7,0,10*ROW('Water Data'!H148))),'Data Summary'!CI154="Yes"),OFFSET('Water Data'!$H$7,0,10*ROW('Water Data'!H148)),NA())</f>
        <v>#N/A</v>
      </c>
      <c r="U154" s="60" t="e">
        <f ca="true">+IF(AND(ISNUMBER(OFFSET('Water Data'!$H$10,0,10*ROW('Water Data'!H148))),'Data Summary'!CJ154="Yes"),OFFSET('Water Data'!$H$10,0,10*ROW('Water Data'!H148)),NA())</f>
        <v>#N/A</v>
      </c>
      <c r="V154" s="106" t="e">
        <f ca="true">+IF(AND(ISNUMBER(OFFSET('Sanitation Data'!$C$5,0,10*ROW('Sanitation Data'!C148))),'Data Summary'!CK154="Yes"),100-OFFSET('Sanitation Data'!$C$5,0,10*ROW('Sanitation Data'!C148)),NA())</f>
        <v>#N/A</v>
      </c>
      <c r="W154" s="106" t="e">
        <f ca="true">+IF(AND(ISNUMBER(OFFSET('Sanitation Data'!$C$7,0,10*ROW('Sanitation Data'!C148))),'Data Summary'!CL154="Yes"),OFFSET('Sanitation Data'!$C$7,0,10*ROW('Sanitation Data'!C148)),NA())</f>
        <v>#N/A</v>
      </c>
      <c r="X154" s="106" t="e">
        <f ca="true">+IF(AND(ISNUMBER(OFFSET('Sanitation Data'!$C$11,0,10*ROW('Sanitation Data'!C148))),'Data Summary'!CM154="Yes"),OFFSET('Sanitation Data'!$C$11,0,10*ROW('Sanitation Data'!C148)),NA())</f>
        <v>#N/A</v>
      </c>
      <c r="Y154" s="106" t="e">
        <f ca="true">+IF(AND(ISNUMBER(OFFSET('Sanitation Data'!$C$12,0,10*ROW('Sanitation Data'!C148))),'Data Summary'!CN154="Yes"),OFFSET('Sanitation Data'!$C$12,0,10*ROW('Sanitation Data'!C148)),NA())</f>
        <v>#N/A</v>
      </c>
      <c r="Z154" s="106" t="e">
        <f ca="true">+IF(AND(ISNUMBER(OFFSET('Sanitation Data'!$C$13,0,10*ROW('Sanitation Data'!C148))),'Data Summary'!CO154="Yes"),OFFSET('Sanitation Data'!$C$13,0,10*ROW('Sanitation Data'!C148)),NA())</f>
        <v>#N/A</v>
      </c>
      <c r="AA154" s="106" t="e">
        <f ca="true">+IF(AND(ISNUMBER(OFFSET('Sanitation Data'!$D$5,0,10*ROW('Sanitation Data'!D148))),'Data Summary'!CP154="Yes"),100-OFFSET('Sanitation Data'!$D$5,0,10*ROW('Sanitation Data'!D148)),NA())</f>
        <v>#N/A</v>
      </c>
      <c r="AB154" s="106" t="e">
        <f ca="true">+IF(AND(ISNUMBER(OFFSET('Sanitation Data'!$D$7,0,10*ROW('Sanitation Data'!D148))),'Data Summary'!CQ154="Yes"),OFFSET('Sanitation Data'!$D$7,0,10*ROW('Sanitation Data'!D148)),NA())</f>
        <v>#N/A</v>
      </c>
      <c r="AC154" s="106" t="e">
        <f ca="true">+IF(AND(ISNUMBER(OFFSET('Sanitation Data'!$D$11,0,10*ROW('Sanitation Data'!D148))),'Data Summary'!CR154="Yes"),OFFSET('Sanitation Data'!$D$11,0,10*ROW('Sanitation Data'!D148)),NA())</f>
        <v>#N/A</v>
      </c>
      <c r="AD154" s="106" t="e">
        <f ca="true">+IF(AND(ISNUMBER(OFFSET('Sanitation Data'!$D$12,0,10*ROW('Sanitation Data'!D148))),'Data Summary'!CS154="Yes"),OFFSET('Sanitation Data'!$D$12,0,10*ROW('Sanitation Data'!D148)),NA())</f>
        <v>#N/A</v>
      </c>
      <c r="AE154" s="106" t="e">
        <f ca="true">+IF(AND(ISNUMBER(OFFSET('Sanitation Data'!$D$13,0,10*ROW('Sanitation Data'!D148))),'Data Summary'!CT154="Yes"),OFFSET('Sanitation Data'!$D$13,0,10*ROW('Sanitation Data'!D148)),NA())</f>
        <v>#N/A</v>
      </c>
      <c r="AF154" s="106" t="e">
        <f ca="true">+IF(AND(ISNUMBER(OFFSET('Sanitation Data'!$E$5,0,10*ROW('Sanitation Data'!E148))),'Data Summary'!CU154="Yes"),100-OFFSET('Sanitation Data'!$E$5,0,10*ROW('Sanitation Data'!E148)),NA())</f>
        <v>#N/A</v>
      </c>
      <c r="AG154" s="106" t="e">
        <f ca="true">+IF(AND(ISNUMBER(OFFSET('Sanitation Data'!$E$7,0,10*ROW('Sanitation Data'!E148))),'Data Summary'!CV154="Yes"),OFFSET('Sanitation Data'!$E$7,0,10*ROW('Sanitation Data'!E148)),NA())</f>
        <v>#N/A</v>
      </c>
      <c r="AH154" s="106" t="e">
        <f ca="true">+IF(AND(ISNUMBER(OFFSET('Sanitation Data'!$E$11,0,10*ROW('Sanitation Data'!E148))),'Data Summary'!CW154="Yes"),OFFSET('Sanitation Data'!$E$11,0,10*ROW('Sanitation Data'!E148)),NA())</f>
        <v>#N/A</v>
      </c>
      <c r="AI154" s="106" t="e">
        <f ca="true">+IF(AND(ISNUMBER(OFFSET('Sanitation Data'!$E$12,0,10*ROW('Sanitation Data'!E148))),'Data Summary'!CX154="Yes"),OFFSET('Sanitation Data'!$E$12,0,10*ROW('Sanitation Data'!E148)),NA())</f>
        <v>#N/A</v>
      </c>
      <c r="AJ154" s="106" t="e">
        <f ca="true">+IF(AND(ISNUMBER(OFFSET('Sanitation Data'!$E$13,0,10*ROW('Sanitation Data'!E148))),'Data Summary'!CY154="Yes"),OFFSET('Sanitation Data'!$E$13,0,10*ROW('Sanitation Data'!E148)),NA())</f>
        <v>#N/A</v>
      </c>
      <c r="AK154" s="106" t="e">
        <f ca="true">+IF(AND(ISNUMBER(OFFSET('Sanitation Data'!$F$5,0,10*ROW('Sanitation Data'!F148))),'Data Summary'!CZ154="Yes"),100-OFFSET('Sanitation Data'!$F$5,0,10*ROW('Sanitation Data'!F148)),NA())</f>
        <v>#N/A</v>
      </c>
      <c r="AL154" s="106" t="e">
        <f ca="true">+IF(AND(ISNUMBER(OFFSET('Sanitation Data'!$F$7,0,10*ROW('Sanitation Data'!F148))),'Data Summary'!DA154="Yes"),OFFSET('Sanitation Data'!$F$7,0,10*ROW('Sanitation Data'!F148)),NA())</f>
        <v>#N/A</v>
      </c>
      <c r="AM154" s="106" t="e">
        <f ca="true">+IF(AND(ISNUMBER(OFFSET('Sanitation Data'!$F$11,0,10*ROW('Sanitation Data'!F148))),'Data Summary'!DB154="Yes"),OFFSET('Sanitation Data'!$F$11,0,10*ROW('Sanitation Data'!F148)),NA())</f>
        <v>#N/A</v>
      </c>
      <c r="AN154" s="106" t="e">
        <f ca="true">+IF(AND(ISNUMBER(OFFSET('Sanitation Data'!$F$12,0,10*ROW('Sanitation Data'!F148))),'Data Summary'!DC154="Yes"),OFFSET('Sanitation Data'!$F$12,0,10*ROW('Sanitation Data'!F148)),NA())</f>
        <v>#N/A</v>
      </c>
      <c r="AO154" s="106" t="e">
        <f ca="true">+IF(AND(ISNUMBER(OFFSET('Sanitation Data'!$F$13,0,10*ROW('Sanitation Data'!F148))),'Data Summary'!DD154="Yes"),OFFSET('Sanitation Data'!$F$13,0,10*ROW('Sanitation Data'!F148)),NA())</f>
        <v>#N/A</v>
      </c>
      <c r="AP154" s="106" t="e">
        <f ca="true">+IF(AND(ISNUMBER(OFFSET('Sanitation Data'!$G$5,0,10*ROW('Sanitation Data'!G148))),'Data Summary'!DE154="Yes"),100-OFFSET('Sanitation Data'!$G$5,0,10*ROW('Sanitation Data'!G148)),NA())</f>
        <v>#N/A</v>
      </c>
      <c r="AQ154" s="106" t="e">
        <f ca="true">+IF(AND(ISNUMBER(OFFSET('Sanitation Data'!$G$7,0,10*ROW('Sanitation Data'!G148))),'Data Summary'!DF154="Yes"),OFFSET('Sanitation Data'!$G$7,0,10*ROW('Sanitation Data'!G148)),NA())</f>
        <v>#N/A</v>
      </c>
      <c r="AR154" s="106" t="e">
        <f ca="true">+IF(AND(ISNUMBER(OFFSET('Sanitation Data'!$G$11,0,10*ROW('Sanitation Data'!G148))),'Data Summary'!DG154="Yes"),OFFSET('Sanitation Data'!$G$11,0,10*ROW('Sanitation Data'!G148)),NA())</f>
        <v>#N/A</v>
      </c>
      <c r="AS154" s="106" t="e">
        <f ca="true">+IF(AND(ISNUMBER(OFFSET('Sanitation Data'!$G$12,0,10*ROW('Sanitation Data'!G148))),'Data Summary'!DH154="Yes"),OFFSET('Sanitation Data'!$G$12,0,10*ROW('Sanitation Data'!G148)),NA())</f>
        <v>#N/A</v>
      </c>
      <c r="AT154" s="106" t="e">
        <f ca="true">+IF(AND(ISNUMBER(OFFSET('Sanitation Data'!$G$13,0,10*ROW('Sanitation Data'!G148))),'Data Summary'!DI154="Yes"),OFFSET('Sanitation Data'!$G$13,0,10*ROW('Sanitation Data'!G148)),NA())</f>
        <v>#N/A</v>
      </c>
      <c r="AU154" s="106" t="e">
        <f ca="true">+IF(AND(ISNUMBER(OFFSET('Sanitation Data'!$H$5,0,10*ROW('Sanitation Data'!H148))),'Data Summary'!DJ154="Yes"),100-OFFSET('Sanitation Data'!$H$5,0,10*ROW('Sanitation Data'!H148)),NA())</f>
        <v>#N/A</v>
      </c>
      <c r="AV154" s="106" t="e">
        <f ca="true">+IF(AND(ISNUMBER(OFFSET('Sanitation Data'!$H$7,0,10*ROW('Sanitation Data'!H148))),'Data Summary'!DK154="Yes"),OFFSET('Sanitation Data'!$H$7,0,10*ROW('Sanitation Data'!H148)),NA())</f>
        <v>#N/A</v>
      </c>
      <c r="AW154" s="106" t="e">
        <f ca="true">+IF(AND(ISNUMBER(OFFSET('Sanitation Data'!$H$11,0,10*ROW('Sanitation Data'!H148))),'Data Summary'!DL154="Yes"),OFFSET('Sanitation Data'!$H$11,0,10*ROW('Sanitation Data'!H148)),NA())</f>
        <v>#N/A</v>
      </c>
      <c r="AX154" s="106" t="e">
        <f ca="true">+IF(AND(ISNUMBER(OFFSET('Sanitation Data'!$H$12,0,10*ROW('Sanitation Data'!H148))),'Data Summary'!DM154="Yes"),OFFSET('Sanitation Data'!$H$12,0,10*ROW('Sanitation Data'!H148)),NA())</f>
        <v>#N/A</v>
      </c>
      <c r="AY154" s="106" t="e">
        <f ca="true">+IF(AND(ISNUMBER(OFFSET('Sanitation Data'!$H$13,0,10*ROW('Sanitation Data'!H148))),'Data Summary'!DN154="Yes"),OFFSET('Sanitation Data'!$H$13,0,10*ROW('Sanitation Data'!H148)),NA())</f>
        <v>#N/A</v>
      </c>
      <c r="AZ154" s="111" t="e">
        <f ca="true">+IF(AND(ISNUMBER(OFFSET('Hygiene Data'!$C$6,0,10*ROW('Hygiene Data'!C148))),'Data Summary'!DO154="Yes"),OFFSET('Hygiene Data'!$C$6,0,10*ROW('Hygiene Data'!C148)),NA())</f>
        <v>#N/A</v>
      </c>
      <c r="BA154" s="111" t="e">
        <f ca="true">+IF(AND(ISNUMBER(OFFSET('Hygiene Data'!$C$8,0,10*ROW('Hygiene Data'!C148))),'Data Summary'!DP154="Yes"),OFFSET('Hygiene Data'!$C$8,0,10*ROW('Hygiene Data'!C148)),NA())</f>
        <v>#N/A</v>
      </c>
      <c r="BB154" s="111" t="e">
        <f ca="true">+IF(AND(ISNUMBER(OFFSET('Hygiene Data'!$C$10,0,10*ROW('Hygiene Data'!C148))),'Data Summary'!DQ154="Yes"),OFFSET('Hygiene Data'!$C$10,0,10*ROW('Hygiene Data'!C148)),NA())</f>
        <v>#N/A</v>
      </c>
      <c r="BC154" s="111" t="e">
        <f ca="true">+IF(AND(ISNUMBER(OFFSET('Hygiene Data'!$D$6,0,10*ROW('Hygiene Data'!D148))),'Data Summary'!DR154="Yes"),OFFSET('Hygiene Data'!$D$6,0,10*ROW('Hygiene Data'!D148)),NA())</f>
        <v>#N/A</v>
      </c>
      <c r="BD154" s="111" t="e">
        <f ca="true">+IF(AND(ISNUMBER(OFFSET('Hygiene Data'!$D$8,0,10*ROW('Hygiene Data'!D148))),'Data Summary'!DS154="Yes"),OFFSET('Hygiene Data'!$D$8,0,10*ROW('Hygiene Data'!D148)),NA())</f>
        <v>#N/A</v>
      </c>
      <c r="BE154" s="111" t="e">
        <f ca="true">+IF(AND(ISNUMBER(OFFSET('Hygiene Data'!$D$10,0,10*ROW('Hygiene Data'!D148))),'Data Summary'!DT154="Yes"),OFFSET('Hygiene Data'!$D$10,0,10*ROW('Hygiene Data'!D148)),NA())</f>
        <v>#N/A</v>
      </c>
      <c r="BF154" s="111" t="e">
        <f ca="true">+IF(AND(ISNUMBER(OFFSET('Hygiene Data'!$E$6,0,10*ROW('Hygiene Data'!E148))),'Data Summary'!DU154="Yes"),OFFSET('Hygiene Data'!$E$6,0,10*ROW('Hygiene Data'!E148)),NA())</f>
        <v>#N/A</v>
      </c>
      <c r="BG154" s="111" t="e">
        <f ca="true">+IF(AND(ISNUMBER(OFFSET('Hygiene Data'!$E$8,0,10*ROW('Hygiene Data'!E148))),'Data Summary'!DV154="Yes"),OFFSET('Hygiene Data'!$E$8,0,10*ROW('Hygiene Data'!E148)),NA())</f>
        <v>#N/A</v>
      </c>
      <c r="BH154" s="111" t="e">
        <f ca="true">+IF(AND(ISNUMBER(OFFSET('Hygiene Data'!$E$10,0,10*ROW('Hygiene Data'!E148))),'Data Summary'!DW154="Yes"),OFFSET('Hygiene Data'!$E$10,0,10*ROW('Hygiene Data'!E148)),NA())</f>
        <v>#N/A</v>
      </c>
      <c r="BI154" s="111" t="e">
        <f ca="true">+IF(AND(ISNUMBER(OFFSET('Hygiene Data'!$F$6,0,10*ROW('Hygiene Data'!F148))),'Data Summary'!DX154="Yes"),OFFSET('Hygiene Data'!$F$6,0,10*ROW('Hygiene Data'!F148)),NA())</f>
        <v>#N/A</v>
      </c>
      <c r="BJ154" s="111" t="e">
        <f ca="true">+IF(AND(ISNUMBER(OFFSET('Hygiene Data'!$F$8,0,10*ROW('Hygiene Data'!F148))),'Data Summary'!DY154="Yes"),OFFSET('Hygiene Data'!$F$8,0,10*ROW('Hygiene Data'!F148)),NA())</f>
        <v>#N/A</v>
      </c>
      <c r="BK154" s="111" t="e">
        <f ca="true">+IF(AND(ISNUMBER(OFFSET('Hygiene Data'!$F$10,0,10*ROW('Hygiene Data'!F148))),'Data Summary'!DZ154="Yes"),OFFSET('Hygiene Data'!$F$10,0,10*ROW('Hygiene Data'!F148)),NA())</f>
        <v>#N/A</v>
      </c>
      <c r="BL154" s="111" t="e">
        <f ca="true">+IF(AND(ISNUMBER(OFFSET('Hygiene Data'!$G$6,0,10*ROW('Hygiene Data'!G148))),'Data Summary'!EA154="Yes"),OFFSET('Hygiene Data'!$G$6,0,10*ROW('Hygiene Data'!G148)),NA())</f>
        <v>#N/A</v>
      </c>
      <c r="BM154" s="111" t="e">
        <f ca="true">+IF(AND(ISNUMBER(OFFSET('Hygiene Data'!$G$8,0,10*ROW('Hygiene Data'!G148))),'Data Summary'!EB154="Yes"),OFFSET('Hygiene Data'!$G$8,0,10*ROW('Hygiene Data'!G148)),NA())</f>
        <v>#N/A</v>
      </c>
      <c r="BN154" s="111" t="e">
        <f ca="true">+IF(AND(ISNUMBER(OFFSET('Hygiene Data'!$G$10,0,10*ROW('Hygiene Data'!G148))),'Data Summary'!EC154="Yes"),OFFSET('Hygiene Data'!$G$10,0,10*ROW('Hygiene Data'!G148)),NA())</f>
        <v>#N/A</v>
      </c>
      <c r="BO154" s="111" t="e">
        <f ca="true">+IF(AND(ISNUMBER(OFFSET('Hygiene Data'!$H$6,0,10*ROW('Hygiene Data'!H148))),'Data Summary'!ED154="Yes"),OFFSET('Hygiene Data'!$H$6,0,10*ROW('Hygiene Data'!H148)),NA())</f>
        <v>#N/A</v>
      </c>
      <c r="BP154" s="111" t="e">
        <f ca="true">+IF(AND(ISNUMBER(OFFSET('Hygiene Data'!$H$8,0,10*ROW('Hygiene Data'!H148))),'Data Summary'!EE154="Yes"),OFFSET('Hygiene Data'!$H$8,0,10*ROW('Hygiene Data'!H148)),NA())</f>
        <v>#N/A</v>
      </c>
      <c r="BQ154" s="111" t="e">
        <f ca="true">+IF(AND(ISNUMBER(OFFSET('Hygiene Data'!$H$10,0,10*ROW('Hygiene Data'!H148))),'Data Summary'!EF154="Yes"),OFFSET('Hygiene Data'!$H$10,0,10*ROW('Hygiene Data'!H148)),NA())</f>
        <v>#N/A</v>
      </c>
    </row>
    <row r="155" x14ac:dyDescent="0.2">
      <c r="A155" s="59" t="e">
        <f ca="true">+IF(OFFSET('Water Data'!$B$1,0,10*ROW('Water Data'!B149))="",NA(),OFFSET('Water Data'!$B$1,0,10*ROW('Water Data'!B149)))</f>
        <v>#N/A</v>
      </c>
      <c r="B155" s="59" t="e">
        <f ca="true">+IF(OFFSET('Water Data'!$A$3,0,10*ROW('Water Data'!A152))="",NA(),OFFSET('Water Data'!$A$3,0,10*ROW('Water Data'!A152)))</f>
        <v>#N/A</v>
      </c>
      <c r="C155" s="59" t="e">
        <f ca="true">+IF(OFFSET('Water Data'!$C$3,0,10*ROW('Water Data'!C152))="",NA(),OFFSET('Water Data'!$C$3,0,10*ROW('Water Data'!C152)))</f>
        <v>#N/A</v>
      </c>
      <c r="D155" s="60" t="e">
        <f ca="true">+IF(AND(ISNUMBER(OFFSET('Water Data'!$C$5,0,10*ROW('Water Data'!C149))),'Data Summary'!BS155="Yes"),100-OFFSET('Water Data'!$C$5,0,10*ROW('Water Data'!C149)),NA())</f>
        <v>#N/A</v>
      </c>
      <c r="E155" s="60" t="e">
        <f ca="true">+IF(AND(ISNUMBER(OFFSET('Water Data'!$C$7,0,10*ROW('Water Data'!C149))),'Data Summary'!BT155="Yes"),OFFSET('Water Data'!$C$7,0,10*ROW('Water Data'!C149)),NA())</f>
        <v>#N/A</v>
      </c>
      <c r="F155" s="60" t="e">
        <f ca="true">+IF(AND(ISNUMBER(OFFSET('Water Data'!$C$10,0,10*ROW('Water Data'!C149))),'Data Summary'!BU155="Yes"),OFFSET('Water Data'!$C$10,0,10*ROW('Water Data'!C149)),NA())</f>
        <v>#N/A</v>
      </c>
      <c r="G155" s="60" t="e">
        <f ca="true">+IF(AND(ISNUMBER(OFFSET('Water Data'!$D$5,0,10*ROW('Water Data'!D149))),'Data Summary'!BV155="Yes"),100-OFFSET('Water Data'!$D$5,0,10*ROW('Water Data'!D149)),NA())</f>
        <v>#N/A</v>
      </c>
      <c r="H155" s="60" t="e">
        <f ca="true">+IF(AND(ISNUMBER(OFFSET('Water Data'!$D$7,0,10*ROW('Water Data'!D149))),'Data Summary'!BW155="Yes"),OFFSET('Water Data'!$D$7,0,10*ROW('Water Data'!D149)),NA())</f>
        <v>#N/A</v>
      </c>
      <c r="I155" s="60" t="e">
        <f ca="true">+IF(AND(ISNUMBER(OFFSET('Water Data'!$D$10,0,10*ROW('Water Data'!D149))),'Data Summary'!BX155="Yes"),OFFSET('Water Data'!$D$10,0,10*ROW('Water Data'!D149)),NA())</f>
        <v>#N/A</v>
      </c>
      <c r="J155" s="60" t="e">
        <f ca="true">+IF(AND(ISNUMBER(OFFSET('Water Data'!$E$5,0,10*ROW('Water Data'!E149))),'Data Summary'!BY155="Yes"),100-OFFSET('Water Data'!$E$5,0,10*ROW('Water Data'!E149)),NA())</f>
        <v>#N/A</v>
      </c>
      <c r="K155" s="60" t="e">
        <f ca="true">+IF(AND(ISNUMBER(OFFSET('Water Data'!$E$7,0,10*ROW('Water Data'!E149))),'Data Summary'!BZ155="Yes"),OFFSET('Water Data'!$E$7,0,10*ROW('Water Data'!E149)),NA())</f>
        <v>#N/A</v>
      </c>
      <c r="L155" s="60" t="e">
        <f ca="true">+IF(AND(ISNUMBER(OFFSET('Water Data'!$E$10,0,10*ROW('Water Data'!E149))),'Data Summary'!CA155="Yes"),OFFSET('Water Data'!$E$10,0,10*ROW('Water Data'!E149)),NA())</f>
        <v>#N/A</v>
      </c>
      <c r="M155" s="60" t="e">
        <f ca="true">+IF(AND(ISNUMBER(OFFSET('Water Data'!$F$5,0,10*ROW('Water Data'!F149))),'Data Summary'!CB155="Yes"),100-OFFSET('Water Data'!$F$5,0,10*ROW('Water Data'!F149)),NA())</f>
        <v>#N/A</v>
      </c>
      <c r="N155" s="60" t="e">
        <f ca="true">+IF(AND(ISNUMBER(OFFSET('Water Data'!$F$7,0,10*ROW('Water Data'!F149))),'Data Summary'!CC155="Yes"),OFFSET('Water Data'!$F$7,0,10*ROW('Water Data'!F149)),NA())</f>
        <v>#N/A</v>
      </c>
      <c r="O155" s="60" t="e">
        <f ca="true">+IF(AND(ISNUMBER(OFFSET('Water Data'!$F$10,0,10*ROW('Water Data'!F149))),'Data Summary'!CD155="Yes"),OFFSET('Water Data'!$F$10,0,10*ROW('Water Data'!F149)),NA())</f>
        <v>#N/A</v>
      </c>
      <c r="P155" s="60" t="e">
        <f ca="true">+IF(AND(ISNUMBER(OFFSET('Water Data'!$G$5,0,10*ROW('Water Data'!G149))),'Data Summary'!CE155="Yes"),100-OFFSET('Water Data'!$G$5,0,10*ROW('Water Data'!G149)),NA())</f>
        <v>#N/A</v>
      </c>
      <c r="Q155" s="60" t="e">
        <f ca="true">+IF(AND(ISNUMBER(OFFSET('Water Data'!$G$7,0,10*ROW('Water Data'!G149))),'Data Summary'!CF155="Yes"),OFFSET('Water Data'!$G$7,0,10*ROW('Water Data'!G149)),NA())</f>
        <v>#N/A</v>
      </c>
      <c r="R155" s="60" t="e">
        <f ca="true">+IF(AND(ISNUMBER(OFFSET('Water Data'!$G$10,0,10*ROW('Water Data'!G149))),'Data Summary'!CG155="Yes"),OFFSET('Water Data'!$G$10,0,10*ROW('Water Data'!G149)),NA())</f>
        <v>#N/A</v>
      </c>
      <c r="S155" s="60" t="e">
        <f ca="true">+IF(AND(ISNUMBER(OFFSET('Water Data'!$H$5,0,10*ROW('Water Data'!H149))),'Data Summary'!CH155="Yes"),100-OFFSET('Water Data'!$H$5,0,10*ROW('Water Data'!H149)),NA())</f>
        <v>#N/A</v>
      </c>
      <c r="T155" s="60" t="e">
        <f ca="true">+IF(AND(ISNUMBER(OFFSET('Water Data'!$H$7,0,10*ROW('Water Data'!H149))),'Data Summary'!CI155="Yes"),OFFSET('Water Data'!$H$7,0,10*ROW('Water Data'!H149)),NA())</f>
        <v>#N/A</v>
      </c>
      <c r="U155" s="60" t="e">
        <f ca="true">+IF(AND(ISNUMBER(OFFSET('Water Data'!$H$10,0,10*ROW('Water Data'!H149))),'Data Summary'!CJ155="Yes"),OFFSET('Water Data'!$H$10,0,10*ROW('Water Data'!H149)),NA())</f>
        <v>#N/A</v>
      </c>
      <c r="V155" s="106" t="e">
        <f ca="true">+IF(AND(ISNUMBER(OFFSET('Sanitation Data'!$C$5,0,10*ROW('Sanitation Data'!C149))),'Data Summary'!CK155="Yes"),100-OFFSET('Sanitation Data'!$C$5,0,10*ROW('Sanitation Data'!C149)),NA())</f>
        <v>#N/A</v>
      </c>
      <c r="W155" s="106" t="e">
        <f ca="true">+IF(AND(ISNUMBER(OFFSET('Sanitation Data'!$C$7,0,10*ROW('Sanitation Data'!C149))),'Data Summary'!CL155="Yes"),OFFSET('Sanitation Data'!$C$7,0,10*ROW('Sanitation Data'!C149)),NA())</f>
        <v>#N/A</v>
      </c>
      <c r="X155" s="106" t="e">
        <f ca="true">+IF(AND(ISNUMBER(OFFSET('Sanitation Data'!$C$11,0,10*ROW('Sanitation Data'!C149))),'Data Summary'!CM155="Yes"),OFFSET('Sanitation Data'!$C$11,0,10*ROW('Sanitation Data'!C149)),NA())</f>
        <v>#N/A</v>
      </c>
      <c r="Y155" s="106" t="e">
        <f ca="true">+IF(AND(ISNUMBER(OFFSET('Sanitation Data'!$C$12,0,10*ROW('Sanitation Data'!C149))),'Data Summary'!CN155="Yes"),OFFSET('Sanitation Data'!$C$12,0,10*ROW('Sanitation Data'!C149)),NA())</f>
        <v>#N/A</v>
      </c>
      <c r="Z155" s="106" t="e">
        <f ca="true">+IF(AND(ISNUMBER(OFFSET('Sanitation Data'!$C$13,0,10*ROW('Sanitation Data'!C149))),'Data Summary'!CO155="Yes"),OFFSET('Sanitation Data'!$C$13,0,10*ROW('Sanitation Data'!C149)),NA())</f>
        <v>#N/A</v>
      </c>
      <c r="AA155" s="106" t="e">
        <f ca="true">+IF(AND(ISNUMBER(OFFSET('Sanitation Data'!$D$5,0,10*ROW('Sanitation Data'!D149))),'Data Summary'!CP155="Yes"),100-OFFSET('Sanitation Data'!$D$5,0,10*ROW('Sanitation Data'!D149)),NA())</f>
        <v>#N/A</v>
      </c>
      <c r="AB155" s="106" t="e">
        <f ca="true">+IF(AND(ISNUMBER(OFFSET('Sanitation Data'!$D$7,0,10*ROW('Sanitation Data'!D149))),'Data Summary'!CQ155="Yes"),OFFSET('Sanitation Data'!$D$7,0,10*ROW('Sanitation Data'!D149)),NA())</f>
        <v>#N/A</v>
      </c>
      <c r="AC155" s="106" t="e">
        <f ca="true">+IF(AND(ISNUMBER(OFFSET('Sanitation Data'!$D$11,0,10*ROW('Sanitation Data'!D149))),'Data Summary'!CR155="Yes"),OFFSET('Sanitation Data'!$D$11,0,10*ROW('Sanitation Data'!D149)),NA())</f>
        <v>#N/A</v>
      </c>
      <c r="AD155" s="106" t="e">
        <f ca="true">+IF(AND(ISNUMBER(OFFSET('Sanitation Data'!$D$12,0,10*ROW('Sanitation Data'!D149))),'Data Summary'!CS155="Yes"),OFFSET('Sanitation Data'!$D$12,0,10*ROW('Sanitation Data'!D149)),NA())</f>
        <v>#N/A</v>
      </c>
      <c r="AE155" s="106" t="e">
        <f ca="true">+IF(AND(ISNUMBER(OFFSET('Sanitation Data'!$D$13,0,10*ROW('Sanitation Data'!D149))),'Data Summary'!CT155="Yes"),OFFSET('Sanitation Data'!$D$13,0,10*ROW('Sanitation Data'!D149)),NA())</f>
        <v>#N/A</v>
      </c>
      <c r="AF155" s="106" t="e">
        <f ca="true">+IF(AND(ISNUMBER(OFFSET('Sanitation Data'!$E$5,0,10*ROW('Sanitation Data'!E149))),'Data Summary'!CU155="Yes"),100-OFFSET('Sanitation Data'!$E$5,0,10*ROW('Sanitation Data'!E149)),NA())</f>
        <v>#N/A</v>
      </c>
      <c r="AG155" s="106" t="e">
        <f ca="true">+IF(AND(ISNUMBER(OFFSET('Sanitation Data'!$E$7,0,10*ROW('Sanitation Data'!E149))),'Data Summary'!CV155="Yes"),OFFSET('Sanitation Data'!$E$7,0,10*ROW('Sanitation Data'!E149)),NA())</f>
        <v>#N/A</v>
      </c>
      <c r="AH155" s="106" t="e">
        <f ca="true">+IF(AND(ISNUMBER(OFFSET('Sanitation Data'!$E$11,0,10*ROW('Sanitation Data'!E149))),'Data Summary'!CW155="Yes"),OFFSET('Sanitation Data'!$E$11,0,10*ROW('Sanitation Data'!E149)),NA())</f>
        <v>#N/A</v>
      </c>
      <c r="AI155" s="106" t="e">
        <f ca="true">+IF(AND(ISNUMBER(OFFSET('Sanitation Data'!$E$12,0,10*ROW('Sanitation Data'!E149))),'Data Summary'!CX155="Yes"),OFFSET('Sanitation Data'!$E$12,0,10*ROW('Sanitation Data'!E149)),NA())</f>
        <v>#N/A</v>
      </c>
      <c r="AJ155" s="106" t="e">
        <f ca="true">+IF(AND(ISNUMBER(OFFSET('Sanitation Data'!$E$13,0,10*ROW('Sanitation Data'!E149))),'Data Summary'!CY155="Yes"),OFFSET('Sanitation Data'!$E$13,0,10*ROW('Sanitation Data'!E149)),NA())</f>
        <v>#N/A</v>
      </c>
      <c r="AK155" s="106" t="e">
        <f ca="true">+IF(AND(ISNUMBER(OFFSET('Sanitation Data'!$F$5,0,10*ROW('Sanitation Data'!F149))),'Data Summary'!CZ155="Yes"),100-OFFSET('Sanitation Data'!$F$5,0,10*ROW('Sanitation Data'!F149)),NA())</f>
        <v>#N/A</v>
      </c>
      <c r="AL155" s="106" t="e">
        <f ca="true">+IF(AND(ISNUMBER(OFFSET('Sanitation Data'!$F$7,0,10*ROW('Sanitation Data'!F149))),'Data Summary'!DA155="Yes"),OFFSET('Sanitation Data'!$F$7,0,10*ROW('Sanitation Data'!F149)),NA())</f>
        <v>#N/A</v>
      </c>
      <c r="AM155" s="106" t="e">
        <f ca="true">+IF(AND(ISNUMBER(OFFSET('Sanitation Data'!$F$11,0,10*ROW('Sanitation Data'!F149))),'Data Summary'!DB155="Yes"),OFFSET('Sanitation Data'!$F$11,0,10*ROW('Sanitation Data'!F149)),NA())</f>
        <v>#N/A</v>
      </c>
      <c r="AN155" s="106" t="e">
        <f ca="true">+IF(AND(ISNUMBER(OFFSET('Sanitation Data'!$F$12,0,10*ROW('Sanitation Data'!F149))),'Data Summary'!DC155="Yes"),OFFSET('Sanitation Data'!$F$12,0,10*ROW('Sanitation Data'!F149)),NA())</f>
        <v>#N/A</v>
      </c>
      <c r="AO155" s="106" t="e">
        <f ca="true">+IF(AND(ISNUMBER(OFFSET('Sanitation Data'!$F$13,0,10*ROW('Sanitation Data'!F149))),'Data Summary'!DD155="Yes"),OFFSET('Sanitation Data'!$F$13,0,10*ROW('Sanitation Data'!F149)),NA())</f>
        <v>#N/A</v>
      </c>
      <c r="AP155" s="106" t="e">
        <f ca="true">+IF(AND(ISNUMBER(OFFSET('Sanitation Data'!$G$5,0,10*ROW('Sanitation Data'!G149))),'Data Summary'!DE155="Yes"),100-OFFSET('Sanitation Data'!$G$5,0,10*ROW('Sanitation Data'!G149)),NA())</f>
        <v>#N/A</v>
      </c>
      <c r="AQ155" s="106" t="e">
        <f ca="true">+IF(AND(ISNUMBER(OFFSET('Sanitation Data'!$G$7,0,10*ROW('Sanitation Data'!G149))),'Data Summary'!DF155="Yes"),OFFSET('Sanitation Data'!$G$7,0,10*ROW('Sanitation Data'!G149)),NA())</f>
        <v>#N/A</v>
      </c>
      <c r="AR155" s="106" t="e">
        <f ca="true">+IF(AND(ISNUMBER(OFFSET('Sanitation Data'!$G$11,0,10*ROW('Sanitation Data'!G149))),'Data Summary'!DG155="Yes"),OFFSET('Sanitation Data'!$G$11,0,10*ROW('Sanitation Data'!G149)),NA())</f>
        <v>#N/A</v>
      </c>
      <c r="AS155" s="106" t="e">
        <f ca="true">+IF(AND(ISNUMBER(OFFSET('Sanitation Data'!$G$12,0,10*ROW('Sanitation Data'!G149))),'Data Summary'!DH155="Yes"),OFFSET('Sanitation Data'!$G$12,0,10*ROW('Sanitation Data'!G149)),NA())</f>
        <v>#N/A</v>
      </c>
      <c r="AT155" s="106" t="e">
        <f ca="true">+IF(AND(ISNUMBER(OFFSET('Sanitation Data'!$G$13,0,10*ROW('Sanitation Data'!G149))),'Data Summary'!DI155="Yes"),OFFSET('Sanitation Data'!$G$13,0,10*ROW('Sanitation Data'!G149)),NA())</f>
        <v>#N/A</v>
      </c>
      <c r="AU155" s="106" t="e">
        <f ca="true">+IF(AND(ISNUMBER(OFFSET('Sanitation Data'!$H$5,0,10*ROW('Sanitation Data'!H149))),'Data Summary'!DJ155="Yes"),100-OFFSET('Sanitation Data'!$H$5,0,10*ROW('Sanitation Data'!H149)),NA())</f>
        <v>#N/A</v>
      </c>
      <c r="AV155" s="106" t="e">
        <f ca="true">+IF(AND(ISNUMBER(OFFSET('Sanitation Data'!$H$7,0,10*ROW('Sanitation Data'!H149))),'Data Summary'!DK155="Yes"),OFFSET('Sanitation Data'!$H$7,0,10*ROW('Sanitation Data'!H149)),NA())</f>
        <v>#N/A</v>
      </c>
      <c r="AW155" s="106" t="e">
        <f ca="true">+IF(AND(ISNUMBER(OFFSET('Sanitation Data'!$H$11,0,10*ROW('Sanitation Data'!H149))),'Data Summary'!DL155="Yes"),OFFSET('Sanitation Data'!$H$11,0,10*ROW('Sanitation Data'!H149)),NA())</f>
        <v>#N/A</v>
      </c>
      <c r="AX155" s="106" t="e">
        <f ca="true">+IF(AND(ISNUMBER(OFFSET('Sanitation Data'!$H$12,0,10*ROW('Sanitation Data'!H149))),'Data Summary'!DM155="Yes"),OFFSET('Sanitation Data'!$H$12,0,10*ROW('Sanitation Data'!H149)),NA())</f>
        <v>#N/A</v>
      </c>
      <c r="AY155" s="106" t="e">
        <f ca="true">+IF(AND(ISNUMBER(OFFSET('Sanitation Data'!$H$13,0,10*ROW('Sanitation Data'!H149))),'Data Summary'!DN155="Yes"),OFFSET('Sanitation Data'!$H$13,0,10*ROW('Sanitation Data'!H149)),NA())</f>
        <v>#N/A</v>
      </c>
      <c r="AZ155" s="111" t="e">
        <f ca="true">+IF(AND(ISNUMBER(OFFSET('Hygiene Data'!$C$6,0,10*ROW('Hygiene Data'!C149))),'Data Summary'!DO155="Yes"),OFFSET('Hygiene Data'!$C$6,0,10*ROW('Hygiene Data'!C149)),NA())</f>
        <v>#N/A</v>
      </c>
      <c r="BA155" s="111" t="e">
        <f ca="true">+IF(AND(ISNUMBER(OFFSET('Hygiene Data'!$C$8,0,10*ROW('Hygiene Data'!C149))),'Data Summary'!DP155="Yes"),OFFSET('Hygiene Data'!$C$8,0,10*ROW('Hygiene Data'!C149)),NA())</f>
        <v>#N/A</v>
      </c>
      <c r="BB155" s="111" t="e">
        <f ca="true">+IF(AND(ISNUMBER(OFFSET('Hygiene Data'!$C$10,0,10*ROW('Hygiene Data'!C149))),'Data Summary'!DQ155="Yes"),OFFSET('Hygiene Data'!$C$10,0,10*ROW('Hygiene Data'!C149)),NA())</f>
        <v>#N/A</v>
      </c>
      <c r="BC155" s="111" t="e">
        <f ca="true">+IF(AND(ISNUMBER(OFFSET('Hygiene Data'!$D$6,0,10*ROW('Hygiene Data'!D149))),'Data Summary'!DR155="Yes"),OFFSET('Hygiene Data'!$D$6,0,10*ROW('Hygiene Data'!D149)),NA())</f>
        <v>#N/A</v>
      </c>
      <c r="BD155" s="111" t="e">
        <f ca="true">+IF(AND(ISNUMBER(OFFSET('Hygiene Data'!$D$8,0,10*ROW('Hygiene Data'!D149))),'Data Summary'!DS155="Yes"),OFFSET('Hygiene Data'!$D$8,0,10*ROW('Hygiene Data'!D149)),NA())</f>
        <v>#N/A</v>
      </c>
      <c r="BE155" s="111" t="e">
        <f ca="true">+IF(AND(ISNUMBER(OFFSET('Hygiene Data'!$D$10,0,10*ROW('Hygiene Data'!D149))),'Data Summary'!DT155="Yes"),OFFSET('Hygiene Data'!$D$10,0,10*ROW('Hygiene Data'!D149)),NA())</f>
        <v>#N/A</v>
      </c>
      <c r="BF155" s="111" t="e">
        <f ca="true">+IF(AND(ISNUMBER(OFFSET('Hygiene Data'!$E$6,0,10*ROW('Hygiene Data'!E149))),'Data Summary'!DU155="Yes"),OFFSET('Hygiene Data'!$E$6,0,10*ROW('Hygiene Data'!E149)),NA())</f>
        <v>#N/A</v>
      </c>
      <c r="BG155" s="111" t="e">
        <f ca="true">+IF(AND(ISNUMBER(OFFSET('Hygiene Data'!$E$8,0,10*ROW('Hygiene Data'!E149))),'Data Summary'!DV155="Yes"),OFFSET('Hygiene Data'!$E$8,0,10*ROW('Hygiene Data'!E149)),NA())</f>
        <v>#N/A</v>
      </c>
      <c r="BH155" s="111" t="e">
        <f ca="true">+IF(AND(ISNUMBER(OFFSET('Hygiene Data'!$E$10,0,10*ROW('Hygiene Data'!E149))),'Data Summary'!DW155="Yes"),OFFSET('Hygiene Data'!$E$10,0,10*ROW('Hygiene Data'!E149)),NA())</f>
        <v>#N/A</v>
      </c>
      <c r="BI155" s="111" t="e">
        <f ca="true">+IF(AND(ISNUMBER(OFFSET('Hygiene Data'!$F$6,0,10*ROW('Hygiene Data'!F149))),'Data Summary'!DX155="Yes"),OFFSET('Hygiene Data'!$F$6,0,10*ROW('Hygiene Data'!F149)),NA())</f>
        <v>#N/A</v>
      </c>
      <c r="BJ155" s="111" t="e">
        <f ca="true">+IF(AND(ISNUMBER(OFFSET('Hygiene Data'!$F$8,0,10*ROW('Hygiene Data'!F149))),'Data Summary'!DY155="Yes"),OFFSET('Hygiene Data'!$F$8,0,10*ROW('Hygiene Data'!F149)),NA())</f>
        <v>#N/A</v>
      </c>
      <c r="BK155" s="111" t="e">
        <f ca="true">+IF(AND(ISNUMBER(OFFSET('Hygiene Data'!$F$10,0,10*ROW('Hygiene Data'!F149))),'Data Summary'!DZ155="Yes"),OFFSET('Hygiene Data'!$F$10,0,10*ROW('Hygiene Data'!F149)),NA())</f>
        <v>#N/A</v>
      </c>
      <c r="BL155" s="111" t="e">
        <f ca="true">+IF(AND(ISNUMBER(OFFSET('Hygiene Data'!$G$6,0,10*ROW('Hygiene Data'!G149))),'Data Summary'!EA155="Yes"),OFFSET('Hygiene Data'!$G$6,0,10*ROW('Hygiene Data'!G149)),NA())</f>
        <v>#N/A</v>
      </c>
      <c r="BM155" s="111" t="e">
        <f ca="true">+IF(AND(ISNUMBER(OFFSET('Hygiene Data'!$G$8,0,10*ROW('Hygiene Data'!G149))),'Data Summary'!EB155="Yes"),OFFSET('Hygiene Data'!$G$8,0,10*ROW('Hygiene Data'!G149)),NA())</f>
        <v>#N/A</v>
      </c>
      <c r="BN155" s="111" t="e">
        <f ca="true">+IF(AND(ISNUMBER(OFFSET('Hygiene Data'!$G$10,0,10*ROW('Hygiene Data'!G149))),'Data Summary'!EC155="Yes"),OFFSET('Hygiene Data'!$G$10,0,10*ROW('Hygiene Data'!G149)),NA())</f>
        <v>#N/A</v>
      </c>
      <c r="BO155" s="111" t="e">
        <f ca="true">+IF(AND(ISNUMBER(OFFSET('Hygiene Data'!$H$6,0,10*ROW('Hygiene Data'!H149))),'Data Summary'!ED155="Yes"),OFFSET('Hygiene Data'!$H$6,0,10*ROW('Hygiene Data'!H149)),NA())</f>
        <v>#N/A</v>
      </c>
      <c r="BP155" s="111" t="e">
        <f ca="true">+IF(AND(ISNUMBER(OFFSET('Hygiene Data'!$H$8,0,10*ROW('Hygiene Data'!H149))),'Data Summary'!EE155="Yes"),OFFSET('Hygiene Data'!$H$8,0,10*ROW('Hygiene Data'!H149)),NA())</f>
        <v>#N/A</v>
      </c>
      <c r="BQ155" s="111" t="e">
        <f ca="true">+IF(AND(ISNUMBER(OFFSET('Hygiene Data'!$H$10,0,10*ROW('Hygiene Data'!H149))),'Data Summary'!EF155="Yes"),OFFSET('Hygiene Data'!$H$10,0,10*ROW('Hygiene Data'!H149)),NA())</f>
        <v>#N/A</v>
      </c>
    </row>
    <row r="156" x14ac:dyDescent="0.2">
      <c r="A156" s="59" t="e">
        <f ca="true">+IF(OFFSET('Water Data'!$B$1,0,10*ROW('Water Data'!B150))="",NA(),OFFSET('Water Data'!$B$1,0,10*ROW('Water Data'!B150)))</f>
        <v>#N/A</v>
      </c>
      <c r="B156" s="59" t="e">
        <f ca="true">+IF(OFFSET('Water Data'!$A$3,0,10*ROW('Water Data'!A153))="",NA(),OFFSET('Water Data'!$A$3,0,10*ROW('Water Data'!A153)))</f>
        <v>#N/A</v>
      </c>
      <c r="C156" s="59" t="e">
        <f ca="true">+IF(OFFSET('Water Data'!$C$3,0,10*ROW('Water Data'!C153))="",NA(),OFFSET('Water Data'!$C$3,0,10*ROW('Water Data'!C153)))</f>
        <v>#N/A</v>
      </c>
      <c r="D156" s="60" t="e">
        <f ca="true">+IF(AND(ISNUMBER(OFFSET('Water Data'!$C$5,0,10*ROW('Water Data'!C150))),'Data Summary'!BS156="Yes"),100-OFFSET('Water Data'!$C$5,0,10*ROW('Water Data'!C150)),NA())</f>
        <v>#N/A</v>
      </c>
      <c r="E156" s="60" t="e">
        <f ca="true">+IF(AND(ISNUMBER(OFFSET('Water Data'!$C$7,0,10*ROW('Water Data'!C150))),'Data Summary'!BT156="Yes"),OFFSET('Water Data'!$C$7,0,10*ROW('Water Data'!C150)),NA())</f>
        <v>#N/A</v>
      </c>
      <c r="F156" s="60" t="e">
        <f ca="true">+IF(AND(ISNUMBER(OFFSET('Water Data'!$C$10,0,10*ROW('Water Data'!C150))),'Data Summary'!BU156="Yes"),OFFSET('Water Data'!$C$10,0,10*ROW('Water Data'!C150)),NA())</f>
        <v>#N/A</v>
      </c>
      <c r="G156" s="60" t="e">
        <f ca="true">+IF(AND(ISNUMBER(OFFSET('Water Data'!$D$5,0,10*ROW('Water Data'!D150))),'Data Summary'!BV156="Yes"),100-OFFSET('Water Data'!$D$5,0,10*ROW('Water Data'!D150)),NA())</f>
        <v>#N/A</v>
      </c>
      <c r="H156" s="60" t="e">
        <f ca="true">+IF(AND(ISNUMBER(OFFSET('Water Data'!$D$7,0,10*ROW('Water Data'!D150))),'Data Summary'!BW156="Yes"),OFFSET('Water Data'!$D$7,0,10*ROW('Water Data'!D150)),NA())</f>
        <v>#N/A</v>
      </c>
      <c r="I156" s="60" t="e">
        <f ca="true">+IF(AND(ISNUMBER(OFFSET('Water Data'!$D$10,0,10*ROW('Water Data'!D150))),'Data Summary'!BX156="Yes"),OFFSET('Water Data'!$D$10,0,10*ROW('Water Data'!D150)),NA())</f>
        <v>#N/A</v>
      </c>
      <c r="J156" s="60" t="e">
        <f ca="true">+IF(AND(ISNUMBER(OFFSET('Water Data'!$E$5,0,10*ROW('Water Data'!E150))),'Data Summary'!BY156="Yes"),100-OFFSET('Water Data'!$E$5,0,10*ROW('Water Data'!E150)),NA())</f>
        <v>#N/A</v>
      </c>
      <c r="K156" s="60" t="e">
        <f ca="true">+IF(AND(ISNUMBER(OFFSET('Water Data'!$E$7,0,10*ROW('Water Data'!E150))),'Data Summary'!BZ156="Yes"),OFFSET('Water Data'!$E$7,0,10*ROW('Water Data'!E150)),NA())</f>
        <v>#N/A</v>
      </c>
      <c r="L156" s="60" t="e">
        <f ca="true">+IF(AND(ISNUMBER(OFFSET('Water Data'!$E$10,0,10*ROW('Water Data'!E150))),'Data Summary'!CA156="Yes"),OFFSET('Water Data'!$E$10,0,10*ROW('Water Data'!E150)),NA())</f>
        <v>#N/A</v>
      </c>
      <c r="M156" s="60" t="e">
        <f ca="true">+IF(AND(ISNUMBER(OFFSET('Water Data'!$F$5,0,10*ROW('Water Data'!F150))),'Data Summary'!CB156="Yes"),100-OFFSET('Water Data'!$F$5,0,10*ROW('Water Data'!F150)),NA())</f>
        <v>#N/A</v>
      </c>
      <c r="N156" s="60" t="e">
        <f ca="true">+IF(AND(ISNUMBER(OFFSET('Water Data'!$F$7,0,10*ROW('Water Data'!F150))),'Data Summary'!CC156="Yes"),OFFSET('Water Data'!$F$7,0,10*ROW('Water Data'!F150)),NA())</f>
        <v>#N/A</v>
      </c>
      <c r="O156" s="60" t="e">
        <f ca="true">+IF(AND(ISNUMBER(OFFSET('Water Data'!$F$10,0,10*ROW('Water Data'!F150))),'Data Summary'!CD156="Yes"),OFFSET('Water Data'!$F$10,0,10*ROW('Water Data'!F150)),NA())</f>
        <v>#N/A</v>
      </c>
      <c r="P156" s="60" t="e">
        <f ca="true">+IF(AND(ISNUMBER(OFFSET('Water Data'!$G$5,0,10*ROW('Water Data'!G150))),'Data Summary'!CE156="Yes"),100-OFFSET('Water Data'!$G$5,0,10*ROW('Water Data'!G150)),NA())</f>
        <v>#N/A</v>
      </c>
      <c r="Q156" s="60" t="e">
        <f ca="true">+IF(AND(ISNUMBER(OFFSET('Water Data'!$G$7,0,10*ROW('Water Data'!G150))),'Data Summary'!CF156="Yes"),OFFSET('Water Data'!$G$7,0,10*ROW('Water Data'!G150)),NA())</f>
        <v>#N/A</v>
      </c>
      <c r="R156" s="60" t="e">
        <f ca="true">+IF(AND(ISNUMBER(OFFSET('Water Data'!$G$10,0,10*ROW('Water Data'!G150))),'Data Summary'!CG156="Yes"),OFFSET('Water Data'!$G$10,0,10*ROW('Water Data'!G150)),NA())</f>
        <v>#N/A</v>
      </c>
      <c r="S156" s="60" t="e">
        <f ca="true">+IF(AND(ISNUMBER(OFFSET('Water Data'!$H$5,0,10*ROW('Water Data'!H150))),'Data Summary'!CH156="Yes"),100-OFFSET('Water Data'!$H$5,0,10*ROW('Water Data'!H150)),NA())</f>
        <v>#N/A</v>
      </c>
      <c r="T156" s="60" t="e">
        <f ca="true">+IF(AND(ISNUMBER(OFFSET('Water Data'!$H$7,0,10*ROW('Water Data'!H150))),'Data Summary'!CI156="Yes"),OFFSET('Water Data'!$H$7,0,10*ROW('Water Data'!H150)),NA())</f>
        <v>#N/A</v>
      </c>
      <c r="U156" s="60" t="e">
        <f ca="true">+IF(AND(ISNUMBER(OFFSET('Water Data'!$H$10,0,10*ROW('Water Data'!H150))),'Data Summary'!CJ156="Yes"),OFFSET('Water Data'!$H$10,0,10*ROW('Water Data'!H150)),NA())</f>
        <v>#N/A</v>
      </c>
      <c r="V156" s="106" t="e">
        <f ca="true">+IF(AND(ISNUMBER(OFFSET('Sanitation Data'!$C$5,0,10*ROW('Sanitation Data'!C150))),'Data Summary'!CK156="Yes"),100-OFFSET('Sanitation Data'!$C$5,0,10*ROW('Sanitation Data'!C150)),NA())</f>
        <v>#N/A</v>
      </c>
      <c r="W156" s="106" t="e">
        <f ca="true">+IF(AND(ISNUMBER(OFFSET('Sanitation Data'!$C$7,0,10*ROW('Sanitation Data'!C150))),'Data Summary'!CL156="Yes"),OFFSET('Sanitation Data'!$C$7,0,10*ROW('Sanitation Data'!C150)),NA())</f>
        <v>#N/A</v>
      </c>
      <c r="X156" s="106" t="e">
        <f ca="true">+IF(AND(ISNUMBER(OFFSET('Sanitation Data'!$C$11,0,10*ROW('Sanitation Data'!C150))),'Data Summary'!CM156="Yes"),OFFSET('Sanitation Data'!$C$11,0,10*ROW('Sanitation Data'!C150)),NA())</f>
        <v>#N/A</v>
      </c>
      <c r="Y156" s="106" t="e">
        <f ca="true">+IF(AND(ISNUMBER(OFFSET('Sanitation Data'!$C$12,0,10*ROW('Sanitation Data'!C150))),'Data Summary'!CN156="Yes"),OFFSET('Sanitation Data'!$C$12,0,10*ROW('Sanitation Data'!C150)),NA())</f>
        <v>#N/A</v>
      </c>
      <c r="Z156" s="106" t="e">
        <f ca="true">+IF(AND(ISNUMBER(OFFSET('Sanitation Data'!$C$13,0,10*ROW('Sanitation Data'!C150))),'Data Summary'!CO156="Yes"),OFFSET('Sanitation Data'!$C$13,0,10*ROW('Sanitation Data'!C150)),NA())</f>
        <v>#N/A</v>
      </c>
      <c r="AA156" s="106" t="e">
        <f ca="true">+IF(AND(ISNUMBER(OFFSET('Sanitation Data'!$D$5,0,10*ROW('Sanitation Data'!D150))),'Data Summary'!CP156="Yes"),100-OFFSET('Sanitation Data'!$D$5,0,10*ROW('Sanitation Data'!D150)),NA())</f>
        <v>#N/A</v>
      </c>
      <c r="AB156" s="106" t="e">
        <f ca="true">+IF(AND(ISNUMBER(OFFSET('Sanitation Data'!$D$7,0,10*ROW('Sanitation Data'!D150))),'Data Summary'!CQ156="Yes"),OFFSET('Sanitation Data'!$D$7,0,10*ROW('Sanitation Data'!D150)),NA())</f>
        <v>#N/A</v>
      </c>
      <c r="AC156" s="106" t="e">
        <f ca="true">+IF(AND(ISNUMBER(OFFSET('Sanitation Data'!$D$11,0,10*ROW('Sanitation Data'!D150))),'Data Summary'!CR156="Yes"),OFFSET('Sanitation Data'!$D$11,0,10*ROW('Sanitation Data'!D150)),NA())</f>
        <v>#N/A</v>
      </c>
      <c r="AD156" s="106" t="e">
        <f ca="true">+IF(AND(ISNUMBER(OFFSET('Sanitation Data'!$D$12,0,10*ROW('Sanitation Data'!D150))),'Data Summary'!CS156="Yes"),OFFSET('Sanitation Data'!$D$12,0,10*ROW('Sanitation Data'!D150)),NA())</f>
        <v>#N/A</v>
      </c>
      <c r="AE156" s="106" t="e">
        <f ca="true">+IF(AND(ISNUMBER(OFFSET('Sanitation Data'!$D$13,0,10*ROW('Sanitation Data'!D150))),'Data Summary'!CT156="Yes"),OFFSET('Sanitation Data'!$D$13,0,10*ROW('Sanitation Data'!D150)),NA())</f>
        <v>#N/A</v>
      </c>
      <c r="AF156" s="106" t="e">
        <f ca="true">+IF(AND(ISNUMBER(OFFSET('Sanitation Data'!$E$5,0,10*ROW('Sanitation Data'!E150))),'Data Summary'!CU156="Yes"),100-OFFSET('Sanitation Data'!$E$5,0,10*ROW('Sanitation Data'!E150)),NA())</f>
        <v>#N/A</v>
      </c>
      <c r="AG156" s="106" t="e">
        <f ca="true">+IF(AND(ISNUMBER(OFFSET('Sanitation Data'!$E$7,0,10*ROW('Sanitation Data'!E150))),'Data Summary'!CV156="Yes"),OFFSET('Sanitation Data'!$E$7,0,10*ROW('Sanitation Data'!E150)),NA())</f>
        <v>#N/A</v>
      </c>
      <c r="AH156" s="106" t="e">
        <f ca="true">+IF(AND(ISNUMBER(OFFSET('Sanitation Data'!$E$11,0,10*ROW('Sanitation Data'!E150))),'Data Summary'!CW156="Yes"),OFFSET('Sanitation Data'!$E$11,0,10*ROW('Sanitation Data'!E150)),NA())</f>
        <v>#N/A</v>
      </c>
      <c r="AI156" s="106" t="e">
        <f ca="true">+IF(AND(ISNUMBER(OFFSET('Sanitation Data'!$E$12,0,10*ROW('Sanitation Data'!E150))),'Data Summary'!CX156="Yes"),OFFSET('Sanitation Data'!$E$12,0,10*ROW('Sanitation Data'!E150)),NA())</f>
        <v>#N/A</v>
      </c>
      <c r="AJ156" s="106" t="e">
        <f ca="true">+IF(AND(ISNUMBER(OFFSET('Sanitation Data'!$E$13,0,10*ROW('Sanitation Data'!E150))),'Data Summary'!CY156="Yes"),OFFSET('Sanitation Data'!$E$13,0,10*ROW('Sanitation Data'!E150)),NA())</f>
        <v>#N/A</v>
      </c>
      <c r="AK156" s="106" t="e">
        <f ca="true">+IF(AND(ISNUMBER(OFFSET('Sanitation Data'!$F$5,0,10*ROW('Sanitation Data'!F150))),'Data Summary'!CZ156="Yes"),100-OFFSET('Sanitation Data'!$F$5,0,10*ROW('Sanitation Data'!F150)),NA())</f>
        <v>#N/A</v>
      </c>
      <c r="AL156" s="106" t="e">
        <f ca="true">+IF(AND(ISNUMBER(OFFSET('Sanitation Data'!$F$7,0,10*ROW('Sanitation Data'!F150))),'Data Summary'!DA156="Yes"),OFFSET('Sanitation Data'!$F$7,0,10*ROW('Sanitation Data'!F150)),NA())</f>
        <v>#N/A</v>
      </c>
      <c r="AM156" s="106" t="e">
        <f ca="true">+IF(AND(ISNUMBER(OFFSET('Sanitation Data'!$F$11,0,10*ROW('Sanitation Data'!F150))),'Data Summary'!DB156="Yes"),OFFSET('Sanitation Data'!$F$11,0,10*ROW('Sanitation Data'!F150)),NA())</f>
        <v>#N/A</v>
      </c>
      <c r="AN156" s="106" t="e">
        <f ca="true">+IF(AND(ISNUMBER(OFFSET('Sanitation Data'!$F$12,0,10*ROW('Sanitation Data'!F150))),'Data Summary'!DC156="Yes"),OFFSET('Sanitation Data'!$F$12,0,10*ROW('Sanitation Data'!F150)),NA())</f>
        <v>#N/A</v>
      </c>
      <c r="AO156" s="106" t="e">
        <f ca="true">+IF(AND(ISNUMBER(OFFSET('Sanitation Data'!$F$13,0,10*ROW('Sanitation Data'!F150))),'Data Summary'!DD156="Yes"),OFFSET('Sanitation Data'!$F$13,0,10*ROW('Sanitation Data'!F150)),NA())</f>
        <v>#N/A</v>
      </c>
      <c r="AP156" s="106" t="e">
        <f ca="true">+IF(AND(ISNUMBER(OFFSET('Sanitation Data'!$G$5,0,10*ROW('Sanitation Data'!G150))),'Data Summary'!DE156="Yes"),100-OFFSET('Sanitation Data'!$G$5,0,10*ROW('Sanitation Data'!G150)),NA())</f>
        <v>#N/A</v>
      </c>
      <c r="AQ156" s="106" t="e">
        <f ca="true">+IF(AND(ISNUMBER(OFFSET('Sanitation Data'!$G$7,0,10*ROW('Sanitation Data'!G150))),'Data Summary'!DF156="Yes"),OFFSET('Sanitation Data'!$G$7,0,10*ROW('Sanitation Data'!G150)),NA())</f>
        <v>#N/A</v>
      </c>
      <c r="AR156" s="106" t="e">
        <f ca="true">+IF(AND(ISNUMBER(OFFSET('Sanitation Data'!$G$11,0,10*ROW('Sanitation Data'!G150))),'Data Summary'!DG156="Yes"),OFFSET('Sanitation Data'!$G$11,0,10*ROW('Sanitation Data'!G150)),NA())</f>
        <v>#N/A</v>
      </c>
      <c r="AS156" s="106" t="e">
        <f ca="true">+IF(AND(ISNUMBER(OFFSET('Sanitation Data'!$G$12,0,10*ROW('Sanitation Data'!G150))),'Data Summary'!DH156="Yes"),OFFSET('Sanitation Data'!$G$12,0,10*ROW('Sanitation Data'!G150)),NA())</f>
        <v>#N/A</v>
      </c>
      <c r="AT156" s="106" t="e">
        <f ca="true">+IF(AND(ISNUMBER(OFFSET('Sanitation Data'!$G$13,0,10*ROW('Sanitation Data'!G150))),'Data Summary'!DI156="Yes"),OFFSET('Sanitation Data'!$G$13,0,10*ROW('Sanitation Data'!G150)),NA())</f>
        <v>#N/A</v>
      </c>
      <c r="AU156" s="106" t="e">
        <f ca="true">+IF(AND(ISNUMBER(OFFSET('Sanitation Data'!$H$5,0,10*ROW('Sanitation Data'!H150))),'Data Summary'!DJ156="Yes"),100-OFFSET('Sanitation Data'!$H$5,0,10*ROW('Sanitation Data'!H150)),NA())</f>
        <v>#N/A</v>
      </c>
      <c r="AV156" s="106" t="e">
        <f ca="true">+IF(AND(ISNUMBER(OFFSET('Sanitation Data'!$H$7,0,10*ROW('Sanitation Data'!H150))),'Data Summary'!DK156="Yes"),OFFSET('Sanitation Data'!$H$7,0,10*ROW('Sanitation Data'!H150)),NA())</f>
        <v>#N/A</v>
      </c>
      <c r="AW156" s="106" t="e">
        <f ca="true">+IF(AND(ISNUMBER(OFFSET('Sanitation Data'!$H$11,0,10*ROW('Sanitation Data'!H150))),'Data Summary'!DL156="Yes"),OFFSET('Sanitation Data'!$H$11,0,10*ROW('Sanitation Data'!H150)),NA())</f>
        <v>#N/A</v>
      </c>
      <c r="AX156" s="106" t="e">
        <f ca="true">+IF(AND(ISNUMBER(OFFSET('Sanitation Data'!$H$12,0,10*ROW('Sanitation Data'!H150))),'Data Summary'!DM156="Yes"),OFFSET('Sanitation Data'!$H$12,0,10*ROW('Sanitation Data'!H150)),NA())</f>
        <v>#N/A</v>
      </c>
      <c r="AY156" s="106" t="e">
        <f ca="true">+IF(AND(ISNUMBER(OFFSET('Sanitation Data'!$H$13,0,10*ROW('Sanitation Data'!H150))),'Data Summary'!DN156="Yes"),OFFSET('Sanitation Data'!$H$13,0,10*ROW('Sanitation Data'!H150)),NA())</f>
        <v>#N/A</v>
      </c>
      <c r="AZ156" s="111" t="e">
        <f ca="true">+IF(AND(ISNUMBER(OFFSET('Hygiene Data'!$C$6,0,10*ROW('Hygiene Data'!C150))),'Data Summary'!DO156="Yes"),OFFSET('Hygiene Data'!$C$6,0,10*ROW('Hygiene Data'!C150)),NA())</f>
        <v>#N/A</v>
      </c>
      <c r="BA156" s="111" t="e">
        <f ca="true">+IF(AND(ISNUMBER(OFFSET('Hygiene Data'!$C$8,0,10*ROW('Hygiene Data'!C150))),'Data Summary'!DP156="Yes"),OFFSET('Hygiene Data'!$C$8,0,10*ROW('Hygiene Data'!C150)),NA())</f>
        <v>#N/A</v>
      </c>
      <c r="BB156" s="111" t="e">
        <f ca="true">+IF(AND(ISNUMBER(OFFSET('Hygiene Data'!$C$10,0,10*ROW('Hygiene Data'!C150))),'Data Summary'!DQ156="Yes"),OFFSET('Hygiene Data'!$C$10,0,10*ROW('Hygiene Data'!C150)),NA())</f>
        <v>#N/A</v>
      </c>
      <c r="BC156" s="111" t="e">
        <f ca="true">+IF(AND(ISNUMBER(OFFSET('Hygiene Data'!$D$6,0,10*ROW('Hygiene Data'!D150))),'Data Summary'!DR156="Yes"),OFFSET('Hygiene Data'!$D$6,0,10*ROW('Hygiene Data'!D150)),NA())</f>
        <v>#N/A</v>
      </c>
      <c r="BD156" s="111" t="e">
        <f ca="true">+IF(AND(ISNUMBER(OFFSET('Hygiene Data'!$D$8,0,10*ROW('Hygiene Data'!D150))),'Data Summary'!DS156="Yes"),OFFSET('Hygiene Data'!$D$8,0,10*ROW('Hygiene Data'!D150)),NA())</f>
        <v>#N/A</v>
      </c>
      <c r="BE156" s="111" t="e">
        <f ca="true">+IF(AND(ISNUMBER(OFFSET('Hygiene Data'!$D$10,0,10*ROW('Hygiene Data'!D150))),'Data Summary'!DT156="Yes"),OFFSET('Hygiene Data'!$D$10,0,10*ROW('Hygiene Data'!D150)),NA())</f>
        <v>#N/A</v>
      </c>
      <c r="BF156" s="111" t="e">
        <f ca="true">+IF(AND(ISNUMBER(OFFSET('Hygiene Data'!$E$6,0,10*ROW('Hygiene Data'!E150))),'Data Summary'!DU156="Yes"),OFFSET('Hygiene Data'!$E$6,0,10*ROW('Hygiene Data'!E150)),NA())</f>
        <v>#N/A</v>
      </c>
      <c r="BG156" s="111" t="e">
        <f ca="true">+IF(AND(ISNUMBER(OFFSET('Hygiene Data'!$E$8,0,10*ROW('Hygiene Data'!E150))),'Data Summary'!DV156="Yes"),OFFSET('Hygiene Data'!$E$8,0,10*ROW('Hygiene Data'!E150)),NA())</f>
        <v>#N/A</v>
      </c>
      <c r="BH156" s="111" t="e">
        <f ca="true">+IF(AND(ISNUMBER(OFFSET('Hygiene Data'!$E$10,0,10*ROW('Hygiene Data'!E150))),'Data Summary'!DW156="Yes"),OFFSET('Hygiene Data'!$E$10,0,10*ROW('Hygiene Data'!E150)),NA())</f>
        <v>#N/A</v>
      </c>
      <c r="BI156" s="111" t="e">
        <f ca="true">+IF(AND(ISNUMBER(OFFSET('Hygiene Data'!$F$6,0,10*ROW('Hygiene Data'!F150))),'Data Summary'!DX156="Yes"),OFFSET('Hygiene Data'!$F$6,0,10*ROW('Hygiene Data'!F150)),NA())</f>
        <v>#N/A</v>
      </c>
      <c r="BJ156" s="111" t="e">
        <f ca="true">+IF(AND(ISNUMBER(OFFSET('Hygiene Data'!$F$8,0,10*ROW('Hygiene Data'!F150))),'Data Summary'!DY156="Yes"),OFFSET('Hygiene Data'!$F$8,0,10*ROW('Hygiene Data'!F150)),NA())</f>
        <v>#N/A</v>
      </c>
      <c r="BK156" s="111" t="e">
        <f ca="true">+IF(AND(ISNUMBER(OFFSET('Hygiene Data'!$F$10,0,10*ROW('Hygiene Data'!F150))),'Data Summary'!DZ156="Yes"),OFFSET('Hygiene Data'!$F$10,0,10*ROW('Hygiene Data'!F150)),NA())</f>
        <v>#N/A</v>
      </c>
      <c r="BL156" s="111" t="e">
        <f ca="true">+IF(AND(ISNUMBER(OFFSET('Hygiene Data'!$G$6,0,10*ROW('Hygiene Data'!G150))),'Data Summary'!EA156="Yes"),OFFSET('Hygiene Data'!$G$6,0,10*ROW('Hygiene Data'!G150)),NA())</f>
        <v>#N/A</v>
      </c>
      <c r="BM156" s="111" t="e">
        <f ca="true">+IF(AND(ISNUMBER(OFFSET('Hygiene Data'!$G$8,0,10*ROW('Hygiene Data'!G150))),'Data Summary'!EB156="Yes"),OFFSET('Hygiene Data'!$G$8,0,10*ROW('Hygiene Data'!G150)),NA())</f>
        <v>#N/A</v>
      </c>
      <c r="BN156" s="111" t="e">
        <f ca="true">+IF(AND(ISNUMBER(OFFSET('Hygiene Data'!$G$10,0,10*ROW('Hygiene Data'!G150))),'Data Summary'!EC156="Yes"),OFFSET('Hygiene Data'!$G$10,0,10*ROW('Hygiene Data'!G150)),NA())</f>
        <v>#N/A</v>
      </c>
      <c r="BO156" s="111" t="e">
        <f ca="true">+IF(AND(ISNUMBER(OFFSET('Hygiene Data'!$H$6,0,10*ROW('Hygiene Data'!H150))),'Data Summary'!ED156="Yes"),OFFSET('Hygiene Data'!$H$6,0,10*ROW('Hygiene Data'!H150)),NA())</f>
        <v>#N/A</v>
      </c>
      <c r="BP156" s="111" t="e">
        <f ca="true">+IF(AND(ISNUMBER(OFFSET('Hygiene Data'!$H$8,0,10*ROW('Hygiene Data'!H150))),'Data Summary'!EE156="Yes"),OFFSET('Hygiene Data'!$H$8,0,10*ROW('Hygiene Data'!H150)),NA())</f>
        <v>#N/A</v>
      </c>
      <c r="BQ156" s="111" t="e">
        <f ca="true">+IF(AND(ISNUMBER(OFFSET('Hygiene Data'!$H$10,0,10*ROW('Hygiene Data'!H150))),'Data Summary'!EF156="Yes"),OFFSET('Hygiene Data'!$H$10,0,10*ROW('Hygiene Data'!H150)),NA())</f>
        <v>#N/A</v>
      </c>
    </row>
    <row r="157" x14ac:dyDescent="0.2">
      <c r="A157" s="59" t="e">
        <f ca="true">+IF(OFFSET('Water Data'!$B$1,0,10*ROW('Water Data'!B151))="",NA(),OFFSET('Water Data'!$B$1,0,10*ROW('Water Data'!B151)))</f>
        <v>#N/A</v>
      </c>
      <c r="B157" s="59" t="e">
        <f ca="true">+IF(OFFSET('Water Data'!$A$3,0,10*ROW('Water Data'!A154))="",NA(),OFFSET('Water Data'!$A$3,0,10*ROW('Water Data'!A154)))</f>
        <v>#N/A</v>
      </c>
      <c r="C157" s="59" t="e">
        <f ca="true">+IF(OFFSET('Water Data'!$C$3,0,10*ROW('Water Data'!C154))="",NA(),OFFSET('Water Data'!$C$3,0,10*ROW('Water Data'!C154)))</f>
        <v>#N/A</v>
      </c>
      <c r="D157" s="60" t="e">
        <f ca="true">+IF(AND(ISNUMBER(OFFSET('Water Data'!$C$5,0,10*ROW('Water Data'!C151))),'Data Summary'!BS157="Yes"),100-OFFSET('Water Data'!$C$5,0,10*ROW('Water Data'!C151)),NA())</f>
        <v>#N/A</v>
      </c>
      <c r="E157" s="60" t="e">
        <f ca="true">+IF(AND(ISNUMBER(OFFSET('Water Data'!$C$7,0,10*ROW('Water Data'!C151))),'Data Summary'!BT157="Yes"),OFFSET('Water Data'!$C$7,0,10*ROW('Water Data'!C151)),NA())</f>
        <v>#N/A</v>
      </c>
      <c r="F157" s="60" t="e">
        <f ca="true">+IF(AND(ISNUMBER(OFFSET('Water Data'!$C$10,0,10*ROW('Water Data'!C151))),'Data Summary'!BU157="Yes"),OFFSET('Water Data'!$C$10,0,10*ROW('Water Data'!C151)),NA())</f>
        <v>#N/A</v>
      </c>
      <c r="G157" s="60" t="e">
        <f ca="true">+IF(AND(ISNUMBER(OFFSET('Water Data'!$D$5,0,10*ROW('Water Data'!D151))),'Data Summary'!BV157="Yes"),100-OFFSET('Water Data'!$D$5,0,10*ROW('Water Data'!D151)),NA())</f>
        <v>#N/A</v>
      </c>
      <c r="H157" s="60" t="e">
        <f ca="true">+IF(AND(ISNUMBER(OFFSET('Water Data'!$D$7,0,10*ROW('Water Data'!D151))),'Data Summary'!BW157="Yes"),OFFSET('Water Data'!$D$7,0,10*ROW('Water Data'!D151)),NA())</f>
        <v>#N/A</v>
      </c>
      <c r="I157" s="60" t="e">
        <f ca="true">+IF(AND(ISNUMBER(OFFSET('Water Data'!$D$10,0,10*ROW('Water Data'!D151))),'Data Summary'!BX157="Yes"),OFFSET('Water Data'!$D$10,0,10*ROW('Water Data'!D151)),NA())</f>
        <v>#N/A</v>
      </c>
      <c r="J157" s="60" t="e">
        <f ca="true">+IF(AND(ISNUMBER(OFFSET('Water Data'!$E$5,0,10*ROW('Water Data'!E151))),'Data Summary'!BY157="Yes"),100-OFFSET('Water Data'!$E$5,0,10*ROW('Water Data'!E151)),NA())</f>
        <v>#N/A</v>
      </c>
      <c r="K157" s="60" t="e">
        <f ca="true">+IF(AND(ISNUMBER(OFFSET('Water Data'!$E$7,0,10*ROW('Water Data'!E151))),'Data Summary'!BZ157="Yes"),OFFSET('Water Data'!$E$7,0,10*ROW('Water Data'!E151)),NA())</f>
        <v>#N/A</v>
      </c>
      <c r="L157" s="60" t="e">
        <f ca="true">+IF(AND(ISNUMBER(OFFSET('Water Data'!$E$10,0,10*ROW('Water Data'!E151))),'Data Summary'!CA157="Yes"),OFFSET('Water Data'!$E$10,0,10*ROW('Water Data'!E151)),NA())</f>
        <v>#N/A</v>
      </c>
      <c r="M157" s="60" t="e">
        <f ca="true">+IF(AND(ISNUMBER(OFFSET('Water Data'!$F$5,0,10*ROW('Water Data'!F151))),'Data Summary'!CB157="Yes"),100-OFFSET('Water Data'!$F$5,0,10*ROW('Water Data'!F151)),NA())</f>
        <v>#N/A</v>
      </c>
      <c r="N157" s="60" t="e">
        <f ca="true">+IF(AND(ISNUMBER(OFFSET('Water Data'!$F$7,0,10*ROW('Water Data'!F151))),'Data Summary'!CC157="Yes"),OFFSET('Water Data'!$F$7,0,10*ROW('Water Data'!F151)),NA())</f>
        <v>#N/A</v>
      </c>
      <c r="O157" s="60" t="e">
        <f ca="true">+IF(AND(ISNUMBER(OFFSET('Water Data'!$F$10,0,10*ROW('Water Data'!F151))),'Data Summary'!CD157="Yes"),OFFSET('Water Data'!$F$10,0,10*ROW('Water Data'!F151)),NA())</f>
        <v>#N/A</v>
      </c>
      <c r="P157" s="60" t="e">
        <f ca="true">+IF(AND(ISNUMBER(OFFSET('Water Data'!$G$5,0,10*ROW('Water Data'!G151))),'Data Summary'!CE157="Yes"),100-OFFSET('Water Data'!$G$5,0,10*ROW('Water Data'!G151)),NA())</f>
        <v>#N/A</v>
      </c>
      <c r="Q157" s="60" t="e">
        <f ca="true">+IF(AND(ISNUMBER(OFFSET('Water Data'!$G$7,0,10*ROW('Water Data'!G151))),'Data Summary'!CF157="Yes"),OFFSET('Water Data'!$G$7,0,10*ROW('Water Data'!G151)),NA())</f>
        <v>#N/A</v>
      </c>
      <c r="R157" s="60" t="e">
        <f ca="true">+IF(AND(ISNUMBER(OFFSET('Water Data'!$G$10,0,10*ROW('Water Data'!G151))),'Data Summary'!CG157="Yes"),OFFSET('Water Data'!$G$10,0,10*ROW('Water Data'!G151)),NA())</f>
        <v>#N/A</v>
      </c>
      <c r="S157" s="60" t="e">
        <f ca="true">+IF(AND(ISNUMBER(OFFSET('Water Data'!$H$5,0,10*ROW('Water Data'!H151))),'Data Summary'!CH157="Yes"),100-OFFSET('Water Data'!$H$5,0,10*ROW('Water Data'!H151)),NA())</f>
        <v>#N/A</v>
      </c>
      <c r="T157" s="60" t="e">
        <f ca="true">+IF(AND(ISNUMBER(OFFSET('Water Data'!$H$7,0,10*ROW('Water Data'!H151))),'Data Summary'!CI157="Yes"),OFFSET('Water Data'!$H$7,0,10*ROW('Water Data'!H151)),NA())</f>
        <v>#N/A</v>
      </c>
      <c r="U157" s="60" t="e">
        <f ca="true">+IF(AND(ISNUMBER(OFFSET('Water Data'!$H$10,0,10*ROW('Water Data'!H151))),'Data Summary'!CJ157="Yes"),OFFSET('Water Data'!$H$10,0,10*ROW('Water Data'!H151)),NA())</f>
        <v>#N/A</v>
      </c>
      <c r="V157" s="106" t="e">
        <f ca="true">+IF(AND(ISNUMBER(OFFSET('Sanitation Data'!$C$5,0,10*ROW('Sanitation Data'!C151))),'Data Summary'!CK157="Yes"),100-OFFSET('Sanitation Data'!$C$5,0,10*ROW('Sanitation Data'!C151)),NA())</f>
        <v>#N/A</v>
      </c>
      <c r="W157" s="106" t="e">
        <f ca="true">+IF(AND(ISNUMBER(OFFSET('Sanitation Data'!$C$7,0,10*ROW('Sanitation Data'!C151))),'Data Summary'!CL157="Yes"),OFFSET('Sanitation Data'!$C$7,0,10*ROW('Sanitation Data'!C151)),NA())</f>
        <v>#N/A</v>
      </c>
      <c r="X157" s="106" t="e">
        <f ca="true">+IF(AND(ISNUMBER(OFFSET('Sanitation Data'!$C$11,0,10*ROW('Sanitation Data'!C151))),'Data Summary'!CM157="Yes"),OFFSET('Sanitation Data'!$C$11,0,10*ROW('Sanitation Data'!C151)),NA())</f>
        <v>#N/A</v>
      </c>
      <c r="Y157" s="106" t="e">
        <f ca="true">+IF(AND(ISNUMBER(OFFSET('Sanitation Data'!$C$12,0,10*ROW('Sanitation Data'!C151))),'Data Summary'!CN157="Yes"),OFFSET('Sanitation Data'!$C$12,0,10*ROW('Sanitation Data'!C151)),NA())</f>
        <v>#N/A</v>
      </c>
      <c r="Z157" s="106" t="e">
        <f ca="true">+IF(AND(ISNUMBER(OFFSET('Sanitation Data'!$C$13,0,10*ROW('Sanitation Data'!C151))),'Data Summary'!CO157="Yes"),OFFSET('Sanitation Data'!$C$13,0,10*ROW('Sanitation Data'!C151)),NA())</f>
        <v>#N/A</v>
      </c>
      <c r="AA157" s="106" t="e">
        <f ca="true">+IF(AND(ISNUMBER(OFFSET('Sanitation Data'!$D$5,0,10*ROW('Sanitation Data'!D151))),'Data Summary'!CP157="Yes"),100-OFFSET('Sanitation Data'!$D$5,0,10*ROW('Sanitation Data'!D151)),NA())</f>
        <v>#N/A</v>
      </c>
      <c r="AB157" s="106" t="e">
        <f ca="true">+IF(AND(ISNUMBER(OFFSET('Sanitation Data'!$D$7,0,10*ROW('Sanitation Data'!D151))),'Data Summary'!CQ157="Yes"),OFFSET('Sanitation Data'!$D$7,0,10*ROW('Sanitation Data'!D151)),NA())</f>
        <v>#N/A</v>
      </c>
      <c r="AC157" s="106" t="e">
        <f ca="true">+IF(AND(ISNUMBER(OFFSET('Sanitation Data'!$D$11,0,10*ROW('Sanitation Data'!D151))),'Data Summary'!CR157="Yes"),OFFSET('Sanitation Data'!$D$11,0,10*ROW('Sanitation Data'!D151)),NA())</f>
        <v>#N/A</v>
      </c>
      <c r="AD157" s="106" t="e">
        <f ca="true">+IF(AND(ISNUMBER(OFFSET('Sanitation Data'!$D$12,0,10*ROW('Sanitation Data'!D151))),'Data Summary'!CS157="Yes"),OFFSET('Sanitation Data'!$D$12,0,10*ROW('Sanitation Data'!D151)),NA())</f>
        <v>#N/A</v>
      </c>
      <c r="AE157" s="106" t="e">
        <f ca="true">+IF(AND(ISNUMBER(OFFSET('Sanitation Data'!$D$13,0,10*ROW('Sanitation Data'!D151))),'Data Summary'!CT157="Yes"),OFFSET('Sanitation Data'!$D$13,0,10*ROW('Sanitation Data'!D151)),NA())</f>
        <v>#N/A</v>
      </c>
      <c r="AF157" s="106" t="e">
        <f ca="true">+IF(AND(ISNUMBER(OFFSET('Sanitation Data'!$E$5,0,10*ROW('Sanitation Data'!E151))),'Data Summary'!CU157="Yes"),100-OFFSET('Sanitation Data'!$E$5,0,10*ROW('Sanitation Data'!E151)),NA())</f>
        <v>#N/A</v>
      </c>
      <c r="AG157" s="106" t="e">
        <f ca="true">+IF(AND(ISNUMBER(OFFSET('Sanitation Data'!$E$7,0,10*ROW('Sanitation Data'!E151))),'Data Summary'!CV157="Yes"),OFFSET('Sanitation Data'!$E$7,0,10*ROW('Sanitation Data'!E151)),NA())</f>
        <v>#N/A</v>
      </c>
      <c r="AH157" s="106" t="e">
        <f ca="true">+IF(AND(ISNUMBER(OFFSET('Sanitation Data'!$E$11,0,10*ROW('Sanitation Data'!E151))),'Data Summary'!CW157="Yes"),OFFSET('Sanitation Data'!$E$11,0,10*ROW('Sanitation Data'!E151)),NA())</f>
        <v>#N/A</v>
      </c>
      <c r="AI157" s="106" t="e">
        <f ca="true">+IF(AND(ISNUMBER(OFFSET('Sanitation Data'!$E$12,0,10*ROW('Sanitation Data'!E151))),'Data Summary'!CX157="Yes"),OFFSET('Sanitation Data'!$E$12,0,10*ROW('Sanitation Data'!E151)),NA())</f>
        <v>#N/A</v>
      </c>
      <c r="AJ157" s="106" t="e">
        <f ca="true">+IF(AND(ISNUMBER(OFFSET('Sanitation Data'!$E$13,0,10*ROW('Sanitation Data'!E151))),'Data Summary'!CY157="Yes"),OFFSET('Sanitation Data'!$E$13,0,10*ROW('Sanitation Data'!E151)),NA())</f>
        <v>#N/A</v>
      </c>
      <c r="AK157" s="106" t="e">
        <f ca="true">+IF(AND(ISNUMBER(OFFSET('Sanitation Data'!$F$5,0,10*ROW('Sanitation Data'!F151))),'Data Summary'!CZ157="Yes"),100-OFFSET('Sanitation Data'!$F$5,0,10*ROW('Sanitation Data'!F151)),NA())</f>
        <v>#N/A</v>
      </c>
      <c r="AL157" s="106" t="e">
        <f ca="true">+IF(AND(ISNUMBER(OFFSET('Sanitation Data'!$F$7,0,10*ROW('Sanitation Data'!F151))),'Data Summary'!DA157="Yes"),OFFSET('Sanitation Data'!$F$7,0,10*ROW('Sanitation Data'!F151)),NA())</f>
        <v>#N/A</v>
      </c>
      <c r="AM157" s="106" t="e">
        <f ca="true">+IF(AND(ISNUMBER(OFFSET('Sanitation Data'!$F$11,0,10*ROW('Sanitation Data'!F151))),'Data Summary'!DB157="Yes"),OFFSET('Sanitation Data'!$F$11,0,10*ROW('Sanitation Data'!F151)),NA())</f>
        <v>#N/A</v>
      </c>
      <c r="AN157" s="106" t="e">
        <f ca="true">+IF(AND(ISNUMBER(OFFSET('Sanitation Data'!$F$12,0,10*ROW('Sanitation Data'!F151))),'Data Summary'!DC157="Yes"),OFFSET('Sanitation Data'!$F$12,0,10*ROW('Sanitation Data'!F151)),NA())</f>
        <v>#N/A</v>
      </c>
      <c r="AO157" s="106" t="e">
        <f ca="true">+IF(AND(ISNUMBER(OFFSET('Sanitation Data'!$F$13,0,10*ROW('Sanitation Data'!F151))),'Data Summary'!DD157="Yes"),OFFSET('Sanitation Data'!$F$13,0,10*ROW('Sanitation Data'!F151)),NA())</f>
        <v>#N/A</v>
      </c>
      <c r="AP157" s="106" t="e">
        <f ca="true">+IF(AND(ISNUMBER(OFFSET('Sanitation Data'!$G$5,0,10*ROW('Sanitation Data'!G151))),'Data Summary'!DE157="Yes"),100-OFFSET('Sanitation Data'!$G$5,0,10*ROW('Sanitation Data'!G151)),NA())</f>
        <v>#N/A</v>
      </c>
      <c r="AQ157" s="106" t="e">
        <f ca="true">+IF(AND(ISNUMBER(OFFSET('Sanitation Data'!$G$7,0,10*ROW('Sanitation Data'!G151))),'Data Summary'!DF157="Yes"),OFFSET('Sanitation Data'!$G$7,0,10*ROW('Sanitation Data'!G151)),NA())</f>
        <v>#N/A</v>
      </c>
      <c r="AR157" s="106" t="e">
        <f ca="true">+IF(AND(ISNUMBER(OFFSET('Sanitation Data'!$G$11,0,10*ROW('Sanitation Data'!G151))),'Data Summary'!DG157="Yes"),OFFSET('Sanitation Data'!$G$11,0,10*ROW('Sanitation Data'!G151)),NA())</f>
        <v>#N/A</v>
      </c>
      <c r="AS157" s="106" t="e">
        <f ca="true">+IF(AND(ISNUMBER(OFFSET('Sanitation Data'!$G$12,0,10*ROW('Sanitation Data'!G151))),'Data Summary'!DH157="Yes"),OFFSET('Sanitation Data'!$G$12,0,10*ROW('Sanitation Data'!G151)),NA())</f>
        <v>#N/A</v>
      </c>
      <c r="AT157" s="106" t="e">
        <f ca="true">+IF(AND(ISNUMBER(OFFSET('Sanitation Data'!$G$13,0,10*ROW('Sanitation Data'!G151))),'Data Summary'!DI157="Yes"),OFFSET('Sanitation Data'!$G$13,0,10*ROW('Sanitation Data'!G151)),NA())</f>
        <v>#N/A</v>
      </c>
      <c r="AU157" s="106" t="e">
        <f ca="true">+IF(AND(ISNUMBER(OFFSET('Sanitation Data'!$H$5,0,10*ROW('Sanitation Data'!H151))),'Data Summary'!DJ157="Yes"),100-OFFSET('Sanitation Data'!$H$5,0,10*ROW('Sanitation Data'!H151)),NA())</f>
        <v>#N/A</v>
      </c>
      <c r="AV157" s="106" t="e">
        <f ca="true">+IF(AND(ISNUMBER(OFFSET('Sanitation Data'!$H$7,0,10*ROW('Sanitation Data'!H151))),'Data Summary'!DK157="Yes"),OFFSET('Sanitation Data'!$H$7,0,10*ROW('Sanitation Data'!H151)),NA())</f>
        <v>#N/A</v>
      </c>
      <c r="AW157" s="106" t="e">
        <f ca="true">+IF(AND(ISNUMBER(OFFSET('Sanitation Data'!$H$11,0,10*ROW('Sanitation Data'!H151))),'Data Summary'!DL157="Yes"),OFFSET('Sanitation Data'!$H$11,0,10*ROW('Sanitation Data'!H151)),NA())</f>
        <v>#N/A</v>
      </c>
      <c r="AX157" s="106" t="e">
        <f ca="true">+IF(AND(ISNUMBER(OFFSET('Sanitation Data'!$H$12,0,10*ROW('Sanitation Data'!H151))),'Data Summary'!DM157="Yes"),OFFSET('Sanitation Data'!$H$12,0,10*ROW('Sanitation Data'!H151)),NA())</f>
        <v>#N/A</v>
      </c>
      <c r="AY157" s="106" t="e">
        <f ca="true">+IF(AND(ISNUMBER(OFFSET('Sanitation Data'!$H$13,0,10*ROW('Sanitation Data'!H151))),'Data Summary'!DN157="Yes"),OFFSET('Sanitation Data'!$H$13,0,10*ROW('Sanitation Data'!H151)),NA())</f>
        <v>#N/A</v>
      </c>
      <c r="AZ157" s="111" t="e">
        <f ca="true">+IF(AND(ISNUMBER(OFFSET('Hygiene Data'!$C$6,0,10*ROW('Hygiene Data'!C151))),'Data Summary'!DO157="Yes"),OFFSET('Hygiene Data'!$C$6,0,10*ROW('Hygiene Data'!C151)),NA())</f>
        <v>#N/A</v>
      </c>
      <c r="BA157" s="111" t="e">
        <f ca="true">+IF(AND(ISNUMBER(OFFSET('Hygiene Data'!$C$8,0,10*ROW('Hygiene Data'!C151))),'Data Summary'!DP157="Yes"),OFFSET('Hygiene Data'!$C$8,0,10*ROW('Hygiene Data'!C151)),NA())</f>
        <v>#N/A</v>
      </c>
      <c r="BB157" s="111" t="e">
        <f ca="true">+IF(AND(ISNUMBER(OFFSET('Hygiene Data'!$C$10,0,10*ROW('Hygiene Data'!C151))),'Data Summary'!DQ157="Yes"),OFFSET('Hygiene Data'!$C$10,0,10*ROW('Hygiene Data'!C151)),NA())</f>
        <v>#N/A</v>
      </c>
      <c r="BC157" s="111" t="e">
        <f ca="true">+IF(AND(ISNUMBER(OFFSET('Hygiene Data'!$D$6,0,10*ROW('Hygiene Data'!D151))),'Data Summary'!DR157="Yes"),OFFSET('Hygiene Data'!$D$6,0,10*ROW('Hygiene Data'!D151)),NA())</f>
        <v>#N/A</v>
      </c>
      <c r="BD157" s="111" t="e">
        <f ca="true">+IF(AND(ISNUMBER(OFFSET('Hygiene Data'!$D$8,0,10*ROW('Hygiene Data'!D151))),'Data Summary'!DS157="Yes"),OFFSET('Hygiene Data'!$D$8,0,10*ROW('Hygiene Data'!D151)),NA())</f>
        <v>#N/A</v>
      </c>
      <c r="BE157" s="111" t="e">
        <f ca="true">+IF(AND(ISNUMBER(OFFSET('Hygiene Data'!$D$10,0,10*ROW('Hygiene Data'!D151))),'Data Summary'!DT157="Yes"),OFFSET('Hygiene Data'!$D$10,0,10*ROW('Hygiene Data'!D151)),NA())</f>
        <v>#N/A</v>
      </c>
      <c r="BF157" s="111" t="e">
        <f ca="true">+IF(AND(ISNUMBER(OFFSET('Hygiene Data'!$E$6,0,10*ROW('Hygiene Data'!E151))),'Data Summary'!DU157="Yes"),OFFSET('Hygiene Data'!$E$6,0,10*ROW('Hygiene Data'!E151)),NA())</f>
        <v>#N/A</v>
      </c>
      <c r="BG157" s="111" t="e">
        <f ca="true">+IF(AND(ISNUMBER(OFFSET('Hygiene Data'!$E$8,0,10*ROW('Hygiene Data'!E151))),'Data Summary'!DV157="Yes"),OFFSET('Hygiene Data'!$E$8,0,10*ROW('Hygiene Data'!E151)),NA())</f>
        <v>#N/A</v>
      </c>
      <c r="BH157" s="111" t="e">
        <f ca="true">+IF(AND(ISNUMBER(OFFSET('Hygiene Data'!$E$10,0,10*ROW('Hygiene Data'!E151))),'Data Summary'!DW157="Yes"),OFFSET('Hygiene Data'!$E$10,0,10*ROW('Hygiene Data'!E151)),NA())</f>
        <v>#N/A</v>
      </c>
      <c r="BI157" s="111" t="e">
        <f ca="true">+IF(AND(ISNUMBER(OFFSET('Hygiene Data'!$F$6,0,10*ROW('Hygiene Data'!F151))),'Data Summary'!DX157="Yes"),OFFSET('Hygiene Data'!$F$6,0,10*ROW('Hygiene Data'!F151)),NA())</f>
        <v>#N/A</v>
      </c>
      <c r="BJ157" s="111" t="e">
        <f ca="true">+IF(AND(ISNUMBER(OFFSET('Hygiene Data'!$F$8,0,10*ROW('Hygiene Data'!F151))),'Data Summary'!DY157="Yes"),OFFSET('Hygiene Data'!$F$8,0,10*ROW('Hygiene Data'!F151)),NA())</f>
        <v>#N/A</v>
      </c>
      <c r="BK157" s="111" t="e">
        <f ca="true">+IF(AND(ISNUMBER(OFFSET('Hygiene Data'!$F$10,0,10*ROW('Hygiene Data'!F151))),'Data Summary'!DZ157="Yes"),OFFSET('Hygiene Data'!$F$10,0,10*ROW('Hygiene Data'!F151)),NA())</f>
        <v>#N/A</v>
      </c>
      <c r="BL157" s="111" t="e">
        <f ca="true">+IF(AND(ISNUMBER(OFFSET('Hygiene Data'!$G$6,0,10*ROW('Hygiene Data'!G151))),'Data Summary'!EA157="Yes"),OFFSET('Hygiene Data'!$G$6,0,10*ROW('Hygiene Data'!G151)),NA())</f>
        <v>#N/A</v>
      </c>
      <c r="BM157" s="111" t="e">
        <f ca="true">+IF(AND(ISNUMBER(OFFSET('Hygiene Data'!$G$8,0,10*ROW('Hygiene Data'!G151))),'Data Summary'!EB157="Yes"),OFFSET('Hygiene Data'!$G$8,0,10*ROW('Hygiene Data'!G151)),NA())</f>
        <v>#N/A</v>
      </c>
      <c r="BN157" s="111" t="e">
        <f ca="true">+IF(AND(ISNUMBER(OFFSET('Hygiene Data'!$G$10,0,10*ROW('Hygiene Data'!G151))),'Data Summary'!EC157="Yes"),OFFSET('Hygiene Data'!$G$10,0,10*ROW('Hygiene Data'!G151)),NA())</f>
        <v>#N/A</v>
      </c>
      <c r="BO157" s="111" t="e">
        <f ca="true">+IF(AND(ISNUMBER(OFFSET('Hygiene Data'!$H$6,0,10*ROW('Hygiene Data'!H151))),'Data Summary'!ED157="Yes"),OFFSET('Hygiene Data'!$H$6,0,10*ROW('Hygiene Data'!H151)),NA())</f>
        <v>#N/A</v>
      </c>
      <c r="BP157" s="111" t="e">
        <f ca="true">+IF(AND(ISNUMBER(OFFSET('Hygiene Data'!$H$8,0,10*ROW('Hygiene Data'!H151))),'Data Summary'!EE157="Yes"),OFFSET('Hygiene Data'!$H$8,0,10*ROW('Hygiene Data'!H151)),NA())</f>
        <v>#N/A</v>
      </c>
      <c r="BQ157" s="111" t="e">
        <f ca="true">+IF(AND(ISNUMBER(OFFSET('Hygiene Data'!$H$10,0,10*ROW('Hygiene Data'!H151))),'Data Summary'!EF157="Yes"),OFFSET('Hygiene Data'!$H$10,0,10*ROW('Hygiene Data'!H151)),NA())</f>
        <v>#N/A</v>
      </c>
    </row>
    <row r="158" x14ac:dyDescent="0.2">
      <c r="A158" s="59" t="e">
        <f ca="true">+IF(OFFSET('Water Data'!$B$1,0,10*ROW('Water Data'!B152))="",NA(),OFFSET('Water Data'!$B$1,0,10*ROW('Water Data'!B152)))</f>
        <v>#N/A</v>
      </c>
      <c r="B158" s="59" t="e">
        <f ca="true">+IF(OFFSET('Water Data'!$A$3,0,10*ROW('Water Data'!A155))="",NA(),OFFSET('Water Data'!$A$3,0,10*ROW('Water Data'!A155)))</f>
        <v>#N/A</v>
      </c>
      <c r="C158" s="59" t="e">
        <f ca="true">+IF(OFFSET('Water Data'!$C$3,0,10*ROW('Water Data'!C155))="",NA(),OFFSET('Water Data'!$C$3,0,10*ROW('Water Data'!C155)))</f>
        <v>#N/A</v>
      </c>
      <c r="D158" s="60" t="e">
        <f ca="true">+IF(AND(ISNUMBER(OFFSET('Water Data'!$C$5,0,10*ROW('Water Data'!C152))),'Data Summary'!BS158="Yes"),100-OFFSET('Water Data'!$C$5,0,10*ROW('Water Data'!C152)),NA())</f>
        <v>#N/A</v>
      </c>
      <c r="E158" s="60" t="e">
        <f ca="true">+IF(AND(ISNUMBER(OFFSET('Water Data'!$C$7,0,10*ROW('Water Data'!C152))),'Data Summary'!BT158="Yes"),OFFSET('Water Data'!$C$7,0,10*ROW('Water Data'!C152)),NA())</f>
        <v>#N/A</v>
      </c>
      <c r="F158" s="60" t="e">
        <f ca="true">+IF(AND(ISNUMBER(OFFSET('Water Data'!$C$10,0,10*ROW('Water Data'!C152))),'Data Summary'!BU158="Yes"),OFFSET('Water Data'!$C$10,0,10*ROW('Water Data'!C152)),NA())</f>
        <v>#N/A</v>
      </c>
      <c r="G158" s="60" t="e">
        <f ca="true">+IF(AND(ISNUMBER(OFFSET('Water Data'!$D$5,0,10*ROW('Water Data'!D152))),'Data Summary'!BV158="Yes"),100-OFFSET('Water Data'!$D$5,0,10*ROW('Water Data'!D152)),NA())</f>
        <v>#N/A</v>
      </c>
      <c r="H158" s="60" t="e">
        <f ca="true">+IF(AND(ISNUMBER(OFFSET('Water Data'!$D$7,0,10*ROW('Water Data'!D152))),'Data Summary'!BW158="Yes"),OFFSET('Water Data'!$D$7,0,10*ROW('Water Data'!D152)),NA())</f>
        <v>#N/A</v>
      </c>
      <c r="I158" s="60" t="e">
        <f ca="true">+IF(AND(ISNUMBER(OFFSET('Water Data'!$D$10,0,10*ROW('Water Data'!D152))),'Data Summary'!BX158="Yes"),OFFSET('Water Data'!$D$10,0,10*ROW('Water Data'!D152)),NA())</f>
        <v>#N/A</v>
      </c>
      <c r="J158" s="60" t="e">
        <f ca="true">+IF(AND(ISNUMBER(OFFSET('Water Data'!$E$5,0,10*ROW('Water Data'!E152))),'Data Summary'!BY158="Yes"),100-OFFSET('Water Data'!$E$5,0,10*ROW('Water Data'!E152)),NA())</f>
        <v>#N/A</v>
      </c>
      <c r="K158" s="60" t="e">
        <f ca="true">+IF(AND(ISNUMBER(OFFSET('Water Data'!$E$7,0,10*ROW('Water Data'!E152))),'Data Summary'!BZ158="Yes"),OFFSET('Water Data'!$E$7,0,10*ROW('Water Data'!E152)),NA())</f>
        <v>#N/A</v>
      </c>
      <c r="L158" s="60" t="e">
        <f ca="true">+IF(AND(ISNUMBER(OFFSET('Water Data'!$E$10,0,10*ROW('Water Data'!E152))),'Data Summary'!CA158="Yes"),OFFSET('Water Data'!$E$10,0,10*ROW('Water Data'!E152)),NA())</f>
        <v>#N/A</v>
      </c>
      <c r="M158" s="60" t="e">
        <f ca="true">+IF(AND(ISNUMBER(OFFSET('Water Data'!$F$5,0,10*ROW('Water Data'!F152))),'Data Summary'!CB158="Yes"),100-OFFSET('Water Data'!$F$5,0,10*ROW('Water Data'!F152)),NA())</f>
        <v>#N/A</v>
      </c>
      <c r="N158" s="60" t="e">
        <f ca="true">+IF(AND(ISNUMBER(OFFSET('Water Data'!$F$7,0,10*ROW('Water Data'!F152))),'Data Summary'!CC158="Yes"),OFFSET('Water Data'!$F$7,0,10*ROW('Water Data'!F152)),NA())</f>
        <v>#N/A</v>
      </c>
      <c r="O158" s="60" t="e">
        <f ca="true">+IF(AND(ISNUMBER(OFFSET('Water Data'!$F$10,0,10*ROW('Water Data'!F152))),'Data Summary'!CD158="Yes"),OFFSET('Water Data'!$F$10,0,10*ROW('Water Data'!F152)),NA())</f>
        <v>#N/A</v>
      </c>
      <c r="P158" s="60" t="e">
        <f ca="true">+IF(AND(ISNUMBER(OFFSET('Water Data'!$G$5,0,10*ROW('Water Data'!G152))),'Data Summary'!CE158="Yes"),100-OFFSET('Water Data'!$G$5,0,10*ROW('Water Data'!G152)),NA())</f>
        <v>#N/A</v>
      </c>
      <c r="Q158" s="60" t="e">
        <f ca="true">+IF(AND(ISNUMBER(OFFSET('Water Data'!$G$7,0,10*ROW('Water Data'!G152))),'Data Summary'!CF158="Yes"),OFFSET('Water Data'!$G$7,0,10*ROW('Water Data'!G152)),NA())</f>
        <v>#N/A</v>
      </c>
      <c r="R158" s="60" t="e">
        <f ca="true">+IF(AND(ISNUMBER(OFFSET('Water Data'!$G$10,0,10*ROW('Water Data'!G152))),'Data Summary'!CG158="Yes"),OFFSET('Water Data'!$G$10,0,10*ROW('Water Data'!G152)),NA())</f>
        <v>#N/A</v>
      </c>
      <c r="S158" s="60" t="e">
        <f ca="true">+IF(AND(ISNUMBER(OFFSET('Water Data'!$H$5,0,10*ROW('Water Data'!H152))),'Data Summary'!CH158="Yes"),100-OFFSET('Water Data'!$H$5,0,10*ROW('Water Data'!H152)),NA())</f>
        <v>#N/A</v>
      </c>
      <c r="T158" s="60" t="e">
        <f ca="true">+IF(AND(ISNUMBER(OFFSET('Water Data'!$H$7,0,10*ROW('Water Data'!H152))),'Data Summary'!CI158="Yes"),OFFSET('Water Data'!$H$7,0,10*ROW('Water Data'!H152)),NA())</f>
        <v>#N/A</v>
      </c>
      <c r="U158" s="60" t="e">
        <f ca="true">+IF(AND(ISNUMBER(OFFSET('Water Data'!$H$10,0,10*ROW('Water Data'!H152))),'Data Summary'!CJ158="Yes"),OFFSET('Water Data'!$H$10,0,10*ROW('Water Data'!H152)),NA())</f>
        <v>#N/A</v>
      </c>
      <c r="V158" s="106" t="e">
        <f ca="true">+IF(AND(ISNUMBER(OFFSET('Sanitation Data'!$C$5,0,10*ROW('Sanitation Data'!C152))),'Data Summary'!CK158="Yes"),100-OFFSET('Sanitation Data'!$C$5,0,10*ROW('Sanitation Data'!C152)),NA())</f>
        <v>#N/A</v>
      </c>
      <c r="W158" s="106" t="e">
        <f ca="true">+IF(AND(ISNUMBER(OFFSET('Sanitation Data'!$C$7,0,10*ROW('Sanitation Data'!C152))),'Data Summary'!CL158="Yes"),OFFSET('Sanitation Data'!$C$7,0,10*ROW('Sanitation Data'!C152)),NA())</f>
        <v>#N/A</v>
      </c>
      <c r="X158" s="106" t="e">
        <f ca="true">+IF(AND(ISNUMBER(OFFSET('Sanitation Data'!$C$11,0,10*ROW('Sanitation Data'!C152))),'Data Summary'!CM158="Yes"),OFFSET('Sanitation Data'!$C$11,0,10*ROW('Sanitation Data'!C152)),NA())</f>
        <v>#N/A</v>
      </c>
      <c r="Y158" s="106" t="e">
        <f ca="true">+IF(AND(ISNUMBER(OFFSET('Sanitation Data'!$C$12,0,10*ROW('Sanitation Data'!C152))),'Data Summary'!CN158="Yes"),OFFSET('Sanitation Data'!$C$12,0,10*ROW('Sanitation Data'!C152)),NA())</f>
        <v>#N/A</v>
      </c>
      <c r="Z158" s="106" t="e">
        <f ca="true">+IF(AND(ISNUMBER(OFFSET('Sanitation Data'!$C$13,0,10*ROW('Sanitation Data'!C152))),'Data Summary'!CO158="Yes"),OFFSET('Sanitation Data'!$C$13,0,10*ROW('Sanitation Data'!C152)),NA())</f>
        <v>#N/A</v>
      </c>
      <c r="AA158" s="106" t="e">
        <f ca="true">+IF(AND(ISNUMBER(OFFSET('Sanitation Data'!$D$5,0,10*ROW('Sanitation Data'!D152))),'Data Summary'!CP158="Yes"),100-OFFSET('Sanitation Data'!$D$5,0,10*ROW('Sanitation Data'!D152)),NA())</f>
        <v>#N/A</v>
      </c>
      <c r="AB158" s="106" t="e">
        <f ca="true">+IF(AND(ISNUMBER(OFFSET('Sanitation Data'!$D$7,0,10*ROW('Sanitation Data'!D152))),'Data Summary'!CQ158="Yes"),OFFSET('Sanitation Data'!$D$7,0,10*ROW('Sanitation Data'!D152)),NA())</f>
        <v>#N/A</v>
      </c>
      <c r="AC158" s="106" t="e">
        <f ca="true">+IF(AND(ISNUMBER(OFFSET('Sanitation Data'!$D$11,0,10*ROW('Sanitation Data'!D152))),'Data Summary'!CR158="Yes"),OFFSET('Sanitation Data'!$D$11,0,10*ROW('Sanitation Data'!D152)),NA())</f>
        <v>#N/A</v>
      </c>
      <c r="AD158" s="106" t="e">
        <f ca="true">+IF(AND(ISNUMBER(OFFSET('Sanitation Data'!$D$12,0,10*ROW('Sanitation Data'!D152))),'Data Summary'!CS158="Yes"),OFFSET('Sanitation Data'!$D$12,0,10*ROW('Sanitation Data'!D152)),NA())</f>
        <v>#N/A</v>
      </c>
      <c r="AE158" s="106" t="e">
        <f ca="true">+IF(AND(ISNUMBER(OFFSET('Sanitation Data'!$D$13,0,10*ROW('Sanitation Data'!D152))),'Data Summary'!CT158="Yes"),OFFSET('Sanitation Data'!$D$13,0,10*ROW('Sanitation Data'!D152)),NA())</f>
        <v>#N/A</v>
      </c>
      <c r="AF158" s="106" t="e">
        <f ca="true">+IF(AND(ISNUMBER(OFFSET('Sanitation Data'!$E$5,0,10*ROW('Sanitation Data'!E152))),'Data Summary'!CU158="Yes"),100-OFFSET('Sanitation Data'!$E$5,0,10*ROW('Sanitation Data'!E152)),NA())</f>
        <v>#N/A</v>
      </c>
      <c r="AG158" s="106" t="e">
        <f ca="true">+IF(AND(ISNUMBER(OFFSET('Sanitation Data'!$E$7,0,10*ROW('Sanitation Data'!E152))),'Data Summary'!CV158="Yes"),OFFSET('Sanitation Data'!$E$7,0,10*ROW('Sanitation Data'!E152)),NA())</f>
        <v>#N/A</v>
      </c>
      <c r="AH158" s="106" t="e">
        <f ca="true">+IF(AND(ISNUMBER(OFFSET('Sanitation Data'!$E$11,0,10*ROW('Sanitation Data'!E152))),'Data Summary'!CW158="Yes"),OFFSET('Sanitation Data'!$E$11,0,10*ROW('Sanitation Data'!E152)),NA())</f>
        <v>#N/A</v>
      </c>
      <c r="AI158" s="106" t="e">
        <f ca="true">+IF(AND(ISNUMBER(OFFSET('Sanitation Data'!$E$12,0,10*ROW('Sanitation Data'!E152))),'Data Summary'!CX158="Yes"),OFFSET('Sanitation Data'!$E$12,0,10*ROW('Sanitation Data'!E152)),NA())</f>
        <v>#N/A</v>
      </c>
      <c r="AJ158" s="106" t="e">
        <f ca="true">+IF(AND(ISNUMBER(OFFSET('Sanitation Data'!$E$13,0,10*ROW('Sanitation Data'!E152))),'Data Summary'!CY158="Yes"),OFFSET('Sanitation Data'!$E$13,0,10*ROW('Sanitation Data'!E152)),NA())</f>
        <v>#N/A</v>
      </c>
      <c r="AK158" s="106" t="e">
        <f ca="true">+IF(AND(ISNUMBER(OFFSET('Sanitation Data'!$F$5,0,10*ROW('Sanitation Data'!F152))),'Data Summary'!CZ158="Yes"),100-OFFSET('Sanitation Data'!$F$5,0,10*ROW('Sanitation Data'!F152)),NA())</f>
        <v>#N/A</v>
      </c>
      <c r="AL158" s="106" t="e">
        <f ca="true">+IF(AND(ISNUMBER(OFFSET('Sanitation Data'!$F$7,0,10*ROW('Sanitation Data'!F152))),'Data Summary'!DA158="Yes"),OFFSET('Sanitation Data'!$F$7,0,10*ROW('Sanitation Data'!F152)),NA())</f>
        <v>#N/A</v>
      </c>
      <c r="AM158" s="106" t="e">
        <f ca="true">+IF(AND(ISNUMBER(OFFSET('Sanitation Data'!$F$11,0,10*ROW('Sanitation Data'!F152))),'Data Summary'!DB158="Yes"),OFFSET('Sanitation Data'!$F$11,0,10*ROW('Sanitation Data'!F152)),NA())</f>
        <v>#N/A</v>
      </c>
      <c r="AN158" s="106" t="e">
        <f ca="true">+IF(AND(ISNUMBER(OFFSET('Sanitation Data'!$F$12,0,10*ROW('Sanitation Data'!F152))),'Data Summary'!DC158="Yes"),OFFSET('Sanitation Data'!$F$12,0,10*ROW('Sanitation Data'!F152)),NA())</f>
        <v>#N/A</v>
      </c>
      <c r="AO158" s="106" t="e">
        <f ca="true">+IF(AND(ISNUMBER(OFFSET('Sanitation Data'!$F$13,0,10*ROW('Sanitation Data'!F152))),'Data Summary'!DD158="Yes"),OFFSET('Sanitation Data'!$F$13,0,10*ROW('Sanitation Data'!F152)),NA())</f>
        <v>#N/A</v>
      </c>
      <c r="AP158" s="106" t="e">
        <f ca="true">+IF(AND(ISNUMBER(OFFSET('Sanitation Data'!$G$5,0,10*ROW('Sanitation Data'!G152))),'Data Summary'!DE158="Yes"),100-OFFSET('Sanitation Data'!$G$5,0,10*ROW('Sanitation Data'!G152)),NA())</f>
        <v>#N/A</v>
      </c>
      <c r="AQ158" s="106" t="e">
        <f ca="true">+IF(AND(ISNUMBER(OFFSET('Sanitation Data'!$G$7,0,10*ROW('Sanitation Data'!G152))),'Data Summary'!DF158="Yes"),OFFSET('Sanitation Data'!$G$7,0,10*ROW('Sanitation Data'!G152)),NA())</f>
        <v>#N/A</v>
      </c>
      <c r="AR158" s="106" t="e">
        <f ca="true">+IF(AND(ISNUMBER(OFFSET('Sanitation Data'!$G$11,0,10*ROW('Sanitation Data'!G152))),'Data Summary'!DG158="Yes"),OFFSET('Sanitation Data'!$G$11,0,10*ROW('Sanitation Data'!G152)),NA())</f>
        <v>#N/A</v>
      </c>
      <c r="AS158" s="106" t="e">
        <f ca="true">+IF(AND(ISNUMBER(OFFSET('Sanitation Data'!$G$12,0,10*ROW('Sanitation Data'!G152))),'Data Summary'!DH158="Yes"),OFFSET('Sanitation Data'!$G$12,0,10*ROW('Sanitation Data'!G152)),NA())</f>
        <v>#N/A</v>
      </c>
      <c r="AT158" s="106" t="e">
        <f ca="true">+IF(AND(ISNUMBER(OFFSET('Sanitation Data'!$G$13,0,10*ROW('Sanitation Data'!G152))),'Data Summary'!DI158="Yes"),OFFSET('Sanitation Data'!$G$13,0,10*ROW('Sanitation Data'!G152)),NA())</f>
        <v>#N/A</v>
      </c>
      <c r="AU158" s="106" t="e">
        <f ca="true">+IF(AND(ISNUMBER(OFFSET('Sanitation Data'!$H$5,0,10*ROW('Sanitation Data'!H152))),'Data Summary'!DJ158="Yes"),100-OFFSET('Sanitation Data'!$H$5,0,10*ROW('Sanitation Data'!H152)),NA())</f>
        <v>#N/A</v>
      </c>
      <c r="AV158" s="106" t="e">
        <f ca="true">+IF(AND(ISNUMBER(OFFSET('Sanitation Data'!$H$7,0,10*ROW('Sanitation Data'!H152))),'Data Summary'!DK158="Yes"),OFFSET('Sanitation Data'!$H$7,0,10*ROW('Sanitation Data'!H152)),NA())</f>
        <v>#N/A</v>
      </c>
      <c r="AW158" s="106" t="e">
        <f ca="true">+IF(AND(ISNUMBER(OFFSET('Sanitation Data'!$H$11,0,10*ROW('Sanitation Data'!H152))),'Data Summary'!DL158="Yes"),OFFSET('Sanitation Data'!$H$11,0,10*ROW('Sanitation Data'!H152)),NA())</f>
        <v>#N/A</v>
      </c>
      <c r="AX158" s="106" t="e">
        <f ca="true">+IF(AND(ISNUMBER(OFFSET('Sanitation Data'!$H$12,0,10*ROW('Sanitation Data'!H152))),'Data Summary'!DM158="Yes"),OFFSET('Sanitation Data'!$H$12,0,10*ROW('Sanitation Data'!H152)),NA())</f>
        <v>#N/A</v>
      </c>
      <c r="AY158" s="106" t="e">
        <f ca="true">+IF(AND(ISNUMBER(OFFSET('Sanitation Data'!$H$13,0,10*ROW('Sanitation Data'!H152))),'Data Summary'!DN158="Yes"),OFFSET('Sanitation Data'!$H$13,0,10*ROW('Sanitation Data'!H152)),NA())</f>
        <v>#N/A</v>
      </c>
      <c r="AZ158" s="111" t="e">
        <f ca="true">+IF(AND(ISNUMBER(OFFSET('Hygiene Data'!$C$6,0,10*ROW('Hygiene Data'!C152))),'Data Summary'!DO158="Yes"),OFFSET('Hygiene Data'!$C$6,0,10*ROW('Hygiene Data'!C152)),NA())</f>
        <v>#N/A</v>
      </c>
      <c r="BA158" s="111" t="e">
        <f ca="true">+IF(AND(ISNUMBER(OFFSET('Hygiene Data'!$C$8,0,10*ROW('Hygiene Data'!C152))),'Data Summary'!DP158="Yes"),OFFSET('Hygiene Data'!$C$8,0,10*ROW('Hygiene Data'!C152)),NA())</f>
        <v>#N/A</v>
      </c>
      <c r="BB158" s="111" t="e">
        <f ca="true">+IF(AND(ISNUMBER(OFFSET('Hygiene Data'!$C$10,0,10*ROW('Hygiene Data'!C152))),'Data Summary'!DQ158="Yes"),OFFSET('Hygiene Data'!$C$10,0,10*ROW('Hygiene Data'!C152)),NA())</f>
        <v>#N/A</v>
      </c>
      <c r="BC158" s="111" t="e">
        <f ca="true">+IF(AND(ISNUMBER(OFFSET('Hygiene Data'!$D$6,0,10*ROW('Hygiene Data'!D152))),'Data Summary'!DR158="Yes"),OFFSET('Hygiene Data'!$D$6,0,10*ROW('Hygiene Data'!D152)),NA())</f>
        <v>#N/A</v>
      </c>
      <c r="BD158" s="111" t="e">
        <f ca="true">+IF(AND(ISNUMBER(OFFSET('Hygiene Data'!$D$8,0,10*ROW('Hygiene Data'!D152))),'Data Summary'!DS158="Yes"),OFFSET('Hygiene Data'!$D$8,0,10*ROW('Hygiene Data'!D152)),NA())</f>
        <v>#N/A</v>
      </c>
      <c r="BE158" s="111" t="e">
        <f ca="true">+IF(AND(ISNUMBER(OFFSET('Hygiene Data'!$D$10,0,10*ROW('Hygiene Data'!D152))),'Data Summary'!DT158="Yes"),OFFSET('Hygiene Data'!$D$10,0,10*ROW('Hygiene Data'!D152)),NA())</f>
        <v>#N/A</v>
      </c>
      <c r="BF158" s="111" t="e">
        <f ca="true">+IF(AND(ISNUMBER(OFFSET('Hygiene Data'!$E$6,0,10*ROW('Hygiene Data'!E152))),'Data Summary'!DU158="Yes"),OFFSET('Hygiene Data'!$E$6,0,10*ROW('Hygiene Data'!E152)),NA())</f>
        <v>#N/A</v>
      </c>
      <c r="BG158" s="111" t="e">
        <f ca="true">+IF(AND(ISNUMBER(OFFSET('Hygiene Data'!$E$8,0,10*ROW('Hygiene Data'!E152))),'Data Summary'!DV158="Yes"),OFFSET('Hygiene Data'!$E$8,0,10*ROW('Hygiene Data'!E152)),NA())</f>
        <v>#N/A</v>
      </c>
      <c r="BH158" s="111" t="e">
        <f ca="true">+IF(AND(ISNUMBER(OFFSET('Hygiene Data'!$E$10,0,10*ROW('Hygiene Data'!E152))),'Data Summary'!DW158="Yes"),OFFSET('Hygiene Data'!$E$10,0,10*ROW('Hygiene Data'!E152)),NA())</f>
        <v>#N/A</v>
      </c>
      <c r="BI158" s="111" t="e">
        <f ca="true">+IF(AND(ISNUMBER(OFFSET('Hygiene Data'!$F$6,0,10*ROW('Hygiene Data'!F152))),'Data Summary'!DX158="Yes"),OFFSET('Hygiene Data'!$F$6,0,10*ROW('Hygiene Data'!F152)),NA())</f>
        <v>#N/A</v>
      </c>
      <c r="BJ158" s="111" t="e">
        <f ca="true">+IF(AND(ISNUMBER(OFFSET('Hygiene Data'!$F$8,0,10*ROW('Hygiene Data'!F152))),'Data Summary'!DY158="Yes"),OFFSET('Hygiene Data'!$F$8,0,10*ROW('Hygiene Data'!F152)),NA())</f>
        <v>#N/A</v>
      </c>
      <c r="BK158" s="111" t="e">
        <f ca="true">+IF(AND(ISNUMBER(OFFSET('Hygiene Data'!$F$10,0,10*ROW('Hygiene Data'!F152))),'Data Summary'!DZ158="Yes"),OFFSET('Hygiene Data'!$F$10,0,10*ROW('Hygiene Data'!F152)),NA())</f>
        <v>#N/A</v>
      </c>
      <c r="BL158" s="111" t="e">
        <f ca="true">+IF(AND(ISNUMBER(OFFSET('Hygiene Data'!$G$6,0,10*ROW('Hygiene Data'!G152))),'Data Summary'!EA158="Yes"),OFFSET('Hygiene Data'!$G$6,0,10*ROW('Hygiene Data'!G152)),NA())</f>
        <v>#N/A</v>
      </c>
      <c r="BM158" s="111" t="e">
        <f ca="true">+IF(AND(ISNUMBER(OFFSET('Hygiene Data'!$G$8,0,10*ROW('Hygiene Data'!G152))),'Data Summary'!EB158="Yes"),OFFSET('Hygiene Data'!$G$8,0,10*ROW('Hygiene Data'!G152)),NA())</f>
        <v>#N/A</v>
      </c>
      <c r="BN158" s="111" t="e">
        <f ca="true">+IF(AND(ISNUMBER(OFFSET('Hygiene Data'!$G$10,0,10*ROW('Hygiene Data'!G152))),'Data Summary'!EC158="Yes"),OFFSET('Hygiene Data'!$G$10,0,10*ROW('Hygiene Data'!G152)),NA())</f>
        <v>#N/A</v>
      </c>
      <c r="BO158" s="111" t="e">
        <f ca="true">+IF(AND(ISNUMBER(OFFSET('Hygiene Data'!$H$6,0,10*ROW('Hygiene Data'!H152))),'Data Summary'!ED158="Yes"),OFFSET('Hygiene Data'!$H$6,0,10*ROW('Hygiene Data'!H152)),NA())</f>
        <v>#N/A</v>
      </c>
      <c r="BP158" s="111" t="e">
        <f ca="true">+IF(AND(ISNUMBER(OFFSET('Hygiene Data'!$H$8,0,10*ROW('Hygiene Data'!H152))),'Data Summary'!EE158="Yes"),OFFSET('Hygiene Data'!$H$8,0,10*ROW('Hygiene Data'!H152)),NA())</f>
        <v>#N/A</v>
      </c>
      <c r="BQ158" s="111" t="e">
        <f ca="true">+IF(AND(ISNUMBER(OFFSET('Hygiene Data'!$H$10,0,10*ROW('Hygiene Data'!H152))),'Data Summary'!EF158="Yes"),OFFSET('Hygiene Data'!$H$10,0,10*ROW('Hygiene Data'!H152)),NA())</f>
        <v>#N/A</v>
      </c>
    </row>
    <row r="159" x14ac:dyDescent="0.2">
      <c r="A159" s="59" t="e">
        <f ca="true">+IF(OFFSET('Water Data'!$B$1,0,10*ROW('Water Data'!B153))="",NA(),OFFSET('Water Data'!$B$1,0,10*ROW('Water Data'!B153)))</f>
        <v>#N/A</v>
      </c>
      <c r="B159" s="59" t="e">
        <f ca="true">+IF(OFFSET('Water Data'!$A$3,0,10*ROW('Water Data'!A156))="",NA(),OFFSET('Water Data'!$A$3,0,10*ROW('Water Data'!A156)))</f>
        <v>#N/A</v>
      </c>
      <c r="C159" s="59" t="e">
        <f ca="true">+IF(OFFSET('Water Data'!$C$3,0,10*ROW('Water Data'!C156))="",NA(),OFFSET('Water Data'!$C$3,0,10*ROW('Water Data'!C156)))</f>
        <v>#N/A</v>
      </c>
      <c r="D159" s="60" t="e">
        <f ca="true">+IF(AND(ISNUMBER(OFFSET('Water Data'!$C$5,0,10*ROW('Water Data'!C153))),'Data Summary'!BS159="Yes"),100-OFFSET('Water Data'!$C$5,0,10*ROW('Water Data'!C153)),NA())</f>
        <v>#N/A</v>
      </c>
      <c r="E159" s="60" t="e">
        <f ca="true">+IF(AND(ISNUMBER(OFFSET('Water Data'!$C$7,0,10*ROW('Water Data'!C153))),'Data Summary'!BT159="Yes"),OFFSET('Water Data'!$C$7,0,10*ROW('Water Data'!C153)),NA())</f>
        <v>#N/A</v>
      </c>
      <c r="F159" s="60" t="e">
        <f ca="true">+IF(AND(ISNUMBER(OFFSET('Water Data'!$C$10,0,10*ROW('Water Data'!C153))),'Data Summary'!BU159="Yes"),OFFSET('Water Data'!$C$10,0,10*ROW('Water Data'!C153)),NA())</f>
        <v>#N/A</v>
      </c>
      <c r="G159" s="60" t="e">
        <f ca="true">+IF(AND(ISNUMBER(OFFSET('Water Data'!$D$5,0,10*ROW('Water Data'!D153))),'Data Summary'!BV159="Yes"),100-OFFSET('Water Data'!$D$5,0,10*ROW('Water Data'!D153)),NA())</f>
        <v>#N/A</v>
      </c>
      <c r="H159" s="60" t="e">
        <f ca="true">+IF(AND(ISNUMBER(OFFSET('Water Data'!$D$7,0,10*ROW('Water Data'!D153))),'Data Summary'!BW159="Yes"),OFFSET('Water Data'!$D$7,0,10*ROW('Water Data'!D153)),NA())</f>
        <v>#N/A</v>
      </c>
      <c r="I159" s="60" t="e">
        <f ca="true">+IF(AND(ISNUMBER(OFFSET('Water Data'!$D$10,0,10*ROW('Water Data'!D153))),'Data Summary'!BX159="Yes"),OFFSET('Water Data'!$D$10,0,10*ROW('Water Data'!D153)),NA())</f>
        <v>#N/A</v>
      </c>
      <c r="J159" s="60" t="e">
        <f ca="true">+IF(AND(ISNUMBER(OFFSET('Water Data'!$E$5,0,10*ROW('Water Data'!E153))),'Data Summary'!BY159="Yes"),100-OFFSET('Water Data'!$E$5,0,10*ROW('Water Data'!E153)),NA())</f>
        <v>#N/A</v>
      </c>
      <c r="K159" s="60" t="e">
        <f ca="true">+IF(AND(ISNUMBER(OFFSET('Water Data'!$E$7,0,10*ROW('Water Data'!E153))),'Data Summary'!BZ159="Yes"),OFFSET('Water Data'!$E$7,0,10*ROW('Water Data'!E153)),NA())</f>
        <v>#N/A</v>
      </c>
      <c r="L159" s="60" t="e">
        <f ca="true">+IF(AND(ISNUMBER(OFFSET('Water Data'!$E$10,0,10*ROW('Water Data'!E153))),'Data Summary'!CA159="Yes"),OFFSET('Water Data'!$E$10,0,10*ROW('Water Data'!E153)),NA())</f>
        <v>#N/A</v>
      </c>
      <c r="M159" s="60" t="e">
        <f ca="true">+IF(AND(ISNUMBER(OFFSET('Water Data'!$F$5,0,10*ROW('Water Data'!F153))),'Data Summary'!CB159="Yes"),100-OFFSET('Water Data'!$F$5,0,10*ROW('Water Data'!F153)),NA())</f>
        <v>#N/A</v>
      </c>
      <c r="N159" s="60" t="e">
        <f ca="true">+IF(AND(ISNUMBER(OFFSET('Water Data'!$F$7,0,10*ROW('Water Data'!F153))),'Data Summary'!CC159="Yes"),OFFSET('Water Data'!$F$7,0,10*ROW('Water Data'!F153)),NA())</f>
        <v>#N/A</v>
      </c>
      <c r="O159" s="60" t="e">
        <f ca="true">+IF(AND(ISNUMBER(OFFSET('Water Data'!$F$10,0,10*ROW('Water Data'!F153))),'Data Summary'!CD159="Yes"),OFFSET('Water Data'!$F$10,0,10*ROW('Water Data'!F153)),NA())</f>
        <v>#N/A</v>
      </c>
      <c r="P159" s="60" t="e">
        <f ca="true">+IF(AND(ISNUMBER(OFFSET('Water Data'!$G$5,0,10*ROW('Water Data'!G153))),'Data Summary'!CE159="Yes"),100-OFFSET('Water Data'!$G$5,0,10*ROW('Water Data'!G153)),NA())</f>
        <v>#N/A</v>
      </c>
      <c r="Q159" s="60" t="e">
        <f ca="true">+IF(AND(ISNUMBER(OFFSET('Water Data'!$G$7,0,10*ROW('Water Data'!G153))),'Data Summary'!CF159="Yes"),OFFSET('Water Data'!$G$7,0,10*ROW('Water Data'!G153)),NA())</f>
        <v>#N/A</v>
      </c>
      <c r="R159" s="60" t="e">
        <f ca="true">+IF(AND(ISNUMBER(OFFSET('Water Data'!$G$10,0,10*ROW('Water Data'!G153))),'Data Summary'!CG159="Yes"),OFFSET('Water Data'!$G$10,0,10*ROW('Water Data'!G153)),NA())</f>
        <v>#N/A</v>
      </c>
      <c r="S159" s="60" t="e">
        <f ca="true">+IF(AND(ISNUMBER(OFFSET('Water Data'!$H$5,0,10*ROW('Water Data'!H153))),'Data Summary'!CH159="Yes"),100-OFFSET('Water Data'!$H$5,0,10*ROW('Water Data'!H153)),NA())</f>
        <v>#N/A</v>
      </c>
      <c r="T159" s="60" t="e">
        <f ca="true">+IF(AND(ISNUMBER(OFFSET('Water Data'!$H$7,0,10*ROW('Water Data'!H153))),'Data Summary'!CI159="Yes"),OFFSET('Water Data'!$H$7,0,10*ROW('Water Data'!H153)),NA())</f>
        <v>#N/A</v>
      </c>
      <c r="U159" s="60" t="e">
        <f ca="true">+IF(AND(ISNUMBER(OFFSET('Water Data'!$H$10,0,10*ROW('Water Data'!H153))),'Data Summary'!CJ159="Yes"),OFFSET('Water Data'!$H$10,0,10*ROW('Water Data'!H153)),NA())</f>
        <v>#N/A</v>
      </c>
      <c r="V159" s="106" t="e">
        <f ca="true">+IF(AND(ISNUMBER(OFFSET('Sanitation Data'!$C$5,0,10*ROW('Sanitation Data'!C153))),'Data Summary'!CK159="Yes"),100-OFFSET('Sanitation Data'!$C$5,0,10*ROW('Sanitation Data'!C153)),NA())</f>
        <v>#N/A</v>
      </c>
      <c r="W159" s="106" t="e">
        <f ca="true">+IF(AND(ISNUMBER(OFFSET('Sanitation Data'!$C$7,0,10*ROW('Sanitation Data'!C153))),'Data Summary'!CL159="Yes"),OFFSET('Sanitation Data'!$C$7,0,10*ROW('Sanitation Data'!C153)),NA())</f>
        <v>#N/A</v>
      </c>
      <c r="X159" s="106" t="e">
        <f ca="true">+IF(AND(ISNUMBER(OFFSET('Sanitation Data'!$C$11,0,10*ROW('Sanitation Data'!C153))),'Data Summary'!CM159="Yes"),OFFSET('Sanitation Data'!$C$11,0,10*ROW('Sanitation Data'!C153)),NA())</f>
        <v>#N/A</v>
      </c>
      <c r="Y159" s="106" t="e">
        <f ca="true">+IF(AND(ISNUMBER(OFFSET('Sanitation Data'!$C$12,0,10*ROW('Sanitation Data'!C153))),'Data Summary'!CN159="Yes"),OFFSET('Sanitation Data'!$C$12,0,10*ROW('Sanitation Data'!C153)),NA())</f>
        <v>#N/A</v>
      </c>
      <c r="Z159" s="106" t="e">
        <f ca="true">+IF(AND(ISNUMBER(OFFSET('Sanitation Data'!$C$13,0,10*ROW('Sanitation Data'!C153))),'Data Summary'!CO159="Yes"),OFFSET('Sanitation Data'!$C$13,0,10*ROW('Sanitation Data'!C153)),NA())</f>
        <v>#N/A</v>
      </c>
      <c r="AA159" s="106" t="e">
        <f ca="true">+IF(AND(ISNUMBER(OFFSET('Sanitation Data'!$D$5,0,10*ROW('Sanitation Data'!D153))),'Data Summary'!CP159="Yes"),100-OFFSET('Sanitation Data'!$D$5,0,10*ROW('Sanitation Data'!D153)),NA())</f>
        <v>#N/A</v>
      </c>
      <c r="AB159" s="106" t="e">
        <f ca="true">+IF(AND(ISNUMBER(OFFSET('Sanitation Data'!$D$7,0,10*ROW('Sanitation Data'!D153))),'Data Summary'!CQ159="Yes"),OFFSET('Sanitation Data'!$D$7,0,10*ROW('Sanitation Data'!D153)),NA())</f>
        <v>#N/A</v>
      </c>
      <c r="AC159" s="106" t="e">
        <f ca="true">+IF(AND(ISNUMBER(OFFSET('Sanitation Data'!$D$11,0,10*ROW('Sanitation Data'!D153))),'Data Summary'!CR159="Yes"),OFFSET('Sanitation Data'!$D$11,0,10*ROW('Sanitation Data'!D153)),NA())</f>
        <v>#N/A</v>
      </c>
      <c r="AD159" s="106" t="e">
        <f ca="true">+IF(AND(ISNUMBER(OFFSET('Sanitation Data'!$D$12,0,10*ROW('Sanitation Data'!D153))),'Data Summary'!CS159="Yes"),OFFSET('Sanitation Data'!$D$12,0,10*ROW('Sanitation Data'!D153)),NA())</f>
        <v>#N/A</v>
      </c>
      <c r="AE159" s="106" t="e">
        <f ca="true">+IF(AND(ISNUMBER(OFFSET('Sanitation Data'!$D$13,0,10*ROW('Sanitation Data'!D153))),'Data Summary'!CT159="Yes"),OFFSET('Sanitation Data'!$D$13,0,10*ROW('Sanitation Data'!D153)),NA())</f>
        <v>#N/A</v>
      </c>
      <c r="AF159" s="106" t="e">
        <f ca="true">+IF(AND(ISNUMBER(OFFSET('Sanitation Data'!$E$5,0,10*ROW('Sanitation Data'!E153))),'Data Summary'!CU159="Yes"),100-OFFSET('Sanitation Data'!$E$5,0,10*ROW('Sanitation Data'!E153)),NA())</f>
        <v>#N/A</v>
      </c>
      <c r="AG159" s="106" t="e">
        <f ca="true">+IF(AND(ISNUMBER(OFFSET('Sanitation Data'!$E$7,0,10*ROW('Sanitation Data'!E153))),'Data Summary'!CV159="Yes"),OFFSET('Sanitation Data'!$E$7,0,10*ROW('Sanitation Data'!E153)),NA())</f>
        <v>#N/A</v>
      </c>
      <c r="AH159" s="106" t="e">
        <f ca="true">+IF(AND(ISNUMBER(OFFSET('Sanitation Data'!$E$11,0,10*ROW('Sanitation Data'!E153))),'Data Summary'!CW159="Yes"),OFFSET('Sanitation Data'!$E$11,0,10*ROW('Sanitation Data'!E153)),NA())</f>
        <v>#N/A</v>
      </c>
      <c r="AI159" s="106" t="e">
        <f ca="true">+IF(AND(ISNUMBER(OFFSET('Sanitation Data'!$E$12,0,10*ROW('Sanitation Data'!E153))),'Data Summary'!CX159="Yes"),OFFSET('Sanitation Data'!$E$12,0,10*ROW('Sanitation Data'!E153)),NA())</f>
        <v>#N/A</v>
      </c>
      <c r="AJ159" s="106" t="e">
        <f ca="true">+IF(AND(ISNUMBER(OFFSET('Sanitation Data'!$E$13,0,10*ROW('Sanitation Data'!E153))),'Data Summary'!CY159="Yes"),OFFSET('Sanitation Data'!$E$13,0,10*ROW('Sanitation Data'!E153)),NA())</f>
        <v>#N/A</v>
      </c>
      <c r="AK159" s="106" t="e">
        <f ca="true">+IF(AND(ISNUMBER(OFFSET('Sanitation Data'!$F$5,0,10*ROW('Sanitation Data'!F153))),'Data Summary'!CZ159="Yes"),100-OFFSET('Sanitation Data'!$F$5,0,10*ROW('Sanitation Data'!F153)),NA())</f>
        <v>#N/A</v>
      </c>
      <c r="AL159" s="106" t="e">
        <f ca="true">+IF(AND(ISNUMBER(OFFSET('Sanitation Data'!$F$7,0,10*ROW('Sanitation Data'!F153))),'Data Summary'!DA159="Yes"),OFFSET('Sanitation Data'!$F$7,0,10*ROW('Sanitation Data'!F153)),NA())</f>
        <v>#N/A</v>
      </c>
      <c r="AM159" s="106" t="e">
        <f ca="true">+IF(AND(ISNUMBER(OFFSET('Sanitation Data'!$F$11,0,10*ROW('Sanitation Data'!F153))),'Data Summary'!DB159="Yes"),OFFSET('Sanitation Data'!$F$11,0,10*ROW('Sanitation Data'!F153)),NA())</f>
        <v>#N/A</v>
      </c>
      <c r="AN159" s="106" t="e">
        <f ca="true">+IF(AND(ISNUMBER(OFFSET('Sanitation Data'!$F$12,0,10*ROW('Sanitation Data'!F153))),'Data Summary'!DC159="Yes"),OFFSET('Sanitation Data'!$F$12,0,10*ROW('Sanitation Data'!F153)),NA())</f>
        <v>#N/A</v>
      </c>
      <c r="AO159" s="106" t="e">
        <f ca="true">+IF(AND(ISNUMBER(OFFSET('Sanitation Data'!$F$13,0,10*ROW('Sanitation Data'!F153))),'Data Summary'!DD159="Yes"),OFFSET('Sanitation Data'!$F$13,0,10*ROW('Sanitation Data'!F153)),NA())</f>
        <v>#N/A</v>
      </c>
      <c r="AP159" s="106" t="e">
        <f ca="true">+IF(AND(ISNUMBER(OFFSET('Sanitation Data'!$G$5,0,10*ROW('Sanitation Data'!G153))),'Data Summary'!DE159="Yes"),100-OFFSET('Sanitation Data'!$G$5,0,10*ROW('Sanitation Data'!G153)),NA())</f>
        <v>#N/A</v>
      </c>
      <c r="AQ159" s="106" t="e">
        <f ca="true">+IF(AND(ISNUMBER(OFFSET('Sanitation Data'!$G$7,0,10*ROW('Sanitation Data'!G153))),'Data Summary'!DF159="Yes"),OFFSET('Sanitation Data'!$G$7,0,10*ROW('Sanitation Data'!G153)),NA())</f>
        <v>#N/A</v>
      </c>
      <c r="AR159" s="106" t="e">
        <f ca="true">+IF(AND(ISNUMBER(OFFSET('Sanitation Data'!$G$11,0,10*ROW('Sanitation Data'!G153))),'Data Summary'!DG159="Yes"),OFFSET('Sanitation Data'!$G$11,0,10*ROW('Sanitation Data'!G153)),NA())</f>
        <v>#N/A</v>
      </c>
      <c r="AS159" s="106" t="e">
        <f ca="true">+IF(AND(ISNUMBER(OFFSET('Sanitation Data'!$G$12,0,10*ROW('Sanitation Data'!G153))),'Data Summary'!DH159="Yes"),OFFSET('Sanitation Data'!$G$12,0,10*ROW('Sanitation Data'!G153)),NA())</f>
        <v>#N/A</v>
      </c>
      <c r="AT159" s="106" t="e">
        <f ca="true">+IF(AND(ISNUMBER(OFFSET('Sanitation Data'!$G$13,0,10*ROW('Sanitation Data'!G153))),'Data Summary'!DI159="Yes"),OFFSET('Sanitation Data'!$G$13,0,10*ROW('Sanitation Data'!G153)),NA())</f>
        <v>#N/A</v>
      </c>
      <c r="AU159" s="106" t="e">
        <f ca="true">+IF(AND(ISNUMBER(OFFSET('Sanitation Data'!$H$5,0,10*ROW('Sanitation Data'!H153))),'Data Summary'!DJ159="Yes"),100-OFFSET('Sanitation Data'!$H$5,0,10*ROW('Sanitation Data'!H153)),NA())</f>
        <v>#N/A</v>
      </c>
      <c r="AV159" s="106" t="e">
        <f ca="true">+IF(AND(ISNUMBER(OFFSET('Sanitation Data'!$H$7,0,10*ROW('Sanitation Data'!H153))),'Data Summary'!DK159="Yes"),OFFSET('Sanitation Data'!$H$7,0,10*ROW('Sanitation Data'!H153)),NA())</f>
        <v>#N/A</v>
      </c>
      <c r="AW159" s="106" t="e">
        <f ca="true">+IF(AND(ISNUMBER(OFFSET('Sanitation Data'!$H$11,0,10*ROW('Sanitation Data'!H153))),'Data Summary'!DL159="Yes"),OFFSET('Sanitation Data'!$H$11,0,10*ROW('Sanitation Data'!H153)),NA())</f>
        <v>#N/A</v>
      </c>
      <c r="AX159" s="106" t="e">
        <f ca="true">+IF(AND(ISNUMBER(OFFSET('Sanitation Data'!$H$12,0,10*ROW('Sanitation Data'!H153))),'Data Summary'!DM159="Yes"),OFFSET('Sanitation Data'!$H$12,0,10*ROW('Sanitation Data'!H153)),NA())</f>
        <v>#N/A</v>
      </c>
      <c r="AY159" s="106" t="e">
        <f ca="true">+IF(AND(ISNUMBER(OFFSET('Sanitation Data'!$H$13,0,10*ROW('Sanitation Data'!H153))),'Data Summary'!DN159="Yes"),OFFSET('Sanitation Data'!$H$13,0,10*ROW('Sanitation Data'!H153)),NA())</f>
        <v>#N/A</v>
      </c>
      <c r="AZ159" s="111" t="e">
        <f ca="true">+IF(AND(ISNUMBER(OFFSET('Hygiene Data'!$C$6,0,10*ROW('Hygiene Data'!C153))),'Data Summary'!DO159="Yes"),OFFSET('Hygiene Data'!$C$6,0,10*ROW('Hygiene Data'!C153)),NA())</f>
        <v>#N/A</v>
      </c>
      <c r="BA159" s="111" t="e">
        <f ca="true">+IF(AND(ISNUMBER(OFFSET('Hygiene Data'!$C$8,0,10*ROW('Hygiene Data'!C153))),'Data Summary'!DP159="Yes"),OFFSET('Hygiene Data'!$C$8,0,10*ROW('Hygiene Data'!C153)),NA())</f>
        <v>#N/A</v>
      </c>
      <c r="BB159" s="111" t="e">
        <f ca="true">+IF(AND(ISNUMBER(OFFSET('Hygiene Data'!$C$10,0,10*ROW('Hygiene Data'!C153))),'Data Summary'!DQ159="Yes"),OFFSET('Hygiene Data'!$C$10,0,10*ROW('Hygiene Data'!C153)),NA())</f>
        <v>#N/A</v>
      </c>
      <c r="BC159" s="111" t="e">
        <f ca="true">+IF(AND(ISNUMBER(OFFSET('Hygiene Data'!$D$6,0,10*ROW('Hygiene Data'!D153))),'Data Summary'!DR159="Yes"),OFFSET('Hygiene Data'!$D$6,0,10*ROW('Hygiene Data'!D153)),NA())</f>
        <v>#N/A</v>
      </c>
      <c r="BD159" s="111" t="e">
        <f ca="true">+IF(AND(ISNUMBER(OFFSET('Hygiene Data'!$D$8,0,10*ROW('Hygiene Data'!D153))),'Data Summary'!DS159="Yes"),OFFSET('Hygiene Data'!$D$8,0,10*ROW('Hygiene Data'!D153)),NA())</f>
        <v>#N/A</v>
      </c>
      <c r="BE159" s="111" t="e">
        <f ca="true">+IF(AND(ISNUMBER(OFFSET('Hygiene Data'!$D$10,0,10*ROW('Hygiene Data'!D153))),'Data Summary'!DT159="Yes"),OFFSET('Hygiene Data'!$D$10,0,10*ROW('Hygiene Data'!D153)),NA())</f>
        <v>#N/A</v>
      </c>
      <c r="BF159" s="111" t="e">
        <f ca="true">+IF(AND(ISNUMBER(OFFSET('Hygiene Data'!$E$6,0,10*ROW('Hygiene Data'!E153))),'Data Summary'!DU159="Yes"),OFFSET('Hygiene Data'!$E$6,0,10*ROW('Hygiene Data'!E153)),NA())</f>
        <v>#N/A</v>
      </c>
      <c r="BG159" s="111" t="e">
        <f ca="true">+IF(AND(ISNUMBER(OFFSET('Hygiene Data'!$E$8,0,10*ROW('Hygiene Data'!E153))),'Data Summary'!DV159="Yes"),OFFSET('Hygiene Data'!$E$8,0,10*ROW('Hygiene Data'!E153)),NA())</f>
        <v>#N/A</v>
      </c>
      <c r="BH159" s="111" t="e">
        <f ca="true">+IF(AND(ISNUMBER(OFFSET('Hygiene Data'!$E$10,0,10*ROW('Hygiene Data'!E153))),'Data Summary'!DW159="Yes"),OFFSET('Hygiene Data'!$E$10,0,10*ROW('Hygiene Data'!E153)),NA())</f>
        <v>#N/A</v>
      </c>
      <c r="BI159" s="111" t="e">
        <f ca="true">+IF(AND(ISNUMBER(OFFSET('Hygiene Data'!$F$6,0,10*ROW('Hygiene Data'!F153))),'Data Summary'!DX159="Yes"),OFFSET('Hygiene Data'!$F$6,0,10*ROW('Hygiene Data'!F153)),NA())</f>
        <v>#N/A</v>
      </c>
      <c r="BJ159" s="111" t="e">
        <f ca="true">+IF(AND(ISNUMBER(OFFSET('Hygiene Data'!$F$8,0,10*ROW('Hygiene Data'!F153))),'Data Summary'!DY159="Yes"),OFFSET('Hygiene Data'!$F$8,0,10*ROW('Hygiene Data'!F153)),NA())</f>
        <v>#N/A</v>
      </c>
      <c r="BK159" s="111" t="e">
        <f ca="true">+IF(AND(ISNUMBER(OFFSET('Hygiene Data'!$F$10,0,10*ROW('Hygiene Data'!F153))),'Data Summary'!DZ159="Yes"),OFFSET('Hygiene Data'!$F$10,0,10*ROW('Hygiene Data'!F153)),NA())</f>
        <v>#N/A</v>
      </c>
      <c r="BL159" s="111" t="e">
        <f ca="true">+IF(AND(ISNUMBER(OFFSET('Hygiene Data'!$G$6,0,10*ROW('Hygiene Data'!G153))),'Data Summary'!EA159="Yes"),OFFSET('Hygiene Data'!$G$6,0,10*ROW('Hygiene Data'!G153)),NA())</f>
        <v>#N/A</v>
      </c>
      <c r="BM159" s="111" t="e">
        <f ca="true">+IF(AND(ISNUMBER(OFFSET('Hygiene Data'!$G$8,0,10*ROW('Hygiene Data'!G153))),'Data Summary'!EB159="Yes"),OFFSET('Hygiene Data'!$G$8,0,10*ROW('Hygiene Data'!G153)),NA())</f>
        <v>#N/A</v>
      </c>
      <c r="BN159" s="111" t="e">
        <f ca="true">+IF(AND(ISNUMBER(OFFSET('Hygiene Data'!$G$10,0,10*ROW('Hygiene Data'!G153))),'Data Summary'!EC159="Yes"),OFFSET('Hygiene Data'!$G$10,0,10*ROW('Hygiene Data'!G153)),NA())</f>
        <v>#N/A</v>
      </c>
      <c r="BO159" s="111" t="e">
        <f ca="true">+IF(AND(ISNUMBER(OFFSET('Hygiene Data'!$H$6,0,10*ROW('Hygiene Data'!H153))),'Data Summary'!ED159="Yes"),OFFSET('Hygiene Data'!$H$6,0,10*ROW('Hygiene Data'!H153)),NA())</f>
        <v>#N/A</v>
      </c>
      <c r="BP159" s="111" t="e">
        <f ca="true">+IF(AND(ISNUMBER(OFFSET('Hygiene Data'!$H$8,0,10*ROW('Hygiene Data'!H153))),'Data Summary'!EE159="Yes"),OFFSET('Hygiene Data'!$H$8,0,10*ROW('Hygiene Data'!H153)),NA())</f>
        <v>#N/A</v>
      </c>
      <c r="BQ159" s="111" t="e">
        <f ca="true">+IF(AND(ISNUMBER(OFFSET('Hygiene Data'!$H$10,0,10*ROW('Hygiene Data'!H153))),'Data Summary'!EF159="Yes"),OFFSET('Hygiene Data'!$H$10,0,10*ROW('Hygiene Data'!H153)),NA())</f>
        <v>#N/A</v>
      </c>
    </row>
    <row r="160" x14ac:dyDescent="0.2">
      <c r="A160" s="59" t="e">
        <f ca="true">+IF(OFFSET('Water Data'!$B$1,0,10*ROW('Water Data'!B154))="",NA(),OFFSET('Water Data'!$B$1,0,10*ROW('Water Data'!B154)))</f>
        <v>#N/A</v>
      </c>
      <c r="B160" s="59" t="e">
        <f ca="true">+IF(OFFSET('Water Data'!$A$3,0,10*ROW('Water Data'!A157))="",NA(),OFFSET('Water Data'!$A$3,0,10*ROW('Water Data'!A157)))</f>
        <v>#N/A</v>
      </c>
      <c r="C160" s="59" t="e">
        <f ca="true">+IF(OFFSET('Water Data'!$C$3,0,10*ROW('Water Data'!C157))="",NA(),OFFSET('Water Data'!$C$3,0,10*ROW('Water Data'!C157)))</f>
        <v>#N/A</v>
      </c>
      <c r="D160" s="60" t="e">
        <f ca="true">+IF(AND(ISNUMBER(OFFSET('Water Data'!$C$5,0,10*ROW('Water Data'!C154))),'Data Summary'!BS160="Yes"),100-OFFSET('Water Data'!$C$5,0,10*ROW('Water Data'!C154)),NA())</f>
        <v>#N/A</v>
      </c>
      <c r="E160" s="60" t="e">
        <f ca="true">+IF(AND(ISNUMBER(OFFSET('Water Data'!$C$7,0,10*ROW('Water Data'!C154))),'Data Summary'!BT160="Yes"),OFFSET('Water Data'!$C$7,0,10*ROW('Water Data'!C154)),NA())</f>
        <v>#N/A</v>
      </c>
      <c r="F160" s="60" t="e">
        <f ca="true">+IF(AND(ISNUMBER(OFFSET('Water Data'!$C$10,0,10*ROW('Water Data'!C154))),'Data Summary'!BU160="Yes"),OFFSET('Water Data'!$C$10,0,10*ROW('Water Data'!C154)),NA())</f>
        <v>#N/A</v>
      </c>
      <c r="G160" s="60" t="e">
        <f ca="true">+IF(AND(ISNUMBER(OFFSET('Water Data'!$D$5,0,10*ROW('Water Data'!D154))),'Data Summary'!BV160="Yes"),100-OFFSET('Water Data'!$D$5,0,10*ROW('Water Data'!D154)),NA())</f>
        <v>#N/A</v>
      </c>
      <c r="H160" s="60" t="e">
        <f ca="true">+IF(AND(ISNUMBER(OFFSET('Water Data'!$D$7,0,10*ROW('Water Data'!D154))),'Data Summary'!BW160="Yes"),OFFSET('Water Data'!$D$7,0,10*ROW('Water Data'!D154)),NA())</f>
        <v>#N/A</v>
      </c>
      <c r="I160" s="60" t="e">
        <f ca="true">+IF(AND(ISNUMBER(OFFSET('Water Data'!$D$10,0,10*ROW('Water Data'!D154))),'Data Summary'!BX160="Yes"),OFFSET('Water Data'!$D$10,0,10*ROW('Water Data'!D154)),NA())</f>
        <v>#N/A</v>
      </c>
      <c r="J160" s="60" t="e">
        <f ca="true">+IF(AND(ISNUMBER(OFFSET('Water Data'!$E$5,0,10*ROW('Water Data'!E154))),'Data Summary'!BY160="Yes"),100-OFFSET('Water Data'!$E$5,0,10*ROW('Water Data'!E154)),NA())</f>
        <v>#N/A</v>
      </c>
      <c r="K160" s="60" t="e">
        <f ca="true">+IF(AND(ISNUMBER(OFFSET('Water Data'!$E$7,0,10*ROW('Water Data'!E154))),'Data Summary'!BZ160="Yes"),OFFSET('Water Data'!$E$7,0,10*ROW('Water Data'!E154)),NA())</f>
        <v>#N/A</v>
      </c>
      <c r="L160" s="60" t="e">
        <f ca="true">+IF(AND(ISNUMBER(OFFSET('Water Data'!$E$10,0,10*ROW('Water Data'!E154))),'Data Summary'!CA160="Yes"),OFFSET('Water Data'!$E$10,0,10*ROW('Water Data'!E154)),NA())</f>
        <v>#N/A</v>
      </c>
      <c r="M160" s="60" t="e">
        <f ca="true">+IF(AND(ISNUMBER(OFFSET('Water Data'!$F$5,0,10*ROW('Water Data'!F154))),'Data Summary'!CB160="Yes"),100-OFFSET('Water Data'!$F$5,0,10*ROW('Water Data'!F154)),NA())</f>
        <v>#N/A</v>
      </c>
      <c r="N160" s="60" t="e">
        <f ca="true">+IF(AND(ISNUMBER(OFFSET('Water Data'!$F$7,0,10*ROW('Water Data'!F154))),'Data Summary'!CC160="Yes"),OFFSET('Water Data'!$F$7,0,10*ROW('Water Data'!F154)),NA())</f>
        <v>#N/A</v>
      </c>
      <c r="O160" s="60" t="e">
        <f ca="true">+IF(AND(ISNUMBER(OFFSET('Water Data'!$F$10,0,10*ROW('Water Data'!F154))),'Data Summary'!CD160="Yes"),OFFSET('Water Data'!$F$10,0,10*ROW('Water Data'!F154)),NA())</f>
        <v>#N/A</v>
      </c>
      <c r="P160" s="60" t="e">
        <f ca="true">+IF(AND(ISNUMBER(OFFSET('Water Data'!$G$5,0,10*ROW('Water Data'!G154))),'Data Summary'!CE160="Yes"),100-OFFSET('Water Data'!$G$5,0,10*ROW('Water Data'!G154)),NA())</f>
        <v>#N/A</v>
      </c>
      <c r="Q160" s="60" t="e">
        <f ca="true">+IF(AND(ISNUMBER(OFFSET('Water Data'!$G$7,0,10*ROW('Water Data'!G154))),'Data Summary'!CF160="Yes"),OFFSET('Water Data'!$G$7,0,10*ROW('Water Data'!G154)),NA())</f>
        <v>#N/A</v>
      </c>
      <c r="R160" s="60" t="e">
        <f ca="true">+IF(AND(ISNUMBER(OFFSET('Water Data'!$G$10,0,10*ROW('Water Data'!G154))),'Data Summary'!CG160="Yes"),OFFSET('Water Data'!$G$10,0,10*ROW('Water Data'!G154)),NA())</f>
        <v>#N/A</v>
      </c>
      <c r="S160" s="60" t="e">
        <f ca="true">+IF(AND(ISNUMBER(OFFSET('Water Data'!$H$5,0,10*ROW('Water Data'!H154))),'Data Summary'!CH160="Yes"),100-OFFSET('Water Data'!$H$5,0,10*ROW('Water Data'!H154)),NA())</f>
        <v>#N/A</v>
      </c>
      <c r="T160" s="60" t="e">
        <f ca="true">+IF(AND(ISNUMBER(OFFSET('Water Data'!$H$7,0,10*ROW('Water Data'!H154))),'Data Summary'!CI160="Yes"),OFFSET('Water Data'!$H$7,0,10*ROW('Water Data'!H154)),NA())</f>
        <v>#N/A</v>
      </c>
      <c r="U160" s="60" t="e">
        <f ca="true">+IF(AND(ISNUMBER(OFFSET('Water Data'!$H$10,0,10*ROW('Water Data'!H154))),'Data Summary'!CJ160="Yes"),OFFSET('Water Data'!$H$10,0,10*ROW('Water Data'!H154)),NA())</f>
        <v>#N/A</v>
      </c>
      <c r="V160" s="106" t="e">
        <f ca="true">+IF(AND(ISNUMBER(OFFSET('Sanitation Data'!$C$5,0,10*ROW('Sanitation Data'!C154))),'Data Summary'!CK160="Yes"),100-OFFSET('Sanitation Data'!$C$5,0,10*ROW('Sanitation Data'!C154)),NA())</f>
        <v>#N/A</v>
      </c>
      <c r="W160" s="106" t="e">
        <f ca="true">+IF(AND(ISNUMBER(OFFSET('Sanitation Data'!$C$7,0,10*ROW('Sanitation Data'!C154))),'Data Summary'!CL160="Yes"),OFFSET('Sanitation Data'!$C$7,0,10*ROW('Sanitation Data'!C154)),NA())</f>
        <v>#N/A</v>
      </c>
      <c r="X160" s="106" t="e">
        <f ca="true">+IF(AND(ISNUMBER(OFFSET('Sanitation Data'!$C$11,0,10*ROW('Sanitation Data'!C154))),'Data Summary'!CM160="Yes"),OFFSET('Sanitation Data'!$C$11,0,10*ROW('Sanitation Data'!C154)),NA())</f>
        <v>#N/A</v>
      </c>
      <c r="Y160" s="106" t="e">
        <f ca="true">+IF(AND(ISNUMBER(OFFSET('Sanitation Data'!$C$12,0,10*ROW('Sanitation Data'!C154))),'Data Summary'!CN160="Yes"),OFFSET('Sanitation Data'!$C$12,0,10*ROW('Sanitation Data'!C154)),NA())</f>
        <v>#N/A</v>
      </c>
      <c r="Z160" s="106" t="e">
        <f ca="true">+IF(AND(ISNUMBER(OFFSET('Sanitation Data'!$C$13,0,10*ROW('Sanitation Data'!C154))),'Data Summary'!CO160="Yes"),OFFSET('Sanitation Data'!$C$13,0,10*ROW('Sanitation Data'!C154)),NA())</f>
        <v>#N/A</v>
      </c>
      <c r="AA160" s="106" t="e">
        <f ca="true">+IF(AND(ISNUMBER(OFFSET('Sanitation Data'!$D$5,0,10*ROW('Sanitation Data'!D154))),'Data Summary'!CP160="Yes"),100-OFFSET('Sanitation Data'!$D$5,0,10*ROW('Sanitation Data'!D154)),NA())</f>
        <v>#N/A</v>
      </c>
      <c r="AB160" s="106" t="e">
        <f ca="true">+IF(AND(ISNUMBER(OFFSET('Sanitation Data'!$D$7,0,10*ROW('Sanitation Data'!D154))),'Data Summary'!CQ160="Yes"),OFFSET('Sanitation Data'!$D$7,0,10*ROW('Sanitation Data'!D154)),NA())</f>
        <v>#N/A</v>
      </c>
      <c r="AC160" s="106" t="e">
        <f ca="true">+IF(AND(ISNUMBER(OFFSET('Sanitation Data'!$D$11,0,10*ROW('Sanitation Data'!D154))),'Data Summary'!CR160="Yes"),OFFSET('Sanitation Data'!$D$11,0,10*ROW('Sanitation Data'!D154)),NA())</f>
        <v>#N/A</v>
      </c>
      <c r="AD160" s="106" t="e">
        <f ca="true">+IF(AND(ISNUMBER(OFFSET('Sanitation Data'!$D$12,0,10*ROW('Sanitation Data'!D154))),'Data Summary'!CS160="Yes"),OFFSET('Sanitation Data'!$D$12,0,10*ROW('Sanitation Data'!D154)),NA())</f>
        <v>#N/A</v>
      </c>
      <c r="AE160" s="106" t="e">
        <f ca="true">+IF(AND(ISNUMBER(OFFSET('Sanitation Data'!$D$13,0,10*ROW('Sanitation Data'!D154))),'Data Summary'!CT160="Yes"),OFFSET('Sanitation Data'!$D$13,0,10*ROW('Sanitation Data'!D154)),NA())</f>
        <v>#N/A</v>
      </c>
      <c r="AF160" s="106" t="e">
        <f ca="true">+IF(AND(ISNUMBER(OFFSET('Sanitation Data'!$E$5,0,10*ROW('Sanitation Data'!E154))),'Data Summary'!CU160="Yes"),100-OFFSET('Sanitation Data'!$E$5,0,10*ROW('Sanitation Data'!E154)),NA())</f>
        <v>#N/A</v>
      </c>
      <c r="AG160" s="106" t="e">
        <f ca="true">+IF(AND(ISNUMBER(OFFSET('Sanitation Data'!$E$7,0,10*ROW('Sanitation Data'!E154))),'Data Summary'!CV160="Yes"),OFFSET('Sanitation Data'!$E$7,0,10*ROW('Sanitation Data'!E154)),NA())</f>
        <v>#N/A</v>
      </c>
      <c r="AH160" s="106" t="e">
        <f ca="true">+IF(AND(ISNUMBER(OFFSET('Sanitation Data'!$E$11,0,10*ROW('Sanitation Data'!E154))),'Data Summary'!CW160="Yes"),OFFSET('Sanitation Data'!$E$11,0,10*ROW('Sanitation Data'!E154)),NA())</f>
        <v>#N/A</v>
      </c>
      <c r="AI160" s="106" t="e">
        <f ca="true">+IF(AND(ISNUMBER(OFFSET('Sanitation Data'!$E$12,0,10*ROW('Sanitation Data'!E154))),'Data Summary'!CX160="Yes"),OFFSET('Sanitation Data'!$E$12,0,10*ROW('Sanitation Data'!E154)),NA())</f>
        <v>#N/A</v>
      </c>
      <c r="AJ160" s="106" t="e">
        <f ca="true">+IF(AND(ISNUMBER(OFFSET('Sanitation Data'!$E$13,0,10*ROW('Sanitation Data'!E154))),'Data Summary'!CY160="Yes"),OFFSET('Sanitation Data'!$E$13,0,10*ROW('Sanitation Data'!E154)),NA())</f>
        <v>#N/A</v>
      </c>
      <c r="AK160" s="106" t="e">
        <f ca="true">+IF(AND(ISNUMBER(OFFSET('Sanitation Data'!$F$5,0,10*ROW('Sanitation Data'!F154))),'Data Summary'!CZ160="Yes"),100-OFFSET('Sanitation Data'!$F$5,0,10*ROW('Sanitation Data'!F154)),NA())</f>
        <v>#N/A</v>
      </c>
      <c r="AL160" s="106" t="e">
        <f ca="true">+IF(AND(ISNUMBER(OFFSET('Sanitation Data'!$F$7,0,10*ROW('Sanitation Data'!F154))),'Data Summary'!DA160="Yes"),OFFSET('Sanitation Data'!$F$7,0,10*ROW('Sanitation Data'!F154)),NA())</f>
        <v>#N/A</v>
      </c>
      <c r="AM160" s="106" t="e">
        <f ca="true">+IF(AND(ISNUMBER(OFFSET('Sanitation Data'!$F$11,0,10*ROW('Sanitation Data'!F154))),'Data Summary'!DB160="Yes"),OFFSET('Sanitation Data'!$F$11,0,10*ROW('Sanitation Data'!F154)),NA())</f>
        <v>#N/A</v>
      </c>
      <c r="AN160" s="106" t="e">
        <f ca="true">+IF(AND(ISNUMBER(OFFSET('Sanitation Data'!$F$12,0,10*ROW('Sanitation Data'!F154))),'Data Summary'!DC160="Yes"),OFFSET('Sanitation Data'!$F$12,0,10*ROW('Sanitation Data'!F154)),NA())</f>
        <v>#N/A</v>
      </c>
      <c r="AO160" s="106" t="e">
        <f ca="true">+IF(AND(ISNUMBER(OFFSET('Sanitation Data'!$F$13,0,10*ROW('Sanitation Data'!F154))),'Data Summary'!DD160="Yes"),OFFSET('Sanitation Data'!$F$13,0,10*ROW('Sanitation Data'!F154)),NA())</f>
        <v>#N/A</v>
      </c>
      <c r="AP160" s="106" t="e">
        <f ca="true">+IF(AND(ISNUMBER(OFFSET('Sanitation Data'!$G$5,0,10*ROW('Sanitation Data'!G154))),'Data Summary'!DE160="Yes"),100-OFFSET('Sanitation Data'!$G$5,0,10*ROW('Sanitation Data'!G154)),NA())</f>
        <v>#N/A</v>
      </c>
      <c r="AQ160" s="106" t="e">
        <f ca="true">+IF(AND(ISNUMBER(OFFSET('Sanitation Data'!$G$7,0,10*ROW('Sanitation Data'!G154))),'Data Summary'!DF160="Yes"),OFFSET('Sanitation Data'!$G$7,0,10*ROW('Sanitation Data'!G154)),NA())</f>
        <v>#N/A</v>
      </c>
      <c r="AR160" s="106" t="e">
        <f ca="true">+IF(AND(ISNUMBER(OFFSET('Sanitation Data'!$G$11,0,10*ROW('Sanitation Data'!G154))),'Data Summary'!DG160="Yes"),OFFSET('Sanitation Data'!$G$11,0,10*ROW('Sanitation Data'!G154)),NA())</f>
        <v>#N/A</v>
      </c>
      <c r="AS160" s="106" t="e">
        <f ca="true">+IF(AND(ISNUMBER(OFFSET('Sanitation Data'!$G$12,0,10*ROW('Sanitation Data'!G154))),'Data Summary'!DH160="Yes"),OFFSET('Sanitation Data'!$G$12,0,10*ROW('Sanitation Data'!G154)),NA())</f>
        <v>#N/A</v>
      </c>
      <c r="AT160" s="106" t="e">
        <f ca="true">+IF(AND(ISNUMBER(OFFSET('Sanitation Data'!$G$13,0,10*ROW('Sanitation Data'!G154))),'Data Summary'!DI160="Yes"),OFFSET('Sanitation Data'!$G$13,0,10*ROW('Sanitation Data'!G154)),NA())</f>
        <v>#N/A</v>
      </c>
      <c r="AU160" s="106" t="e">
        <f ca="true">+IF(AND(ISNUMBER(OFFSET('Sanitation Data'!$H$5,0,10*ROW('Sanitation Data'!H154))),'Data Summary'!DJ160="Yes"),100-OFFSET('Sanitation Data'!$H$5,0,10*ROW('Sanitation Data'!H154)),NA())</f>
        <v>#N/A</v>
      </c>
      <c r="AV160" s="106" t="e">
        <f ca="true">+IF(AND(ISNUMBER(OFFSET('Sanitation Data'!$H$7,0,10*ROW('Sanitation Data'!H154))),'Data Summary'!DK160="Yes"),OFFSET('Sanitation Data'!$H$7,0,10*ROW('Sanitation Data'!H154)),NA())</f>
        <v>#N/A</v>
      </c>
      <c r="AW160" s="106" t="e">
        <f ca="true">+IF(AND(ISNUMBER(OFFSET('Sanitation Data'!$H$11,0,10*ROW('Sanitation Data'!H154))),'Data Summary'!DL160="Yes"),OFFSET('Sanitation Data'!$H$11,0,10*ROW('Sanitation Data'!H154)),NA())</f>
        <v>#N/A</v>
      </c>
      <c r="AX160" s="106" t="e">
        <f ca="true">+IF(AND(ISNUMBER(OFFSET('Sanitation Data'!$H$12,0,10*ROW('Sanitation Data'!H154))),'Data Summary'!DM160="Yes"),OFFSET('Sanitation Data'!$H$12,0,10*ROW('Sanitation Data'!H154)),NA())</f>
        <v>#N/A</v>
      </c>
      <c r="AY160" s="106" t="e">
        <f ca="true">+IF(AND(ISNUMBER(OFFSET('Sanitation Data'!$H$13,0,10*ROW('Sanitation Data'!H154))),'Data Summary'!DN160="Yes"),OFFSET('Sanitation Data'!$H$13,0,10*ROW('Sanitation Data'!H154)),NA())</f>
        <v>#N/A</v>
      </c>
      <c r="AZ160" s="111" t="e">
        <f ca="true">+IF(AND(ISNUMBER(OFFSET('Hygiene Data'!$C$6,0,10*ROW('Hygiene Data'!C154))),'Data Summary'!DO160="Yes"),OFFSET('Hygiene Data'!$C$6,0,10*ROW('Hygiene Data'!C154)),NA())</f>
        <v>#N/A</v>
      </c>
      <c r="BA160" s="111" t="e">
        <f ca="true">+IF(AND(ISNUMBER(OFFSET('Hygiene Data'!$C$8,0,10*ROW('Hygiene Data'!C154))),'Data Summary'!DP160="Yes"),OFFSET('Hygiene Data'!$C$8,0,10*ROW('Hygiene Data'!C154)),NA())</f>
        <v>#N/A</v>
      </c>
      <c r="BB160" s="111" t="e">
        <f ca="true">+IF(AND(ISNUMBER(OFFSET('Hygiene Data'!$C$10,0,10*ROW('Hygiene Data'!C154))),'Data Summary'!DQ160="Yes"),OFFSET('Hygiene Data'!$C$10,0,10*ROW('Hygiene Data'!C154)),NA())</f>
        <v>#N/A</v>
      </c>
      <c r="BC160" s="111" t="e">
        <f ca="true">+IF(AND(ISNUMBER(OFFSET('Hygiene Data'!$D$6,0,10*ROW('Hygiene Data'!D154))),'Data Summary'!DR160="Yes"),OFFSET('Hygiene Data'!$D$6,0,10*ROW('Hygiene Data'!D154)),NA())</f>
        <v>#N/A</v>
      </c>
      <c r="BD160" s="111" t="e">
        <f ca="true">+IF(AND(ISNUMBER(OFFSET('Hygiene Data'!$D$8,0,10*ROW('Hygiene Data'!D154))),'Data Summary'!DS160="Yes"),OFFSET('Hygiene Data'!$D$8,0,10*ROW('Hygiene Data'!D154)),NA())</f>
        <v>#N/A</v>
      </c>
      <c r="BE160" s="111" t="e">
        <f ca="true">+IF(AND(ISNUMBER(OFFSET('Hygiene Data'!$D$10,0,10*ROW('Hygiene Data'!D154))),'Data Summary'!DT160="Yes"),OFFSET('Hygiene Data'!$D$10,0,10*ROW('Hygiene Data'!D154)),NA())</f>
        <v>#N/A</v>
      </c>
      <c r="BF160" s="111" t="e">
        <f ca="true">+IF(AND(ISNUMBER(OFFSET('Hygiene Data'!$E$6,0,10*ROW('Hygiene Data'!E154))),'Data Summary'!DU160="Yes"),OFFSET('Hygiene Data'!$E$6,0,10*ROW('Hygiene Data'!E154)),NA())</f>
        <v>#N/A</v>
      </c>
      <c r="BG160" s="111" t="e">
        <f ca="true">+IF(AND(ISNUMBER(OFFSET('Hygiene Data'!$E$8,0,10*ROW('Hygiene Data'!E154))),'Data Summary'!DV160="Yes"),OFFSET('Hygiene Data'!$E$8,0,10*ROW('Hygiene Data'!E154)),NA())</f>
        <v>#N/A</v>
      </c>
      <c r="BH160" s="111" t="e">
        <f ca="true">+IF(AND(ISNUMBER(OFFSET('Hygiene Data'!$E$10,0,10*ROW('Hygiene Data'!E154))),'Data Summary'!DW160="Yes"),OFFSET('Hygiene Data'!$E$10,0,10*ROW('Hygiene Data'!E154)),NA())</f>
        <v>#N/A</v>
      </c>
      <c r="BI160" s="111" t="e">
        <f ca="true">+IF(AND(ISNUMBER(OFFSET('Hygiene Data'!$F$6,0,10*ROW('Hygiene Data'!F154))),'Data Summary'!DX160="Yes"),OFFSET('Hygiene Data'!$F$6,0,10*ROW('Hygiene Data'!F154)),NA())</f>
        <v>#N/A</v>
      </c>
      <c r="BJ160" s="111" t="e">
        <f ca="true">+IF(AND(ISNUMBER(OFFSET('Hygiene Data'!$F$8,0,10*ROW('Hygiene Data'!F154))),'Data Summary'!DY160="Yes"),OFFSET('Hygiene Data'!$F$8,0,10*ROW('Hygiene Data'!F154)),NA())</f>
        <v>#N/A</v>
      </c>
      <c r="BK160" s="111" t="e">
        <f ca="true">+IF(AND(ISNUMBER(OFFSET('Hygiene Data'!$F$10,0,10*ROW('Hygiene Data'!F154))),'Data Summary'!DZ160="Yes"),OFFSET('Hygiene Data'!$F$10,0,10*ROW('Hygiene Data'!F154)),NA())</f>
        <v>#N/A</v>
      </c>
      <c r="BL160" s="111" t="e">
        <f ca="true">+IF(AND(ISNUMBER(OFFSET('Hygiene Data'!$G$6,0,10*ROW('Hygiene Data'!G154))),'Data Summary'!EA160="Yes"),OFFSET('Hygiene Data'!$G$6,0,10*ROW('Hygiene Data'!G154)),NA())</f>
        <v>#N/A</v>
      </c>
      <c r="BM160" s="111" t="e">
        <f ca="true">+IF(AND(ISNUMBER(OFFSET('Hygiene Data'!$G$8,0,10*ROW('Hygiene Data'!G154))),'Data Summary'!EB160="Yes"),OFFSET('Hygiene Data'!$G$8,0,10*ROW('Hygiene Data'!G154)),NA())</f>
        <v>#N/A</v>
      </c>
      <c r="BN160" s="111" t="e">
        <f ca="true">+IF(AND(ISNUMBER(OFFSET('Hygiene Data'!$G$10,0,10*ROW('Hygiene Data'!G154))),'Data Summary'!EC160="Yes"),OFFSET('Hygiene Data'!$G$10,0,10*ROW('Hygiene Data'!G154)),NA())</f>
        <v>#N/A</v>
      </c>
      <c r="BO160" s="111" t="e">
        <f ca="true">+IF(AND(ISNUMBER(OFFSET('Hygiene Data'!$H$6,0,10*ROW('Hygiene Data'!H154))),'Data Summary'!ED160="Yes"),OFFSET('Hygiene Data'!$H$6,0,10*ROW('Hygiene Data'!H154)),NA())</f>
        <v>#N/A</v>
      </c>
      <c r="BP160" s="111" t="e">
        <f ca="true">+IF(AND(ISNUMBER(OFFSET('Hygiene Data'!$H$8,0,10*ROW('Hygiene Data'!H154))),'Data Summary'!EE160="Yes"),OFFSET('Hygiene Data'!$H$8,0,10*ROW('Hygiene Data'!H154)),NA())</f>
        <v>#N/A</v>
      </c>
      <c r="BQ160" s="111" t="e">
        <f ca="true">+IF(AND(ISNUMBER(OFFSET('Hygiene Data'!$H$10,0,10*ROW('Hygiene Data'!H154))),'Data Summary'!EF160="Yes"),OFFSET('Hygiene Data'!$H$10,0,10*ROW('Hygiene Data'!H154)),NA())</f>
        <v>#N/A</v>
      </c>
    </row>
    <row r="161" x14ac:dyDescent="0.2">
      <c r="A161" s="59" t="e">
        <f ca="true">+IF(OFFSET('Water Data'!$B$1,0,10*ROW('Water Data'!B155))="",NA(),OFFSET('Water Data'!$B$1,0,10*ROW('Water Data'!B155)))</f>
        <v>#N/A</v>
      </c>
      <c r="B161" s="59" t="e">
        <f ca="true">+IF(OFFSET('Water Data'!$A$3,0,10*ROW('Water Data'!A158))="",NA(),OFFSET('Water Data'!$A$3,0,10*ROW('Water Data'!A158)))</f>
        <v>#N/A</v>
      </c>
      <c r="C161" s="59" t="e">
        <f ca="true">+IF(OFFSET('Water Data'!$C$3,0,10*ROW('Water Data'!C158))="",NA(),OFFSET('Water Data'!$C$3,0,10*ROW('Water Data'!C158)))</f>
        <v>#N/A</v>
      </c>
      <c r="D161" s="60" t="e">
        <f ca="true">+IF(AND(ISNUMBER(OFFSET('Water Data'!$C$5,0,10*ROW('Water Data'!C155))),'Data Summary'!BS161="Yes"),100-OFFSET('Water Data'!$C$5,0,10*ROW('Water Data'!C155)),NA())</f>
        <v>#N/A</v>
      </c>
      <c r="E161" s="60" t="e">
        <f ca="true">+IF(AND(ISNUMBER(OFFSET('Water Data'!$C$7,0,10*ROW('Water Data'!C155))),'Data Summary'!BT161="Yes"),OFFSET('Water Data'!$C$7,0,10*ROW('Water Data'!C155)),NA())</f>
        <v>#N/A</v>
      </c>
      <c r="F161" s="60" t="e">
        <f ca="true">+IF(AND(ISNUMBER(OFFSET('Water Data'!$C$10,0,10*ROW('Water Data'!C155))),'Data Summary'!BU161="Yes"),OFFSET('Water Data'!$C$10,0,10*ROW('Water Data'!C155)),NA())</f>
        <v>#N/A</v>
      </c>
      <c r="G161" s="60" t="e">
        <f ca="true">+IF(AND(ISNUMBER(OFFSET('Water Data'!$D$5,0,10*ROW('Water Data'!D155))),'Data Summary'!BV161="Yes"),100-OFFSET('Water Data'!$D$5,0,10*ROW('Water Data'!D155)),NA())</f>
        <v>#N/A</v>
      </c>
      <c r="H161" s="60" t="e">
        <f ca="true">+IF(AND(ISNUMBER(OFFSET('Water Data'!$D$7,0,10*ROW('Water Data'!D155))),'Data Summary'!BW161="Yes"),OFFSET('Water Data'!$D$7,0,10*ROW('Water Data'!D155)),NA())</f>
        <v>#N/A</v>
      </c>
      <c r="I161" s="60" t="e">
        <f ca="true">+IF(AND(ISNUMBER(OFFSET('Water Data'!$D$10,0,10*ROW('Water Data'!D155))),'Data Summary'!BX161="Yes"),OFFSET('Water Data'!$D$10,0,10*ROW('Water Data'!D155)),NA())</f>
        <v>#N/A</v>
      </c>
      <c r="J161" s="60" t="e">
        <f ca="true">+IF(AND(ISNUMBER(OFFSET('Water Data'!$E$5,0,10*ROW('Water Data'!E155))),'Data Summary'!BY161="Yes"),100-OFFSET('Water Data'!$E$5,0,10*ROW('Water Data'!E155)),NA())</f>
        <v>#N/A</v>
      </c>
      <c r="K161" s="60" t="e">
        <f ca="true">+IF(AND(ISNUMBER(OFFSET('Water Data'!$E$7,0,10*ROW('Water Data'!E155))),'Data Summary'!BZ161="Yes"),OFFSET('Water Data'!$E$7,0,10*ROW('Water Data'!E155)),NA())</f>
        <v>#N/A</v>
      </c>
      <c r="L161" s="60" t="e">
        <f ca="true">+IF(AND(ISNUMBER(OFFSET('Water Data'!$E$10,0,10*ROW('Water Data'!E155))),'Data Summary'!CA161="Yes"),OFFSET('Water Data'!$E$10,0,10*ROW('Water Data'!E155)),NA())</f>
        <v>#N/A</v>
      </c>
      <c r="M161" s="60" t="e">
        <f ca="true">+IF(AND(ISNUMBER(OFFSET('Water Data'!$F$5,0,10*ROW('Water Data'!F155))),'Data Summary'!CB161="Yes"),100-OFFSET('Water Data'!$F$5,0,10*ROW('Water Data'!F155)),NA())</f>
        <v>#N/A</v>
      </c>
      <c r="N161" s="60" t="e">
        <f ca="true">+IF(AND(ISNUMBER(OFFSET('Water Data'!$F$7,0,10*ROW('Water Data'!F155))),'Data Summary'!CC161="Yes"),OFFSET('Water Data'!$F$7,0,10*ROW('Water Data'!F155)),NA())</f>
        <v>#N/A</v>
      </c>
      <c r="O161" s="60" t="e">
        <f ca="true">+IF(AND(ISNUMBER(OFFSET('Water Data'!$F$10,0,10*ROW('Water Data'!F155))),'Data Summary'!CD161="Yes"),OFFSET('Water Data'!$F$10,0,10*ROW('Water Data'!F155)),NA())</f>
        <v>#N/A</v>
      </c>
      <c r="P161" s="60" t="e">
        <f ca="true">+IF(AND(ISNUMBER(OFFSET('Water Data'!$G$5,0,10*ROW('Water Data'!G155))),'Data Summary'!CE161="Yes"),100-OFFSET('Water Data'!$G$5,0,10*ROW('Water Data'!G155)),NA())</f>
        <v>#N/A</v>
      </c>
      <c r="Q161" s="60" t="e">
        <f ca="true">+IF(AND(ISNUMBER(OFFSET('Water Data'!$G$7,0,10*ROW('Water Data'!G155))),'Data Summary'!CF161="Yes"),OFFSET('Water Data'!$G$7,0,10*ROW('Water Data'!G155)),NA())</f>
        <v>#N/A</v>
      </c>
      <c r="R161" s="60" t="e">
        <f ca="true">+IF(AND(ISNUMBER(OFFSET('Water Data'!$G$10,0,10*ROW('Water Data'!G155))),'Data Summary'!CG161="Yes"),OFFSET('Water Data'!$G$10,0,10*ROW('Water Data'!G155)),NA())</f>
        <v>#N/A</v>
      </c>
      <c r="S161" s="60" t="e">
        <f ca="true">+IF(AND(ISNUMBER(OFFSET('Water Data'!$H$5,0,10*ROW('Water Data'!H155))),'Data Summary'!CH161="Yes"),100-OFFSET('Water Data'!$H$5,0,10*ROW('Water Data'!H155)),NA())</f>
        <v>#N/A</v>
      </c>
      <c r="T161" s="60" t="e">
        <f ca="true">+IF(AND(ISNUMBER(OFFSET('Water Data'!$H$7,0,10*ROW('Water Data'!H155))),'Data Summary'!CI161="Yes"),OFFSET('Water Data'!$H$7,0,10*ROW('Water Data'!H155)),NA())</f>
        <v>#N/A</v>
      </c>
      <c r="U161" s="60" t="e">
        <f ca="true">+IF(AND(ISNUMBER(OFFSET('Water Data'!$H$10,0,10*ROW('Water Data'!H155))),'Data Summary'!CJ161="Yes"),OFFSET('Water Data'!$H$10,0,10*ROW('Water Data'!H155)),NA())</f>
        <v>#N/A</v>
      </c>
      <c r="V161" s="106" t="e">
        <f ca="true">+IF(AND(ISNUMBER(OFFSET('Sanitation Data'!$C$5,0,10*ROW('Sanitation Data'!C155))),'Data Summary'!CK161="Yes"),100-OFFSET('Sanitation Data'!$C$5,0,10*ROW('Sanitation Data'!C155)),NA())</f>
        <v>#N/A</v>
      </c>
      <c r="W161" s="106" t="e">
        <f ca="true">+IF(AND(ISNUMBER(OFFSET('Sanitation Data'!$C$7,0,10*ROW('Sanitation Data'!C155))),'Data Summary'!CL161="Yes"),OFFSET('Sanitation Data'!$C$7,0,10*ROW('Sanitation Data'!C155)),NA())</f>
        <v>#N/A</v>
      </c>
      <c r="X161" s="106" t="e">
        <f ca="true">+IF(AND(ISNUMBER(OFFSET('Sanitation Data'!$C$11,0,10*ROW('Sanitation Data'!C155))),'Data Summary'!CM161="Yes"),OFFSET('Sanitation Data'!$C$11,0,10*ROW('Sanitation Data'!C155)),NA())</f>
        <v>#N/A</v>
      </c>
      <c r="Y161" s="106" t="e">
        <f ca="true">+IF(AND(ISNUMBER(OFFSET('Sanitation Data'!$C$12,0,10*ROW('Sanitation Data'!C155))),'Data Summary'!CN161="Yes"),OFFSET('Sanitation Data'!$C$12,0,10*ROW('Sanitation Data'!C155)),NA())</f>
        <v>#N/A</v>
      </c>
      <c r="Z161" s="106" t="e">
        <f ca="true">+IF(AND(ISNUMBER(OFFSET('Sanitation Data'!$C$13,0,10*ROW('Sanitation Data'!C155))),'Data Summary'!CO161="Yes"),OFFSET('Sanitation Data'!$C$13,0,10*ROW('Sanitation Data'!C155)),NA())</f>
        <v>#N/A</v>
      </c>
      <c r="AA161" s="106" t="e">
        <f ca="true">+IF(AND(ISNUMBER(OFFSET('Sanitation Data'!$D$5,0,10*ROW('Sanitation Data'!D155))),'Data Summary'!CP161="Yes"),100-OFFSET('Sanitation Data'!$D$5,0,10*ROW('Sanitation Data'!D155)),NA())</f>
        <v>#N/A</v>
      </c>
      <c r="AB161" s="106" t="e">
        <f ca="true">+IF(AND(ISNUMBER(OFFSET('Sanitation Data'!$D$7,0,10*ROW('Sanitation Data'!D155))),'Data Summary'!CQ161="Yes"),OFFSET('Sanitation Data'!$D$7,0,10*ROW('Sanitation Data'!D155)),NA())</f>
        <v>#N/A</v>
      </c>
      <c r="AC161" s="106" t="e">
        <f ca="true">+IF(AND(ISNUMBER(OFFSET('Sanitation Data'!$D$11,0,10*ROW('Sanitation Data'!D155))),'Data Summary'!CR161="Yes"),OFFSET('Sanitation Data'!$D$11,0,10*ROW('Sanitation Data'!D155)),NA())</f>
        <v>#N/A</v>
      </c>
      <c r="AD161" s="106" t="e">
        <f ca="true">+IF(AND(ISNUMBER(OFFSET('Sanitation Data'!$D$12,0,10*ROW('Sanitation Data'!D155))),'Data Summary'!CS161="Yes"),OFFSET('Sanitation Data'!$D$12,0,10*ROW('Sanitation Data'!D155)),NA())</f>
        <v>#N/A</v>
      </c>
      <c r="AE161" s="106" t="e">
        <f ca="true">+IF(AND(ISNUMBER(OFFSET('Sanitation Data'!$D$13,0,10*ROW('Sanitation Data'!D155))),'Data Summary'!CT161="Yes"),OFFSET('Sanitation Data'!$D$13,0,10*ROW('Sanitation Data'!D155)),NA())</f>
        <v>#N/A</v>
      </c>
      <c r="AF161" s="106" t="e">
        <f ca="true">+IF(AND(ISNUMBER(OFFSET('Sanitation Data'!$E$5,0,10*ROW('Sanitation Data'!E155))),'Data Summary'!CU161="Yes"),100-OFFSET('Sanitation Data'!$E$5,0,10*ROW('Sanitation Data'!E155)),NA())</f>
        <v>#N/A</v>
      </c>
      <c r="AG161" s="106" t="e">
        <f ca="true">+IF(AND(ISNUMBER(OFFSET('Sanitation Data'!$E$7,0,10*ROW('Sanitation Data'!E155))),'Data Summary'!CV161="Yes"),OFFSET('Sanitation Data'!$E$7,0,10*ROW('Sanitation Data'!E155)),NA())</f>
        <v>#N/A</v>
      </c>
      <c r="AH161" s="106" t="e">
        <f ca="true">+IF(AND(ISNUMBER(OFFSET('Sanitation Data'!$E$11,0,10*ROW('Sanitation Data'!E155))),'Data Summary'!CW161="Yes"),OFFSET('Sanitation Data'!$E$11,0,10*ROW('Sanitation Data'!E155)),NA())</f>
        <v>#N/A</v>
      </c>
      <c r="AI161" s="106" t="e">
        <f ca="true">+IF(AND(ISNUMBER(OFFSET('Sanitation Data'!$E$12,0,10*ROW('Sanitation Data'!E155))),'Data Summary'!CX161="Yes"),OFFSET('Sanitation Data'!$E$12,0,10*ROW('Sanitation Data'!E155)),NA())</f>
        <v>#N/A</v>
      </c>
      <c r="AJ161" s="106" t="e">
        <f ca="true">+IF(AND(ISNUMBER(OFFSET('Sanitation Data'!$E$13,0,10*ROW('Sanitation Data'!E155))),'Data Summary'!CY161="Yes"),OFFSET('Sanitation Data'!$E$13,0,10*ROW('Sanitation Data'!E155)),NA())</f>
        <v>#N/A</v>
      </c>
      <c r="AK161" s="106" t="e">
        <f ca="true">+IF(AND(ISNUMBER(OFFSET('Sanitation Data'!$F$5,0,10*ROW('Sanitation Data'!F155))),'Data Summary'!CZ161="Yes"),100-OFFSET('Sanitation Data'!$F$5,0,10*ROW('Sanitation Data'!F155)),NA())</f>
        <v>#N/A</v>
      </c>
      <c r="AL161" s="106" t="e">
        <f ca="true">+IF(AND(ISNUMBER(OFFSET('Sanitation Data'!$F$7,0,10*ROW('Sanitation Data'!F155))),'Data Summary'!DA161="Yes"),OFFSET('Sanitation Data'!$F$7,0,10*ROW('Sanitation Data'!F155)),NA())</f>
        <v>#N/A</v>
      </c>
      <c r="AM161" s="106" t="e">
        <f ca="true">+IF(AND(ISNUMBER(OFFSET('Sanitation Data'!$F$11,0,10*ROW('Sanitation Data'!F155))),'Data Summary'!DB161="Yes"),OFFSET('Sanitation Data'!$F$11,0,10*ROW('Sanitation Data'!F155)),NA())</f>
        <v>#N/A</v>
      </c>
      <c r="AN161" s="106" t="e">
        <f ca="true">+IF(AND(ISNUMBER(OFFSET('Sanitation Data'!$F$12,0,10*ROW('Sanitation Data'!F155))),'Data Summary'!DC161="Yes"),OFFSET('Sanitation Data'!$F$12,0,10*ROW('Sanitation Data'!F155)),NA())</f>
        <v>#N/A</v>
      </c>
      <c r="AO161" s="106" t="e">
        <f ca="true">+IF(AND(ISNUMBER(OFFSET('Sanitation Data'!$F$13,0,10*ROW('Sanitation Data'!F155))),'Data Summary'!DD161="Yes"),OFFSET('Sanitation Data'!$F$13,0,10*ROW('Sanitation Data'!F155)),NA())</f>
        <v>#N/A</v>
      </c>
      <c r="AP161" s="106" t="e">
        <f ca="true">+IF(AND(ISNUMBER(OFFSET('Sanitation Data'!$G$5,0,10*ROW('Sanitation Data'!G155))),'Data Summary'!DE161="Yes"),100-OFFSET('Sanitation Data'!$G$5,0,10*ROW('Sanitation Data'!G155)),NA())</f>
        <v>#N/A</v>
      </c>
      <c r="AQ161" s="106" t="e">
        <f ca="true">+IF(AND(ISNUMBER(OFFSET('Sanitation Data'!$G$7,0,10*ROW('Sanitation Data'!G155))),'Data Summary'!DF161="Yes"),OFFSET('Sanitation Data'!$G$7,0,10*ROW('Sanitation Data'!G155)),NA())</f>
        <v>#N/A</v>
      </c>
      <c r="AR161" s="106" t="e">
        <f ca="true">+IF(AND(ISNUMBER(OFFSET('Sanitation Data'!$G$11,0,10*ROW('Sanitation Data'!G155))),'Data Summary'!DG161="Yes"),OFFSET('Sanitation Data'!$G$11,0,10*ROW('Sanitation Data'!G155)),NA())</f>
        <v>#N/A</v>
      </c>
      <c r="AS161" s="106" t="e">
        <f ca="true">+IF(AND(ISNUMBER(OFFSET('Sanitation Data'!$G$12,0,10*ROW('Sanitation Data'!G155))),'Data Summary'!DH161="Yes"),OFFSET('Sanitation Data'!$G$12,0,10*ROW('Sanitation Data'!G155)),NA())</f>
        <v>#N/A</v>
      </c>
      <c r="AT161" s="106" t="e">
        <f ca="true">+IF(AND(ISNUMBER(OFFSET('Sanitation Data'!$G$13,0,10*ROW('Sanitation Data'!G155))),'Data Summary'!DI161="Yes"),OFFSET('Sanitation Data'!$G$13,0,10*ROW('Sanitation Data'!G155)),NA())</f>
        <v>#N/A</v>
      </c>
      <c r="AU161" s="106" t="e">
        <f ca="true">+IF(AND(ISNUMBER(OFFSET('Sanitation Data'!$H$5,0,10*ROW('Sanitation Data'!H155))),'Data Summary'!DJ161="Yes"),100-OFFSET('Sanitation Data'!$H$5,0,10*ROW('Sanitation Data'!H155)),NA())</f>
        <v>#N/A</v>
      </c>
      <c r="AV161" s="106" t="e">
        <f ca="true">+IF(AND(ISNUMBER(OFFSET('Sanitation Data'!$H$7,0,10*ROW('Sanitation Data'!H155))),'Data Summary'!DK161="Yes"),OFFSET('Sanitation Data'!$H$7,0,10*ROW('Sanitation Data'!H155)),NA())</f>
        <v>#N/A</v>
      </c>
      <c r="AW161" s="106" t="e">
        <f ca="true">+IF(AND(ISNUMBER(OFFSET('Sanitation Data'!$H$11,0,10*ROW('Sanitation Data'!H155))),'Data Summary'!DL161="Yes"),OFFSET('Sanitation Data'!$H$11,0,10*ROW('Sanitation Data'!H155)),NA())</f>
        <v>#N/A</v>
      </c>
      <c r="AX161" s="106" t="e">
        <f ca="true">+IF(AND(ISNUMBER(OFFSET('Sanitation Data'!$H$12,0,10*ROW('Sanitation Data'!H155))),'Data Summary'!DM161="Yes"),OFFSET('Sanitation Data'!$H$12,0,10*ROW('Sanitation Data'!H155)),NA())</f>
        <v>#N/A</v>
      </c>
      <c r="AY161" s="106" t="e">
        <f ca="true">+IF(AND(ISNUMBER(OFFSET('Sanitation Data'!$H$13,0,10*ROW('Sanitation Data'!H155))),'Data Summary'!DN161="Yes"),OFFSET('Sanitation Data'!$H$13,0,10*ROW('Sanitation Data'!H155)),NA())</f>
        <v>#N/A</v>
      </c>
      <c r="AZ161" s="111" t="e">
        <f ca="true">+IF(AND(ISNUMBER(OFFSET('Hygiene Data'!$C$6,0,10*ROW('Hygiene Data'!C155))),'Data Summary'!DO161="Yes"),OFFSET('Hygiene Data'!$C$6,0,10*ROW('Hygiene Data'!C155)),NA())</f>
        <v>#N/A</v>
      </c>
      <c r="BA161" s="111" t="e">
        <f ca="true">+IF(AND(ISNUMBER(OFFSET('Hygiene Data'!$C$8,0,10*ROW('Hygiene Data'!C155))),'Data Summary'!DP161="Yes"),OFFSET('Hygiene Data'!$C$8,0,10*ROW('Hygiene Data'!C155)),NA())</f>
        <v>#N/A</v>
      </c>
      <c r="BB161" s="111" t="e">
        <f ca="true">+IF(AND(ISNUMBER(OFFSET('Hygiene Data'!$C$10,0,10*ROW('Hygiene Data'!C155))),'Data Summary'!DQ161="Yes"),OFFSET('Hygiene Data'!$C$10,0,10*ROW('Hygiene Data'!C155)),NA())</f>
        <v>#N/A</v>
      </c>
      <c r="BC161" s="111" t="e">
        <f ca="true">+IF(AND(ISNUMBER(OFFSET('Hygiene Data'!$D$6,0,10*ROW('Hygiene Data'!D155))),'Data Summary'!DR161="Yes"),OFFSET('Hygiene Data'!$D$6,0,10*ROW('Hygiene Data'!D155)),NA())</f>
        <v>#N/A</v>
      </c>
      <c r="BD161" s="111" t="e">
        <f ca="true">+IF(AND(ISNUMBER(OFFSET('Hygiene Data'!$D$8,0,10*ROW('Hygiene Data'!D155))),'Data Summary'!DS161="Yes"),OFFSET('Hygiene Data'!$D$8,0,10*ROW('Hygiene Data'!D155)),NA())</f>
        <v>#N/A</v>
      </c>
      <c r="BE161" s="111" t="e">
        <f ca="true">+IF(AND(ISNUMBER(OFFSET('Hygiene Data'!$D$10,0,10*ROW('Hygiene Data'!D155))),'Data Summary'!DT161="Yes"),OFFSET('Hygiene Data'!$D$10,0,10*ROW('Hygiene Data'!D155)),NA())</f>
        <v>#N/A</v>
      </c>
      <c r="BF161" s="111" t="e">
        <f ca="true">+IF(AND(ISNUMBER(OFFSET('Hygiene Data'!$E$6,0,10*ROW('Hygiene Data'!E155))),'Data Summary'!DU161="Yes"),OFFSET('Hygiene Data'!$E$6,0,10*ROW('Hygiene Data'!E155)),NA())</f>
        <v>#N/A</v>
      </c>
      <c r="BG161" s="111" t="e">
        <f ca="true">+IF(AND(ISNUMBER(OFFSET('Hygiene Data'!$E$8,0,10*ROW('Hygiene Data'!E155))),'Data Summary'!DV161="Yes"),OFFSET('Hygiene Data'!$E$8,0,10*ROW('Hygiene Data'!E155)),NA())</f>
        <v>#N/A</v>
      </c>
      <c r="BH161" s="111" t="e">
        <f ca="true">+IF(AND(ISNUMBER(OFFSET('Hygiene Data'!$E$10,0,10*ROW('Hygiene Data'!E155))),'Data Summary'!DW161="Yes"),OFFSET('Hygiene Data'!$E$10,0,10*ROW('Hygiene Data'!E155)),NA())</f>
        <v>#N/A</v>
      </c>
      <c r="BI161" s="111" t="e">
        <f ca="true">+IF(AND(ISNUMBER(OFFSET('Hygiene Data'!$F$6,0,10*ROW('Hygiene Data'!F155))),'Data Summary'!DX161="Yes"),OFFSET('Hygiene Data'!$F$6,0,10*ROW('Hygiene Data'!F155)),NA())</f>
        <v>#N/A</v>
      </c>
      <c r="BJ161" s="111" t="e">
        <f ca="true">+IF(AND(ISNUMBER(OFFSET('Hygiene Data'!$F$8,0,10*ROW('Hygiene Data'!F155))),'Data Summary'!DY161="Yes"),OFFSET('Hygiene Data'!$F$8,0,10*ROW('Hygiene Data'!F155)),NA())</f>
        <v>#N/A</v>
      </c>
      <c r="BK161" s="111" t="e">
        <f ca="true">+IF(AND(ISNUMBER(OFFSET('Hygiene Data'!$F$10,0,10*ROW('Hygiene Data'!F155))),'Data Summary'!DZ161="Yes"),OFFSET('Hygiene Data'!$F$10,0,10*ROW('Hygiene Data'!F155)),NA())</f>
        <v>#N/A</v>
      </c>
      <c r="BL161" s="111" t="e">
        <f ca="true">+IF(AND(ISNUMBER(OFFSET('Hygiene Data'!$G$6,0,10*ROW('Hygiene Data'!G155))),'Data Summary'!EA161="Yes"),OFFSET('Hygiene Data'!$G$6,0,10*ROW('Hygiene Data'!G155)),NA())</f>
        <v>#N/A</v>
      </c>
      <c r="BM161" s="111" t="e">
        <f ca="true">+IF(AND(ISNUMBER(OFFSET('Hygiene Data'!$G$8,0,10*ROW('Hygiene Data'!G155))),'Data Summary'!EB161="Yes"),OFFSET('Hygiene Data'!$G$8,0,10*ROW('Hygiene Data'!G155)),NA())</f>
        <v>#N/A</v>
      </c>
      <c r="BN161" s="111" t="e">
        <f ca="true">+IF(AND(ISNUMBER(OFFSET('Hygiene Data'!$G$10,0,10*ROW('Hygiene Data'!G155))),'Data Summary'!EC161="Yes"),OFFSET('Hygiene Data'!$G$10,0,10*ROW('Hygiene Data'!G155)),NA())</f>
        <v>#N/A</v>
      </c>
      <c r="BO161" s="111" t="e">
        <f ca="true">+IF(AND(ISNUMBER(OFFSET('Hygiene Data'!$H$6,0,10*ROW('Hygiene Data'!H155))),'Data Summary'!ED161="Yes"),OFFSET('Hygiene Data'!$H$6,0,10*ROW('Hygiene Data'!H155)),NA())</f>
        <v>#N/A</v>
      </c>
      <c r="BP161" s="111" t="e">
        <f ca="true">+IF(AND(ISNUMBER(OFFSET('Hygiene Data'!$H$8,0,10*ROW('Hygiene Data'!H155))),'Data Summary'!EE161="Yes"),OFFSET('Hygiene Data'!$H$8,0,10*ROW('Hygiene Data'!H155)),NA())</f>
        <v>#N/A</v>
      </c>
      <c r="BQ161" s="111" t="e">
        <f ca="true">+IF(AND(ISNUMBER(OFFSET('Hygiene Data'!$H$10,0,10*ROW('Hygiene Data'!H155))),'Data Summary'!EF161="Yes"),OFFSET('Hygiene Data'!$H$10,0,10*ROW('Hygiene Data'!H155)),NA())</f>
        <v>#N/A</v>
      </c>
    </row>
    <row r="162" x14ac:dyDescent="0.2">
      <c r="A162" s="59" t="e">
        <f ca="true">+IF(OFFSET('Water Data'!$B$1,0,10*ROW('Water Data'!B156))="",NA(),OFFSET('Water Data'!$B$1,0,10*ROW('Water Data'!B156)))</f>
        <v>#N/A</v>
      </c>
      <c r="B162" s="59" t="e">
        <f ca="true">+IF(OFFSET('Water Data'!$A$3,0,10*ROW('Water Data'!A159))="",NA(),OFFSET('Water Data'!$A$3,0,10*ROW('Water Data'!A159)))</f>
        <v>#N/A</v>
      </c>
      <c r="C162" s="59" t="e">
        <f ca="true">+IF(OFFSET('Water Data'!$C$3,0,10*ROW('Water Data'!C159))="",NA(),OFFSET('Water Data'!$C$3,0,10*ROW('Water Data'!C159)))</f>
        <v>#N/A</v>
      </c>
      <c r="D162" s="60" t="e">
        <f ca="true">+IF(AND(ISNUMBER(OFFSET('Water Data'!$C$5,0,10*ROW('Water Data'!C156))),'Data Summary'!BS162="Yes"),100-OFFSET('Water Data'!$C$5,0,10*ROW('Water Data'!C156)),NA())</f>
        <v>#N/A</v>
      </c>
      <c r="E162" s="60" t="e">
        <f ca="true">+IF(AND(ISNUMBER(OFFSET('Water Data'!$C$7,0,10*ROW('Water Data'!C156))),'Data Summary'!BT162="Yes"),OFFSET('Water Data'!$C$7,0,10*ROW('Water Data'!C156)),NA())</f>
        <v>#N/A</v>
      </c>
      <c r="F162" s="60" t="e">
        <f ca="true">+IF(AND(ISNUMBER(OFFSET('Water Data'!$C$10,0,10*ROW('Water Data'!C156))),'Data Summary'!BU162="Yes"),OFFSET('Water Data'!$C$10,0,10*ROW('Water Data'!C156)),NA())</f>
        <v>#N/A</v>
      </c>
      <c r="G162" s="60" t="e">
        <f ca="true">+IF(AND(ISNUMBER(OFFSET('Water Data'!$D$5,0,10*ROW('Water Data'!D156))),'Data Summary'!BV162="Yes"),100-OFFSET('Water Data'!$D$5,0,10*ROW('Water Data'!D156)),NA())</f>
        <v>#N/A</v>
      </c>
      <c r="H162" s="60" t="e">
        <f ca="true">+IF(AND(ISNUMBER(OFFSET('Water Data'!$D$7,0,10*ROW('Water Data'!D156))),'Data Summary'!BW162="Yes"),OFFSET('Water Data'!$D$7,0,10*ROW('Water Data'!D156)),NA())</f>
        <v>#N/A</v>
      </c>
      <c r="I162" s="60" t="e">
        <f ca="true">+IF(AND(ISNUMBER(OFFSET('Water Data'!$D$10,0,10*ROW('Water Data'!D156))),'Data Summary'!BX162="Yes"),OFFSET('Water Data'!$D$10,0,10*ROW('Water Data'!D156)),NA())</f>
        <v>#N/A</v>
      </c>
      <c r="J162" s="60" t="e">
        <f ca="true">+IF(AND(ISNUMBER(OFFSET('Water Data'!$E$5,0,10*ROW('Water Data'!E156))),'Data Summary'!BY162="Yes"),100-OFFSET('Water Data'!$E$5,0,10*ROW('Water Data'!E156)),NA())</f>
        <v>#N/A</v>
      </c>
      <c r="K162" s="60" t="e">
        <f ca="true">+IF(AND(ISNUMBER(OFFSET('Water Data'!$E$7,0,10*ROW('Water Data'!E156))),'Data Summary'!BZ162="Yes"),OFFSET('Water Data'!$E$7,0,10*ROW('Water Data'!E156)),NA())</f>
        <v>#N/A</v>
      </c>
      <c r="L162" s="60" t="e">
        <f ca="true">+IF(AND(ISNUMBER(OFFSET('Water Data'!$E$10,0,10*ROW('Water Data'!E156))),'Data Summary'!CA162="Yes"),OFFSET('Water Data'!$E$10,0,10*ROW('Water Data'!E156)),NA())</f>
        <v>#N/A</v>
      </c>
      <c r="M162" s="60" t="e">
        <f ca="true">+IF(AND(ISNUMBER(OFFSET('Water Data'!$F$5,0,10*ROW('Water Data'!F156))),'Data Summary'!CB162="Yes"),100-OFFSET('Water Data'!$F$5,0,10*ROW('Water Data'!F156)),NA())</f>
        <v>#N/A</v>
      </c>
      <c r="N162" s="60" t="e">
        <f ca="true">+IF(AND(ISNUMBER(OFFSET('Water Data'!$F$7,0,10*ROW('Water Data'!F156))),'Data Summary'!CC162="Yes"),OFFSET('Water Data'!$F$7,0,10*ROW('Water Data'!F156)),NA())</f>
        <v>#N/A</v>
      </c>
      <c r="O162" s="60" t="e">
        <f ca="true">+IF(AND(ISNUMBER(OFFSET('Water Data'!$F$10,0,10*ROW('Water Data'!F156))),'Data Summary'!CD162="Yes"),OFFSET('Water Data'!$F$10,0,10*ROW('Water Data'!F156)),NA())</f>
        <v>#N/A</v>
      </c>
      <c r="P162" s="60" t="e">
        <f ca="true">+IF(AND(ISNUMBER(OFFSET('Water Data'!$G$5,0,10*ROW('Water Data'!G156))),'Data Summary'!CE162="Yes"),100-OFFSET('Water Data'!$G$5,0,10*ROW('Water Data'!G156)),NA())</f>
        <v>#N/A</v>
      </c>
      <c r="Q162" s="60" t="e">
        <f ca="true">+IF(AND(ISNUMBER(OFFSET('Water Data'!$G$7,0,10*ROW('Water Data'!G156))),'Data Summary'!CF162="Yes"),OFFSET('Water Data'!$G$7,0,10*ROW('Water Data'!G156)),NA())</f>
        <v>#N/A</v>
      </c>
      <c r="R162" s="60" t="e">
        <f ca="true">+IF(AND(ISNUMBER(OFFSET('Water Data'!$G$10,0,10*ROW('Water Data'!G156))),'Data Summary'!CG162="Yes"),OFFSET('Water Data'!$G$10,0,10*ROW('Water Data'!G156)),NA())</f>
        <v>#N/A</v>
      </c>
      <c r="S162" s="60" t="e">
        <f ca="true">+IF(AND(ISNUMBER(OFFSET('Water Data'!$H$5,0,10*ROW('Water Data'!H156))),'Data Summary'!CH162="Yes"),100-OFFSET('Water Data'!$H$5,0,10*ROW('Water Data'!H156)),NA())</f>
        <v>#N/A</v>
      </c>
      <c r="T162" s="60" t="e">
        <f ca="true">+IF(AND(ISNUMBER(OFFSET('Water Data'!$H$7,0,10*ROW('Water Data'!H156))),'Data Summary'!CI162="Yes"),OFFSET('Water Data'!$H$7,0,10*ROW('Water Data'!H156)),NA())</f>
        <v>#N/A</v>
      </c>
      <c r="U162" s="60" t="e">
        <f ca="true">+IF(AND(ISNUMBER(OFFSET('Water Data'!$H$10,0,10*ROW('Water Data'!H156))),'Data Summary'!CJ162="Yes"),OFFSET('Water Data'!$H$10,0,10*ROW('Water Data'!H156)),NA())</f>
        <v>#N/A</v>
      </c>
      <c r="V162" s="106" t="e">
        <f ca="true">+IF(AND(ISNUMBER(OFFSET('Sanitation Data'!$C$5,0,10*ROW('Sanitation Data'!C156))),'Data Summary'!CK162="Yes"),100-OFFSET('Sanitation Data'!$C$5,0,10*ROW('Sanitation Data'!C156)),NA())</f>
        <v>#N/A</v>
      </c>
      <c r="W162" s="106" t="e">
        <f ca="true">+IF(AND(ISNUMBER(OFFSET('Sanitation Data'!$C$7,0,10*ROW('Sanitation Data'!C156))),'Data Summary'!CL162="Yes"),OFFSET('Sanitation Data'!$C$7,0,10*ROW('Sanitation Data'!C156)),NA())</f>
        <v>#N/A</v>
      </c>
      <c r="X162" s="106" t="e">
        <f ca="true">+IF(AND(ISNUMBER(OFFSET('Sanitation Data'!$C$11,0,10*ROW('Sanitation Data'!C156))),'Data Summary'!CM162="Yes"),OFFSET('Sanitation Data'!$C$11,0,10*ROW('Sanitation Data'!C156)),NA())</f>
        <v>#N/A</v>
      </c>
      <c r="Y162" s="106" t="e">
        <f ca="true">+IF(AND(ISNUMBER(OFFSET('Sanitation Data'!$C$12,0,10*ROW('Sanitation Data'!C156))),'Data Summary'!CN162="Yes"),OFFSET('Sanitation Data'!$C$12,0,10*ROW('Sanitation Data'!C156)),NA())</f>
        <v>#N/A</v>
      </c>
      <c r="Z162" s="106" t="e">
        <f ca="true">+IF(AND(ISNUMBER(OFFSET('Sanitation Data'!$C$13,0,10*ROW('Sanitation Data'!C156))),'Data Summary'!CO162="Yes"),OFFSET('Sanitation Data'!$C$13,0,10*ROW('Sanitation Data'!C156)),NA())</f>
        <v>#N/A</v>
      </c>
      <c r="AA162" s="106" t="e">
        <f ca="true">+IF(AND(ISNUMBER(OFFSET('Sanitation Data'!$D$5,0,10*ROW('Sanitation Data'!D156))),'Data Summary'!CP162="Yes"),100-OFFSET('Sanitation Data'!$D$5,0,10*ROW('Sanitation Data'!D156)),NA())</f>
        <v>#N/A</v>
      </c>
      <c r="AB162" s="106" t="e">
        <f ca="true">+IF(AND(ISNUMBER(OFFSET('Sanitation Data'!$D$7,0,10*ROW('Sanitation Data'!D156))),'Data Summary'!CQ162="Yes"),OFFSET('Sanitation Data'!$D$7,0,10*ROW('Sanitation Data'!D156)),NA())</f>
        <v>#N/A</v>
      </c>
      <c r="AC162" s="106" t="e">
        <f ca="true">+IF(AND(ISNUMBER(OFFSET('Sanitation Data'!$D$11,0,10*ROW('Sanitation Data'!D156))),'Data Summary'!CR162="Yes"),OFFSET('Sanitation Data'!$D$11,0,10*ROW('Sanitation Data'!D156)),NA())</f>
        <v>#N/A</v>
      </c>
      <c r="AD162" s="106" t="e">
        <f ca="true">+IF(AND(ISNUMBER(OFFSET('Sanitation Data'!$D$12,0,10*ROW('Sanitation Data'!D156))),'Data Summary'!CS162="Yes"),OFFSET('Sanitation Data'!$D$12,0,10*ROW('Sanitation Data'!D156)),NA())</f>
        <v>#N/A</v>
      </c>
      <c r="AE162" s="106" t="e">
        <f ca="true">+IF(AND(ISNUMBER(OFFSET('Sanitation Data'!$D$13,0,10*ROW('Sanitation Data'!D156))),'Data Summary'!CT162="Yes"),OFFSET('Sanitation Data'!$D$13,0,10*ROW('Sanitation Data'!D156)),NA())</f>
        <v>#N/A</v>
      </c>
      <c r="AF162" s="106" t="e">
        <f ca="true">+IF(AND(ISNUMBER(OFFSET('Sanitation Data'!$E$5,0,10*ROW('Sanitation Data'!E156))),'Data Summary'!CU162="Yes"),100-OFFSET('Sanitation Data'!$E$5,0,10*ROW('Sanitation Data'!E156)),NA())</f>
        <v>#N/A</v>
      </c>
      <c r="AG162" s="106" t="e">
        <f ca="true">+IF(AND(ISNUMBER(OFFSET('Sanitation Data'!$E$7,0,10*ROW('Sanitation Data'!E156))),'Data Summary'!CV162="Yes"),OFFSET('Sanitation Data'!$E$7,0,10*ROW('Sanitation Data'!E156)),NA())</f>
        <v>#N/A</v>
      </c>
      <c r="AH162" s="106" t="e">
        <f ca="true">+IF(AND(ISNUMBER(OFFSET('Sanitation Data'!$E$11,0,10*ROW('Sanitation Data'!E156))),'Data Summary'!CW162="Yes"),OFFSET('Sanitation Data'!$E$11,0,10*ROW('Sanitation Data'!E156)),NA())</f>
        <v>#N/A</v>
      </c>
      <c r="AI162" s="106" t="e">
        <f ca="true">+IF(AND(ISNUMBER(OFFSET('Sanitation Data'!$E$12,0,10*ROW('Sanitation Data'!E156))),'Data Summary'!CX162="Yes"),OFFSET('Sanitation Data'!$E$12,0,10*ROW('Sanitation Data'!E156)),NA())</f>
        <v>#N/A</v>
      </c>
      <c r="AJ162" s="106" t="e">
        <f ca="true">+IF(AND(ISNUMBER(OFFSET('Sanitation Data'!$E$13,0,10*ROW('Sanitation Data'!E156))),'Data Summary'!CY162="Yes"),OFFSET('Sanitation Data'!$E$13,0,10*ROW('Sanitation Data'!E156)),NA())</f>
        <v>#N/A</v>
      </c>
      <c r="AK162" s="106" t="e">
        <f ca="true">+IF(AND(ISNUMBER(OFFSET('Sanitation Data'!$F$5,0,10*ROW('Sanitation Data'!F156))),'Data Summary'!CZ162="Yes"),100-OFFSET('Sanitation Data'!$F$5,0,10*ROW('Sanitation Data'!F156)),NA())</f>
        <v>#N/A</v>
      </c>
      <c r="AL162" s="106" t="e">
        <f ca="true">+IF(AND(ISNUMBER(OFFSET('Sanitation Data'!$F$7,0,10*ROW('Sanitation Data'!F156))),'Data Summary'!DA162="Yes"),OFFSET('Sanitation Data'!$F$7,0,10*ROW('Sanitation Data'!F156)),NA())</f>
        <v>#N/A</v>
      </c>
      <c r="AM162" s="106" t="e">
        <f ca="true">+IF(AND(ISNUMBER(OFFSET('Sanitation Data'!$F$11,0,10*ROW('Sanitation Data'!F156))),'Data Summary'!DB162="Yes"),OFFSET('Sanitation Data'!$F$11,0,10*ROW('Sanitation Data'!F156)),NA())</f>
        <v>#N/A</v>
      </c>
      <c r="AN162" s="106" t="e">
        <f ca="true">+IF(AND(ISNUMBER(OFFSET('Sanitation Data'!$F$12,0,10*ROW('Sanitation Data'!F156))),'Data Summary'!DC162="Yes"),OFFSET('Sanitation Data'!$F$12,0,10*ROW('Sanitation Data'!F156)),NA())</f>
        <v>#N/A</v>
      </c>
      <c r="AO162" s="106" t="e">
        <f ca="true">+IF(AND(ISNUMBER(OFFSET('Sanitation Data'!$F$13,0,10*ROW('Sanitation Data'!F156))),'Data Summary'!DD162="Yes"),OFFSET('Sanitation Data'!$F$13,0,10*ROW('Sanitation Data'!F156)),NA())</f>
        <v>#N/A</v>
      </c>
      <c r="AP162" s="106" t="e">
        <f ca="true">+IF(AND(ISNUMBER(OFFSET('Sanitation Data'!$G$5,0,10*ROW('Sanitation Data'!G156))),'Data Summary'!DE162="Yes"),100-OFFSET('Sanitation Data'!$G$5,0,10*ROW('Sanitation Data'!G156)),NA())</f>
        <v>#N/A</v>
      </c>
      <c r="AQ162" s="106" t="e">
        <f ca="true">+IF(AND(ISNUMBER(OFFSET('Sanitation Data'!$G$7,0,10*ROW('Sanitation Data'!G156))),'Data Summary'!DF162="Yes"),OFFSET('Sanitation Data'!$G$7,0,10*ROW('Sanitation Data'!G156)),NA())</f>
        <v>#N/A</v>
      </c>
      <c r="AR162" s="106" t="e">
        <f ca="true">+IF(AND(ISNUMBER(OFFSET('Sanitation Data'!$G$11,0,10*ROW('Sanitation Data'!G156))),'Data Summary'!DG162="Yes"),OFFSET('Sanitation Data'!$G$11,0,10*ROW('Sanitation Data'!G156)),NA())</f>
        <v>#N/A</v>
      </c>
      <c r="AS162" s="106" t="e">
        <f ca="true">+IF(AND(ISNUMBER(OFFSET('Sanitation Data'!$G$12,0,10*ROW('Sanitation Data'!G156))),'Data Summary'!DH162="Yes"),OFFSET('Sanitation Data'!$G$12,0,10*ROW('Sanitation Data'!G156)),NA())</f>
        <v>#N/A</v>
      </c>
      <c r="AT162" s="106" t="e">
        <f ca="true">+IF(AND(ISNUMBER(OFFSET('Sanitation Data'!$G$13,0,10*ROW('Sanitation Data'!G156))),'Data Summary'!DI162="Yes"),OFFSET('Sanitation Data'!$G$13,0,10*ROW('Sanitation Data'!G156)),NA())</f>
        <v>#N/A</v>
      </c>
      <c r="AU162" s="106" t="e">
        <f ca="true">+IF(AND(ISNUMBER(OFFSET('Sanitation Data'!$H$5,0,10*ROW('Sanitation Data'!H156))),'Data Summary'!DJ162="Yes"),100-OFFSET('Sanitation Data'!$H$5,0,10*ROW('Sanitation Data'!H156)),NA())</f>
        <v>#N/A</v>
      </c>
      <c r="AV162" s="106" t="e">
        <f ca="true">+IF(AND(ISNUMBER(OFFSET('Sanitation Data'!$H$7,0,10*ROW('Sanitation Data'!H156))),'Data Summary'!DK162="Yes"),OFFSET('Sanitation Data'!$H$7,0,10*ROW('Sanitation Data'!H156)),NA())</f>
        <v>#N/A</v>
      </c>
      <c r="AW162" s="106" t="e">
        <f ca="true">+IF(AND(ISNUMBER(OFFSET('Sanitation Data'!$H$11,0,10*ROW('Sanitation Data'!H156))),'Data Summary'!DL162="Yes"),OFFSET('Sanitation Data'!$H$11,0,10*ROW('Sanitation Data'!H156)),NA())</f>
        <v>#N/A</v>
      </c>
      <c r="AX162" s="106" t="e">
        <f ca="true">+IF(AND(ISNUMBER(OFFSET('Sanitation Data'!$H$12,0,10*ROW('Sanitation Data'!H156))),'Data Summary'!DM162="Yes"),OFFSET('Sanitation Data'!$H$12,0,10*ROW('Sanitation Data'!H156)),NA())</f>
        <v>#N/A</v>
      </c>
      <c r="AY162" s="106" t="e">
        <f ca="true">+IF(AND(ISNUMBER(OFFSET('Sanitation Data'!$H$13,0,10*ROW('Sanitation Data'!H156))),'Data Summary'!DN162="Yes"),OFFSET('Sanitation Data'!$H$13,0,10*ROW('Sanitation Data'!H156)),NA())</f>
        <v>#N/A</v>
      </c>
      <c r="AZ162" s="111" t="e">
        <f ca="true">+IF(AND(ISNUMBER(OFFSET('Hygiene Data'!$C$6,0,10*ROW('Hygiene Data'!C156))),'Data Summary'!DO162="Yes"),OFFSET('Hygiene Data'!$C$6,0,10*ROW('Hygiene Data'!C156)),NA())</f>
        <v>#N/A</v>
      </c>
      <c r="BA162" s="111" t="e">
        <f ca="true">+IF(AND(ISNUMBER(OFFSET('Hygiene Data'!$C$8,0,10*ROW('Hygiene Data'!C156))),'Data Summary'!DP162="Yes"),OFFSET('Hygiene Data'!$C$8,0,10*ROW('Hygiene Data'!C156)),NA())</f>
        <v>#N/A</v>
      </c>
      <c r="BB162" s="111" t="e">
        <f ca="true">+IF(AND(ISNUMBER(OFFSET('Hygiene Data'!$C$10,0,10*ROW('Hygiene Data'!C156))),'Data Summary'!DQ162="Yes"),OFFSET('Hygiene Data'!$C$10,0,10*ROW('Hygiene Data'!C156)),NA())</f>
        <v>#N/A</v>
      </c>
      <c r="BC162" s="111" t="e">
        <f ca="true">+IF(AND(ISNUMBER(OFFSET('Hygiene Data'!$D$6,0,10*ROW('Hygiene Data'!D156))),'Data Summary'!DR162="Yes"),OFFSET('Hygiene Data'!$D$6,0,10*ROW('Hygiene Data'!D156)),NA())</f>
        <v>#N/A</v>
      </c>
      <c r="BD162" s="111" t="e">
        <f ca="true">+IF(AND(ISNUMBER(OFFSET('Hygiene Data'!$D$8,0,10*ROW('Hygiene Data'!D156))),'Data Summary'!DS162="Yes"),OFFSET('Hygiene Data'!$D$8,0,10*ROW('Hygiene Data'!D156)),NA())</f>
        <v>#N/A</v>
      </c>
      <c r="BE162" s="111" t="e">
        <f ca="true">+IF(AND(ISNUMBER(OFFSET('Hygiene Data'!$D$10,0,10*ROW('Hygiene Data'!D156))),'Data Summary'!DT162="Yes"),OFFSET('Hygiene Data'!$D$10,0,10*ROW('Hygiene Data'!D156)),NA())</f>
        <v>#N/A</v>
      </c>
      <c r="BF162" s="111" t="e">
        <f ca="true">+IF(AND(ISNUMBER(OFFSET('Hygiene Data'!$E$6,0,10*ROW('Hygiene Data'!E156))),'Data Summary'!DU162="Yes"),OFFSET('Hygiene Data'!$E$6,0,10*ROW('Hygiene Data'!E156)),NA())</f>
        <v>#N/A</v>
      </c>
      <c r="BG162" s="111" t="e">
        <f ca="true">+IF(AND(ISNUMBER(OFFSET('Hygiene Data'!$E$8,0,10*ROW('Hygiene Data'!E156))),'Data Summary'!DV162="Yes"),OFFSET('Hygiene Data'!$E$8,0,10*ROW('Hygiene Data'!E156)),NA())</f>
        <v>#N/A</v>
      </c>
      <c r="BH162" s="111" t="e">
        <f ca="true">+IF(AND(ISNUMBER(OFFSET('Hygiene Data'!$E$10,0,10*ROW('Hygiene Data'!E156))),'Data Summary'!DW162="Yes"),OFFSET('Hygiene Data'!$E$10,0,10*ROW('Hygiene Data'!E156)),NA())</f>
        <v>#N/A</v>
      </c>
      <c r="BI162" s="111" t="e">
        <f ca="true">+IF(AND(ISNUMBER(OFFSET('Hygiene Data'!$F$6,0,10*ROW('Hygiene Data'!F156))),'Data Summary'!DX162="Yes"),OFFSET('Hygiene Data'!$F$6,0,10*ROW('Hygiene Data'!F156)),NA())</f>
        <v>#N/A</v>
      </c>
      <c r="BJ162" s="111" t="e">
        <f ca="true">+IF(AND(ISNUMBER(OFFSET('Hygiene Data'!$F$8,0,10*ROW('Hygiene Data'!F156))),'Data Summary'!DY162="Yes"),OFFSET('Hygiene Data'!$F$8,0,10*ROW('Hygiene Data'!F156)),NA())</f>
        <v>#N/A</v>
      </c>
      <c r="BK162" s="111" t="e">
        <f ca="true">+IF(AND(ISNUMBER(OFFSET('Hygiene Data'!$F$10,0,10*ROW('Hygiene Data'!F156))),'Data Summary'!DZ162="Yes"),OFFSET('Hygiene Data'!$F$10,0,10*ROW('Hygiene Data'!F156)),NA())</f>
        <v>#N/A</v>
      </c>
      <c r="BL162" s="111" t="e">
        <f ca="true">+IF(AND(ISNUMBER(OFFSET('Hygiene Data'!$G$6,0,10*ROW('Hygiene Data'!G156))),'Data Summary'!EA162="Yes"),OFFSET('Hygiene Data'!$G$6,0,10*ROW('Hygiene Data'!G156)),NA())</f>
        <v>#N/A</v>
      </c>
      <c r="BM162" s="111" t="e">
        <f ca="true">+IF(AND(ISNUMBER(OFFSET('Hygiene Data'!$G$8,0,10*ROW('Hygiene Data'!G156))),'Data Summary'!EB162="Yes"),OFFSET('Hygiene Data'!$G$8,0,10*ROW('Hygiene Data'!G156)),NA())</f>
        <v>#N/A</v>
      </c>
      <c r="BN162" s="111" t="e">
        <f ca="true">+IF(AND(ISNUMBER(OFFSET('Hygiene Data'!$G$10,0,10*ROW('Hygiene Data'!G156))),'Data Summary'!EC162="Yes"),OFFSET('Hygiene Data'!$G$10,0,10*ROW('Hygiene Data'!G156)),NA())</f>
        <v>#N/A</v>
      </c>
      <c r="BO162" s="111" t="e">
        <f ca="true">+IF(AND(ISNUMBER(OFFSET('Hygiene Data'!$H$6,0,10*ROW('Hygiene Data'!H156))),'Data Summary'!ED162="Yes"),OFFSET('Hygiene Data'!$H$6,0,10*ROW('Hygiene Data'!H156)),NA())</f>
        <v>#N/A</v>
      </c>
      <c r="BP162" s="111" t="e">
        <f ca="true">+IF(AND(ISNUMBER(OFFSET('Hygiene Data'!$H$8,0,10*ROW('Hygiene Data'!H156))),'Data Summary'!EE162="Yes"),OFFSET('Hygiene Data'!$H$8,0,10*ROW('Hygiene Data'!H156)),NA())</f>
        <v>#N/A</v>
      </c>
      <c r="BQ162" s="111" t="e">
        <f ca="true">+IF(AND(ISNUMBER(OFFSET('Hygiene Data'!$H$10,0,10*ROW('Hygiene Data'!H156))),'Data Summary'!EF162="Yes"),OFFSET('Hygiene Data'!$H$10,0,10*ROW('Hygiene Data'!H156)),NA())</f>
        <v>#N/A</v>
      </c>
    </row>
    <row r="163" x14ac:dyDescent="0.2">
      <c r="A163" s="59" t="e">
        <f ca="true">+IF(OFFSET('Water Data'!$B$1,0,10*ROW('Water Data'!B157))="",NA(),OFFSET('Water Data'!$B$1,0,10*ROW('Water Data'!B157)))</f>
        <v>#N/A</v>
      </c>
      <c r="B163" s="59" t="e">
        <f ca="true">+IF(OFFSET('Water Data'!$A$3,0,10*ROW('Water Data'!A160))="",NA(),OFFSET('Water Data'!$A$3,0,10*ROW('Water Data'!A160)))</f>
        <v>#N/A</v>
      </c>
      <c r="C163" s="59" t="e">
        <f ca="true">+IF(OFFSET('Water Data'!$C$3,0,10*ROW('Water Data'!C160))="",NA(),OFFSET('Water Data'!$C$3,0,10*ROW('Water Data'!C160)))</f>
        <v>#N/A</v>
      </c>
      <c r="D163" s="60" t="e">
        <f ca="true">+IF(AND(ISNUMBER(OFFSET('Water Data'!$C$5,0,10*ROW('Water Data'!C157))),'Data Summary'!BS163="Yes"),100-OFFSET('Water Data'!$C$5,0,10*ROW('Water Data'!C157)),NA())</f>
        <v>#N/A</v>
      </c>
      <c r="E163" s="60" t="e">
        <f ca="true">+IF(AND(ISNUMBER(OFFSET('Water Data'!$C$7,0,10*ROW('Water Data'!C157))),'Data Summary'!BT163="Yes"),OFFSET('Water Data'!$C$7,0,10*ROW('Water Data'!C157)),NA())</f>
        <v>#N/A</v>
      </c>
      <c r="F163" s="60" t="e">
        <f ca="true">+IF(AND(ISNUMBER(OFFSET('Water Data'!$C$10,0,10*ROW('Water Data'!C157))),'Data Summary'!BU163="Yes"),OFFSET('Water Data'!$C$10,0,10*ROW('Water Data'!C157)),NA())</f>
        <v>#N/A</v>
      </c>
      <c r="G163" s="60" t="e">
        <f ca="true">+IF(AND(ISNUMBER(OFFSET('Water Data'!$D$5,0,10*ROW('Water Data'!D157))),'Data Summary'!BV163="Yes"),100-OFFSET('Water Data'!$D$5,0,10*ROW('Water Data'!D157)),NA())</f>
        <v>#N/A</v>
      </c>
      <c r="H163" s="60" t="e">
        <f ca="true">+IF(AND(ISNUMBER(OFFSET('Water Data'!$D$7,0,10*ROW('Water Data'!D157))),'Data Summary'!BW163="Yes"),OFFSET('Water Data'!$D$7,0,10*ROW('Water Data'!D157)),NA())</f>
        <v>#N/A</v>
      </c>
      <c r="I163" s="60" t="e">
        <f ca="true">+IF(AND(ISNUMBER(OFFSET('Water Data'!$D$10,0,10*ROW('Water Data'!D157))),'Data Summary'!BX163="Yes"),OFFSET('Water Data'!$D$10,0,10*ROW('Water Data'!D157)),NA())</f>
        <v>#N/A</v>
      </c>
      <c r="J163" s="60" t="e">
        <f ca="true">+IF(AND(ISNUMBER(OFFSET('Water Data'!$E$5,0,10*ROW('Water Data'!E157))),'Data Summary'!BY163="Yes"),100-OFFSET('Water Data'!$E$5,0,10*ROW('Water Data'!E157)),NA())</f>
        <v>#N/A</v>
      </c>
      <c r="K163" s="60" t="e">
        <f ca="true">+IF(AND(ISNUMBER(OFFSET('Water Data'!$E$7,0,10*ROW('Water Data'!E157))),'Data Summary'!BZ163="Yes"),OFFSET('Water Data'!$E$7,0,10*ROW('Water Data'!E157)),NA())</f>
        <v>#N/A</v>
      </c>
      <c r="L163" s="60" t="e">
        <f ca="true">+IF(AND(ISNUMBER(OFFSET('Water Data'!$E$10,0,10*ROW('Water Data'!E157))),'Data Summary'!CA163="Yes"),OFFSET('Water Data'!$E$10,0,10*ROW('Water Data'!E157)),NA())</f>
        <v>#N/A</v>
      </c>
      <c r="M163" s="60" t="e">
        <f ca="true">+IF(AND(ISNUMBER(OFFSET('Water Data'!$F$5,0,10*ROW('Water Data'!F157))),'Data Summary'!CB163="Yes"),100-OFFSET('Water Data'!$F$5,0,10*ROW('Water Data'!F157)),NA())</f>
        <v>#N/A</v>
      </c>
      <c r="N163" s="60" t="e">
        <f ca="true">+IF(AND(ISNUMBER(OFFSET('Water Data'!$F$7,0,10*ROW('Water Data'!F157))),'Data Summary'!CC163="Yes"),OFFSET('Water Data'!$F$7,0,10*ROW('Water Data'!F157)),NA())</f>
        <v>#N/A</v>
      </c>
      <c r="O163" s="60" t="e">
        <f ca="true">+IF(AND(ISNUMBER(OFFSET('Water Data'!$F$10,0,10*ROW('Water Data'!F157))),'Data Summary'!CD163="Yes"),OFFSET('Water Data'!$F$10,0,10*ROW('Water Data'!F157)),NA())</f>
        <v>#N/A</v>
      </c>
      <c r="P163" s="60" t="e">
        <f ca="true">+IF(AND(ISNUMBER(OFFSET('Water Data'!$G$5,0,10*ROW('Water Data'!G157))),'Data Summary'!CE163="Yes"),100-OFFSET('Water Data'!$G$5,0,10*ROW('Water Data'!G157)),NA())</f>
        <v>#N/A</v>
      </c>
      <c r="Q163" s="60" t="e">
        <f ca="true">+IF(AND(ISNUMBER(OFFSET('Water Data'!$G$7,0,10*ROW('Water Data'!G157))),'Data Summary'!CF163="Yes"),OFFSET('Water Data'!$G$7,0,10*ROW('Water Data'!G157)),NA())</f>
        <v>#N/A</v>
      </c>
      <c r="R163" s="60" t="e">
        <f ca="true">+IF(AND(ISNUMBER(OFFSET('Water Data'!$G$10,0,10*ROW('Water Data'!G157))),'Data Summary'!CG163="Yes"),OFFSET('Water Data'!$G$10,0,10*ROW('Water Data'!G157)),NA())</f>
        <v>#N/A</v>
      </c>
      <c r="S163" s="60" t="e">
        <f ca="true">+IF(AND(ISNUMBER(OFFSET('Water Data'!$H$5,0,10*ROW('Water Data'!H157))),'Data Summary'!CH163="Yes"),100-OFFSET('Water Data'!$H$5,0,10*ROW('Water Data'!H157)),NA())</f>
        <v>#N/A</v>
      </c>
      <c r="T163" s="60" t="e">
        <f ca="true">+IF(AND(ISNUMBER(OFFSET('Water Data'!$H$7,0,10*ROW('Water Data'!H157))),'Data Summary'!CI163="Yes"),OFFSET('Water Data'!$H$7,0,10*ROW('Water Data'!H157)),NA())</f>
        <v>#N/A</v>
      </c>
      <c r="U163" s="60" t="e">
        <f ca="true">+IF(AND(ISNUMBER(OFFSET('Water Data'!$H$10,0,10*ROW('Water Data'!H157))),'Data Summary'!CJ163="Yes"),OFFSET('Water Data'!$H$10,0,10*ROW('Water Data'!H157)),NA())</f>
        <v>#N/A</v>
      </c>
      <c r="V163" s="106" t="e">
        <f ca="true">+IF(AND(ISNUMBER(OFFSET('Sanitation Data'!$C$5,0,10*ROW('Sanitation Data'!C157))),'Data Summary'!CK163="Yes"),100-OFFSET('Sanitation Data'!$C$5,0,10*ROW('Sanitation Data'!C157)),NA())</f>
        <v>#N/A</v>
      </c>
      <c r="W163" s="106" t="e">
        <f ca="true">+IF(AND(ISNUMBER(OFFSET('Sanitation Data'!$C$7,0,10*ROW('Sanitation Data'!C157))),'Data Summary'!CL163="Yes"),OFFSET('Sanitation Data'!$C$7,0,10*ROW('Sanitation Data'!C157)),NA())</f>
        <v>#N/A</v>
      </c>
      <c r="X163" s="106" t="e">
        <f ca="true">+IF(AND(ISNUMBER(OFFSET('Sanitation Data'!$C$11,0,10*ROW('Sanitation Data'!C157))),'Data Summary'!CM163="Yes"),OFFSET('Sanitation Data'!$C$11,0,10*ROW('Sanitation Data'!C157)),NA())</f>
        <v>#N/A</v>
      </c>
      <c r="Y163" s="106" t="e">
        <f ca="true">+IF(AND(ISNUMBER(OFFSET('Sanitation Data'!$C$12,0,10*ROW('Sanitation Data'!C157))),'Data Summary'!CN163="Yes"),OFFSET('Sanitation Data'!$C$12,0,10*ROW('Sanitation Data'!C157)),NA())</f>
        <v>#N/A</v>
      </c>
      <c r="Z163" s="106" t="e">
        <f ca="true">+IF(AND(ISNUMBER(OFFSET('Sanitation Data'!$C$13,0,10*ROW('Sanitation Data'!C157))),'Data Summary'!CO163="Yes"),OFFSET('Sanitation Data'!$C$13,0,10*ROW('Sanitation Data'!C157)),NA())</f>
        <v>#N/A</v>
      </c>
      <c r="AA163" s="106" t="e">
        <f ca="true">+IF(AND(ISNUMBER(OFFSET('Sanitation Data'!$D$5,0,10*ROW('Sanitation Data'!D157))),'Data Summary'!CP163="Yes"),100-OFFSET('Sanitation Data'!$D$5,0,10*ROW('Sanitation Data'!D157)),NA())</f>
        <v>#N/A</v>
      </c>
      <c r="AB163" s="106" t="e">
        <f ca="true">+IF(AND(ISNUMBER(OFFSET('Sanitation Data'!$D$7,0,10*ROW('Sanitation Data'!D157))),'Data Summary'!CQ163="Yes"),OFFSET('Sanitation Data'!$D$7,0,10*ROW('Sanitation Data'!D157)),NA())</f>
        <v>#N/A</v>
      </c>
      <c r="AC163" s="106" t="e">
        <f ca="true">+IF(AND(ISNUMBER(OFFSET('Sanitation Data'!$D$11,0,10*ROW('Sanitation Data'!D157))),'Data Summary'!CR163="Yes"),OFFSET('Sanitation Data'!$D$11,0,10*ROW('Sanitation Data'!D157)),NA())</f>
        <v>#N/A</v>
      </c>
      <c r="AD163" s="106" t="e">
        <f ca="true">+IF(AND(ISNUMBER(OFFSET('Sanitation Data'!$D$12,0,10*ROW('Sanitation Data'!D157))),'Data Summary'!CS163="Yes"),OFFSET('Sanitation Data'!$D$12,0,10*ROW('Sanitation Data'!D157)),NA())</f>
        <v>#N/A</v>
      </c>
      <c r="AE163" s="106" t="e">
        <f ca="true">+IF(AND(ISNUMBER(OFFSET('Sanitation Data'!$D$13,0,10*ROW('Sanitation Data'!D157))),'Data Summary'!CT163="Yes"),OFFSET('Sanitation Data'!$D$13,0,10*ROW('Sanitation Data'!D157)),NA())</f>
        <v>#N/A</v>
      </c>
      <c r="AF163" s="106" t="e">
        <f ca="true">+IF(AND(ISNUMBER(OFFSET('Sanitation Data'!$E$5,0,10*ROW('Sanitation Data'!E157))),'Data Summary'!CU163="Yes"),100-OFFSET('Sanitation Data'!$E$5,0,10*ROW('Sanitation Data'!E157)),NA())</f>
        <v>#N/A</v>
      </c>
      <c r="AG163" s="106" t="e">
        <f ca="true">+IF(AND(ISNUMBER(OFFSET('Sanitation Data'!$E$7,0,10*ROW('Sanitation Data'!E157))),'Data Summary'!CV163="Yes"),OFFSET('Sanitation Data'!$E$7,0,10*ROW('Sanitation Data'!E157)),NA())</f>
        <v>#N/A</v>
      </c>
      <c r="AH163" s="106" t="e">
        <f ca="true">+IF(AND(ISNUMBER(OFFSET('Sanitation Data'!$E$11,0,10*ROW('Sanitation Data'!E157))),'Data Summary'!CW163="Yes"),OFFSET('Sanitation Data'!$E$11,0,10*ROW('Sanitation Data'!E157)),NA())</f>
        <v>#N/A</v>
      </c>
      <c r="AI163" s="106" t="e">
        <f ca="true">+IF(AND(ISNUMBER(OFFSET('Sanitation Data'!$E$12,0,10*ROW('Sanitation Data'!E157))),'Data Summary'!CX163="Yes"),OFFSET('Sanitation Data'!$E$12,0,10*ROW('Sanitation Data'!E157)),NA())</f>
        <v>#N/A</v>
      </c>
      <c r="AJ163" s="106" t="e">
        <f ca="true">+IF(AND(ISNUMBER(OFFSET('Sanitation Data'!$E$13,0,10*ROW('Sanitation Data'!E157))),'Data Summary'!CY163="Yes"),OFFSET('Sanitation Data'!$E$13,0,10*ROW('Sanitation Data'!E157)),NA())</f>
        <v>#N/A</v>
      </c>
      <c r="AK163" s="106" t="e">
        <f ca="true">+IF(AND(ISNUMBER(OFFSET('Sanitation Data'!$F$5,0,10*ROW('Sanitation Data'!F157))),'Data Summary'!CZ163="Yes"),100-OFFSET('Sanitation Data'!$F$5,0,10*ROW('Sanitation Data'!F157)),NA())</f>
        <v>#N/A</v>
      </c>
      <c r="AL163" s="106" t="e">
        <f ca="true">+IF(AND(ISNUMBER(OFFSET('Sanitation Data'!$F$7,0,10*ROW('Sanitation Data'!F157))),'Data Summary'!DA163="Yes"),OFFSET('Sanitation Data'!$F$7,0,10*ROW('Sanitation Data'!F157)),NA())</f>
        <v>#N/A</v>
      </c>
      <c r="AM163" s="106" t="e">
        <f ca="true">+IF(AND(ISNUMBER(OFFSET('Sanitation Data'!$F$11,0,10*ROW('Sanitation Data'!F157))),'Data Summary'!DB163="Yes"),OFFSET('Sanitation Data'!$F$11,0,10*ROW('Sanitation Data'!F157)),NA())</f>
        <v>#N/A</v>
      </c>
      <c r="AN163" s="106" t="e">
        <f ca="true">+IF(AND(ISNUMBER(OFFSET('Sanitation Data'!$F$12,0,10*ROW('Sanitation Data'!F157))),'Data Summary'!DC163="Yes"),OFFSET('Sanitation Data'!$F$12,0,10*ROW('Sanitation Data'!F157)),NA())</f>
        <v>#N/A</v>
      </c>
      <c r="AO163" s="106" t="e">
        <f ca="true">+IF(AND(ISNUMBER(OFFSET('Sanitation Data'!$F$13,0,10*ROW('Sanitation Data'!F157))),'Data Summary'!DD163="Yes"),OFFSET('Sanitation Data'!$F$13,0,10*ROW('Sanitation Data'!F157)),NA())</f>
        <v>#N/A</v>
      </c>
      <c r="AP163" s="106" t="e">
        <f ca="true">+IF(AND(ISNUMBER(OFFSET('Sanitation Data'!$G$5,0,10*ROW('Sanitation Data'!G157))),'Data Summary'!DE163="Yes"),100-OFFSET('Sanitation Data'!$G$5,0,10*ROW('Sanitation Data'!G157)),NA())</f>
        <v>#N/A</v>
      </c>
      <c r="AQ163" s="106" t="e">
        <f ca="true">+IF(AND(ISNUMBER(OFFSET('Sanitation Data'!$G$7,0,10*ROW('Sanitation Data'!G157))),'Data Summary'!DF163="Yes"),OFFSET('Sanitation Data'!$G$7,0,10*ROW('Sanitation Data'!G157)),NA())</f>
        <v>#N/A</v>
      </c>
      <c r="AR163" s="106" t="e">
        <f ca="true">+IF(AND(ISNUMBER(OFFSET('Sanitation Data'!$G$11,0,10*ROW('Sanitation Data'!G157))),'Data Summary'!DG163="Yes"),OFFSET('Sanitation Data'!$G$11,0,10*ROW('Sanitation Data'!G157)),NA())</f>
        <v>#N/A</v>
      </c>
      <c r="AS163" s="106" t="e">
        <f ca="true">+IF(AND(ISNUMBER(OFFSET('Sanitation Data'!$G$12,0,10*ROW('Sanitation Data'!G157))),'Data Summary'!DH163="Yes"),OFFSET('Sanitation Data'!$G$12,0,10*ROW('Sanitation Data'!G157)),NA())</f>
        <v>#N/A</v>
      </c>
      <c r="AT163" s="106" t="e">
        <f ca="true">+IF(AND(ISNUMBER(OFFSET('Sanitation Data'!$G$13,0,10*ROW('Sanitation Data'!G157))),'Data Summary'!DI163="Yes"),OFFSET('Sanitation Data'!$G$13,0,10*ROW('Sanitation Data'!G157)),NA())</f>
        <v>#N/A</v>
      </c>
      <c r="AU163" s="106" t="e">
        <f ca="true">+IF(AND(ISNUMBER(OFFSET('Sanitation Data'!$H$5,0,10*ROW('Sanitation Data'!H157))),'Data Summary'!DJ163="Yes"),100-OFFSET('Sanitation Data'!$H$5,0,10*ROW('Sanitation Data'!H157)),NA())</f>
        <v>#N/A</v>
      </c>
      <c r="AV163" s="106" t="e">
        <f ca="true">+IF(AND(ISNUMBER(OFFSET('Sanitation Data'!$H$7,0,10*ROW('Sanitation Data'!H157))),'Data Summary'!DK163="Yes"),OFFSET('Sanitation Data'!$H$7,0,10*ROW('Sanitation Data'!H157)),NA())</f>
        <v>#N/A</v>
      </c>
      <c r="AW163" s="106" t="e">
        <f ca="true">+IF(AND(ISNUMBER(OFFSET('Sanitation Data'!$H$11,0,10*ROW('Sanitation Data'!H157))),'Data Summary'!DL163="Yes"),OFFSET('Sanitation Data'!$H$11,0,10*ROW('Sanitation Data'!H157)),NA())</f>
        <v>#N/A</v>
      </c>
      <c r="AX163" s="106" t="e">
        <f ca="true">+IF(AND(ISNUMBER(OFFSET('Sanitation Data'!$H$12,0,10*ROW('Sanitation Data'!H157))),'Data Summary'!DM163="Yes"),OFFSET('Sanitation Data'!$H$12,0,10*ROW('Sanitation Data'!H157)),NA())</f>
        <v>#N/A</v>
      </c>
      <c r="AY163" s="106" t="e">
        <f ca="true">+IF(AND(ISNUMBER(OFFSET('Sanitation Data'!$H$13,0,10*ROW('Sanitation Data'!H157))),'Data Summary'!DN163="Yes"),OFFSET('Sanitation Data'!$H$13,0,10*ROW('Sanitation Data'!H157)),NA())</f>
        <v>#N/A</v>
      </c>
      <c r="AZ163" s="111" t="e">
        <f ca="true">+IF(AND(ISNUMBER(OFFSET('Hygiene Data'!$C$6,0,10*ROW('Hygiene Data'!C157))),'Data Summary'!DO163="Yes"),OFFSET('Hygiene Data'!$C$6,0,10*ROW('Hygiene Data'!C157)),NA())</f>
        <v>#N/A</v>
      </c>
      <c r="BA163" s="111" t="e">
        <f ca="true">+IF(AND(ISNUMBER(OFFSET('Hygiene Data'!$C$8,0,10*ROW('Hygiene Data'!C157))),'Data Summary'!DP163="Yes"),OFFSET('Hygiene Data'!$C$8,0,10*ROW('Hygiene Data'!C157)),NA())</f>
        <v>#N/A</v>
      </c>
      <c r="BB163" s="111" t="e">
        <f ca="true">+IF(AND(ISNUMBER(OFFSET('Hygiene Data'!$C$10,0,10*ROW('Hygiene Data'!C157))),'Data Summary'!DQ163="Yes"),OFFSET('Hygiene Data'!$C$10,0,10*ROW('Hygiene Data'!C157)),NA())</f>
        <v>#N/A</v>
      </c>
      <c r="BC163" s="111" t="e">
        <f ca="true">+IF(AND(ISNUMBER(OFFSET('Hygiene Data'!$D$6,0,10*ROW('Hygiene Data'!D157))),'Data Summary'!DR163="Yes"),OFFSET('Hygiene Data'!$D$6,0,10*ROW('Hygiene Data'!D157)),NA())</f>
        <v>#N/A</v>
      </c>
      <c r="BD163" s="111" t="e">
        <f ca="true">+IF(AND(ISNUMBER(OFFSET('Hygiene Data'!$D$8,0,10*ROW('Hygiene Data'!D157))),'Data Summary'!DS163="Yes"),OFFSET('Hygiene Data'!$D$8,0,10*ROW('Hygiene Data'!D157)),NA())</f>
        <v>#N/A</v>
      </c>
      <c r="BE163" s="111" t="e">
        <f ca="true">+IF(AND(ISNUMBER(OFFSET('Hygiene Data'!$D$10,0,10*ROW('Hygiene Data'!D157))),'Data Summary'!DT163="Yes"),OFFSET('Hygiene Data'!$D$10,0,10*ROW('Hygiene Data'!D157)),NA())</f>
        <v>#N/A</v>
      </c>
      <c r="BF163" s="111" t="e">
        <f ca="true">+IF(AND(ISNUMBER(OFFSET('Hygiene Data'!$E$6,0,10*ROW('Hygiene Data'!E157))),'Data Summary'!DU163="Yes"),OFFSET('Hygiene Data'!$E$6,0,10*ROW('Hygiene Data'!E157)),NA())</f>
        <v>#N/A</v>
      </c>
      <c r="BG163" s="111" t="e">
        <f ca="true">+IF(AND(ISNUMBER(OFFSET('Hygiene Data'!$E$8,0,10*ROW('Hygiene Data'!E157))),'Data Summary'!DV163="Yes"),OFFSET('Hygiene Data'!$E$8,0,10*ROW('Hygiene Data'!E157)),NA())</f>
        <v>#N/A</v>
      </c>
      <c r="BH163" s="111" t="e">
        <f ca="true">+IF(AND(ISNUMBER(OFFSET('Hygiene Data'!$E$10,0,10*ROW('Hygiene Data'!E157))),'Data Summary'!DW163="Yes"),OFFSET('Hygiene Data'!$E$10,0,10*ROW('Hygiene Data'!E157)),NA())</f>
        <v>#N/A</v>
      </c>
      <c r="BI163" s="111" t="e">
        <f ca="true">+IF(AND(ISNUMBER(OFFSET('Hygiene Data'!$F$6,0,10*ROW('Hygiene Data'!F157))),'Data Summary'!DX163="Yes"),OFFSET('Hygiene Data'!$F$6,0,10*ROW('Hygiene Data'!F157)),NA())</f>
        <v>#N/A</v>
      </c>
      <c r="BJ163" s="111" t="e">
        <f ca="true">+IF(AND(ISNUMBER(OFFSET('Hygiene Data'!$F$8,0,10*ROW('Hygiene Data'!F157))),'Data Summary'!DY163="Yes"),OFFSET('Hygiene Data'!$F$8,0,10*ROW('Hygiene Data'!F157)),NA())</f>
        <v>#N/A</v>
      </c>
      <c r="BK163" s="111" t="e">
        <f ca="true">+IF(AND(ISNUMBER(OFFSET('Hygiene Data'!$F$10,0,10*ROW('Hygiene Data'!F157))),'Data Summary'!DZ163="Yes"),OFFSET('Hygiene Data'!$F$10,0,10*ROW('Hygiene Data'!F157)),NA())</f>
        <v>#N/A</v>
      </c>
      <c r="BL163" s="111" t="e">
        <f ca="true">+IF(AND(ISNUMBER(OFFSET('Hygiene Data'!$G$6,0,10*ROW('Hygiene Data'!G157))),'Data Summary'!EA163="Yes"),OFFSET('Hygiene Data'!$G$6,0,10*ROW('Hygiene Data'!G157)),NA())</f>
        <v>#N/A</v>
      </c>
      <c r="BM163" s="111" t="e">
        <f ca="true">+IF(AND(ISNUMBER(OFFSET('Hygiene Data'!$G$8,0,10*ROW('Hygiene Data'!G157))),'Data Summary'!EB163="Yes"),OFFSET('Hygiene Data'!$G$8,0,10*ROW('Hygiene Data'!G157)),NA())</f>
        <v>#N/A</v>
      </c>
      <c r="BN163" s="111" t="e">
        <f ca="true">+IF(AND(ISNUMBER(OFFSET('Hygiene Data'!$G$10,0,10*ROW('Hygiene Data'!G157))),'Data Summary'!EC163="Yes"),OFFSET('Hygiene Data'!$G$10,0,10*ROW('Hygiene Data'!G157)),NA())</f>
        <v>#N/A</v>
      </c>
      <c r="BO163" s="111" t="e">
        <f ca="true">+IF(AND(ISNUMBER(OFFSET('Hygiene Data'!$H$6,0,10*ROW('Hygiene Data'!H157))),'Data Summary'!ED163="Yes"),OFFSET('Hygiene Data'!$H$6,0,10*ROW('Hygiene Data'!H157)),NA())</f>
        <v>#N/A</v>
      </c>
      <c r="BP163" s="111" t="e">
        <f ca="true">+IF(AND(ISNUMBER(OFFSET('Hygiene Data'!$H$8,0,10*ROW('Hygiene Data'!H157))),'Data Summary'!EE163="Yes"),OFFSET('Hygiene Data'!$H$8,0,10*ROW('Hygiene Data'!H157)),NA())</f>
        <v>#N/A</v>
      </c>
      <c r="BQ163" s="111" t="e">
        <f ca="true">+IF(AND(ISNUMBER(OFFSET('Hygiene Data'!$H$10,0,10*ROW('Hygiene Data'!H157))),'Data Summary'!EF163="Yes"),OFFSET('Hygiene Data'!$H$10,0,10*ROW('Hygiene Data'!H157)),NA())</f>
        <v>#N/A</v>
      </c>
    </row>
    <row r="164" x14ac:dyDescent="0.2">
      <c r="A164" s="59" t="e">
        <f ca="true">+IF(OFFSET('Water Data'!$B$1,0,10*ROW('Water Data'!B158))="",NA(),OFFSET('Water Data'!$B$1,0,10*ROW('Water Data'!B158)))</f>
        <v>#N/A</v>
      </c>
      <c r="B164" s="59" t="e">
        <f ca="true">+IF(OFFSET('Water Data'!$A$3,0,10*ROW('Water Data'!A161))="",NA(),OFFSET('Water Data'!$A$3,0,10*ROW('Water Data'!A161)))</f>
        <v>#N/A</v>
      </c>
      <c r="C164" s="59" t="e">
        <f ca="true">+IF(OFFSET('Water Data'!$C$3,0,10*ROW('Water Data'!C161))="",NA(),OFFSET('Water Data'!$C$3,0,10*ROW('Water Data'!C161)))</f>
        <v>#N/A</v>
      </c>
      <c r="D164" s="60" t="e">
        <f ca="true">+IF(AND(ISNUMBER(OFFSET('Water Data'!$C$5,0,10*ROW('Water Data'!C158))),'Data Summary'!BS164="Yes"),100-OFFSET('Water Data'!$C$5,0,10*ROW('Water Data'!C158)),NA())</f>
        <v>#N/A</v>
      </c>
      <c r="E164" s="60" t="e">
        <f ca="true">+IF(AND(ISNUMBER(OFFSET('Water Data'!$C$7,0,10*ROW('Water Data'!C158))),'Data Summary'!BT164="Yes"),OFFSET('Water Data'!$C$7,0,10*ROW('Water Data'!C158)),NA())</f>
        <v>#N/A</v>
      </c>
      <c r="F164" s="60" t="e">
        <f ca="true">+IF(AND(ISNUMBER(OFFSET('Water Data'!$C$10,0,10*ROW('Water Data'!C158))),'Data Summary'!BU164="Yes"),OFFSET('Water Data'!$C$10,0,10*ROW('Water Data'!C158)),NA())</f>
        <v>#N/A</v>
      </c>
      <c r="G164" s="60" t="e">
        <f ca="true">+IF(AND(ISNUMBER(OFFSET('Water Data'!$D$5,0,10*ROW('Water Data'!D158))),'Data Summary'!BV164="Yes"),100-OFFSET('Water Data'!$D$5,0,10*ROW('Water Data'!D158)),NA())</f>
        <v>#N/A</v>
      </c>
      <c r="H164" s="60" t="e">
        <f ca="true">+IF(AND(ISNUMBER(OFFSET('Water Data'!$D$7,0,10*ROW('Water Data'!D158))),'Data Summary'!BW164="Yes"),OFFSET('Water Data'!$D$7,0,10*ROW('Water Data'!D158)),NA())</f>
        <v>#N/A</v>
      </c>
      <c r="I164" s="60" t="e">
        <f ca="true">+IF(AND(ISNUMBER(OFFSET('Water Data'!$D$10,0,10*ROW('Water Data'!D158))),'Data Summary'!BX164="Yes"),OFFSET('Water Data'!$D$10,0,10*ROW('Water Data'!D158)),NA())</f>
        <v>#N/A</v>
      </c>
      <c r="J164" s="60" t="e">
        <f ca="true">+IF(AND(ISNUMBER(OFFSET('Water Data'!$E$5,0,10*ROW('Water Data'!E158))),'Data Summary'!BY164="Yes"),100-OFFSET('Water Data'!$E$5,0,10*ROW('Water Data'!E158)),NA())</f>
        <v>#N/A</v>
      </c>
      <c r="K164" s="60" t="e">
        <f ca="true">+IF(AND(ISNUMBER(OFFSET('Water Data'!$E$7,0,10*ROW('Water Data'!E158))),'Data Summary'!BZ164="Yes"),OFFSET('Water Data'!$E$7,0,10*ROW('Water Data'!E158)),NA())</f>
        <v>#N/A</v>
      </c>
      <c r="L164" s="60" t="e">
        <f ca="true">+IF(AND(ISNUMBER(OFFSET('Water Data'!$E$10,0,10*ROW('Water Data'!E158))),'Data Summary'!CA164="Yes"),OFFSET('Water Data'!$E$10,0,10*ROW('Water Data'!E158)),NA())</f>
        <v>#N/A</v>
      </c>
      <c r="M164" s="60" t="e">
        <f ca="true">+IF(AND(ISNUMBER(OFFSET('Water Data'!$F$5,0,10*ROW('Water Data'!F158))),'Data Summary'!CB164="Yes"),100-OFFSET('Water Data'!$F$5,0,10*ROW('Water Data'!F158)),NA())</f>
        <v>#N/A</v>
      </c>
      <c r="N164" s="60" t="e">
        <f ca="true">+IF(AND(ISNUMBER(OFFSET('Water Data'!$F$7,0,10*ROW('Water Data'!F158))),'Data Summary'!CC164="Yes"),OFFSET('Water Data'!$F$7,0,10*ROW('Water Data'!F158)),NA())</f>
        <v>#N/A</v>
      </c>
      <c r="O164" s="60" t="e">
        <f ca="true">+IF(AND(ISNUMBER(OFFSET('Water Data'!$F$10,0,10*ROW('Water Data'!F158))),'Data Summary'!CD164="Yes"),OFFSET('Water Data'!$F$10,0,10*ROW('Water Data'!F158)),NA())</f>
        <v>#N/A</v>
      </c>
      <c r="P164" s="60" t="e">
        <f ca="true">+IF(AND(ISNUMBER(OFFSET('Water Data'!$G$5,0,10*ROW('Water Data'!G158))),'Data Summary'!CE164="Yes"),100-OFFSET('Water Data'!$G$5,0,10*ROW('Water Data'!G158)),NA())</f>
        <v>#N/A</v>
      </c>
      <c r="Q164" s="60" t="e">
        <f ca="true">+IF(AND(ISNUMBER(OFFSET('Water Data'!$G$7,0,10*ROW('Water Data'!G158))),'Data Summary'!CF164="Yes"),OFFSET('Water Data'!$G$7,0,10*ROW('Water Data'!G158)),NA())</f>
        <v>#N/A</v>
      </c>
      <c r="R164" s="60" t="e">
        <f ca="true">+IF(AND(ISNUMBER(OFFSET('Water Data'!$G$10,0,10*ROW('Water Data'!G158))),'Data Summary'!CG164="Yes"),OFFSET('Water Data'!$G$10,0,10*ROW('Water Data'!G158)),NA())</f>
        <v>#N/A</v>
      </c>
      <c r="S164" s="60" t="e">
        <f ca="true">+IF(AND(ISNUMBER(OFFSET('Water Data'!$H$5,0,10*ROW('Water Data'!H158))),'Data Summary'!CH164="Yes"),100-OFFSET('Water Data'!$H$5,0,10*ROW('Water Data'!H158)),NA())</f>
        <v>#N/A</v>
      </c>
      <c r="T164" s="60" t="e">
        <f ca="true">+IF(AND(ISNUMBER(OFFSET('Water Data'!$H$7,0,10*ROW('Water Data'!H158))),'Data Summary'!CI164="Yes"),OFFSET('Water Data'!$H$7,0,10*ROW('Water Data'!H158)),NA())</f>
        <v>#N/A</v>
      </c>
      <c r="U164" s="60" t="e">
        <f ca="true">+IF(AND(ISNUMBER(OFFSET('Water Data'!$H$10,0,10*ROW('Water Data'!H158))),'Data Summary'!CJ164="Yes"),OFFSET('Water Data'!$H$10,0,10*ROW('Water Data'!H158)),NA())</f>
        <v>#N/A</v>
      </c>
      <c r="V164" s="106" t="e">
        <f ca="true">+IF(AND(ISNUMBER(OFFSET('Sanitation Data'!$C$5,0,10*ROW('Sanitation Data'!C158))),'Data Summary'!CK164="Yes"),100-OFFSET('Sanitation Data'!$C$5,0,10*ROW('Sanitation Data'!C158)),NA())</f>
        <v>#N/A</v>
      </c>
      <c r="W164" s="106" t="e">
        <f ca="true">+IF(AND(ISNUMBER(OFFSET('Sanitation Data'!$C$7,0,10*ROW('Sanitation Data'!C158))),'Data Summary'!CL164="Yes"),OFFSET('Sanitation Data'!$C$7,0,10*ROW('Sanitation Data'!C158)),NA())</f>
        <v>#N/A</v>
      </c>
      <c r="X164" s="106" t="e">
        <f ca="true">+IF(AND(ISNUMBER(OFFSET('Sanitation Data'!$C$11,0,10*ROW('Sanitation Data'!C158))),'Data Summary'!CM164="Yes"),OFFSET('Sanitation Data'!$C$11,0,10*ROW('Sanitation Data'!C158)),NA())</f>
        <v>#N/A</v>
      </c>
      <c r="Y164" s="106" t="e">
        <f ca="true">+IF(AND(ISNUMBER(OFFSET('Sanitation Data'!$C$12,0,10*ROW('Sanitation Data'!C158))),'Data Summary'!CN164="Yes"),OFFSET('Sanitation Data'!$C$12,0,10*ROW('Sanitation Data'!C158)),NA())</f>
        <v>#N/A</v>
      </c>
      <c r="Z164" s="106" t="e">
        <f ca="true">+IF(AND(ISNUMBER(OFFSET('Sanitation Data'!$C$13,0,10*ROW('Sanitation Data'!C158))),'Data Summary'!CO164="Yes"),OFFSET('Sanitation Data'!$C$13,0,10*ROW('Sanitation Data'!C158)),NA())</f>
        <v>#N/A</v>
      </c>
      <c r="AA164" s="106" t="e">
        <f ca="true">+IF(AND(ISNUMBER(OFFSET('Sanitation Data'!$D$5,0,10*ROW('Sanitation Data'!D158))),'Data Summary'!CP164="Yes"),100-OFFSET('Sanitation Data'!$D$5,0,10*ROW('Sanitation Data'!D158)),NA())</f>
        <v>#N/A</v>
      </c>
      <c r="AB164" s="106" t="e">
        <f ca="true">+IF(AND(ISNUMBER(OFFSET('Sanitation Data'!$D$7,0,10*ROW('Sanitation Data'!D158))),'Data Summary'!CQ164="Yes"),OFFSET('Sanitation Data'!$D$7,0,10*ROW('Sanitation Data'!D158)),NA())</f>
        <v>#N/A</v>
      </c>
      <c r="AC164" s="106" t="e">
        <f ca="true">+IF(AND(ISNUMBER(OFFSET('Sanitation Data'!$D$11,0,10*ROW('Sanitation Data'!D158))),'Data Summary'!CR164="Yes"),OFFSET('Sanitation Data'!$D$11,0,10*ROW('Sanitation Data'!D158)),NA())</f>
        <v>#N/A</v>
      </c>
      <c r="AD164" s="106" t="e">
        <f ca="true">+IF(AND(ISNUMBER(OFFSET('Sanitation Data'!$D$12,0,10*ROW('Sanitation Data'!D158))),'Data Summary'!CS164="Yes"),OFFSET('Sanitation Data'!$D$12,0,10*ROW('Sanitation Data'!D158)),NA())</f>
        <v>#N/A</v>
      </c>
      <c r="AE164" s="106" t="e">
        <f ca="true">+IF(AND(ISNUMBER(OFFSET('Sanitation Data'!$D$13,0,10*ROW('Sanitation Data'!D158))),'Data Summary'!CT164="Yes"),OFFSET('Sanitation Data'!$D$13,0,10*ROW('Sanitation Data'!D158)),NA())</f>
        <v>#N/A</v>
      </c>
      <c r="AF164" s="106" t="e">
        <f ca="true">+IF(AND(ISNUMBER(OFFSET('Sanitation Data'!$E$5,0,10*ROW('Sanitation Data'!E158))),'Data Summary'!CU164="Yes"),100-OFFSET('Sanitation Data'!$E$5,0,10*ROW('Sanitation Data'!E158)),NA())</f>
        <v>#N/A</v>
      </c>
      <c r="AG164" s="106" t="e">
        <f ca="true">+IF(AND(ISNUMBER(OFFSET('Sanitation Data'!$E$7,0,10*ROW('Sanitation Data'!E158))),'Data Summary'!CV164="Yes"),OFFSET('Sanitation Data'!$E$7,0,10*ROW('Sanitation Data'!E158)),NA())</f>
        <v>#N/A</v>
      </c>
      <c r="AH164" s="106" t="e">
        <f ca="true">+IF(AND(ISNUMBER(OFFSET('Sanitation Data'!$E$11,0,10*ROW('Sanitation Data'!E158))),'Data Summary'!CW164="Yes"),OFFSET('Sanitation Data'!$E$11,0,10*ROW('Sanitation Data'!E158)),NA())</f>
        <v>#N/A</v>
      </c>
      <c r="AI164" s="106" t="e">
        <f ca="true">+IF(AND(ISNUMBER(OFFSET('Sanitation Data'!$E$12,0,10*ROW('Sanitation Data'!E158))),'Data Summary'!CX164="Yes"),OFFSET('Sanitation Data'!$E$12,0,10*ROW('Sanitation Data'!E158)),NA())</f>
        <v>#N/A</v>
      </c>
      <c r="AJ164" s="106" t="e">
        <f ca="true">+IF(AND(ISNUMBER(OFFSET('Sanitation Data'!$E$13,0,10*ROW('Sanitation Data'!E158))),'Data Summary'!CY164="Yes"),OFFSET('Sanitation Data'!$E$13,0,10*ROW('Sanitation Data'!E158)),NA())</f>
        <v>#N/A</v>
      </c>
      <c r="AK164" s="106" t="e">
        <f ca="true">+IF(AND(ISNUMBER(OFFSET('Sanitation Data'!$F$5,0,10*ROW('Sanitation Data'!F158))),'Data Summary'!CZ164="Yes"),100-OFFSET('Sanitation Data'!$F$5,0,10*ROW('Sanitation Data'!F158)),NA())</f>
        <v>#N/A</v>
      </c>
      <c r="AL164" s="106" t="e">
        <f ca="true">+IF(AND(ISNUMBER(OFFSET('Sanitation Data'!$F$7,0,10*ROW('Sanitation Data'!F158))),'Data Summary'!DA164="Yes"),OFFSET('Sanitation Data'!$F$7,0,10*ROW('Sanitation Data'!F158)),NA())</f>
        <v>#N/A</v>
      </c>
      <c r="AM164" s="106" t="e">
        <f ca="true">+IF(AND(ISNUMBER(OFFSET('Sanitation Data'!$F$11,0,10*ROW('Sanitation Data'!F158))),'Data Summary'!DB164="Yes"),OFFSET('Sanitation Data'!$F$11,0,10*ROW('Sanitation Data'!F158)),NA())</f>
        <v>#N/A</v>
      </c>
      <c r="AN164" s="106" t="e">
        <f ca="true">+IF(AND(ISNUMBER(OFFSET('Sanitation Data'!$F$12,0,10*ROW('Sanitation Data'!F158))),'Data Summary'!DC164="Yes"),OFFSET('Sanitation Data'!$F$12,0,10*ROW('Sanitation Data'!F158)),NA())</f>
        <v>#N/A</v>
      </c>
      <c r="AO164" s="106" t="e">
        <f ca="true">+IF(AND(ISNUMBER(OFFSET('Sanitation Data'!$F$13,0,10*ROW('Sanitation Data'!F158))),'Data Summary'!DD164="Yes"),OFFSET('Sanitation Data'!$F$13,0,10*ROW('Sanitation Data'!F158)),NA())</f>
        <v>#N/A</v>
      </c>
      <c r="AP164" s="106" t="e">
        <f ca="true">+IF(AND(ISNUMBER(OFFSET('Sanitation Data'!$G$5,0,10*ROW('Sanitation Data'!G158))),'Data Summary'!DE164="Yes"),100-OFFSET('Sanitation Data'!$G$5,0,10*ROW('Sanitation Data'!G158)),NA())</f>
        <v>#N/A</v>
      </c>
      <c r="AQ164" s="106" t="e">
        <f ca="true">+IF(AND(ISNUMBER(OFFSET('Sanitation Data'!$G$7,0,10*ROW('Sanitation Data'!G158))),'Data Summary'!DF164="Yes"),OFFSET('Sanitation Data'!$G$7,0,10*ROW('Sanitation Data'!G158)),NA())</f>
        <v>#N/A</v>
      </c>
      <c r="AR164" s="106" t="e">
        <f ca="true">+IF(AND(ISNUMBER(OFFSET('Sanitation Data'!$G$11,0,10*ROW('Sanitation Data'!G158))),'Data Summary'!DG164="Yes"),OFFSET('Sanitation Data'!$G$11,0,10*ROW('Sanitation Data'!G158)),NA())</f>
        <v>#N/A</v>
      </c>
      <c r="AS164" s="106" t="e">
        <f ca="true">+IF(AND(ISNUMBER(OFFSET('Sanitation Data'!$G$12,0,10*ROW('Sanitation Data'!G158))),'Data Summary'!DH164="Yes"),OFFSET('Sanitation Data'!$G$12,0,10*ROW('Sanitation Data'!G158)),NA())</f>
        <v>#N/A</v>
      </c>
      <c r="AT164" s="106" t="e">
        <f ca="true">+IF(AND(ISNUMBER(OFFSET('Sanitation Data'!$G$13,0,10*ROW('Sanitation Data'!G158))),'Data Summary'!DI164="Yes"),OFFSET('Sanitation Data'!$G$13,0,10*ROW('Sanitation Data'!G158)),NA())</f>
        <v>#N/A</v>
      </c>
      <c r="AU164" s="106" t="e">
        <f ca="true">+IF(AND(ISNUMBER(OFFSET('Sanitation Data'!$H$5,0,10*ROW('Sanitation Data'!H158))),'Data Summary'!DJ164="Yes"),100-OFFSET('Sanitation Data'!$H$5,0,10*ROW('Sanitation Data'!H158)),NA())</f>
        <v>#N/A</v>
      </c>
      <c r="AV164" s="106" t="e">
        <f ca="true">+IF(AND(ISNUMBER(OFFSET('Sanitation Data'!$H$7,0,10*ROW('Sanitation Data'!H158))),'Data Summary'!DK164="Yes"),OFFSET('Sanitation Data'!$H$7,0,10*ROW('Sanitation Data'!H158)),NA())</f>
        <v>#N/A</v>
      </c>
      <c r="AW164" s="106" t="e">
        <f ca="true">+IF(AND(ISNUMBER(OFFSET('Sanitation Data'!$H$11,0,10*ROW('Sanitation Data'!H158))),'Data Summary'!DL164="Yes"),OFFSET('Sanitation Data'!$H$11,0,10*ROW('Sanitation Data'!H158)),NA())</f>
        <v>#N/A</v>
      </c>
      <c r="AX164" s="106" t="e">
        <f ca="true">+IF(AND(ISNUMBER(OFFSET('Sanitation Data'!$H$12,0,10*ROW('Sanitation Data'!H158))),'Data Summary'!DM164="Yes"),OFFSET('Sanitation Data'!$H$12,0,10*ROW('Sanitation Data'!H158)),NA())</f>
        <v>#N/A</v>
      </c>
      <c r="AY164" s="106" t="e">
        <f ca="true">+IF(AND(ISNUMBER(OFFSET('Sanitation Data'!$H$13,0,10*ROW('Sanitation Data'!H158))),'Data Summary'!DN164="Yes"),OFFSET('Sanitation Data'!$H$13,0,10*ROW('Sanitation Data'!H158)),NA())</f>
        <v>#N/A</v>
      </c>
      <c r="AZ164" s="111" t="e">
        <f ca="true">+IF(AND(ISNUMBER(OFFSET('Hygiene Data'!$C$6,0,10*ROW('Hygiene Data'!C158))),'Data Summary'!DO164="Yes"),OFFSET('Hygiene Data'!$C$6,0,10*ROW('Hygiene Data'!C158)),NA())</f>
        <v>#N/A</v>
      </c>
      <c r="BA164" s="111" t="e">
        <f ca="true">+IF(AND(ISNUMBER(OFFSET('Hygiene Data'!$C$8,0,10*ROW('Hygiene Data'!C158))),'Data Summary'!DP164="Yes"),OFFSET('Hygiene Data'!$C$8,0,10*ROW('Hygiene Data'!C158)),NA())</f>
        <v>#N/A</v>
      </c>
      <c r="BB164" s="111" t="e">
        <f ca="true">+IF(AND(ISNUMBER(OFFSET('Hygiene Data'!$C$10,0,10*ROW('Hygiene Data'!C158))),'Data Summary'!DQ164="Yes"),OFFSET('Hygiene Data'!$C$10,0,10*ROW('Hygiene Data'!C158)),NA())</f>
        <v>#N/A</v>
      </c>
      <c r="BC164" s="111" t="e">
        <f ca="true">+IF(AND(ISNUMBER(OFFSET('Hygiene Data'!$D$6,0,10*ROW('Hygiene Data'!D158))),'Data Summary'!DR164="Yes"),OFFSET('Hygiene Data'!$D$6,0,10*ROW('Hygiene Data'!D158)),NA())</f>
        <v>#N/A</v>
      </c>
      <c r="BD164" s="111" t="e">
        <f ca="true">+IF(AND(ISNUMBER(OFFSET('Hygiene Data'!$D$8,0,10*ROW('Hygiene Data'!D158))),'Data Summary'!DS164="Yes"),OFFSET('Hygiene Data'!$D$8,0,10*ROW('Hygiene Data'!D158)),NA())</f>
        <v>#N/A</v>
      </c>
      <c r="BE164" s="111" t="e">
        <f ca="true">+IF(AND(ISNUMBER(OFFSET('Hygiene Data'!$D$10,0,10*ROW('Hygiene Data'!D158))),'Data Summary'!DT164="Yes"),OFFSET('Hygiene Data'!$D$10,0,10*ROW('Hygiene Data'!D158)),NA())</f>
        <v>#N/A</v>
      </c>
      <c r="BF164" s="111" t="e">
        <f ca="true">+IF(AND(ISNUMBER(OFFSET('Hygiene Data'!$E$6,0,10*ROW('Hygiene Data'!E158))),'Data Summary'!DU164="Yes"),OFFSET('Hygiene Data'!$E$6,0,10*ROW('Hygiene Data'!E158)),NA())</f>
        <v>#N/A</v>
      </c>
      <c r="BG164" s="111" t="e">
        <f ca="true">+IF(AND(ISNUMBER(OFFSET('Hygiene Data'!$E$8,0,10*ROW('Hygiene Data'!E158))),'Data Summary'!DV164="Yes"),OFFSET('Hygiene Data'!$E$8,0,10*ROW('Hygiene Data'!E158)),NA())</f>
        <v>#N/A</v>
      </c>
      <c r="BH164" s="111" t="e">
        <f ca="true">+IF(AND(ISNUMBER(OFFSET('Hygiene Data'!$E$10,0,10*ROW('Hygiene Data'!E158))),'Data Summary'!DW164="Yes"),OFFSET('Hygiene Data'!$E$10,0,10*ROW('Hygiene Data'!E158)),NA())</f>
        <v>#N/A</v>
      </c>
      <c r="BI164" s="111" t="e">
        <f ca="true">+IF(AND(ISNUMBER(OFFSET('Hygiene Data'!$F$6,0,10*ROW('Hygiene Data'!F158))),'Data Summary'!DX164="Yes"),OFFSET('Hygiene Data'!$F$6,0,10*ROW('Hygiene Data'!F158)),NA())</f>
        <v>#N/A</v>
      </c>
      <c r="BJ164" s="111" t="e">
        <f ca="true">+IF(AND(ISNUMBER(OFFSET('Hygiene Data'!$F$8,0,10*ROW('Hygiene Data'!F158))),'Data Summary'!DY164="Yes"),OFFSET('Hygiene Data'!$F$8,0,10*ROW('Hygiene Data'!F158)),NA())</f>
        <v>#N/A</v>
      </c>
      <c r="BK164" s="111" t="e">
        <f ca="true">+IF(AND(ISNUMBER(OFFSET('Hygiene Data'!$F$10,0,10*ROW('Hygiene Data'!F158))),'Data Summary'!DZ164="Yes"),OFFSET('Hygiene Data'!$F$10,0,10*ROW('Hygiene Data'!F158)),NA())</f>
        <v>#N/A</v>
      </c>
      <c r="BL164" s="111" t="e">
        <f ca="true">+IF(AND(ISNUMBER(OFFSET('Hygiene Data'!$G$6,0,10*ROW('Hygiene Data'!G158))),'Data Summary'!EA164="Yes"),OFFSET('Hygiene Data'!$G$6,0,10*ROW('Hygiene Data'!G158)),NA())</f>
        <v>#N/A</v>
      </c>
      <c r="BM164" s="111" t="e">
        <f ca="true">+IF(AND(ISNUMBER(OFFSET('Hygiene Data'!$G$8,0,10*ROW('Hygiene Data'!G158))),'Data Summary'!EB164="Yes"),OFFSET('Hygiene Data'!$G$8,0,10*ROW('Hygiene Data'!G158)),NA())</f>
        <v>#N/A</v>
      </c>
      <c r="BN164" s="111" t="e">
        <f ca="true">+IF(AND(ISNUMBER(OFFSET('Hygiene Data'!$G$10,0,10*ROW('Hygiene Data'!G158))),'Data Summary'!EC164="Yes"),OFFSET('Hygiene Data'!$G$10,0,10*ROW('Hygiene Data'!G158)),NA())</f>
        <v>#N/A</v>
      </c>
      <c r="BO164" s="111" t="e">
        <f ca="true">+IF(AND(ISNUMBER(OFFSET('Hygiene Data'!$H$6,0,10*ROW('Hygiene Data'!H158))),'Data Summary'!ED164="Yes"),OFFSET('Hygiene Data'!$H$6,0,10*ROW('Hygiene Data'!H158)),NA())</f>
        <v>#N/A</v>
      </c>
      <c r="BP164" s="111" t="e">
        <f ca="true">+IF(AND(ISNUMBER(OFFSET('Hygiene Data'!$H$8,0,10*ROW('Hygiene Data'!H158))),'Data Summary'!EE164="Yes"),OFFSET('Hygiene Data'!$H$8,0,10*ROW('Hygiene Data'!H158)),NA())</f>
        <v>#N/A</v>
      </c>
      <c r="BQ164" s="111" t="e">
        <f ca="true">+IF(AND(ISNUMBER(OFFSET('Hygiene Data'!$H$10,0,10*ROW('Hygiene Data'!H158))),'Data Summary'!EF164="Yes"),OFFSET('Hygiene Data'!$H$10,0,10*ROW('Hygiene Data'!H158)),NA())</f>
        <v>#N/A</v>
      </c>
    </row>
    <row r="165" x14ac:dyDescent="0.2">
      <c r="A165" s="59" t="e">
        <f ca="true">+IF(OFFSET('Water Data'!$B$1,0,10*ROW('Water Data'!B159))="",NA(),OFFSET('Water Data'!$B$1,0,10*ROW('Water Data'!B159)))</f>
        <v>#N/A</v>
      </c>
      <c r="B165" s="59" t="e">
        <f ca="true">+IF(OFFSET('Water Data'!$A$3,0,10*ROW('Water Data'!A162))="",NA(),OFFSET('Water Data'!$A$3,0,10*ROW('Water Data'!A162)))</f>
        <v>#N/A</v>
      </c>
      <c r="C165" s="59" t="e">
        <f ca="true">+IF(OFFSET('Water Data'!$C$3,0,10*ROW('Water Data'!C162))="",NA(),OFFSET('Water Data'!$C$3,0,10*ROW('Water Data'!C162)))</f>
        <v>#N/A</v>
      </c>
      <c r="D165" s="60" t="e">
        <f ca="true">+IF(AND(ISNUMBER(OFFSET('Water Data'!$C$5,0,10*ROW('Water Data'!C159))),'Data Summary'!BS165="Yes"),100-OFFSET('Water Data'!$C$5,0,10*ROW('Water Data'!C159)),NA())</f>
        <v>#N/A</v>
      </c>
      <c r="E165" s="60" t="e">
        <f ca="true">+IF(AND(ISNUMBER(OFFSET('Water Data'!$C$7,0,10*ROW('Water Data'!C159))),'Data Summary'!BT165="Yes"),OFFSET('Water Data'!$C$7,0,10*ROW('Water Data'!C159)),NA())</f>
        <v>#N/A</v>
      </c>
      <c r="F165" s="60" t="e">
        <f ca="true">+IF(AND(ISNUMBER(OFFSET('Water Data'!$C$10,0,10*ROW('Water Data'!C159))),'Data Summary'!BU165="Yes"),OFFSET('Water Data'!$C$10,0,10*ROW('Water Data'!C159)),NA())</f>
        <v>#N/A</v>
      </c>
      <c r="G165" s="60" t="e">
        <f ca="true">+IF(AND(ISNUMBER(OFFSET('Water Data'!$D$5,0,10*ROW('Water Data'!D159))),'Data Summary'!BV165="Yes"),100-OFFSET('Water Data'!$D$5,0,10*ROW('Water Data'!D159)),NA())</f>
        <v>#N/A</v>
      </c>
      <c r="H165" s="60" t="e">
        <f ca="true">+IF(AND(ISNUMBER(OFFSET('Water Data'!$D$7,0,10*ROW('Water Data'!D159))),'Data Summary'!BW165="Yes"),OFFSET('Water Data'!$D$7,0,10*ROW('Water Data'!D159)),NA())</f>
        <v>#N/A</v>
      </c>
      <c r="I165" s="60" t="e">
        <f ca="true">+IF(AND(ISNUMBER(OFFSET('Water Data'!$D$10,0,10*ROW('Water Data'!D159))),'Data Summary'!BX165="Yes"),OFFSET('Water Data'!$D$10,0,10*ROW('Water Data'!D159)),NA())</f>
        <v>#N/A</v>
      </c>
      <c r="J165" s="60" t="e">
        <f ca="true">+IF(AND(ISNUMBER(OFFSET('Water Data'!$E$5,0,10*ROW('Water Data'!E159))),'Data Summary'!BY165="Yes"),100-OFFSET('Water Data'!$E$5,0,10*ROW('Water Data'!E159)),NA())</f>
        <v>#N/A</v>
      </c>
      <c r="K165" s="60" t="e">
        <f ca="true">+IF(AND(ISNUMBER(OFFSET('Water Data'!$E$7,0,10*ROW('Water Data'!E159))),'Data Summary'!BZ165="Yes"),OFFSET('Water Data'!$E$7,0,10*ROW('Water Data'!E159)),NA())</f>
        <v>#N/A</v>
      </c>
      <c r="L165" s="60" t="e">
        <f ca="true">+IF(AND(ISNUMBER(OFFSET('Water Data'!$E$10,0,10*ROW('Water Data'!E159))),'Data Summary'!CA165="Yes"),OFFSET('Water Data'!$E$10,0,10*ROW('Water Data'!E159)),NA())</f>
        <v>#N/A</v>
      </c>
      <c r="M165" s="60" t="e">
        <f ca="true">+IF(AND(ISNUMBER(OFFSET('Water Data'!$F$5,0,10*ROW('Water Data'!F159))),'Data Summary'!CB165="Yes"),100-OFFSET('Water Data'!$F$5,0,10*ROW('Water Data'!F159)),NA())</f>
        <v>#N/A</v>
      </c>
      <c r="N165" s="60" t="e">
        <f ca="true">+IF(AND(ISNUMBER(OFFSET('Water Data'!$F$7,0,10*ROW('Water Data'!F159))),'Data Summary'!CC165="Yes"),OFFSET('Water Data'!$F$7,0,10*ROW('Water Data'!F159)),NA())</f>
        <v>#N/A</v>
      </c>
      <c r="O165" s="60" t="e">
        <f ca="true">+IF(AND(ISNUMBER(OFFSET('Water Data'!$F$10,0,10*ROW('Water Data'!F159))),'Data Summary'!CD165="Yes"),OFFSET('Water Data'!$F$10,0,10*ROW('Water Data'!F159)),NA())</f>
        <v>#N/A</v>
      </c>
      <c r="P165" s="60" t="e">
        <f ca="true">+IF(AND(ISNUMBER(OFFSET('Water Data'!$G$5,0,10*ROW('Water Data'!G159))),'Data Summary'!CE165="Yes"),100-OFFSET('Water Data'!$G$5,0,10*ROW('Water Data'!G159)),NA())</f>
        <v>#N/A</v>
      </c>
      <c r="Q165" s="60" t="e">
        <f ca="true">+IF(AND(ISNUMBER(OFFSET('Water Data'!$G$7,0,10*ROW('Water Data'!G159))),'Data Summary'!CF165="Yes"),OFFSET('Water Data'!$G$7,0,10*ROW('Water Data'!G159)),NA())</f>
        <v>#N/A</v>
      </c>
      <c r="R165" s="60" t="e">
        <f ca="true">+IF(AND(ISNUMBER(OFFSET('Water Data'!$G$10,0,10*ROW('Water Data'!G159))),'Data Summary'!CG165="Yes"),OFFSET('Water Data'!$G$10,0,10*ROW('Water Data'!G159)),NA())</f>
        <v>#N/A</v>
      </c>
      <c r="S165" s="60" t="e">
        <f ca="true">+IF(AND(ISNUMBER(OFFSET('Water Data'!$H$5,0,10*ROW('Water Data'!H159))),'Data Summary'!CH165="Yes"),100-OFFSET('Water Data'!$H$5,0,10*ROW('Water Data'!H159)),NA())</f>
        <v>#N/A</v>
      </c>
      <c r="T165" s="60" t="e">
        <f ca="true">+IF(AND(ISNUMBER(OFFSET('Water Data'!$H$7,0,10*ROW('Water Data'!H159))),'Data Summary'!CI165="Yes"),OFFSET('Water Data'!$H$7,0,10*ROW('Water Data'!H159)),NA())</f>
        <v>#N/A</v>
      </c>
      <c r="U165" s="60" t="e">
        <f ca="true">+IF(AND(ISNUMBER(OFFSET('Water Data'!$H$10,0,10*ROW('Water Data'!H159))),'Data Summary'!CJ165="Yes"),OFFSET('Water Data'!$H$10,0,10*ROW('Water Data'!H159)),NA())</f>
        <v>#N/A</v>
      </c>
      <c r="V165" s="106" t="e">
        <f ca="true">+IF(AND(ISNUMBER(OFFSET('Sanitation Data'!$C$5,0,10*ROW('Sanitation Data'!C159))),'Data Summary'!CK165="Yes"),100-OFFSET('Sanitation Data'!$C$5,0,10*ROW('Sanitation Data'!C159)),NA())</f>
        <v>#N/A</v>
      </c>
      <c r="W165" s="106" t="e">
        <f ca="true">+IF(AND(ISNUMBER(OFFSET('Sanitation Data'!$C$7,0,10*ROW('Sanitation Data'!C159))),'Data Summary'!CL165="Yes"),OFFSET('Sanitation Data'!$C$7,0,10*ROW('Sanitation Data'!C159)),NA())</f>
        <v>#N/A</v>
      </c>
      <c r="X165" s="106" t="e">
        <f ca="true">+IF(AND(ISNUMBER(OFFSET('Sanitation Data'!$C$11,0,10*ROW('Sanitation Data'!C159))),'Data Summary'!CM165="Yes"),OFFSET('Sanitation Data'!$C$11,0,10*ROW('Sanitation Data'!C159)),NA())</f>
        <v>#N/A</v>
      </c>
      <c r="Y165" s="106" t="e">
        <f ca="true">+IF(AND(ISNUMBER(OFFSET('Sanitation Data'!$C$12,0,10*ROW('Sanitation Data'!C159))),'Data Summary'!CN165="Yes"),OFFSET('Sanitation Data'!$C$12,0,10*ROW('Sanitation Data'!C159)),NA())</f>
        <v>#N/A</v>
      </c>
      <c r="Z165" s="106" t="e">
        <f ca="true">+IF(AND(ISNUMBER(OFFSET('Sanitation Data'!$C$13,0,10*ROW('Sanitation Data'!C159))),'Data Summary'!CO165="Yes"),OFFSET('Sanitation Data'!$C$13,0,10*ROW('Sanitation Data'!C159)),NA())</f>
        <v>#N/A</v>
      </c>
      <c r="AA165" s="106" t="e">
        <f ca="true">+IF(AND(ISNUMBER(OFFSET('Sanitation Data'!$D$5,0,10*ROW('Sanitation Data'!D159))),'Data Summary'!CP165="Yes"),100-OFFSET('Sanitation Data'!$D$5,0,10*ROW('Sanitation Data'!D159)),NA())</f>
        <v>#N/A</v>
      </c>
      <c r="AB165" s="106" t="e">
        <f ca="true">+IF(AND(ISNUMBER(OFFSET('Sanitation Data'!$D$7,0,10*ROW('Sanitation Data'!D159))),'Data Summary'!CQ165="Yes"),OFFSET('Sanitation Data'!$D$7,0,10*ROW('Sanitation Data'!D159)),NA())</f>
        <v>#N/A</v>
      </c>
      <c r="AC165" s="106" t="e">
        <f ca="true">+IF(AND(ISNUMBER(OFFSET('Sanitation Data'!$D$11,0,10*ROW('Sanitation Data'!D159))),'Data Summary'!CR165="Yes"),OFFSET('Sanitation Data'!$D$11,0,10*ROW('Sanitation Data'!D159)),NA())</f>
        <v>#N/A</v>
      </c>
      <c r="AD165" s="106" t="e">
        <f ca="true">+IF(AND(ISNUMBER(OFFSET('Sanitation Data'!$D$12,0,10*ROW('Sanitation Data'!D159))),'Data Summary'!CS165="Yes"),OFFSET('Sanitation Data'!$D$12,0,10*ROW('Sanitation Data'!D159)),NA())</f>
        <v>#N/A</v>
      </c>
      <c r="AE165" s="106" t="e">
        <f ca="true">+IF(AND(ISNUMBER(OFFSET('Sanitation Data'!$D$13,0,10*ROW('Sanitation Data'!D159))),'Data Summary'!CT165="Yes"),OFFSET('Sanitation Data'!$D$13,0,10*ROW('Sanitation Data'!D159)),NA())</f>
        <v>#N/A</v>
      </c>
      <c r="AF165" s="106" t="e">
        <f ca="true">+IF(AND(ISNUMBER(OFFSET('Sanitation Data'!$E$5,0,10*ROW('Sanitation Data'!E159))),'Data Summary'!CU165="Yes"),100-OFFSET('Sanitation Data'!$E$5,0,10*ROW('Sanitation Data'!E159)),NA())</f>
        <v>#N/A</v>
      </c>
      <c r="AG165" s="106" t="e">
        <f ca="true">+IF(AND(ISNUMBER(OFFSET('Sanitation Data'!$E$7,0,10*ROW('Sanitation Data'!E159))),'Data Summary'!CV165="Yes"),OFFSET('Sanitation Data'!$E$7,0,10*ROW('Sanitation Data'!E159)),NA())</f>
        <v>#N/A</v>
      </c>
      <c r="AH165" s="106" t="e">
        <f ca="true">+IF(AND(ISNUMBER(OFFSET('Sanitation Data'!$E$11,0,10*ROW('Sanitation Data'!E159))),'Data Summary'!CW165="Yes"),OFFSET('Sanitation Data'!$E$11,0,10*ROW('Sanitation Data'!E159)),NA())</f>
        <v>#N/A</v>
      </c>
      <c r="AI165" s="106" t="e">
        <f ca="true">+IF(AND(ISNUMBER(OFFSET('Sanitation Data'!$E$12,0,10*ROW('Sanitation Data'!E159))),'Data Summary'!CX165="Yes"),OFFSET('Sanitation Data'!$E$12,0,10*ROW('Sanitation Data'!E159)),NA())</f>
        <v>#N/A</v>
      </c>
      <c r="AJ165" s="106" t="e">
        <f ca="true">+IF(AND(ISNUMBER(OFFSET('Sanitation Data'!$E$13,0,10*ROW('Sanitation Data'!E159))),'Data Summary'!CY165="Yes"),OFFSET('Sanitation Data'!$E$13,0,10*ROW('Sanitation Data'!E159)),NA())</f>
        <v>#N/A</v>
      </c>
      <c r="AK165" s="106" t="e">
        <f ca="true">+IF(AND(ISNUMBER(OFFSET('Sanitation Data'!$F$5,0,10*ROW('Sanitation Data'!F159))),'Data Summary'!CZ165="Yes"),100-OFFSET('Sanitation Data'!$F$5,0,10*ROW('Sanitation Data'!F159)),NA())</f>
        <v>#N/A</v>
      </c>
      <c r="AL165" s="106" t="e">
        <f ca="true">+IF(AND(ISNUMBER(OFFSET('Sanitation Data'!$F$7,0,10*ROW('Sanitation Data'!F159))),'Data Summary'!DA165="Yes"),OFFSET('Sanitation Data'!$F$7,0,10*ROW('Sanitation Data'!F159)),NA())</f>
        <v>#N/A</v>
      </c>
      <c r="AM165" s="106" t="e">
        <f ca="true">+IF(AND(ISNUMBER(OFFSET('Sanitation Data'!$F$11,0,10*ROW('Sanitation Data'!F159))),'Data Summary'!DB165="Yes"),OFFSET('Sanitation Data'!$F$11,0,10*ROW('Sanitation Data'!F159)),NA())</f>
        <v>#N/A</v>
      </c>
      <c r="AN165" s="106" t="e">
        <f ca="true">+IF(AND(ISNUMBER(OFFSET('Sanitation Data'!$F$12,0,10*ROW('Sanitation Data'!F159))),'Data Summary'!DC165="Yes"),OFFSET('Sanitation Data'!$F$12,0,10*ROW('Sanitation Data'!F159)),NA())</f>
        <v>#N/A</v>
      </c>
      <c r="AO165" s="106" t="e">
        <f ca="true">+IF(AND(ISNUMBER(OFFSET('Sanitation Data'!$F$13,0,10*ROW('Sanitation Data'!F159))),'Data Summary'!DD165="Yes"),OFFSET('Sanitation Data'!$F$13,0,10*ROW('Sanitation Data'!F159)),NA())</f>
        <v>#N/A</v>
      </c>
      <c r="AP165" s="106" t="e">
        <f ca="true">+IF(AND(ISNUMBER(OFFSET('Sanitation Data'!$G$5,0,10*ROW('Sanitation Data'!G159))),'Data Summary'!DE165="Yes"),100-OFFSET('Sanitation Data'!$G$5,0,10*ROW('Sanitation Data'!G159)),NA())</f>
        <v>#N/A</v>
      </c>
      <c r="AQ165" s="106" t="e">
        <f ca="true">+IF(AND(ISNUMBER(OFFSET('Sanitation Data'!$G$7,0,10*ROW('Sanitation Data'!G159))),'Data Summary'!DF165="Yes"),OFFSET('Sanitation Data'!$G$7,0,10*ROW('Sanitation Data'!G159)),NA())</f>
        <v>#N/A</v>
      </c>
      <c r="AR165" s="106" t="e">
        <f ca="true">+IF(AND(ISNUMBER(OFFSET('Sanitation Data'!$G$11,0,10*ROW('Sanitation Data'!G159))),'Data Summary'!DG165="Yes"),OFFSET('Sanitation Data'!$G$11,0,10*ROW('Sanitation Data'!G159)),NA())</f>
        <v>#N/A</v>
      </c>
      <c r="AS165" s="106" t="e">
        <f ca="true">+IF(AND(ISNUMBER(OFFSET('Sanitation Data'!$G$12,0,10*ROW('Sanitation Data'!G159))),'Data Summary'!DH165="Yes"),OFFSET('Sanitation Data'!$G$12,0,10*ROW('Sanitation Data'!G159)),NA())</f>
        <v>#N/A</v>
      </c>
      <c r="AT165" s="106" t="e">
        <f ca="true">+IF(AND(ISNUMBER(OFFSET('Sanitation Data'!$G$13,0,10*ROW('Sanitation Data'!G159))),'Data Summary'!DI165="Yes"),OFFSET('Sanitation Data'!$G$13,0,10*ROW('Sanitation Data'!G159)),NA())</f>
        <v>#N/A</v>
      </c>
      <c r="AU165" s="106" t="e">
        <f ca="true">+IF(AND(ISNUMBER(OFFSET('Sanitation Data'!$H$5,0,10*ROW('Sanitation Data'!H159))),'Data Summary'!DJ165="Yes"),100-OFFSET('Sanitation Data'!$H$5,0,10*ROW('Sanitation Data'!H159)),NA())</f>
        <v>#N/A</v>
      </c>
      <c r="AV165" s="106" t="e">
        <f ca="true">+IF(AND(ISNUMBER(OFFSET('Sanitation Data'!$H$7,0,10*ROW('Sanitation Data'!H159))),'Data Summary'!DK165="Yes"),OFFSET('Sanitation Data'!$H$7,0,10*ROW('Sanitation Data'!H159)),NA())</f>
        <v>#N/A</v>
      </c>
      <c r="AW165" s="106" t="e">
        <f ca="true">+IF(AND(ISNUMBER(OFFSET('Sanitation Data'!$H$11,0,10*ROW('Sanitation Data'!H159))),'Data Summary'!DL165="Yes"),OFFSET('Sanitation Data'!$H$11,0,10*ROW('Sanitation Data'!H159)),NA())</f>
        <v>#N/A</v>
      </c>
      <c r="AX165" s="106" t="e">
        <f ca="true">+IF(AND(ISNUMBER(OFFSET('Sanitation Data'!$H$12,0,10*ROW('Sanitation Data'!H159))),'Data Summary'!DM165="Yes"),OFFSET('Sanitation Data'!$H$12,0,10*ROW('Sanitation Data'!H159)),NA())</f>
        <v>#N/A</v>
      </c>
      <c r="AY165" s="106" t="e">
        <f ca="true">+IF(AND(ISNUMBER(OFFSET('Sanitation Data'!$H$13,0,10*ROW('Sanitation Data'!H159))),'Data Summary'!DN165="Yes"),OFFSET('Sanitation Data'!$H$13,0,10*ROW('Sanitation Data'!H159)),NA())</f>
        <v>#N/A</v>
      </c>
      <c r="AZ165" s="111" t="e">
        <f ca="true">+IF(AND(ISNUMBER(OFFSET('Hygiene Data'!$C$6,0,10*ROW('Hygiene Data'!C159))),'Data Summary'!DO165="Yes"),OFFSET('Hygiene Data'!$C$6,0,10*ROW('Hygiene Data'!C159)),NA())</f>
        <v>#N/A</v>
      </c>
      <c r="BA165" s="111" t="e">
        <f ca="true">+IF(AND(ISNUMBER(OFFSET('Hygiene Data'!$C$8,0,10*ROW('Hygiene Data'!C159))),'Data Summary'!DP165="Yes"),OFFSET('Hygiene Data'!$C$8,0,10*ROW('Hygiene Data'!C159)),NA())</f>
        <v>#N/A</v>
      </c>
      <c r="BB165" s="111" t="e">
        <f ca="true">+IF(AND(ISNUMBER(OFFSET('Hygiene Data'!$C$10,0,10*ROW('Hygiene Data'!C159))),'Data Summary'!DQ165="Yes"),OFFSET('Hygiene Data'!$C$10,0,10*ROW('Hygiene Data'!C159)),NA())</f>
        <v>#N/A</v>
      </c>
      <c r="BC165" s="111" t="e">
        <f ca="true">+IF(AND(ISNUMBER(OFFSET('Hygiene Data'!$D$6,0,10*ROW('Hygiene Data'!D159))),'Data Summary'!DR165="Yes"),OFFSET('Hygiene Data'!$D$6,0,10*ROW('Hygiene Data'!D159)),NA())</f>
        <v>#N/A</v>
      </c>
      <c r="BD165" s="111" t="e">
        <f ca="true">+IF(AND(ISNUMBER(OFFSET('Hygiene Data'!$D$8,0,10*ROW('Hygiene Data'!D159))),'Data Summary'!DS165="Yes"),OFFSET('Hygiene Data'!$D$8,0,10*ROW('Hygiene Data'!D159)),NA())</f>
        <v>#N/A</v>
      </c>
      <c r="BE165" s="111" t="e">
        <f ca="true">+IF(AND(ISNUMBER(OFFSET('Hygiene Data'!$D$10,0,10*ROW('Hygiene Data'!D159))),'Data Summary'!DT165="Yes"),OFFSET('Hygiene Data'!$D$10,0,10*ROW('Hygiene Data'!D159)),NA())</f>
        <v>#N/A</v>
      </c>
      <c r="BF165" s="111" t="e">
        <f ca="true">+IF(AND(ISNUMBER(OFFSET('Hygiene Data'!$E$6,0,10*ROW('Hygiene Data'!E159))),'Data Summary'!DU165="Yes"),OFFSET('Hygiene Data'!$E$6,0,10*ROW('Hygiene Data'!E159)),NA())</f>
        <v>#N/A</v>
      </c>
      <c r="BG165" s="111" t="e">
        <f ca="true">+IF(AND(ISNUMBER(OFFSET('Hygiene Data'!$E$8,0,10*ROW('Hygiene Data'!E159))),'Data Summary'!DV165="Yes"),OFFSET('Hygiene Data'!$E$8,0,10*ROW('Hygiene Data'!E159)),NA())</f>
        <v>#N/A</v>
      </c>
      <c r="BH165" s="111" t="e">
        <f ca="true">+IF(AND(ISNUMBER(OFFSET('Hygiene Data'!$E$10,0,10*ROW('Hygiene Data'!E159))),'Data Summary'!DW165="Yes"),OFFSET('Hygiene Data'!$E$10,0,10*ROW('Hygiene Data'!E159)),NA())</f>
        <v>#N/A</v>
      </c>
      <c r="BI165" s="111" t="e">
        <f ca="true">+IF(AND(ISNUMBER(OFFSET('Hygiene Data'!$F$6,0,10*ROW('Hygiene Data'!F159))),'Data Summary'!DX165="Yes"),OFFSET('Hygiene Data'!$F$6,0,10*ROW('Hygiene Data'!F159)),NA())</f>
        <v>#N/A</v>
      </c>
      <c r="BJ165" s="111" t="e">
        <f ca="true">+IF(AND(ISNUMBER(OFFSET('Hygiene Data'!$F$8,0,10*ROW('Hygiene Data'!F159))),'Data Summary'!DY165="Yes"),OFFSET('Hygiene Data'!$F$8,0,10*ROW('Hygiene Data'!F159)),NA())</f>
        <v>#N/A</v>
      </c>
      <c r="BK165" s="111" t="e">
        <f ca="true">+IF(AND(ISNUMBER(OFFSET('Hygiene Data'!$F$10,0,10*ROW('Hygiene Data'!F159))),'Data Summary'!DZ165="Yes"),OFFSET('Hygiene Data'!$F$10,0,10*ROW('Hygiene Data'!F159)),NA())</f>
        <v>#N/A</v>
      </c>
      <c r="BL165" s="111" t="e">
        <f ca="true">+IF(AND(ISNUMBER(OFFSET('Hygiene Data'!$G$6,0,10*ROW('Hygiene Data'!G159))),'Data Summary'!EA165="Yes"),OFFSET('Hygiene Data'!$G$6,0,10*ROW('Hygiene Data'!G159)),NA())</f>
        <v>#N/A</v>
      </c>
      <c r="BM165" s="111" t="e">
        <f ca="true">+IF(AND(ISNUMBER(OFFSET('Hygiene Data'!$G$8,0,10*ROW('Hygiene Data'!G159))),'Data Summary'!EB165="Yes"),OFFSET('Hygiene Data'!$G$8,0,10*ROW('Hygiene Data'!G159)),NA())</f>
        <v>#N/A</v>
      </c>
      <c r="BN165" s="111" t="e">
        <f ca="true">+IF(AND(ISNUMBER(OFFSET('Hygiene Data'!$G$10,0,10*ROW('Hygiene Data'!G159))),'Data Summary'!EC165="Yes"),OFFSET('Hygiene Data'!$G$10,0,10*ROW('Hygiene Data'!G159)),NA())</f>
        <v>#N/A</v>
      </c>
      <c r="BO165" s="111" t="e">
        <f ca="true">+IF(AND(ISNUMBER(OFFSET('Hygiene Data'!$H$6,0,10*ROW('Hygiene Data'!H159))),'Data Summary'!ED165="Yes"),OFFSET('Hygiene Data'!$H$6,0,10*ROW('Hygiene Data'!H159)),NA())</f>
        <v>#N/A</v>
      </c>
      <c r="BP165" s="111" t="e">
        <f ca="true">+IF(AND(ISNUMBER(OFFSET('Hygiene Data'!$H$8,0,10*ROW('Hygiene Data'!H159))),'Data Summary'!EE165="Yes"),OFFSET('Hygiene Data'!$H$8,0,10*ROW('Hygiene Data'!H159)),NA())</f>
        <v>#N/A</v>
      </c>
      <c r="BQ165" s="111" t="e">
        <f ca="true">+IF(AND(ISNUMBER(OFFSET('Hygiene Data'!$H$10,0,10*ROW('Hygiene Data'!H159))),'Data Summary'!EF165="Yes"),OFFSET('Hygiene Data'!$H$10,0,10*ROW('Hygiene Data'!H159)),NA())</f>
        <v>#N/A</v>
      </c>
    </row>
    <row r="166" x14ac:dyDescent="0.2">
      <c r="A166" s="59" t="e">
        <f ca="true">+IF(OFFSET('Water Data'!$B$1,0,10*ROW('Water Data'!B160))="",NA(),OFFSET('Water Data'!$B$1,0,10*ROW('Water Data'!B160)))</f>
        <v>#N/A</v>
      </c>
      <c r="B166" s="59" t="e">
        <f ca="true">+IF(OFFSET('Water Data'!$A$3,0,10*ROW('Water Data'!A163))="",NA(),OFFSET('Water Data'!$A$3,0,10*ROW('Water Data'!A163)))</f>
        <v>#N/A</v>
      </c>
      <c r="C166" s="59" t="e">
        <f ca="true">+IF(OFFSET('Water Data'!$C$3,0,10*ROW('Water Data'!C163))="",NA(),OFFSET('Water Data'!$C$3,0,10*ROW('Water Data'!C163)))</f>
        <v>#N/A</v>
      </c>
      <c r="D166" s="60" t="e">
        <f ca="true">+IF(AND(ISNUMBER(OFFSET('Water Data'!$C$5,0,10*ROW('Water Data'!C160))),'Data Summary'!BS166="Yes"),100-OFFSET('Water Data'!$C$5,0,10*ROW('Water Data'!C160)),NA())</f>
        <v>#N/A</v>
      </c>
      <c r="E166" s="60" t="e">
        <f ca="true">+IF(AND(ISNUMBER(OFFSET('Water Data'!$C$7,0,10*ROW('Water Data'!C160))),'Data Summary'!BT166="Yes"),OFFSET('Water Data'!$C$7,0,10*ROW('Water Data'!C160)),NA())</f>
        <v>#N/A</v>
      </c>
      <c r="F166" s="60" t="e">
        <f ca="true">+IF(AND(ISNUMBER(OFFSET('Water Data'!$C$10,0,10*ROW('Water Data'!C160))),'Data Summary'!BU166="Yes"),OFFSET('Water Data'!$C$10,0,10*ROW('Water Data'!C160)),NA())</f>
        <v>#N/A</v>
      </c>
      <c r="G166" s="60" t="e">
        <f ca="true">+IF(AND(ISNUMBER(OFFSET('Water Data'!$D$5,0,10*ROW('Water Data'!D160))),'Data Summary'!BV166="Yes"),100-OFFSET('Water Data'!$D$5,0,10*ROW('Water Data'!D160)),NA())</f>
        <v>#N/A</v>
      </c>
      <c r="H166" s="60" t="e">
        <f ca="true">+IF(AND(ISNUMBER(OFFSET('Water Data'!$D$7,0,10*ROW('Water Data'!D160))),'Data Summary'!BW166="Yes"),OFFSET('Water Data'!$D$7,0,10*ROW('Water Data'!D160)),NA())</f>
        <v>#N/A</v>
      </c>
      <c r="I166" s="60" t="e">
        <f ca="true">+IF(AND(ISNUMBER(OFFSET('Water Data'!$D$10,0,10*ROW('Water Data'!D160))),'Data Summary'!BX166="Yes"),OFFSET('Water Data'!$D$10,0,10*ROW('Water Data'!D160)),NA())</f>
        <v>#N/A</v>
      </c>
      <c r="J166" s="60" t="e">
        <f ca="true">+IF(AND(ISNUMBER(OFFSET('Water Data'!$E$5,0,10*ROW('Water Data'!E160))),'Data Summary'!BY166="Yes"),100-OFFSET('Water Data'!$E$5,0,10*ROW('Water Data'!E160)),NA())</f>
        <v>#N/A</v>
      </c>
      <c r="K166" s="60" t="e">
        <f ca="true">+IF(AND(ISNUMBER(OFFSET('Water Data'!$E$7,0,10*ROW('Water Data'!E160))),'Data Summary'!BZ166="Yes"),OFFSET('Water Data'!$E$7,0,10*ROW('Water Data'!E160)),NA())</f>
        <v>#N/A</v>
      </c>
      <c r="L166" s="60" t="e">
        <f ca="true">+IF(AND(ISNUMBER(OFFSET('Water Data'!$E$10,0,10*ROW('Water Data'!E160))),'Data Summary'!CA166="Yes"),OFFSET('Water Data'!$E$10,0,10*ROW('Water Data'!E160)),NA())</f>
        <v>#N/A</v>
      </c>
      <c r="M166" s="60" t="e">
        <f ca="true">+IF(AND(ISNUMBER(OFFSET('Water Data'!$F$5,0,10*ROW('Water Data'!F160))),'Data Summary'!CB166="Yes"),100-OFFSET('Water Data'!$F$5,0,10*ROW('Water Data'!F160)),NA())</f>
        <v>#N/A</v>
      </c>
      <c r="N166" s="60" t="e">
        <f ca="true">+IF(AND(ISNUMBER(OFFSET('Water Data'!$F$7,0,10*ROW('Water Data'!F160))),'Data Summary'!CC166="Yes"),OFFSET('Water Data'!$F$7,0,10*ROW('Water Data'!F160)),NA())</f>
        <v>#N/A</v>
      </c>
      <c r="O166" s="60" t="e">
        <f ca="true">+IF(AND(ISNUMBER(OFFSET('Water Data'!$F$10,0,10*ROW('Water Data'!F160))),'Data Summary'!CD166="Yes"),OFFSET('Water Data'!$F$10,0,10*ROW('Water Data'!F160)),NA())</f>
        <v>#N/A</v>
      </c>
      <c r="P166" s="60" t="e">
        <f ca="true">+IF(AND(ISNUMBER(OFFSET('Water Data'!$G$5,0,10*ROW('Water Data'!G160))),'Data Summary'!CE166="Yes"),100-OFFSET('Water Data'!$G$5,0,10*ROW('Water Data'!G160)),NA())</f>
        <v>#N/A</v>
      </c>
      <c r="Q166" s="60" t="e">
        <f ca="true">+IF(AND(ISNUMBER(OFFSET('Water Data'!$G$7,0,10*ROW('Water Data'!G160))),'Data Summary'!CF166="Yes"),OFFSET('Water Data'!$G$7,0,10*ROW('Water Data'!G160)),NA())</f>
        <v>#N/A</v>
      </c>
      <c r="R166" s="60" t="e">
        <f ca="true">+IF(AND(ISNUMBER(OFFSET('Water Data'!$G$10,0,10*ROW('Water Data'!G160))),'Data Summary'!CG166="Yes"),OFFSET('Water Data'!$G$10,0,10*ROW('Water Data'!G160)),NA())</f>
        <v>#N/A</v>
      </c>
      <c r="S166" s="60" t="e">
        <f ca="true">+IF(AND(ISNUMBER(OFFSET('Water Data'!$H$5,0,10*ROW('Water Data'!H160))),'Data Summary'!CH166="Yes"),100-OFFSET('Water Data'!$H$5,0,10*ROW('Water Data'!H160)),NA())</f>
        <v>#N/A</v>
      </c>
      <c r="T166" s="60" t="e">
        <f ca="true">+IF(AND(ISNUMBER(OFFSET('Water Data'!$H$7,0,10*ROW('Water Data'!H160))),'Data Summary'!CI166="Yes"),OFFSET('Water Data'!$H$7,0,10*ROW('Water Data'!H160)),NA())</f>
        <v>#N/A</v>
      </c>
      <c r="U166" s="60" t="e">
        <f ca="true">+IF(AND(ISNUMBER(OFFSET('Water Data'!$H$10,0,10*ROW('Water Data'!H160))),'Data Summary'!CJ166="Yes"),OFFSET('Water Data'!$H$10,0,10*ROW('Water Data'!H160)),NA())</f>
        <v>#N/A</v>
      </c>
      <c r="V166" s="106" t="e">
        <f ca="true">+IF(AND(ISNUMBER(OFFSET('Sanitation Data'!$C$5,0,10*ROW('Sanitation Data'!C160))),'Data Summary'!CK166="Yes"),100-OFFSET('Sanitation Data'!$C$5,0,10*ROW('Sanitation Data'!C160)),NA())</f>
        <v>#N/A</v>
      </c>
      <c r="W166" s="106" t="e">
        <f ca="true">+IF(AND(ISNUMBER(OFFSET('Sanitation Data'!$C$7,0,10*ROW('Sanitation Data'!C160))),'Data Summary'!CL166="Yes"),OFFSET('Sanitation Data'!$C$7,0,10*ROW('Sanitation Data'!C160)),NA())</f>
        <v>#N/A</v>
      </c>
      <c r="X166" s="106" t="e">
        <f ca="true">+IF(AND(ISNUMBER(OFFSET('Sanitation Data'!$C$11,0,10*ROW('Sanitation Data'!C160))),'Data Summary'!CM166="Yes"),OFFSET('Sanitation Data'!$C$11,0,10*ROW('Sanitation Data'!C160)),NA())</f>
        <v>#N/A</v>
      </c>
      <c r="Y166" s="106" t="e">
        <f ca="true">+IF(AND(ISNUMBER(OFFSET('Sanitation Data'!$C$12,0,10*ROW('Sanitation Data'!C160))),'Data Summary'!CN166="Yes"),OFFSET('Sanitation Data'!$C$12,0,10*ROW('Sanitation Data'!C160)),NA())</f>
        <v>#N/A</v>
      </c>
      <c r="Z166" s="106" t="e">
        <f ca="true">+IF(AND(ISNUMBER(OFFSET('Sanitation Data'!$C$13,0,10*ROW('Sanitation Data'!C160))),'Data Summary'!CO166="Yes"),OFFSET('Sanitation Data'!$C$13,0,10*ROW('Sanitation Data'!C160)),NA())</f>
        <v>#N/A</v>
      </c>
      <c r="AA166" s="106" t="e">
        <f ca="true">+IF(AND(ISNUMBER(OFFSET('Sanitation Data'!$D$5,0,10*ROW('Sanitation Data'!D160))),'Data Summary'!CP166="Yes"),100-OFFSET('Sanitation Data'!$D$5,0,10*ROW('Sanitation Data'!D160)),NA())</f>
        <v>#N/A</v>
      </c>
      <c r="AB166" s="106" t="e">
        <f ca="true">+IF(AND(ISNUMBER(OFFSET('Sanitation Data'!$D$7,0,10*ROW('Sanitation Data'!D160))),'Data Summary'!CQ166="Yes"),OFFSET('Sanitation Data'!$D$7,0,10*ROW('Sanitation Data'!D160)),NA())</f>
        <v>#N/A</v>
      </c>
      <c r="AC166" s="106" t="e">
        <f ca="true">+IF(AND(ISNUMBER(OFFSET('Sanitation Data'!$D$11,0,10*ROW('Sanitation Data'!D160))),'Data Summary'!CR166="Yes"),OFFSET('Sanitation Data'!$D$11,0,10*ROW('Sanitation Data'!D160)),NA())</f>
        <v>#N/A</v>
      </c>
      <c r="AD166" s="106" t="e">
        <f ca="true">+IF(AND(ISNUMBER(OFFSET('Sanitation Data'!$D$12,0,10*ROW('Sanitation Data'!D160))),'Data Summary'!CS166="Yes"),OFFSET('Sanitation Data'!$D$12,0,10*ROW('Sanitation Data'!D160)),NA())</f>
        <v>#N/A</v>
      </c>
      <c r="AE166" s="106" t="e">
        <f ca="true">+IF(AND(ISNUMBER(OFFSET('Sanitation Data'!$D$13,0,10*ROW('Sanitation Data'!D160))),'Data Summary'!CT166="Yes"),OFFSET('Sanitation Data'!$D$13,0,10*ROW('Sanitation Data'!D160)),NA())</f>
        <v>#N/A</v>
      </c>
      <c r="AF166" s="106" t="e">
        <f ca="true">+IF(AND(ISNUMBER(OFFSET('Sanitation Data'!$E$5,0,10*ROW('Sanitation Data'!E160))),'Data Summary'!CU166="Yes"),100-OFFSET('Sanitation Data'!$E$5,0,10*ROW('Sanitation Data'!E160)),NA())</f>
        <v>#N/A</v>
      </c>
      <c r="AG166" s="106" t="e">
        <f ca="true">+IF(AND(ISNUMBER(OFFSET('Sanitation Data'!$E$7,0,10*ROW('Sanitation Data'!E160))),'Data Summary'!CV166="Yes"),OFFSET('Sanitation Data'!$E$7,0,10*ROW('Sanitation Data'!E160)),NA())</f>
        <v>#N/A</v>
      </c>
      <c r="AH166" s="106" t="e">
        <f ca="true">+IF(AND(ISNUMBER(OFFSET('Sanitation Data'!$E$11,0,10*ROW('Sanitation Data'!E160))),'Data Summary'!CW166="Yes"),OFFSET('Sanitation Data'!$E$11,0,10*ROW('Sanitation Data'!E160)),NA())</f>
        <v>#N/A</v>
      </c>
      <c r="AI166" s="106" t="e">
        <f ca="true">+IF(AND(ISNUMBER(OFFSET('Sanitation Data'!$E$12,0,10*ROW('Sanitation Data'!E160))),'Data Summary'!CX166="Yes"),OFFSET('Sanitation Data'!$E$12,0,10*ROW('Sanitation Data'!E160)),NA())</f>
        <v>#N/A</v>
      </c>
      <c r="AJ166" s="106" t="e">
        <f ca="true">+IF(AND(ISNUMBER(OFFSET('Sanitation Data'!$E$13,0,10*ROW('Sanitation Data'!E160))),'Data Summary'!CY166="Yes"),OFFSET('Sanitation Data'!$E$13,0,10*ROW('Sanitation Data'!E160)),NA())</f>
        <v>#N/A</v>
      </c>
      <c r="AK166" s="106" t="e">
        <f ca="true">+IF(AND(ISNUMBER(OFFSET('Sanitation Data'!$F$5,0,10*ROW('Sanitation Data'!F160))),'Data Summary'!CZ166="Yes"),100-OFFSET('Sanitation Data'!$F$5,0,10*ROW('Sanitation Data'!F160)),NA())</f>
        <v>#N/A</v>
      </c>
      <c r="AL166" s="106" t="e">
        <f ca="true">+IF(AND(ISNUMBER(OFFSET('Sanitation Data'!$F$7,0,10*ROW('Sanitation Data'!F160))),'Data Summary'!DA166="Yes"),OFFSET('Sanitation Data'!$F$7,0,10*ROW('Sanitation Data'!F160)),NA())</f>
        <v>#N/A</v>
      </c>
      <c r="AM166" s="106" t="e">
        <f ca="true">+IF(AND(ISNUMBER(OFFSET('Sanitation Data'!$F$11,0,10*ROW('Sanitation Data'!F160))),'Data Summary'!DB166="Yes"),OFFSET('Sanitation Data'!$F$11,0,10*ROW('Sanitation Data'!F160)),NA())</f>
        <v>#N/A</v>
      </c>
      <c r="AN166" s="106" t="e">
        <f ca="true">+IF(AND(ISNUMBER(OFFSET('Sanitation Data'!$F$12,0,10*ROW('Sanitation Data'!F160))),'Data Summary'!DC166="Yes"),OFFSET('Sanitation Data'!$F$12,0,10*ROW('Sanitation Data'!F160)),NA())</f>
        <v>#N/A</v>
      </c>
      <c r="AO166" s="106" t="e">
        <f ca="true">+IF(AND(ISNUMBER(OFFSET('Sanitation Data'!$F$13,0,10*ROW('Sanitation Data'!F160))),'Data Summary'!DD166="Yes"),OFFSET('Sanitation Data'!$F$13,0,10*ROW('Sanitation Data'!F160)),NA())</f>
        <v>#N/A</v>
      </c>
      <c r="AP166" s="106" t="e">
        <f ca="true">+IF(AND(ISNUMBER(OFFSET('Sanitation Data'!$G$5,0,10*ROW('Sanitation Data'!G160))),'Data Summary'!DE166="Yes"),100-OFFSET('Sanitation Data'!$G$5,0,10*ROW('Sanitation Data'!G160)),NA())</f>
        <v>#N/A</v>
      </c>
      <c r="AQ166" s="106" t="e">
        <f ca="true">+IF(AND(ISNUMBER(OFFSET('Sanitation Data'!$G$7,0,10*ROW('Sanitation Data'!G160))),'Data Summary'!DF166="Yes"),OFFSET('Sanitation Data'!$G$7,0,10*ROW('Sanitation Data'!G160)),NA())</f>
        <v>#N/A</v>
      </c>
      <c r="AR166" s="106" t="e">
        <f ca="true">+IF(AND(ISNUMBER(OFFSET('Sanitation Data'!$G$11,0,10*ROW('Sanitation Data'!G160))),'Data Summary'!DG166="Yes"),OFFSET('Sanitation Data'!$G$11,0,10*ROW('Sanitation Data'!G160)),NA())</f>
        <v>#N/A</v>
      </c>
      <c r="AS166" s="106" t="e">
        <f ca="true">+IF(AND(ISNUMBER(OFFSET('Sanitation Data'!$G$12,0,10*ROW('Sanitation Data'!G160))),'Data Summary'!DH166="Yes"),OFFSET('Sanitation Data'!$G$12,0,10*ROW('Sanitation Data'!G160)),NA())</f>
        <v>#N/A</v>
      </c>
      <c r="AT166" s="106" t="e">
        <f ca="true">+IF(AND(ISNUMBER(OFFSET('Sanitation Data'!$G$13,0,10*ROW('Sanitation Data'!G160))),'Data Summary'!DI166="Yes"),OFFSET('Sanitation Data'!$G$13,0,10*ROW('Sanitation Data'!G160)),NA())</f>
        <v>#N/A</v>
      </c>
      <c r="AU166" s="106" t="e">
        <f ca="true">+IF(AND(ISNUMBER(OFFSET('Sanitation Data'!$H$5,0,10*ROW('Sanitation Data'!H160))),'Data Summary'!DJ166="Yes"),100-OFFSET('Sanitation Data'!$H$5,0,10*ROW('Sanitation Data'!H160)),NA())</f>
        <v>#N/A</v>
      </c>
      <c r="AV166" s="106" t="e">
        <f ca="true">+IF(AND(ISNUMBER(OFFSET('Sanitation Data'!$H$7,0,10*ROW('Sanitation Data'!H160))),'Data Summary'!DK166="Yes"),OFFSET('Sanitation Data'!$H$7,0,10*ROW('Sanitation Data'!H160)),NA())</f>
        <v>#N/A</v>
      </c>
      <c r="AW166" s="106" t="e">
        <f ca="true">+IF(AND(ISNUMBER(OFFSET('Sanitation Data'!$H$11,0,10*ROW('Sanitation Data'!H160))),'Data Summary'!DL166="Yes"),OFFSET('Sanitation Data'!$H$11,0,10*ROW('Sanitation Data'!H160)),NA())</f>
        <v>#N/A</v>
      </c>
      <c r="AX166" s="106" t="e">
        <f ca="true">+IF(AND(ISNUMBER(OFFSET('Sanitation Data'!$H$12,0,10*ROW('Sanitation Data'!H160))),'Data Summary'!DM166="Yes"),OFFSET('Sanitation Data'!$H$12,0,10*ROW('Sanitation Data'!H160)),NA())</f>
        <v>#N/A</v>
      </c>
      <c r="AY166" s="106" t="e">
        <f ca="true">+IF(AND(ISNUMBER(OFFSET('Sanitation Data'!$H$13,0,10*ROW('Sanitation Data'!H160))),'Data Summary'!DN166="Yes"),OFFSET('Sanitation Data'!$H$13,0,10*ROW('Sanitation Data'!H160)),NA())</f>
        <v>#N/A</v>
      </c>
      <c r="AZ166" s="111" t="e">
        <f ca="true">+IF(AND(ISNUMBER(OFFSET('Hygiene Data'!$C$6,0,10*ROW('Hygiene Data'!C160))),'Data Summary'!DO166="Yes"),OFFSET('Hygiene Data'!$C$6,0,10*ROW('Hygiene Data'!C160)),NA())</f>
        <v>#N/A</v>
      </c>
      <c r="BA166" s="111" t="e">
        <f ca="true">+IF(AND(ISNUMBER(OFFSET('Hygiene Data'!$C$8,0,10*ROW('Hygiene Data'!C160))),'Data Summary'!DP166="Yes"),OFFSET('Hygiene Data'!$C$8,0,10*ROW('Hygiene Data'!C160)),NA())</f>
        <v>#N/A</v>
      </c>
      <c r="BB166" s="111" t="e">
        <f ca="true">+IF(AND(ISNUMBER(OFFSET('Hygiene Data'!$C$10,0,10*ROW('Hygiene Data'!C160))),'Data Summary'!DQ166="Yes"),OFFSET('Hygiene Data'!$C$10,0,10*ROW('Hygiene Data'!C160)),NA())</f>
        <v>#N/A</v>
      </c>
      <c r="BC166" s="111" t="e">
        <f ca="true">+IF(AND(ISNUMBER(OFFSET('Hygiene Data'!$D$6,0,10*ROW('Hygiene Data'!D160))),'Data Summary'!DR166="Yes"),OFFSET('Hygiene Data'!$D$6,0,10*ROW('Hygiene Data'!D160)),NA())</f>
        <v>#N/A</v>
      </c>
      <c r="BD166" s="111" t="e">
        <f ca="true">+IF(AND(ISNUMBER(OFFSET('Hygiene Data'!$D$8,0,10*ROW('Hygiene Data'!D160))),'Data Summary'!DS166="Yes"),OFFSET('Hygiene Data'!$D$8,0,10*ROW('Hygiene Data'!D160)),NA())</f>
        <v>#N/A</v>
      </c>
      <c r="BE166" s="111" t="e">
        <f ca="true">+IF(AND(ISNUMBER(OFFSET('Hygiene Data'!$D$10,0,10*ROW('Hygiene Data'!D160))),'Data Summary'!DT166="Yes"),OFFSET('Hygiene Data'!$D$10,0,10*ROW('Hygiene Data'!D160)),NA())</f>
        <v>#N/A</v>
      </c>
      <c r="BF166" s="111" t="e">
        <f ca="true">+IF(AND(ISNUMBER(OFFSET('Hygiene Data'!$E$6,0,10*ROW('Hygiene Data'!E160))),'Data Summary'!DU166="Yes"),OFFSET('Hygiene Data'!$E$6,0,10*ROW('Hygiene Data'!E160)),NA())</f>
        <v>#N/A</v>
      </c>
      <c r="BG166" s="111" t="e">
        <f ca="true">+IF(AND(ISNUMBER(OFFSET('Hygiene Data'!$E$8,0,10*ROW('Hygiene Data'!E160))),'Data Summary'!DV166="Yes"),OFFSET('Hygiene Data'!$E$8,0,10*ROW('Hygiene Data'!E160)),NA())</f>
        <v>#N/A</v>
      </c>
      <c r="BH166" s="111" t="e">
        <f ca="true">+IF(AND(ISNUMBER(OFFSET('Hygiene Data'!$E$10,0,10*ROW('Hygiene Data'!E160))),'Data Summary'!DW166="Yes"),OFFSET('Hygiene Data'!$E$10,0,10*ROW('Hygiene Data'!E160)),NA())</f>
        <v>#N/A</v>
      </c>
      <c r="BI166" s="111" t="e">
        <f ca="true">+IF(AND(ISNUMBER(OFFSET('Hygiene Data'!$F$6,0,10*ROW('Hygiene Data'!F160))),'Data Summary'!DX166="Yes"),OFFSET('Hygiene Data'!$F$6,0,10*ROW('Hygiene Data'!F160)),NA())</f>
        <v>#N/A</v>
      </c>
      <c r="BJ166" s="111" t="e">
        <f ca="true">+IF(AND(ISNUMBER(OFFSET('Hygiene Data'!$F$8,0,10*ROW('Hygiene Data'!F160))),'Data Summary'!DY166="Yes"),OFFSET('Hygiene Data'!$F$8,0,10*ROW('Hygiene Data'!F160)),NA())</f>
        <v>#N/A</v>
      </c>
      <c r="BK166" s="111" t="e">
        <f ca="true">+IF(AND(ISNUMBER(OFFSET('Hygiene Data'!$F$10,0,10*ROW('Hygiene Data'!F160))),'Data Summary'!DZ166="Yes"),OFFSET('Hygiene Data'!$F$10,0,10*ROW('Hygiene Data'!F160)),NA())</f>
        <v>#N/A</v>
      </c>
      <c r="BL166" s="111" t="e">
        <f ca="true">+IF(AND(ISNUMBER(OFFSET('Hygiene Data'!$G$6,0,10*ROW('Hygiene Data'!G160))),'Data Summary'!EA166="Yes"),OFFSET('Hygiene Data'!$G$6,0,10*ROW('Hygiene Data'!G160)),NA())</f>
        <v>#N/A</v>
      </c>
      <c r="BM166" s="111" t="e">
        <f ca="true">+IF(AND(ISNUMBER(OFFSET('Hygiene Data'!$G$8,0,10*ROW('Hygiene Data'!G160))),'Data Summary'!EB166="Yes"),OFFSET('Hygiene Data'!$G$8,0,10*ROW('Hygiene Data'!G160)),NA())</f>
        <v>#N/A</v>
      </c>
      <c r="BN166" s="111" t="e">
        <f ca="true">+IF(AND(ISNUMBER(OFFSET('Hygiene Data'!$G$10,0,10*ROW('Hygiene Data'!G160))),'Data Summary'!EC166="Yes"),OFFSET('Hygiene Data'!$G$10,0,10*ROW('Hygiene Data'!G160)),NA())</f>
        <v>#N/A</v>
      </c>
      <c r="BO166" s="111" t="e">
        <f ca="true">+IF(AND(ISNUMBER(OFFSET('Hygiene Data'!$H$6,0,10*ROW('Hygiene Data'!H160))),'Data Summary'!ED166="Yes"),OFFSET('Hygiene Data'!$H$6,0,10*ROW('Hygiene Data'!H160)),NA())</f>
        <v>#N/A</v>
      </c>
      <c r="BP166" s="111" t="e">
        <f ca="true">+IF(AND(ISNUMBER(OFFSET('Hygiene Data'!$H$8,0,10*ROW('Hygiene Data'!H160))),'Data Summary'!EE166="Yes"),OFFSET('Hygiene Data'!$H$8,0,10*ROW('Hygiene Data'!H160)),NA())</f>
        <v>#N/A</v>
      </c>
      <c r="BQ166" s="111" t="e">
        <f ca="true">+IF(AND(ISNUMBER(OFFSET('Hygiene Data'!$H$10,0,10*ROW('Hygiene Data'!H160))),'Data Summary'!EF166="Yes"),OFFSET('Hygiene Data'!$H$10,0,10*ROW('Hygiene Data'!H160)),NA())</f>
        <v>#N/A</v>
      </c>
    </row>
    <row r="167" x14ac:dyDescent="0.2">
      <c r="A167" s="59" t="e">
        <f ca="true">+IF(OFFSET('Water Data'!$B$1,0,10*ROW('Water Data'!B161))="",NA(),OFFSET('Water Data'!$B$1,0,10*ROW('Water Data'!B161)))</f>
        <v>#N/A</v>
      </c>
      <c r="B167" s="59" t="e">
        <f ca="true">+IF(OFFSET('Water Data'!$A$3,0,10*ROW('Water Data'!A164))="",NA(),OFFSET('Water Data'!$A$3,0,10*ROW('Water Data'!A164)))</f>
        <v>#N/A</v>
      </c>
      <c r="C167" s="59" t="e">
        <f ca="true">+IF(OFFSET('Water Data'!$C$3,0,10*ROW('Water Data'!C164))="",NA(),OFFSET('Water Data'!$C$3,0,10*ROW('Water Data'!C164)))</f>
        <v>#N/A</v>
      </c>
      <c r="D167" s="60" t="e">
        <f ca="true">+IF(AND(ISNUMBER(OFFSET('Water Data'!$C$5,0,10*ROW('Water Data'!C161))),'Data Summary'!BS167="Yes"),100-OFFSET('Water Data'!$C$5,0,10*ROW('Water Data'!C161)),NA())</f>
        <v>#N/A</v>
      </c>
      <c r="E167" s="60" t="e">
        <f ca="true">+IF(AND(ISNUMBER(OFFSET('Water Data'!$C$7,0,10*ROW('Water Data'!C161))),'Data Summary'!BT167="Yes"),OFFSET('Water Data'!$C$7,0,10*ROW('Water Data'!C161)),NA())</f>
        <v>#N/A</v>
      </c>
      <c r="F167" s="60" t="e">
        <f ca="true">+IF(AND(ISNUMBER(OFFSET('Water Data'!$C$10,0,10*ROW('Water Data'!C161))),'Data Summary'!BU167="Yes"),OFFSET('Water Data'!$C$10,0,10*ROW('Water Data'!C161)),NA())</f>
        <v>#N/A</v>
      </c>
      <c r="G167" s="60" t="e">
        <f ca="true">+IF(AND(ISNUMBER(OFFSET('Water Data'!$D$5,0,10*ROW('Water Data'!D161))),'Data Summary'!BV167="Yes"),100-OFFSET('Water Data'!$D$5,0,10*ROW('Water Data'!D161)),NA())</f>
        <v>#N/A</v>
      </c>
      <c r="H167" s="60" t="e">
        <f ca="true">+IF(AND(ISNUMBER(OFFSET('Water Data'!$D$7,0,10*ROW('Water Data'!D161))),'Data Summary'!BW167="Yes"),OFFSET('Water Data'!$D$7,0,10*ROW('Water Data'!D161)),NA())</f>
        <v>#N/A</v>
      </c>
      <c r="I167" s="60" t="e">
        <f ca="true">+IF(AND(ISNUMBER(OFFSET('Water Data'!$D$10,0,10*ROW('Water Data'!D161))),'Data Summary'!BX167="Yes"),OFFSET('Water Data'!$D$10,0,10*ROW('Water Data'!D161)),NA())</f>
        <v>#N/A</v>
      </c>
      <c r="J167" s="60" t="e">
        <f ca="true">+IF(AND(ISNUMBER(OFFSET('Water Data'!$E$5,0,10*ROW('Water Data'!E161))),'Data Summary'!BY167="Yes"),100-OFFSET('Water Data'!$E$5,0,10*ROW('Water Data'!E161)),NA())</f>
        <v>#N/A</v>
      </c>
      <c r="K167" s="60" t="e">
        <f ca="true">+IF(AND(ISNUMBER(OFFSET('Water Data'!$E$7,0,10*ROW('Water Data'!E161))),'Data Summary'!BZ167="Yes"),OFFSET('Water Data'!$E$7,0,10*ROW('Water Data'!E161)),NA())</f>
        <v>#N/A</v>
      </c>
      <c r="L167" s="60" t="e">
        <f ca="true">+IF(AND(ISNUMBER(OFFSET('Water Data'!$E$10,0,10*ROW('Water Data'!E161))),'Data Summary'!CA167="Yes"),OFFSET('Water Data'!$E$10,0,10*ROW('Water Data'!E161)),NA())</f>
        <v>#N/A</v>
      </c>
      <c r="M167" s="60" t="e">
        <f ca="true">+IF(AND(ISNUMBER(OFFSET('Water Data'!$F$5,0,10*ROW('Water Data'!F161))),'Data Summary'!CB167="Yes"),100-OFFSET('Water Data'!$F$5,0,10*ROW('Water Data'!F161)),NA())</f>
        <v>#N/A</v>
      </c>
      <c r="N167" s="60" t="e">
        <f ca="true">+IF(AND(ISNUMBER(OFFSET('Water Data'!$F$7,0,10*ROW('Water Data'!F161))),'Data Summary'!CC167="Yes"),OFFSET('Water Data'!$F$7,0,10*ROW('Water Data'!F161)),NA())</f>
        <v>#N/A</v>
      </c>
      <c r="O167" s="60" t="e">
        <f ca="true">+IF(AND(ISNUMBER(OFFSET('Water Data'!$F$10,0,10*ROW('Water Data'!F161))),'Data Summary'!CD167="Yes"),OFFSET('Water Data'!$F$10,0,10*ROW('Water Data'!F161)),NA())</f>
        <v>#N/A</v>
      </c>
      <c r="P167" s="60" t="e">
        <f ca="true">+IF(AND(ISNUMBER(OFFSET('Water Data'!$G$5,0,10*ROW('Water Data'!G161))),'Data Summary'!CE167="Yes"),100-OFFSET('Water Data'!$G$5,0,10*ROW('Water Data'!G161)),NA())</f>
        <v>#N/A</v>
      </c>
      <c r="Q167" s="60" t="e">
        <f ca="true">+IF(AND(ISNUMBER(OFFSET('Water Data'!$G$7,0,10*ROW('Water Data'!G161))),'Data Summary'!CF167="Yes"),OFFSET('Water Data'!$G$7,0,10*ROW('Water Data'!G161)),NA())</f>
        <v>#N/A</v>
      </c>
      <c r="R167" s="60" t="e">
        <f ca="true">+IF(AND(ISNUMBER(OFFSET('Water Data'!$G$10,0,10*ROW('Water Data'!G161))),'Data Summary'!CG167="Yes"),OFFSET('Water Data'!$G$10,0,10*ROW('Water Data'!G161)),NA())</f>
        <v>#N/A</v>
      </c>
      <c r="S167" s="60" t="e">
        <f ca="true">+IF(AND(ISNUMBER(OFFSET('Water Data'!$H$5,0,10*ROW('Water Data'!H161))),'Data Summary'!CH167="Yes"),100-OFFSET('Water Data'!$H$5,0,10*ROW('Water Data'!H161)),NA())</f>
        <v>#N/A</v>
      </c>
      <c r="T167" s="60" t="e">
        <f ca="true">+IF(AND(ISNUMBER(OFFSET('Water Data'!$H$7,0,10*ROW('Water Data'!H161))),'Data Summary'!CI167="Yes"),OFFSET('Water Data'!$H$7,0,10*ROW('Water Data'!H161)),NA())</f>
        <v>#N/A</v>
      </c>
      <c r="U167" s="60" t="e">
        <f ca="true">+IF(AND(ISNUMBER(OFFSET('Water Data'!$H$10,0,10*ROW('Water Data'!H161))),'Data Summary'!CJ167="Yes"),OFFSET('Water Data'!$H$10,0,10*ROW('Water Data'!H161)),NA())</f>
        <v>#N/A</v>
      </c>
      <c r="V167" s="106" t="e">
        <f ca="true">+IF(AND(ISNUMBER(OFFSET('Sanitation Data'!$C$5,0,10*ROW('Sanitation Data'!C161))),'Data Summary'!CK167="Yes"),100-OFFSET('Sanitation Data'!$C$5,0,10*ROW('Sanitation Data'!C161)),NA())</f>
        <v>#N/A</v>
      </c>
      <c r="W167" s="106" t="e">
        <f ca="true">+IF(AND(ISNUMBER(OFFSET('Sanitation Data'!$C$7,0,10*ROW('Sanitation Data'!C161))),'Data Summary'!CL167="Yes"),OFFSET('Sanitation Data'!$C$7,0,10*ROW('Sanitation Data'!C161)),NA())</f>
        <v>#N/A</v>
      </c>
      <c r="X167" s="106" t="e">
        <f ca="true">+IF(AND(ISNUMBER(OFFSET('Sanitation Data'!$C$11,0,10*ROW('Sanitation Data'!C161))),'Data Summary'!CM167="Yes"),OFFSET('Sanitation Data'!$C$11,0,10*ROW('Sanitation Data'!C161)),NA())</f>
        <v>#N/A</v>
      </c>
      <c r="Y167" s="106" t="e">
        <f ca="true">+IF(AND(ISNUMBER(OFFSET('Sanitation Data'!$C$12,0,10*ROW('Sanitation Data'!C161))),'Data Summary'!CN167="Yes"),OFFSET('Sanitation Data'!$C$12,0,10*ROW('Sanitation Data'!C161)),NA())</f>
        <v>#N/A</v>
      </c>
      <c r="Z167" s="106" t="e">
        <f ca="true">+IF(AND(ISNUMBER(OFFSET('Sanitation Data'!$C$13,0,10*ROW('Sanitation Data'!C161))),'Data Summary'!CO167="Yes"),OFFSET('Sanitation Data'!$C$13,0,10*ROW('Sanitation Data'!C161)),NA())</f>
        <v>#N/A</v>
      </c>
      <c r="AA167" s="106" t="e">
        <f ca="true">+IF(AND(ISNUMBER(OFFSET('Sanitation Data'!$D$5,0,10*ROW('Sanitation Data'!D161))),'Data Summary'!CP167="Yes"),100-OFFSET('Sanitation Data'!$D$5,0,10*ROW('Sanitation Data'!D161)),NA())</f>
        <v>#N/A</v>
      </c>
      <c r="AB167" s="106" t="e">
        <f ca="true">+IF(AND(ISNUMBER(OFFSET('Sanitation Data'!$D$7,0,10*ROW('Sanitation Data'!D161))),'Data Summary'!CQ167="Yes"),OFFSET('Sanitation Data'!$D$7,0,10*ROW('Sanitation Data'!D161)),NA())</f>
        <v>#N/A</v>
      </c>
      <c r="AC167" s="106" t="e">
        <f ca="true">+IF(AND(ISNUMBER(OFFSET('Sanitation Data'!$D$11,0,10*ROW('Sanitation Data'!D161))),'Data Summary'!CR167="Yes"),OFFSET('Sanitation Data'!$D$11,0,10*ROW('Sanitation Data'!D161)),NA())</f>
        <v>#N/A</v>
      </c>
      <c r="AD167" s="106" t="e">
        <f ca="true">+IF(AND(ISNUMBER(OFFSET('Sanitation Data'!$D$12,0,10*ROW('Sanitation Data'!D161))),'Data Summary'!CS167="Yes"),OFFSET('Sanitation Data'!$D$12,0,10*ROW('Sanitation Data'!D161)),NA())</f>
        <v>#N/A</v>
      </c>
      <c r="AE167" s="106" t="e">
        <f ca="true">+IF(AND(ISNUMBER(OFFSET('Sanitation Data'!$D$13,0,10*ROW('Sanitation Data'!D161))),'Data Summary'!CT167="Yes"),OFFSET('Sanitation Data'!$D$13,0,10*ROW('Sanitation Data'!D161)),NA())</f>
        <v>#N/A</v>
      </c>
      <c r="AF167" s="106" t="e">
        <f ca="true">+IF(AND(ISNUMBER(OFFSET('Sanitation Data'!$E$5,0,10*ROW('Sanitation Data'!E161))),'Data Summary'!CU167="Yes"),100-OFFSET('Sanitation Data'!$E$5,0,10*ROW('Sanitation Data'!E161)),NA())</f>
        <v>#N/A</v>
      </c>
      <c r="AG167" s="106" t="e">
        <f ca="true">+IF(AND(ISNUMBER(OFFSET('Sanitation Data'!$E$7,0,10*ROW('Sanitation Data'!E161))),'Data Summary'!CV167="Yes"),OFFSET('Sanitation Data'!$E$7,0,10*ROW('Sanitation Data'!E161)),NA())</f>
        <v>#N/A</v>
      </c>
      <c r="AH167" s="106" t="e">
        <f ca="true">+IF(AND(ISNUMBER(OFFSET('Sanitation Data'!$E$11,0,10*ROW('Sanitation Data'!E161))),'Data Summary'!CW167="Yes"),OFFSET('Sanitation Data'!$E$11,0,10*ROW('Sanitation Data'!E161)),NA())</f>
        <v>#N/A</v>
      </c>
      <c r="AI167" s="106" t="e">
        <f ca="true">+IF(AND(ISNUMBER(OFFSET('Sanitation Data'!$E$12,0,10*ROW('Sanitation Data'!E161))),'Data Summary'!CX167="Yes"),OFFSET('Sanitation Data'!$E$12,0,10*ROW('Sanitation Data'!E161)),NA())</f>
        <v>#N/A</v>
      </c>
      <c r="AJ167" s="106" t="e">
        <f ca="true">+IF(AND(ISNUMBER(OFFSET('Sanitation Data'!$E$13,0,10*ROW('Sanitation Data'!E161))),'Data Summary'!CY167="Yes"),OFFSET('Sanitation Data'!$E$13,0,10*ROW('Sanitation Data'!E161)),NA())</f>
        <v>#N/A</v>
      </c>
      <c r="AK167" s="106" t="e">
        <f ca="true">+IF(AND(ISNUMBER(OFFSET('Sanitation Data'!$F$5,0,10*ROW('Sanitation Data'!F161))),'Data Summary'!CZ167="Yes"),100-OFFSET('Sanitation Data'!$F$5,0,10*ROW('Sanitation Data'!F161)),NA())</f>
        <v>#N/A</v>
      </c>
      <c r="AL167" s="106" t="e">
        <f ca="true">+IF(AND(ISNUMBER(OFFSET('Sanitation Data'!$F$7,0,10*ROW('Sanitation Data'!F161))),'Data Summary'!DA167="Yes"),OFFSET('Sanitation Data'!$F$7,0,10*ROW('Sanitation Data'!F161)),NA())</f>
        <v>#N/A</v>
      </c>
      <c r="AM167" s="106" t="e">
        <f ca="true">+IF(AND(ISNUMBER(OFFSET('Sanitation Data'!$F$11,0,10*ROW('Sanitation Data'!F161))),'Data Summary'!DB167="Yes"),OFFSET('Sanitation Data'!$F$11,0,10*ROW('Sanitation Data'!F161)),NA())</f>
        <v>#N/A</v>
      </c>
      <c r="AN167" s="106" t="e">
        <f ca="true">+IF(AND(ISNUMBER(OFFSET('Sanitation Data'!$F$12,0,10*ROW('Sanitation Data'!F161))),'Data Summary'!DC167="Yes"),OFFSET('Sanitation Data'!$F$12,0,10*ROW('Sanitation Data'!F161)),NA())</f>
        <v>#N/A</v>
      </c>
      <c r="AO167" s="106" t="e">
        <f ca="true">+IF(AND(ISNUMBER(OFFSET('Sanitation Data'!$F$13,0,10*ROW('Sanitation Data'!F161))),'Data Summary'!DD167="Yes"),OFFSET('Sanitation Data'!$F$13,0,10*ROW('Sanitation Data'!F161)),NA())</f>
        <v>#N/A</v>
      </c>
      <c r="AP167" s="106" t="e">
        <f ca="true">+IF(AND(ISNUMBER(OFFSET('Sanitation Data'!$G$5,0,10*ROW('Sanitation Data'!G161))),'Data Summary'!DE167="Yes"),100-OFFSET('Sanitation Data'!$G$5,0,10*ROW('Sanitation Data'!G161)),NA())</f>
        <v>#N/A</v>
      </c>
      <c r="AQ167" s="106" t="e">
        <f ca="true">+IF(AND(ISNUMBER(OFFSET('Sanitation Data'!$G$7,0,10*ROW('Sanitation Data'!G161))),'Data Summary'!DF167="Yes"),OFFSET('Sanitation Data'!$G$7,0,10*ROW('Sanitation Data'!G161)),NA())</f>
        <v>#N/A</v>
      </c>
      <c r="AR167" s="106" t="e">
        <f ca="true">+IF(AND(ISNUMBER(OFFSET('Sanitation Data'!$G$11,0,10*ROW('Sanitation Data'!G161))),'Data Summary'!DG167="Yes"),OFFSET('Sanitation Data'!$G$11,0,10*ROW('Sanitation Data'!G161)),NA())</f>
        <v>#N/A</v>
      </c>
      <c r="AS167" s="106" t="e">
        <f ca="true">+IF(AND(ISNUMBER(OFFSET('Sanitation Data'!$G$12,0,10*ROW('Sanitation Data'!G161))),'Data Summary'!DH167="Yes"),OFFSET('Sanitation Data'!$G$12,0,10*ROW('Sanitation Data'!G161)),NA())</f>
        <v>#N/A</v>
      </c>
      <c r="AT167" s="106" t="e">
        <f ca="true">+IF(AND(ISNUMBER(OFFSET('Sanitation Data'!$G$13,0,10*ROW('Sanitation Data'!G161))),'Data Summary'!DI167="Yes"),OFFSET('Sanitation Data'!$G$13,0,10*ROW('Sanitation Data'!G161)),NA())</f>
        <v>#N/A</v>
      </c>
      <c r="AU167" s="106" t="e">
        <f ca="true">+IF(AND(ISNUMBER(OFFSET('Sanitation Data'!$H$5,0,10*ROW('Sanitation Data'!H161))),'Data Summary'!DJ167="Yes"),100-OFFSET('Sanitation Data'!$H$5,0,10*ROW('Sanitation Data'!H161)),NA())</f>
        <v>#N/A</v>
      </c>
      <c r="AV167" s="106" t="e">
        <f ca="true">+IF(AND(ISNUMBER(OFFSET('Sanitation Data'!$H$7,0,10*ROW('Sanitation Data'!H161))),'Data Summary'!DK167="Yes"),OFFSET('Sanitation Data'!$H$7,0,10*ROW('Sanitation Data'!H161)),NA())</f>
        <v>#N/A</v>
      </c>
      <c r="AW167" s="106" t="e">
        <f ca="true">+IF(AND(ISNUMBER(OFFSET('Sanitation Data'!$H$11,0,10*ROW('Sanitation Data'!H161))),'Data Summary'!DL167="Yes"),OFFSET('Sanitation Data'!$H$11,0,10*ROW('Sanitation Data'!H161)),NA())</f>
        <v>#N/A</v>
      </c>
      <c r="AX167" s="106" t="e">
        <f ca="true">+IF(AND(ISNUMBER(OFFSET('Sanitation Data'!$H$12,0,10*ROW('Sanitation Data'!H161))),'Data Summary'!DM167="Yes"),OFFSET('Sanitation Data'!$H$12,0,10*ROW('Sanitation Data'!H161)),NA())</f>
        <v>#N/A</v>
      </c>
      <c r="AY167" s="106" t="e">
        <f ca="true">+IF(AND(ISNUMBER(OFFSET('Sanitation Data'!$H$13,0,10*ROW('Sanitation Data'!H161))),'Data Summary'!DN167="Yes"),OFFSET('Sanitation Data'!$H$13,0,10*ROW('Sanitation Data'!H161)),NA())</f>
        <v>#N/A</v>
      </c>
      <c r="AZ167" s="111" t="e">
        <f ca="true">+IF(AND(ISNUMBER(OFFSET('Hygiene Data'!$C$6,0,10*ROW('Hygiene Data'!C161))),'Data Summary'!DO167="Yes"),OFFSET('Hygiene Data'!$C$6,0,10*ROW('Hygiene Data'!C161)),NA())</f>
        <v>#N/A</v>
      </c>
      <c r="BA167" s="111" t="e">
        <f ca="true">+IF(AND(ISNUMBER(OFFSET('Hygiene Data'!$C$8,0,10*ROW('Hygiene Data'!C161))),'Data Summary'!DP167="Yes"),OFFSET('Hygiene Data'!$C$8,0,10*ROW('Hygiene Data'!C161)),NA())</f>
        <v>#N/A</v>
      </c>
      <c r="BB167" s="111" t="e">
        <f ca="true">+IF(AND(ISNUMBER(OFFSET('Hygiene Data'!$C$10,0,10*ROW('Hygiene Data'!C161))),'Data Summary'!DQ167="Yes"),OFFSET('Hygiene Data'!$C$10,0,10*ROW('Hygiene Data'!C161)),NA())</f>
        <v>#N/A</v>
      </c>
      <c r="BC167" s="111" t="e">
        <f ca="true">+IF(AND(ISNUMBER(OFFSET('Hygiene Data'!$D$6,0,10*ROW('Hygiene Data'!D161))),'Data Summary'!DR167="Yes"),OFFSET('Hygiene Data'!$D$6,0,10*ROW('Hygiene Data'!D161)),NA())</f>
        <v>#N/A</v>
      </c>
      <c r="BD167" s="111" t="e">
        <f ca="true">+IF(AND(ISNUMBER(OFFSET('Hygiene Data'!$D$8,0,10*ROW('Hygiene Data'!D161))),'Data Summary'!DS167="Yes"),OFFSET('Hygiene Data'!$D$8,0,10*ROW('Hygiene Data'!D161)),NA())</f>
        <v>#N/A</v>
      </c>
      <c r="BE167" s="111" t="e">
        <f ca="true">+IF(AND(ISNUMBER(OFFSET('Hygiene Data'!$D$10,0,10*ROW('Hygiene Data'!D161))),'Data Summary'!DT167="Yes"),OFFSET('Hygiene Data'!$D$10,0,10*ROW('Hygiene Data'!D161)),NA())</f>
        <v>#N/A</v>
      </c>
      <c r="BF167" s="111" t="e">
        <f ca="true">+IF(AND(ISNUMBER(OFFSET('Hygiene Data'!$E$6,0,10*ROW('Hygiene Data'!E161))),'Data Summary'!DU167="Yes"),OFFSET('Hygiene Data'!$E$6,0,10*ROW('Hygiene Data'!E161)),NA())</f>
        <v>#N/A</v>
      </c>
      <c r="BG167" s="111" t="e">
        <f ca="true">+IF(AND(ISNUMBER(OFFSET('Hygiene Data'!$E$8,0,10*ROW('Hygiene Data'!E161))),'Data Summary'!DV167="Yes"),OFFSET('Hygiene Data'!$E$8,0,10*ROW('Hygiene Data'!E161)),NA())</f>
        <v>#N/A</v>
      </c>
      <c r="BH167" s="111" t="e">
        <f ca="true">+IF(AND(ISNUMBER(OFFSET('Hygiene Data'!$E$10,0,10*ROW('Hygiene Data'!E161))),'Data Summary'!DW167="Yes"),OFFSET('Hygiene Data'!$E$10,0,10*ROW('Hygiene Data'!E161)),NA())</f>
        <v>#N/A</v>
      </c>
      <c r="BI167" s="111" t="e">
        <f ca="true">+IF(AND(ISNUMBER(OFFSET('Hygiene Data'!$F$6,0,10*ROW('Hygiene Data'!F161))),'Data Summary'!DX167="Yes"),OFFSET('Hygiene Data'!$F$6,0,10*ROW('Hygiene Data'!F161)),NA())</f>
        <v>#N/A</v>
      </c>
      <c r="BJ167" s="111" t="e">
        <f ca="true">+IF(AND(ISNUMBER(OFFSET('Hygiene Data'!$F$8,0,10*ROW('Hygiene Data'!F161))),'Data Summary'!DY167="Yes"),OFFSET('Hygiene Data'!$F$8,0,10*ROW('Hygiene Data'!F161)),NA())</f>
        <v>#N/A</v>
      </c>
      <c r="BK167" s="111" t="e">
        <f ca="true">+IF(AND(ISNUMBER(OFFSET('Hygiene Data'!$F$10,0,10*ROW('Hygiene Data'!F161))),'Data Summary'!DZ167="Yes"),OFFSET('Hygiene Data'!$F$10,0,10*ROW('Hygiene Data'!F161)),NA())</f>
        <v>#N/A</v>
      </c>
      <c r="BL167" s="111" t="e">
        <f ca="true">+IF(AND(ISNUMBER(OFFSET('Hygiene Data'!$G$6,0,10*ROW('Hygiene Data'!G161))),'Data Summary'!EA167="Yes"),OFFSET('Hygiene Data'!$G$6,0,10*ROW('Hygiene Data'!G161)),NA())</f>
        <v>#N/A</v>
      </c>
      <c r="BM167" s="111" t="e">
        <f ca="true">+IF(AND(ISNUMBER(OFFSET('Hygiene Data'!$G$8,0,10*ROW('Hygiene Data'!G161))),'Data Summary'!EB167="Yes"),OFFSET('Hygiene Data'!$G$8,0,10*ROW('Hygiene Data'!G161)),NA())</f>
        <v>#N/A</v>
      </c>
      <c r="BN167" s="111" t="e">
        <f ca="true">+IF(AND(ISNUMBER(OFFSET('Hygiene Data'!$G$10,0,10*ROW('Hygiene Data'!G161))),'Data Summary'!EC167="Yes"),OFFSET('Hygiene Data'!$G$10,0,10*ROW('Hygiene Data'!G161)),NA())</f>
        <v>#N/A</v>
      </c>
      <c r="BO167" s="111" t="e">
        <f ca="true">+IF(AND(ISNUMBER(OFFSET('Hygiene Data'!$H$6,0,10*ROW('Hygiene Data'!H161))),'Data Summary'!ED167="Yes"),OFFSET('Hygiene Data'!$H$6,0,10*ROW('Hygiene Data'!H161)),NA())</f>
        <v>#N/A</v>
      </c>
      <c r="BP167" s="111" t="e">
        <f ca="true">+IF(AND(ISNUMBER(OFFSET('Hygiene Data'!$H$8,0,10*ROW('Hygiene Data'!H161))),'Data Summary'!EE167="Yes"),OFFSET('Hygiene Data'!$H$8,0,10*ROW('Hygiene Data'!H161)),NA())</f>
        <v>#N/A</v>
      </c>
      <c r="BQ167" s="111" t="e">
        <f ca="true">+IF(AND(ISNUMBER(OFFSET('Hygiene Data'!$H$10,0,10*ROW('Hygiene Data'!H161))),'Data Summary'!EF167="Yes"),OFFSET('Hygiene Data'!$H$10,0,10*ROW('Hygiene Data'!H161)),NA())</f>
        <v>#N/A</v>
      </c>
    </row>
    <row r="168" x14ac:dyDescent="0.2">
      <c r="A168" s="59" t="e">
        <f ca="true">+IF(OFFSET('Water Data'!$B$1,0,10*ROW('Water Data'!B162))="",NA(),OFFSET('Water Data'!$B$1,0,10*ROW('Water Data'!B162)))</f>
        <v>#N/A</v>
      </c>
      <c r="B168" s="59" t="e">
        <f ca="true">+IF(OFFSET('Water Data'!$A$3,0,10*ROW('Water Data'!A165))="",NA(),OFFSET('Water Data'!$A$3,0,10*ROW('Water Data'!A165)))</f>
        <v>#N/A</v>
      </c>
      <c r="C168" s="59" t="e">
        <f ca="true">+IF(OFFSET('Water Data'!$C$3,0,10*ROW('Water Data'!C165))="",NA(),OFFSET('Water Data'!$C$3,0,10*ROW('Water Data'!C165)))</f>
        <v>#N/A</v>
      </c>
      <c r="D168" s="60" t="e">
        <f ca="true">+IF(AND(ISNUMBER(OFFSET('Water Data'!$C$5,0,10*ROW('Water Data'!C162))),'Data Summary'!BS168="Yes"),100-OFFSET('Water Data'!$C$5,0,10*ROW('Water Data'!C162)),NA())</f>
        <v>#N/A</v>
      </c>
      <c r="E168" s="60" t="e">
        <f ca="true">+IF(AND(ISNUMBER(OFFSET('Water Data'!$C$7,0,10*ROW('Water Data'!C162))),'Data Summary'!BT168="Yes"),OFFSET('Water Data'!$C$7,0,10*ROW('Water Data'!C162)),NA())</f>
        <v>#N/A</v>
      </c>
      <c r="F168" s="60" t="e">
        <f ca="true">+IF(AND(ISNUMBER(OFFSET('Water Data'!$C$10,0,10*ROW('Water Data'!C162))),'Data Summary'!BU168="Yes"),OFFSET('Water Data'!$C$10,0,10*ROW('Water Data'!C162)),NA())</f>
        <v>#N/A</v>
      </c>
      <c r="G168" s="60" t="e">
        <f ca="true">+IF(AND(ISNUMBER(OFFSET('Water Data'!$D$5,0,10*ROW('Water Data'!D162))),'Data Summary'!BV168="Yes"),100-OFFSET('Water Data'!$D$5,0,10*ROW('Water Data'!D162)),NA())</f>
        <v>#N/A</v>
      </c>
      <c r="H168" s="60" t="e">
        <f ca="true">+IF(AND(ISNUMBER(OFFSET('Water Data'!$D$7,0,10*ROW('Water Data'!D162))),'Data Summary'!BW168="Yes"),OFFSET('Water Data'!$D$7,0,10*ROW('Water Data'!D162)),NA())</f>
        <v>#N/A</v>
      </c>
      <c r="I168" s="60" t="e">
        <f ca="true">+IF(AND(ISNUMBER(OFFSET('Water Data'!$D$10,0,10*ROW('Water Data'!D162))),'Data Summary'!BX168="Yes"),OFFSET('Water Data'!$D$10,0,10*ROW('Water Data'!D162)),NA())</f>
        <v>#N/A</v>
      </c>
      <c r="J168" s="60" t="e">
        <f ca="true">+IF(AND(ISNUMBER(OFFSET('Water Data'!$E$5,0,10*ROW('Water Data'!E162))),'Data Summary'!BY168="Yes"),100-OFFSET('Water Data'!$E$5,0,10*ROW('Water Data'!E162)),NA())</f>
        <v>#N/A</v>
      </c>
      <c r="K168" s="60" t="e">
        <f ca="true">+IF(AND(ISNUMBER(OFFSET('Water Data'!$E$7,0,10*ROW('Water Data'!E162))),'Data Summary'!BZ168="Yes"),OFFSET('Water Data'!$E$7,0,10*ROW('Water Data'!E162)),NA())</f>
        <v>#N/A</v>
      </c>
      <c r="L168" s="60" t="e">
        <f ca="true">+IF(AND(ISNUMBER(OFFSET('Water Data'!$E$10,0,10*ROW('Water Data'!E162))),'Data Summary'!CA168="Yes"),OFFSET('Water Data'!$E$10,0,10*ROW('Water Data'!E162)),NA())</f>
        <v>#N/A</v>
      </c>
      <c r="M168" s="60" t="e">
        <f ca="true">+IF(AND(ISNUMBER(OFFSET('Water Data'!$F$5,0,10*ROW('Water Data'!F162))),'Data Summary'!CB168="Yes"),100-OFFSET('Water Data'!$F$5,0,10*ROW('Water Data'!F162)),NA())</f>
        <v>#N/A</v>
      </c>
      <c r="N168" s="60" t="e">
        <f ca="true">+IF(AND(ISNUMBER(OFFSET('Water Data'!$F$7,0,10*ROW('Water Data'!F162))),'Data Summary'!CC168="Yes"),OFFSET('Water Data'!$F$7,0,10*ROW('Water Data'!F162)),NA())</f>
        <v>#N/A</v>
      </c>
      <c r="O168" s="60" t="e">
        <f ca="true">+IF(AND(ISNUMBER(OFFSET('Water Data'!$F$10,0,10*ROW('Water Data'!F162))),'Data Summary'!CD168="Yes"),OFFSET('Water Data'!$F$10,0,10*ROW('Water Data'!F162)),NA())</f>
        <v>#N/A</v>
      </c>
      <c r="P168" s="60" t="e">
        <f ca="true">+IF(AND(ISNUMBER(OFFSET('Water Data'!$G$5,0,10*ROW('Water Data'!G162))),'Data Summary'!CE168="Yes"),100-OFFSET('Water Data'!$G$5,0,10*ROW('Water Data'!G162)),NA())</f>
        <v>#N/A</v>
      </c>
      <c r="Q168" s="60" t="e">
        <f ca="true">+IF(AND(ISNUMBER(OFFSET('Water Data'!$G$7,0,10*ROW('Water Data'!G162))),'Data Summary'!CF168="Yes"),OFFSET('Water Data'!$G$7,0,10*ROW('Water Data'!G162)),NA())</f>
        <v>#N/A</v>
      </c>
      <c r="R168" s="60" t="e">
        <f ca="true">+IF(AND(ISNUMBER(OFFSET('Water Data'!$G$10,0,10*ROW('Water Data'!G162))),'Data Summary'!CG168="Yes"),OFFSET('Water Data'!$G$10,0,10*ROW('Water Data'!G162)),NA())</f>
        <v>#N/A</v>
      </c>
      <c r="S168" s="60" t="e">
        <f ca="true">+IF(AND(ISNUMBER(OFFSET('Water Data'!$H$5,0,10*ROW('Water Data'!H162))),'Data Summary'!CH168="Yes"),100-OFFSET('Water Data'!$H$5,0,10*ROW('Water Data'!H162)),NA())</f>
        <v>#N/A</v>
      </c>
      <c r="T168" s="60" t="e">
        <f ca="true">+IF(AND(ISNUMBER(OFFSET('Water Data'!$H$7,0,10*ROW('Water Data'!H162))),'Data Summary'!CI168="Yes"),OFFSET('Water Data'!$H$7,0,10*ROW('Water Data'!H162)),NA())</f>
        <v>#N/A</v>
      </c>
      <c r="U168" s="60" t="e">
        <f ca="true">+IF(AND(ISNUMBER(OFFSET('Water Data'!$H$10,0,10*ROW('Water Data'!H162))),'Data Summary'!CJ168="Yes"),OFFSET('Water Data'!$H$10,0,10*ROW('Water Data'!H162)),NA())</f>
        <v>#N/A</v>
      </c>
      <c r="V168" s="106" t="e">
        <f ca="true">+IF(AND(ISNUMBER(OFFSET('Sanitation Data'!$C$5,0,10*ROW('Sanitation Data'!C162))),'Data Summary'!CK168="Yes"),100-OFFSET('Sanitation Data'!$C$5,0,10*ROW('Sanitation Data'!C162)),NA())</f>
        <v>#N/A</v>
      </c>
      <c r="W168" s="106" t="e">
        <f ca="true">+IF(AND(ISNUMBER(OFFSET('Sanitation Data'!$C$7,0,10*ROW('Sanitation Data'!C162))),'Data Summary'!CL168="Yes"),OFFSET('Sanitation Data'!$C$7,0,10*ROW('Sanitation Data'!C162)),NA())</f>
        <v>#N/A</v>
      </c>
      <c r="X168" s="106" t="e">
        <f ca="true">+IF(AND(ISNUMBER(OFFSET('Sanitation Data'!$C$11,0,10*ROW('Sanitation Data'!C162))),'Data Summary'!CM168="Yes"),OFFSET('Sanitation Data'!$C$11,0,10*ROW('Sanitation Data'!C162)),NA())</f>
        <v>#N/A</v>
      </c>
      <c r="Y168" s="106" t="e">
        <f ca="true">+IF(AND(ISNUMBER(OFFSET('Sanitation Data'!$C$12,0,10*ROW('Sanitation Data'!C162))),'Data Summary'!CN168="Yes"),OFFSET('Sanitation Data'!$C$12,0,10*ROW('Sanitation Data'!C162)),NA())</f>
        <v>#N/A</v>
      </c>
      <c r="Z168" s="106" t="e">
        <f ca="true">+IF(AND(ISNUMBER(OFFSET('Sanitation Data'!$C$13,0,10*ROW('Sanitation Data'!C162))),'Data Summary'!CO168="Yes"),OFFSET('Sanitation Data'!$C$13,0,10*ROW('Sanitation Data'!C162)),NA())</f>
        <v>#N/A</v>
      </c>
      <c r="AA168" s="106" t="e">
        <f ca="true">+IF(AND(ISNUMBER(OFFSET('Sanitation Data'!$D$5,0,10*ROW('Sanitation Data'!D162))),'Data Summary'!CP168="Yes"),100-OFFSET('Sanitation Data'!$D$5,0,10*ROW('Sanitation Data'!D162)),NA())</f>
        <v>#N/A</v>
      </c>
      <c r="AB168" s="106" t="e">
        <f ca="true">+IF(AND(ISNUMBER(OFFSET('Sanitation Data'!$D$7,0,10*ROW('Sanitation Data'!D162))),'Data Summary'!CQ168="Yes"),OFFSET('Sanitation Data'!$D$7,0,10*ROW('Sanitation Data'!D162)),NA())</f>
        <v>#N/A</v>
      </c>
      <c r="AC168" s="106" t="e">
        <f ca="true">+IF(AND(ISNUMBER(OFFSET('Sanitation Data'!$D$11,0,10*ROW('Sanitation Data'!D162))),'Data Summary'!CR168="Yes"),OFFSET('Sanitation Data'!$D$11,0,10*ROW('Sanitation Data'!D162)),NA())</f>
        <v>#N/A</v>
      </c>
      <c r="AD168" s="106" t="e">
        <f ca="true">+IF(AND(ISNUMBER(OFFSET('Sanitation Data'!$D$12,0,10*ROW('Sanitation Data'!D162))),'Data Summary'!CS168="Yes"),OFFSET('Sanitation Data'!$D$12,0,10*ROW('Sanitation Data'!D162)),NA())</f>
        <v>#N/A</v>
      </c>
      <c r="AE168" s="106" t="e">
        <f ca="true">+IF(AND(ISNUMBER(OFFSET('Sanitation Data'!$D$13,0,10*ROW('Sanitation Data'!D162))),'Data Summary'!CT168="Yes"),OFFSET('Sanitation Data'!$D$13,0,10*ROW('Sanitation Data'!D162)),NA())</f>
        <v>#N/A</v>
      </c>
      <c r="AF168" s="106" t="e">
        <f ca="true">+IF(AND(ISNUMBER(OFFSET('Sanitation Data'!$E$5,0,10*ROW('Sanitation Data'!E162))),'Data Summary'!CU168="Yes"),100-OFFSET('Sanitation Data'!$E$5,0,10*ROW('Sanitation Data'!E162)),NA())</f>
        <v>#N/A</v>
      </c>
      <c r="AG168" s="106" t="e">
        <f ca="true">+IF(AND(ISNUMBER(OFFSET('Sanitation Data'!$E$7,0,10*ROW('Sanitation Data'!E162))),'Data Summary'!CV168="Yes"),OFFSET('Sanitation Data'!$E$7,0,10*ROW('Sanitation Data'!E162)),NA())</f>
        <v>#N/A</v>
      </c>
      <c r="AH168" s="106" t="e">
        <f ca="true">+IF(AND(ISNUMBER(OFFSET('Sanitation Data'!$E$11,0,10*ROW('Sanitation Data'!E162))),'Data Summary'!CW168="Yes"),OFFSET('Sanitation Data'!$E$11,0,10*ROW('Sanitation Data'!E162)),NA())</f>
        <v>#N/A</v>
      </c>
      <c r="AI168" s="106" t="e">
        <f ca="true">+IF(AND(ISNUMBER(OFFSET('Sanitation Data'!$E$12,0,10*ROW('Sanitation Data'!E162))),'Data Summary'!CX168="Yes"),OFFSET('Sanitation Data'!$E$12,0,10*ROW('Sanitation Data'!E162)),NA())</f>
        <v>#N/A</v>
      </c>
      <c r="AJ168" s="106" t="e">
        <f ca="true">+IF(AND(ISNUMBER(OFFSET('Sanitation Data'!$E$13,0,10*ROW('Sanitation Data'!E162))),'Data Summary'!CY168="Yes"),OFFSET('Sanitation Data'!$E$13,0,10*ROW('Sanitation Data'!E162)),NA())</f>
        <v>#N/A</v>
      </c>
      <c r="AK168" s="106" t="e">
        <f ca="true">+IF(AND(ISNUMBER(OFFSET('Sanitation Data'!$F$5,0,10*ROW('Sanitation Data'!F162))),'Data Summary'!CZ168="Yes"),100-OFFSET('Sanitation Data'!$F$5,0,10*ROW('Sanitation Data'!F162)),NA())</f>
        <v>#N/A</v>
      </c>
      <c r="AL168" s="106" t="e">
        <f ca="true">+IF(AND(ISNUMBER(OFFSET('Sanitation Data'!$F$7,0,10*ROW('Sanitation Data'!F162))),'Data Summary'!DA168="Yes"),OFFSET('Sanitation Data'!$F$7,0,10*ROW('Sanitation Data'!F162)),NA())</f>
        <v>#N/A</v>
      </c>
      <c r="AM168" s="106" t="e">
        <f ca="true">+IF(AND(ISNUMBER(OFFSET('Sanitation Data'!$F$11,0,10*ROW('Sanitation Data'!F162))),'Data Summary'!DB168="Yes"),OFFSET('Sanitation Data'!$F$11,0,10*ROW('Sanitation Data'!F162)),NA())</f>
        <v>#N/A</v>
      </c>
      <c r="AN168" s="106" t="e">
        <f ca="true">+IF(AND(ISNUMBER(OFFSET('Sanitation Data'!$F$12,0,10*ROW('Sanitation Data'!F162))),'Data Summary'!DC168="Yes"),OFFSET('Sanitation Data'!$F$12,0,10*ROW('Sanitation Data'!F162)),NA())</f>
        <v>#N/A</v>
      </c>
      <c r="AO168" s="106" t="e">
        <f ca="true">+IF(AND(ISNUMBER(OFFSET('Sanitation Data'!$F$13,0,10*ROW('Sanitation Data'!F162))),'Data Summary'!DD168="Yes"),OFFSET('Sanitation Data'!$F$13,0,10*ROW('Sanitation Data'!F162)),NA())</f>
        <v>#N/A</v>
      </c>
      <c r="AP168" s="106" t="e">
        <f ca="true">+IF(AND(ISNUMBER(OFFSET('Sanitation Data'!$G$5,0,10*ROW('Sanitation Data'!G162))),'Data Summary'!DE168="Yes"),100-OFFSET('Sanitation Data'!$G$5,0,10*ROW('Sanitation Data'!G162)),NA())</f>
        <v>#N/A</v>
      </c>
      <c r="AQ168" s="106" t="e">
        <f ca="true">+IF(AND(ISNUMBER(OFFSET('Sanitation Data'!$G$7,0,10*ROW('Sanitation Data'!G162))),'Data Summary'!DF168="Yes"),OFFSET('Sanitation Data'!$G$7,0,10*ROW('Sanitation Data'!G162)),NA())</f>
        <v>#N/A</v>
      </c>
      <c r="AR168" s="106" t="e">
        <f ca="true">+IF(AND(ISNUMBER(OFFSET('Sanitation Data'!$G$11,0,10*ROW('Sanitation Data'!G162))),'Data Summary'!DG168="Yes"),OFFSET('Sanitation Data'!$G$11,0,10*ROW('Sanitation Data'!G162)),NA())</f>
        <v>#N/A</v>
      </c>
      <c r="AS168" s="106" t="e">
        <f ca="true">+IF(AND(ISNUMBER(OFFSET('Sanitation Data'!$G$12,0,10*ROW('Sanitation Data'!G162))),'Data Summary'!DH168="Yes"),OFFSET('Sanitation Data'!$G$12,0,10*ROW('Sanitation Data'!G162)),NA())</f>
        <v>#N/A</v>
      </c>
      <c r="AT168" s="106" t="e">
        <f ca="true">+IF(AND(ISNUMBER(OFFSET('Sanitation Data'!$G$13,0,10*ROW('Sanitation Data'!G162))),'Data Summary'!DI168="Yes"),OFFSET('Sanitation Data'!$G$13,0,10*ROW('Sanitation Data'!G162)),NA())</f>
        <v>#N/A</v>
      </c>
      <c r="AU168" s="106" t="e">
        <f ca="true">+IF(AND(ISNUMBER(OFFSET('Sanitation Data'!$H$5,0,10*ROW('Sanitation Data'!H162))),'Data Summary'!DJ168="Yes"),100-OFFSET('Sanitation Data'!$H$5,0,10*ROW('Sanitation Data'!H162)),NA())</f>
        <v>#N/A</v>
      </c>
      <c r="AV168" s="106" t="e">
        <f ca="true">+IF(AND(ISNUMBER(OFFSET('Sanitation Data'!$H$7,0,10*ROW('Sanitation Data'!H162))),'Data Summary'!DK168="Yes"),OFFSET('Sanitation Data'!$H$7,0,10*ROW('Sanitation Data'!H162)),NA())</f>
        <v>#N/A</v>
      </c>
      <c r="AW168" s="106" t="e">
        <f ca="true">+IF(AND(ISNUMBER(OFFSET('Sanitation Data'!$H$11,0,10*ROW('Sanitation Data'!H162))),'Data Summary'!DL168="Yes"),OFFSET('Sanitation Data'!$H$11,0,10*ROW('Sanitation Data'!H162)),NA())</f>
        <v>#N/A</v>
      </c>
      <c r="AX168" s="106" t="e">
        <f ca="true">+IF(AND(ISNUMBER(OFFSET('Sanitation Data'!$H$12,0,10*ROW('Sanitation Data'!H162))),'Data Summary'!DM168="Yes"),OFFSET('Sanitation Data'!$H$12,0,10*ROW('Sanitation Data'!H162)),NA())</f>
        <v>#N/A</v>
      </c>
      <c r="AY168" s="106" t="e">
        <f ca="true">+IF(AND(ISNUMBER(OFFSET('Sanitation Data'!$H$13,0,10*ROW('Sanitation Data'!H162))),'Data Summary'!DN168="Yes"),OFFSET('Sanitation Data'!$H$13,0,10*ROW('Sanitation Data'!H162)),NA())</f>
        <v>#N/A</v>
      </c>
      <c r="AZ168" s="111" t="e">
        <f ca="true">+IF(AND(ISNUMBER(OFFSET('Hygiene Data'!$C$6,0,10*ROW('Hygiene Data'!C162))),'Data Summary'!DO168="Yes"),OFFSET('Hygiene Data'!$C$6,0,10*ROW('Hygiene Data'!C162)),NA())</f>
        <v>#N/A</v>
      </c>
      <c r="BA168" s="111" t="e">
        <f ca="true">+IF(AND(ISNUMBER(OFFSET('Hygiene Data'!$C$8,0,10*ROW('Hygiene Data'!C162))),'Data Summary'!DP168="Yes"),OFFSET('Hygiene Data'!$C$8,0,10*ROW('Hygiene Data'!C162)),NA())</f>
        <v>#N/A</v>
      </c>
      <c r="BB168" s="111" t="e">
        <f ca="true">+IF(AND(ISNUMBER(OFFSET('Hygiene Data'!$C$10,0,10*ROW('Hygiene Data'!C162))),'Data Summary'!DQ168="Yes"),OFFSET('Hygiene Data'!$C$10,0,10*ROW('Hygiene Data'!C162)),NA())</f>
        <v>#N/A</v>
      </c>
      <c r="BC168" s="111" t="e">
        <f ca="true">+IF(AND(ISNUMBER(OFFSET('Hygiene Data'!$D$6,0,10*ROW('Hygiene Data'!D162))),'Data Summary'!DR168="Yes"),OFFSET('Hygiene Data'!$D$6,0,10*ROW('Hygiene Data'!D162)),NA())</f>
        <v>#N/A</v>
      </c>
      <c r="BD168" s="111" t="e">
        <f ca="true">+IF(AND(ISNUMBER(OFFSET('Hygiene Data'!$D$8,0,10*ROW('Hygiene Data'!D162))),'Data Summary'!DS168="Yes"),OFFSET('Hygiene Data'!$D$8,0,10*ROW('Hygiene Data'!D162)),NA())</f>
        <v>#N/A</v>
      </c>
      <c r="BE168" s="111" t="e">
        <f ca="true">+IF(AND(ISNUMBER(OFFSET('Hygiene Data'!$D$10,0,10*ROW('Hygiene Data'!D162))),'Data Summary'!DT168="Yes"),OFFSET('Hygiene Data'!$D$10,0,10*ROW('Hygiene Data'!D162)),NA())</f>
        <v>#N/A</v>
      </c>
      <c r="BF168" s="111" t="e">
        <f ca="true">+IF(AND(ISNUMBER(OFFSET('Hygiene Data'!$E$6,0,10*ROW('Hygiene Data'!E162))),'Data Summary'!DU168="Yes"),OFFSET('Hygiene Data'!$E$6,0,10*ROW('Hygiene Data'!E162)),NA())</f>
        <v>#N/A</v>
      </c>
      <c r="BG168" s="111" t="e">
        <f ca="true">+IF(AND(ISNUMBER(OFFSET('Hygiene Data'!$E$8,0,10*ROW('Hygiene Data'!E162))),'Data Summary'!DV168="Yes"),OFFSET('Hygiene Data'!$E$8,0,10*ROW('Hygiene Data'!E162)),NA())</f>
        <v>#N/A</v>
      </c>
      <c r="BH168" s="111" t="e">
        <f ca="true">+IF(AND(ISNUMBER(OFFSET('Hygiene Data'!$E$10,0,10*ROW('Hygiene Data'!E162))),'Data Summary'!DW168="Yes"),OFFSET('Hygiene Data'!$E$10,0,10*ROW('Hygiene Data'!E162)),NA())</f>
        <v>#N/A</v>
      </c>
      <c r="BI168" s="111" t="e">
        <f ca="true">+IF(AND(ISNUMBER(OFFSET('Hygiene Data'!$F$6,0,10*ROW('Hygiene Data'!F162))),'Data Summary'!DX168="Yes"),OFFSET('Hygiene Data'!$F$6,0,10*ROW('Hygiene Data'!F162)),NA())</f>
        <v>#N/A</v>
      </c>
      <c r="BJ168" s="111" t="e">
        <f ca="true">+IF(AND(ISNUMBER(OFFSET('Hygiene Data'!$F$8,0,10*ROW('Hygiene Data'!F162))),'Data Summary'!DY168="Yes"),OFFSET('Hygiene Data'!$F$8,0,10*ROW('Hygiene Data'!F162)),NA())</f>
        <v>#N/A</v>
      </c>
      <c r="BK168" s="111" t="e">
        <f ca="true">+IF(AND(ISNUMBER(OFFSET('Hygiene Data'!$F$10,0,10*ROW('Hygiene Data'!F162))),'Data Summary'!DZ168="Yes"),OFFSET('Hygiene Data'!$F$10,0,10*ROW('Hygiene Data'!F162)),NA())</f>
        <v>#N/A</v>
      </c>
      <c r="BL168" s="111" t="e">
        <f ca="true">+IF(AND(ISNUMBER(OFFSET('Hygiene Data'!$G$6,0,10*ROW('Hygiene Data'!G162))),'Data Summary'!EA168="Yes"),OFFSET('Hygiene Data'!$G$6,0,10*ROW('Hygiene Data'!G162)),NA())</f>
        <v>#N/A</v>
      </c>
      <c r="BM168" s="111" t="e">
        <f ca="true">+IF(AND(ISNUMBER(OFFSET('Hygiene Data'!$G$8,0,10*ROW('Hygiene Data'!G162))),'Data Summary'!EB168="Yes"),OFFSET('Hygiene Data'!$G$8,0,10*ROW('Hygiene Data'!G162)),NA())</f>
        <v>#N/A</v>
      </c>
      <c r="BN168" s="111" t="e">
        <f ca="true">+IF(AND(ISNUMBER(OFFSET('Hygiene Data'!$G$10,0,10*ROW('Hygiene Data'!G162))),'Data Summary'!EC168="Yes"),OFFSET('Hygiene Data'!$G$10,0,10*ROW('Hygiene Data'!G162)),NA())</f>
        <v>#N/A</v>
      </c>
      <c r="BO168" s="111" t="e">
        <f ca="true">+IF(AND(ISNUMBER(OFFSET('Hygiene Data'!$H$6,0,10*ROW('Hygiene Data'!H162))),'Data Summary'!ED168="Yes"),OFFSET('Hygiene Data'!$H$6,0,10*ROW('Hygiene Data'!H162)),NA())</f>
        <v>#N/A</v>
      </c>
      <c r="BP168" s="111" t="e">
        <f ca="true">+IF(AND(ISNUMBER(OFFSET('Hygiene Data'!$H$8,0,10*ROW('Hygiene Data'!H162))),'Data Summary'!EE168="Yes"),OFFSET('Hygiene Data'!$H$8,0,10*ROW('Hygiene Data'!H162)),NA())</f>
        <v>#N/A</v>
      </c>
      <c r="BQ168" s="111" t="e">
        <f ca="true">+IF(AND(ISNUMBER(OFFSET('Hygiene Data'!$H$10,0,10*ROW('Hygiene Data'!H162))),'Data Summary'!EF168="Yes"),OFFSET('Hygiene Data'!$H$10,0,10*ROW('Hygiene Data'!H162)),NA())</f>
        <v>#N/A</v>
      </c>
    </row>
    <row r="169" x14ac:dyDescent="0.2">
      <c r="A169" s="59" t="e">
        <f ca="true">+IF(OFFSET('Water Data'!$B$1,0,10*ROW('Water Data'!B163))="",NA(),OFFSET('Water Data'!$B$1,0,10*ROW('Water Data'!B163)))</f>
        <v>#N/A</v>
      </c>
      <c r="B169" s="59" t="e">
        <f ca="true">+IF(OFFSET('Water Data'!$A$3,0,10*ROW('Water Data'!A166))="",NA(),OFFSET('Water Data'!$A$3,0,10*ROW('Water Data'!A166)))</f>
        <v>#N/A</v>
      </c>
      <c r="C169" s="59" t="e">
        <f ca="true">+IF(OFFSET('Water Data'!$C$3,0,10*ROW('Water Data'!C166))="",NA(),OFFSET('Water Data'!$C$3,0,10*ROW('Water Data'!C166)))</f>
        <v>#N/A</v>
      </c>
      <c r="D169" s="60" t="e">
        <f ca="true">+IF(AND(ISNUMBER(OFFSET('Water Data'!$C$5,0,10*ROW('Water Data'!C163))),'Data Summary'!BS169="Yes"),100-OFFSET('Water Data'!$C$5,0,10*ROW('Water Data'!C163)),NA())</f>
        <v>#N/A</v>
      </c>
      <c r="E169" s="60" t="e">
        <f ca="true">+IF(AND(ISNUMBER(OFFSET('Water Data'!$C$7,0,10*ROW('Water Data'!C163))),'Data Summary'!BT169="Yes"),OFFSET('Water Data'!$C$7,0,10*ROW('Water Data'!C163)),NA())</f>
        <v>#N/A</v>
      </c>
      <c r="F169" s="60" t="e">
        <f ca="true">+IF(AND(ISNUMBER(OFFSET('Water Data'!$C$10,0,10*ROW('Water Data'!C163))),'Data Summary'!BU169="Yes"),OFFSET('Water Data'!$C$10,0,10*ROW('Water Data'!C163)),NA())</f>
        <v>#N/A</v>
      </c>
      <c r="G169" s="60" t="e">
        <f ca="true">+IF(AND(ISNUMBER(OFFSET('Water Data'!$D$5,0,10*ROW('Water Data'!D163))),'Data Summary'!BV169="Yes"),100-OFFSET('Water Data'!$D$5,0,10*ROW('Water Data'!D163)),NA())</f>
        <v>#N/A</v>
      </c>
      <c r="H169" s="60" t="e">
        <f ca="true">+IF(AND(ISNUMBER(OFFSET('Water Data'!$D$7,0,10*ROW('Water Data'!D163))),'Data Summary'!BW169="Yes"),OFFSET('Water Data'!$D$7,0,10*ROW('Water Data'!D163)),NA())</f>
        <v>#N/A</v>
      </c>
      <c r="I169" s="60" t="e">
        <f ca="true">+IF(AND(ISNUMBER(OFFSET('Water Data'!$D$10,0,10*ROW('Water Data'!D163))),'Data Summary'!BX169="Yes"),OFFSET('Water Data'!$D$10,0,10*ROW('Water Data'!D163)),NA())</f>
        <v>#N/A</v>
      </c>
      <c r="J169" s="60" t="e">
        <f ca="true">+IF(AND(ISNUMBER(OFFSET('Water Data'!$E$5,0,10*ROW('Water Data'!E163))),'Data Summary'!BY169="Yes"),100-OFFSET('Water Data'!$E$5,0,10*ROW('Water Data'!E163)),NA())</f>
        <v>#N/A</v>
      </c>
      <c r="K169" s="60" t="e">
        <f ca="true">+IF(AND(ISNUMBER(OFFSET('Water Data'!$E$7,0,10*ROW('Water Data'!E163))),'Data Summary'!BZ169="Yes"),OFFSET('Water Data'!$E$7,0,10*ROW('Water Data'!E163)),NA())</f>
        <v>#N/A</v>
      </c>
      <c r="L169" s="60" t="e">
        <f ca="true">+IF(AND(ISNUMBER(OFFSET('Water Data'!$E$10,0,10*ROW('Water Data'!E163))),'Data Summary'!CA169="Yes"),OFFSET('Water Data'!$E$10,0,10*ROW('Water Data'!E163)),NA())</f>
        <v>#N/A</v>
      </c>
      <c r="M169" s="60" t="e">
        <f ca="true">+IF(AND(ISNUMBER(OFFSET('Water Data'!$F$5,0,10*ROW('Water Data'!F163))),'Data Summary'!CB169="Yes"),100-OFFSET('Water Data'!$F$5,0,10*ROW('Water Data'!F163)),NA())</f>
        <v>#N/A</v>
      </c>
      <c r="N169" s="60" t="e">
        <f ca="true">+IF(AND(ISNUMBER(OFFSET('Water Data'!$F$7,0,10*ROW('Water Data'!F163))),'Data Summary'!CC169="Yes"),OFFSET('Water Data'!$F$7,0,10*ROW('Water Data'!F163)),NA())</f>
        <v>#N/A</v>
      </c>
      <c r="O169" s="60" t="e">
        <f ca="true">+IF(AND(ISNUMBER(OFFSET('Water Data'!$F$10,0,10*ROW('Water Data'!F163))),'Data Summary'!CD169="Yes"),OFFSET('Water Data'!$F$10,0,10*ROW('Water Data'!F163)),NA())</f>
        <v>#N/A</v>
      </c>
      <c r="P169" s="60" t="e">
        <f ca="true">+IF(AND(ISNUMBER(OFFSET('Water Data'!$G$5,0,10*ROW('Water Data'!G163))),'Data Summary'!CE169="Yes"),100-OFFSET('Water Data'!$G$5,0,10*ROW('Water Data'!G163)),NA())</f>
        <v>#N/A</v>
      </c>
      <c r="Q169" s="60" t="e">
        <f ca="true">+IF(AND(ISNUMBER(OFFSET('Water Data'!$G$7,0,10*ROW('Water Data'!G163))),'Data Summary'!CF169="Yes"),OFFSET('Water Data'!$G$7,0,10*ROW('Water Data'!G163)),NA())</f>
        <v>#N/A</v>
      </c>
      <c r="R169" s="60" t="e">
        <f ca="true">+IF(AND(ISNUMBER(OFFSET('Water Data'!$G$10,0,10*ROW('Water Data'!G163))),'Data Summary'!CG169="Yes"),OFFSET('Water Data'!$G$10,0,10*ROW('Water Data'!G163)),NA())</f>
        <v>#N/A</v>
      </c>
      <c r="S169" s="60" t="e">
        <f ca="true">+IF(AND(ISNUMBER(OFFSET('Water Data'!$H$5,0,10*ROW('Water Data'!H163))),'Data Summary'!CH169="Yes"),100-OFFSET('Water Data'!$H$5,0,10*ROW('Water Data'!H163)),NA())</f>
        <v>#N/A</v>
      </c>
      <c r="T169" s="60" t="e">
        <f ca="true">+IF(AND(ISNUMBER(OFFSET('Water Data'!$H$7,0,10*ROW('Water Data'!H163))),'Data Summary'!CI169="Yes"),OFFSET('Water Data'!$H$7,0,10*ROW('Water Data'!H163)),NA())</f>
        <v>#N/A</v>
      </c>
      <c r="U169" s="60" t="e">
        <f ca="true">+IF(AND(ISNUMBER(OFFSET('Water Data'!$H$10,0,10*ROW('Water Data'!H163))),'Data Summary'!CJ169="Yes"),OFFSET('Water Data'!$H$10,0,10*ROW('Water Data'!H163)),NA())</f>
        <v>#N/A</v>
      </c>
      <c r="V169" s="106" t="e">
        <f ca="true">+IF(AND(ISNUMBER(OFFSET('Sanitation Data'!$C$5,0,10*ROW('Sanitation Data'!C163))),'Data Summary'!CK169="Yes"),100-OFFSET('Sanitation Data'!$C$5,0,10*ROW('Sanitation Data'!C163)),NA())</f>
        <v>#N/A</v>
      </c>
      <c r="W169" s="106" t="e">
        <f ca="true">+IF(AND(ISNUMBER(OFFSET('Sanitation Data'!$C$7,0,10*ROW('Sanitation Data'!C163))),'Data Summary'!CL169="Yes"),OFFSET('Sanitation Data'!$C$7,0,10*ROW('Sanitation Data'!C163)),NA())</f>
        <v>#N/A</v>
      </c>
      <c r="X169" s="106" t="e">
        <f ca="true">+IF(AND(ISNUMBER(OFFSET('Sanitation Data'!$C$11,0,10*ROW('Sanitation Data'!C163))),'Data Summary'!CM169="Yes"),OFFSET('Sanitation Data'!$C$11,0,10*ROW('Sanitation Data'!C163)),NA())</f>
        <v>#N/A</v>
      </c>
      <c r="Y169" s="106" t="e">
        <f ca="true">+IF(AND(ISNUMBER(OFFSET('Sanitation Data'!$C$12,0,10*ROW('Sanitation Data'!C163))),'Data Summary'!CN169="Yes"),OFFSET('Sanitation Data'!$C$12,0,10*ROW('Sanitation Data'!C163)),NA())</f>
        <v>#N/A</v>
      </c>
      <c r="Z169" s="106" t="e">
        <f ca="true">+IF(AND(ISNUMBER(OFFSET('Sanitation Data'!$C$13,0,10*ROW('Sanitation Data'!C163))),'Data Summary'!CO169="Yes"),OFFSET('Sanitation Data'!$C$13,0,10*ROW('Sanitation Data'!C163)),NA())</f>
        <v>#N/A</v>
      </c>
      <c r="AA169" s="106" t="e">
        <f ca="true">+IF(AND(ISNUMBER(OFFSET('Sanitation Data'!$D$5,0,10*ROW('Sanitation Data'!D163))),'Data Summary'!CP169="Yes"),100-OFFSET('Sanitation Data'!$D$5,0,10*ROW('Sanitation Data'!D163)),NA())</f>
        <v>#N/A</v>
      </c>
      <c r="AB169" s="106" t="e">
        <f ca="true">+IF(AND(ISNUMBER(OFFSET('Sanitation Data'!$D$7,0,10*ROW('Sanitation Data'!D163))),'Data Summary'!CQ169="Yes"),OFFSET('Sanitation Data'!$D$7,0,10*ROW('Sanitation Data'!D163)),NA())</f>
        <v>#N/A</v>
      </c>
      <c r="AC169" s="106" t="e">
        <f ca="true">+IF(AND(ISNUMBER(OFFSET('Sanitation Data'!$D$11,0,10*ROW('Sanitation Data'!D163))),'Data Summary'!CR169="Yes"),OFFSET('Sanitation Data'!$D$11,0,10*ROW('Sanitation Data'!D163)),NA())</f>
        <v>#N/A</v>
      </c>
      <c r="AD169" s="106" t="e">
        <f ca="true">+IF(AND(ISNUMBER(OFFSET('Sanitation Data'!$D$12,0,10*ROW('Sanitation Data'!D163))),'Data Summary'!CS169="Yes"),OFFSET('Sanitation Data'!$D$12,0,10*ROW('Sanitation Data'!D163)),NA())</f>
        <v>#N/A</v>
      </c>
      <c r="AE169" s="106" t="e">
        <f ca="true">+IF(AND(ISNUMBER(OFFSET('Sanitation Data'!$D$13,0,10*ROW('Sanitation Data'!D163))),'Data Summary'!CT169="Yes"),OFFSET('Sanitation Data'!$D$13,0,10*ROW('Sanitation Data'!D163)),NA())</f>
        <v>#N/A</v>
      </c>
      <c r="AF169" s="106" t="e">
        <f ca="true">+IF(AND(ISNUMBER(OFFSET('Sanitation Data'!$E$5,0,10*ROW('Sanitation Data'!E163))),'Data Summary'!CU169="Yes"),100-OFFSET('Sanitation Data'!$E$5,0,10*ROW('Sanitation Data'!E163)),NA())</f>
        <v>#N/A</v>
      </c>
      <c r="AG169" s="106" t="e">
        <f ca="true">+IF(AND(ISNUMBER(OFFSET('Sanitation Data'!$E$7,0,10*ROW('Sanitation Data'!E163))),'Data Summary'!CV169="Yes"),OFFSET('Sanitation Data'!$E$7,0,10*ROW('Sanitation Data'!E163)),NA())</f>
        <v>#N/A</v>
      </c>
      <c r="AH169" s="106" t="e">
        <f ca="true">+IF(AND(ISNUMBER(OFFSET('Sanitation Data'!$E$11,0,10*ROW('Sanitation Data'!E163))),'Data Summary'!CW169="Yes"),OFFSET('Sanitation Data'!$E$11,0,10*ROW('Sanitation Data'!E163)),NA())</f>
        <v>#N/A</v>
      </c>
      <c r="AI169" s="106" t="e">
        <f ca="true">+IF(AND(ISNUMBER(OFFSET('Sanitation Data'!$E$12,0,10*ROW('Sanitation Data'!E163))),'Data Summary'!CX169="Yes"),OFFSET('Sanitation Data'!$E$12,0,10*ROW('Sanitation Data'!E163)),NA())</f>
        <v>#N/A</v>
      </c>
      <c r="AJ169" s="106" t="e">
        <f ca="true">+IF(AND(ISNUMBER(OFFSET('Sanitation Data'!$E$13,0,10*ROW('Sanitation Data'!E163))),'Data Summary'!CY169="Yes"),OFFSET('Sanitation Data'!$E$13,0,10*ROW('Sanitation Data'!E163)),NA())</f>
        <v>#N/A</v>
      </c>
      <c r="AK169" s="106" t="e">
        <f ca="true">+IF(AND(ISNUMBER(OFFSET('Sanitation Data'!$F$5,0,10*ROW('Sanitation Data'!F163))),'Data Summary'!CZ169="Yes"),100-OFFSET('Sanitation Data'!$F$5,0,10*ROW('Sanitation Data'!F163)),NA())</f>
        <v>#N/A</v>
      </c>
      <c r="AL169" s="106" t="e">
        <f ca="true">+IF(AND(ISNUMBER(OFFSET('Sanitation Data'!$F$7,0,10*ROW('Sanitation Data'!F163))),'Data Summary'!DA169="Yes"),OFFSET('Sanitation Data'!$F$7,0,10*ROW('Sanitation Data'!F163)),NA())</f>
        <v>#N/A</v>
      </c>
      <c r="AM169" s="106" t="e">
        <f ca="true">+IF(AND(ISNUMBER(OFFSET('Sanitation Data'!$F$11,0,10*ROW('Sanitation Data'!F163))),'Data Summary'!DB169="Yes"),OFFSET('Sanitation Data'!$F$11,0,10*ROW('Sanitation Data'!F163)),NA())</f>
        <v>#N/A</v>
      </c>
      <c r="AN169" s="106" t="e">
        <f ca="true">+IF(AND(ISNUMBER(OFFSET('Sanitation Data'!$F$12,0,10*ROW('Sanitation Data'!F163))),'Data Summary'!DC169="Yes"),OFFSET('Sanitation Data'!$F$12,0,10*ROW('Sanitation Data'!F163)),NA())</f>
        <v>#N/A</v>
      </c>
      <c r="AO169" s="106" t="e">
        <f ca="true">+IF(AND(ISNUMBER(OFFSET('Sanitation Data'!$F$13,0,10*ROW('Sanitation Data'!F163))),'Data Summary'!DD169="Yes"),OFFSET('Sanitation Data'!$F$13,0,10*ROW('Sanitation Data'!F163)),NA())</f>
        <v>#N/A</v>
      </c>
      <c r="AP169" s="106" t="e">
        <f ca="true">+IF(AND(ISNUMBER(OFFSET('Sanitation Data'!$G$5,0,10*ROW('Sanitation Data'!G163))),'Data Summary'!DE169="Yes"),100-OFFSET('Sanitation Data'!$G$5,0,10*ROW('Sanitation Data'!G163)),NA())</f>
        <v>#N/A</v>
      </c>
      <c r="AQ169" s="106" t="e">
        <f ca="true">+IF(AND(ISNUMBER(OFFSET('Sanitation Data'!$G$7,0,10*ROW('Sanitation Data'!G163))),'Data Summary'!DF169="Yes"),OFFSET('Sanitation Data'!$G$7,0,10*ROW('Sanitation Data'!G163)),NA())</f>
        <v>#N/A</v>
      </c>
      <c r="AR169" s="106" t="e">
        <f ca="true">+IF(AND(ISNUMBER(OFFSET('Sanitation Data'!$G$11,0,10*ROW('Sanitation Data'!G163))),'Data Summary'!DG169="Yes"),OFFSET('Sanitation Data'!$G$11,0,10*ROW('Sanitation Data'!G163)),NA())</f>
        <v>#N/A</v>
      </c>
      <c r="AS169" s="106" t="e">
        <f ca="true">+IF(AND(ISNUMBER(OFFSET('Sanitation Data'!$G$12,0,10*ROW('Sanitation Data'!G163))),'Data Summary'!DH169="Yes"),OFFSET('Sanitation Data'!$G$12,0,10*ROW('Sanitation Data'!G163)),NA())</f>
        <v>#N/A</v>
      </c>
      <c r="AT169" s="106" t="e">
        <f ca="true">+IF(AND(ISNUMBER(OFFSET('Sanitation Data'!$G$13,0,10*ROW('Sanitation Data'!G163))),'Data Summary'!DI169="Yes"),OFFSET('Sanitation Data'!$G$13,0,10*ROW('Sanitation Data'!G163)),NA())</f>
        <v>#N/A</v>
      </c>
      <c r="AU169" s="106" t="e">
        <f ca="true">+IF(AND(ISNUMBER(OFFSET('Sanitation Data'!$H$5,0,10*ROW('Sanitation Data'!H163))),'Data Summary'!DJ169="Yes"),100-OFFSET('Sanitation Data'!$H$5,0,10*ROW('Sanitation Data'!H163)),NA())</f>
        <v>#N/A</v>
      </c>
      <c r="AV169" s="106" t="e">
        <f ca="true">+IF(AND(ISNUMBER(OFFSET('Sanitation Data'!$H$7,0,10*ROW('Sanitation Data'!H163))),'Data Summary'!DK169="Yes"),OFFSET('Sanitation Data'!$H$7,0,10*ROW('Sanitation Data'!H163)),NA())</f>
        <v>#N/A</v>
      </c>
      <c r="AW169" s="106" t="e">
        <f ca="true">+IF(AND(ISNUMBER(OFFSET('Sanitation Data'!$H$11,0,10*ROW('Sanitation Data'!H163))),'Data Summary'!DL169="Yes"),OFFSET('Sanitation Data'!$H$11,0,10*ROW('Sanitation Data'!H163)),NA())</f>
        <v>#N/A</v>
      </c>
      <c r="AX169" s="106" t="e">
        <f ca="true">+IF(AND(ISNUMBER(OFFSET('Sanitation Data'!$H$12,0,10*ROW('Sanitation Data'!H163))),'Data Summary'!DM169="Yes"),OFFSET('Sanitation Data'!$H$12,0,10*ROW('Sanitation Data'!H163)),NA())</f>
        <v>#N/A</v>
      </c>
      <c r="AY169" s="106" t="e">
        <f ca="true">+IF(AND(ISNUMBER(OFFSET('Sanitation Data'!$H$13,0,10*ROW('Sanitation Data'!H163))),'Data Summary'!DN169="Yes"),OFFSET('Sanitation Data'!$H$13,0,10*ROW('Sanitation Data'!H163)),NA())</f>
        <v>#N/A</v>
      </c>
      <c r="AZ169" s="111" t="e">
        <f ca="true">+IF(AND(ISNUMBER(OFFSET('Hygiene Data'!$C$6,0,10*ROW('Hygiene Data'!C163))),'Data Summary'!DO169="Yes"),OFFSET('Hygiene Data'!$C$6,0,10*ROW('Hygiene Data'!C163)),NA())</f>
        <v>#N/A</v>
      </c>
      <c r="BA169" s="111" t="e">
        <f ca="true">+IF(AND(ISNUMBER(OFFSET('Hygiene Data'!$C$8,0,10*ROW('Hygiene Data'!C163))),'Data Summary'!DP169="Yes"),OFFSET('Hygiene Data'!$C$8,0,10*ROW('Hygiene Data'!C163)),NA())</f>
        <v>#N/A</v>
      </c>
      <c r="BB169" s="111" t="e">
        <f ca="true">+IF(AND(ISNUMBER(OFFSET('Hygiene Data'!$C$10,0,10*ROW('Hygiene Data'!C163))),'Data Summary'!DQ169="Yes"),OFFSET('Hygiene Data'!$C$10,0,10*ROW('Hygiene Data'!C163)),NA())</f>
        <v>#N/A</v>
      </c>
      <c r="BC169" s="111" t="e">
        <f ca="true">+IF(AND(ISNUMBER(OFFSET('Hygiene Data'!$D$6,0,10*ROW('Hygiene Data'!D163))),'Data Summary'!DR169="Yes"),OFFSET('Hygiene Data'!$D$6,0,10*ROW('Hygiene Data'!D163)),NA())</f>
        <v>#N/A</v>
      </c>
      <c r="BD169" s="111" t="e">
        <f ca="true">+IF(AND(ISNUMBER(OFFSET('Hygiene Data'!$D$8,0,10*ROW('Hygiene Data'!D163))),'Data Summary'!DS169="Yes"),OFFSET('Hygiene Data'!$D$8,0,10*ROW('Hygiene Data'!D163)),NA())</f>
        <v>#N/A</v>
      </c>
      <c r="BE169" s="111" t="e">
        <f ca="true">+IF(AND(ISNUMBER(OFFSET('Hygiene Data'!$D$10,0,10*ROW('Hygiene Data'!D163))),'Data Summary'!DT169="Yes"),OFFSET('Hygiene Data'!$D$10,0,10*ROW('Hygiene Data'!D163)),NA())</f>
        <v>#N/A</v>
      </c>
      <c r="BF169" s="111" t="e">
        <f ca="true">+IF(AND(ISNUMBER(OFFSET('Hygiene Data'!$E$6,0,10*ROW('Hygiene Data'!E163))),'Data Summary'!DU169="Yes"),OFFSET('Hygiene Data'!$E$6,0,10*ROW('Hygiene Data'!E163)),NA())</f>
        <v>#N/A</v>
      </c>
      <c r="BG169" s="111" t="e">
        <f ca="true">+IF(AND(ISNUMBER(OFFSET('Hygiene Data'!$E$8,0,10*ROW('Hygiene Data'!E163))),'Data Summary'!DV169="Yes"),OFFSET('Hygiene Data'!$E$8,0,10*ROW('Hygiene Data'!E163)),NA())</f>
        <v>#N/A</v>
      </c>
      <c r="BH169" s="111" t="e">
        <f ca="true">+IF(AND(ISNUMBER(OFFSET('Hygiene Data'!$E$10,0,10*ROW('Hygiene Data'!E163))),'Data Summary'!DW169="Yes"),OFFSET('Hygiene Data'!$E$10,0,10*ROW('Hygiene Data'!E163)),NA())</f>
        <v>#N/A</v>
      </c>
      <c r="BI169" s="111" t="e">
        <f ca="true">+IF(AND(ISNUMBER(OFFSET('Hygiene Data'!$F$6,0,10*ROW('Hygiene Data'!F163))),'Data Summary'!DX169="Yes"),OFFSET('Hygiene Data'!$F$6,0,10*ROW('Hygiene Data'!F163)),NA())</f>
        <v>#N/A</v>
      </c>
      <c r="BJ169" s="111" t="e">
        <f ca="true">+IF(AND(ISNUMBER(OFFSET('Hygiene Data'!$F$8,0,10*ROW('Hygiene Data'!F163))),'Data Summary'!DY169="Yes"),OFFSET('Hygiene Data'!$F$8,0,10*ROW('Hygiene Data'!F163)),NA())</f>
        <v>#N/A</v>
      </c>
      <c r="BK169" s="111" t="e">
        <f ca="true">+IF(AND(ISNUMBER(OFFSET('Hygiene Data'!$F$10,0,10*ROW('Hygiene Data'!F163))),'Data Summary'!DZ169="Yes"),OFFSET('Hygiene Data'!$F$10,0,10*ROW('Hygiene Data'!F163)),NA())</f>
        <v>#N/A</v>
      </c>
      <c r="BL169" s="111" t="e">
        <f ca="true">+IF(AND(ISNUMBER(OFFSET('Hygiene Data'!$G$6,0,10*ROW('Hygiene Data'!G163))),'Data Summary'!EA169="Yes"),OFFSET('Hygiene Data'!$G$6,0,10*ROW('Hygiene Data'!G163)),NA())</f>
        <v>#N/A</v>
      </c>
      <c r="BM169" s="111" t="e">
        <f ca="true">+IF(AND(ISNUMBER(OFFSET('Hygiene Data'!$G$8,0,10*ROW('Hygiene Data'!G163))),'Data Summary'!EB169="Yes"),OFFSET('Hygiene Data'!$G$8,0,10*ROW('Hygiene Data'!G163)),NA())</f>
        <v>#N/A</v>
      </c>
      <c r="BN169" s="111" t="e">
        <f ca="true">+IF(AND(ISNUMBER(OFFSET('Hygiene Data'!$G$10,0,10*ROW('Hygiene Data'!G163))),'Data Summary'!EC169="Yes"),OFFSET('Hygiene Data'!$G$10,0,10*ROW('Hygiene Data'!G163)),NA())</f>
        <v>#N/A</v>
      </c>
      <c r="BO169" s="111" t="e">
        <f ca="true">+IF(AND(ISNUMBER(OFFSET('Hygiene Data'!$H$6,0,10*ROW('Hygiene Data'!H163))),'Data Summary'!ED169="Yes"),OFFSET('Hygiene Data'!$H$6,0,10*ROW('Hygiene Data'!H163)),NA())</f>
        <v>#N/A</v>
      </c>
      <c r="BP169" s="111" t="e">
        <f ca="true">+IF(AND(ISNUMBER(OFFSET('Hygiene Data'!$H$8,0,10*ROW('Hygiene Data'!H163))),'Data Summary'!EE169="Yes"),OFFSET('Hygiene Data'!$H$8,0,10*ROW('Hygiene Data'!H163)),NA())</f>
        <v>#N/A</v>
      </c>
      <c r="BQ169" s="111" t="e">
        <f ca="true">+IF(AND(ISNUMBER(OFFSET('Hygiene Data'!$H$10,0,10*ROW('Hygiene Data'!H163))),'Data Summary'!EF169="Yes"),OFFSET('Hygiene Data'!$H$10,0,10*ROW('Hygiene Data'!H163)),NA())</f>
        <v>#N/A</v>
      </c>
    </row>
    <row r="170" x14ac:dyDescent="0.2">
      <c r="A170" s="59" t="e">
        <f ca="true">+IF(OFFSET('Water Data'!$B$1,0,10*ROW('Water Data'!B164))="",NA(),OFFSET('Water Data'!$B$1,0,10*ROW('Water Data'!B164)))</f>
        <v>#N/A</v>
      </c>
      <c r="B170" s="59" t="e">
        <f ca="true">+IF(OFFSET('Water Data'!$A$3,0,10*ROW('Water Data'!A167))="",NA(),OFFSET('Water Data'!$A$3,0,10*ROW('Water Data'!A167)))</f>
        <v>#N/A</v>
      </c>
      <c r="C170" s="59" t="e">
        <f ca="true">+IF(OFFSET('Water Data'!$C$3,0,10*ROW('Water Data'!C167))="",NA(),OFFSET('Water Data'!$C$3,0,10*ROW('Water Data'!C167)))</f>
        <v>#N/A</v>
      </c>
      <c r="D170" s="60" t="e">
        <f ca="true">+IF(AND(ISNUMBER(OFFSET('Water Data'!$C$5,0,10*ROW('Water Data'!C164))),'Data Summary'!BS170="Yes"),100-OFFSET('Water Data'!$C$5,0,10*ROW('Water Data'!C164)),NA())</f>
        <v>#N/A</v>
      </c>
      <c r="E170" s="60" t="e">
        <f ca="true">+IF(AND(ISNUMBER(OFFSET('Water Data'!$C$7,0,10*ROW('Water Data'!C164))),'Data Summary'!BT170="Yes"),OFFSET('Water Data'!$C$7,0,10*ROW('Water Data'!C164)),NA())</f>
        <v>#N/A</v>
      </c>
      <c r="F170" s="60" t="e">
        <f ca="true">+IF(AND(ISNUMBER(OFFSET('Water Data'!$C$10,0,10*ROW('Water Data'!C164))),'Data Summary'!BU170="Yes"),OFFSET('Water Data'!$C$10,0,10*ROW('Water Data'!C164)),NA())</f>
        <v>#N/A</v>
      </c>
      <c r="G170" s="60" t="e">
        <f ca="true">+IF(AND(ISNUMBER(OFFSET('Water Data'!$D$5,0,10*ROW('Water Data'!D164))),'Data Summary'!BV170="Yes"),100-OFFSET('Water Data'!$D$5,0,10*ROW('Water Data'!D164)),NA())</f>
        <v>#N/A</v>
      </c>
      <c r="H170" s="60" t="e">
        <f ca="true">+IF(AND(ISNUMBER(OFFSET('Water Data'!$D$7,0,10*ROW('Water Data'!D164))),'Data Summary'!BW170="Yes"),OFFSET('Water Data'!$D$7,0,10*ROW('Water Data'!D164)),NA())</f>
        <v>#N/A</v>
      </c>
      <c r="I170" s="60" t="e">
        <f ca="true">+IF(AND(ISNUMBER(OFFSET('Water Data'!$D$10,0,10*ROW('Water Data'!D164))),'Data Summary'!BX170="Yes"),OFFSET('Water Data'!$D$10,0,10*ROW('Water Data'!D164)),NA())</f>
        <v>#N/A</v>
      </c>
      <c r="J170" s="60" t="e">
        <f ca="true">+IF(AND(ISNUMBER(OFFSET('Water Data'!$E$5,0,10*ROW('Water Data'!E164))),'Data Summary'!BY170="Yes"),100-OFFSET('Water Data'!$E$5,0,10*ROW('Water Data'!E164)),NA())</f>
        <v>#N/A</v>
      </c>
      <c r="K170" s="60" t="e">
        <f ca="true">+IF(AND(ISNUMBER(OFFSET('Water Data'!$E$7,0,10*ROW('Water Data'!E164))),'Data Summary'!BZ170="Yes"),OFFSET('Water Data'!$E$7,0,10*ROW('Water Data'!E164)),NA())</f>
        <v>#N/A</v>
      </c>
      <c r="L170" s="60" t="e">
        <f ca="true">+IF(AND(ISNUMBER(OFFSET('Water Data'!$E$10,0,10*ROW('Water Data'!E164))),'Data Summary'!CA170="Yes"),OFFSET('Water Data'!$E$10,0,10*ROW('Water Data'!E164)),NA())</f>
        <v>#N/A</v>
      </c>
      <c r="M170" s="60" t="e">
        <f ca="true">+IF(AND(ISNUMBER(OFFSET('Water Data'!$F$5,0,10*ROW('Water Data'!F164))),'Data Summary'!CB170="Yes"),100-OFFSET('Water Data'!$F$5,0,10*ROW('Water Data'!F164)),NA())</f>
        <v>#N/A</v>
      </c>
      <c r="N170" s="60" t="e">
        <f ca="true">+IF(AND(ISNUMBER(OFFSET('Water Data'!$F$7,0,10*ROW('Water Data'!F164))),'Data Summary'!CC170="Yes"),OFFSET('Water Data'!$F$7,0,10*ROW('Water Data'!F164)),NA())</f>
        <v>#N/A</v>
      </c>
      <c r="O170" s="60" t="e">
        <f ca="true">+IF(AND(ISNUMBER(OFFSET('Water Data'!$F$10,0,10*ROW('Water Data'!F164))),'Data Summary'!CD170="Yes"),OFFSET('Water Data'!$F$10,0,10*ROW('Water Data'!F164)),NA())</f>
        <v>#N/A</v>
      </c>
      <c r="P170" s="60" t="e">
        <f ca="true">+IF(AND(ISNUMBER(OFFSET('Water Data'!$G$5,0,10*ROW('Water Data'!G164))),'Data Summary'!CE170="Yes"),100-OFFSET('Water Data'!$G$5,0,10*ROW('Water Data'!G164)),NA())</f>
        <v>#N/A</v>
      </c>
      <c r="Q170" s="60" t="e">
        <f ca="true">+IF(AND(ISNUMBER(OFFSET('Water Data'!$G$7,0,10*ROW('Water Data'!G164))),'Data Summary'!CF170="Yes"),OFFSET('Water Data'!$G$7,0,10*ROW('Water Data'!G164)),NA())</f>
        <v>#N/A</v>
      </c>
      <c r="R170" s="60" t="e">
        <f ca="true">+IF(AND(ISNUMBER(OFFSET('Water Data'!$G$10,0,10*ROW('Water Data'!G164))),'Data Summary'!CG170="Yes"),OFFSET('Water Data'!$G$10,0,10*ROW('Water Data'!G164)),NA())</f>
        <v>#N/A</v>
      </c>
      <c r="S170" s="60" t="e">
        <f ca="true">+IF(AND(ISNUMBER(OFFSET('Water Data'!$H$5,0,10*ROW('Water Data'!H164))),'Data Summary'!CH170="Yes"),100-OFFSET('Water Data'!$H$5,0,10*ROW('Water Data'!H164)),NA())</f>
        <v>#N/A</v>
      </c>
      <c r="T170" s="60" t="e">
        <f ca="true">+IF(AND(ISNUMBER(OFFSET('Water Data'!$H$7,0,10*ROW('Water Data'!H164))),'Data Summary'!CI170="Yes"),OFFSET('Water Data'!$H$7,0,10*ROW('Water Data'!H164)),NA())</f>
        <v>#N/A</v>
      </c>
      <c r="U170" s="60" t="e">
        <f ca="true">+IF(AND(ISNUMBER(OFFSET('Water Data'!$H$10,0,10*ROW('Water Data'!H164))),'Data Summary'!CJ170="Yes"),OFFSET('Water Data'!$H$10,0,10*ROW('Water Data'!H164)),NA())</f>
        <v>#N/A</v>
      </c>
      <c r="V170" s="106" t="e">
        <f ca="true">+IF(AND(ISNUMBER(OFFSET('Sanitation Data'!$C$5,0,10*ROW('Sanitation Data'!C164))),'Data Summary'!CK170="Yes"),100-OFFSET('Sanitation Data'!$C$5,0,10*ROW('Sanitation Data'!C164)),NA())</f>
        <v>#N/A</v>
      </c>
      <c r="W170" s="106" t="e">
        <f ca="true">+IF(AND(ISNUMBER(OFFSET('Sanitation Data'!$C$7,0,10*ROW('Sanitation Data'!C164))),'Data Summary'!CL170="Yes"),OFFSET('Sanitation Data'!$C$7,0,10*ROW('Sanitation Data'!C164)),NA())</f>
        <v>#N/A</v>
      </c>
      <c r="X170" s="106" t="e">
        <f ca="true">+IF(AND(ISNUMBER(OFFSET('Sanitation Data'!$C$11,0,10*ROW('Sanitation Data'!C164))),'Data Summary'!CM170="Yes"),OFFSET('Sanitation Data'!$C$11,0,10*ROW('Sanitation Data'!C164)),NA())</f>
        <v>#N/A</v>
      </c>
      <c r="Y170" s="106" t="e">
        <f ca="true">+IF(AND(ISNUMBER(OFFSET('Sanitation Data'!$C$12,0,10*ROW('Sanitation Data'!C164))),'Data Summary'!CN170="Yes"),OFFSET('Sanitation Data'!$C$12,0,10*ROW('Sanitation Data'!C164)),NA())</f>
        <v>#N/A</v>
      </c>
      <c r="Z170" s="106" t="e">
        <f ca="true">+IF(AND(ISNUMBER(OFFSET('Sanitation Data'!$C$13,0,10*ROW('Sanitation Data'!C164))),'Data Summary'!CO170="Yes"),OFFSET('Sanitation Data'!$C$13,0,10*ROW('Sanitation Data'!C164)),NA())</f>
        <v>#N/A</v>
      </c>
      <c r="AA170" s="106" t="e">
        <f ca="true">+IF(AND(ISNUMBER(OFFSET('Sanitation Data'!$D$5,0,10*ROW('Sanitation Data'!D164))),'Data Summary'!CP170="Yes"),100-OFFSET('Sanitation Data'!$D$5,0,10*ROW('Sanitation Data'!D164)),NA())</f>
        <v>#N/A</v>
      </c>
      <c r="AB170" s="106" t="e">
        <f ca="true">+IF(AND(ISNUMBER(OFFSET('Sanitation Data'!$D$7,0,10*ROW('Sanitation Data'!D164))),'Data Summary'!CQ170="Yes"),OFFSET('Sanitation Data'!$D$7,0,10*ROW('Sanitation Data'!D164)),NA())</f>
        <v>#N/A</v>
      </c>
      <c r="AC170" s="106" t="e">
        <f ca="true">+IF(AND(ISNUMBER(OFFSET('Sanitation Data'!$D$11,0,10*ROW('Sanitation Data'!D164))),'Data Summary'!CR170="Yes"),OFFSET('Sanitation Data'!$D$11,0,10*ROW('Sanitation Data'!D164)),NA())</f>
        <v>#N/A</v>
      </c>
      <c r="AD170" s="106" t="e">
        <f ca="true">+IF(AND(ISNUMBER(OFFSET('Sanitation Data'!$D$12,0,10*ROW('Sanitation Data'!D164))),'Data Summary'!CS170="Yes"),OFFSET('Sanitation Data'!$D$12,0,10*ROW('Sanitation Data'!D164)),NA())</f>
        <v>#N/A</v>
      </c>
      <c r="AE170" s="106" t="e">
        <f ca="true">+IF(AND(ISNUMBER(OFFSET('Sanitation Data'!$D$13,0,10*ROW('Sanitation Data'!D164))),'Data Summary'!CT170="Yes"),OFFSET('Sanitation Data'!$D$13,0,10*ROW('Sanitation Data'!D164)),NA())</f>
        <v>#N/A</v>
      </c>
      <c r="AF170" s="106" t="e">
        <f ca="true">+IF(AND(ISNUMBER(OFFSET('Sanitation Data'!$E$5,0,10*ROW('Sanitation Data'!E164))),'Data Summary'!CU170="Yes"),100-OFFSET('Sanitation Data'!$E$5,0,10*ROW('Sanitation Data'!E164)),NA())</f>
        <v>#N/A</v>
      </c>
      <c r="AG170" s="106" t="e">
        <f ca="true">+IF(AND(ISNUMBER(OFFSET('Sanitation Data'!$E$7,0,10*ROW('Sanitation Data'!E164))),'Data Summary'!CV170="Yes"),OFFSET('Sanitation Data'!$E$7,0,10*ROW('Sanitation Data'!E164)),NA())</f>
        <v>#N/A</v>
      </c>
      <c r="AH170" s="106" t="e">
        <f ca="true">+IF(AND(ISNUMBER(OFFSET('Sanitation Data'!$E$11,0,10*ROW('Sanitation Data'!E164))),'Data Summary'!CW170="Yes"),OFFSET('Sanitation Data'!$E$11,0,10*ROW('Sanitation Data'!E164)),NA())</f>
        <v>#N/A</v>
      </c>
      <c r="AI170" s="106" t="e">
        <f ca="true">+IF(AND(ISNUMBER(OFFSET('Sanitation Data'!$E$12,0,10*ROW('Sanitation Data'!E164))),'Data Summary'!CX170="Yes"),OFFSET('Sanitation Data'!$E$12,0,10*ROW('Sanitation Data'!E164)),NA())</f>
        <v>#N/A</v>
      </c>
      <c r="AJ170" s="106" t="e">
        <f ca="true">+IF(AND(ISNUMBER(OFFSET('Sanitation Data'!$E$13,0,10*ROW('Sanitation Data'!E164))),'Data Summary'!CY170="Yes"),OFFSET('Sanitation Data'!$E$13,0,10*ROW('Sanitation Data'!E164)),NA())</f>
        <v>#N/A</v>
      </c>
      <c r="AK170" s="106" t="e">
        <f ca="true">+IF(AND(ISNUMBER(OFFSET('Sanitation Data'!$F$5,0,10*ROW('Sanitation Data'!F164))),'Data Summary'!CZ170="Yes"),100-OFFSET('Sanitation Data'!$F$5,0,10*ROW('Sanitation Data'!F164)),NA())</f>
        <v>#N/A</v>
      </c>
      <c r="AL170" s="106" t="e">
        <f ca="true">+IF(AND(ISNUMBER(OFFSET('Sanitation Data'!$F$7,0,10*ROW('Sanitation Data'!F164))),'Data Summary'!DA170="Yes"),OFFSET('Sanitation Data'!$F$7,0,10*ROW('Sanitation Data'!F164)),NA())</f>
        <v>#N/A</v>
      </c>
      <c r="AM170" s="106" t="e">
        <f ca="true">+IF(AND(ISNUMBER(OFFSET('Sanitation Data'!$F$11,0,10*ROW('Sanitation Data'!F164))),'Data Summary'!DB170="Yes"),OFFSET('Sanitation Data'!$F$11,0,10*ROW('Sanitation Data'!F164)),NA())</f>
        <v>#N/A</v>
      </c>
      <c r="AN170" s="106" t="e">
        <f ca="true">+IF(AND(ISNUMBER(OFFSET('Sanitation Data'!$F$12,0,10*ROW('Sanitation Data'!F164))),'Data Summary'!DC170="Yes"),OFFSET('Sanitation Data'!$F$12,0,10*ROW('Sanitation Data'!F164)),NA())</f>
        <v>#N/A</v>
      </c>
      <c r="AO170" s="106" t="e">
        <f ca="true">+IF(AND(ISNUMBER(OFFSET('Sanitation Data'!$F$13,0,10*ROW('Sanitation Data'!F164))),'Data Summary'!DD170="Yes"),OFFSET('Sanitation Data'!$F$13,0,10*ROW('Sanitation Data'!F164)),NA())</f>
        <v>#N/A</v>
      </c>
      <c r="AP170" s="106" t="e">
        <f ca="true">+IF(AND(ISNUMBER(OFFSET('Sanitation Data'!$G$5,0,10*ROW('Sanitation Data'!G164))),'Data Summary'!DE170="Yes"),100-OFFSET('Sanitation Data'!$G$5,0,10*ROW('Sanitation Data'!G164)),NA())</f>
        <v>#N/A</v>
      </c>
      <c r="AQ170" s="106" t="e">
        <f ca="true">+IF(AND(ISNUMBER(OFFSET('Sanitation Data'!$G$7,0,10*ROW('Sanitation Data'!G164))),'Data Summary'!DF170="Yes"),OFFSET('Sanitation Data'!$G$7,0,10*ROW('Sanitation Data'!G164)),NA())</f>
        <v>#N/A</v>
      </c>
      <c r="AR170" s="106" t="e">
        <f ca="true">+IF(AND(ISNUMBER(OFFSET('Sanitation Data'!$G$11,0,10*ROW('Sanitation Data'!G164))),'Data Summary'!DG170="Yes"),OFFSET('Sanitation Data'!$G$11,0,10*ROW('Sanitation Data'!G164)),NA())</f>
        <v>#N/A</v>
      </c>
      <c r="AS170" s="106" t="e">
        <f ca="true">+IF(AND(ISNUMBER(OFFSET('Sanitation Data'!$G$12,0,10*ROW('Sanitation Data'!G164))),'Data Summary'!DH170="Yes"),OFFSET('Sanitation Data'!$G$12,0,10*ROW('Sanitation Data'!G164)),NA())</f>
        <v>#N/A</v>
      </c>
      <c r="AT170" s="106" t="e">
        <f ca="true">+IF(AND(ISNUMBER(OFFSET('Sanitation Data'!$G$13,0,10*ROW('Sanitation Data'!G164))),'Data Summary'!DI170="Yes"),OFFSET('Sanitation Data'!$G$13,0,10*ROW('Sanitation Data'!G164)),NA())</f>
        <v>#N/A</v>
      </c>
      <c r="AU170" s="106" t="e">
        <f ca="true">+IF(AND(ISNUMBER(OFFSET('Sanitation Data'!$H$5,0,10*ROW('Sanitation Data'!H164))),'Data Summary'!DJ170="Yes"),100-OFFSET('Sanitation Data'!$H$5,0,10*ROW('Sanitation Data'!H164)),NA())</f>
        <v>#N/A</v>
      </c>
      <c r="AV170" s="106" t="e">
        <f ca="true">+IF(AND(ISNUMBER(OFFSET('Sanitation Data'!$H$7,0,10*ROW('Sanitation Data'!H164))),'Data Summary'!DK170="Yes"),OFFSET('Sanitation Data'!$H$7,0,10*ROW('Sanitation Data'!H164)),NA())</f>
        <v>#N/A</v>
      </c>
      <c r="AW170" s="106" t="e">
        <f ca="true">+IF(AND(ISNUMBER(OFFSET('Sanitation Data'!$H$11,0,10*ROW('Sanitation Data'!H164))),'Data Summary'!DL170="Yes"),OFFSET('Sanitation Data'!$H$11,0,10*ROW('Sanitation Data'!H164)),NA())</f>
        <v>#N/A</v>
      </c>
      <c r="AX170" s="106" t="e">
        <f ca="true">+IF(AND(ISNUMBER(OFFSET('Sanitation Data'!$H$12,0,10*ROW('Sanitation Data'!H164))),'Data Summary'!DM170="Yes"),OFFSET('Sanitation Data'!$H$12,0,10*ROW('Sanitation Data'!H164)),NA())</f>
        <v>#N/A</v>
      </c>
      <c r="AY170" s="106" t="e">
        <f ca="true">+IF(AND(ISNUMBER(OFFSET('Sanitation Data'!$H$13,0,10*ROW('Sanitation Data'!H164))),'Data Summary'!DN170="Yes"),OFFSET('Sanitation Data'!$H$13,0,10*ROW('Sanitation Data'!H164)),NA())</f>
        <v>#N/A</v>
      </c>
      <c r="AZ170" s="111" t="e">
        <f ca="true">+IF(AND(ISNUMBER(OFFSET('Hygiene Data'!$C$6,0,10*ROW('Hygiene Data'!C164))),'Data Summary'!DO170="Yes"),OFFSET('Hygiene Data'!$C$6,0,10*ROW('Hygiene Data'!C164)),NA())</f>
        <v>#N/A</v>
      </c>
      <c r="BA170" s="111" t="e">
        <f ca="true">+IF(AND(ISNUMBER(OFFSET('Hygiene Data'!$C$8,0,10*ROW('Hygiene Data'!C164))),'Data Summary'!DP170="Yes"),OFFSET('Hygiene Data'!$C$8,0,10*ROW('Hygiene Data'!C164)),NA())</f>
        <v>#N/A</v>
      </c>
      <c r="BB170" s="111" t="e">
        <f ca="true">+IF(AND(ISNUMBER(OFFSET('Hygiene Data'!$C$10,0,10*ROW('Hygiene Data'!C164))),'Data Summary'!DQ170="Yes"),OFFSET('Hygiene Data'!$C$10,0,10*ROW('Hygiene Data'!C164)),NA())</f>
        <v>#N/A</v>
      </c>
      <c r="BC170" s="111" t="e">
        <f ca="true">+IF(AND(ISNUMBER(OFFSET('Hygiene Data'!$D$6,0,10*ROW('Hygiene Data'!D164))),'Data Summary'!DR170="Yes"),OFFSET('Hygiene Data'!$D$6,0,10*ROW('Hygiene Data'!D164)),NA())</f>
        <v>#N/A</v>
      </c>
      <c r="BD170" s="111" t="e">
        <f ca="true">+IF(AND(ISNUMBER(OFFSET('Hygiene Data'!$D$8,0,10*ROW('Hygiene Data'!D164))),'Data Summary'!DS170="Yes"),OFFSET('Hygiene Data'!$D$8,0,10*ROW('Hygiene Data'!D164)),NA())</f>
        <v>#N/A</v>
      </c>
      <c r="BE170" s="111" t="e">
        <f ca="true">+IF(AND(ISNUMBER(OFFSET('Hygiene Data'!$D$10,0,10*ROW('Hygiene Data'!D164))),'Data Summary'!DT170="Yes"),OFFSET('Hygiene Data'!$D$10,0,10*ROW('Hygiene Data'!D164)),NA())</f>
        <v>#N/A</v>
      </c>
      <c r="BF170" s="111" t="e">
        <f ca="true">+IF(AND(ISNUMBER(OFFSET('Hygiene Data'!$E$6,0,10*ROW('Hygiene Data'!E164))),'Data Summary'!DU170="Yes"),OFFSET('Hygiene Data'!$E$6,0,10*ROW('Hygiene Data'!E164)),NA())</f>
        <v>#N/A</v>
      </c>
      <c r="BG170" s="111" t="e">
        <f ca="true">+IF(AND(ISNUMBER(OFFSET('Hygiene Data'!$E$8,0,10*ROW('Hygiene Data'!E164))),'Data Summary'!DV170="Yes"),OFFSET('Hygiene Data'!$E$8,0,10*ROW('Hygiene Data'!E164)),NA())</f>
        <v>#N/A</v>
      </c>
      <c r="BH170" s="111" t="e">
        <f ca="true">+IF(AND(ISNUMBER(OFFSET('Hygiene Data'!$E$10,0,10*ROW('Hygiene Data'!E164))),'Data Summary'!DW170="Yes"),OFFSET('Hygiene Data'!$E$10,0,10*ROW('Hygiene Data'!E164)),NA())</f>
        <v>#N/A</v>
      </c>
      <c r="BI170" s="111" t="e">
        <f ca="true">+IF(AND(ISNUMBER(OFFSET('Hygiene Data'!$F$6,0,10*ROW('Hygiene Data'!F164))),'Data Summary'!DX170="Yes"),OFFSET('Hygiene Data'!$F$6,0,10*ROW('Hygiene Data'!F164)),NA())</f>
        <v>#N/A</v>
      </c>
      <c r="BJ170" s="111" t="e">
        <f ca="true">+IF(AND(ISNUMBER(OFFSET('Hygiene Data'!$F$8,0,10*ROW('Hygiene Data'!F164))),'Data Summary'!DY170="Yes"),OFFSET('Hygiene Data'!$F$8,0,10*ROW('Hygiene Data'!F164)),NA())</f>
        <v>#N/A</v>
      </c>
      <c r="BK170" s="111" t="e">
        <f ca="true">+IF(AND(ISNUMBER(OFFSET('Hygiene Data'!$F$10,0,10*ROW('Hygiene Data'!F164))),'Data Summary'!DZ170="Yes"),OFFSET('Hygiene Data'!$F$10,0,10*ROW('Hygiene Data'!F164)),NA())</f>
        <v>#N/A</v>
      </c>
      <c r="BL170" s="111" t="e">
        <f ca="true">+IF(AND(ISNUMBER(OFFSET('Hygiene Data'!$G$6,0,10*ROW('Hygiene Data'!G164))),'Data Summary'!EA170="Yes"),OFFSET('Hygiene Data'!$G$6,0,10*ROW('Hygiene Data'!G164)),NA())</f>
        <v>#N/A</v>
      </c>
      <c r="BM170" s="111" t="e">
        <f ca="true">+IF(AND(ISNUMBER(OFFSET('Hygiene Data'!$G$8,0,10*ROW('Hygiene Data'!G164))),'Data Summary'!EB170="Yes"),OFFSET('Hygiene Data'!$G$8,0,10*ROW('Hygiene Data'!G164)),NA())</f>
        <v>#N/A</v>
      </c>
      <c r="BN170" s="111" t="e">
        <f ca="true">+IF(AND(ISNUMBER(OFFSET('Hygiene Data'!$G$10,0,10*ROW('Hygiene Data'!G164))),'Data Summary'!EC170="Yes"),OFFSET('Hygiene Data'!$G$10,0,10*ROW('Hygiene Data'!G164)),NA())</f>
        <v>#N/A</v>
      </c>
      <c r="BO170" s="111" t="e">
        <f ca="true">+IF(AND(ISNUMBER(OFFSET('Hygiene Data'!$H$6,0,10*ROW('Hygiene Data'!H164))),'Data Summary'!ED170="Yes"),OFFSET('Hygiene Data'!$H$6,0,10*ROW('Hygiene Data'!H164)),NA())</f>
        <v>#N/A</v>
      </c>
      <c r="BP170" s="111" t="e">
        <f ca="true">+IF(AND(ISNUMBER(OFFSET('Hygiene Data'!$H$8,0,10*ROW('Hygiene Data'!H164))),'Data Summary'!EE170="Yes"),OFFSET('Hygiene Data'!$H$8,0,10*ROW('Hygiene Data'!H164)),NA())</f>
        <v>#N/A</v>
      </c>
      <c r="BQ170" s="111" t="e">
        <f ca="true">+IF(AND(ISNUMBER(OFFSET('Hygiene Data'!$H$10,0,10*ROW('Hygiene Data'!H164))),'Data Summary'!EF170="Yes"),OFFSET('Hygiene Data'!$H$10,0,10*ROW('Hygiene Data'!H164)),NA())</f>
        <v>#N/A</v>
      </c>
    </row>
    <row r="171" x14ac:dyDescent="0.2">
      <c r="A171" s="59" t="e">
        <f ca="true">+IF(OFFSET('Water Data'!$B$1,0,10*ROW('Water Data'!B165))="",NA(),OFFSET('Water Data'!$B$1,0,10*ROW('Water Data'!B165)))</f>
        <v>#N/A</v>
      </c>
      <c r="B171" s="59" t="e">
        <f ca="true">+IF(OFFSET('Water Data'!$A$3,0,10*ROW('Water Data'!A168))="",NA(),OFFSET('Water Data'!$A$3,0,10*ROW('Water Data'!A168)))</f>
        <v>#N/A</v>
      </c>
      <c r="C171" s="59" t="e">
        <f ca="true">+IF(OFFSET('Water Data'!$C$3,0,10*ROW('Water Data'!C168))="",NA(),OFFSET('Water Data'!$C$3,0,10*ROW('Water Data'!C168)))</f>
        <v>#N/A</v>
      </c>
      <c r="D171" s="60" t="e">
        <f ca="true">+IF(AND(ISNUMBER(OFFSET('Water Data'!$C$5,0,10*ROW('Water Data'!C165))),'Data Summary'!BS171="Yes"),100-OFFSET('Water Data'!$C$5,0,10*ROW('Water Data'!C165)),NA())</f>
        <v>#N/A</v>
      </c>
      <c r="E171" s="60" t="e">
        <f ca="true">+IF(AND(ISNUMBER(OFFSET('Water Data'!$C$7,0,10*ROW('Water Data'!C165))),'Data Summary'!BT171="Yes"),OFFSET('Water Data'!$C$7,0,10*ROW('Water Data'!C165)),NA())</f>
        <v>#N/A</v>
      </c>
      <c r="F171" s="60" t="e">
        <f ca="true">+IF(AND(ISNUMBER(OFFSET('Water Data'!$C$10,0,10*ROW('Water Data'!C165))),'Data Summary'!BU171="Yes"),OFFSET('Water Data'!$C$10,0,10*ROW('Water Data'!C165)),NA())</f>
        <v>#N/A</v>
      </c>
      <c r="G171" s="60" t="e">
        <f ca="true">+IF(AND(ISNUMBER(OFFSET('Water Data'!$D$5,0,10*ROW('Water Data'!D165))),'Data Summary'!BV171="Yes"),100-OFFSET('Water Data'!$D$5,0,10*ROW('Water Data'!D165)),NA())</f>
        <v>#N/A</v>
      </c>
      <c r="H171" s="60" t="e">
        <f ca="true">+IF(AND(ISNUMBER(OFFSET('Water Data'!$D$7,0,10*ROW('Water Data'!D165))),'Data Summary'!BW171="Yes"),OFFSET('Water Data'!$D$7,0,10*ROW('Water Data'!D165)),NA())</f>
        <v>#N/A</v>
      </c>
      <c r="I171" s="60" t="e">
        <f ca="true">+IF(AND(ISNUMBER(OFFSET('Water Data'!$D$10,0,10*ROW('Water Data'!D165))),'Data Summary'!BX171="Yes"),OFFSET('Water Data'!$D$10,0,10*ROW('Water Data'!D165)),NA())</f>
        <v>#N/A</v>
      </c>
      <c r="J171" s="60" t="e">
        <f ca="true">+IF(AND(ISNUMBER(OFFSET('Water Data'!$E$5,0,10*ROW('Water Data'!E165))),'Data Summary'!BY171="Yes"),100-OFFSET('Water Data'!$E$5,0,10*ROW('Water Data'!E165)),NA())</f>
        <v>#N/A</v>
      </c>
      <c r="K171" s="60" t="e">
        <f ca="true">+IF(AND(ISNUMBER(OFFSET('Water Data'!$E$7,0,10*ROW('Water Data'!E165))),'Data Summary'!BZ171="Yes"),OFFSET('Water Data'!$E$7,0,10*ROW('Water Data'!E165)),NA())</f>
        <v>#N/A</v>
      </c>
      <c r="L171" s="60" t="e">
        <f ca="true">+IF(AND(ISNUMBER(OFFSET('Water Data'!$E$10,0,10*ROW('Water Data'!E165))),'Data Summary'!CA171="Yes"),OFFSET('Water Data'!$E$10,0,10*ROW('Water Data'!E165)),NA())</f>
        <v>#N/A</v>
      </c>
      <c r="M171" s="60" t="e">
        <f ca="true">+IF(AND(ISNUMBER(OFFSET('Water Data'!$F$5,0,10*ROW('Water Data'!F165))),'Data Summary'!CB171="Yes"),100-OFFSET('Water Data'!$F$5,0,10*ROW('Water Data'!F165)),NA())</f>
        <v>#N/A</v>
      </c>
      <c r="N171" s="60" t="e">
        <f ca="true">+IF(AND(ISNUMBER(OFFSET('Water Data'!$F$7,0,10*ROW('Water Data'!F165))),'Data Summary'!CC171="Yes"),OFFSET('Water Data'!$F$7,0,10*ROW('Water Data'!F165)),NA())</f>
        <v>#N/A</v>
      </c>
      <c r="O171" s="60" t="e">
        <f ca="true">+IF(AND(ISNUMBER(OFFSET('Water Data'!$F$10,0,10*ROW('Water Data'!F165))),'Data Summary'!CD171="Yes"),OFFSET('Water Data'!$F$10,0,10*ROW('Water Data'!F165)),NA())</f>
        <v>#N/A</v>
      </c>
      <c r="P171" s="60" t="e">
        <f ca="true">+IF(AND(ISNUMBER(OFFSET('Water Data'!$G$5,0,10*ROW('Water Data'!G165))),'Data Summary'!CE171="Yes"),100-OFFSET('Water Data'!$G$5,0,10*ROW('Water Data'!G165)),NA())</f>
        <v>#N/A</v>
      </c>
      <c r="Q171" s="60" t="e">
        <f ca="true">+IF(AND(ISNUMBER(OFFSET('Water Data'!$G$7,0,10*ROW('Water Data'!G165))),'Data Summary'!CF171="Yes"),OFFSET('Water Data'!$G$7,0,10*ROW('Water Data'!G165)),NA())</f>
        <v>#N/A</v>
      </c>
      <c r="R171" s="60" t="e">
        <f ca="true">+IF(AND(ISNUMBER(OFFSET('Water Data'!$G$10,0,10*ROW('Water Data'!G165))),'Data Summary'!CG171="Yes"),OFFSET('Water Data'!$G$10,0,10*ROW('Water Data'!G165)),NA())</f>
        <v>#N/A</v>
      </c>
      <c r="S171" s="60" t="e">
        <f ca="true">+IF(AND(ISNUMBER(OFFSET('Water Data'!$H$5,0,10*ROW('Water Data'!H165))),'Data Summary'!CH171="Yes"),100-OFFSET('Water Data'!$H$5,0,10*ROW('Water Data'!H165)),NA())</f>
        <v>#N/A</v>
      </c>
      <c r="T171" s="60" t="e">
        <f ca="true">+IF(AND(ISNUMBER(OFFSET('Water Data'!$H$7,0,10*ROW('Water Data'!H165))),'Data Summary'!CI171="Yes"),OFFSET('Water Data'!$H$7,0,10*ROW('Water Data'!H165)),NA())</f>
        <v>#N/A</v>
      </c>
      <c r="U171" s="60" t="e">
        <f ca="true">+IF(AND(ISNUMBER(OFFSET('Water Data'!$H$10,0,10*ROW('Water Data'!H165))),'Data Summary'!CJ171="Yes"),OFFSET('Water Data'!$H$10,0,10*ROW('Water Data'!H165)),NA())</f>
        <v>#N/A</v>
      </c>
      <c r="V171" s="106" t="e">
        <f ca="true">+IF(AND(ISNUMBER(OFFSET('Sanitation Data'!$C$5,0,10*ROW('Sanitation Data'!C165))),'Data Summary'!CK171="Yes"),100-OFFSET('Sanitation Data'!$C$5,0,10*ROW('Sanitation Data'!C165)),NA())</f>
        <v>#N/A</v>
      </c>
      <c r="W171" s="106" t="e">
        <f ca="true">+IF(AND(ISNUMBER(OFFSET('Sanitation Data'!$C$7,0,10*ROW('Sanitation Data'!C165))),'Data Summary'!CL171="Yes"),OFFSET('Sanitation Data'!$C$7,0,10*ROW('Sanitation Data'!C165)),NA())</f>
        <v>#N/A</v>
      </c>
      <c r="X171" s="106" t="e">
        <f ca="true">+IF(AND(ISNUMBER(OFFSET('Sanitation Data'!$C$11,0,10*ROW('Sanitation Data'!C165))),'Data Summary'!CM171="Yes"),OFFSET('Sanitation Data'!$C$11,0,10*ROW('Sanitation Data'!C165)),NA())</f>
        <v>#N/A</v>
      </c>
      <c r="Y171" s="106" t="e">
        <f ca="true">+IF(AND(ISNUMBER(OFFSET('Sanitation Data'!$C$12,0,10*ROW('Sanitation Data'!C165))),'Data Summary'!CN171="Yes"),OFFSET('Sanitation Data'!$C$12,0,10*ROW('Sanitation Data'!C165)),NA())</f>
        <v>#N/A</v>
      </c>
      <c r="Z171" s="106" t="e">
        <f ca="true">+IF(AND(ISNUMBER(OFFSET('Sanitation Data'!$C$13,0,10*ROW('Sanitation Data'!C165))),'Data Summary'!CO171="Yes"),OFFSET('Sanitation Data'!$C$13,0,10*ROW('Sanitation Data'!C165)),NA())</f>
        <v>#N/A</v>
      </c>
      <c r="AA171" s="106" t="e">
        <f ca="true">+IF(AND(ISNUMBER(OFFSET('Sanitation Data'!$D$5,0,10*ROW('Sanitation Data'!D165))),'Data Summary'!CP171="Yes"),100-OFFSET('Sanitation Data'!$D$5,0,10*ROW('Sanitation Data'!D165)),NA())</f>
        <v>#N/A</v>
      </c>
      <c r="AB171" s="106" t="e">
        <f ca="true">+IF(AND(ISNUMBER(OFFSET('Sanitation Data'!$D$7,0,10*ROW('Sanitation Data'!D165))),'Data Summary'!CQ171="Yes"),OFFSET('Sanitation Data'!$D$7,0,10*ROW('Sanitation Data'!D165)),NA())</f>
        <v>#N/A</v>
      </c>
      <c r="AC171" s="106" t="e">
        <f ca="true">+IF(AND(ISNUMBER(OFFSET('Sanitation Data'!$D$11,0,10*ROW('Sanitation Data'!D165))),'Data Summary'!CR171="Yes"),OFFSET('Sanitation Data'!$D$11,0,10*ROW('Sanitation Data'!D165)),NA())</f>
        <v>#N/A</v>
      </c>
      <c r="AD171" s="106" t="e">
        <f ca="true">+IF(AND(ISNUMBER(OFFSET('Sanitation Data'!$D$12,0,10*ROW('Sanitation Data'!D165))),'Data Summary'!CS171="Yes"),OFFSET('Sanitation Data'!$D$12,0,10*ROW('Sanitation Data'!D165)),NA())</f>
        <v>#N/A</v>
      </c>
      <c r="AE171" s="106" t="e">
        <f ca="true">+IF(AND(ISNUMBER(OFFSET('Sanitation Data'!$D$13,0,10*ROW('Sanitation Data'!D165))),'Data Summary'!CT171="Yes"),OFFSET('Sanitation Data'!$D$13,0,10*ROW('Sanitation Data'!D165)),NA())</f>
        <v>#N/A</v>
      </c>
      <c r="AF171" s="106" t="e">
        <f ca="true">+IF(AND(ISNUMBER(OFFSET('Sanitation Data'!$E$5,0,10*ROW('Sanitation Data'!E165))),'Data Summary'!CU171="Yes"),100-OFFSET('Sanitation Data'!$E$5,0,10*ROW('Sanitation Data'!E165)),NA())</f>
        <v>#N/A</v>
      </c>
      <c r="AG171" s="106" t="e">
        <f ca="true">+IF(AND(ISNUMBER(OFFSET('Sanitation Data'!$E$7,0,10*ROW('Sanitation Data'!E165))),'Data Summary'!CV171="Yes"),OFFSET('Sanitation Data'!$E$7,0,10*ROW('Sanitation Data'!E165)),NA())</f>
        <v>#N/A</v>
      </c>
      <c r="AH171" s="106" t="e">
        <f ca="true">+IF(AND(ISNUMBER(OFFSET('Sanitation Data'!$E$11,0,10*ROW('Sanitation Data'!E165))),'Data Summary'!CW171="Yes"),OFFSET('Sanitation Data'!$E$11,0,10*ROW('Sanitation Data'!E165)),NA())</f>
        <v>#N/A</v>
      </c>
      <c r="AI171" s="106" t="e">
        <f ca="true">+IF(AND(ISNUMBER(OFFSET('Sanitation Data'!$E$12,0,10*ROW('Sanitation Data'!E165))),'Data Summary'!CX171="Yes"),OFFSET('Sanitation Data'!$E$12,0,10*ROW('Sanitation Data'!E165)),NA())</f>
        <v>#N/A</v>
      </c>
      <c r="AJ171" s="106" t="e">
        <f ca="true">+IF(AND(ISNUMBER(OFFSET('Sanitation Data'!$E$13,0,10*ROW('Sanitation Data'!E165))),'Data Summary'!CY171="Yes"),OFFSET('Sanitation Data'!$E$13,0,10*ROW('Sanitation Data'!E165)),NA())</f>
        <v>#N/A</v>
      </c>
      <c r="AK171" s="106" t="e">
        <f ca="true">+IF(AND(ISNUMBER(OFFSET('Sanitation Data'!$F$5,0,10*ROW('Sanitation Data'!F165))),'Data Summary'!CZ171="Yes"),100-OFFSET('Sanitation Data'!$F$5,0,10*ROW('Sanitation Data'!F165)),NA())</f>
        <v>#N/A</v>
      </c>
      <c r="AL171" s="106" t="e">
        <f ca="true">+IF(AND(ISNUMBER(OFFSET('Sanitation Data'!$F$7,0,10*ROW('Sanitation Data'!F165))),'Data Summary'!DA171="Yes"),OFFSET('Sanitation Data'!$F$7,0,10*ROW('Sanitation Data'!F165)),NA())</f>
        <v>#N/A</v>
      </c>
      <c r="AM171" s="106" t="e">
        <f ca="true">+IF(AND(ISNUMBER(OFFSET('Sanitation Data'!$F$11,0,10*ROW('Sanitation Data'!F165))),'Data Summary'!DB171="Yes"),OFFSET('Sanitation Data'!$F$11,0,10*ROW('Sanitation Data'!F165)),NA())</f>
        <v>#N/A</v>
      </c>
      <c r="AN171" s="106" t="e">
        <f ca="true">+IF(AND(ISNUMBER(OFFSET('Sanitation Data'!$F$12,0,10*ROW('Sanitation Data'!F165))),'Data Summary'!DC171="Yes"),OFFSET('Sanitation Data'!$F$12,0,10*ROW('Sanitation Data'!F165)),NA())</f>
        <v>#N/A</v>
      </c>
      <c r="AO171" s="106" t="e">
        <f ca="true">+IF(AND(ISNUMBER(OFFSET('Sanitation Data'!$F$13,0,10*ROW('Sanitation Data'!F165))),'Data Summary'!DD171="Yes"),OFFSET('Sanitation Data'!$F$13,0,10*ROW('Sanitation Data'!F165)),NA())</f>
        <v>#N/A</v>
      </c>
      <c r="AP171" s="106" t="e">
        <f ca="true">+IF(AND(ISNUMBER(OFFSET('Sanitation Data'!$G$5,0,10*ROW('Sanitation Data'!G165))),'Data Summary'!DE171="Yes"),100-OFFSET('Sanitation Data'!$G$5,0,10*ROW('Sanitation Data'!G165)),NA())</f>
        <v>#N/A</v>
      </c>
      <c r="AQ171" s="106" t="e">
        <f ca="true">+IF(AND(ISNUMBER(OFFSET('Sanitation Data'!$G$7,0,10*ROW('Sanitation Data'!G165))),'Data Summary'!DF171="Yes"),OFFSET('Sanitation Data'!$G$7,0,10*ROW('Sanitation Data'!G165)),NA())</f>
        <v>#N/A</v>
      </c>
      <c r="AR171" s="106" t="e">
        <f ca="true">+IF(AND(ISNUMBER(OFFSET('Sanitation Data'!$G$11,0,10*ROW('Sanitation Data'!G165))),'Data Summary'!DG171="Yes"),OFFSET('Sanitation Data'!$G$11,0,10*ROW('Sanitation Data'!G165)),NA())</f>
        <v>#N/A</v>
      </c>
      <c r="AS171" s="106" t="e">
        <f ca="true">+IF(AND(ISNUMBER(OFFSET('Sanitation Data'!$G$12,0,10*ROW('Sanitation Data'!G165))),'Data Summary'!DH171="Yes"),OFFSET('Sanitation Data'!$G$12,0,10*ROW('Sanitation Data'!G165)),NA())</f>
        <v>#N/A</v>
      </c>
      <c r="AT171" s="106" t="e">
        <f ca="true">+IF(AND(ISNUMBER(OFFSET('Sanitation Data'!$G$13,0,10*ROW('Sanitation Data'!G165))),'Data Summary'!DI171="Yes"),OFFSET('Sanitation Data'!$G$13,0,10*ROW('Sanitation Data'!G165)),NA())</f>
        <v>#N/A</v>
      </c>
      <c r="AU171" s="106" t="e">
        <f ca="true">+IF(AND(ISNUMBER(OFFSET('Sanitation Data'!$H$5,0,10*ROW('Sanitation Data'!H165))),'Data Summary'!DJ171="Yes"),100-OFFSET('Sanitation Data'!$H$5,0,10*ROW('Sanitation Data'!H165)),NA())</f>
        <v>#N/A</v>
      </c>
      <c r="AV171" s="106" t="e">
        <f ca="true">+IF(AND(ISNUMBER(OFFSET('Sanitation Data'!$H$7,0,10*ROW('Sanitation Data'!H165))),'Data Summary'!DK171="Yes"),OFFSET('Sanitation Data'!$H$7,0,10*ROW('Sanitation Data'!H165)),NA())</f>
        <v>#N/A</v>
      </c>
      <c r="AW171" s="106" t="e">
        <f ca="true">+IF(AND(ISNUMBER(OFFSET('Sanitation Data'!$H$11,0,10*ROW('Sanitation Data'!H165))),'Data Summary'!DL171="Yes"),OFFSET('Sanitation Data'!$H$11,0,10*ROW('Sanitation Data'!H165)),NA())</f>
        <v>#N/A</v>
      </c>
      <c r="AX171" s="106" t="e">
        <f ca="true">+IF(AND(ISNUMBER(OFFSET('Sanitation Data'!$H$12,0,10*ROW('Sanitation Data'!H165))),'Data Summary'!DM171="Yes"),OFFSET('Sanitation Data'!$H$12,0,10*ROW('Sanitation Data'!H165)),NA())</f>
        <v>#N/A</v>
      </c>
      <c r="AY171" s="106" t="e">
        <f ca="true">+IF(AND(ISNUMBER(OFFSET('Sanitation Data'!$H$13,0,10*ROW('Sanitation Data'!H165))),'Data Summary'!DN171="Yes"),OFFSET('Sanitation Data'!$H$13,0,10*ROW('Sanitation Data'!H165)),NA())</f>
        <v>#N/A</v>
      </c>
      <c r="AZ171" s="111" t="e">
        <f ca="true">+IF(AND(ISNUMBER(OFFSET('Hygiene Data'!$C$6,0,10*ROW('Hygiene Data'!C165))),'Data Summary'!DO171="Yes"),OFFSET('Hygiene Data'!$C$6,0,10*ROW('Hygiene Data'!C165)),NA())</f>
        <v>#N/A</v>
      </c>
      <c r="BA171" s="111" t="e">
        <f ca="true">+IF(AND(ISNUMBER(OFFSET('Hygiene Data'!$C$8,0,10*ROW('Hygiene Data'!C165))),'Data Summary'!DP171="Yes"),OFFSET('Hygiene Data'!$C$8,0,10*ROW('Hygiene Data'!C165)),NA())</f>
        <v>#N/A</v>
      </c>
      <c r="BB171" s="111" t="e">
        <f ca="true">+IF(AND(ISNUMBER(OFFSET('Hygiene Data'!$C$10,0,10*ROW('Hygiene Data'!C165))),'Data Summary'!DQ171="Yes"),OFFSET('Hygiene Data'!$C$10,0,10*ROW('Hygiene Data'!C165)),NA())</f>
        <v>#N/A</v>
      </c>
      <c r="BC171" s="111" t="e">
        <f ca="true">+IF(AND(ISNUMBER(OFFSET('Hygiene Data'!$D$6,0,10*ROW('Hygiene Data'!D165))),'Data Summary'!DR171="Yes"),OFFSET('Hygiene Data'!$D$6,0,10*ROW('Hygiene Data'!D165)),NA())</f>
        <v>#N/A</v>
      </c>
      <c r="BD171" s="111" t="e">
        <f ca="true">+IF(AND(ISNUMBER(OFFSET('Hygiene Data'!$D$8,0,10*ROW('Hygiene Data'!D165))),'Data Summary'!DS171="Yes"),OFFSET('Hygiene Data'!$D$8,0,10*ROW('Hygiene Data'!D165)),NA())</f>
        <v>#N/A</v>
      </c>
      <c r="BE171" s="111" t="e">
        <f ca="true">+IF(AND(ISNUMBER(OFFSET('Hygiene Data'!$D$10,0,10*ROW('Hygiene Data'!D165))),'Data Summary'!DT171="Yes"),OFFSET('Hygiene Data'!$D$10,0,10*ROW('Hygiene Data'!D165)),NA())</f>
        <v>#N/A</v>
      </c>
      <c r="BF171" s="111" t="e">
        <f ca="true">+IF(AND(ISNUMBER(OFFSET('Hygiene Data'!$E$6,0,10*ROW('Hygiene Data'!E165))),'Data Summary'!DU171="Yes"),OFFSET('Hygiene Data'!$E$6,0,10*ROW('Hygiene Data'!E165)),NA())</f>
        <v>#N/A</v>
      </c>
      <c r="BG171" s="111" t="e">
        <f ca="true">+IF(AND(ISNUMBER(OFFSET('Hygiene Data'!$E$8,0,10*ROW('Hygiene Data'!E165))),'Data Summary'!DV171="Yes"),OFFSET('Hygiene Data'!$E$8,0,10*ROW('Hygiene Data'!E165)),NA())</f>
        <v>#N/A</v>
      </c>
      <c r="BH171" s="111" t="e">
        <f ca="true">+IF(AND(ISNUMBER(OFFSET('Hygiene Data'!$E$10,0,10*ROW('Hygiene Data'!E165))),'Data Summary'!DW171="Yes"),OFFSET('Hygiene Data'!$E$10,0,10*ROW('Hygiene Data'!E165)),NA())</f>
        <v>#N/A</v>
      </c>
      <c r="BI171" s="111" t="e">
        <f ca="true">+IF(AND(ISNUMBER(OFFSET('Hygiene Data'!$F$6,0,10*ROW('Hygiene Data'!F165))),'Data Summary'!DX171="Yes"),OFFSET('Hygiene Data'!$F$6,0,10*ROW('Hygiene Data'!F165)),NA())</f>
        <v>#N/A</v>
      </c>
      <c r="BJ171" s="111" t="e">
        <f ca="true">+IF(AND(ISNUMBER(OFFSET('Hygiene Data'!$F$8,0,10*ROW('Hygiene Data'!F165))),'Data Summary'!DY171="Yes"),OFFSET('Hygiene Data'!$F$8,0,10*ROW('Hygiene Data'!F165)),NA())</f>
        <v>#N/A</v>
      </c>
      <c r="BK171" s="111" t="e">
        <f ca="true">+IF(AND(ISNUMBER(OFFSET('Hygiene Data'!$F$10,0,10*ROW('Hygiene Data'!F165))),'Data Summary'!DZ171="Yes"),OFFSET('Hygiene Data'!$F$10,0,10*ROW('Hygiene Data'!F165)),NA())</f>
        <v>#N/A</v>
      </c>
      <c r="BL171" s="111" t="e">
        <f ca="true">+IF(AND(ISNUMBER(OFFSET('Hygiene Data'!$G$6,0,10*ROW('Hygiene Data'!G165))),'Data Summary'!EA171="Yes"),OFFSET('Hygiene Data'!$G$6,0,10*ROW('Hygiene Data'!G165)),NA())</f>
        <v>#N/A</v>
      </c>
      <c r="BM171" s="111" t="e">
        <f ca="true">+IF(AND(ISNUMBER(OFFSET('Hygiene Data'!$G$8,0,10*ROW('Hygiene Data'!G165))),'Data Summary'!EB171="Yes"),OFFSET('Hygiene Data'!$G$8,0,10*ROW('Hygiene Data'!G165)),NA())</f>
        <v>#N/A</v>
      </c>
      <c r="BN171" s="111" t="e">
        <f ca="true">+IF(AND(ISNUMBER(OFFSET('Hygiene Data'!$G$10,0,10*ROW('Hygiene Data'!G165))),'Data Summary'!EC171="Yes"),OFFSET('Hygiene Data'!$G$10,0,10*ROW('Hygiene Data'!G165)),NA())</f>
        <v>#N/A</v>
      </c>
      <c r="BO171" s="111" t="e">
        <f ca="true">+IF(AND(ISNUMBER(OFFSET('Hygiene Data'!$H$6,0,10*ROW('Hygiene Data'!H165))),'Data Summary'!ED171="Yes"),OFFSET('Hygiene Data'!$H$6,0,10*ROW('Hygiene Data'!H165)),NA())</f>
        <v>#N/A</v>
      </c>
      <c r="BP171" s="111" t="e">
        <f ca="true">+IF(AND(ISNUMBER(OFFSET('Hygiene Data'!$H$8,0,10*ROW('Hygiene Data'!H165))),'Data Summary'!EE171="Yes"),OFFSET('Hygiene Data'!$H$8,0,10*ROW('Hygiene Data'!H165)),NA())</f>
        <v>#N/A</v>
      </c>
      <c r="BQ171" s="111" t="e">
        <f ca="true">+IF(AND(ISNUMBER(OFFSET('Hygiene Data'!$H$10,0,10*ROW('Hygiene Data'!H165))),'Data Summary'!EF171="Yes"),OFFSET('Hygiene Data'!$H$10,0,10*ROW('Hygiene Data'!H165)),NA())</f>
        <v>#N/A</v>
      </c>
    </row>
    <row r="172" x14ac:dyDescent="0.2">
      <c r="A172" s="59" t="e">
        <f ca="true">+IF(OFFSET('Water Data'!$B$1,0,10*ROW('Water Data'!B166))="",NA(),OFFSET('Water Data'!$B$1,0,10*ROW('Water Data'!B166)))</f>
        <v>#N/A</v>
      </c>
      <c r="B172" s="59" t="e">
        <f ca="true">+IF(OFFSET('Water Data'!$A$3,0,10*ROW('Water Data'!A169))="",NA(),OFFSET('Water Data'!$A$3,0,10*ROW('Water Data'!A169)))</f>
        <v>#N/A</v>
      </c>
      <c r="C172" s="59" t="e">
        <f ca="true">+IF(OFFSET('Water Data'!$C$3,0,10*ROW('Water Data'!C169))="",NA(),OFFSET('Water Data'!$C$3,0,10*ROW('Water Data'!C169)))</f>
        <v>#N/A</v>
      </c>
      <c r="D172" s="60" t="e">
        <f ca="true">+IF(AND(ISNUMBER(OFFSET('Water Data'!$C$5,0,10*ROW('Water Data'!C166))),'Data Summary'!BS172="Yes"),100-OFFSET('Water Data'!$C$5,0,10*ROW('Water Data'!C166)),NA())</f>
        <v>#N/A</v>
      </c>
      <c r="E172" s="60" t="e">
        <f ca="true">+IF(AND(ISNUMBER(OFFSET('Water Data'!$C$7,0,10*ROW('Water Data'!C166))),'Data Summary'!BT172="Yes"),OFFSET('Water Data'!$C$7,0,10*ROW('Water Data'!C166)),NA())</f>
        <v>#N/A</v>
      </c>
      <c r="F172" s="60" t="e">
        <f ca="true">+IF(AND(ISNUMBER(OFFSET('Water Data'!$C$10,0,10*ROW('Water Data'!C166))),'Data Summary'!BU172="Yes"),OFFSET('Water Data'!$C$10,0,10*ROW('Water Data'!C166)),NA())</f>
        <v>#N/A</v>
      </c>
      <c r="G172" s="60" t="e">
        <f ca="true">+IF(AND(ISNUMBER(OFFSET('Water Data'!$D$5,0,10*ROW('Water Data'!D166))),'Data Summary'!BV172="Yes"),100-OFFSET('Water Data'!$D$5,0,10*ROW('Water Data'!D166)),NA())</f>
        <v>#N/A</v>
      </c>
      <c r="H172" s="60" t="e">
        <f ca="true">+IF(AND(ISNUMBER(OFFSET('Water Data'!$D$7,0,10*ROW('Water Data'!D166))),'Data Summary'!BW172="Yes"),OFFSET('Water Data'!$D$7,0,10*ROW('Water Data'!D166)),NA())</f>
        <v>#N/A</v>
      </c>
      <c r="I172" s="60" t="e">
        <f ca="true">+IF(AND(ISNUMBER(OFFSET('Water Data'!$D$10,0,10*ROW('Water Data'!D166))),'Data Summary'!BX172="Yes"),OFFSET('Water Data'!$D$10,0,10*ROW('Water Data'!D166)),NA())</f>
        <v>#N/A</v>
      </c>
      <c r="J172" s="60" t="e">
        <f ca="true">+IF(AND(ISNUMBER(OFFSET('Water Data'!$E$5,0,10*ROW('Water Data'!E166))),'Data Summary'!BY172="Yes"),100-OFFSET('Water Data'!$E$5,0,10*ROW('Water Data'!E166)),NA())</f>
        <v>#N/A</v>
      </c>
      <c r="K172" s="60" t="e">
        <f ca="true">+IF(AND(ISNUMBER(OFFSET('Water Data'!$E$7,0,10*ROW('Water Data'!E166))),'Data Summary'!BZ172="Yes"),OFFSET('Water Data'!$E$7,0,10*ROW('Water Data'!E166)),NA())</f>
        <v>#N/A</v>
      </c>
      <c r="L172" s="60" t="e">
        <f ca="true">+IF(AND(ISNUMBER(OFFSET('Water Data'!$E$10,0,10*ROW('Water Data'!E166))),'Data Summary'!CA172="Yes"),OFFSET('Water Data'!$E$10,0,10*ROW('Water Data'!E166)),NA())</f>
        <v>#N/A</v>
      </c>
      <c r="M172" s="60" t="e">
        <f ca="true">+IF(AND(ISNUMBER(OFFSET('Water Data'!$F$5,0,10*ROW('Water Data'!F166))),'Data Summary'!CB172="Yes"),100-OFFSET('Water Data'!$F$5,0,10*ROW('Water Data'!F166)),NA())</f>
        <v>#N/A</v>
      </c>
      <c r="N172" s="60" t="e">
        <f ca="true">+IF(AND(ISNUMBER(OFFSET('Water Data'!$F$7,0,10*ROW('Water Data'!F166))),'Data Summary'!CC172="Yes"),OFFSET('Water Data'!$F$7,0,10*ROW('Water Data'!F166)),NA())</f>
        <v>#N/A</v>
      </c>
      <c r="O172" s="60" t="e">
        <f ca="true">+IF(AND(ISNUMBER(OFFSET('Water Data'!$F$10,0,10*ROW('Water Data'!F166))),'Data Summary'!CD172="Yes"),OFFSET('Water Data'!$F$10,0,10*ROW('Water Data'!F166)),NA())</f>
        <v>#N/A</v>
      </c>
      <c r="P172" s="60" t="e">
        <f ca="true">+IF(AND(ISNUMBER(OFFSET('Water Data'!$G$5,0,10*ROW('Water Data'!G166))),'Data Summary'!CE172="Yes"),100-OFFSET('Water Data'!$G$5,0,10*ROW('Water Data'!G166)),NA())</f>
        <v>#N/A</v>
      </c>
      <c r="Q172" s="60" t="e">
        <f ca="true">+IF(AND(ISNUMBER(OFFSET('Water Data'!$G$7,0,10*ROW('Water Data'!G166))),'Data Summary'!CF172="Yes"),OFFSET('Water Data'!$G$7,0,10*ROW('Water Data'!G166)),NA())</f>
        <v>#N/A</v>
      </c>
      <c r="R172" s="60" t="e">
        <f ca="true">+IF(AND(ISNUMBER(OFFSET('Water Data'!$G$10,0,10*ROW('Water Data'!G166))),'Data Summary'!CG172="Yes"),OFFSET('Water Data'!$G$10,0,10*ROW('Water Data'!G166)),NA())</f>
        <v>#N/A</v>
      </c>
      <c r="S172" s="60" t="e">
        <f ca="true">+IF(AND(ISNUMBER(OFFSET('Water Data'!$H$5,0,10*ROW('Water Data'!H166))),'Data Summary'!CH172="Yes"),100-OFFSET('Water Data'!$H$5,0,10*ROW('Water Data'!H166)),NA())</f>
        <v>#N/A</v>
      </c>
      <c r="T172" s="60" t="e">
        <f ca="true">+IF(AND(ISNUMBER(OFFSET('Water Data'!$H$7,0,10*ROW('Water Data'!H166))),'Data Summary'!CI172="Yes"),OFFSET('Water Data'!$H$7,0,10*ROW('Water Data'!H166)),NA())</f>
        <v>#N/A</v>
      </c>
      <c r="U172" s="60" t="e">
        <f ca="true">+IF(AND(ISNUMBER(OFFSET('Water Data'!$H$10,0,10*ROW('Water Data'!H166))),'Data Summary'!CJ172="Yes"),OFFSET('Water Data'!$H$10,0,10*ROW('Water Data'!H166)),NA())</f>
        <v>#N/A</v>
      </c>
      <c r="V172" s="106" t="e">
        <f ca="true">+IF(AND(ISNUMBER(OFFSET('Sanitation Data'!$C$5,0,10*ROW('Sanitation Data'!C166))),'Data Summary'!CK172="Yes"),100-OFFSET('Sanitation Data'!$C$5,0,10*ROW('Sanitation Data'!C166)),NA())</f>
        <v>#N/A</v>
      </c>
      <c r="W172" s="106" t="e">
        <f ca="true">+IF(AND(ISNUMBER(OFFSET('Sanitation Data'!$C$7,0,10*ROW('Sanitation Data'!C166))),'Data Summary'!CL172="Yes"),OFFSET('Sanitation Data'!$C$7,0,10*ROW('Sanitation Data'!C166)),NA())</f>
        <v>#N/A</v>
      </c>
      <c r="X172" s="106" t="e">
        <f ca="true">+IF(AND(ISNUMBER(OFFSET('Sanitation Data'!$C$11,0,10*ROW('Sanitation Data'!C166))),'Data Summary'!CM172="Yes"),OFFSET('Sanitation Data'!$C$11,0,10*ROW('Sanitation Data'!C166)),NA())</f>
        <v>#N/A</v>
      </c>
      <c r="Y172" s="106" t="e">
        <f ca="true">+IF(AND(ISNUMBER(OFFSET('Sanitation Data'!$C$12,0,10*ROW('Sanitation Data'!C166))),'Data Summary'!CN172="Yes"),OFFSET('Sanitation Data'!$C$12,0,10*ROW('Sanitation Data'!C166)),NA())</f>
        <v>#N/A</v>
      </c>
      <c r="Z172" s="106" t="e">
        <f ca="true">+IF(AND(ISNUMBER(OFFSET('Sanitation Data'!$C$13,0,10*ROW('Sanitation Data'!C166))),'Data Summary'!CO172="Yes"),OFFSET('Sanitation Data'!$C$13,0,10*ROW('Sanitation Data'!C166)),NA())</f>
        <v>#N/A</v>
      </c>
      <c r="AA172" s="106" t="e">
        <f ca="true">+IF(AND(ISNUMBER(OFFSET('Sanitation Data'!$D$5,0,10*ROW('Sanitation Data'!D166))),'Data Summary'!CP172="Yes"),100-OFFSET('Sanitation Data'!$D$5,0,10*ROW('Sanitation Data'!D166)),NA())</f>
        <v>#N/A</v>
      </c>
      <c r="AB172" s="106" t="e">
        <f ca="true">+IF(AND(ISNUMBER(OFFSET('Sanitation Data'!$D$7,0,10*ROW('Sanitation Data'!D166))),'Data Summary'!CQ172="Yes"),OFFSET('Sanitation Data'!$D$7,0,10*ROW('Sanitation Data'!D166)),NA())</f>
        <v>#N/A</v>
      </c>
      <c r="AC172" s="106" t="e">
        <f ca="true">+IF(AND(ISNUMBER(OFFSET('Sanitation Data'!$D$11,0,10*ROW('Sanitation Data'!D166))),'Data Summary'!CR172="Yes"),OFFSET('Sanitation Data'!$D$11,0,10*ROW('Sanitation Data'!D166)),NA())</f>
        <v>#N/A</v>
      </c>
      <c r="AD172" s="106" t="e">
        <f ca="true">+IF(AND(ISNUMBER(OFFSET('Sanitation Data'!$D$12,0,10*ROW('Sanitation Data'!D166))),'Data Summary'!CS172="Yes"),OFFSET('Sanitation Data'!$D$12,0,10*ROW('Sanitation Data'!D166)),NA())</f>
        <v>#N/A</v>
      </c>
      <c r="AE172" s="106" t="e">
        <f ca="true">+IF(AND(ISNUMBER(OFFSET('Sanitation Data'!$D$13,0,10*ROW('Sanitation Data'!D166))),'Data Summary'!CT172="Yes"),OFFSET('Sanitation Data'!$D$13,0,10*ROW('Sanitation Data'!D166)),NA())</f>
        <v>#N/A</v>
      </c>
      <c r="AF172" s="106" t="e">
        <f ca="true">+IF(AND(ISNUMBER(OFFSET('Sanitation Data'!$E$5,0,10*ROW('Sanitation Data'!E166))),'Data Summary'!CU172="Yes"),100-OFFSET('Sanitation Data'!$E$5,0,10*ROW('Sanitation Data'!E166)),NA())</f>
        <v>#N/A</v>
      </c>
      <c r="AG172" s="106" t="e">
        <f ca="true">+IF(AND(ISNUMBER(OFFSET('Sanitation Data'!$E$7,0,10*ROW('Sanitation Data'!E166))),'Data Summary'!CV172="Yes"),OFFSET('Sanitation Data'!$E$7,0,10*ROW('Sanitation Data'!E166)),NA())</f>
        <v>#N/A</v>
      </c>
      <c r="AH172" s="106" t="e">
        <f ca="true">+IF(AND(ISNUMBER(OFFSET('Sanitation Data'!$E$11,0,10*ROW('Sanitation Data'!E166))),'Data Summary'!CW172="Yes"),OFFSET('Sanitation Data'!$E$11,0,10*ROW('Sanitation Data'!E166)),NA())</f>
        <v>#N/A</v>
      </c>
      <c r="AI172" s="106" t="e">
        <f ca="true">+IF(AND(ISNUMBER(OFFSET('Sanitation Data'!$E$12,0,10*ROW('Sanitation Data'!E166))),'Data Summary'!CX172="Yes"),OFFSET('Sanitation Data'!$E$12,0,10*ROW('Sanitation Data'!E166)),NA())</f>
        <v>#N/A</v>
      </c>
      <c r="AJ172" s="106" t="e">
        <f ca="true">+IF(AND(ISNUMBER(OFFSET('Sanitation Data'!$E$13,0,10*ROW('Sanitation Data'!E166))),'Data Summary'!CY172="Yes"),OFFSET('Sanitation Data'!$E$13,0,10*ROW('Sanitation Data'!E166)),NA())</f>
        <v>#N/A</v>
      </c>
      <c r="AK172" s="106" t="e">
        <f ca="true">+IF(AND(ISNUMBER(OFFSET('Sanitation Data'!$F$5,0,10*ROW('Sanitation Data'!F166))),'Data Summary'!CZ172="Yes"),100-OFFSET('Sanitation Data'!$F$5,0,10*ROW('Sanitation Data'!F166)),NA())</f>
        <v>#N/A</v>
      </c>
      <c r="AL172" s="106" t="e">
        <f ca="true">+IF(AND(ISNUMBER(OFFSET('Sanitation Data'!$F$7,0,10*ROW('Sanitation Data'!F166))),'Data Summary'!DA172="Yes"),OFFSET('Sanitation Data'!$F$7,0,10*ROW('Sanitation Data'!F166)),NA())</f>
        <v>#N/A</v>
      </c>
      <c r="AM172" s="106" t="e">
        <f ca="true">+IF(AND(ISNUMBER(OFFSET('Sanitation Data'!$F$11,0,10*ROW('Sanitation Data'!F166))),'Data Summary'!DB172="Yes"),OFFSET('Sanitation Data'!$F$11,0,10*ROW('Sanitation Data'!F166)),NA())</f>
        <v>#N/A</v>
      </c>
      <c r="AN172" s="106" t="e">
        <f ca="true">+IF(AND(ISNUMBER(OFFSET('Sanitation Data'!$F$12,0,10*ROW('Sanitation Data'!F166))),'Data Summary'!DC172="Yes"),OFFSET('Sanitation Data'!$F$12,0,10*ROW('Sanitation Data'!F166)),NA())</f>
        <v>#N/A</v>
      </c>
      <c r="AO172" s="106" t="e">
        <f ca="true">+IF(AND(ISNUMBER(OFFSET('Sanitation Data'!$F$13,0,10*ROW('Sanitation Data'!F166))),'Data Summary'!DD172="Yes"),OFFSET('Sanitation Data'!$F$13,0,10*ROW('Sanitation Data'!F166)),NA())</f>
        <v>#N/A</v>
      </c>
      <c r="AP172" s="106" t="e">
        <f ca="true">+IF(AND(ISNUMBER(OFFSET('Sanitation Data'!$G$5,0,10*ROW('Sanitation Data'!G166))),'Data Summary'!DE172="Yes"),100-OFFSET('Sanitation Data'!$G$5,0,10*ROW('Sanitation Data'!G166)),NA())</f>
        <v>#N/A</v>
      </c>
      <c r="AQ172" s="106" t="e">
        <f ca="true">+IF(AND(ISNUMBER(OFFSET('Sanitation Data'!$G$7,0,10*ROW('Sanitation Data'!G166))),'Data Summary'!DF172="Yes"),OFFSET('Sanitation Data'!$G$7,0,10*ROW('Sanitation Data'!G166)),NA())</f>
        <v>#N/A</v>
      </c>
      <c r="AR172" s="106" t="e">
        <f ca="true">+IF(AND(ISNUMBER(OFFSET('Sanitation Data'!$G$11,0,10*ROW('Sanitation Data'!G166))),'Data Summary'!DG172="Yes"),OFFSET('Sanitation Data'!$G$11,0,10*ROW('Sanitation Data'!G166)),NA())</f>
        <v>#N/A</v>
      </c>
      <c r="AS172" s="106" t="e">
        <f ca="true">+IF(AND(ISNUMBER(OFFSET('Sanitation Data'!$G$12,0,10*ROW('Sanitation Data'!G166))),'Data Summary'!DH172="Yes"),OFFSET('Sanitation Data'!$G$12,0,10*ROW('Sanitation Data'!G166)),NA())</f>
        <v>#N/A</v>
      </c>
      <c r="AT172" s="106" t="e">
        <f ca="true">+IF(AND(ISNUMBER(OFFSET('Sanitation Data'!$G$13,0,10*ROW('Sanitation Data'!G166))),'Data Summary'!DI172="Yes"),OFFSET('Sanitation Data'!$G$13,0,10*ROW('Sanitation Data'!G166)),NA())</f>
        <v>#N/A</v>
      </c>
      <c r="AU172" s="106" t="e">
        <f ca="true">+IF(AND(ISNUMBER(OFFSET('Sanitation Data'!$H$5,0,10*ROW('Sanitation Data'!H166))),'Data Summary'!DJ172="Yes"),100-OFFSET('Sanitation Data'!$H$5,0,10*ROW('Sanitation Data'!H166)),NA())</f>
        <v>#N/A</v>
      </c>
      <c r="AV172" s="106" t="e">
        <f ca="true">+IF(AND(ISNUMBER(OFFSET('Sanitation Data'!$H$7,0,10*ROW('Sanitation Data'!H166))),'Data Summary'!DK172="Yes"),OFFSET('Sanitation Data'!$H$7,0,10*ROW('Sanitation Data'!H166)),NA())</f>
        <v>#N/A</v>
      </c>
      <c r="AW172" s="106" t="e">
        <f ca="true">+IF(AND(ISNUMBER(OFFSET('Sanitation Data'!$H$11,0,10*ROW('Sanitation Data'!H166))),'Data Summary'!DL172="Yes"),OFFSET('Sanitation Data'!$H$11,0,10*ROW('Sanitation Data'!H166)),NA())</f>
        <v>#N/A</v>
      </c>
      <c r="AX172" s="106" t="e">
        <f ca="true">+IF(AND(ISNUMBER(OFFSET('Sanitation Data'!$H$12,0,10*ROW('Sanitation Data'!H166))),'Data Summary'!DM172="Yes"),OFFSET('Sanitation Data'!$H$12,0,10*ROW('Sanitation Data'!H166)),NA())</f>
        <v>#N/A</v>
      </c>
      <c r="AY172" s="106" t="e">
        <f ca="true">+IF(AND(ISNUMBER(OFFSET('Sanitation Data'!$H$13,0,10*ROW('Sanitation Data'!H166))),'Data Summary'!DN172="Yes"),OFFSET('Sanitation Data'!$H$13,0,10*ROW('Sanitation Data'!H166)),NA())</f>
        <v>#N/A</v>
      </c>
      <c r="AZ172" s="111" t="e">
        <f ca="true">+IF(AND(ISNUMBER(OFFSET('Hygiene Data'!$C$6,0,10*ROW('Hygiene Data'!C166))),'Data Summary'!DO172="Yes"),OFFSET('Hygiene Data'!$C$6,0,10*ROW('Hygiene Data'!C166)),NA())</f>
        <v>#N/A</v>
      </c>
      <c r="BA172" s="111" t="e">
        <f ca="true">+IF(AND(ISNUMBER(OFFSET('Hygiene Data'!$C$8,0,10*ROW('Hygiene Data'!C166))),'Data Summary'!DP172="Yes"),OFFSET('Hygiene Data'!$C$8,0,10*ROW('Hygiene Data'!C166)),NA())</f>
        <v>#N/A</v>
      </c>
      <c r="BB172" s="111" t="e">
        <f ca="true">+IF(AND(ISNUMBER(OFFSET('Hygiene Data'!$C$10,0,10*ROW('Hygiene Data'!C166))),'Data Summary'!DQ172="Yes"),OFFSET('Hygiene Data'!$C$10,0,10*ROW('Hygiene Data'!C166)),NA())</f>
        <v>#N/A</v>
      </c>
      <c r="BC172" s="111" t="e">
        <f ca="true">+IF(AND(ISNUMBER(OFFSET('Hygiene Data'!$D$6,0,10*ROW('Hygiene Data'!D166))),'Data Summary'!DR172="Yes"),OFFSET('Hygiene Data'!$D$6,0,10*ROW('Hygiene Data'!D166)),NA())</f>
        <v>#N/A</v>
      </c>
      <c r="BD172" s="111" t="e">
        <f ca="true">+IF(AND(ISNUMBER(OFFSET('Hygiene Data'!$D$8,0,10*ROW('Hygiene Data'!D166))),'Data Summary'!DS172="Yes"),OFFSET('Hygiene Data'!$D$8,0,10*ROW('Hygiene Data'!D166)),NA())</f>
        <v>#N/A</v>
      </c>
      <c r="BE172" s="111" t="e">
        <f ca="true">+IF(AND(ISNUMBER(OFFSET('Hygiene Data'!$D$10,0,10*ROW('Hygiene Data'!D166))),'Data Summary'!DT172="Yes"),OFFSET('Hygiene Data'!$D$10,0,10*ROW('Hygiene Data'!D166)),NA())</f>
        <v>#N/A</v>
      </c>
      <c r="BF172" s="111" t="e">
        <f ca="true">+IF(AND(ISNUMBER(OFFSET('Hygiene Data'!$E$6,0,10*ROW('Hygiene Data'!E166))),'Data Summary'!DU172="Yes"),OFFSET('Hygiene Data'!$E$6,0,10*ROW('Hygiene Data'!E166)),NA())</f>
        <v>#N/A</v>
      </c>
      <c r="BG172" s="111" t="e">
        <f ca="true">+IF(AND(ISNUMBER(OFFSET('Hygiene Data'!$E$8,0,10*ROW('Hygiene Data'!E166))),'Data Summary'!DV172="Yes"),OFFSET('Hygiene Data'!$E$8,0,10*ROW('Hygiene Data'!E166)),NA())</f>
        <v>#N/A</v>
      </c>
      <c r="BH172" s="111" t="e">
        <f ca="true">+IF(AND(ISNUMBER(OFFSET('Hygiene Data'!$E$10,0,10*ROW('Hygiene Data'!E166))),'Data Summary'!DW172="Yes"),OFFSET('Hygiene Data'!$E$10,0,10*ROW('Hygiene Data'!E166)),NA())</f>
        <v>#N/A</v>
      </c>
      <c r="BI172" s="111" t="e">
        <f ca="true">+IF(AND(ISNUMBER(OFFSET('Hygiene Data'!$F$6,0,10*ROW('Hygiene Data'!F166))),'Data Summary'!DX172="Yes"),OFFSET('Hygiene Data'!$F$6,0,10*ROW('Hygiene Data'!F166)),NA())</f>
        <v>#N/A</v>
      </c>
      <c r="BJ172" s="111" t="e">
        <f ca="true">+IF(AND(ISNUMBER(OFFSET('Hygiene Data'!$F$8,0,10*ROW('Hygiene Data'!F166))),'Data Summary'!DY172="Yes"),OFFSET('Hygiene Data'!$F$8,0,10*ROW('Hygiene Data'!F166)),NA())</f>
        <v>#N/A</v>
      </c>
      <c r="BK172" s="111" t="e">
        <f ca="true">+IF(AND(ISNUMBER(OFFSET('Hygiene Data'!$F$10,0,10*ROW('Hygiene Data'!F166))),'Data Summary'!DZ172="Yes"),OFFSET('Hygiene Data'!$F$10,0,10*ROW('Hygiene Data'!F166)),NA())</f>
        <v>#N/A</v>
      </c>
      <c r="BL172" s="111" t="e">
        <f ca="true">+IF(AND(ISNUMBER(OFFSET('Hygiene Data'!$G$6,0,10*ROW('Hygiene Data'!G166))),'Data Summary'!EA172="Yes"),OFFSET('Hygiene Data'!$G$6,0,10*ROW('Hygiene Data'!G166)),NA())</f>
        <v>#N/A</v>
      </c>
      <c r="BM172" s="111" t="e">
        <f ca="true">+IF(AND(ISNUMBER(OFFSET('Hygiene Data'!$G$8,0,10*ROW('Hygiene Data'!G166))),'Data Summary'!EB172="Yes"),OFFSET('Hygiene Data'!$G$8,0,10*ROW('Hygiene Data'!G166)),NA())</f>
        <v>#N/A</v>
      </c>
      <c r="BN172" s="111" t="e">
        <f ca="true">+IF(AND(ISNUMBER(OFFSET('Hygiene Data'!$G$10,0,10*ROW('Hygiene Data'!G166))),'Data Summary'!EC172="Yes"),OFFSET('Hygiene Data'!$G$10,0,10*ROW('Hygiene Data'!G166)),NA())</f>
        <v>#N/A</v>
      </c>
      <c r="BO172" s="111" t="e">
        <f ca="true">+IF(AND(ISNUMBER(OFFSET('Hygiene Data'!$H$6,0,10*ROW('Hygiene Data'!H166))),'Data Summary'!ED172="Yes"),OFFSET('Hygiene Data'!$H$6,0,10*ROW('Hygiene Data'!H166)),NA())</f>
        <v>#N/A</v>
      </c>
      <c r="BP172" s="111" t="e">
        <f ca="true">+IF(AND(ISNUMBER(OFFSET('Hygiene Data'!$H$8,0,10*ROW('Hygiene Data'!H166))),'Data Summary'!EE172="Yes"),OFFSET('Hygiene Data'!$H$8,0,10*ROW('Hygiene Data'!H166)),NA())</f>
        <v>#N/A</v>
      </c>
      <c r="BQ172" s="111" t="e">
        <f ca="true">+IF(AND(ISNUMBER(OFFSET('Hygiene Data'!$H$10,0,10*ROW('Hygiene Data'!H166))),'Data Summary'!EF172="Yes"),OFFSET('Hygiene Data'!$H$10,0,10*ROW('Hygiene Data'!H166)),NA())</f>
        <v>#N/A</v>
      </c>
    </row>
    <row r="173" x14ac:dyDescent="0.2">
      <c r="A173" s="59" t="e">
        <f ca="true">+IF(OFFSET('Water Data'!$B$1,0,10*ROW('Water Data'!B167))="",NA(),OFFSET('Water Data'!$B$1,0,10*ROW('Water Data'!B167)))</f>
        <v>#N/A</v>
      </c>
      <c r="B173" s="59" t="e">
        <f ca="true">+IF(OFFSET('Water Data'!$A$3,0,10*ROW('Water Data'!A170))="",NA(),OFFSET('Water Data'!$A$3,0,10*ROW('Water Data'!A170)))</f>
        <v>#N/A</v>
      </c>
      <c r="C173" s="59" t="e">
        <f ca="true">+IF(OFFSET('Water Data'!$C$3,0,10*ROW('Water Data'!C170))="",NA(),OFFSET('Water Data'!$C$3,0,10*ROW('Water Data'!C170)))</f>
        <v>#N/A</v>
      </c>
      <c r="D173" s="60" t="e">
        <f ca="true">+IF(AND(ISNUMBER(OFFSET('Water Data'!$C$5,0,10*ROW('Water Data'!C167))),'Data Summary'!BS173="Yes"),100-OFFSET('Water Data'!$C$5,0,10*ROW('Water Data'!C167)),NA())</f>
        <v>#N/A</v>
      </c>
      <c r="E173" s="60" t="e">
        <f ca="true">+IF(AND(ISNUMBER(OFFSET('Water Data'!$C$7,0,10*ROW('Water Data'!C167))),'Data Summary'!BT173="Yes"),OFFSET('Water Data'!$C$7,0,10*ROW('Water Data'!C167)),NA())</f>
        <v>#N/A</v>
      </c>
      <c r="F173" s="60" t="e">
        <f ca="true">+IF(AND(ISNUMBER(OFFSET('Water Data'!$C$10,0,10*ROW('Water Data'!C167))),'Data Summary'!BU173="Yes"),OFFSET('Water Data'!$C$10,0,10*ROW('Water Data'!C167)),NA())</f>
        <v>#N/A</v>
      </c>
      <c r="G173" s="60" t="e">
        <f ca="true">+IF(AND(ISNUMBER(OFFSET('Water Data'!$D$5,0,10*ROW('Water Data'!D167))),'Data Summary'!BV173="Yes"),100-OFFSET('Water Data'!$D$5,0,10*ROW('Water Data'!D167)),NA())</f>
        <v>#N/A</v>
      </c>
      <c r="H173" s="60" t="e">
        <f ca="true">+IF(AND(ISNUMBER(OFFSET('Water Data'!$D$7,0,10*ROW('Water Data'!D167))),'Data Summary'!BW173="Yes"),OFFSET('Water Data'!$D$7,0,10*ROW('Water Data'!D167)),NA())</f>
        <v>#N/A</v>
      </c>
      <c r="I173" s="60" t="e">
        <f ca="true">+IF(AND(ISNUMBER(OFFSET('Water Data'!$D$10,0,10*ROW('Water Data'!D167))),'Data Summary'!BX173="Yes"),OFFSET('Water Data'!$D$10,0,10*ROW('Water Data'!D167)),NA())</f>
        <v>#N/A</v>
      </c>
      <c r="J173" s="60" t="e">
        <f ca="true">+IF(AND(ISNUMBER(OFFSET('Water Data'!$E$5,0,10*ROW('Water Data'!E167))),'Data Summary'!BY173="Yes"),100-OFFSET('Water Data'!$E$5,0,10*ROW('Water Data'!E167)),NA())</f>
        <v>#N/A</v>
      </c>
      <c r="K173" s="60" t="e">
        <f ca="true">+IF(AND(ISNUMBER(OFFSET('Water Data'!$E$7,0,10*ROW('Water Data'!E167))),'Data Summary'!BZ173="Yes"),OFFSET('Water Data'!$E$7,0,10*ROW('Water Data'!E167)),NA())</f>
        <v>#N/A</v>
      </c>
      <c r="L173" s="60" t="e">
        <f ca="true">+IF(AND(ISNUMBER(OFFSET('Water Data'!$E$10,0,10*ROW('Water Data'!E167))),'Data Summary'!CA173="Yes"),OFFSET('Water Data'!$E$10,0,10*ROW('Water Data'!E167)),NA())</f>
        <v>#N/A</v>
      </c>
      <c r="M173" s="60" t="e">
        <f ca="true">+IF(AND(ISNUMBER(OFFSET('Water Data'!$F$5,0,10*ROW('Water Data'!F167))),'Data Summary'!CB173="Yes"),100-OFFSET('Water Data'!$F$5,0,10*ROW('Water Data'!F167)),NA())</f>
        <v>#N/A</v>
      </c>
      <c r="N173" s="60" t="e">
        <f ca="true">+IF(AND(ISNUMBER(OFFSET('Water Data'!$F$7,0,10*ROW('Water Data'!F167))),'Data Summary'!CC173="Yes"),OFFSET('Water Data'!$F$7,0,10*ROW('Water Data'!F167)),NA())</f>
        <v>#N/A</v>
      </c>
      <c r="O173" s="60" t="e">
        <f ca="true">+IF(AND(ISNUMBER(OFFSET('Water Data'!$F$10,0,10*ROW('Water Data'!F167))),'Data Summary'!CD173="Yes"),OFFSET('Water Data'!$F$10,0,10*ROW('Water Data'!F167)),NA())</f>
        <v>#N/A</v>
      </c>
      <c r="P173" s="60" t="e">
        <f ca="true">+IF(AND(ISNUMBER(OFFSET('Water Data'!$G$5,0,10*ROW('Water Data'!G167))),'Data Summary'!CE173="Yes"),100-OFFSET('Water Data'!$G$5,0,10*ROW('Water Data'!G167)),NA())</f>
        <v>#N/A</v>
      </c>
      <c r="Q173" s="60" t="e">
        <f ca="true">+IF(AND(ISNUMBER(OFFSET('Water Data'!$G$7,0,10*ROW('Water Data'!G167))),'Data Summary'!CF173="Yes"),OFFSET('Water Data'!$G$7,0,10*ROW('Water Data'!G167)),NA())</f>
        <v>#N/A</v>
      </c>
      <c r="R173" s="60" t="e">
        <f ca="true">+IF(AND(ISNUMBER(OFFSET('Water Data'!$G$10,0,10*ROW('Water Data'!G167))),'Data Summary'!CG173="Yes"),OFFSET('Water Data'!$G$10,0,10*ROW('Water Data'!G167)),NA())</f>
        <v>#N/A</v>
      </c>
      <c r="S173" s="60" t="e">
        <f ca="true">+IF(AND(ISNUMBER(OFFSET('Water Data'!$H$5,0,10*ROW('Water Data'!H167))),'Data Summary'!CH173="Yes"),100-OFFSET('Water Data'!$H$5,0,10*ROW('Water Data'!H167)),NA())</f>
        <v>#N/A</v>
      </c>
      <c r="T173" s="60" t="e">
        <f ca="true">+IF(AND(ISNUMBER(OFFSET('Water Data'!$H$7,0,10*ROW('Water Data'!H167))),'Data Summary'!CI173="Yes"),OFFSET('Water Data'!$H$7,0,10*ROW('Water Data'!H167)),NA())</f>
        <v>#N/A</v>
      </c>
      <c r="U173" s="60" t="e">
        <f ca="true">+IF(AND(ISNUMBER(OFFSET('Water Data'!$H$10,0,10*ROW('Water Data'!H167))),'Data Summary'!CJ173="Yes"),OFFSET('Water Data'!$H$10,0,10*ROW('Water Data'!H167)),NA())</f>
        <v>#N/A</v>
      </c>
      <c r="V173" s="106" t="e">
        <f ca="true">+IF(AND(ISNUMBER(OFFSET('Sanitation Data'!$C$5,0,10*ROW('Sanitation Data'!C167))),'Data Summary'!CK173="Yes"),100-OFFSET('Sanitation Data'!$C$5,0,10*ROW('Sanitation Data'!C167)),NA())</f>
        <v>#N/A</v>
      </c>
      <c r="W173" s="106" t="e">
        <f ca="true">+IF(AND(ISNUMBER(OFFSET('Sanitation Data'!$C$7,0,10*ROW('Sanitation Data'!C167))),'Data Summary'!CL173="Yes"),OFFSET('Sanitation Data'!$C$7,0,10*ROW('Sanitation Data'!C167)),NA())</f>
        <v>#N/A</v>
      </c>
      <c r="X173" s="106" t="e">
        <f ca="true">+IF(AND(ISNUMBER(OFFSET('Sanitation Data'!$C$11,0,10*ROW('Sanitation Data'!C167))),'Data Summary'!CM173="Yes"),OFFSET('Sanitation Data'!$C$11,0,10*ROW('Sanitation Data'!C167)),NA())</f>
        <v>#N/A</v>
      </c>
      <c r="Y173" s="106" t="e">
        <f ca="true">+IF(AND(ISNUMBER(OFFSET('Sanitation Data'!$C$12,0,10*ROW('Sanitation Data'!C167))),'Data Summary'!CN173="Yes"),OFFSET('Sanitation Data'!$C$12,0,10*ROW('Sanitation Data'!C167)),NA())</f>
        <v>#N/A</v>
      </c>
      <c r="Z173" s="106" t="e">
        <f ca="true">+IF(AND(ISNUMBER(OFFSET('Sanitation Data'!$C$13,0,10*ROW('Sanitation Data'!C167))),'Data Summary'!CO173="Yes"),OFFSET('Sanitation Data'!$C$13,0,10*ROW('Sanitation Data'!C167)),NA())</f>
        <v>#N/A</v>
      </c>
      <c r="AA173" s="106" t="e">
        <f ca="true">+IF(AND(ISNUMBER(OFFSET('Sanitation Data'!$D$5,0,10*ROW('Sanitation Data'!D167))),'Data Summary'!CP173="Yes"),100-OFFSET('Sanitation Data'!$D$5,0,10*ROW('Sanitation Data'!D167)),NA())</f>
        <v>#N/A</v>
      </c>
      <c r="AB173" s="106" t="e">
        <f ca="true">+IF(AND(ISNUMBER(OFFSET('Sanitation Data'!$D$7,0,10*ROW('Sanitation Data'!D167))),'Data Summary'!CQ173="Yes"),OFFSET('Sanitation Data'!$D$7,0,10*ROW('Sanitation Data'!D167)),NA())</f>
        <v>#N/A</v>
      </c>
      <c r="AC173" s="106" t="e">
        <f ca="true">+IF(AND(ISNUMBER(OFFSET('Sanitation Data'!$D$11,0,10*ROW('Sanitation Data'!D167))),'Data Summary'!CR173="Yes"),OFFSET('Sanitation Data'!$D$11,0,10*ROW('Sanitation Data'!D167)),NA())</f>
        <v>#N/A</v>
      </c>
      <c r="AD173" s="106" t="e">
        <f ca="true">+IF(AND(ISNUMBER(OFFSET('Sanitation Data'!$D$12,0,10*ROW('Sanitation Data'!D167))),'Data Summary'!CS173="Yes"),OFFSET('Sanitation Data'!$D$12,0,10*ROW('Sanitation Data'!D167)),NA())</f>
        <v>#N/A</v>
      </c>
      <c r="AE173" s="106" t="e">
        <f ca="true">+IF(AND(ISNUMBER(OFFSET('Sanitation Data'!$D$13,0,10*ROW('Sanitation Data'!D167))),'Data Summary'!CT173="Yes"),OFFSET('Sanitation Data'!$D$13,0,10*ROW('Sanitation Data'!D167)),NA())</f>
        <v>#N/A</v>
      </c>
      <c r="AF173" s="106" t="e">
        <f ca="true">+IF(AND(ISNUMBER(OFFSET('Sanitation Data'!$E$5,0,10*ROW('Sanitation Data'!E167))),'Data Summary'!CU173="Yes"),100-OFFSET('Sanitation Data'!$E$5,0,10*ROW('Sanitation Data'!E167)),NA())</f>
        <v>#N/A</v>
      </c>
      <c r="AG173" s="106" t="e">
        <f ca="true">+IF(AND(ISNUMBER(OFFSET('Sanitation Data'!$E$7,0,10*ROW('Sanitation Data'!E167))),'Data Summary'!CV173="Yes"),OFFSET('Sanitation Data'!$E$7,0,10*ROW('Sanitation Data'!E167)),NA())</f>
        <v>#N/A</v>
      </c>
      <c r="AH173" s="106" t="e">
        <f ca="true">+IF(AND(ISNUMBER(OFFSET('Sanitation Data'!$E$11,0,10*ROW('Sanitation Data'!E167))),'Data Summary'!CW173="Yes"),OFFSET('Sanitation Data'!$E$11,0,10*ROW('Sanitation Data'!E167)),NA())</f>
        <v>#N/A</v>
      </c>
      <c r="AI173" s="106" t="e">
        <f ca="true">+IF(AND(ISNUMBER(OFFSET('Sanitation Data'!$E$12,0,10*ROW('Sanitation Data'!E167))),'Data Summary'!CX173="Yes"),OFFSET('Sanitation Data'!$E$12,0,10*ROW('Sanitation Data'!E167)),NA())</f>
        <v>#N/A</v>
      </c>
      <c r="AJ173" s="106" t="e">
        <f ca="true">+IF(AND(ISNUMBER(OFFSET('Sanitation Data'!$E$13,0,10*ROW('Sanitation Data'!E167))),'Data Summary'!CY173="Yes"),OFFSET('Sanitation Data'!$E$13,0,10*ROW('Sanitation Data'!E167)),NA())</f>
        <v>#N/A</v>
      </c>
      <c r="AK173" s="106" t="e">
        <f ca="true">+IF(AND(ISNUMBER(OFFSET('Sanitation Data'!$F$5,0,10*ROW('Sanitation Data'!F167))),'Data Summary'!CZ173="Yes"),100-OFFSET('Sanitation Data'!$F$5,0,10*ROW('Sanitation Data'!F167)),NA())</f>
        <v>#N/A</v>
      </c>
      <c r="AL173" s="106" t="e">
        <f ca="true">+IF(AND(ISNUMBER(OFFSET('Sanitation Data'!$F$7,0,10*ROW('Sanitation Data'!F167))),'Data Summary'!DA173="Yes"),OFFSET('Sanitation Data'!$F$7,0,10*ROW('Sanitation Data'!F167)),NA())</f>
        <v>#N/A</v>
      </c>
      <c r="AM173" s="106" t="e">
        <f ca="true">+IF(AND(ISNUMBER(OFFSET('Sanitation Data'!$F$11,0,10*ROW('Sanitation Data'!F167))),'Data Summary'!DB173="Yes"),OFFSET('Sanitation Data'!$F$11,0,10*ROW('Sanitation Data'!F167)),NA())</f>
        <v>#N/A</v>
      </c>
      <c r="AN173" s="106" t="e">
        <f ca="true">+IF(AND(ISNUMBER(OFFSET('Sanitation Data'!$F$12,0,10*ROW('Sanitation Data'!F167))),'Data Summary'!DC173="Yes"),OFFSET('Sanitation Data'!$F$12,0,10*ROW('Sanitation Data'!F167)),NA())</f>
        <v>#N/A</v>
      </c>
      <c r="AO173" s="106" t="e">
        <f ca="true">+IF(AND(ISNUMBER(OFFSET('Sanitation Data'!$F$13,0,10*ROW('Sanitation Data'!F167))),'Data Summary'!DD173="Yes"),OFFSET('Sanitation Data'!$F$13,0,10*ROW('Sanitation Data'!F167)),NA())</f>
        <v>#N/A</v>
      </c>
      <c r="AP173" s="106" t="e">
        <f ca="true">+IF(AND(ISNUMBER(OFFSET('Sanitation Data'!$G$5,0,10*ROW('Sanitation Data'!G167))),'Data Summary'!DE173="Yes"),100-OFFSET('Sanitation Data'!$G$5,0,10*ROW('Sanitation Data'!G167)),NA())</f>
        <v>#N/A</v>
      </c>
      <c r="AQ173" s="106" t="e">
        <f ca="true">+IF(AND(ISNUMBER(OFFSET('Sanitation Data'!$G$7,0,10*ROW('Sanitation Data'!G167))),'Data Summary'!DF173="Yes"),OFFSET('Sanitation Data'!$G$7,0,10*ROW('Sanitation Data'!G167)),NA())</f>
        <v>#N/A</v>
      </c>
      <c r="AR173" s="106" t="e">
        <f ca="true">+IF(AND(ISNUMBER(OFFSET('Sanitation Data'!$G$11,0,10*ROW('Sanitation Data'!G167))),'Data Summary'!DG173="Yes"),OFFSET('Sanitation Data'!$G$11,0,10*ROW('Sanitation Data'!G167)),NA())</f>
        <v>#N/A</v>
      </c>
      <c r="AS173" s="106" t="e">
        <f ca="true">+IF(AND(ISNUMBER(OFFSET('Sanitation Data'!$G$12,0,10*ROW('Sanitation Data'!G167))),'Data Summary'!DH173="Yes"),OFFSET('Sanitation Data'!$G$12,0,10*ROW('Sanitation Data'!G167)),NA())</f>
        <v>#N/A</v>
      </c>
      <c r="AT173" s="106" t="e">
        <f ca="true">+IF(AND(ISNUMBER(OFFSET('Sanitation Data'!$G$13,0,10*ROW('Sanitation Data'!G167))),'Data Summary'!DI173="Yes"),OFFSET('Sanitation Data'!$G$13,0,10*ROW('Sanitation Data'!G167)),NA())</f>
        <v>#N/A</v>
      </c>
      <c r="AU173" s="106" t="e">
        <f ca="true">+IF(AND(ISNUMBER(OFFSET('Sanitation Data'!$H$5,0,10*ROW('Sanitation Data'!H167))),'Data Summary'!DJ173="Yes"),100-OFFSET('Sanitation Data'!$H$5,0,10*ROW('Sanitation Data'!H167)),NA())</f>
        <v>#N/A</v>
      </c>
      <c r="AV173" s="106" t="e">
        <f ca="true">+IF(AND(ISNUMBER(OFFSET('Sanitation Data'!$H$7,0,10*ROW('Sanitation Data'!H167))),'Data Summary'!DK173="Yes"),OFFSET('Sanitation Data'!$H$7,0,10*ROW('Sanitation Data'!H167)),NA())</f>
        <v>#N/A</v>
      </c>
      <c r="AW173" s="106" t="e">
        <f ca="true">+IF(AND(ISNUMBER(OFFSET('Sanitation Data'!$H$11,0,10*ROW('Sanitation Data'!H167))),'Data Summary'!DL173="Yes"),OFFSET('Sanitation Data'!$H$11,0,10*ROW('Sanitation Data'!H167)),NA())</f>
        <v>#N/A</v>
      </c>
      <c r="AX173" s="106" t="e">
        <f ca="true">+IF(AND(ISNUMBER(OFFSET('Sanitation Data'!$H$12,0,10*ROW('Sanitation Data'!H167))),'Data Summary'!DM173="Yes"),OFFSET('Sanitation Data'!$H$12,0,10*ROW('Sanitation Data'!H167)),NA())</f>
        <v>#N/A</v>
      </c>
      <c r="AY173" s="106" t="e">
        <f ca="true">+IF(AND(ISNUMBER(OFFSET('Sanitation Data'!$H$13,0,10*ROW('Sanitation Data'!H167))),'Data Summary'!DN173="Yes"),OFFSET('Sanitation Data'!$H$13,0,10*ROW('Sanitation Data'!H167)),NA())</f>
        <v>#N/A</v>
      </c>
      <c r="AZ173" s="111" t="e">
        <f ca="true">+IF(AND(ISNUMBER(OFFSET('Hygiene Data'!$C$6,0,10*ROW('Hygiene Data'!C167))),'Data Summary'!DO173="Yes"),OFFSET('Hygiene Data'!$C$6,0,10*ROW('Hygiene Data'!C167)),NA())</f>
        <v>#N/A</v>
      </c>
      <c r="BA173" s="111" t="e">
        <f ca="true">+IF(AND(ISNUMBER(OFFSET('Hygiene Data'!$C$8,0,10*ROW('Hygiene Data'!C167))),'Data Summary'!DP173="Yes"),OFFSET('Hygiene Data'!$C$8,0,10*ROW('Hygiene Data'!C167)),NA())</f>
        <v>#N/A</v>
      </c>
      <c r="BB173" s="111" t="e">
        <f ca="true">+IF(AND(ISNUMBER(OFFSET('Hygiene Data'!$C$10,0,10*ROW('Hygiene Data'!C167))),'Data Summary'!DQ173="Yes"),OFFSET('Hygiene Data'!$C$10,0,10*ROW('Hygiene Data'!C167)),NA())</f>
        <v>#N/A</v>
      </c>
      <c r="BC173" s="111" t="e">
        <f ca="true">+IF(AND(ISNUMBER(OFFSET('Hygiene Data'!$D$6,0,10*ROW('Hygiene Data'!D167))),'Data Summary'!DR173="Yes"),OFFSET('Hygiene Data'!$D$6,0,10*ROW('Hygiene Data'!D167)),NA())</f>
        <v>#N/A</v>
      </c>
      <c r="BD173" s="111" t="e">
        <f ca="true">+IF(AND(ISNUMBER(OFFSET('Hygiene Data'!$D$8,0,10*ROW('Hygiene Data'!D167))),'Data Summary'!DS173="Yes"),OFFSET('Hygiene Data'!$D$8,0,10*ROW('Hygiene Data'!D167)),NA())</f>
        <v>#N/A</v>
      </c>
      <c r="BE173" s="111" t="e">
        <f ca="true">+IF(AND(ISNUMBER(OFFSET('Hygiene Data'!$D$10,0,10*ROW('Hygiene Data'!D167))),'Data Summary'!DT173="Yes"),OFFSET('Hygiene Data'!$D$10,0,10*ROW('Hygiene Data'!D167)),NA())</f>
        <v>#N/A</v>
      </c>
      <c r="BF173" s="111" t="e">
        <f ca="true">+IF(AND(ISNUMBER(OFFSET('Hygiene Data'!$E$6,0,10*ROW('Hygiene Data'!E167))),'Data Summary'!DU173="Yes"),OFFSET('Hygiene Data'!$E$6,0,10*ROW('Hygiene Data'!E167)),NA())</f>
        <v>#N/A</v>
      </c>
      <c r="BG173" s="111" t="e">
        <f ca="true">+IF(AND(ISNUMBER(OFFSET('Hygiene Data'!$E$8,0,10*ROW('Hygiene Data'!E167))),'Data Summary'!DV173="Yes"),OFFSET('Hygiene Data'!$E$8,0,10*ROW('Hygiene Data'!E167)),NA())</f>
        <v>#N/A</v>
      </c>
      <c r="BH173" s="111" t="e">
        <f ca="true">+IF(AND(ISNUMBER(OFFSET('Hygiene Data'!$E$10,0,10*ROW('Hygiene Data'!E167))),'Data Summary'!DW173="Yes"),OFFSET('Hygiene Data'!$E$10,0,10*ROW('Hygiene Data'!E167)),NA())</f>
        <v>#N/A</v>
      </c>
      <c r="BI173" s="111" t="e">
        <f ca="true">+IF(AND(ISNUMBER(OFFSET('Hygiene Data'!$F$6,0,10*ROW('Hygiene Data'!F167))),'Data Summary'!DX173="Yes"),OFFSET('Hygiene Data'!$F$6,0,10*ROW('Hygiene Data'!F167)),NA())</f>
        <v>#N/A</v>
      </c>
      <c r="BJ173" s="111" t="e">
        <f ca="true">+IF(AND(ISNUMBER(OFFSET('Hygiene Data'!$F$8,0,10*ROW('Hygiene Data'!F167))),'Data Summary'!DY173="Yes"),OFFSET('Hygiene Data'!$F$8,0,10*ROW('Hygiene Data'!F167)),NA())</f>
        <v>#N/A</v>
      </c>
      <c r="BK173" s="111" t="e">
        <f ca="true">+IF(AND(ISNUMBER(OFFSET('Hygiene Data'!$F$10,0,10*ROW('Hygiene Data'!F167))),'Data Summary'!DZ173="Yes"),OFFSET('Hygiene Data'!$F$10,0,10*ROW('Hygiene Data'!F167)),NA())</f>
        <v>#N/A</v>
      </c>
      <c r="BL173" s="111" t="e">
        <f ca="true">+IF(AND(ISNUMBER(OFFSET('Hygiene Data'!$G$6,0,10*ROW('Hygiene Data'!G167))),'Data Summary'!EA173="Yes"),OFFSET('Hygiene Data'!$G$6,0,10*ROW('Hygiene Data'!G167)),NA())</f>
        <v>#N/A</v>
      </c>
      <c r="BM173" s="111" t="e">
        <f ca="true">+IF(AND(ISNUMBER(OFFSET('Hygiene Data'!$G$8,0,10*ROW('Hygiene Data'!G167))),'Data Summary'!EB173="Yes"),OFFSET('Hygiene Data'!$G$8,0,10*ROW('Hygiene Data'!G167)),NA())</f>
        <v>#N/A</v>
      </c>
      <c r="BN173" s="111" t="e">
        <f ca="true">+IF(AND(ISNUMBER(OFFSET('Hygiene Data'!$G$10,0,10*ROW('Hygiene Data'!G167))),'Data Summary'!EC173="Yes"),OFFSET('Hygiene Data'!$G$10,0,10*ROW('Hygiene Data'!G167)),NA())</f>
        <v>#N/A</v>
      </c>
      <c r="BO173" s="111" t="e">
        <f ca="true">+IF(AND(ISNUMBER(OFFSET('Hygiene Data'!$H$6,0,10*ROW('Hygiene Data'!H167))),'Data Summary'!ED173="Yes"),OFFSET('Hygiene Data'!$H$6,0,10*ROW('Hygiene Data'!H167)),NA())</f>
        <v>#N/A</v>
      </c>
      <c r="BP173" s="111" t="e">
        <f ca="true">+IF(AND(ISNUMBER(OFFSET('Hygiene Data'!$H$8,0,10*ROW('Hygiene Data'!H167))),'Data Summary'!EE173="Yes"),OFFSET('Hygiene Data'!$H$8,0,10*ROW('Hygiene Data'!H167)),NA())</f>
        <v>#N/A</v>
      </c>
      <c r="BQ173" s="111" t="e">
        <f ca="true">+IF(AND(ISNUMBER(OFFSET('Hygiene Data'!$H$10,0,10*ROW('Hygiene Data'!H167))),'Data Summary'!EF173="Yes"),OFFSET('Hygiene Data'!$H$10,0,10*ROW('Hygiene Data'!H167)),NA())</f>
        <v>#N/A</v>
      </c>
    </row>
    <row r="174" x14ac:dyDescent="0.2">
      <c r="A174" s="59" t="e">
        <f ca="true">+IF(OFFSET('Water Data'!$B$1,0,10*ROW('Water Data'!B168))="",NA(),OFFSET('Water Data'!$B$1,0,10*ROW('Water Data'!B168)))</f>
        <v>#N/A</v>
      </c>
      <c r="B174" s="59" t="e">
        <f ca="true">+IF(OFFSET('Water Data'!$A$3,0,10*ROW('Water Data'!A171))="",NA(),OFFSET('Water Data'!$A$3,0,10*ROW('Water Data'!A171)))</f>
        <v>#N/A</v>
      </c>
      <c r="C174" s="59" t="e">
        <f ca="true">+IF(OFFSET('Water Data'!$C$3,0,10*ROW('Water Data'!C171))="",NA(),OFFSET('Water Data'!$C$3,0,10*ROW('Water Data'!C171)))</f>
        <v>#N/A</v>
      </c>
      <c r="D174" s="60" t="e">
        <f ca="true">+IF(AND(ISNUMBER(OFFSET('Water Data'!$C$5,0,10*ROW('Water Data'!C168))),'Data Summary'!BS174="Yes"),100-OFFSET('Water Data'!$C$5,0,10*ROW('Water Data'!C168)),NA())</f>
        <v>#N/A</v>
      </c>
      <c r="E174" s="60" t="e">
        <f ca="true">+IF(AND(ISNUMBER(OFFSET('Water Data'!$C$7,0,10*ROW('Water Data'!C168))),'Data Summary'!BT174="Yes"),OFFSET('Water Data'!$C$7,0,10*ROW('Water Data'!C168)),NA())</f>
        <v>#N/A</v>
      </c>
      <c r="F174" s="60" t="e">
        <f ca="true">+IF(AND(ISNUMBER(OFFSET('Water Data'!$C$10,0,10*ROW('Water Data'!C168))),'Data Summary'!BU174="Yes"),OFFSET('Water Data'!$C$10,0,10*ROW('Water Data'!C168)),NA())</f>
        <v>#N/A</v>
      </c>
      <c r="G174" s="60" t="e">
        <f ca="true">+IF(AND(ISNUMBER(OFFSET('Water Data'!$D$5,0,10*ROW('Water Data'!D168))),'Data Summary'!BV174="Yes"),100-OFFSET('Water Data'!$D$5,0,10*ROW('Water Data'!D168)),NA())</f>
        <v>#N/A</v>
      </c>
      <c r="H174" s="60" t="e">
        <f ca="true">+IF(AND(ISNUMBER(OFFSET('Water Data'!$D$7,0,10*ROW('Water Data'!D168))),'Data Summary'!BW174="Yes"),OFFSET('Water Data'!$D$7,0,10*ROW('Water Data'!D168)),NA())</f>
        <v>#N/A</v>
      </c>
      <c r="I174" s="60" t="e">
        <f ca="true">+IF(AND(ISNUMBER(OFFSET('Water Data'!$D$10,0,10*ROW('Water Data'!D168))),'Data Summary'!BX174="Yes"),OFFSET('Water Data'!$D$10,0,10*ROW('Water Data'!D168)),NA())</f>
        <v>#N/A</v>
      </c>
      <c r="J174" s="60" t="e">
        <f ca="true">+IF(AND(ISNUMBER(OFFSET('Water Data'!$E$5,0,10*ROW('Water Data'!E168))),'Data Summary'!BY174="Yes"),100-OFFSET('Water Data'!$E$5,0,10*ROW('Water Data'!E168)),NA())</f>
        <v>#N/A</v>
      </c>
      <c r="K174" s="60" t="e">
        <f ca="true">+IF(AND(ISNUMBER(OFFSET('Water Data'!$E$7,0,10*ROW('Water Data'!E168))),'Data Summary'!BZ174="Yes"),OFFSET('Water Data'!$E$7,0,10*ROW('Water Data'!E168)),NA())</f>
        <v>#N/A</v>
      </c>
      <c r="L174" s="60" t="e">
        <f ca="true">+IF(AND(ISNUMBER(OFFSET('Water Data'!$E$10,0,10*ROW('Water Data'!E168))),'Data Summary'!CA174="Yes"),OFFSET('Water Data'!$E$10,0,10*ROW('Water Data'!E168)),NA())</f>
        <v>#N/A</v>
      </c>
      <c r="M174" s="60" t="e">
        <f ca="true">+IF(AND(ISNUMBER(OFFSET('Water Data'!$F$5,0,10*ROW('Water Data'!F168))),'Data Summary'!CB174="Yes"),100-OFFSET('Water Data'!$F$5,0,10*ROW('Water Data'!F168)),NA())</f>
        <v>#N/A</v>
      </c>
      <c r="N174" s="60" t="e">
        <f ca="true">+IF(AND(ISNUMBER(OFFSET('Water Data'!$F$7,0,10*ROW('Water Data'!F168))),'Data Summary'!CC174="Yes"),OFFSET('Water Data'!$F$7,0,10*ROW('Water Data'!F168)),NA())</f>
        <v>#N/A</v>
      </c>
      <c r="O174" s="60" t="e">
        <f ca="true">+IF(AND(ISNUMBER(OFFSET('Water Data'!$F$10,0,10*ROW('Water Data'!F168))),'Data Summary'!CD174="Yes"),OFFSET('Water Data'!$F$10,0,10*ROW('Water Data'!F168)),NA())</f>
        <v>#N/A</v>
      </c>
      <c r="P174" s="60" t="e">
        <f ca="true">+IF(AND(ISNUMBER(OFFSET('Water Data'!$G$5,0,10*ROW('Water Data'!G168))),'Data Summary'!CE174="Yes"),100-OFFSET('Water Data'!$G$5,0,10*ROW('Water Data'!G168)),NA())</f>
        <v>#N/A</v>
      </c>
      <c r="Q174" s="60" t="e">
        <f ca="true">+IF(AND(ISNUMBER(OFFSET('Water Data'!$G$7,0,10*ROW('Water Data'!G168))),'Data Summary'!CF174="Yes"),OFFSET('Water Data'!$G$7,0,10*ROW('Water Data'!G168)),NA())</f>
        <v>#N/A</v>
      </c>
      <c r="R174" s="60" t="e">
        <f ca="true">+IF(AND(ISNUMBER(OFFSET('Water Data'!$G$10,0,10*ROW('Water Data'!G168))),'Data Summary'!CG174="Yes"),OFFSET('Water Data'!$G$10,0,10*ROW('Water Data'!G168)),NA())</f>
        <v>#N/A</v>
      </c>
      <c r="S174" s="60" t="e">
        <f ca="true">+IF(AND(ISNUMBER(OFFSET('Water Data'!$H$5,0,10*ROW('Water Data'!H168))),'Data Summary'!CH174="Yes"),100-OFFSET('Water Data'!$H$5,0,10*ROW('Water Data'!H168)),NA())</f>
        <v>#N/A</v>
      </c>
      <c r="T174" s="60" t="e">
        <f ca="true">+IF(AND(ISNUMBER(OFFSET('Water Data'!$H$7,0,10*ROW('Water Data'!H168))),'Data Summary'!CI174="Yes"),OFFSET('Water Data'!$H$7,0,10*ROW('Water Data'!H168)),NA())</f>
        <v>#N/A</v>
      </c>
      <c r="U174" s="60" t="e">
        <f ca="true">+IF(AND(ISNUMBER(OFFSET('Water Data'!$H$10,0,10*ROW('Water Data'!H168))),'Data Summary'!CJ174="Yes"),OFFSET('Water Data'!$H$10,0,10*ROW('Water Data'!H168)),NA())</f>
        <v>#N/A</v>
      </c>
      <c r="V174" s="106" t="e">
        <f ca="true">+IF(AND(ISNUMBER(OFFSET('Sanitation Data'!$C$5,0,10*ROW('Sanitation Data'!C168))),'Data Summary'!CK174="Yes"),100-OFFSET('Sanitation Data'!$C$5,0,10*ROW('Sanitation Data'!C168)),NA())</f>
        <v>#N/A</v>
      </c>
      <c r="W174" s="106" t="e">
        <f ca="true">+IF(AND(ISNUMBER(OFFSET('Sanitation Data'!$C$7,0,10*ROW('Sanitation Data'!C168))),'Data Summary'!CL174="Yes"),OFFSET('Sanitation Data'!$C$7,0,10*ROW('Sanitation Data'!C168)),NA())</f>
        <v>#N/A</v>
      </c>
      <c r="X174" s="106" t="e">
        <f ca="true">+IF(AND(ISNUMBER(OFFSET('Sanitation Data'!$C$11,0,10*ROW('Sanitation Data'!C168))),'Data Summary'!CM174="Yes"),OFFSET('Sanitation Data'!$C$11,0,10*ROW('Sanitation Data'!C168)),NA())</f>
        <v>#N/A</v>
      </c>
      <c r="Y174" s="106" t="e">
        <f ca="true">+IF(AND(ISNUMBER(OFFSET('Sanitation Data'!$C$12,0,10*ROW('Sanitation Data'!C168))),'Data Summary'!CN174="Yes"),OFFSET('Sanitation Data'!$C$12,0,10*ROW('Sanitation Data'!C168)),NA())</f>
        <v>#N/A</v>
      </c>
      <c r="Z174" s="106" t="e">
        <f ca="true">+IF(AND(ISNUMBER(OFFSET('Sanitation Data'!$C$13,0,10*ROW('Sanitation Data'!C168))),'Data Summary'!CO174="Yes"),OFFSET('Sanitation Data'!$C$13,0,10*ROW('Sanitation Data'!C168)),NA())</f>
        <v>#N/A</v>
      </c>
      <c r="AA174" s="106" t="e">
        <f ca="true">+IF(AND(ISNUMBER(OFFSET('Sanitation Data'!$D$5,0,10*ROW('Sanitation Data'!D168))),'Data Summary'!CP174="Yes"),100-OFFSET('Sanitation Data'!$D$5,0,10*ROW('Sanitation Data'!D168)),NA())</f>
        <v>#N/A</v>
      </c>
      <c r="AB174" s="106" t="e">
        <f ca="true">+IF(AND(ISNUMBER(OFFSET('Sanitation Data'!$D$7,0,10*ROW('Sanitation Data'!D168))),'Data Summary'!CQ174="Yes"),OFFSET('Sanitation Data'!$D$7,0,10*ROW('Sanitation Data'!D168)),NA())</f>
        <v>#N/A</v>
      </c>
      <c r="AC174" s="106" t="e">
        <f ca="true">+IF(AND(ISNUMBER(OFFSET('Sanitation Data'!$D$11,0,10*ROW('Sanitation Data'!D168))),'Data Summary'!CR174="Yes"),OFFSET('Sanitation Data'!$D$11,0,10*ROW('Sanitation Data'!D168)),NA())</f>
        <v>#N/A</v>
      </c>
      <c r="AD174" s="106" t="e">
        <f ca="true">+IF(AND(ISNUMBER(OFFSET('Sanitation Data'!$D$12,0,10*ROW('Sanitation Data'!D168))),'Data Summary'!CS174="Yes"),OFFSET('Sanitation Data'!$D$12,0,10*ROW('Sanitation Data'!D168)),NA())</f>
        <v>#N/A</v>
      </c>
      <c r="AE174" s="106" t="e">
        <f ca="true">+IF(AND(ISNUMBER(OFFSET('Sanitation Data'!$D$13,0,10*ROW('Sanitation Data'!D168))),'Data Summary'!CT174="Yes"),OFFSET('Sanitation Data'!$D$13,0,10*ROW('Sanitation Data'!D168)),NA())</f>
        <v>#N/A</v>
      </c>
      <c r="AF174" s="106" t="e">
        <f ca="true">+IF(AND(ISNUMBER(OFFSET('Sanitation Data'!$E$5,0,10*ROW('Sanitation Data'!E168))),'Data Summary'!CU174="Yes"),100-OFFSET('Sanitation Data'!$E$5,0,10*ROW('Sanitation Data'!E168)),NA())</f>
        <v>#N/A</v>
      </c>
      <c r="AG174" s="106" t="e">
        <f ca="true">+IF(AND(ISNUMBER(OFFSET('Sanitation Data'!$E$7,0,10*ROW('Sanitation Data'!E168))),'Data Summary'!CV174="Yes"),OFFSET('Sanitation Data'!$E$7,0,10*ROW('Sanitation Data'!E168)),NA())</f>
        <v>#N/A</v>
      </c>
      <c r="AH174" s="106" t="e">
        <f ca="true">+IF(AND(ISNUMBER(OFFSET('Sanitation Data'!$E$11,0,10*ROW('Sanitation Data'!E168))),'Data Summary'!CW174="Yes"),OFFSET('Sanitation Data'!$E$11,0,10*ROW('Sanitation Data'!E168)),NA())</f>
        <v>#N/A</v>
      </c>
      <c r="AI174" s="106" t="e">
        <f ca="true">+IF(AND(ISNUMBER(OFFSET('Sanitation Data'!$E$12,0,10*ROW('Sanitation Data'!E168))),'Data Summary'!CX174="Yes"),OFFSET('Sanitation Data'!$E$12,0,10*ROW('Sanitation Data'!E168)),NA())</f>
        <v>#N/A</v>
      </c>
      <c r="AJ174" s="106" t="e">
        <f ca="true">+IF(AND(ISNUMBER(OFFSET('Sanitation Data'!$E$13,0,10*ROW('Sanitation Data'!E168))),'Data Summary'!CY174="Yes"),OFFSET('Sanitation Data'!$E$13,0,10*ROW('Sanitation Data'!E168)),NA())</f>
        <v>#N/A</v>
      </c>
      <c r="AK174" s="106" t="e">
        <f ca="true">+IF(AND(ISNUMBER(OFFSET('Sanitation Data'!$F$5,0,10*ROW('Sanitation Data'!F168))),'Data Summary'!CZ174="Yes"),100-OFFSET('Sanitation Data'!$F$5,0,10*ROW('Sanitation Data'!F168)),NA())</f>
        <v>#N/A</v>
      </c>
      <c r="AL174" s="106" t="e">
        <f ca="true">+IF(AND(ISNUMBER(OFFSET('Sanitation Data'!$F$7,0,10*ROW('Sanitation Data'!F168))),'Data Summary'!DA174="Yes"),OFFSET('Sanitation Data'!$F$7,0,10*ROW('Sanitation Data'!F168)),NA())</f>
        <v>#N/A</v>
      </c>
      <c r="AM174" s="106" t="e">
        <f ca="true">+IF(AND(ISNUMBER(OFFSET('Sanitation Data'!$F$11,0,10*ROW('Sanitation Data'!F168))),'Data Summary'!DB174="Yes"),OFFSET('Sanitation Data'!$F$11,0,10*ROW('Sanitation Data'!F168)),NA())</f>
        <v>#N/A</v>
      </c>
      <c r="AN174" s="106" t="e">
        <f ca="true">+IF(AND(ISNUMBER(OFFSET('Sanitation Data'!$F$12,0,10*ROW('Sanitation Data'!F168))),'Data Summary'!DC174="Yes"),OFFSET('Sanitation Data'!$F$12,0,10*ROW('Sanitation Data'!F168)),NA())</f>
        <v>#N/A</v>
      </c>
      <c r="AO174" s="106" t="e">
        <f ca="true">+IF(AND(ISNUMBER(OFFSET('Sanitation Data'!$F$13,0,10*ROW('Sanitation Data'!F168))),'Data Summary'!DD174="Yes"),OFFSET('Sanitation Data'!$F$13,0,10*ROW('Sanitation Data'!F168)),NA())</f>
        <v>#N/A</v>
      </c>
      <c r="AP174" s="106" t="e">
        <f ca="true">+IF(AND(ISNUMBER(OFFSET('Sanitation Data'!$G$5,0,10*ROW('Sanitation Data'!G168))),'Data Summary'!DE174="Yes"),100-OFFSET('Sanitation Data'!$G$5,0,10*ROW('Sanitation Data'!G168)),NA())</f>
        <v>#N/A</v>
      </c>
      <c r="AQ174" s="106" t="e">
        <f ca="true">+IF(AND(ISNUMBER(OFFSET('Sanitation Data'!$G$7,0,10*ROW('Sanitation Data'!G168))),'Data Summary'!DF174="Yes"),OFFSET('Sanitation Data'!$G$7,0,10*ROW('Sanitation Data'!G168)),NA())</f>
        <v>#N/A</v>
      </c>
      <c r="AR174" s="106" t="e">
        <f ca="true">+IF(AND(ISNUMBER(OFFSET('Sanitation Data'!$G$11,0,10*ROW('Sanitation Data'!G168))),'Data Summary'!DG174="Yes"),OFFSET('Sanitation Data'!$G$11,0,10*ROW('Sanitation Data'!G168)),NA())</f>
        <v>#N/A</v>
      </c>
      <c r="AS174" s="106" t="e">
        <f ca="true">+IF(AND(ISNUMBER(OFFSET('Sanitation Data'!$G$12,0,10*ROW('Sanitation Data'!G168))),'Data Summary'!DH174="Yes"),OFFSET('Sanitation Data'!$G$12,0,10*ROW('Sanitation Data'!G168)),NA())</f>
        <v>#N/A</v>
      </c>
      <c r="AT174" s="106" t="e">
        <f ca="true">+IF(AND(ISNUMBER(OFFSET('Sanitation Data'!$G$13,0,10*ROW('Sanitation Data'!G168))),'Data Summary'!DI174="Yes"),OFFSET('Sanitation Data'!$G$13,0,10*ROW('Sanitation Data'!G168)),NA())</f>
        <v>#N/A</v>
      </c>
      <c r="AU174" s="106" t="e">
        <f ca="true">+IF(AND(ISNUMBER(OFFSET('Sanitation Data'!$H$5,0,10*ROW('Sanitation Data'!H168))),'Data Summary'!DJ174="Yes"),100-OFFSET('Sanitation Data'!$H$5,0,10*ROW('Sanitation Data'!H168)),NA())</f>
        <v>#N/A</v>
      </c>
      <c r="AV174" s="106" t="e">
        <f ca="true">+IF(AND(ISNUMBER(OFFSET('Sanitation Data'!$H$7,0,10*ROW('Sanitation Data'!H168))),'Data Summary'!DK174="Yes"),OFFSET('Sanitation Data'!$H$7,0,10*ROW('Sanitation Data'!H168)),NA())</f>
        <v>#N/A</v>
      </c>
      <c r="AW174" s="106" t="e">
        <f ca="true">+IF(AND(ISNUMBER(OFFSET('Sanitation Data'!$H$11,0,10*ROW('Sanitation Data'!H168))),'Data Summary'!DL174="Yes"),OFFSET('Sanitation Data'!$H$11,0,10*ROW('Sanitation Data'!H168)),NA())</f>
        <v>#N/A</v>
      </c>
      <c r="AX174" s="106" t="e">
        <f ca="true">+IF(AND(ISNUMBER(OFFSET('Sanitation Data'!$H$12,0,10*ROW('Sanitation Data'!H168))),'Data Summary'!DM174="Yes"),OFFSET('Sanitation Data'!$H$12,0,10*ROW('Sanitation Data'!H168)),NA())</f>
        <v>#N/A</v>
      </c>
      <c r="AY174" s="106" t="e">
        <f ca="true">+IF(AND(ISNUMBER(OFFSET('Sanitation Data'!$H$13,0,10*ROW('Sanitation Data'!H168))),'Data Summary'!DN174="Yes"),OFFSET('Sanitation Data'!$H$13,0,10*ROW('Sanitation Data'!H168)),NA())</f>
        <v>#N/A</v>
      </c>
      <c r="AZ174" s="111" t="e">
        <f ca="true">+IF(AND(ISNUMBER(OFFSET('Hygiene Data'!$C$6,0,10*ROW('Hygiene Data'!C168))),'Data Summary'!DO174="Yes"),OFFSET('Hygiene Data'!$C$6,0,10*ROW('Hygiene Data'!C168)),NA())</f>
        <v>#N/A</v>
      </c>
      <c r="BA174" s="111" t="e">
        <f ca="true">+IF(AND(ISNUMBER(OFFSET('Hygiene Data'!$C$8,0,10*ROW('Hygiene Data'!C168))),'Data Summary'!DP174="Yes"),OFFSET('Hygiene Data'!$C$8,0,10*ROW('Hygiene Data'!C168)),NA())</f>
        <v>#N/A</v>
      </c>
      <c r="BB174" s="111" t="e">
        <f ca="true">+IF(AND(ISNUMBER(OFFSET('Hygiene Data'!$C$10,0,10*ROW('Hygiene Data'!C168))),'Data Summary'!DQ174="Yes"),OFFSET('Hygiene Data'!$C$10,0,10*ROW('Hygiene Data'!C168)),NA())</f>
        <v>#N/A</v>
      </c>
      <c r="BC174" s="111" t="e">
        <f ca="true">+IF(AND(ISNUMBER(OFFSET('Hygiene Data'!$D$6,0,10*ROW('Hygiene Data'!D168))),'Data Summary'!DR174="Yes"),OFFSET('Hygiene Data'!$D$6,0,10*ROW('Hygiene Data'!D168)),NA())</f>
        <v>#N/A</v>
      </c>
      <c r="BD174" s="111" t="e">
        <f ca="true">+IF(AND(ISNUMBER(OFFSET('Hygiene Data'!$D$8,0,10*ROW('Hygiene Data'!D168))),'Data Summary'!DS174="Yes"),OFFSET('Hygiene Data'!$D$8,0,10*ROW('Hygiene Data'!D168)),NA())</f>
        <v>#N/A</v>
      </c>
      <c r="BE174" s="111" t="e">
        <f ca="true">+IF(AND(ISNUMBER(OFFSET('Hygiene Data'!$D$10,0,10*ROW('Hygiene Data'!D168))),'Data Summary'!DT174="Yes"),OFFSET('Hygiene Data'!$D$10,0,10*ROW('Hygiene Data'!D168)),NA())</f>
        <v>#N/A</v>
      </c>
      <c r="BF174" s="111" t="e">
        <f ca="true">+IF(AND(ISNUMBER(OFFSET('Hygiene Data'!$E$6,0,10*ROW('Hygiene Data'!E168))),'Data Summary'!DU174="Yes"),OFFSET('Hygiene Data'!$E$6,0,10*ROW('Hygiene Data'!E168)),NA())</f>
        <v>#N/A</v>
      </c>
      <c r="BG174" s="111" t="e">
        <f ca="true">+IF(AND(ISNUMBER(OFFSET('Hygiene Data'!$E$8,0,10*ROW('Hygiene Data'!E168))),'Data Summary'!DV174="Yes"),OFFSET('Hygiene Data'!$E$8,0,10*ROW('Hygiene Data'!E168)),NA())</f>
        <v>#N/A</v>
      </c>
      <c r="BH174" s="111" t="e">
        <f ca="true">+IF(AND(ISNUMBER(OFFSET('Hygiene Data'!$E$10,0,10*ROW('Hygiene Data'!E168))),'Data Summary'!DW174="Yes"),OFFSET('Hygiene Data'!$E$10,0,10*ROW('Hygiene Data'!E168)),NA())</f>
        <v>#N/A</v>
      </c>
      <c r="BI174" s="111" t="e">
        <f ca="true">+IF(AND(ISNUMBER(OFFSET('Hygiene Data'!$F$6,0,10*ROW('Hygiene Data'!F168))),'Data Summary'!DX174="Yes"),OFFSET('Hygiene Data'!$F$6,0,10*ROW('Hygiene Data'!F168)),NA())</f>
        <v>#N/A</v>
      </c>
      <c r="BJ174" s="111" t="e">
        <f ca="true">+IF(AND(ISNUMBER(OFFSET('Hygiene Data'!$F$8,0,10*ROW('Hygiene Data'!F168))),'Data Summary'!DY174="Yes"),OFFSET('Hygiene Data'!$F$8,0,10*ROW('Hygiene Data'!F168)),NA())</f>
        <v>#N/A</v>
      </c>
      <c r="BK174" s="111" t="e">
        <f ca="true">+IF(AND(ISNUMBER(OFFSET('Hygiene Data'!$F$10,0,10*ROW('Hygiene Data'!F168))),'Data Summary'!DZ174="Yes"),OFFSET('Hygiene Data'!$F$10,0,10*ROW('Hygiene Data'!F168)),NA())</f>
        <v>#N/A</v>
      </c>
      <c r="BL174" s="111" t="e">
        <f ca="true">+IF(AND(ISNUMBER(OFFSET('Hygiene Data'!$G$6,0,10*ROW('Hygiene Data'!G168))),'Data Summary'!EA174="Yes"),OFFSET('Hygiene Data'!$G$6,0,10*ROW('Hygiene Data'!G168)),NA())</f>
        <v>#N/A</v>
      </c>
      <c r="BM174" s="111" t="e">
        <f ca="true">+IF(AND(ISNUMBER(OFFSET('Hygiene Data'!$G$8,0,10*ROW('Hygiene Data'!G168))),'Data Summary'!EB174="Yes"),OFFSET('Hygiene Data'!$G$8,0,10*ROW('Hygiene Data'!G168)),NA())</f>
        <v>#N/A</v>
      </c>
      <c r="BN174" s="111" t="e">
        <f ca="true">+IF(AND(ISNUMBER(OFFSET('Hygiene Data'!$G$10,0,10*ROW('Hygiene Data'!G168))),'Data Summary'!EC174="Yes"),OFFSET('Hygiene Data'!$G$10,0,10*ROW('Hygiene Data'!G168)),NA())</f>
        <v>#N/A</v>
      </c>
      <c r="BO174" s="111" t="e">
        <f ca="true">+IF(AND(ISNUMBER(OFFSET('Hygiene Data'!$H$6,0,10*ROW('Hygiene Data'!H168))),'Data Summary'!ED174="Yes"),OFFSET('Hygiene Data'!$H$6,0,10*ROW('Hygiene Data'!H168)),NA())</f>
        <v>#N/A</v>
      </c>
      <c r="BP174" s="111" t="e">
        <f ca="true">+IF(AND(ISNUMBER(OFFSET('Hygiene Data'!$H$8,0,10*ROW('Hygiene Data'!H168))),'Data Summary'!EE174="Yes"),OFFSET('Hygiene Data'!$H$8,0,10*ROW('Hygiene Data'!H168)),NA())</f>
        <v>#N/A</v>
      </c>
      <c r="BQ174" s="111" t="e">
        <f ca="true">+IF(AND(ISNUMBER(OFFSET('Hygiene Data'!$H$10,0,10*ROW('Hygiene Data'!H168))),'Data Summary'!EF174="Yes"),OFFSET('Hygiene Data'!$H$10,0,10*ROW('Hygiene Data'!H168)),NA())</f>
        <v>#N/A</v>
      </c>
    </row>
    <row r="175" x14ac:dyDescent="0.2">
      <c r="A175" s="59" t="e">
        <f ca="true">+IF(OFFSET('Water Data'!$B$1,0,10*ROW('Water Data'!B169))="",NA(),OFFSET('Water Data'!$B$1,0,10*ROW('Water Data'!B169)))</f>
        <v>#N/A</v>
      </c>
      <c r="B175" s="59" t="e">
        <f ca="true">+IF(OFFSET('Water Data'!$A$3,0,10*ROW('Water Data'!A172))="",NA(),OFFSET('Water Data'!$A$3,0,10*ROW('Water Data'!A172)))</f>
        <v>#N/A</v>
      </c>
      <c r="C175" s="59" t="e">
        <f ca="true">+IF(OFFSET('Water Data'!$C$3,0,10*ROW('Water Data'!C172))="",NA(),OFFSET('Water Data'!$C$3,0,10*ROW('Water Data'!C172)))</f>
        <v>#N/A</v>
      </c>
      <c r="D175" s="60" t="e">
        <f ca="true">+IF(AND(ISNUMBER(OFFSET('Water Data'!$C$5,0,10*ROW('Water Data'!C169))),'Data Summary'!BS175="Yes"),100-OFFSET('Water Data'!$C$5,0,10*ROW('Water Data'!C169)),NA())</f>
        <v>#N/A</v>
      </c>
      <c r="E175" s="60" t="e">
        <f ca="true">+IF(AND(ISNUMBER(OFFSET('Water Data'!$C$7,0,10*ROW('Water Data'!C169))),'Data Summary'!BT175="Yes"),OFFSET('Water Data'!$C$7,0,10*ROW('Water Data'!C169)),NA())</f>
        <v>#N/A</v>
      </c>
      <c r="F175" s="60" t="e">
        <f ca="true">+IF(AND(ISNUMBER(OFFSET('Water Data'!$C$10,0,10*ROW('Water Data'!C169))),'Data Summary'!BU175="Yes"),OFFSET('Water Data'!$C$10,0,10*ROW('Water Data'!C169)),NA())</f>
        <v>#N/A</v>
      </c>
      <c r="G175" s="60" t="e">
        <f ca="true">+IF(AND(ISNUMBER(OFFSET('Water Data'!$D$5,0,10*ROW('Water Data'!D169))),'Data Summary'!BV175="Yes"),100-OFFSET('Water Data'!$D$5,0,10*ROW('Water Data'!D169)),NA())</f>
        <v>#N/A</v>
      </c>
      <c r="H175" s="60" t="e">
        <f ca="true">+IF(AND(ISNUMBER(OFFSET('Water Data'!$D$7,0,10*ROW('Water Data'!D169))),'Data Summary'!BW175="Yes"),OFFSET('Water Data'!$D$7,0,10*ROW('Water Data'!D169)),NA())</f>
        <v>#N/A</v>
      </c>
      <c r="I175" s="60" t="e">
        <f ca="true">+IF(AND(ISNUMBER(OFFSET('Water Data'!$D$10,0,10*ROW('Water Data'!D169))),'Data Summary'!BX175="Yes"),OFFSET('Water Data'!$D$10,0,10*ROW('Water Data'!D169)),NA())</f>
        <v>#N/A</v>
      </c>
      <c r="J175" s="60" t="e">
        <f ca="true">+IF(AND(ISNUMBER(OFFSET('Water Data'!$E$5,0,10*ROW('Water Data'!E169))),'Data Summary'!BY175="Yes"),100-OFFSET('Water Data'!$E$5,0,10*ROW('Water Data'!E169)),NA())</f>
        <v>#N/A</v>
      </c>
      <c r="K175" s="60" t="e">
        <f ca="true">+IF(AND(ISNUMBER(OFFSET('Water Data'!$E$7,0,10*ROW('Water Data'!E169))),'Data Summary'!BZ175="Yes"),OFFSET('Water Data'!$E$7,0,10*ROW('Water Data'!E169)),NA())</f>
        <v>#N/A</v>
      </c>
      <c r="L175" s="60" t="e">
        <f ca="true">+IF(AND(ISNUMBER(OFFSET('Water Data'!$E$10,0,10*ROW('Water Data'!E169))),'Data Summary'!CA175="Yes"),OFFSET('Water Data'!$E$10,0,10*ROW('Water Data'!E169)),NA())</f>
        <v>#N/A</v>
      </c>
      <c r="M175" s="60" t="e">
        <f ca="true">+IF(AND(ISNUMBER(OFFSET('Water Data'!$F$5,0,10*ROW('Water Data'!F169))),'Data Summary'!CB175="Yes"),100-OFFSET('Water Data'!$F$5,0,10*ROW('Water Data'!F169)),NA())</f>
        <v>#N/A</v>
      </c>
      <c r="N175" s="60" t="e">
        <f ca="true">+IF(AND(ISNUMBER(OFFSET('Water Data'!$F$7,0,10*ROW('Water Data'!F169))),'Data Summary'!CC175="Yes"),OFFSET('Water Data'!$F$7,0,10*ROW('Water Data'!F169)),NA())</f>
        <v>#N/A</v>
      </c>
      <c r="O175" s="60" t="e">
        <f ca="true">+IF(AND(ISNUMBER(OFFSET('Water Data'!$F$10,0,10*ROW('Water Data'!F169))),'Data Summary'!CD175="Yes"),OFFSET('Water Data'!$F$10,0,10*ROW('Water Data'!F169)),NA())</f>
        <v>#N/A</v>
      </c>
      <c r="P175" s="60" t="e">
        <f ca="true">+IF(AND(ISNUMBER(OFFSET('Water Data'!$G$5,0,10*ROW('Water Data'!G169))),'Data Summary'!CE175="Yes"),100-OFFSET('Water Data'!$G$5,0,10*ROW('Water Data'!G169)),NA())</f>
        <v>#N/A</v>
      </c>
      <c r="Q175" s="60" t="e">
        <f ca="true">+IF(AND(ISNUMBER(OFFSET('Water Data'!$G$7,0,10*ROW('Water Data'!G169))),'Data Summary'!CF175="Yes"),OFFSET('Water Data'!$G$7,0,10*ROW('Water Data'!G169)),NA())</f>
        <v>#N/A</v>
      </c>
      <c r="R175" s="60" t="e">
        <f ca="true">+IF(AND(ISNUMBER(OFFSET('Water Data'!$G$10,0,10*ROW('Water Data'!G169))),'Data Summary'!CG175="Yes"),OFFSET('Water Data'!$G$10,0,10*ROW('Water Data'!G169)),NA())</f>
        <v>#N/A</v>
      </c>
      <c r="S175" s="60" t="e">
        <f ca="true">+IF(AND(ISNUMBER(OFFSET('Water Data'!$H$5,0,10*ROW('Water Data'!H169))),'Data Summary'!CH175="Yes"),100-OFFSET('Water Data'!$H$5,0,10*ROW('Water Data'!H169)),NA())</f>
        <v>#N/A</v>
      </c>
      <c r="T175" s="60" t="e">
        <f ca="true">+IF(AND(ISNUMBER(OFFSET('Water Data'!$H$7,0,10*ROW('Water Data'!H169))),'Data Summary'!CI175="Yes"),OFFSET('Water Data'!$H$7,0,10*ROW('Water Data'!H169)),NA())</f>
        <v>#N/A</v>
      </c>
      <c r="U175" s="60" t="e">
        <f ca="true">+IF(AND(ISNUMBER(OFFSET('Water Data'!$H$10,0,10*ROW('Water Data'!H169))),'Data Summary'!CJ175="Yes"),OFFSET('Water Data'!$H$10,0,10*ROW('Water Data'!H169)),NA())</f>
        <v>#N/A</v>
      </c>
      <c r="V175" s="106" t="e">
        <f ca="true">+IF(AND(ISNUMBER(OFFSET('Sanitation Data'!$C$5,0,10*ROW('Sanitation Data'!C169))),'Data Summary'!CK175="Yes"),100-OFFSET('Sanitation Data'!$C$5,0,10*ROW('Sanitation Data'!C169)),NA())</f>
        <v>#N/A</v>
      </c>
      <c r="W175" s="106" t="e">
        <f ca="true">+IF(AND(ISNUMBER(OFFSET('Sanitation Data'!$C$7,0,10*ROW('Sanitation Data'!C169))),'Data Summary'!CL175="Yes"),OFFSET('Sanitation Data'!$C$7,0,10*ROW('Sanitation Data'!C169)),NA())</f>
        <v>#N/A</v>
      </c>
      <c r="X175" s="106" t="e">
        <f ca="true">+IF(AND(ISNUMBER(OFFSET('Sanitation Data'!$C$11,0,10*ROW('Sanitation Data'!C169))),'Data Summary'!CM175="Yes"),OFFSET('Sanitation Data'!$C$11,0,10*ROW('Sanitation Data'!C169)),NA())</f>
        <v>#N/A</v>
      </c>
      <c r="Y175" s="106" t="e">
        <f ca="true">+IF(AND(ISNUMBER(OFFSET('Sanitation Data'!$C$12,0,10*ROW('Sanitation Data'!C169))),'Data Summary'!CN175="Yes"),OFFSET('Sanitation Data'!$C$12,0,10*ROW('Sanitation Data'!C169)),NA())</f>
        <v>#N/A</v>
      </c>
      <c r="Z175" s="106" t="e">
        <f ca="true">+IF(AND(ISNUMBER(OFFSET('Sanitation Data'!$C$13,0,10*ROW('Sanitation Data'!C169))),'Data Summary'!CO175="Yes"),OFFSET('Sanitation Data'!$C$13,0,10*ROW('Sanitation Data'!C169)),NA())</f>
        <v>#N/A</v>
      </c>
      <c r="AA175" s="106" t="e">
        <f ca="true">+IF(AND(ISNUMBER(OFFSET('Sanitation Data'!$D$5,0,10*ROW('Sanitation Data'!D169))),'Data Summary'!CP175="Yes"),100-OFFSET('Sanitation Data'!$D$5,0,10*ROW('Sanitation Data'!D169)),NA())</f>
        <v>#N/A</v>
      </c>
      <c r="AB175" s="106" t="e">
        <f ca="true">+IF(AND(ISNUMBER(OFFSET('Sanitation Data'!$D$7,0,10*ROW('Sanitation Data'!D169))),'Data Summary'!CQ175="Yes"),OFFSET('Sanitation Data'!$D$7,0,10*ROW('Sanitation Data'!D169)),NA())</f>
        <v>#N/A</v>
      </c>
      <c r="AC175" s="106" t="e">
        <f ca="true">+IF(AND(ISNUMBER(OFFSET('Sanitation Data'!$D$11,0,10*ROW('Sanitation Data'!D169))),'Data Summary'!CR175="Yes"),OFFSET('Sanitation Data'!$D$11,0,10*ROW('Sanitation Data'!D169)),NA())</f>
        <v>#N/A</v>
      </c>
      <c r="AD175" s="106" t="e">
        <f ca="true">+IF(AND(ISNUMBER(OFFSET('Sanitation Data'!$D$12,0,10*ROW('Sanitation Data'!D169))),'Data Summary'!CS175="Yes"),OFFSET('Sanitation Data'!$D$12,0,10*ROW('Sanitation Data'!D169)),NA())</f>
        <v>#N/A</v>
      </c>
      <c r="AE175" s="106" t="e">
        <f ca="true">+IF(AND(ISNUMBER(OFFSET('Sanitation Data'!$D$13,0,10*ROW('Sanitation Data'!D169))),'Data Summary'!CT175="Yes"),OFFSET('Sanitation Data'!$D$13,0,10*ROW('Sanitation Data'!D169)),NA())</f>
        <v>#N/A</v>
      </c>
      <c r="AF175" s="106" t="e">
        <f ca="true">+IF(AND(ISNUMBER(OFFSET('Sanitation Data'!$E$5,0,10*ROW('Sanitation Data'!E169))),'Data Summary'!CU175="Yes"),100-OFFSET('Sanitation Data'!$E$5,0,10*ROW('Sanitation Data'!E169)),NA())</f>
        <v>#N/A</v>
      </c>
      <c r="AG175" s="106" t="e">
        <f ca="true">+IF(AND(ISNUMBER(OFFSET('Sanitation Data'!$E$7,0,10*ROW('Sanitation Data'!E169))),'Data Summary'!CV175="Yes"),OFFSET('Sanitation Data'!$E$7,0,10*ROW('Sanitation Data'!E169)),NA())</f>
        <v>#N/A</v>
      </c>
      <c r="AH175" s="106" t="e">
        <f ca="true">+IF(AND(ISNUMBER(OFFSET('Sanitation Data'!$E$11,0,10*ROW('Sanitation Data'!E169))),'Data Summary'!CW175="Yes"),OFFSET('Sanitation Data'!$E$11,0,10*ROW('Sanitation Data'!E169)),NA())</f>
        <v>#N/A</v>
      </c>
      <c r="AI175" s="106" t="e">
        <f ca="true">+IF(AND(ISNUMBER(OFFSET('Sanitation Data'!$E$12,0,10*ROW('Sanitation Data'!E169))),'Data Summary'!CX175="Yes"),OFFSET('Sanitation Data'!$E$12,0,10*ROW('Sanitation Data'!E169)),NA())</f>
        <v>#N/A</v>
      </c>
      <c r="AJ175" s="106" t="e">
        <f ca="true">+IF(AND(ISNUMBER(OFFSET('Sanitation Data'!$E$13,0,10*ROW('Sanitation Data'!E169))),'Data Summary'!CY175="Yes"),OFFSET('Sanitation Data'!$E$13,0,10*ROW('Sanitation Data'!E169)),NA())</f>
        <v>#N/A</v>
      </c>
      <c r="AK175" s="106" t="e">
        <f ca="true">+IF(AND(ISNUMBER(OFFSET('Sanitation Data'!$F$5,0,10*ROW('Sanitation Data'!F169))),'Data Summary'!CZ175="Yes"),100-OFFSET('Sanitation Data'!$F$5,0,10*ROW('Sanitation Data'!F169)),NA())</f>
        <v>#N/A</v>
      </c>
      <c r="AL175" s="106" t="e">
        <f ca="true">+IF(AND(ISNUMBER(OFFSET('Sanitation Data'!$F$7,0,10*ROW('Sanitation Data'!F169))),'Data Summary'!DA175="Yes"),OFFSET('Sanitation Data'!$F$7,0,10*ROW('Sanitation Data'!F169)),NA())</f>
        <v>#N/A</v>
      </c>
      <c r="AM175" s="106" t="e">
        <f ca="true">+IF(AND(ISNUMBER(OFFSET('Sanitation Data'!$F$11,0,10*ROW('Sanitation Data'!F169))),'Data Summary'!DB175="Yes"),OFFSET('Sanitation Data'!$F$11,0,10*ROW('Sanitation Data'!F169)),NA())</f>
        <v>#N/A</v>
      </c>
      <c r="AN175" s="106" t="e">
        <f ca="true">+IF(AND(ISNUMBER(OFFSET('Sanitation Data'!$F$12,0,10*ROW('Sanitation Data'!F169))),'Data Summary'!DC175="Yes"),OFFSET('Sanitation Data'!$F$12,0,10*ROW('Sanitation Data'!F169)),NA())</f>
        <v>#N/A</v>
      </c>
      <c r="AO175" s="106" t="e">
        <f ca="true">+IF(AND(ISNUMBER(OFFSET('Sanitation Data'!$F$13,0,10*ROW('Sanitation Data'!F169))),'Data Summary'!DD175="Yes"),OFFSET('Sanitation Data'!$F$13,0,10*ROW('Sanitation Data'!F169)),NA())</f>
        <v>#N/A</v>
      </c>
      <c r="AP175" s="106" t="e">
        <f ca="true">+IF(AND(ISNUMBER(OFFSET('Sanitation Data'!$G$5,0,10*ROW('Sanitation Data'!G169))),'Data Summary'!DE175="Yes"),100-OFFSET('Sanitation Data'!$G$5,0,10*ROW('Sanitation Data'!G169)),NA())</f>
        <v>#N/A</v>
      </c>
      <c r="AQ175" s="106" t="e">
        <f ca="true">+IF(AND(ISNUMBER(OFFSET('Sanitation Data'!$G$7,0,10*ROW('Sanitation Data'!G169))),'Data Summary'!DF175="Yes"),OFFSET('Sanitation Data'!$G$7,0,10*ROW('Sanitation Data'!G169)),NA())</f>
        <v>#N/A</v>
      </c>
      <c r="AR175" s="106" t="e">
        <f ca="true">+IF(AND(ISNUMBER(OFFSET('Sanitation Data'!$G$11,0,10*ROW('Sanitation Data'!G169))),'Data Summary'!DG175="Yes"),OFFSET('Sanitation Data'!$G$11,0,10*ROW('Sanitation Data'!G169)),NA())</f>
        <v>#N/A</v>
      </c>
      <c r="AS175" s="106" t="e">
        <f ca="true">+IF(AND(ISNUMBER(OFFSET('Sanitation Data'!$G$12,0,10*ROW('Sanitation Data'!G169))),'Data Summary'!DH175="Yes"),OFFSET('Sanitation Data'!$G$12,0,10*ROW('Sanitation Data'!G169)),NA())</f>
        <v>#N/A</v>
      </c>
      <c r="AT175" s="106" t="e">
        <f ca="true">+IF(AND(ISNUMBER(OFFSET('Sanitation Data'!$G$13,0,10*ROW('Sanitation Data'!G169))),'Data Summary'!DI175="Yes"),OFFSET('Sanitation Data'!$G$13,0,10*ROW('Sanitation Data'!G169)),NA())</f>
        <v>#N/A</v>
      </c>
      <c r="AU175" s="106" t="e">
        <f ca="true">+IF(AND(ISNUMBER(OFFSET('Sanitation Data'!$H$5,0,10*ROW('Sanitation Data'!H169))),'Data Summary'!DJ175="Yes"),100-OFFSET('Sanitation Data'!$H$5,0,10*ROW('Sanitation Data'!H169)),NA())</f>
        <v>#N/A</v>
      </c>
      <c r="AV175" s="106" t="e">
        <f ca="true">+IF(AND(ISNUMBER(OFFSET('Sanitation Data'!$H$7,0,10*ROW('Sanitation Data'!H169))),'Data Summary'!DK175="Yes"),OFFSET('Sanitation Data'!$H$7,0,10*ROW('Sanitation Data'!H169)),NA())</f>
        <v>#N/A</v>
      </c>
      <c r="AW175" s="106" t="e">
        <f ca="true">+IF(AND(ISNUMBER(OFFSET('Sanitation Data'!$H$11,0,10*ROW('Sanitation Data'!H169))),'Data Summary'!DL175="Yes"),OFFSET('Sanitation Data'!$H$11,0,10*ROW('Sanitation Data'!H169)),NA())</f>
        <v>#N/A</v>
      </c>
      <c r="AX175" s="106" t="e">
        <f ca="true">+IF(AND(ISNUMBER(OFFSET('Sanitation Data'!$H$12,0,10*ROW('Sanitation Data'!H169))),'Data Summary'!DM175="Yes"),OFFSET('Sanitation Data'!$H$12,0,10*ROW('Sanitation Data'!H169)),NA())</f>
        <v>#N/A</v>
      </c>
      <c r="AY175" s="106" t="e">
        <f ca="true">+IF(AND(ISNUMBER(OFFSET('Sanitation Data'!$H$13,0,10*ROW('Sanitation Data'!H169))),'Data Summary'!DN175="Yes"),OFFSET('Sanitation Data'!$H$13,0,10*ROW('Sanitation Data'!H169)),NA())</f>
        <v>#N/A</v>
      </c>
      <c r="AZ175" s="111" t="e">
        <f ca="true">+IF(AND(ISNUMBER(OFFSET('Hygiene Data'!$C$6,0,10*ROW('Hygiene Data'!C169))),'Data Summary'!DO175="Yes"),OFFSET('Hygiene Data'!$C$6,0,10*ROW('Hygiene Data'!C169)),NA())</f>
        <v>#N/A</v>
      </c>
      <c r="BA175" s="111" t="e">
        <f ca="true">+IF(AND(ISNUMBER(OFFSET('Hygiene Data'!$C$8,0,10*ROW('Hygiene Data'!C169))),'Data Summary'!DP175="Yes"),OFFSET('Hygiene Data'!$C$8,0,10*ROW('Hygiene Data'!C169)),NA())</f>
        <v>#N/A</v>
      </c>
      <c r="BB175" s="111" t="e">
        <f ca="true">+IF(AND(ISNUMBER(OFFSET('Hygiene Data'!$C$10,0,10*ROW('Hygiene Data'!C169))),'Data Summary'!DQ175="Yes"),OFFSET('Hygiene Data'!$C$10,0,10*ROW('Hygiene Data'!C169)),NA())</f>
        <v>#N/A</v>
      </c>
      <c r="BC175" s="111" t="e">
        <f ca="true">+IF(AND(ISNUMBER(OFFSET('Hygiene Data'!$D$6,0,10*ROW('Hygiene Data'!D169))),'Data Summary'!DR175="Yes"),OFFSET('Hygiene Data'!$D$6,0,10*ROW('Hygiene Data'!D169)),NA())</f>
        <v>#N/A</v>
      </c>
      <c r="BD175" s="111" t="e">
        <f ca="true">+IF(AND(ISNUMBER(OFFSET('Hygiene Data'!$D$8,0,10*ROW('Hygiene Data'!D169))),'Data Summary'!DS175="Yes"),OFFSET('Hygiene Data'!$D$8,0,10*ROW('Hygiene Data'!D169)),NA())</f>
        <v>#N/A</v>
      </c>
      <c r="BE175" s="111" t="e">
        <f ca="true">+IF(AND(ISNUMBER(OFFSET('Hygiene Data'!$D$10,0,10*ROW('Hygiene Data'!D169))),'Data Summary'!DT175="Yes"),OFFSET('Hygiene Data'!$D$10,0,10*ROW('Hygiene Data'!D169)),NA())</f>
        <v>#N/A</v>
      </c>
      <c r="BF175" s="111" t="e">
        <f ca="true">+IF(AND(ISNUMBER(OFFSET('Hygiene Data'!$E$6,0,10*ROW('Hygiene Data'!E169))),'Data Summary'!DU175="Yes"),OFFSET('Hygiene Data'!$E$6,0,10*ROW('Hygiene Data'!E169)),NA())</f>
        <v>#N/A</v>
      </c>
      <c r="BG175" s="111" t="e">
        <f ca="true">+IF(AND(ISNUMBER(OFFSET('Hygiene Data'!$E$8,0,10*ROW('Hygiene Data'!E169))),'Data Summary'!DV175="Yes"),OFFSET('Hygiene Data'!$E$8,0,10*ROW('Hygiene Data'!E169)),NA())</f>
        <v>#N/A</v>
      </c>
      <c r="BH175" s="111" t="e">
        <f ca="true">+IF(AND(ISNUMBER(OFFSET('Hygiene Data'!$E$10,0,10*ROW('Hygiene Data'!E169))),'Data Summary'!DW175="Yes"),OFFSET('Hygiene Data'!$E$10,0,10*ROW('Hygiene Data'!E169)),NA())</f>
        <v>#N/A</v>
      </c>
      <c r="BI175" s="111" t="e">
        <f ca="true">+IF(AND(ISNUMBER(OFFSET('Hygiene Data'!$F$6,0,10*ROW('Hygiene Data'!F169))),'Data Summary'!DX175="Yes"),OFFSET('Hygiene Data'!$F$6,0,10*ROW('Hygiene Data'!F169)),NA())</f>
        <v>#N/A</v>
      </c>
      <c r="BJ175" s="111" t="e">
        <f ca="true">+IF(AND(ISNUMBER(OFFSET('Hygiene Data'!$F$8,0,10*ROW('Hygiene Data'!F169))),'Data Summary'!DY175="Yes"),OFFSET('Hygiene Data'!$F$8,0,10*ROW('Hygiene Data'!F169)),NA())</f>
        <v>#N/A</v>
      </c>
      <c r="BK175" s="111" t="e">
        <f ca="true">+IF(AND(ISNUMBER(OFFSET('Hygiene Data'!$F$10,0,10*ROW('Hygiene Data'!F169))),'Data Summary'!DZ175="Yes"),OFFSET('Hygiene Data'!$F$10,0,10*ROW('Hygiene Data'!F169)),NA())</f>
        <v>#N/A</v>
      </c>
      <c r="BL175" s="111" t="e">
        <f ca="true">+IF(AND(ISNUMBER(OFFSET('Hygiene Data'!$G$6,0,10*ROW('Hygiene Data'!G169))),'Data Summary'!EA175="Yes"),OFFSET('Hygiene Data'!$G$6,0,10*ROW('Hygiene Data'!G169)),NA())</f>
        <v>#N/A</v>
      </c>
      <c r="BM175" s="111" t="e">
        <f ca="true">+IF(AND(ISNUMBER(OFFSET('Hygiene Data'!$G$8,0,10*ROW('Hygiene Data'!G169))),'Data Summary'!EB175="Yes"),OFFSET('Hygiene Data'!$G$8,0,10*ROW('Hygiene Data'!G169)),NA())</f>
        <v>#N/A</v>
      </c>
      <c r="BN175" s="111" t="e">
        <f ca="true">+IF(AND(ISNUMBER(OFFSET('Hygiene Data'!$G$10,0,10*ROW('Hygiene Data'!G169))),'Data Summary'!EC175="Yes"),OFFSET('Hygiene Data'!$G$10,0,10*ROW('Hygiene Data'!G169)),NA())</f>
        <v>#N/A</v>
      </c>
      <c r="BO175" s="111" t="e">
        <f ca="true">+IF(AND(ISNUMBER(OFFSET('Hygiene Data'!$H$6,0,10*ROW('Hygiene Data'!H169))),'Data Summary'!ED175="Yes"),OFFSET('Hygiene Data'!$H$6,0,10*ROW('Hygiene Data'!H169)),NA())</f>
        <v>#N/A</v>
      </c>
      <c r="BP175" s="111" t="e">
        <f ca="true">+IF(AND(ISNUMBER(OFFSET('Hygiene Data'!$H$8,0,10*ROW('Hygiene Data'!H169))),'Data Summary'!EE175="Yes"),OFFSET('Hygiene Data'!$H$8,0,10*ROW('Hygiene Data'!H169)),NA())</f>
        <v>#N/A</v>
      </c>
      <c r="BQ175" s="111" t="e">
        <f ca="true">+IF(AND(ISNUMBER(OFFSET('Hygiene Data'!$H$10,0,10*ROW('Hygiene Data'!H169))),'Data Summary'!EF175="Yes"),OFFSET('Hygiene Data'!$H$10,0,10*ROW('Hygiene Data'!H169)),NA())</f>
        <v>#N/A</v>
      </c>
    </row>
    <row r="176" x14ac:dyDescent="0.2">
      <c r="A176" s="59" t="e">
        <f ca="true">+IF(OFFSET('Water Data'!$B$1,0,10*ROW('Water Data'!B170))="",NA(),OFFSET('Water Data'!$B$1,0,10*ROW('Water Data'!B170)))</f>
        <v>#N/A</v>
      </c>
      <c r="B176" s="59" t="e">
        <f ca="true">+IF(OFFSET('Water Data'!$A$3,0,10*ROW('Water Data'!A173))="",NA(),OFFSET('Water Data'!$A$3,0,10*ROW('Water Data'!A173)))</f>
        <v>#N/A</v>
      </c>
      <c r="C176" s="59" t="e">
        <f ca="true">+IF(OFFSET('Water Data'!$C$3,0,10*ROW('Water Data'!C173))="",NA(),OFFSET('Water Data'!$C$3,0,10*ROW('Water Data'!C173)))</f>
        <v>#N/A</v>
      </c>
      <c r="D176" s="60" t="e">
        <f ca="true">+IF(AND(ISNUMBER(OFFSET('Water Data'!$C$5,0,10*ROW('Water Data'!C170))),'Data Summary'!BS176="Yes"),100-OFFSET('Water Data'!$C$5,0,10*ROW('Water Data'!C170)),NA())</f>
        <v>#N/A</v>
      </c>
      <c r="E176" s="60" t="e">
        <f ca="true">+IF(AND(ISNUMBER(OFFSET('Water Data'!$C$7,0,10*ROW('Water Data'!C170))),'Data Summary'!BT176="Yes"),OFFSET('Water Data'!$C$7,0,10*ROW('Water Data'!C170)),NA())</f>
        <v>#N/A</v>
      </c>
      <c r="F176" s="60" t="e">
        <f ca="true">+IF(AND(ISNUMBER(OFFSET('Water Data'!$C$10,0,10*ROW('Water Data'!C170))),'Data Summary'!BU176="Yes"),OFFSET('Water Data'!$C$10,0,10*ROW('Water Data'!C170)),NA())</f>
        <v>#N/A</v>
      </c>
      <c r="G176" s="60" t="e">
        <f ca="true">+IF(AND(ISNUMBER(OFFSET('Water Data'!$D$5,0,10*ROW('Water Data'!D170))),'Data Summary'!BV176="Yes"),100-OFFSET('Water Data'!$D$5,0,10*ROW('Water Data'!D170)),NA())</f>
        <v>#N/A</v>
      </c>
      <c r="H176" s="60" t="e">
        <f ca="true">+IF(AND(ISNUMBER(OFFSET('Water Data'!$D$7,0,10*ROW('Water Data'!D170))),'Data Summary'!BW176="Yes"),OFFSET('Water Data'!$D$7,0,10*ROW('Water Data'!D170)),NA())</f>
        <v>#N/A</v>
      </c>
      <c r="I176" s="60" t="e">
        <f ca="true">+IF(AND(ISNUMBER(OFFSET('Water Data'!$D$10,0,10*ROW('Water Data'!D170))),'Data Summary'!BX176="Yes"),OFFSET('Water Data'!$D$10,0,10*ROW('Water Data'!D170)),NA())</f>
        <v>#N/A</v>
      </c>
      <c r="J176" s="60" t="e">
        <f ca="true">+IF(AND(ISNUMBER(OFFSET('Water Data'!$E$5,0,10*ROW('Water Data'!E170))),'Data Summary'!BY176="Yes"),100-OFFSET('Water Data'!$E$5,0,10*ROW('Water Data'!E170)),NA())</f>
        <v>#N/A</v>
      </c>
      <c r="K176" s="60" t="e">
        <f ca="true">+IF(AND(ISNUMBER(OFFSET('Water Data'!$E$7,0,10*ROW('Water Data'!E170))),'Data Summary'!BZ176="Yes"),OFFSET('Water Data'!$E$7,0,10*ROW('Water Data'!E170)),NA())</f>
        <v>#N/A</v>
      </c>
      <c r="L176" s="60" t="e">
        <f ca="true">+IF(AND(ISNUMBER(OFFSET('Water Data'!$E$10,0,10*ROW('Water Data'!E170))),'Data Summary'!CA176="Yes"),OFFSET('Water Data'!$E$10,0,10*ROW('Water Data'!E170)),NA())</f>
        <v>#N/A</v>
      </c>
      <c r="M176" s="60" t="e">
        <f ca="true">+IF(AND(ISNUMBER(OFFSET('Water Data'!$F$5,0,10*ROW('Water Data'!F170))),'Data Summary'!CB176="Yes"),100-OFFSET('Water Data'!$F$5,0,10*ROW('Water Data'!F170)),NA())</f>
        <v>#N/A</v>
      </c>
      <c r="N176" s="60" t="e">
        <f ca="true">+IF(AND(ISNUMBER(OFFSET('Water Data'!$F$7,0,10*ROW('Water Data'!F170))),'Data Summary'!CC176="Yes"),OFFSET('Water Data'!$F$7,0,10*ROW('Water Data'!F170)),NA())</f>
        <v>#N/A</v>
      </c>
      <c r="O176" s="60" t="e">
        <f ca="true">+IF(AND(ISNUMBER(OFFSET('Water Data'!$F$10,0,10*ROW('Water Data'!F170))),'Data Summary'!CD176="Yes"),OFFSET('Water Data'!$F$10,0,10*ROW('Water Data'!F170)),NA())</f>
        <v>#N/A</v>
      </c>
      <c r="P176" s="60" t="e">
        <f ca="true">+IF(AND(ISNUMBER(OFFSET('Water Data'!$G$5,0,10*ROW('Water Data'!G170))),'Data Summary'!CE176="Yes"),100-OFFSET('Water Data'!$G$5,0,10*ROW('Water Data'!G170)),NA())</f>
        <v>#N/A</v>
      </c>
      <c r="Q176" s="60" t="e">
        <f ca="true">+IF(AND(ISNUMBER(OFFSET('Water Data'!$G$7,0,10*ROW('Water Data'!G170))),'Data Summary'!CF176="Yes"),OFFSET('Water Data'!$G$7,0,10*ROW('Water Data'!G170)),NA())</f>
        <v>#N/A</v>
      </c>
      <c r="R176" s="60" t="e">
        <f ca="true">+IF(AND(ISNUMBER(OFFSET('Water Data'!$G$10,0,10*ROW('Water Data'!G170))),'Data Summary'!CG176="Yes"),OFFSET('Water Data'!$G$10,0,10*ROW('Water Data'!G170)),NA())</f>
        <v>#N/A</v>
      </c>
      <c r="S176" s="60" t="e">
        <f ca="true">+IF(AND(ISNUMBER(OFFSET('Water Data'!$H$5,0,10*ROW('Water Data'!H170))),'Data Summary'!CH176="Yes"),100-OFFSET('Water Data'!$H$5,0,10*ROW('Water Data'!H170)),NA())</f>
        <v>#N/A</v>
      </c>
      <c r="T176" s="60" t="e">
        <f ca="true">+IF(AND(ISNUMBER(OFFSET('Water Data'!$H$7,0,10*ROW('Water Data'!H170))),'Data Summary'!CI176="Yes"),OFFSET('Water Data'!$H$7,0,10*ROW('Water Data'!H170)),NA())</f>
        <v>#N/A</v>
      </c>
      <c r="U176" s="60" t="e">
        <f ca="true">+IF(AND(ISNUMBER(OFFSET('Water Data'!$H$10,0,10*ROW('Water Data'!H170))),'Data Summary'!CJ176="Yes"),OFFSET('Water Data'!$H$10,0,10*ROW('Water Data'!H170)),NA())</f>
        <v>#N/A</v>
      </c>
      <c r="V176" s="106" t="e">
        <f ca="true">+IF(AND(ISNUMBER(OFFSET('Sanitation Data'!$C$5,0,10*ROW('Sanitation Data'!C170))),'Data Summary'!CK176="Yes"),100-OFFSET('Sanitation Data'!$C$5,0,10*ROW('Sanitation Data'!C170)),NA())</f>
        <v>#N/A</v>
      </c>
      <c r="W176" s="106" t="e">
        <f ca="true">+IF(AND(ISNUMBER(OFFSET('Sanitation Data'!$C$7,0,10*ROW('Sanitation Data'!C170))),'Data Summary'!CL176="Yes"),OFFSET('Sanitation Data'!$C$7,0,10*ROW('Sanitation Data'!C170)),NA())</f>
        <v>#N/A</v>
      </c>
      <c r="X176" s="106" t="e">
        <f ca="true">+IF(AND(ISNUMBER(OFFSET('Sanitation Data'!$C$11,0,10*ROW('Sanitation Data'!C170))),'Data Summary'!CM176="Yes"),OFFSET('Sanitation Data'!$C$11,0,10*ROW('Sanitation Data'!C170)),NA())</f>
        <v>#N/A</v>
      </c>
      <c r="Y176" s="106" t="e">
        <f ca="true">+IF(AND(ISNUMBER(OFFSET('Sanitation Data'!$C$12,0,10*ROW('Sanitation Data'!C170))),'Data Summary'!CN176="Yes"),OFFSET('Sanitation Data'!$C$12,0,10*ROW('Sanitation Data'!C170)),NA())</f>
        <v>#N/A</v>
      </c>
      <c r="Z176" s="106" t="e">
        <f ca="true">+IF(AND(ISNUMBER(OFFSET('Sanitation Data'!$C$13,0,10*ROW('Sanitation Data'!C170))),'Data Summary'!CO176="Yes"),OFFSET('Sanitation Data'!$C$13,0,10*ROW('Sanitation Data'!C170)),NA())</f>
        <v>#N/A</v>
      </c>
      <c r="AA176" s="106" t="e">
        <f ca="true">+IF(AND(ISNUMBER(OFFSET('Sanitation Data'!$D$5,0,10*ROW('Sanitation Data'!D170))),'Data Summary'!CP176="Yes"),100-OFFSET('Sanitation Data'!$D$5,0,10*ROW('Sanitation Data'!D170)),NA())</f>
        <v>#N/A</v>
      </c>
      <c r="AB176" s="106" t="e">
        <f ca="true">+IF(AND(ISNUMBER(OFFSET('Sanitation Data'!$D$7,0,10*ROW('Sanitation Data'!D170))),'Data Summary'!CQ176="Yes"),OFFSET('Sanitation Data'!$D$7,0,10*ROW('Sanitation Data'!D170)),NA())</f>
        <v>#N/A</v>
      </c>
      <c r="AC176" s="106" t="e">
        <f ca="true">+IF(AND(ISNUMBER(OFFSET('Sanitation Data'!$D$11,0,10*ROW('Sanitation Data'!D170))),'Data Summary'!CR176="Yes"),OFFSET('Sanitation Data'!$D$11,0,10*ROW('Sanitation Data'!D170)),NA())</f>
        <v>#N/A</v>
      </c>
      <c r="AD176" s="106" t="e">
        <f ca="true">+IF(AND(ISNUMBER(OFFSET('Sanitation Data'!$D$12,0,10*ROW('Sanitation Data'!D170))),'Data Summary'!CS176="Yes"),OFFSET('Sanitation Data'!$D$12,0,10*ROW('Sanitation Data'!D170)),NA())</f>
        <v>#N/A</v>
      </c>
      <c r="AE176" s="106" t="e">
        <f ca="true">+IF(AND(ISNUMBER(OFFSET('Sanitation Data'!$D$13,0,10*ROW('Sanitation Data'!D170))),'Data Summary'!CT176="Yes"),OFFSET('Sanitation Data'!$D$13,0,10*ROW('Sanitation Data'!D170)),NA())</f>
        <v>#N/A</v>
      </c>
      <c r="AF176" s="106" t="e">
        <f ca="true">+IF(AND(ISNUMBER(OFFSET('Sanitation Data'!$E$5,0,10*ROW('Sanitation Data'!E170))),'Data Summary'!CU176="Yes"),100-OFFSET('Sanitation Data'!$E$5,0,10*ROW('Sanitation Data'!E170)),NA())</f>
        <v>#N/A</v>
      </c>
      <c r="AG176" s="106" t="e">
        <f ca="true">+IF(AND(ISNUMBER(OFFSET('Sanitation Data'!$E$7,0,10*ROW('Sanitation Data'!E170))),'Data Summary'!CV176="Yes"),OFFSET('Sanitation Data'!$E$7,0,10*ROW('Sanitation Data'!E170)),NA())</f>
        <v>#N/A</v>
      </c>
      <c r="AH176" s="106" t="e">
        <f ca="true">+IF(AND(ISNUMBER(OFFSET('Sanitation Data'!$E$11,0,10*ROW('Sanitation Data'!E170))),'Data Summary'!CW176="Yes"),OFFSET('Sanitation Data'!$E$11,0,10*ROW('Sanitation Data'!E170)),NA())</f>
        <v>#N/A</v>
      </c>
      <c r="AI176" s="106" t="e">
        <f ca="true">+IF(AND(ISNUMBER(OFFSET('Sanitation Data'!$E$12,0,10*ROW('Sanitation Data'!E170))),'Data Summary'!CX176="Yes"),OFFSET('Sanitation Data'!$E$12,0,10*ROW('Sanitation Data'!E170)),NA())</f>
        <v>#N/A</v>
      </c>
      <c r="AJ176" s="106" t="e">
        <f ca="true">+IF(AND(ISNUMBER(OFFSET('Sanitation Data'!$E$13,0,10*ROW('Sanitation Data'!E170))),'Data Summary'!CY176="Yes"),OFFSET('Sanitation Data'!$E$13,0,10*ROW('Sanitation Data'!E170)),NA())</f>
        <v>#N/A</v>
      </c>
      <c r="AK176" s="106" t="e">
        <f ca="true">+IF(AND(ISNUMBER(OFFSET('Sanitation Data'!$F$5,0,10*ROW('Sanitation Data'!F170))),'Data Summary'!CZ176="Yes"),100-OFFSET('Sanitation Data'!$F$5,0,10*ROW('Sanitation Data'!F170)),NA())</f>
        <v>#N/A</v>
      </c>
      <c r="AL176" s="106" t="e">
        <f ca="true">+IF(AND(ISNUMBER(OFFSET('Sanitation Data'!$F$7,0,10*ROW('Sanitation Data'!F170))),'Data Summary'!DA176="Yes"),OFFSET('Sanitation Data'!$F$7,0,10*ROW('Sanitation Data'!F170)),NA())</f>
        <v>#N/A</v>
      </c>
      <c r="AM176" s="106" t="e">
        <f ca="true">+IF(AND(ISNUMBER(OFFSET('Sanitation Data'!$F$11,0,10*ROW('Sanitation Data'!F170))),'Data Summary'!DB176="Yes"),OFFSET('Sanitation Data'!$F$11,0,10*ROW('Sanitation Data'!F170)),NA())</f>
        <v>#N/A</v>
      </c>
      <c r="AN176" s="106" t="e">
        <f ca="true">+IF(AND(ISNUMBER(OFFSET('Sanitation Data'!$F$12,0,10*ROW('Sanitation Data'!F170))),'Data Summary'!DC176="Yes"),OFFSET('Sanitation Data'!$F$12,0,10*ROW('Sanitation Data'!F170)),NA())</f>
        <v>#N/A</v>
      </c>
      <c r="AO176" s="106" t="e">
        <f ca="true">+IF(AND(ISNUMBER(OFFSET('Sanitation Data'!$F$13,0,10*ROW('Sanitation Data'!F170))),'Data Summary'!DD176="Yes"),OFFSET('Sanitation Data'!$F$13,0,10*ROW('Sanitation Data'!F170)),NA())</f>
        <v>#N/A</v>
      </c>
      <c r="AP176" s="106" t="e">
        <f ca="true">+IF(AND(ISNUMBER(OFFSET('Sanitation Data'!$G$5,0,10*ROW('Sanitation Data'!G170))),'Data Summary'!DE176="Yes"),100-OFFSET('Sanitation Data'!$G$5,0,10*ROW('Sanitation Data'!G170)),NA())</f>
        <v>#N/A</v>
      </c>
      <c r="AQ176" s="106" t="e">
        <f ca="true">+IF(AND(ISNUMBER(OFFSET('Sanitation Data'!$G$7,0,10*ROW('Sanitation Data'!G170))),'Data Summary'!DF176="Yes"),OFFSET('Sanitation Data'!$G$7,0,10*ROW('Sanitation Data'!G170)),NA())</f>
        <v>#N/A</v>
      </c>
      <c r="AR176" s="106" t="e">
        <f ca="true">+IF(AND(ISNUMBER(OFFSET('Sanitation Data'!$G$11,0,10*ROW('Sanitation Data'!G170))),'Data Summary'!DG176="Yes"),OFFSET('Sanitation Data'!$G$11,0,10*ROW('Sanitation Data'!G170)),NA())</f>
        <v>#N/A</v>
      </c>
      <c r="AS176" s="106" t="e">
        <f ca="true">+IF(AND(ISNUMBER(OFFSET('Sanitation Data'!$G$12,0,10*ROW('Sanitation Data'!G170))),'Data Summary'!DH176="Yes"),OFFSET('Sanitation Data'!$G$12,0,10*ROW('Sanitation Data'!G170)),NA())</f>
        <v>#N/A</v>
      </c>
      <c r="AT176" s="106" t="e">
        <f ca="true">+IF(AND(ISNUMBER(OFFSET('Sanitation Data'!$G$13,0,10*ROW('Sanitation Data'!G170))),'Data Summary'!DI176="Yes"),OFFSET('Sanitation Data'!$G$13,0,10*ROW('Sanitation Data'!G170)),NA())</f>
        <v>#N/A</v>
      </c>
      <c r="AU176" s="106" t="e">
        <f ca="true">+IF(AND(ISNUMBER(OFFSET('Sanitation Data'!$H$5,0,10*ROW('Sanitation Data'!H170))),'Data Summary'!DJ176="Yes"),100-OFFSET('Sanitation Data'!$H$5,0,10*ROW('Sanitation Data'!H170)),NA())</f>
        <v>#N/A</v>
      </c>
      <c r="AV176" s="106" t="e">
        <f ca="true">+IF(AND(ISNUMBER(OFFSET('Sanitation Data'!$H$7,0,10*ROW('Sanitation Data'!H170))),'Data Summary'!DK176="Yes"),OFFSET('Sanitation Data'!$H$7,0,10*ROW('Sanitation Data'!H170)),NA())</f>
        <v>#N/A</v>
      </c>
      <c r="AW176" s="106" t="e">
        <f ca="true">+IF(AND(ISNUMBER(OFFSET('Sanitation Data'!$H$11,0,10*ROW('Sanitation Data'!H170))),'Data Summary'!DL176="Yes"),OFFSET('Sanitation Data'!$H$11,0,10*ROW('Sanitation Data'!H170)),NA())</f>
        <v>#N/A</v>
      </c>
      <c r="AX176" s="106" t="e">
        <f ca="true">+IF(AND(ISNUMBER(OFFSET('Sanitation Data'!$H$12,0,10*ROW('Sanitation Data'!H170))),'Data Summary'!DM176="Yes"),OFFSET('Sanitation Data'!$H$12,0,10*ROW('Sanitation Data'!H170)),NA())</f>
        <v>#N/A</v>
      </c>
      <c r="AY176" s="106" t="e">
        <f ca="true">+IF(AND(ISNUMBER(OFFSET('Sanitation Data'!$H$13,0,10*ROW('Sanitation Data'!H170))),'Data Summary'!DN176="Yes"),OFFSET('Sanitation Data'!$H$13,0,10*ROW('Sanitation Data'!H170)),NA())</f>
        <v>#N/A</v>
      </c>
      <c r="AZ176" s="111" t="e">
        <f ca="true">+IF(AND(ISNUMBER(OFFSET('Hygiene Data'!$C$6,0,10*ROW('Hygiene Data'!C170))),'Data Summary'!DO176="Yes"),OFFSET('Hygiene Data'!$C$6,0,10*ROW('Hygiene Data'!C170)),NA())</f>
        <v>#N/A</v>
      </c>
      <c r="BA176" s="111" t="e">
        <f ca="true">+IF(AND(ISNUMBER(OFFSET('Hygiene Data'!$C$8,0,10*ROW('Hygiene Data'!C170))),'Data Summary'!DP176="Yes"),OFFSET('Hygiene Data'!$C$8,0,10*ROW('Hygiene Data'!C170)),NA())</f>
        <v>#N/A</v>
      </c>
      <c r="BB176" s="111" t="e">
        <f ca="true">+IF(AND(ISNUMBER(OFFSET('Hygiene Data'!$C$10,0,10*ROW('Hygiene Data'!C170))),'Data Summary'!DQ176="Yes"),OFFSET('Hygiene Data'!$C$10,0,10*ROW('Hygiene Data'!C170)),NA())</f>
        <v>#N/A</v>
      </c>
      <c r="BC176" s="111" t="e">
        <f ca="true">+IF(AND(ISNUMBER(OFFSET('Hygiene Data'!$D$6,0,10*ROW('Hygiene Data'!D170))),'Data Summary'!DR176="Yes"),OFFSET('Hygiene Data'!$D$6,0,10*ROW('Hygiene Data'!D170)),NA())</f>
        <v>#N/A</v>
      </c>
      <c r="BD176" s="111" t="e">
        <f ca="true">+IF(AND(ISNUMBER(OFFSET('Hygiene Data'!$D$8,0,10*ROW('Hygiene Data'!D170))),'Data Summary'!DS176="Yes"),OFFSET('Hygiene Data'!$D$8,0,10*ROW('Hygiene Data'!D170)),NA())</f>
        <v>#N/A</v>
      </c>
      <c r="BE176" s="111" t="e">
        <f ca="true">+IF(AND(ISNUMBER(OFFSET('Hygiene Data'!$D$10,0,10*ROW('Hygiene Data'!D170))),'Data Summary'!DT176="Yes"),OFFSET('Hygiene Data'!$D$10,0,10*ROW('Hygiene Data'!D170)),NA())</f>
        <v>#N/A</v>
      </c>
      <c r="BF176" s="111" t="e">
        <f ca="true">+IF(AND(ISNUMBER(OFFSET('Hygiene Data'!$E$6,0,10*ROW('Hygiene Data'!E170))),'Data Summary'!DU176="Yes"),OFFSET('Hygiene Data'!$E$6,0,10*ROW('Hygiene Data'!E170)),NA())</f>
        <v>#N/A</v>
      </c>
      <c r="BG176" s="111" t="e">
        <f ca="true">+IF(AND(ISNUMBER(OFFSET('Hygiene Data'!$E$8,0,10*ROW('Hygiene Data'!E170))),'Data Summary'!DV176="Yes"),OFFSET('Hygiene Data'!$E$8,0,10*ROW('Hygiene Data'!E170)),NA())</f>
        <v>#N/A</v>
      </c>
      <c r="BH176" s="111" t="e">
        <f ca="true">+IF(AND(ISNUMBER(OFFSET('Hygiene Data'!$E$10,0,10*ROW('Hygiene Data'!E170))),'Data Summary'!DW176="Yes"),OFFSET('Hygiene Data'!$E$10,0,10*ROW('Hygiene Data'!E170)),NA())</f>
        <v>#N/A</v>
      </c>
      <c r="BI176" s="111" t="e">
        <f ca="true">+IF(AND(ISNUMBER(OFFSET('Hygiene Data'!$F$6,0,10*ROW('Hygiene Data'!F170))),'Data Summary'!DX176="Yes"),OFFSET('Hygiene Data'!$F$6,0,10*ROW('Hygiene Data'!F170)),NA())</f>
        <v>#N/A</v>
      </c>
      <c r="BJ176" s="111" t="e">
        <f ca="true">+IF(AND(ISNUMBER(OFFSET('Hygiene Data'!$F$8,0,10*ROW('Hygiene Data'!F170))),'Data Summary'!DY176="Yes"),OFFSET('Hygiene Data'!$F$8,0,10*ROW('Hygiene Data'!F170)),NA())</f>
        <v>#N/A</v>
      </c>
      <c r="BK176" s="111" t="e">
        <f ca="true">+IF(AND(ISNUMBER(OFFSET('Hygiene Data'!$F$10,0,10*ROW('Hygiene Data'!F170))),'Data Summary'!DZ176="Yes"),OFFSET('Hygiene Data'!$F$10,0,10*ROW('Hygiene Data'!F170)),NA())</f>
        <v>#N/A</v>
      </c>
      <c r="BL176" s="111" t="e">
        <f ca="true">+IF(AND(ISNUMBER(OFFSET('Hygiene Data'!$G$6,0,10*ROW('Hygiene Data'!G170))),'Data Summary'!EA176="Yes"),OFFSET('Hygiene Data'!$G$6,0,10*ROW('Hygiene Data'!G170)),NA())</f>
        <v>#N/A</v>
      </c>
      <c r="BM176" s="111" t="e">
        <f ca="true">+IF(AND(ISNUMBER(OFFSET('Hygiene Data'!$G$8,0,10*ROW('Hygiene Data'!G170))),'Data Summary'!EB176="Yes"),OFFSET('Hygiene Data'!$G$8,0,10*ROW('Hygiene Data'!G170)),NA())</f>
        <v>#N/A</v>
      </c>
      <c r="BN176" s="111" t="e">
        <f ca="true">+IF(AND(ISNUMBER(OFFSET('Hygiene Data'!$G$10,0,10*ROW('Hygiene Data'!G170))),'Data Summary'!EC176="Yes"),OFFSET('Hygiene Data'!$G$10,0,10*ROW('Hygiene Data'!G170)),NA())</f>
        <v>#N/A</v>
      </c>
      <c r="BO176" s="111" t="e">
        <f ca="true">+IF(AND(ISNUMBER(OFFSET('Hygiene Data'!$H$6,0,10*ROW('Hygiene Data'!H170))),'Data Summary'!ED176="Yes"),OFFSET('Hygiene Data'!$H$6,0,10*ROW('Hygiene Data'!H170)),NA())</f>
        <v>#N/A</v>
      </c>
      <c r="BP176" s="111" t="e">
        <f ca="true">+IF(AND(ISNUMBER(OFFSET('Hygiene Data'!$H$8,0,10*ROW('Hygiene Data'!H170))),'Data Summary'!EE176="Yes"),OFFSET('Hygiene Data'!$H$8,0,10*ROW('Hygiene Data'!H170)),NA())</f>
        <v>#N/A</v>
      </c>
      <c r="BQ176" s="111" t="e">
        <f ca="true">+IF(AND(ISNUMBER(OFFSET('Hygiene Data'!$H$10,0,10*ROW('Hygiene Data'!H170))),'Data Summary'!EF176="Yes"),OFFSET('Hygiene Data'!$H$10,0,10*ROW('Hygiene Data'!H170)),NA())</f>
        <v>#N/A</v>
      </c>
    </row>
    <row r="177" x14ac:dyDescent="0.2">
      <c r="A177" s="59" t="e">
        <f ca="true">+IF(OFFSET('Water Data'!$B$1,0,10*ROW('Water Data'!B171))="",NA(),OFFSET('Water Data'!$B$1,0,10*ROW('Water Data'!B171)))</f>
        <v>#N/A</v>
      </c>
      <c r="B177" s="59" t="e">
        <f ca="true">+IF(OFFSET('Water Data'!$A$3,0,10*ROW('Water Data'!A174))="",NA(),OFFSET('Water Data'!$A$3,0,10*ROW('Water Data'!A174)))</f>
        <v>#N/A</v>
      </c>
      <c r="C177" s="59" t="e">
        <f ca="true">+IF(OFFSET('Water Data'!$C$3,0,10*ROW('Water Data'!C174))="",NA(),OFFSET('Water Data'!$C$3,0,10*ROW('Water Data'!C174)))</f>
        <v>#N/A</v>
      </c>
      <c r="D177" s="60" t="e">
        <f ca="true">+IF(AND(ISNUMBER(OFFSET('Water Data'!$C$5,0,10*ROW('Water Data'!C171))),'Data Summary'!BS177="Yes"),100-OFFSET('Water Data'!$C$5,0,10*ROW('Water Data'!C171)),NA())</f>
        <v>#N/A</v>
      </c>
      <c r="E177" s="60" t="e">
        <f ca="true">+IF(AND(ISNUMBER(OFFSET('Water Data'!$C$7,0,10*ROW('Water Data'!C171))),'Data Summary'!BT177="Yes"),OFFSET('Water Data'!$C$7,0,10*ROW('Water Data'!C171)),NA())</f>
        <v>#N/A</v>
      </c>
      <c r="F177" s="60" t="e">
        <f ca="true">+IF(AND(ISNUMBER(OFFSET('Water Data'!$C$10,0,10*ROW('Water Data'!C171))),'Data Summary'!BU177="Yes"),OFFSET('Water Data'!$C$10,0,10*ROW('Water Data'!C171)),NA())</f>
        <v>#N/A</v>
      </c>
      <c r="G177" s="60" t="e">
        <f ca="true">+IF(AND(ISNUMBER(OFFSET('Water Data'!$D$5,0,10*ROW('Water Data'!D171))),'Data Summary'!BV177="Yes"),100-OFFSET('Water Data'!$D$5,0,10*ROW('Water Data'!D171)),NA())</f>
        <v>#N/A</v>
      </c>
      <c r="H177" s="60" t="e">
        <f ca="true">+IF(AND(ISNUMBER(OFFSET('Water Data'!$D$7,0,10*ROW('Water Data'!D171))),'Data Summary'!BW177="Yes"),OFFSET('Water Data'!$D$7,0,10*ROW('Water Data'!D171)),NA())</f>
        <v>#N/A</v>
      </c>
      <c r="I177" s="60" t="e">
        <f ca="true">+IF(AND(ISNUMBER(OFFSET('Water Data'!$D$10,0,10*ROW('Water Data'!D171))),'Data Summary'!BX177="Yes"),OFFSET('Water Data'!$D$10,0,10*ROW('Water Data'!D171)),NA())</f>
        <v>#N/A</v>
      </c>
      <c r="J177" s="60" t="e">
        <f ca="true">+IF(AND(ISNUMBER(OFFSET('Water Data'!$E$5,0,10*ROW('Water Data'!E171))),'Data Summary'!BY177="Yes"),100-OFFSET('Water Data'!$E$5,0,10*ROW('Water Data'!E171)),NA())</f>
        <v>#N/A</v>
      </c>
      <c r="K177" s="60" t="e">
        <f ca="true">+IF(AND(ISNUMBER(OFFSET('Water Data'!$E$7,0,10*ROW('Water Data'!E171))),'Data Summary'!BZ177="Yes"),OFFSET('Water Data'!$E$7,0,10*ROW('Water Data'!E171)),NA())</f>
        <v>#N/A</v>
      </c>
      <c r="L177" s="60" t="e">
        <f ca="true">+IF(AND(ISNUMBER(OFFSET('Water Data'!$E$10,0,10*ROW('Water Data'!E171))),'Data Summary'!CA177="Yes"),OFFSET('Water Data'!$E$10,0,10*ROW('Water Data'!E171)),NA())</f>
        <v>#N/A</v>
      </c>
      <c r="M177" s="60" t="e">
        <f ca="true">+IF(AND(ISNUMBER(OFFSET('Water Data'!$F$5,0,10*ROW('Water Data'!F171))),'Data Summary'!CB177="Yes"),100-OFFSET('Water Data'!$F$5,0,10*ROW('Water Data'!F171)),NA())</f>
        <v>#N/A</v>
      </c>
      <c r="N177" s="60" t="e">
        <f ca="true">+IF(AND(ISNUMBER(OFFSET('Water Data'!$F$7,0,10*ROW('Water Data'!F171))),'Data Summary'!CC177="Yes"),OFFSET('Water Data'!$F$7,0,10*ROW('Water Data'!F171)),NA())</f>
        <v>#N/A</v>
      </c>
      <c r="O177" s="60" t="e">
        <f ca="true">+IF(AND(ISNUMBER(OFFSET('Water Data'!$F$10,0,10*ROW('Water Data'!F171))),'Data Summary'!CD177="Yes"),OFFSET('Water Data'!$F$10,0,10*ROW('Water Data'!F171)),NA())</f>
        <v>#N/A</v>
      </c>
      <c r="P177" s="60" t="e">
        <f ca="true">+IF(AND(ISNUMBER(OFFSET('Water Data'!$G$5,0,10*ROW('Water Data'!G171))),'Data Summary'!CE177="Yes"),100-OFFSET('Water Data'!$G$5,0,10*ROW('Water Data'!G171)),NA())</f>
        <v>#N/A</v>
      </c>
      <c r="Q177" s="60" t="e">
        <f ca="true">+IF(AND(ISNUMBER(OFFSET('Water Data'!$G$7,0,10*ROW('Water Data'!G171))),'Data Summary'!CF177="Yes"),OFFSET('Water Data'!$G$7,0,10*ROW('Water Data'!G171)),NA())</f>
        <v>#N/A</v>
      </c>
      <c r="R177" s="60" t="e">
        <f ca="true">+IF(AND(ISNUMBER(OFFSET('Water Data'!$G$10,0,10*ROW('Water Data'!G171))),'Data Summary'!CG177="Yes"),OFFSET('Water Data'!$G$10,0,10*ROW('Water Data'!G171)),NA())</f>
        <v>#N/A</v>
      </c>
      <c r="S177" s="60" t="e">
        <f ca="true">+IF(AND(ISNUMBER(OFFSET('Water Data'!$H$5,0,10*ROW('Water Data'!H171))),'Data Summary'!CH177="Yes"),100-OFFSET('Water Data'!$H$5,0,10*ROW('Water Data'!H171)),NA())</f>
        <v>#N/A</v>
      </c>
      <c r="T177" s="60" t="e">
        <f ca="true">+IF(AND(ISNUMBER(OFFSET('Water Data'!$H$7,0,10*ROW('Water Data'!H171))),'Data Summary'!CI177="Yes"),OFFSET('Water Data'!$H$7,0,10*ROW('Water Data'!H171)),NA())</f>
        <v>#N/A</v>
      </c>
      <c r="U177" s="60" t="e">
        <f ca="true">+IF(AND(ISNUMBER(OFFSET('Water Data'!$H$10,0,10*ROW('Water Data'!H171))),'Data Summary'!CJ177="Yes"),OFFSET('Water Data'!$H$10,0,10*ROW('Water Data'!H171)),NA())</f>
        <v>#N/A</v>
      </c>
      <c r="V177" s="106" t="e">
        <f ca="true">+IF(AND(ISNUMBER(OFFSET('Sanitation Data'!$C$5,0,10*ROW('Sanitation Data'!C171))),'Data Summary'!CK177="Yes"),100-OFFSET('Sanitation Data'!$C$5,0,10*ROW('Sanitation Data'!C171)),NA())</f>
        <v>#N/A</v>
      </c>
      <c r="W177" s="106" t="e">
        <f ca="true">+IF(AND(ISNUMBER(OFFSET('Sanitation Data'!$C$7,0,10*ROW('Sanitation Data'!C171))),'Data Summary'!CL177="Yes"),OFFSET('Sanitation Data'!$C$7,0,10*ROW('Sanitation Data'!C171)),NA())</f>
        <v>#N/A</v>
      </c>
      <c r="X177" s="106" t="e">
        <f ca="true">+IF(AND(ISNUMBER(OFFSET('Sanitation Data'!$C$11,0,10*ROW('Sanitation Data'!C171))),'Data Summary'!CM177="Yes"),OFFSET('Sanitation Data'!$C$11,0,10*ROW('Sanitation Data'!C171)),NA())</f>
        <v>#N/A</v>
      </c>
      <c r="Y177" s="106" t="e">
        <f ca="true">+IF(AND(ISNUMBER(OFFSET('Sanitation Data'!$C$12,0,10*ROW('Sanitation Data'!C171))),'Data Summary'!CN177="Yes"),OFFSET('Sanitation Data'!$C$12,0,10*ROW('Sanitation Data'!C171)),NA())</f>
        <v>#N/A</v>
      </c>
      <c r="Z177" s="106" t="e">
        <f ca="true">+IF(AND(ISNUMBER(OFFSET('Sanitation Data'!$C$13,0,10*ROW('Sanitation Data'!C171))),'Data Summary'!CO177="Yes"),OFFSET('Sanitation Data'!$C$13,0,10*ROW('Sanitation Data'!C171)),NA())</f>
        <v>#N/A</v>
      </c>
      <c r="AA177" s="106" t="e">
        <f ca="true">+IF(AND(ISNUMBER(OFFSET('Sanitation Data'!$D$5,0,10*ROW('Sanitation Data'!D171))),'Data Summary'!CP177="Yes"),100-OFFSET('Sanitation Data'!$D$5,0,10*ROW('Sanitation Data'!D171)),NA())</f>
        <v>#N/A</v>
      </c>
      <c r="AB177" s="106" t="e">
        <f ca="true">+IF(AND(ISNUMBER(OFFSET('Sanitation Data'!$D$7,0,10*ROW('Sanitation Data'!D171))),'Data Summary'!CQ177="Yes"),OFFSET('Sanitation Data'!$D$7,0,10*ROW('Sanitation Data'!D171)),NA())</f>
        <v>#N/A</v>
      </c>
      <c r="AC177" s="106" t="e">
        <f ca="true">+IF(AND(ISNUMBER(OFFSET('Sanitation Data'!$D$11,0,10*ROW('Sanitation Data'!D171))),'Data Summary'!CR177="Yes"),OFFSET('Sanitation Data'!$D$11,0,10*ROW('Sanitation Data'!D171)),NA())</f>
        <v>#N/A</v>
      </c>
      <c r="AD177" s="106" t="e">
        <f ca="true">+IF(AND(ISNUMBER(OFFSET('Sanitation Data'!$D$12,0,10*ROW('Sanitation Data'!D171))),'Data Summary'!CS177="Yes"),OFFSET('Sanitation Data'!$D$12,0,10*ROW('Sanitation Data'!D171)),NA())</f>
        <v>#N/A</v>
      </c>
      <c r="AE177" s="106" t="e">
        <f ca="true">+IF(AND(ISNUMBER(OFFSET('Sanitation Data'!$D$13,0,10*ROW('Sanitation Data'!D171))),'Data Summary'!CT177="Yes"),OFFSET('Sanitation Data'!$D$13,0,10*ROW('Sanitation Data'!D171)),NA())</f>
        <v>#N/A</v>
      </c>
      <c r="AF177" s="106" t="e">
        <f ca="true">+IF(AND(ISNUMBER(OFFSET('Sanitation Data'!$E$5,0,10*ROW('Sanitation Data'!E171))),'Data Summary'!CU177="Yes"),100-OFFSET('Sanitation Data'!$E$5,0,10*ROW('Sanitation Data'!E171)),NA())</f>
        <v>#N/A</v>
      </c>
      <c r="AG177" s="106" t="e">
        <f ca="true">+IF(AND(ISNUMBER(OFFSET('Sanitation Data'!$E$7,0,10*ROW('Sanitation Data'!E171))),'Data Summary'!CV177="Yes"),OFFSET('Sanitation Data'!$E$7,0,10*ROW('Sanitation Data'!E171)),NA())</f>
        <v>#N/A</v>
      </c>
      <c r="AH177" s="106" t="e">
        <f ca="true">+IF(AND(ISNUMBER(OFFSET('Sanitation Data'!$E$11,0,10*ROW('Sanitation Data'!E171))),'Data Summary'!CW177="Yes"),OFFSET('Sanitation Data'!$E$11,0,10*ROW('Sanitation Data'!E171)),NA())</f>
        <v>#N/A</v>
      </c>
      <c r="AI177" s="106" t="e">
        <f ca="true">+IF(AND(ISNUMBER(OFFSET('Sanitation Data'!$E$12,0,10*ROW('Sanitation Data'!E171))),'Data Summary'!CX177="Yes"),OFFSET('Sanitation Data'!$E$12,0,10*ROW('Sanitation Data'!E171)),NA())</f>
        <v>#N/A</v>
      </c>
      <c r="AJ177" s="106" t="e">
        <f ca="true">+IF(AND(ISNUMBER(OFFSET('Sanitation Data'!$E$13,0,10*ROW('Sanitation Data'!E171))),'Data Summary'!CY177="Yes"),OFFSET('Sanitation Data'!$E$13,0,10*ROW('Sanitation Data'!E171)),NA())</f>
        <v>#N/A</v>
      </c>
      <c r="AK177" s="106" t="e">
        <f ca="true">+IF(AND(ISNUMBER(OFFSET('Sanitation Data'!$F$5,0,10*ROW('Sanitation Data'!F171))),'Data Summary'!CZ177="Yes"),100-OFFSET('Sanitation Data'!$F$5,0,10*ROW('Sanitation Data'!F171)),NA())</f>
        <v>#N/A</v>
      </c>
      <c r="AL177" s="106" t="e">
        <f ca="true">+IF(AND(ISNUMBER(OFFSET('Sanitation Data'!$F$7,0,10*ROW('Sanitation Data'!F171))),'Data Summary'!DA177="Yes"),OFFSET('Sanitation Data'!$F$7,0,10*ROW('Sanitation Data'!F171)),NA())</f>
        <v>#N/A</v>
      </c>
      <c r="AM177" s="106" t="e">
        <f ca="true">+IF(AND(ISNUMBER(OFFSET('Sanitation Data'!$F$11,0,10*ROW('Sanitation Data'!F171))),'Data Summary'!DB177="Yes"),OFFSET('Sanitation Data'!$F$11,0,10*ROW('Sanitation Data'!F171)),NA())</f>
        <v>#N/A</v>
      </c>
      <c r="AN177" s="106" t="e">
        <f ca="true">+IF(AND(ISNUMBER(OFFSET('Sanitation Data'!$F$12,0,10*ROW('Sanitation Data'!F171))),'Data Summary'!DC177="Yes"),OFFSET('Sanitation Data'!$F$12,0,10*ROW('Sanitation Data'!F171)),NA())</f>
        <v>#N/A</v>
      </c>
      <c r="AO177" s="106" t="e">
        <f ca="true">+IF(AND(ISNUMBER(OFFSET('Sanitation Data'!$F$13,0,10*ROW('Sanitation Data'!F171))),'Data Summary'!DD177="Yes"),OFFSET('Sanitation Data'!$F$13,0,10*ROW('Sanitation Data'!F171)),NA())</f>
        <v>#N/A</v>
      </c>
      <c r="AP177" s="106" t="e">
        <f ca="true">+IF(AND(ISNUMBER(OFFSET('Sanitation Data'!$G$5,0,10*ROW('Sanitation Data'!G171))),'Data Summary'!DE177="Yes"),100-OFFSET('Sanitation Data'!$G$5,0,10*ROW('Sanitation Data'!G171)),NA())</f>
        <v>#N/A</v>
      </c>
      <c r="AQ177" s="106" t="e">
        <f ca="true">+IF(AND(ISNUMBER(OFFSET('Sanitation Data'!$G$7,0,10*ROW('Sanitation Data'!G171))),'Data Summary'!DF177="Yes"),OFFSET('Sanitation Data'!$G$7,0,10*ROW('Sanitation Data'!G171)),NA())</f>
        <v>#N/A</v>
      </c>
      <c r="AR177" s="106" t="e">
        <f ca="true">+IF(AND(ISNUMBER(OFFSET('Sanitation Data'!$G$11,0,10*ROW('Sanitation Data'!G171))),'Data Summary'!DG177="Yes"),OFFSET('Sanitation Data'!$G$11,0,10*ROW('Sanitation Data'!G171)),NA())</f>
        <v>#N/A</v>
      </c>
      <c r="AS177" s="106" t="e">
        <f ca="true">+IF(AND(ISNUMBER(OFFSET('Sanitation Data'!$G$12,0,10*ROW('Sanitation Data'!G171))),'Data Summary'!DH177="Yes"),OFFSET('Sanitation Data'!$G$12,0,10*ROW('Sanitation Data'!G171)),NA())</f>
        <v>#N/A</v>
      </c>
      <c r="AT177" s="106" t="e">
        <f ca="true">+IF(AND(ISNUMBER(OFFSET('Sanitation Data'!$G$13,0,10*ROW('Sanitation Data'!G171))),'Data Summary'!DI177="Yes"),OFFSET('Sanitation Data'!$G$13,0,10*ROW('Sanitation Data'!G171)),NA())</f>
        <v>#N/A</v>
      </c>
      <c r="AU177" s="106" t="e">
        <f ca="true">+IF(AND(ISNUMBER(OFFSET('Sanitation Data'!$H$5,0,10*ROW('Sanitation Data'!H171))),'Data Summary'!DJ177="Yes"),100-OFFSET('Sanitation Data'!$H$5,0,10*ROW('Sanitation Data'!H171)),NA())</f>
        <v>#N/A</v>
      </c>
      <c r="AV177" s="106" t="e">
        <f ca="true">+IF(AND(ISNUMBER(OFFSET('Sanitation Data'!$H$7,0,10*ROW('Sanitation Data'!H171))),'Data Summary'!DK177="Yes"),OFFSET('Sanitation Data'!$H$7,0,10*ROW('Sanitation Data'!H171)),NA())</f>
        <v>#N/A</v>
      </c>
      <c r="AW177" s="106" t="e">
        <f ca="true">+IF(AND(ISNUMBER(OFFSET('Sanitation Data'!$H$11,0,10*ROW('Sanitation Data'!H171))),'Data Summary'!DL177="Yes"),OFFSET('Sanitation Data'!$H$11,0,10*ROW('Sanitation Data'!H171)),NA())</f>
        <v>#N/A</v>
      </c>
      <c r="AX177" s="106" t="e">
        <f ca="true">+IF(AND(ISNUMBER(OFFSET('Sanitation Data'!$H$12,0,10*ROW('Sanitation Data'!H171))),'Data Summary'!DM177="Yes"),OFFSET('Sanitation Data'!$H$12,0,10*ROW('Sanitation Data'!H171)),NA())</f>
        <v>#N/A</v>
      </c>
      <c r="AY177" s="106" t="e">
        <f ca="true">+IF(AND(ISNUMBER(OFFSET('Sanitation Data'!$H$13,0,10*ROW('Sanitation Data'!H171))),'Data Summary'!DN177="Yes"),OFFSET('Sanitation Data'!$H$13,0,10*ROW('Sanitation Data'!H171)),NA())</f>
        <v>#N/A</v>
      </c>
      <c r="AZ177" s="111" t="e">
        <f ca="true">+IF(AND(ISNUMBER(OFFSET('Hygiene Data'!$C$6,0,10*ROW('Hygiene Data'!C171))),'Data Summary'!DO177="Yes"),OFFSET('Hygiene Data'!$C$6,0,10*ROW('Hygiene Data'!C171)),NA())</f>
        <v>#N/A</v>
      </c>
      <c r="BA177" s="111" t="e">
        <f ca="true">+IF(AND(ISNUMBER(OFFSET('Hygiene Data'!$C$8,0,10*ROW('Hygiene Data'!C171))),'Data Summary'!DP177="Yes"),OFFSET('Hygiene Data'!$C$8,0,10*ROW('Hygiene Data'!C171)),NA())</f>
        <v>#N/A</v>
      </c>
      <c r="BB177" s="111" t="e">
        <f ca="true">+IF(AND(ISNUMBER(OFFSET('Hygiene Data'!$C$10,0,10*ROW('Hygiene Data'!C171))),'Data Summary'!DQ177="Yes"),OFFSET('Hygiene Data'!$C$10,0,10*ROW('Hygiene Data'!C171)),NA())</f>
        <v>#N/A</v>
      </c>
      <c r="BC177" s="111" t="e">
        <f ca="true">+IF(AND(ISNUMBER(OFFSET('Hygiene Data'!$D$6,0,10*ROW('Hygiene Data'!D171))),'Data Summary'!DR177="Yes"),OFFSET('Hygiene Data'!$D$6,0,10*ROW('Hygiene Data'!D171)),NA())</f>
        <v>#N/A</v>
      </c>
      <c r="BD177" s="111" t="e">
        <f ca="true">+IF(AND(ISNUMBER(OFFSET('Hygiene Data'!$D$8,0,10*ROW('Hygiene Data'!D171))),'Data Summary'!DS177="Yes"),OFFSET('Hygiene Data'!$D$8,0,10*ROW('Hygiene Data'!D171)),NA())</f>
        <v>#N/A</v>
      </c>
      <c r="BE177" s="111" t="e">
        <f ca="true">+IF(AND(ISNUMBER(OFFSET('Hygiene Data'!$D$10,0,10*ROW('Hygiene Data'!D171))),'Data Summary'!DT177="Yes"),OFFSET('Hygiene Data'!$D$10,0,10*ROW('Hygiene Data'!D171)),NA())</f>
        <v>#N/A</v>
      </c>
      <c r="BF177" s="111" t="e">
        <f ca="true">+IF(AND(ISNUMBER(OFFSET('Hygiene Data'!$E$6,0,10*ROW('Hygiene Data'!E171))),'Data Summary'!DU177="Yes"),OFFSET('Hygiene Data'!$E$6,0,10*ROW('Hygiene Data'!E171)),NA())</f>
        <v>#N/A</v>
      </c>
      <c r="BG177" s="111" t="e">
        <f ca="true">+IF(AND(ISNUMBER(OFFSET('Hygiene Data'!$E$8,0,10*ROW('Hygiene Data'!E171))),'Data Summary'!DV177="Yes"),OFFSET('Hygiene Data'!$E$8,0,10*ROW('Hygiene Data'!E171)),NA())</f>
        <v>#N/A</v>
      </c>
      <c r="BH177" s="111" t="e">
        <f ca="true">+IF(AND(ISNUMBER(OFFSET('Hygiene Data'!$E$10,0,10*ROW('Hygiene Data'!E171))),'Data Summary'!DW177="Yes"),OFFSET('Hygiene Data'!$E$10,0,10*ROW('Hygiene Data'!E171)),NA())</f>
        <v>#N/A</v>
      </c>
      <c r="BI177" s="111" t="e">
        <f ca="true">+IF(AND(ISNUMBER(OFFSET('Hygiene Data'!$F$6,0,10*ROW('Hygiene Data'!F171))),'Data Summary'!DX177="Yes"),OFFSET('Hygiene Data'!$F$6,0,10*ROW('Hygiene Data'!F171)),NA())</f>
        <v>#N/A</v>
      </c>
      <c r="BJ177" s="111" t="e">
        <f ca="true">+IF(AND(ISNUMBER(OFFSET('Hygiene Data'!$F$8,0,10*ROW('Hygiene Data'!F171))),'Data Summary'!DY177="Yes"),OFFSET('Hygiene Data'!$F$8,0,10*ROW('Hygiene Data'!F171)),NA())</f>
        <v>#N/A</v>
      </c>
      <c r="BK177" s="111" t="e">
        <f ca="true">+IF(AND(ISNUMBER(OFFSET('Hygiene Data'!$F$10,0,10*ROW('Hygiene Data'!F171))),'Data Summary'!DZ177="Yes"),OFFSET('Hygiene Data'!$F$10,0,10*ROW('Hygiene Data'!F171)),NA())</f>
        <v>#N/A</v>
      </c>
      <c r="BL177" s="111" t="e">
        <f ca="true">+IF(AND(ISNUMBER(OFFSET('Hygiene Data'!$G$6,0,10*ROW('Hygiene Data'!G171))),'Data Summary'!EA177="Yes"),OFFSET('Hygiene Data'!$G$6,0,10*ROW('Hygiene Data'!G171)),NA())</f>
        <v>#N/A</v>
      </c>
      <c r="BM177" s="111" t="e">
        <f ca="true">+IF(AND(ISNUMBER(OFFSET('Hygiene Data'!$G$8,0,10*ROW('Hygiene Data'!G171))),'Data Summary'!EB177="Yes"),OFFSET('Hygiene Data'!$G$8,0,10*ROW('Hygiene Data'!G171)),NA())</f>
        <v>#N/A</v>
      </c>
      <c r="BN177" s="111" t="e">
        <f ca="true">+IF(AND(ISNUMBER(OFFSET('Hygiene Data'!$G$10,0,10*ROW('Hygiene Data'!G171))),'Data Summary'!EC177="Yes"),OFFSET('Hygiene Data'!$G$10,0,10*ROW('Hygiene Data'!G171)),NA())</f>
        <v>#N/A</v>
      </c>
      <c r="BO177" s="111" t="e">
        <f ca="true">+IF(AND(ISNUMBER(OFFSET('Hygiene Data'!$H$6,0,10*ROW('Hygiene Data'!H171))),'Data Summary'!ED177="Yes"),OFFSET('Hygiene Data'!$H$6,0,10*ROW('Hygiene Data'!H171)),NA())</f>
        <v>#N/A</v>
      </c>
      <c r="BP177" s="111" t="e">
        <f ca="true">+IF(AND(ISNUMBER(OFFSET('Hygiene Data'!$H$8,0,10*ROW('Hygiene Data'!H171))),'Data Summary'!EE177="Yes"),OFFSET('Hygiene Data'!$H$8,0,10*ROW('Hygiene Data'!H171)),NA())</f>
        <v>#N/A</v>
      </c>
      <c r="BQ177" s="111" t="e">
        <f ca="true">+IF(AND(ISNUMBER(OFFSET('Hygiene Data'!$H$10,0,10*ROW('Hygiene Data'!H171))),'Data Summary'!EF177="Yes"),OFFSET('Hygiene Data'!$H$10,0,10*ROW('Hygiene Data'!H171)),NA())</f>
        <v>#N/A</v>
      </c>
    </row>
    <row r="178" x14ac:dyDescent="0.2">
      <c r="A178" s="59" t="e">
        <f ca="true">+IF(OFFSET('Water Data'!$B$1,0,10*ROW('Water Data'!B172))="",NA(),OFFSET('Water Data'!$B$1,0,10*ROW('Water Data'!B172)))</f>
        <v>#N/A</v>
      </c>
      <c r="B178" s="59" t="e">
        <f ca="true">+IF(OFFSET('Water Data'!$A$3,0,10*ROW('Water Data'!A175))="",NA(),OFFSET('Water Data'!$A$3,0,10*ROW('Water Data'!A175)))</f>
        <v>#N/A</v>
      </c>
      <c r="C178" s="59" t="e">
        <f ca="true">+IF(OFFSET('Water Data'!$C$3,0,10*ROW('Water Data'!C175))="",NA(),OFFSET('Water Data'!$C$3,0,10*ROW('Water Data'!C175)))</f>
        <v>#N/A</v>
      </c>
      <c r="D178" s="60" t="e">
        <f ca="true">+IF(AND(ISNUMBER(OFFSET('Water Data'!$C$5,0,10*ROW('Water Data'!C172))),'Data Summary'!BS178="Yes"),100-OFFSET('Water Data'!$C$5,0,10*ROW('Water Data'!C172)),NA())</f>
        <v>#N/A</v>
      </c>
      <c r="E178" s="60" t="e">
        <f ca="true">+IF(AND(ISNUMBER(OFFSET('Water Data'!$C$7,0,10*ROW('Water Data'!C172))),'Data Summary'!BT178="Yes"),OFFSET('Water Data'!$C$7,0,10*ROW('Water Data'!C172)),NA())</f>
        <v>#N/A</v>
      </c>
      <c r="F178" s="60" t="e">
        <f ca="true">+IF(AND(ISNUMBER(OFFSET('Water Data'!$C$10,0,10*ROW('Water Data'!C172))),'Data Summary'!BU178="Yes"),OFFSET('Water Data'!$C$10,0,10*ROW('Water Data'!C172)),NA())</f>
        <v>#N/A</v>
      </c>
      <c r="G178" s="60" t="e">
        <f ca="true">+IF(AND(ISNUMBER(OFFSET('Water Data'!$D$5,0,10*ROW('Water Data'!D172))),'Data Summary'!BV178="Yes"),100-OFFSET('Water Data'!$D$5,0,10*ROW('Water Data'!D172)),NA())</f>
        <v>#N/A</v>
      </c>
      <c r="H178" s="60" t="e">
        <f ca="true">+IF(AND(ISNUMBER(OFFSET('Water Data'!$D$7,0,10*ROW('Water Data'!D172))),'Data Summary'!BW178="Yes"),OFFSET('Water Data'!$D$7,0,10*ROW('Water Data'!D172)),NA())</f>
        <v>#N/A</v>
      </c>
      <c r="I178" s="60" t="e">
        <f ca="true">+IF(AND(ISNUMBER(OFFSET('Water Data'!$D$10,0,10*ROW('Water Data'!D172))),'Data Summary'!BX178="Yes"),OFFSET('Water Data'!$D$10,0,10*ROW('Water Data'!D172)),NA())</f>
        <v>#N/A</v>
      </c>
      <c r="J178" s="60" t="e">
        <f ca="true">+IF(AND(ISNUMBER(OFFSET('Water Data'!$E$5,0,10*ROW('Water Data'!E172))),'Data Summary'!BY178="Yes"),100-OFFSET('Water Data'!$E$5,0,10*ROW('Water Data'!E172)),NA())</f>
        <v>#N/A</v>
      </c>
      <c r="K178" s="60" t="e">
        <f ca="true">+IF(AND(ISNUMBER(OFFSET('Water Data'!$E$7,0,10*ROW('Water Data'!E172))),'Data Summary'!BZ178="Yes"),OFFSET('Water Data'!$E$7,0,10*ROW('Water Data'!E172)),NA())</f>
        <v>#N/A</v>
      </c>
      <c r="L178" s="60" t="e">
        <f ca="true">+IF(AND(ISNUMBER(OFFSET('Water Data'!$E$10,0,10*ROW('Water Data'!E172))),'Data Summary'!CA178="Yes"),OFFSET('Water Data'!$E$10,0,10*ROW('Water Data'!E172)),NA())</f>
        <v>#N/A</v>
      </c>
      <c r="M178" s="60" t="e">
        <f ca="true">+IF(AND(ISNUMBER(OFFSET('Water Data'!$F$5,0,10*ROW('Water Data'!F172))),'Data Summary'!CB178="Yes"),100-OFFSET('Water Data'!$F$5,0,10*ROW('Water Data'!F172)),NA())</f>
        <v>#N/A</v>
      </c>
      <c r="N178" s="60" t="e">
        <f ca="true">+IF(AND(ISNUMBER(OFFSET('Water Data'!$F$7,0,10*ROW('Water Data'!F172))),'Data Summary'!CC178="Yes"),OFFSET('Water Data'!$F$7,0,10*ROW('Water Data'!F172)),NA())</f>
        <v>#N/A</v>
      </c>
      <c r="O178" s="60" t="e">
        <f ca="true">+IF(AND(ISNUMBER(OFFSET('Water Data'!$F$10,0,10*ROW('Water Data'!F172))),'Data Summary'!CD178="Yes"),OFFSET('Water Data'!$F$10,0,10*ROW('Water Data'!F172)),NA())</f>
        <v>#N/A</v>
      </c>
      <c r="P178" s="60" t="e">
        <f ca="true">+IF(AND(ISNUMBER(OFFSET('Water Data'!$G$5,0,10*ROW('Water Data'!G172))),'Data Summary'!CE178="Yes"),100-OFFSET('Water Data'!$G$5,0,10*ROW('Water Data'!G172)),NA())</f>
        <v>#N/A</v>
      </c>
      <c r="Q178" s="60" t="e">
        <f ca="true">+IF(AND(ISNUMBER(OFFSET('Water Data'!$G$7,0,10*ROW('Water Data'!G172))),'Data Summary'!CF178="Yes"),OFFSET('Water Data'!$G$7,0,10*ROW('Water Data'!G172)),NA())</f>
        <v>#N/A</v>
      </c>
      <c r="R178" s="60" t="e">
        <f ca="true">+IF(AND(ISNUMBER(OFFSET('Water Data'!$G$10,0,10*ROW('Water Data'!G172))),'Data Summary'!CG178="Yes"),OFFSET('Water Data'!$G$10,0,10*ROW('Water Data'!G172)),NA())</f>
        <v>#N/A</v>
      </c>
      <c r="S178" s="60" t="e">
        <f ca="true">+IF(AND(ISNUMBER(OFFSET('Water Data'!$H$5,0,10*ROW('Water Data'!H172))),'Data Summary'!CH178="Yes"),100-OFFSET('Water Data'!$H$5,0,10*ROW('Water Data'!H172)),NA())</f>
        <v>#N/A</v>
      </c>
      <c r="T178" s="60" t="e">
        <f ca="true">+IF(AND(ISNUMBER(OFFSET('Water Data'!$H$7,0,10*ROW('Water Data'!H172))),'Data Summary'!CI178="Yes"),OFFSET('Water Data'!$H$7,0,10*ROW('Water Data'!H172)),NA())</f>
        <v>#N/A</v>
      </c>
      <c r="U178" s="60" t="e">
        <f ca="true">+IF(AND(ISNUMBER(OFFSET('Water Data'!$H$10,0,10*ROW('Water Data'!H172))),'Data Summary'!CJ178="Yes"),OFFSET('Water Data'!$H$10,0,10*ROW('Water Data'!H172)),NA())</f>
        <v>#N/A</v>
      </c>
      <c r="V178" s="106" t="e">
        <f ca="true">+IF(AND(ISNUMBER(OFFSET('Sanitation Data'!$C$5,0,10*ROW('Sanitation Data'!C172))),'Data Summary'!CK178="Yes"),100-OFFSET('Sanitation Data'!$C$5,0,10*ROW('Sanitation Data'!C172)),NA())</f>
        <v>#N/A</v>
      </c>
      <c r="W178" s="106" t="e">
        <f ca="true">+IF(AND(ISNUMBER(OFFSET('Sanitation Data'!$C$7,0,10*ROW('Sanitation Data'!C172))),'Data Summary'!CL178="Yes"),OFFSET('Sanitation Data'!$C$7,0,10*ROW('Sanitation Data'!C172)),NA())</f>
        <v>#N/A</v>
      </c>
      <c r="X178" s="106" t="e">
        <f ca="true">+IF(AND(ISNUMBER(OFFSET('Sanitation Data'!$C$11,0,10*ROW('Sanitation Data'!C172))),'Data Summary'!CM178="Yes"),OFFSET('Sanitation Data'!$C$11,0,10*ROW('Sanitation Data'!C172)),NA())</f>
        <v>#N/A</v>
      </c>
      <c r="Y178" s="106" t="e">
        <f ca="true">+IF(AND(ISNUMBER(OFFSET('Sanitation Data'!$C$12,0,10*ROW('Sanitation Data'!C172))),'Data Summary'!CN178="Yes"),OFFSET('Sanitation Data'!$C$12,0,10*ROW('Sanitation Data'!C172)),NA())</f>
        <v>#N/A</v>
      </c>
      <c r="Z178" s="106" t="e">
        <f ca="true">+IF(AND(ISNUMBER(OFFSET('Sanitation Data'!$C$13,0,10*ROW('Sanitation Data'!C172))),'Data Summary'!CO178="Yes"),OFFSET('Sanitation Data'!$C$13,0,10*ROW('Sanitation Data'!C172)),NA())</f>
        <v>#N/A</v>
      </c>
      <c r="AA178" s="106" t="e">
        <f ca="true">+IF(AND(ISNUMBER(OFFSET('Sanitation Data'!$D$5,0,10*ROW('Sanitation Data'!D172))),'Data Summary'!CP178="Yes"),100-OFFSET('Sanitation Data'!$D$5,0,10*ROW('Sanitation Data'!D172)),NA())</f>
        <v>#N/A</v>
      </c>
      <c r="AB178" s="106" t="e">
        <f ca="true">+IF(AND(ISNUMBER(OFFSET('Sanitation Data'!$D$7,0,10*ROW('Sanitation Data'!D172))),'Data Summary'!CQ178="Yes"),OFFSET('Sanitation Data'!$D$7,0,10*ROW('Sanitation Data'!D172)),NA())</f>
        <v>#N/A</v>
      </c>
      <c r="AC178" s="106" t="e">
        <f ca="true">+IF(AND(ISNUMBER(OFFSET('Sanitation Data'!$D$11,0,10*ROW('Sanitation Data'!D172))),'Data Summary'!CR178="Yes"),OFFSET('Sanitation Data'!$D$11,0,10*ROW('Sanitation Data'!D172)),NA())</f>
        <v>#N/A</v>
      </c>
      <c r="AD178" s="106" t="e">
        <f ca="true">+IF(AND(ISNUMBER(OFFSET('Sanitation Data'!$D$12,0,10*ROW('Sanitation Data'!D172))),'Data Summary'!CS178="Yes"),OFFSET('Sanitation Data'!$D$12,0,10*ROW('Sanitation Data'!D172)),NA())</f>
        <v>#N/A</v>
      </c>
      <c r="AE178" s="106" t="e">
        <f ca="true">+IF(AND(ISNUMBER(OFFSET('Sanitation Data'!$D$13,0,10*ROW('Sanitation Data'!D172))),'Data Summary'!CT178="Yes"),OFFSET('Sanitation Data'!$D$13,0,10*ROW('Sanitation Data'!D172)),NA())</f>
        <v>#N/A</v>
      </c>
      <c r="AF178" s="106" t="e">
        <f ca="true">+IF(AND(ISNUMBER(OFFSET('Sanitation Data'!$E$5,0,10*ROW('Sanitation Data'!E172))),'Data Summary'!CU178="Yes"),100-OFFSET('Sanitation Data'!$E$5,0,10*ROW('Sanitation Data'!E172)),NA())</f>
        <v>#N/A</v>
      </c>
      <c r="AG178" s="106" t="e">
        <f ca="true">+IF(AND(ISNUMBER(OFFSET('Sanitation Data'!$E$7,0,10*ROW('Sanitation Data'!E172))),'Data Summary'!CV178="Yes"),OFFSET('Sanitation Data'!$E$7,0,10*ROW('Sanitation Data'!E172)),NA())</f>
        <v>#N/A</v>
      </c>
      <c r="AH178" s="106" t="e">
        <f ca="true">+IF(AND(ISNUMBER(OFFSET('Sanitation Data'!$E$11,0,10*ROW('Sanitation Data'!E172))),'Data Summary'!CW178="Yes"),OFFSET('Sanitation Data'!$E$11,0,10*ROW('Sanitation Data'!E172)),NA())</f>
        <v>#N/A</v>
      </c>
      <c r="AI178" s="106" t="e">
        <f ca="true">+IF(AND(ISNUMBER(OFFSET('Sanitation Data'!$E$12,0,10*ROW('Sanitation Data'!E172))),'Data Summary'!CX178="Yes"),OFFSET('Sanitation Data'!$E$12,0,10*ROW('Sanitation Data'!E172)),NA())</f>
        <v>#N/A</v>
      </c>
      <c r="AJ178" s="106" t="e">
        <f ca="true">+IF(AND(ISNUMBER(OFFSET('Sanitation Data'!$E$13,0,10*ROW('Sanitation Data'!E172))),'Data Summary'!CY178="Yes"),OFFSET('Sanitation Data'!$E$13,0,10*ROW('Sanitation Data'!E172)),NA())</f>
        <v>#N/A</v>
      </c>
      <c r="AK178" s="106" t="e">
        <f ca="true">+IF(AND(ISNUMBER(OFFSET('Sanitation Data'!$F$5,0,10*ROW('Sanitation Data'!F172))),'Data Summary'!CZ178="Yes"),100-OFFSET('Sanitation Data'!$F$5,0,10*ROW('Sanitation Data'!F172)),NA())</f>
        <v>#N/A</v>
      </c>
      <c r="AL178" s="106" t="e">
        <f ca="true">+IF(AND(ISNUMBER(OFFSET('Sanitation Data'!$F$7,0,10*ROW('Sanitation Data'!F172))),'Data Summary'!DA178="Yes"),OFFSET('Sanitation Data'!$F$7,0,10*ROW('Sanitation Data'!F172)),NA())</f>
        <v>#N/A</v>
      </c>
      <c r="AM178" s="106" t="e">
        <f ca="true">+IF(AND(ISNUMBER(OFFSET('Sanitation Data'!$F$11,0,10*ROW('Sanitation Data'!F172))),'Data Summary'!DB178="Yes"),OFFSET('Sanitation Data'!$F$11,0,10*ROW('Sanitation Data'!F172)),NA())</f>
        <v>#N/A</v>
      </c>
      <c r="AN178" s="106" t="e">
        <f ca="true">+IF(AND(ISNUMBER(OFFSET('Sanitation Data'!$F$12,0,10*ROW('Sanitation Data'!F172))),'Data Summary'!DC178="Yes"),OFFSET('Sanitation Data'!$F$12,0,10*ROW('Sanitation Data'!F172)),NA())</f>
        <v>#N/A</v>
      </c>
      <c r="AO178" s="106" t="e">
        <f ca="true">+IF(AND(ISNUMBER(OFFSET('Sanitation Data'!$F$13,0,10*ROW('Sanitation Data'!F172))),'Data Summary'!DD178="Yes"),OFFSET('Sanitation Data'!$F$13,0,10*ROW('Sanitation Data'!F172)),NA())</f>
        <v>#N/A</v>
      </c>
      <c r="AP178" s="106" t="e">
        <f ca="true">+IF(AND(ISNUMBER(OFFSET('Sanitation Data'!$G$5,0,10*ROW('Sanitation Data'!G172))),'Data Summary'!DE178="Yes"),100-OFFSET('Sanitation Data'!$G$5,0,10*ROW('Sanitation Data'!G172)),NA())</f>
        <v>#N/A</v>
      </c>
      <c r="AQ178" s="106" t="e">
        <f ca="true">+IF(AND(ISNUMBER(OFFSET('Sanitation Data'!$G$7,0,10*ROW('Sanitation Data'!G172))),'Data Summary'!DF178="Yes"),OFFSET('Sanitation Data'!$G$7,0,10*ROW('Sanitation Data'!G172)),NA())</f>
        <v>#N/A</v>
      </c>
      <c r="AR178" s="106" t="e">
        <f ca="true">+IF(AND(ISNUMBER(OFFSET('Sanitation Data'!$G$11,0,10*ROW('Sanitation Data'!G172))),'Data Summary'!DG178="Yes"),OFFSET('Sanitation Data'!$G$11,0,10*ROW('Sanitation Data'!G172)),NA())</f>
        <v>#N/A</v>
      </c>
      <c r="AS178" s="106" t="e">
        <f ca="true">+IF(AND(ISNUMBER(OFFSET('Sanitation Data'!$G$12,0,10*ROW('Sanitation Data'!G172))),'Data Summary'!DH178="Yes"),OFFSET('Sanitation Data'!$G$12,0,10*ROW('Sanitation Data'!G172)),NA())</f>
        <v>#N/A</v>
      </c>
      <c r="AT178" s="106" t="e">
        <f ca="true">+IF(AND(ISNUMBER(OFFSET('Sanitation Data'!$G$13,0,10*ROW('Sanitation Data'!G172))),'Data Summary'!DI178="Yes"),OFFSET('Sanitation Data'!$G$13,0,10*ROW('Sanitation Data'!G172)),NA())</f>
        <v>#N/A</v>
      </c>
      <c r="AU178" s="106" t="e">
        <f ca="true">+IF(AND(ISNUMBER(OFFSET('Sanitation Data'!$H$5,0,10*ROW('Sanitation Data'!H172))),'Data Summary'!DJ178="Yes"),100-OFFSET('Sanitation Data'!$H$5,0,10*ROW('Sanitation Data'!H172)),NA())</f>
        <v>#N/A</v>
      </c>
      <c r="AV178" s="106" t="e">
        <f ca="true">+IF(AND(ISNUMBER(OFFSET('Sanitation Data'!$H$7,0,10*ROW('Sanitation Data'!H172))),'Data Summary'!DK178="Yes"),OFFSET('Sanitation Data'!$H$7,0,10*ROW('Sanitation Data'!H172)),NA())</f>
        <v>#N/A</v>
      </c>
      <c r="AW178" s="106" t="e">
        <f ca="true">+IF(AND(ISNUMBER(OFFSET('Sanitation Data'!$H$11,0,10*ROW('Sanitation Data'!H172))),'Data Summary'!DL178="Yes"),OFFSET('Sanitation Data'!$H$11,0,10*ROW('Sanitation Data'!H172)),NA())</f>
        <v>#N/A</v>
      </c>
      <c r="AX178" s="106" t="e">
        <f ca="true">+IF(AND(ISNUMBER(OFFSET('Sanitation Data'!$H$12,0,10*ROW('Sanitation Data'!H172))),'Data Summary'!DM178="Yes"),OFFSET('Sanitation Data'!$H$12,0,10*ROW('Sanitation Data'!H172)),NA())</f>
        <v>#N/A</v>
      </c>
      <c r="AY178" s="106" t="e">
        <f ca="true">+IF(AND(ISNUMBER(OFFSET('Sanitation Data'!$H$13,0,10*ROW('Sanitation Data'!H172))),'Data Summary'!DN178="Yes"),OFFSET('Sanitation Data'!$H$13,0,10*ROW('Sanitation Data'!H172)),NA())</f>
        <v>#N/A</v>
      </c>
      <c r="AZ178" s="111" t="e">
        <f ca="true">+IF(AND(ISNUMBER(OFFSET('Hygiene Data'!$C$6,0,10*ROW('Hygiene Data'!C172))),'Data Summary'!DO178="Yes"),OFFSET('Hygiene Data'!$C$6,0,10*ROW('Hygiene Data'!C172)),NA())</f>
        <v>#N/A</v>
      </c>
      <c r="BA178" s="111" t="e">
        <f ca="true">+IF(AND(ISNUMBER(OFFSET('Hygiene Data'!$C$8,0,10*ROW('Hygiene Data'!C172))),'Data Summary'!DP178="Yes"),OFFSET('Hygiene Data'!$C$8,0,10*ROW('Hygiene Data'!C172)),NA())</f>
        <v>#N/A</v>
      </c>
      <c r="BB178" s="111" t="e">
        <f ca="true">+IF(AND(ISNUMBER(OFFSET('Hygiene Data'!$C$10,0,10*ROW('Hygiene Data'!C172))),'Data Summary'!DQ178="Yes"),OFFSET('Hygiene Data'!$C$10,0,10*ROW('Hygiene Data'!C172)),NA())</f>
        <v>#N/A</v>
      </c>
      <c r="BC178" s="111" t="e">
        <f ca="true">+IF(AND(ISNUMBER(OFFSET('Hygiene Data'!$D$6,0,10*ROW('Hygiene Data'!D172))),'Data Summary'!DR178="Yes"),OFFSET('Hygiene Data'!$D$6,0,10*ROW('Hygiene Data'!D172)),NA())</f>
        <v>#N/A</v>
      </c>
      <c r="BD178" s="111" t="e">
        <f ca="true">+IF(AND(ISNUMBER(OFFSET('Hygiene Data'!$D$8,0,10*ROW('Hygiene Data'!D172))),'Data Summary'!DS178="Yes"),OFFSET('Hygiene Data'!$D$8,0,10*ROW('Hygiene Data'!D172)),NA())</f>
        <v>#N/A</v>
      </c>
      <c r="BE178" s="111" t="e">
        <f ca="true">+IF(AND(ISNUMBER(OFFSET('Hygiene Data'!$D$10,0,10*ROW('Hygiene Data'!D172))),'Data Summary'!DT178="Yes"),OFFSET('Hygiene Data'!$D$10,0,10*ROW('Hygiene Data'!D172)),NA())</f>
        <v>#N/A</v>
      </c>
      <c r="BF178" s="111" t="e">
        <f ca="true">+IF(AND(ISNUMBER(OFFSET('Hygiene Data'!$E$6,0,10*ROW('Hygiene Data'!E172))),'Data Summary'!DU178="Yes"),OFFSET('Hygiene Data'!$E$6,0,10*ROW('Hygiene Data'!E172)),NA())</f>
        <v>#N/A</v>
      </c>
      <c r="BG178" s="111" t="e">
        <f ca="true">+IF(AND(ISNUMBER(OFFSET('Hygiene Data'!$E$8,0,10*ROW('Hygiene Data'!E172))),'Data Summary'!DV178="Yes"),OFFSET('Hygiene Data'!$E$8,0,10*ROW('Hygiene Data'!E172)),NA())</f>
        <v>#N/A</v>
      </c>
      <c r="BH178" s="111" t="e">
        <f ca="true">+IF(AND(ISNUMBER(OFFSET('Hygiene Data'!$E$10,0,10*ROW('Hygiene Data'!E172))),'Data Summary'!DW178="Yes"),OFFSET('Hygiene Data'!$E$10,0,10*ROW('Hygiene Data'!E172)),NA())</f>
        <v>#N/A</v>
      </c>
      <c r="BI178" s="111" t="e">
        <f ca="true">+IF(AND(ISNUMBER(OFFSET('Hygiene Data'!$F$6,0,10*ROW('Hygiene Data'!F172))),'Data Summary'!DX178="Yes"),OFFSET('Hygiene Data'!$F$6,0,10*ROW('Hygiene Data'!F172)),NA())</f>
        <v>#N/A</v>
      </c>
      <c r="BJ178" s="111" t="e">
        <f ca="true">+IF(AND(ISNUMBER(OFFSET('Hygiene Data'!$F$8,0,10*ROW('Hygiene Data'!F172))),'Data Summary'!DY178="Yes"),OFFSET('Hygiene Data'!$F$8,0,10*ROW('Hygiene Data'!F172)),NA())</f>
        <v>#N/A</v>
      </c>
      <c r="BK178" s="111" t="e">
        <f ca="true">+IF(AND(ISNUMBER(OFFSET('Hygiene Data'!$F$10,0,10*ROW('Hygiene Data'!F172))),'Data Summary'!DZ178="Yes"),OFFSET('Hygiene Data'!$F$10,0,10*ROW('Hygiene Data'!F172)),NA())</f>
        <v>#N/A</v>
      </c>
      <c r="BL178" s="111" t="e">
        <f ca="true">+IF(AND(ISNUMBER(OFFSET('Hygiene Data'!$G$6,0,10*ROW('Hygiene Data'!G172))),'Data Summary'!EA178="Yes"),OFFSET('Hygiene Data'!$G$6,0,10*ROW('Hygiene Data'!G172)),NA())</f>
        <v>#N/A</v>
      </c>
      <c r="BM178" s="111" t="e">
        <f ca="true">+IF(AND(ISNUMBER(OFFSET('Hygiene Data'!$G$8,0,10*ROW('Hygiene Data'!G172))),'Data Summary'!EB178="Yes"),OFFSET('Hygiene Data'!$G$8,0,10*ROW('Hygiene Data'!G172)),NA())</f>
        <v>#N/A</v>
      </c>
      <c r="BN178" s="111" t="e">
        <f ca="true">+IF(AND(ISNUMBER(OFFSET('Hygiene Data'!$G$10,0,10*ROW('Hygiene Data'!G172))),'Data Summary'!EC178="Yes"),OFFSET('Hygiene Data'!$G$10,0,10*ROW('Hygiene Data'!G172)),NA())</f>
        <v>#N/A</v>
      </c>
      <c r="BO178" s="111" t="e">
        <f ca="true">+IF(AND(ISNUMBER(OFFSET('Hygiene Data'!$H$6,0,10*ROW('Hygiene Data'!H172))),'Data Summary'!ED178="Yes"),OFFSET('Hygiene Data'!$H$6,0,10*ROW('Hygiene Data'!H172)),NA())</f>
        <v>#N/A</v>
      </c>
      <c r="BP178" s="111" t="e">
        <f ca="true">+IF(AND(ISNUMBER(OFFSET('Hygiene Data'!$H$8,0,10*ROW('Hygiene Data'!H172))),'Data Summary'!EE178="Yes"),OFFSET('Hygiene Data'!$H$8,0,10*ROW('Hygiene Data'!H172)),NA())</f>
        <v>#N/A</v>
      </c>
      <c r="BQ178" s="111" t="e">
        <f ca="true">+IF(AND(ISNUMBER(OFFSET('Hygiene Data'!$H$10,0,10*ROW('Hygiene Data'!H172))),'Data Summary'!EF178="Yes"),OFFSET('Hygiene Data'!$H$10,0,10*ROW('Hygiene Data'!H172)),NA())</f>
        <v>#N/A</v>
      </c>
    </row>
    <row r="179" x14ac:dyDescent="0.2">
      <c r="A179" s="59" t="e">
        <f ca="true">+IF(OFFSET('Water Data'!$B$1,0,10*ROW('Water Data'!B173))="",NA(),OFFSET('Water Data'!$B$1,0,10*ROW('Water Data'!B173)))</f>
        <v>#N/A</v>
      </c>
      <c r="B179" s="59" t="e">
        <f ca="true">+IF(OFFSET('Water Data'!$A$3,0,10*ROW('Water Data'!A176))="",NA(),OFFSET('Water Data'!$A$3,0,10*ROW('Water Data'!A176)))</f>
        <v>#N/A</v>
      </c>
      <c r="C179" s="59" t="e">
        <f ca="true">+IF(OFFSET('Water Data'!$C$3,0,10*ROW('Water Data'!C176))="",NA(),OFFSET('Water Data'!$C$3,0,10*ROW('Water Data'!C176)))</f>
        <v>#N/A</v>
      </c>
      <c r="D179" s="60" t="e">
        <f ca="true">+IF(AND(ISNUMBER(OFFSET('Water Data'!$C$5,0,10*ROW('Water Data'!C173))),'Data Summary'!BS179="Yes"),100-OFFSET('Water Data'!$C$5,0,10*ROW('Water Data'!C173)),NA())</f>
        <v>#N/A</v>
      </c>
      <c r="E179" s="60" t="e">
        <f ca="true">+IF(AND(ISNUMBER(OFFSET('Water Data'!$C$7,0,10*ROW('Water Data'!C173))),'Data Summary'!BT179="Yes"),OFFSET('Water Data'!$C$7,0,10*ROW('Water Data'!C173)),NA())</f>
        <v>#N/A</v>
      </c>
      <c r="F179" s="60" t="e">
        <f ca="true">+IF(AND(ISNUMBER(OFFSET('Water Data'!$C$10,0,10*ROW('Water Data'!C173))),'Data Summary'!BU179="Yes"),OFFSET('Water Data'!$C$10,0,10*ROW('Water Data'!C173)),NA())</f>
        <v>#N/A</v>
      </c>
      <c r="G179" s="60" t="e">
        <f ca="true">+IF(AND(ISNUMBER(OFFSET('Water Data'!$D$5,0,10*ROW('Water Data'!D173))),'Data Summary'!BV179="Yes"),100-OFFSET('Water Data'!$D$5,0,10*ROW('Water Data'!D173)),NA())</f>
        <v>#N/A</v>
      </c>
      <c r="H179" s="60" t="e">
        <f ca="true">+IF(AND(ISNUMBER(OFFSET('Water Data'!$D$7,0,10*ROW('Water Data'!D173))),'Data Summary'!BW179="Yes"),OFFSET('Water Data'!$D$7,0,10*ROW('Water Data'!D173)),NA())</f>
        <v>#N/A</v>
      </c>
      <c r="I179" s="60" t="e">
        <f ca="true">+IF(AND(ISNUMBER(OFFSET('Water Data'!$D$10,0,10*ROW('Water Data'!D173))),'Data Summary'!BX179="Yes"),OFFSET('Water Data'!$D$10,0,10*ROW('Water Data'!D173)),NA())</f>
        <v>#N/A</v>
      </c>
      <c r="J179" s="60" t="e">
        <f ca="true">+IF(AND(ISNUMBER(OFFSET('Water Data'!$E$5,0,10*ROW('Water Data'!E173))),'Data Summary'!BY179="Yes"),100-OFFSET('Water Data'!$E$5,0,10*ROW('Water Data'!E173)),NA())</f>
        <v>#N/A</v>
      </c>
      <c r="K179" s="60" t="e">
        <f ca="true">+IF(AND(ISNUMBER(OFFSET('Water Data'!$E$7,0,10*ROW('Water Data'!E173))),'Data Summary'!BZ179="Yes"),OFFSET('Water Data'!$E$7,0,10*ROW('Water Data'!E173)),NA())</f>
        <v>#N/A</v>
      </c>
      <c r="L179" s="60" t="e">
        <f ca="true">+IF(AND(ISNUMBER(OFFSET('Water Data'!$E$10,0,10*ROW('Water Data'!E173))),'Data Summary'!CA179="Yes"),OFFSET('Water Data'!$E$10,0,10*ROW('Water Data'!E173)),NA())</f>
        <v>#N/A</v>
      </c>
      <c r="M179" s="60" t="e">
        <f ca="true">+IF(AND(ISNUMBER(OFFSET('Water Data'!$F$5,0,10*ROW('Water Data'!F173))),'Data Summary'!CB179="Yes"),100-OFFSET('Water Data'!$F$5,0,10*ROW('Water Data'!F173)),NA())</f>
        <v>#N/A</v>
      </c>
      <c r="N179" s="60" t="e">
        <f ca="true">+IF(AND(ISNUMBER(OFFSET('Water Data'!$F$7,0,10*ROW('Water Data'!F173))),'Data Summary'!CC179="Yes"),OFFSET('Water Data'!$F$7,0,10*ROW('Water Data'!F173)),NA())</f>
        <v>#N/A</v>
      </c>
      <c r="O179" s="60" t="e">
        <f ca="true">+IF(AND(ISNUMBER(OFFSET('Water Data'!$F$10,0,10*ROW('Water Data'!F173))),'Data Summary'!CD179="Yes"),OFFSET('Water Data'!$F$10,0,10*ROW('Water Data'!F173)),NA())</f>
        <v>#N/A</v>
      </c>
      <c r="P179" s="60" t="e">
        <f ca="true">+IF(AND(ISNUMBER(OFFSET('Water Data'!$G$5,0,10*ROW('Water Data'!G173))),'Data Summary'!CE179="Yes"),100-OFFSET('Water Data'!$G$5,0,10*ROW('Water Data'!G173)),NA())</f>
        <v>#N/A</v>
      </c>
      <c r="Q179" s="60" t="e">
        <f ca="true">+IF(AND(ISNUMBER(OFFSET('Water Data'!$G$7,0,10*ROW('Water Data'!G173))),'Data Summary'!CF179="Yes"),OFFSET('Water Data'!$G$7,0,10*ROW('Water Data'!G173)),NA())</f>
        <v>#N/A</v>
      </c>
      <c r="R179" s="60" t="e">
        <f ca="true">+IF(AND(ISNUMBER(OFFSET('Water Data'!$G$10,0,10*ROW('Water Data'!G173))),'Data Summary'!CG179="Yes"),OFFSET('Water Data'!$G$10,0,10*ROW('Water Data'!G173)),NA())</f>
        <v>#N/A</v>
      </c>
      <c r="S179" s="60" t="e">
        <f ca="true">+IF(AND(ISNUMBER(OFFSET('Water Data'!$H$5,0,10*ROW('Water Data'!H173))),'Data Summary'!CH179="Yes"),100-OFFSET('Water Data'!$H$5,0,10*ROW('Water Data'!H173)),NA())</f>
        <v>#N/A</v>
      </c>
      <c r="T179" s="60" t="e">
        <f ca="true">+IF(AND(ISNUMBER(OFFSET('Water Data'!$H$7,0,10*ROW('Water Data'!H173))),'Data Summary'!CI179="Yes"),OFFSET('Water Data'!$H$7,0,10*ROW('Water Data'!H173)),NA())</f>
        <v>#N/A</v>
      </c>
      <c r="U179" s="60" t="e">
        <f ca="true">+IF(AND(ISNUMBER(OFFSET('Water Data'!$H$10,0,10*ROW('Water Data'!H173))),'Data Summary'!CJ179="Yes"),OFFSET('Water Data'!$H$10,0,10*ROW('Water Data'!H173)),NA())</f>
        <v>#N/A</v>
      </c>
      <c r="V179" s="106" t="e">
        <f ca="true">+IF(AND(ISNUMBER(OFFSET('Sanitation Data'!$C$5,0,10*ROW('Sanitation Data'!C173))),'Data Summary'!CK179="Yes"),100-OFFSET('Sanitation Data'!$C$5,0,10*ROW('Sanitation Data'!C173)),NA())</f>
        <v>#N/A</v>
      </c>
      <c r="W179" s="106" t="e">
        <f ca="true">+IF(AND(ISNUMBER(OFFSET('Sanitation Data'!$C$7,0,10*ROW('Sanitation Data'!C173))),'Data Summary'!CL179="Yes"),OFFSET('Sanitation Data'!$C$7,0,10*ROW('Sanitation Data'!C173)),NA())</f>
        <v>#N/A</v>
      </c>
      <c r="X179" s="106" t="e">
        <f ca="true">+IF(AND(ISNUMBER(OFFSET('Sanitation Data'!$C$11,0,10*ROW('Sanitation Data'!C173))),'Data Summary'!CM179="Yes"),OFFSET('Sanitation Data'!$C$11,0,10*ROW('Sanitation Data'!C173)),NA())</f>
        <v>#N/A</v>
      </c>
      <c r="Y179" s="106" t="e">
        <f ca="true">+IF(AND(ISNUMBER(OFFSET('Sanitation Data'!$C$12,0,10*ROW('Sanitation Data'!C173))),'Data Summary'!CN179="Yes"),OFFSET('Sanitation Data'!$C$12,0,10*ROW('Sanitation Data'!C173)),NA())</f>
        <v>#N/A</v>
      </c>
      <c r="Z179" s="106" t="e">
        <f ca="true">+IF(AND(ISNUMBER(OFFSET('Sanitation Data'!$C$13,0,10*ROW('Sanitation Data'!C173))),'Data Summary'!CO179="Yes"),OFFSET('Sanitation Data'!$C$13,0,10*ROW('Sanitation Data'!C173)),NA())</f>
        <v>#N/A</v>
      </c>
      <c r="AA179" s="106" t="e">
        <f ca="true">+IF(AND(ISNUMBER(OFFSET('Sanitation Data'!$D$5,0,10*ROW('Sanitation Data'!D173))),'Data Summary'!CP179="Yes"),100-OFFSET('Sanitation Data'!$D$5,0,10*ROW('Sanitation Data'!D173)),NA())</f>
        <v>#N/A</v>
      </c>
      <c r="AB179" s="106" t="e">
        <f ca="true">+IF(AND(ISNUMBER(OFFSET('Sanitation Data'!$D$7,0,10*ROW('Sanitation Data'!D173))),'Data Summary'!CQ179="Yes"),OFFSET('Sanitation Data'!$D$7,0,10*ROW('Sanitation Data'!D173)),NA())</f>
        <v>#N/A</v>
      </c>
      <c r="AC179" s="106" t="e">
        <f ca="true">+IF(AND(ISNUMBER(OFFSET('Sanitation Data'!$D$11,0,10*ROW('Sanitation Data'!D173))),'Data Summary'!CR179="Yes"),OFFSET('Sanitation Data'!$D$11,0,10*ROW('Sanitation Data'!D173)),NA())</f>
        <v>#N/A</v>
      </c>
      <c r="AD179" s="106" t="e">
        <f ca="true">+IF(AND(ISNUMBER(OFFSET('Sanitation Data'!$D$12,0,10*ROW('Sanitation Data'!D173))),'Data Summary'!CS179="Yes"),OFFSET('Sanitation Data'!$D$12,0,10*ROW('Sanitation Data'!D173)),NA())</f>
        <v>#N/A</v>
      </c>
      <c r="AE179" s="106" t="e">
        <f ca="true">+IF(AND(ISNUMBER(OFFSET('Sanitation Data'!$D$13,0,10*ROW('Sanitation Data'!D173))),'Data Summary'!CT179="Yes"),OFFSET('Sanitation Data'!$D$13,0,10*ROW('Sanitation Data'!D173)),NA())</f>
        <v>#N/A</v>
      </c>
      <c r="AF179" s="106" t="e">
        <f ca="true">+IF(AND(ISNUMBER(OFFSET('Sanitation Data'!$E$5,0,10*ROW('Sanitation Data'!E173))),'Data Summary'!CU179="Yes"),100-OFFSET('Sanitation Data'!$E$5,0,10*ROW('Sanitation Data'!E173)),NA())</f>
        <v>#N/A</v>
      </c>
      <c r="AG179" s="106" t="e">
        <f ca="true">+IF(AND(ISNUMBER(OFFSET('Sanitation Data'!$E$7,0,10*ROW('Sanitation Data'!E173))),'Data Summary'!CV179="Yes"),OFFSET('Sanitation Data'!$E$7,0,10*ROW('Sanitation Data'!E173)),NA())</f>
        <v>#N/A</v>
      </c>
      <c r="AH179" s="106" t="e">
        <f ca="true">+IF(AND(ISNUMBER(OFFSET('Sanitation Data'!$E$11,0,10*ROW('Sanitation Data'!E173))),'Data Summary'!CW179="Yes"),OFFSET('Sanitation Data'!$E$11,0,10*ROW('Sanitation Data'!E173)),NA())</f>
        <v>#N/A</v>
      </c>
      <c r="AI179" s="106" t="e">
        <f ca="true">+IF(AND(ISNUMBER(OFFSET('Sanitation Data'!$E$12,0,10*ROW('Sanitation Data'!E173))),'Data Summary'!CX179="Yes"),OFFSET('Sanitation Data'!$E$12,0,10*ROW('Sanitation Data'!E173)),NA())</f>
        <v>#N/A</v>
      </c>
      <c r="AJ179" s="106" t="e">
        <f ca="true">+IF(AND(ISNUMBER(OFFSET('Sanitation Data'!$E$13,0,10*ROW('Sanitation Data'!E173))),'Data Summary'!CY179="Yes"),OFFSET('Sanitation Data'!$E$13,0,10*ROW('Sanitation Data'!E173)),NA())</f>
        <v>#N/A</v>
      </c>
      <c r="AK179" s="106" t="e">
        <f ca="true">+IF(AND(ISNUMBER(OFFSET('Sanitation Data'!$F$5,0,10*ROW('Sanitation Data'!F173))),'Data Summary'!CZ179="Yes"),100-OFFSET('Sanitation Data'!$F$5,0,10*ROW('Sanitation Data'!F173)),NA())</f>
        <v>#N/A</v>
      </c>
      <c r="AL179" s="106" t="e">
        <f ca="true">+IF(AND(ISNUMBER(OFFSET('Sanitation Data'!$F$7,0,10*ROW('Sanitation Data'!F173))),'Data Summary'!DA179="Yes"),OFFSET('Sanitation Data'!$F$7,0,10*ROW('Sanitation Data'!F173)),NA())</f>
        <v>#N/A</v>
      </c>
      <c r="AM179" s="106" t="e">
        <f ca="true">+IF(AND(ISNUMBER(OFFSET('Sanitation Data'!$F$11,0,10*ROW('Sanitation Data'!F173))),'Data Summary'!DB179="Yes"),OFFSET('Sanitation Data'!$F$11,0,10*ROW('Sanitation Data'!F173)),NA())</f>
        <v>#N/A</v>
      </c>
      <c r="AN179" s="106" t="e">
        <f ca="true">+IF(AND(ISNUMBER(OFFSET('Sanitation Data'!$F$12,0,10*ROW('Sanitation Data'!F173))),'Data Summary'!DC179="Yes"),OFFSET('Sanitation Data'!$F$12,0,10*ROW('Sanitation Data'!F173)),NA())</f>
        <v>#N/A</v>
      </c>
      <c r="AO179" s="106" t="e">
        <f ca="true">+IF(AND(ISNUMBER(OFFSET('Sanitation Data'!$F$13,0,10*ROW('Sanitation Data'!F173))),'Data Summary'!DD179="Yes"),OFFSET('Sanitation Data'!$F$13,0,10*ROW('Sanitation Data'!F173)),NA())</f>
        <v>#N/A</v>
      </c>
      <c r="AP179" s="106" t="e">
        <f ca="true">+IF(AND(ISNUMBER(OFFSET('Sanitation Data'!$G$5,0,10*ROW('Sanitation Data'!G173))),'Data Summary'!DE179="Yes"),100-OFFSET('Sanitation Data'!$G$5,0,10*ROW('Sanitation Data'!G173)),NA())</f>
        <v>#N/A</v>
      </c>
      <c r="AQ179" s="106" t="e">
        <f ca="true">+IF(AND(ISNUMBER(OFFSET('Sanitation Data'!$G$7,0,10*ROW('Sanitation Data'!G173))),'Data Summary'!DF179="Yes"),OFFSET('Sanitation Data'!$G$7,0,10*ROW('Sanitation Data'!G173)),NA())</f>
        <v>#N/A</v>
      </c>
      <c r="AR179" s="106" t="e">
        <f ca="true">+IF(AND(ISNUMBER(OFFSET('Sanitation Data'!$G$11,0,10*ROW('Sanitation Data'!G173))),'Data Summary'!DG179="Yes"),OFFSET('Sanitation Data'!$G$11,0,10*ROW('Sanitation Data'!G173)),NA())</f>
        <v>#N/A</v>
      </c>
      <c r="AS179" s="106" t="e">
        <f ca="true">+IF(AND(ISNUMBER(OFFSET('Sanitation Data'!$G$12,0,10*ROW('Sanitation Data'!G173))),'Data Summary'!DH179="Yes"),OFFSET('Sanitation Data'!$G$12,0,10*ROW('Sanitation Data'!G173)),NA())</f>
        <v>#N/A</v>
      </c>
      <c r="AT179" s="106" t="e">
        <f ca="true">+IF(AND(ISNUMBER(OFFSET('Sanitation Data'!$G$13,0,10*ROW('Sanitation Data'!G173))),'Data Summary'!DI179="Yes"),OFFSET('Sanitation Data'!$G$13,0,10*ROW('Sanitation Data'!G173)),NA())</f>
        <v>#N/A</v>
      </c>
      <c r="AU179" s="106" t="e">
        <f ca="true">+IF(AND(ISNUMBER(OFFSET('Sanitation Data'!$H$5,0,10*ROW('Sanitation Data'!H173))),'Data Summary'!DJ179="Yes"),100-OFFSET('Sanitation Data'!$H$5,0,10*ROW('Sanitation Data'!H173)),NA())</f>
        <v>#N/A</v>
      </c>
      <c r="AV179" s="106" t="e">
        <f ca="true">+IF(AND(ISNUMBER(OFFSET('Sanitation Data'!$H$7,0,10*ROW('Sanitation Data'!H173))),'Data Summary'!DK179="Yes"),OFFSET('Sanitation Data'!$H$7,0,10*ROW('Sanitation Data'!H173)),NA())</f>
        <v>#N/A</v>
      </c>
      <c r="AW179" s="106" t="e">
        <f ca="true">+IF(AND(ISNUMBER(OFFSET('Sanitation Data'!$H$11,0,10*ROW('Sanitation Data'!H173))),'Data Summary'!DL179="Yes"),OFFSET('Sanitation Data'!$H$11,0,10*ROW('Sanitation Data'!H173)),NA())</f>
        <v>#N/A</v>
      </c>
      <c r="AX179" s="106" t="e">
        <f ca="true">+IF(AND(ISNUMBER(OFFSET('Sanitation Data'!$H$12,0,10*ROW('Sanitation Data'!H173))),'Data Summary'!DM179="Yes"),OFFSET('Sanitation Data'!$H$12,0,10*ROW('Sanitation Data'!H173)),NA())</f>
        <v>#N/A</v>
      </c>
      <c r="AY179" s="106" t="e">
        <f ca="true">+IF(AND(ISNUMBER(OFFSET('Sanitation Data'!$H$13,0,10*ROW('Sanitation Data'!H173))),'Data Summary'!DN179="Yes"),OFFSET('Sanitation Data'!$H$13,0,10*ROW('Sanitation Data'!H173)),NA())</f>
        <v>#N/A</v>
      </c>
      <c r="AZ179" s="111" t="e">
        <f ca="true">+IF(AND(ISNUMBER(OFFSET('Hygiene Data'!$C$6,0,10*ROW('Hygiene Data'!C173))),'Data Summary'!DO179="Yes"),OFFSET('Hygiene Data'!$C$6,0,10*ROW('Hygiene Data'!C173)),NA())</f>
        <v>#N/A</v>
      </c>
      <c r="BA179" s="111" t="e">
        <f ca="true">+IF(AND(ISNUMBER(OFFSET('Hygiene Data'!$C$8,0,10*ROW('Hygiene Data'!C173))),'Data Summary'!DP179="Yes"),OFFSET('Hygiene Data'!$C$8,0,10*ROW('Hygiene Data'!C173)),NA())</f>
        <v>#N/A</v>
      </c>
      <c r="BB179" s="111" t="e">
        <f ca="true">+IF(AND(ISNUMBER(OFFSET('Hygiene Data'!$C$10,0,10*ROW('Hygiene Data'!C173))),'Data Summary'!DQ179="Yes"),OFFSET('Hygiene Data'!$C$10,0,10*ROW('Hygiene Data'!C173)),NA())</f>
        <v>#N/A</v>
      </c>
      <c r="BC179" s="111" t="e">
        <f ca="true">+IF(AND(ISNUMBER(OFFSET('Hygiene Data'!$D$6,0,10*ROW('Hygiene Data'!D173))),'Data Summary'!DR179="Yes"),OFFSET('Hygiene Data'!$D$6,0,10*ROW('Hygiene Data'!D173)),NA())</f>
        <v>#N/A</v>
      </c>
      <c r="BD179" s="111" t="e">
        <f ca="true">+IF(AND(ISNUMBER(OFFSET('Hygiene Data'!$D$8,0,10*ROW('Hygiene Data'!D173))),'Data Summary'!DS179="Yes"),OFFSET('Hygiene Data'!$D$8,0,10*ROW('Hygiene Data'!D173)),NA())</f>
        <v>#N/A</v>
      </c>
      <c r="BE179" s="111" t="e">
        <f ca="true">+IF(AND(ISNUMBER(OFFSET('Hygiene Data'!$D$10,0,10*ROW('Hygiene Data'!D173))),'Data Summary'!DT179="Yes"),OFFSET('Hygiene Data'!$D$10,0,10*ROW('Hygiene Data'!D173)),NA())</f>
        <v>#N/A</v>
      </c>
      <c r="BF179" s="111" t="e">
        <f ca="true">+IF(AND(ISNUMBER(OFFSET('Hygiene Data'!$E$6,0,10*ROW('Hygiene Data'!E173))),'Data Summary'!DU179="Yes"),OFFSET('Hygiene Data'!$E$6,0,10*ROW('Hygiene Data'!E173)),NA())</f>
        <v>#N/A</v>
      </c>
      <c r="BG179" s="111" t="e">
        <f ca="true">+IF(AND(ISNUMBER(OFFSET('Hygiene Data'!$E$8,0,10*ROW('Hygiene Data'!E173))),'Data Summary'!DV179="Yes"),OFFSET('Hygiene Data'!$E$8,0,10*ROW('Hygiene Data'!E173)),NA())</f>
        <v>#N/A</v>
      </c>
      <c r="BH179" s="111" t="e">
        <f ca="true">+IF(AND(ISNUMBER(OFFSET('Hygiene Data'!$E$10,0,10*ROW('Hygiene Data'!E173))),'Data Summary'!DW179="Yes"),OFFSET('Hygiene Data'!$E$10,0,10*ROW('Hygiene Data'!E173)),NA())</f>
        <v>#N/A</v>
      </c>
      <c r="BI179" s="111" t="e">
        <f ca="true">+IF(AND(ISNUMBER(OFFSET('Hygiene Data'!$F$6,0,10*ROW('Hygiene Data'!F173))),'Data Summary'!DX179="Yes"),OFFSET('Hygiene Data'!$F$6,0,10*ROW('Hygiene Data'!F173)),NA())</f>
        <v>#N/A</v>
      </c>
      <c r="BJ179" s="111" t="e">
        <f ca="true">+IF(AND(ISNUMBER(OFFSET('Hygiene Data'!$F$8,0,10*ROW('Hygiene Data'!F173))),'Data Summary'!DY179="Yes"),OFFSET('Hygiene Data'!$F$8,0,10*ROW('Hygiene Data'!F173)),NA())</f>
        <v>#N/A</v>
      </c>
      <c r="BK179" s="111" t="e">
        <f ca="true">+IF(AND(ISNUMBER(OFFSET('Hygiene Data'!$F$10,0,10*ROW('Hygiene Data'!F173))),'Data Summary'!DZ179="Yes"),OFFSET('Hygiene Data'!$F$10,0,10*ROW('Hygiene Data'!F173)),NA())</f>
        <v>#N/A</v>
      </c>
      <c r="BL179" s="111" t="e">
        <f ca="true">+IF(AND(ISNUMBER(OFFSET('Hygiene Data'!$G$6,0,10*ROW('Hygiene Data'!G173))),'Data Summary'!EA179="Yes"),OFFSET('Hygiene Data'!$G$6,0,10*ROW('Hygiene Data'!G173)),NA())</f>
        <v>#N/A</v>
      </c>
      <c r="BM179" s="111" t="e">
        <f ca="true">+IF(AND(ISNUMBER(OFFSET('Hygiene Data'!$G$8,0,10*ROW('Hygiene Data'!G173))),'Data Summary'!EB179="Yes"),OFFSET('Hygiene Data'!$G$8,0,10*ROW('Hygiene Data'!G173)),NA())</f>
        <v>#N/A</v>
      </c>
      <c r="BN179" s="111" t="e">
        <f ca="true">+IF(AND(ISNUMBER(OFFSET('Hygiene Data'!$G$10,0,10*ROW('Hygiene Data'!G173))),'Data Summary'!EC179="Yes"),OFFSET('Hygiene Data'!$G$10,0,10*ROW('Hygiene Data'!G173)),NA())</f>
        <v>#N/A</v>
      </c>
      <c r="BO179" s="111" t="e">
        <f ca="true">+IF(AND(ISNUMBER(OFFSET('Hygiene Data'!$H$6,0,10*ROW('Hygiene Data'!H173))),'Data Summary'!ED179="Yes"),OFFSET('Hygiene Data'!$H$6,0,10*ROW('Hygiene Data'!H173)),NA())</f>
        <v>#N/A</v>
      </c>
      <c r="BP179" s="111" t="e">
        <f ca="true">+IF(AND(ISNUMBER(OFFSET('Hygiene Data'!$H$8,0,10*ROW('Hygiene Data'!H173))),'Data Summary'!EE179="Yes"),OFFSET('Hygiene Data'!$H$8,0,10*ROW('Hygiene Data'!H173)),NA())</f>
        <v>#N/A</v>
      </c>
      <c r="BQ179" s="111" t="e">
        <f ca="true">+IF(AND(ISNUMBER(OFFSET('Hygiene Data'!$H$10,0,10*ROW('Hygiene Data'!H173))),'Data Summary'!EF179="Yes"),OFFSET('Hygiene Data'!$H$10,0,10*ROW('Hygiene Data'!H173)),NA())</f>
        <v>#N/A</v>
      </c>
    </row>
    <row r="180" x14ac:dyDescent="0.2">
      <c r="A180" s="59" t="e">
        <f ca="true">+IF(OFFSET('Water Data'!$B$1,0,10*ROW('Water Data'!B174))="",NA(),OFFSET('Water Data'!$B$1,0,10*ROW('Water Data'!B174)))</f>
        <v>#N/A</v>
      </c>
      <c r="B180" s="59" t="e">
        <f ca="true">+IF(OFFSET('Water Data'!$A$3,0,10*ROW('Water Data'!A177))="",NA(),OFFSET('Water Data'!$A$3,0,10*ROW('Water Data'!A177)))</f>
        <v>#N/A</v>
      </c>
      <c r="C180" s="59" t="e">
        <f ca="true">+IF(OFFSET('Water Data'!$C$3,0,10*ROW('Water Data'!C177))="",NA(),OFFSET('Water Data'!$C$3,0,10*ROW('Water Data'!C177)))</f>
        <v>#N/A</v>
      </c>
      <c r="D180" s="60" t="e">
        <f ca="true">+IF(AND(ISNUMBER(OFFSET('Water Data'!$C$5,0,10*ROW('Water Data'!C174))),'Data Summary'!BS180="Yes"),100-OFFSET('Water Data'!$C$5,0,10*ROW('Water Data'!C174)),NA())</f>
        <v>#N/A</v>
      </c>
      <c r="E180" s="60" t="e">
        <f ca="true">+IF(AND(ISNUMBER(OFFSET('Water Data'!$C$7,0,10*ROW('Water Data'!C174))),'Data Summary'!BT180="Yes"),OFFSET('Water Data'!$C$7,0,10*ROW('Water Data'!C174)),NA())</f>
        <v>#N/A</v>
      </c>
      <c r="F180" s="60" t="e">
        <f ca="true">+IF(AND(ISNUMBER(OFFSET('Water Data'!$C$10,0,10*ROW('Water Data'!C174))),'Data Summary'!BU180="Yes"),OFFSET('Water Data'!$C$10,0,10*ROW('Water Data'!C174)),NA())</f>
        <v>#N/A</v>
      </c>
      <c r="G180" s="60" t="e">
        <f ca="true">+IF(AND(ISNUMBER(OFFSET('Water Data'!$D$5,0,10*ROW('Water Data'!D174))),'Data Summary'!BV180="Yes"),100-OFFSET('Water Data'!$D$5,0,10*ROW('Water Data'!D174)),NA())</f>
        <v>#N/A</v>
      </c>
      <c r="H180" s="60" t="e">
        <f ca="true">+IF(AND(ISNUMBER(OFFSET('Water Data'!$D$7,0,10*ROW('Water Data'!D174))),'Data Summary'!BW180="Yes"),OFFSET('Water Data'!$D$7,0,10*ROW('Water Data'!D174)),NA())</f>
        <v>#N/A</v>
      </c>
      <c r="I180" s="60" t="e">
        <f ca="true">+IF(AND(ISNUMBER(OFFSET('Water Data'!$D$10,0,10*ROW('Water Data'!D174))),'Data Summary'!BX180="Yes"),OFFSET('Water Data'!$D$10,0,10*ROW('Water Data'!D174)),NA())</f>
        <v>#N/A</v>
      </c>
      <c r="J180" s="60" t="e">
        <f ca="true">+IF(AND(ISNUMBER(OFFSET('Water Data'!$E$5,0,10*ROW('Water Data'!E174))),'Data Summary'!BY180="Yes"),100-OFFSET('Water Data'!$E$5,0,10*ROW('Water Data'!E174)),NA())</f>
        <v>#N/A</v>
      </c>
      <c r="K180" s="60" t="e">
        <f ca="true">+IF(AND(ISNUMBER(OFFSET('Water Data'!$E$7,0,10*ROW('Water Data'!E174))),'Data Summary'!BZ180="Yes"),OFFSET('Water Data'!$E$7,0,10*ROW('Water Data'!E174)),NA())</f>
        <v>#N/A</v>
      </c>
      <c r="L180" s="60" t="e">
        <f ca="true">+IF(AND(ISNUMBER(OFFSET('Water Data'!$E$10,0,10*ROW('Water Data'!E174))),'Data Summary'!CA180="Yes"),OFFSET('Water Data'!$E$10,0,10*ROW('Water Data'!E174)),NA())</f>
        <v>#N/A</v>
      </c>
      <c r="M180" s="60" t="e">
        <f ca="true">+IF(AND(ISNUMBER(OFFSET('Water Data'!$F$5,0,10*ROW('Water Data'!F174))),'Data Summary'!CB180="Yes"),100-OFFSET('Water Data'!$F$5,0,10*ROW('Water Data'!F174)),NA())</f>
        <v>#N/A</v>
      </c>
      <c r="N180" s="60" t="e">
        <f ca="true">+IF(AND(ISNUMBER(OFFSET('Water Data'!$F$7,0,10*ROW('Water Data'!F174))),'Data Summary'!CC180="Yes"),OFFSET('Water Data'!$F$7,0,10*ROW('Water Data'!F174)),NA())</f>
        <v>#N/A</v>
      </c>
      <c r="O180" s="60" t="e">
        <f ca="true">+IF(AND(ISNUMBER(OFFSET('Water Data'!$F$10,0,10*ROW('Water Data'!F174))),'Data Summary'!CD180="Yes"),OFFSET('Water Data'!$F$10,0,10*ROW('Water Data'!F174)),NA())</f>
        <v>#N/A</v>
      </c>
      <c r="P180" s="60" t="e">
        <f ca="true">+IF(AND(ISNUMBER(OFFSET('Water Data'!$G$5,0,10*ROW('Water Data'!G174))),'Data Summary'!CE180="Yes"),100-OFFSET('Water Data'!$G$5,0,10*ROW('Water Data'!G174)),NA())</f>
        <v>#N/A</v>
      </c>
      <c r="Q180" s="60" t="e">
        <f ca="true">+IF(AND(ISNUMBER(OFFSET('Water Data'!$G$7,0,10*ROW('Water Data'!G174))),'Data Summary'!CF180="Yes"),OFFSET('Water Data'!$G$7,0,10*ROW('Water Data'!G174)),NA())</f>
        <v>#N/A</v>
      </c>
      <c r="R180" s="60" t="e">
        <f ca="true">+IF(AND(ISNUMBER(OFFSET('Water Data'!$G$10,0,10*ROW('Water Data'!G174))),'Data Summary'!CG180="Yes"),OFFSET('Water Data'!$G$10,0,10*ROW('Water Data'!G174)),NA())</f>
        <v>#N/A</v>
      </c>
      <c r="S180" s="60" t="e">
        <f ca="true">+IF(AND(ISNUMBER(OFFSET('Water Data'!$H$5,0,10*ROW('Water Data'!H174))),'Data Summary'!CH180="Yes"),100-OFFSET('Water Data'!$H$5,0,10*ROW('Water Data'!H174)),NA())</f>
        <v>#N/A</v>
      </c>
      <c r="T180" s="60" t="e">
        <f ca="true">+IF(AND(ISNUMBER(OFFSET('Water Data'!$H$7,0,10*ROW('Water Data'!H174))),'Data Summary'!CI180="Yes"),OFFSET('Water Data'!$H$7,0,10*ROW('Water Data'!H174)),NA())</f>
        <v>#N/A</v>
      </c>
      <c r="U180" s="60" t="e">
        <f ca="true">+IF(AND(ISNUMBER(OFFSET('Water Data'!$H$10,0,10*ROW('Water Data'!H174))),'Data Summary'!CJ180="Yes"),OFFSET('Water Data'!$H$10,0,10*ROW('Water Data'!H174)),NA())</f>
        <v>#N/A</v>
      </c>
      <c r="V180" s="106" t="e">
        <f ca="true">+IF(AND(ISNUMBER(OFFSET('Sanitation Data'!$C$5,0,10*ROW('Sanitation Data'!C174))),'Data Summary'!CK180="Yes"),100-OFFSET('Sanitation Data'!$C$5,0,10*ROW('Sanitation Data'!C174)),NA())</f>
        <v>#N/A</v>
      </c>
      <c r="W180" s="106" t="e">
        <f ca="true">+IF(AND(ISNUMBER(OFFSET('Sanitation Data'!$C$7,0,10*ROW('Sanitation Data'!C174))),'Data Summary'!CL180="Yes"),OFFSET('Sanitation Data'!$C$7,0,10*ROW('Sanitation Data'!C174)),NA())</f>
        <v>#N/A</v>
      </c>
      <c r="X180" s="106" t="e">
        <f ca="true">+IF(AND(ISNUMBER(OFFSET('Sanitation Data'!$C$11,0,10*ROW('Sanitation Data'!C174))),'Data Summary'!CM180="Yes"),OFFSET('Sanitation Data'!$C$11,0,10*ROW('Sanitation Data'!C174)),NA())</f>
        <v>#N/A</v>
      </c>
      <c r="Y180" s="106" t="e">
        <f ca="true">+IF(AND(ISNUMBER(OFFSET('Sanitation Data'!$C$12,0,10*ROW('Sanitation Data'!C174))),'Data Summary'!CN180="Yes"),OFFSET('Sanitation Data'!$C$12,0,10*ROW('Sanitation Data'!C174)),NA())</f>
        <v>#N/A</v>
      </c>
      <c r="Z180" s="106" t="e">
        <f ca="true">+IF(AND(ISNUMBER(OFFSET('Sanitation Data'!$C$13,0,10*ROW('Sanitation Data'!C174))),'Data Summary'!CO180="Yes"),OFFSET('Sanitation Data'!$C$13,0,10*ROW('Sanitation Data'!C174)),NA())</f>
        <v>#N/A</v>
      </c>
      <c r="AA180" s="106" t="e">
        <f ca="true">+IF(AND(ISNUMBER(OFFSET('Sanitation Data'!$D$5,0,10*ROW('Sanitation Data'!D174))),'Data Summary'!CP180="Yes"),100-OFFSET('Sanitation Data'!$D$5,0,10*ROW('Sanitation Data'!D174)),NA())</f>
        <v>#N/A</v>
      </c>
      <c r="AB180" s="106" t="e">
        <f ca="true">+IF(AND(ISNUMBER(OFFSET('Sanitation Data'!$D$7,0,10*ROW('Sanitation Data'!D174))),'Data Summary'!CQ180="Yes"),OFFSET('Sanitation Data'!$D$7,0,10*ROW('Sanitation Data'!D174)),NA())</f>
        <v>#N/A</v>
      </c>
      <c r="AC180" s="106" t="e">
        <f ca="true">+IF(AND(ISNUMBER(OFFSET('Sanitation Data'!$D$11,0,10*ROW('Sanitation Data'!D174))),'Data Summary'!CR180="Yes"),OFFSET('Sanitation Data'!$D$11,0,10*ROW('Sanitation Data'!D174)),NA())</f>
        <v>#N/A</v>
      </c>
      <c r="AD180" s="106" t="e">
        <f ca="true">+IF(AND(ISNUMBER(OFFSET('Sanitation Data'!$D$12,0,10*ROW('Sanitation Data'!D174))),'Data Summary'!CS180="Yes"),OFFSET('Sanitation Data'!$D$12,0,10*ROW('Sanitation Data'!D174)),NA())</f>
        <v>#N/A</v>
      </c>
      <c r="AE180" s="106" t="e">
        <f ca="true">+IF(AND(ISNUMBER(OFFSET('Sanitation Data'!$D$13,0,10*ROW('Sanitation Data'!D174))),'Data Summary'!CT180="Yes"),OFFSET('Sanitation Data'!$D$13,0,10*ROW('Sanitation Data'!D174)),NA())</f>
        <v>#N/A</v>
      </c>
      <c r="AF180" s="106" t="e">
        <f ca="true">+IF(AND(ISNUMBER(OFFSET('Sanitation Data'!$E$5,0,10*ROW('Sanitation Data'!E174))),'Data Summary'!CU180="Yes"),100-OFFSET('Sanitation Data'!$E$5,0,10*ROW('Sanitation Data'!E174)),NA())</f>
        <v>#N/A</v>
      </c>
      <c r="AG180" s="106" t="e">
        <f ca="true">+IF(AND(ISNUMBER(OFFSET('Sanitation Data'!$E$7,0,10*ROW('Sanitation Data'!E174))),'Data Summary'!CV180="Yes"),OFFSET('Sanitation Data'!$E$7,0,10*ROW('Sanitation Data'!E174)),NA())</f>
        <v>#N/A</v>
      </c>
      <c r="AH180" s="106" t="e">
        <f ca="true">+IF(AND(ISNUMBER(OFFSET('Sanitation Data'!$E$11,0,10*ROW('Sanitation Data'!E174))),'Data Summary'!CW180="Yes"),OFFSET('Sanitation Data'!$E$11,0,10*ROW('Sanitation Data'!E174)),NA())</f>
        <v>#N/A</v>
      </c>
      <c r="AI180" s="106" t="e">
        <f ca="true">+IF(AND(ISNUMBER(OFFSET('Sanitation Data'!$E$12,0,10*ROW('Sanitation Data'!E174))),'Data Summary'!CX180="Yes"),OFFSET('Sanitation Data'!$E$12,0,10*ROW('Sanitation Data'!E174)),NA())</f>
        <v>#N/A</v>
      </c>
      <c r="AJ180" s="106" t="e">
        <f ca="true">+IF(AND(ISNUMBER(OFFSET('Sanitation Data'!$E$13,0,10*ROW('Sanitation Data'!E174))),'Data Summary'!CY180="Yes"),OFFSET('Sanitation Data'!$E$13,0,10*ROW('Sanitation Data'!E174)),NA())</f>
        <v>#N/A</v>
      </c>
      <c r="AK180" s="106" t="e">
        <f ca="true">+IF(AND(ISNUMBER(OFFSET('Sanitation Data'!$F$5,0,10*ROW('Sanitation Data'!F174))),'Data Summary'!CZ180="Yes"),100-OFFSET('Sanitation Data'!$F$5,0,10*ROW('Sanitation Data'!F174)),NA())</f>
        <v>#N/A</v>
      </c>
      <c r="AL180" s="106" t="e">
        <f ca="true">+IF(AND(ISNUMBER(OFFSET('Sanitation Data'!$F$7,0,10*ROW('Sanitation Data'!F174))),'Data Summary'!DA180="Yes"),OFFSET('Sanitation Data'!$F$7,0,10*ROW('Sanitation Data'!F174)),NA())</f>
        <v>#N/A</v>
      </c>
      <c r="AM180" s="106" t="e">
        <f ca="true">+IF(AND(ISNUMBER(OFFSET('Sanitation Data'!$F$11,0,10*ROW('Sanitation Data'!F174))),'Data Summary'!DB180="Yes"),OFFSET('Sanitation Data'!$F$11,0,10*ROW('Sanitation Data'!F174)),NA())</f>
        <v>#N/A</v>
      </c>
      <c r="AN180" s="106" t="e">
        <f ca="true">+IF(AND(ISNUMBER(OFFSET('Sanitation Data'!$F$12,0,10*ROW('Sanitation Data'!F174))),'Data Summary'!DC180="Yes"),OFFSET('Sanitation Data'!$F$12,0,10*ROW('Sanitation Data'!F174)),NA())</f>
        <v>#N/A</v>
      </c>
      <c r="AO180" s="106" t="e">
        <f ca="true">+IF(AND(ISNUMBER(OFFSET('Sanitation Data'!$F$13,0,10*ROW('Sanitation Data'!F174))),'Data Summary'!DD180="Yes"),OFFSET('Sanitation Data'!$F$13,0,10*ROW('Sanitation Data'!F174)),NA())</f>
        <v>#N/A</v>
      </c>
      <c r="AP180" s="106" t="e">
        <f ca="true">+IF(AND(ISNUMBER(OFFSET('Sanitation Data'!$G$5,0,10*ROW('Sanitation Data'!G174))),'Data Summary'!DE180="Yes"),100-OFFSET('Sanitation Data'!$G$5,0,10*ROW('Sanitation Data'!G174)),NA())</f>
        <v>#N/A</v>
      </c>
      <c r="AQ180" s="106" t="e">
        <f ca="true">+IF(AND(ISNUMBER(OFFSET('Sanitation Data'!$G$7,0,10*ROW('Sanitation Data'!G174))),'Data Summary'!DF180="Yes"),OFFSET('Sanitation Data'!$G$7,0,10*ROW('Sanitation Data'!G174)),NA())</f>
        <v>#N/A</v>
      </c>
      <c r="AR180" s="106" t="e">
        <f ca="true">+IF(AND(ISNUMBER(OFFSET('Sanitation Data'!$G$11,0,10*ROW('Sanitation Data'!G174))),'Data Summary'!DG180="Yes"),OFFSET('Sanitation Data'!$G$11,0,10*ROW('Sanitation Data'!G174)),NA())</f>
        <v>#N/A</v>
      </c>
      <c r="AS180" s="106" t="e">
        <f ca="true">+IF(AND(ISNUMBER(OFFSET('Sanitation Data'!$G$12,0,10*ROW('Sanitation Data'!G174))),'Data Summary'!DH180="Yes"),OFFSET('Sanitation Data'!$G$12,0,10*ROW('Sanitation Data'!G174)),NA())</f>
        <v>#N/A</v>
      </c>
      <c r="AT180" s="106" t="e">
        <f ca="true">+IF(AND(ISNUMBER(OFFSET('Sanitation Data'!$G$13,0,10*ROW('Sanitation Data'!G174))),'Data Summary'!DI180="Yes"),OFFSET('Sanitation Data'!$G$13,0,10*ROW('Sanitation Data'!G174)),NA())</f>
        <v>#N/A</v>
      </c>
      <c r="AU180" s="106" t="e">
        <f ca="true">+IF(AND(ISNUMBER(OFFSET('Sanitation Data'!$H$5,0,10*ROW('Sanitation Data'!H174))),'Data Summary'!DJ180="Yes"),100-OFFSET('Sanitation Data'!$H$5,0,10*ROW('Sanitation Data'!H174)),NA())</f>
        <v>#N/A</v>
      </c>
      <c r="AV180" s="106" t="e">
        <f ca="true">+IF(AND(ISNUMBER(OFFSET('Sanitation Data'!$H$7,0,10*ROW('Sanitation Data'!H174))),'Data Summary'!DK180="Yes"),OFFSET('Sanitation Data'!$H$7,0,10*ROW('Sanitation Data'!H174)),NA())</f>
        <v>#N/A</v>
      </c>
      <c r="AW180" s="106" t="e">
        <f ca="true">+IF(AND(ISNUMBER(OFFSET('Sanitation Data'!$H$11,0,10*ROW('Sanitation Data'!H174))),'Data Summary'!DL180="Yes"),OFFSET('Sanitation Data'!$H$11,0,10*ROW('Sanitation Data'!H174)),NA())</f>
        <v>#N/A</v>
      </c>
      <c r="AX180" s="106" t="e">
        <f ca="true">+IF(AND(ISNUMBER(OFFSET('Sanitation Data'!$H$12,0,10*ROW('Sanitation Data'!H174))),'Data Summary'!DM180="Yes"),OFFSET('Sanitation Data'!$H$12,0,10*ROW('Sanitation Data'!H174)),NA())</f>
        <v>#N/A</v>
      </c>
      <c r="AY180" s="106" t="e">
        <f ca="true">+IF(AND(ISNUMBER(OFFSET('Sanitation Data'!$H$13,0,10*ROW('Sanitation Data'!H174))),'Data Summary'!DN180="Yes"),OFFSET('Sanitation Data'!$H$13,0,10*ROW('Sanitation Data'!H174)),NA())</f>
        <v>#N/A</v>
      </c>
      <c r="AZ180" s="111" t="e">
        <f ca="true">+IF(AND(ISNUMBER(OFFSET('Hygiene Data'!$C$6,0,10*ROW('Hygiene Data'!C174))),'Data Summary'!DO180="Yes"),OFFSET('Hygiene Data'!$C$6,0,10*ROW('Hygiene Data'!C174)),NA())</f>
        <v>#N/A</v>
      </c>
      <c r="BA180" s="111" t="e">
        <f ca="true">+IF(AND(ISNUMBER(OFFSET('Hygiene Data'!$C$8,0,10*ROW('Hygiene Data'!C174))),'Data Summary'!DP180="Yes"),OFFSET('Hygiene Data'!$C$8,0,10*ROW('Hygiene Data'!C174)),NA())</f>
        <v>#N/A</v>
      </c>
      <c r="BB180" s="111" t="e">
        <f ca="true">+IF(AND(ISNUMBER(OFFSET('Hygiene Data'!$C$10,0,10*ROW('Hygiene Data'!C174))),'Data Summary'!DQ180="Yes"),OFFSET('Hygiene Data'!$C$10,0,10*ROW('Hygiene Data'!C174)),NA())</f>
        <v>#N/A</v>
      </c>
      <c r="BC180" s="111" t="e">
        <f ca="true">+IF(AND(ISNUMBER(OFFSET('Hygiene Data'!$D$6,0,10*ROW('Hygiene Data'!D174))),'Data Summary'!DR180="Yes"),OFFSET('Hygiene Data'!$D$6,0,10*ROW('Hygiene Data'!D174)),NA())</f>
        <v>#N/A</v>
      </c>
      <c r="BD180" s="111" t="e">
        <f ca="true">+IF(AND(ISNUMBER(OFFSET('Hygiene Data'!$D$8,0,10*ROW('Hygiene Data'!D174))),'Data Summary'!DS180="Yes"),OFFSET('Hygiene Data'!$D$8,0,10*ROW('Hygiene Data'!D174)),NA())</f>
        <v>#N/A</v>
      </c>
      <c r="BE180" s="111" t="e">
        <f ca="true">+IF(AND(ISNUMBER(OFFSET('Hygiene Data'!$D$10,0,10*ROW('Hygiene Data'!D174))),'Data Summary'!DT180="Yes"),OFFSET('Hygiene Data'!$D$10,0,10*ROW('Hygiene Data'!D174)),NA())</f>
        <v>#N/A</v>
      </c>
      <c r="BF180" s="111" t="e">
        <f ca="true">+IF(AND(ISNUMBER(OFFSET('Hygiene Data'!$E$6,0,10*ROW('Hygiene Data'!E174))),'Data Summary'!DU180="Yes"),OFFSET('Hygiene Data'!$E$6,0,10*ROW('Hygiene Data'!E174)),NA())</f>
        <v>#N/A</v>
      </c>
      <c r="BG180" s="111" t="e">
        <f ca="true">+IF(AND(ISNUMBER(OFFSET('Hygiene Data'!$E$8,0,10*ROW('Hygiene Data'!E174))),'Data Summary'!DV180="Yes"),OFFSET('Hygiene Data'!$E$8,0,10*ROW('Hygiene Data'!E174)),NA())</f>
        <v>#N/A</v>
      </c>
      <c r="BH180" s="111" t="e">
        <f ca="true">+IF(AND(ISNUMBER(OFFSET('Hygiene Data'!$E$10,0,10*ROW('Hygiene Data'!E174))),'Data Summary'!DW180="Yes"),OFFSET('Hygiene Data'!$E$10,0,10*ROW('Hygiene Data'!E174)),NA())</f>
        <v>#N/A</v>
      </c>
      <c r="BI180" s="111" t="e">
        <f ca="true">+IF(AND(ISNUMBER(OFFSET('Hygiene Data'!$F$6,0,10*ROW('Hygiene Data'!F174))),'Data Summary'!DX180="Yes"),OFFSET('Hygiene Data'!$F$6,0,10*ROW('Hygiene Data'!F174)),NA())</f>
        <v>#N/A</v>
      </c>
      <c r="BJ180" s="111" t="e">
        <f ca="true">+IF(AND(ISNUMBER(OFFSET('Hygiene Data'!$F$8,0,10*ROW('Hygiene Data'!F174))),'Data Summary'!DY180="Yes"),OFFSET('Hygiene Data'!$F$8,0,10*ROW('Hygiene Data'!F174)),NA())</f>
        <v>#N/A</v>
      </c>
      <c r="BK180" s="111" t="e">
        <f ca="true">+IF(AND(ISNUMBER(OFFSET('Hygiene Data'!$F$10,0,10*ROW('Hygiene Data'!F174))),'Data Summary'!DZ180="Yes"),OFFSET('Hygiene Data'!$F$10,0,10*ROW('Hygiene Data'!F174)),NA())</f>
        <v>#N/A</v>
      </c>
      <c r="BL180" s="111" t="e">
        <f ca="true">+IF(AND(ISNUMBER(OFFSET('Hygiene Data'!$G$6,0,10*ROW('Hygiene Data'!G174))),'Data Summary'!EA180="Yes"),OFFSET('Hygiene Data'!$G$6,0,10*ROW('Hygiene Data'!G174)),NA())</f>
        <v>#N/A</v>
      </c>
      <c r="BM180" s="111" t="e">
        <f ca="true">+IF(AND(ISNUMBER(OFFSET('Hygiene Data'!$G$8,0,10*ROW('Hygiene Data'!G174))),'Data Summary'!EB180="Yes"),OFFSET('Hygiene Data'!$G$8,0,10*ROW('Hygiene Data'!G174)),NA())</f>
        <v>#N/A</v>
      </c>
      <c r="BN180" s="111" t="e">
        <f ca="true">+IF(AND(ISNUMBER(OFFSET('Hygiene Data'!$G$10,0,10*ROW('Hygiene Data'!G174))),'Data Summary'!EC180="Yes"),OFFSET('Hygiene Data'!$G$10,0,10*ROW('Hygiene Data'!G174)),NA())</f>
        <v>#N/A</v>
      </c>
      <c r="BO180" s="111" t="e">
        <f ca="true">+IF(AND(ISNUMBER(OFFSET('Hygiene Data'!$H$6,0,10*ROW('Hygiene Data'!H174))),'Data Summary'!ED180="Yes"),OFFSET('Hygiene Data'!$H$6,0,10*ROW('Hygiene Data'!H174)),NA())</f>
        <v>#N/A</v>
      </c>
      <c r="BP180" s="111" t="e">
        <f ca="true">+IF(AND(ISNUMBER(OFFSET('Hygiene Data'!$H$8,0,10*ROW('Hygiene Data'!H174))),'Data Summary'!EE180="Yes"),OFFSET('Hygiene Data'!$H$8,0,10*ROW('Hygiene Data'!H174)),NA())</f>
        <v>#N/A</v>
      </c>
      <c r="BQ180" s="111" t="e">
        <f ca="true">+IF(AND(ISNUMBER(OFFSET('Hygiene Data'!$H$10,0,10*ROW('Hygiene Data'!H174))),'Data Summary'!EF180="Yes"),OFFSET('Hygiene Data'!$H$10,0,10*ROW('Hygiene Data'!H174)),NA())</f>
        <v>#N/A</v>
      </c>
    </row>
    <row r="181" x14ac:dyDescent="0.2">
      <c r="A181" s="59" t="e">
        <f ca="true">+IF(OFFSET('Water Data'!$B$1,0,10*ROW('Water Data'!B175))="",NA(),OFFSET('Water Data'!$B$1,0,10*ROW('Water Data'!B175)))</f>
        <v>#N/A</v>
      </c>
      <c r="B181" s="59" t="e">
        <f ca="true">+IF(OFFSET('Water Data'!$A$3,0,10*ROW('Water Data'!A178))="",NA(),OFFSET('Water Data'!$A$3,0,10*ROW('Water Data'!A178)))</f>
        <v>#N/A</v>
      </c>
      <c r="C181" s="59" t="e">
        <f ca="true">+IF(OFFSET('Water Data'!$C$3,0,10*ROW('Water Data'!C178))="",NA(),OFFSET('Water Data'!$C$3,0,10*ROW('Water Data'!C178)))</f>
        <v>#N/A</v>
      </c>
      <c r="D181" s="60" t="e">
        <f ca="true">+IF(AND(ISNUMBER(OFFSET('Water Data'!$C$5,0,10*ROW('Water Data'!C175))),'Data Summary'!BS181="Yes"),100-OFFSET('Water Data'!$C$5,0,10*ROW('Water Data'!C175)),NA())</f>
        <v>#N/A</v>
      </c>
      <c r="E181" s="60" t="e">
        <f ca="true">+IF(AND(ISNUMBER(OFFSET('Water Data'!$C$7,0,10*ROW('Water Data'!C175))),'Data Summary'!BT181="Yes"),OFFSET('Water Data'!$C$7,0,10*ROW('Water Data'!C175)),NA())</f>
        <v>#N/A</v>
      </c>
      <c r="F181" s="60" t="e">
        <f ca="true">+IF(AND(ISNUMBER(OFFSET('Water Data'!$C$10,0,10*ROW('Water Data'!C175))),'Data Summary'!BU181="Yes"),OFFSET('Water Data'!$C$10,0,10*ROW('Water Data'!C175)),NA())</f>
        <v>#N/A</v>
      </c>
      <c r="G181" s="60" t="e">
        <f ca="true">+IF(AND(ISNUMBER(OFFSET('Water Data'!$D$5,0,10*ROW('Water Data'!D175))),'Data Summary'!BV181="Yes"),100-OFFSET('Water Data'!$D$5,0,10*ROW('Water Data'!D175)),NA())</f>
        <v>#N/A</v>
      </c>
      <c r="H181" s="60" t="e">
        <f ca="true">+IF(AND(ISNUMBER(OFFSET('Water Data'!$D$7,0,10*ROW('Water Data'!D175))),'Data Summary'!BW181="Yes"),OFFSET('Water Data'!$D$7,0,10*ROW('Water Data'!D175)),NA())</f>
        <v>#N/A</v>
      </c>
      <c r="I181" s="60" t="e">
        <f ca="true">+IF(AND(ISNUMBER(OFFSET('Water Data'!$D$10,0,10*ROW('Water Data'!D175))),'Data Summary'!BX181="Yes"),OFFSET('Water Data'!$D$10,0,10*ROW('Water Data'!D175)),NA())</f>
        <v>#N/A</v>
      </c>
      <c r="J181" s="60" t="e">
        <f ca="true">+IF(AND(ISNUMBER(OFFSET('Water Data'!$E$5,0,10*ROW('Water Data'!E175))),'Data Summary'!BY181="Yes"),100-OFFSET('Water Data'!$E$5,0,10*ROW('Water Data'!E175)),NA())</f>
        <v>#N/A</v>
      </c>
      <c r="K181" s="60" t="e">
        <f ca="true">+IF(AND(ISNUMBER(OFFSET('Water Data'!$E$7,0,10*ROW('Water Data'!E175))),'Data Summary'!BZ181="Yes"),OFFSET('Water Data'!$E$7,0,10*ROW('Water Data'!E175)),NA())</f>
        <v>#N/A</v>
      </c>
      <c r="L181" s="60" t="e">
        <f ca="true">+IF(AND(ISNUMBER(OFFSET('Water Data'!$E$10,0,10*ROW('Water Data'!E175))),'Data Summary'!CA181="Yes"),OFFSET('Water Data'!$E$10,0,10*ROW('Water Data'!E175)),NA())</f>
        <v>#N/A</v>
      </c>
      <c r="M181" s="60" t="e">
        <f ca="true">+IF(AND(ISNUMBER(OFFSET('Water Data'!$F$5,0,10*ROW('Water Data'!F175))),'Data Summary'!CB181="Yes"),100-OFFSET('Water Data'!$F$5,0,10*ROW('Water Data'!F175)),NA())</f>
        <v>#N/A</v>
      </c>
      <c r="N181" s="60" t="e">
        <f ca="true">+IF(AND(ISNUMBER(OFFSET('Water Data'!$F$7,0,10*ROW('Water Data'!F175))),'Data Summary'!CC181="Yes"),OFFSET('Water Data'!$F$7,0,10*ROW('Water Data'!F175)),NA())</f>
        <v>#N/A</v>
      </c>
      <c r="O181" s="60" t="e">
        <f ca="true">+IF(AND(ISNUMBER(OFFSET('Water Data'!$F$10,0,10*ROW('Water Data'!F175))),'Data Summary'!CD181="Yes"),OFFSET('Water Data'!$F$10,0,10*ROW('Water Data'!F175)),NA())</f>
        <v>#N/A</v>
      </c>
      <c r="P181" s="60" t="e">
        <f ca="true">+IF(AND(ISNUMBER(OFFSET('Water Data'!$G$5,0,10*ROW('Water Data'!G175))),'Data Summary'!CE181="Yes"),100-OFFSET('Water Data'!$G$5,0,10*ROW('Water Data'!G175)),NA())</f>
        <v>#N/A</v>
      </c>
      <c r="Q181" s="60" t="e">
        <f ca="true">+IF(AND(ISNUMBER(OFFSET('Water Data'!$G$7,0,10*ROW('Water Data'!G175))),'Data Summary'!CF181="Yes"),OFFSET('Water Data'!$G$7,0,10*ROW('Water Data'!G175)),NA())</f>
        <v>#N/A</v>
      </c>
      <c r="R181" s="60" t="e">
        <f ca="true">+IF(AND(ISNUMBER(OFFSET('Water Data'!$G$10,0,10*ROW('Water Data'!G175))),'Data Summary'!CG181="Yes"),OFFSET('Water Data'!$G$10,0,10*ROW('Water Data'!G175)),NA())</f>
        <v>#N/A</v>
      </c>
      <c r="S181" s="60" t="e">
        <f ca="true">+IF(AND(ISNUMBER(OFFSET('Water Data'!$H$5,0,10*ROW('Water Data'!H175))),'Data Summary'!CH181="Yes"),100-OFFSET('Water Data'!$H$5,0,10*ROW('Water Data'!H175)),NA())</f>
        <v>#N/A</v>
      </c>
      <c r="T181" s="60" t="e">
        <f ca="true">+IF(AND(ISNUMBER(OFFSET('Water Data'!$H$7,0,10*ROW('Water Data'!H175))),'Data Summary'!CI181="Yes"),OFFSET('Water Data'!$H$7,0,10*ROW('Water Data'!H175)),NA())</f>
        <v>#N/A</v>
      </c>
      <c r="U181" s="60" t="e">
        <f ca="true">+IF(AND(ISNUMBER(OFFSET('Water Data'!$H$10,0,10*ROW('Water Data'!H175))),'Data Summary'!CJ181="Yes"),OFFSET('Water Data'!$H$10,0,10*ROW('Water Data'!H175)),NA())</f>
        <v>#N/A</v>
      </c>
      <c r="V181" s="106" t="e">
        <f ca="true">+IF(AND(ISNUMBER(OFFSET('Sanitation Data'!$C$5,0,10*ROW('Sanitation Data'!C175))),'Data Summary'!CK181="Yes"),100-OFFSET('Sanitation Data'!$C$5,0,10*ROW('Sanitation Data'!C175)),NA())</f>
        <v>#N/A</v>
      </c>
      <c r="W181" s="106" t="e">
        <f ca="true">+IF(AND(ISNUMBER(OFFSET('Sanitation Data'!$C$7,0,10*ROW('Sanitation Data'!C175))),'Data Summary'!CL181="Yes"),OFFSET('Sanitation Data'!$C$7,0,10*ROW('Sanitation Data'!C175)),NA())</f>
        <v>#N/A</v>
      </c>
      <c r="X181" s="106" t="e">
        <f ca="true">+IF(AND(ISNUMBER(OFFSET('Sanitation Data'!$C$11,0,10*ROW('Sanitation Data'!C175))),'Data Summary'!CM181="Yes"),OFFSET('Sanitation Data'!$C$11,0,10*ROW('Sanitation Data'!C175)),NA())</f>
        <v>#N/A</v>
      </c>
      <c r="Y181" s="106" t="e">
        <f ca="true">+IF(AND(ISNUMBER(OFFSET('Sanitation Data'!$C$12,0,10*ROW('Sanitation Data'!C175))),'Data Summary'!CN181="Yes"),OFFSET('Sanitation Data'!$C$12,0,10*ROW('Sanitation Data'!C175)),NA())</f>
        <v>#N/A</v>
      </c>
      <c r="Z181" s="106" t="e">
        <f ca="true">+IF(AND(ISNUMBER(OFFSET('Sanitation Data'!$C$13,0,10*ROW('Sanitation Data'!C175))),'Data Summary'!CO181="Yes"),OFFSET('Sanitation Data'!$C$13,0,10*ROW('Sanitation Data'!C175)),NA())</f>
        <v>#N/A</v>
      </c>
      <c r="AA181" s="106" t="e">
        <f ca="true">+IF(AND(ISNUMBER(OFFSET('Sanitation Data'!$D$5,0,10*ROW('Sanitation Data'!D175))),'Data Summary'!CP181="Yes"),100-OFFSET('Sanitation Data'!$D$5,0,10*ROW('Sanitation Data'!D175)),NA())</f>
        <v>#N/A</v>
      </c>
      <c r="AB181" s="106" t="e">
        <f ca="true">+IF(AND(ISNUMBER(OFFSET('Sanitation Data'!$D$7,0,10*ROW('Sanitation Data'!D175))),'Data Summary'!CQ181="Yes"),OFFSET('Sanitation Data'!$D$7,0,10*ROW('Sanitation Data'!D175)),NA())</f>
        <v>#N/A</v>
      </c>
      <c r="AC181" s="106" t="e">
        <f ca="true">+IF(AND(ISNUMBER(OFFSET('Sanitation Data'!$D$11,0,10*ROW('Sanitation Data'!D175))),'Data Summary'!CR181="Yes"),OFFSET('Sanitation Data'!$D$11,0,10*ROW('Sanitation Data'!D175)),NA())</f>
        <v>#N/A</v>
      </c>
      <c r="AD181" s="106" t="e">
        <f ca="true">+IF(AND(ISNUMBER(OFFSET('Sanitation Data'!$D$12,0,10*ROW('Sanitation Data'!D175))),'Data Summary'!CS181="Yes"),OFFSET('Sanitation Data'!$D$12,0,10*ROW('Sanitation Data'!D175)),NA())</f>
        <v>#N/A</v>
      </c>
      <c r="AE181" s="106" t="e">
        <f ca="true">+IF(AND(ISNUMBER(OFFSET('Sanitation Data'!$D$13,0,10*ROW('Sanitation Data'!D175))),'Data Summary'!CT181="Yes"),OFFSET('Sanitation Data'!$D$13,0,10*ROW('Sanitation Data'!D175)),NA())</f>
        <v>#N/A</v>
      </c>
      <c r="AF181" s="106" t="e">
        <f ca="true">+IF(AND(ISNUMBER(OFFSET('Sanitation Data'!$E$5,0,10*ROW('Sanitation Data'!E175))),'Data Summary'!CU181="Yes"),100-OFFSET('Sanitation Data'!$E$5,0,10*ROW('Sanitation Data'!E175)),NA())</f>
        <v>#N/A</v>
      </c>
      <c r="AG181" s="106" t="e">
        <f ca="true">+IF(AND(ISNUMBER(OFFSET('Sanitation Data'!$E$7,0,10*ROW('Sanitation Data'!E175))),'Data Summary'!CV181="Yes"),OFFSET('Sanitation Data'!$E$7,0,10*ROW('Sanitation Data'!E175)),NA())</f>
        <v>#N/A</v>
      </c>
      <c r="AH181" s="106" t="e">
        <f ca="true">+IF(AND(ISNUMBER(OFFSET('Sanitation Data'!$E$11,0,10*ROW('Sanitation Data'!E175))),'Data Summary'!CW181="Yes"),OFFSET('Sanitation Data'!$E$11,0,10*ROW('Sanitation Data'!E175)),NA())</f>
        <v>#N/A</v>
      </c>
      <c r="AI181" s="106" t="e">
        <f ca="true">+IF(AND(ISNUMBER(OFFSET('Sanitation Data'!$E$12,0,10*ROW('Sanitation Data'!E175))),'Data Summary'!CX181="Yes"),OFFSET('Sanitation Data'!$E$12,0,10*ROW('Sanitation Data'!E175)),NA())</f>
        <v>#N/A</v>
      </c>
      <c r="AJ181" s="106" t="e">
        <f ca="true">+IF(AND(ISNUMBER(OFFSET('Sanitation Data'!$E$13,0,10*ROW('Sanitation Data'!E175))),'Data Summary'!CY181="Yes"),OFFSET('Sanitation Data'!$E$13,0,10*ROW('Sanitation Data'!E175)),NA())</f>
        <v>#N/A</v>
      </c>
      <c r="AK181" s="106" t="e">
        <f ca="true">+IF(AND(ISNUMBER(OFFSET('Sanitation Data'!$F$5,0,10*ROW('Sanitation Data'!F175))),'Data Summary'!CZ181="Yes"),100-OFFSET('Sanitation Data'!$F$5,0,10*ROW('Sanitation Data'!F175)),NA())</f>
        <v>#N/A</v>
      </c>
      <c r="AL181" s="106" t="e">
        <f ca="true">+IF(AND(ISNUMBER(OFFSET('Sanitation Data'!$F$7,0,10*ROW('Sanitation Data'!F175))),'Data Summary'!DA181="Yes"),OFFSET('Sanitation Data'!$F$7,0,10*ROW('Sanitation Data'!F175)),NA())</f>
        <v>#N/A</v>
      </c>
      <c r="AM181" s="106" t="e">
        <f ca="true">+IF(AND(ISNUMBER(OFFSET('Sanitation Data'!$F$11,0,10*ROW('Sanitation Data'!F175))),'Data Summary'!DB181="Yes"),OFFSET('Sanitation Data'!$F$11,0,10*ROW('Sanitation Data'!F175)),NA())</f>
        <v>#N/A</v>
      </c>
      <c r="AN181" s="106" t="e">
        <f ca="true">+IF(AND(ISNUMBER(OFFSET('Sanitation Data'!$F$12,0,10*ROW('Sanitation Data'!F175))),'Data Summary'!DC181="Yes"),OFFSET('Sanitation Data'!$F$12,0,10*ROW('Sanitation Data'!F175)),NA())</f>
        <v>#N/A</v>
      </c>
      <c r="AO181" s="106" t="e">
        <f ca="true">+IF(AND(ISNUMBER(OFFSET('Sanitation Data'!$F$13,0,10*ROW('Sanitation Data'!F175))),'Data Summary'!DD181="Yes"),OFFSET('Sanitation Data'!$F$13,0,10*ROW('Sanitation Data'!F175)),NA())</f>
        <v>#N/A</v>
      </c>
      <c r="AP181" s="106" t="e">
        <f ca="true">+IF(AND(ISNUMBER(OFFSET('Sanitation Data'!$G$5,0,10*ROW('Sanitation Data'!G175))),'Data Summary'!DE181="Yes"),100-OFFSET('Sanitation Data'!$G$5,0,10*ROW('Sanitation Data'!G175)),NA())</f>
        <v>#N/A</v>
      </c>
      <c r="AQ181" s="106" t="e">
        <f ca="true">+IF(AND(ISNUMBER(OFFSET('Sanitation Data'!$G$7,0,10*ROW('Sanitation Data'!G175))),'Data Summary'!DF181="Yes"),OFFSET('Sanitation Data'!$G$7,0,10*ROW('Sanitation Data'!G175)),NA())</f>
        <v>#N/A</v>
      </c>
      <c r="AR181" s="106" t="e">
        <f ca="true">+IF(AND(ISNUMBER(OFFSET('Sanitation Data'!$G$11,0,10*ROW('Sanitation Data'!G175))),'Data Summary'!DG181="Yes"),OFFSET('Sanitation Data'!$G$11,0,10*ROW('Sanitation Data'!G175)),NA())</f>
        <v>#N/A</v>
      </c>
      <c r="AS181" s="106" t="e">
        <f ca="true">+IF(AND(ISNUMBER(OFFSET('Sanitation Data'!$G$12,0,10*ROW('Sanitation Data'!G175))),'Data Summary'!DH181="Yes"),OFFSET('Sanitation Data'!$G$12,0,10*ROW('Sanitation Data'!G175)),NA())</f>
        <v>#N/A</v>
      </c>
      <c r="AT181" s="106" t="e">
        <f ca="true">+IF(AND(ISNUMBER(OFFSET('Sanitation Data'!$G$13,0,10*ROW('Sanitation Data'!G175))),'Data Summary'!DI181="Yes"),OFFSET('Sanitation Data'!$G$13,0,10*ROW('Sanitation Data'!G175)),NA())</f>
        <v>#N/A</v>
      </c>
      <c r="AU181" s="106" t="e">
        <f ca="true">+IF(AND(ISNUMBER(OFFSET('Sanitation Data'!$H$5,0,10*ROW('Sanitation Data'!H175))),'Data Summary'!DJ181="Yes"),100-OFFSET('Sanitation Data'!$H$5,0,10*ROW('Sanitation Data'!H175)),NA())</f>
        <v>#N/A</v>
      </c>
      <c r="AV181" s="106" t="e">
        <f ca="true">+IF(AND(ISNUMBER(OFFSET('Sanitation Data'!$H$7,0,10*ROW('Sanitation Data'!H175))),'Data Summary'!DK181="Yes"),OFFSET('Sanitation Data'!$H$7,0,10*ROW('Sanitation Data'!H175)),NA())</f>
        <v>#N/A</v>
      </c>
      <c r="AW181" s="106" t="e">
        <f ca="true">+IF(AND(ISNUMBER(OFFSET('Sanitation Data'!$H$11,0,10*ROW('Sanitation Data'!H175))),'Data Summary'!DL181="Yes"),OFFSET('Sanitation Data'!$H$11,0,10*ROW('Sanitation Data'!H175)),NA())</f>
        <v>#N/A</v>
      </c>
      <c r="AX181" s="106" t="e">
        <f ca="true">+IF(AND(ISNUMBER(OFFSET('Sanitation Data'!$H$12,0,10*ROW('Sanitation Data'!H175))),'Data Summary'!DM181="Yes"),OFFSET('Sanitation Data'!$H$12,0,10*ROW('Sanitation Data'!H175)),NA())</f>
        <v>#N/A</v>
      </c>
      <c r="AY181" s="106" t="e">
        <f ca="true">+IF(AND(ISNUMBER(OFFSET('Sanitation Data'!$H$13,0,10*ROW('Sanitation Data'!H175))),'Data Summary'!DN181="Yes"),OFFSET('Sanitation Data'!$H$13,0,10*ROW('Sanitation Data'!H175)),NA())</f>
        <v>#N/A</v>
      </c>
      <c r="AZ181" s="111" t="e">
        <f ca="true">+IF(AND(ISNUMBER(OFFSET('Hygiene Data'!$C$6,0,10*ROW('Hygiene Data'!C175))),'Data Summary'!DO181="Yes"),OFFSET('Hygiene Data'!$C$6,0,10*ROW('Hygiene Data'!C175)),NA())</f>
        <v>#N/A</v>
      </c>
      <c r="BA181" s="111" t="e">
        <f ca="true">+IF(AND(ISNUMBER(OFFSET('Hygiene Data'!$C$8,0,10*ROW('Hygiene Data'!C175))),'Data Summary'!DP181="Yes"),OFFSET('Hygiene Data'!$C$8,0,10*ROW('Hygiene Data'!C175)),NA())</f>
        <v>#N/A</v>
      </c>
      <c r="BB181" s="111" t="e">
        <f ca="true">+IF(AND(ISNUMBER(OFFSET('Hygiene Data'!$C$10,0,10*ROW('Hygiene Data'!C175))),'Data Summary'!DQ181="Yes"),OFFSET('Hygiene Data'!$C$10,0,10*ROW('Hygiene Data'!C175)),NA())</f>
        <v>#N/A</v>
      </c>
      <c r="BC181" s="111" t="e">
        <f ca="true">+IF(AND(ISNUMBER(OFFSET('Hygiene Data'!$D$6,0,10*ROW('Hygiene Data'!D175))),'Data Summary'!DR181="Yes"),OFFSET('Hygiene Data'!$D$6,0,10*ROW('Hygiene Data'!D175)),NA())</f>
        <v>#N/A</v>
      </c>
      <c r="BD181" s="111" t="e">
        <f ca="true">+IF(AND(ISNUMBER(OFFSET('Hygiene Data'!$D$8,0,10*ROW('Hygiene Data'!D175))),'Data Summary'!DS181="Yes"),OFFSET('Hygiene Data'!$D$8,0,10*ROW('Hygiene Data'!D175)),NA())</f>
        <v>#N/A</v>
      </c>
      <c r="BE181" s="111" t="e">
        <f ca="true">+IF(AND(ISNUMBER(OFFSET('Hygiene Data'!$D$10,0,10*ROW('Hygiene Data'!D175))),'Data Summary'!DT181="Yes"),OFFSET('Hygiene Data'!$D$10,0,10*ROW('Hygiene Data'!D175)),NA())</f>
        <v>#N/A</v>
      </c>
      <c r="BF181" s="111" t="e">
        <f ca="true">+IF(AND(ISNUMBER(OFFSET('Hygiene Data'!$E$6,0,10*ROW('Hygiene Data'!E175))),'Data Summary'!DU181="Yes"),OFFSET('Hygiene Data'!$E$6,0,10*ROW('Hygiene Data'!E175)),NA())</f>
        <v>#N/A</v>
      </c>
      <c r="BG181" s="111" t="e">
        <f ca="true">+IF(AND(ISNUMBER(OFFSET('Hygiene Data'!$E$8,0,10*ROW('Hygiene Data'!E175))),'Data Summary'!DV181="Yes"),OFFSET('Hygiene Data'!$E$8,0,10*ROW('Hygiene Data'!E175)),NA())</f>
        <v>#N/A</v>
      </c>
      <c r="BH181" s="111" t="e">
        <f ca="true">+IF(AND(ISNUMBER(OFFSET('Hygiene Data'!$E$10,0,10*ROW('Hygiene Data'!E175))),'Data Summary'!DW181="Yes"),OFFSET('Hygiene Data'!$E$10,0,10*ROW('Hygiene Data'!E175)),NA())</f>
        <v>#N/A</v>
      </c>
      <c r="BI181" s="111" t="e">
        <f ca="true">+IF(AND(ISNUMBER(OFFSET('Hygiene Data'!$F$6,0,10*ROW('Hygiene Data'!F175))),'Data Summary'!DX181="Yes"),OFFSET('Hygiene Data'!$F$6,0,10*ROW('Hygiene Data'!F175)),NA())</f>
        <v>#N/A</v>
      </c>
      <c r="BJ181" s="111" t="e">
        <f ca="true">+IF(AND(ISNUMBER(OFFSET('Hygiene Data'!$F$8,0,10*ROW('Hygiene Data'!F175))),'Data Summary'!DY181="Yes"),OFFSET('Hygiene Data'!$F$8,0,10*ROW('Hygiene Data'!F175)),NA())</f>
        <v>#N/A</v>
      </c>
      <c r="BK181" s="111" t="e">
        <f ca="true">+IF(AND(ISNUMBER(OFFSET('Hygiene Data'!$F$10,0,10*ROW('Hygiene Data'!F175))),'Data Summary'!DZ181="Yes"),OFFSET('Hygiene Data'!$F$10,0,10*ROW('Hygiene Data'!F175)),NA())</f>
        <v>#N/A</v>
      </c>
      <c r="BL181" s="111" t="e">
        <f ca="true">+IF(AND(ISNUMBER(OFFSET('Hygiene Data'!$G$6,0,10*ROW('Hygiene Data'!G175))),'Data Summary'!EA181="Yes"),OFFSET('Hygiene Data'!$G$6,0,10*ROW('Hygiene Data'!G175)),NA())</f>
        <v>#N/A</v>
      </c>
      <c r="BM181" s="111" t="e">
        <f ca="true">+IF(AND(ISNUMBER(OFFSET('Hygiene Data'!$G$8,0,10*ROW('Hygiene Data'!G175))),'Data Summary'!EB181="Yes"),OFFSET('Hygiene Data'!$G$8,0,10*ROW('Hygiene Data'!G175)),NA())</f>
        <v>#N/A</v>
      </c>
      <c r="BN181" s="111" t="e">
        <f ca="true">+IF(AND(ISNUMBER(OFFSET('Hygiene Data'!$G$10,0,10*ROW('Hygiene Data'!G175))),'Data Summary'!EC181="Yes"),OFFSET('Hygiene Data'!$G$10,0,10*ROW('Hygiene Data'!G175)),NA())</f>
        <v>#N/A</v>
      </c>
      <c r="BO181" s="111" t="e">
        <f ca="true">+IF(AND(ISNUMBER(OFFSET('Hygiene Data'!$H$6,0,10*ROW('Hygiene Data'!H175))),'Data Summary'!ED181="Yes"),OFFSET('Hygiene Data'!$H$6,0,10*ROW('Hygiene Data'!H175)),NA())</f>
        <v>#N/A</v>
      </c>
      <c r="BP181" s="111" t="e">
        <f ca="true">+IF(AND(ISNUMBER(OFFSET('Hygiene Data'!$H$8,0,10*ROW('Hygiene Data'!H175))),'Data Summary'!EE181="Yes"),OFFSET('Hygiene Data'!$H$8,0,10*ROW('Hygiene Data'!H175)),NA())</f>
        <v>#N/A</v>
      </c>
      <c r="BQ181" s="111" t="e">
        <f ca="true">+IF(AND(ISNUMBER(OFFSET('Hygiene Data'!$H$10,0,10*ROW('Hygiene Data'!H175))),'Data Summary'!EF181="Yes"),OFFSET('Hygiene Data'!$H$10,0,10*ROW('Hygiene Data'!H175)),NA())</f>
        <v>#N/A</v>
      </c>
    </row>
    <row r="182" x14ac:dyDescent="0.2">
      <c r="A182" s="59" t="e">
        <f ca="true">+IF(OFFSET('Water Data'!$B$1,0,10*ROW('Water Data'!B176))="",NA(),OFFSET('Water Data'!$B$1,0,10*ROW('Water Data'!B176)))</f>
        <v>#N/A</v>
      </c>
      <c r="B182" s="59" t="e">
        <f ca="true">+IF(OFFSET('Water Data'!$A$3,0,10*ROW('Water Data'!A179))="",NA(),OFFSET('Water Data'!$A$3,0,10*ROW('Water Data'!A179)))</f>
        <v>#N/A</v>
      </c>
      <c r="C182" s="59" t="e">
        <f ca="true">+IF(OFFSET('Water Data'!$C$3,0,10*ROW('Water Data'!C179))="",NA(),OFFSET('Water Data'!$C$3,0,10*ROW('Water Data'!C179)))</f>
        <v>#N/A</v>
      </c>
      <c r="D182" s="60" t="e">
        <f ca="true">+IF(AND(ISNUMBER(OFFSET('Water Data'!$C$5,0,10*ROW('Water Data'!C176))),'Data Summary'!BS182="Yes"),100-OFFSET('Water Data'!$C$5,0,10*ROW('Water Data'!C176)),NA())</f>
        <v>#N/A</v>
      </c>
      <c r="E182" s="60" t="e">
        <f ca="true">+IF(AND(ISNUMBER(OFFSET('Water Data'!$C$7,0,10*ROW('Water Data'!C176))),'Data Summary'!BT182="Yes"),OFFSET('Water Data'!$C$7,0,10*ROW('Water Data'!C176)),NA())</f>
        <v>#N/A</v>
      </c>
      <c r="F182" s="60" t="e">
        <f ca="true">+IF(AND(ISNUMBER(OFFSET('Water Data'!$C$10,0,10*ROW('Water Data'!C176))),'Data Summary'!BU182="Yes"),OFFSET('Water Data'!$C$10,0,10*ROW('Water Data'!C176)),NA())</f>
        <v>#N/A</v>
      </c>
      <c r="G182" s="60" t="e">
        <f ca="true">+IF(AND(ISNUMBER(OFFSET('Water Data'!$D$5,0,10*ROW('Water Data'!D176))),'Data Summary'!BV182="Yes"),100-OFFSET('Water Data'!$D$5,0,10*ROW('Water Data'!D176)),NA())</f>
        <v>#N/A</v>
      </c>
      <c r="H182" s="60" t="e">
        <f ca="true">+IF(AND(ISNUMBER(OFFSET('Water Data'!$D$7,0,10*ROW('Water Data'!D176))),'Data Summary'!BW182="Yes"),OFFSET('Water Data'!$D$7,0,10*ROW('Water Data'!D176)),NA())</f>
        <v>#N/A</v>
      </c>
      <c r="I182" s="60" t="e">
        <f ca="true">+IF(AND(ISNUMBER(OFFSET('Water Data'!$D$10,0,10*ROW('Water Data'!D176))),'Data Summary'!BX182="Yes"),OFFSET('Water Data'!$D$10,0,10*ROW('Water Data'!D176)),NA())</f>
        <v>#N/A</v>
      </c>
      <c r="J182" s="60" t="e">
        <f ca="true">+IF(AND(ISNUMBER(OFFSET('Water Data'!$E$5,0,10*ROW('Water Data'!E176))),'Data Summary'!BY182="Yes"),100-OFFSET('Water Data'!$E$5,0,10*ROW('Water Data'!E176)),NA())</f>
        <v>#N/A</v>
      </c>
      <c r="K182" s="60" t="e">
        <f ca="true">+IF(AND(ISNUMBER(OFFSET('Water Data'!$E$7,0,10*ROW('Water Data'!E176))),'Data Summary'!BZ182="Yes"),OFFSET('Water Data'!$E$7,0,10*ROW('Water Data'!E176)),NA())</f>
        <v>#N/A</v>
      </c>
      <c r="L182" s="60" t="e">
        <f ca="true">+IF(AND(ISNUMBER(OFFSET('Water Data'!$E$10,0,10*ROW('Water Data'!E176))),'Data Summary'!CA182="Yes"),OFFSET('Water Data'!$E$10,0,10*ROW('Water Data'!E176)),NA())</f>
        <v>#N/A</v>
      </c>
      <c r="M182" s="60" t="e">
        <f ca="true">+IF(AND(ISNUMBER(OFFSET('Water Data'!$F$5,0,10*ROW('Water Data'!F176))),'Data Summary'!CB182="Yes"),100-OFFSET('Water Data'!$F$5,0,10*ROW('Water Data'!F176)),NA())</f>
        <v>#N/A</v>
      </c>
      <c r="N182" s="60" t="e">
        <f ca="true">+IF(AND(ISNUMBER(OFFSET('Water Data'!$F$7,0,10*ROW('Water Data'!F176))),'Data Summary'!CC182="Yes"),OFFSET('Water Data'!$F$7,0,10*ROW('Water Data'!F176)),NA())</f>
        <v>#N/A</v>
      </c>
      <c r="O182" s="60" t="e">
        <f ca="true">+IF(AND(ISNUMBER(OFFSET('Water Data'!$F$10,0,10*ROW('Water Data'!F176))),'Data Summary'!CD182="Yes"),OFFSET('Water Data'!$F$10,0,10*ROW('Water Data'!F176)),NA())</f>
        <v>#N/A</v>
      </c>
      <c r="P182" s="60" t="e">
        <f ca="true">+IF(AND(ISNUMBER(OFFSET('Water Data'!$G$5,0,10*ROW('Water Data'!G176))),'Data Summary'!CE182="Yes"),100-OFFSET('Water Data'!$G$5,0,10*ROW('Water Data'!G176)),NA())</f>
        <v>#N/A</v>
      </c>
      <c r="Q182" s="60" t="e">
        <f ca="true">+IF(AND(ISNUMBER(OFFSET('Water Data'!$G$7,0,10*ROW('Water Data'!G176))),'Data Summary'!CF182="Yes"),OFFSET('Water Data'!$G$7,0,10*ROW('Water Data'!G176)),NA())</f>
        <v>#N/A</v>
      </c>
      <c r="R182" s="60" t="e">
        <f ca="true">+IF(AND(ISNUMBER(OFFSET('Water Data'!$G$10,0,10*ROW('Water Data'!G176))),'Data Summary'!CG182="Yes"),OFFSET('Water Data'!$G$10,0,10*ROW('Water Data'!G176)),NA())</f>
        <v>#N/A</v>
      </c>
      <c r="S182" s="60" t="e">
        <f ca="true">+IF(AND(ISNUMBER(OFFSET('Water Data'!$H$5,0,10*ROW('Water Data'!H176))),'Data Summary'!CH182="Yes"),100-OFFSET('Water Data'!$H$5,0,10*ROW('Water Data'!H176)),NA())</f>
        <v>#N/A</v>
      </c>
      <c r="T182" s="60" t="e">
        <f ca="true">+IF(AND(ISNUMBER(OFFSET('Water Data'!$H$7,0,10*ROW('Water Data'!H176))),'Data Summary'!CI182="Yes"),OFFSET('Water Data'!$H$7,0,10*ROW('Water Data'!H176)),NA())</f>
        <v>#N/A</v>
      </c>
      <c r="U182" s="60" t="e">
        <f ca="true">+IF(AND(ISNUMBER(OFFSET('Water Data'!$H$10,0,10*ROW('Water Data'!H176))),'Data Summary'!CJ182="Yes"),OFFSET('Water Data'!$H$10,0,10*ROW('Water Data'!H176)),NA())</f>
        <v>#N/A</v>
      </c>
      <c r="V182" s="106" t="e">
        <f ca="true">+IF(AND(ISNUMBER(OFFSET('Sanitation Data'!$C$5,0,10*ROW('Sanitation Data'!C176))),'Data Summary'!CK182="Yes"),100-OFFSET('Sanitation Data'!$C$5,0,10*ROW('Sanitation Data'!C176)),NA())</f>
        <v>#N/A</v>
      </c>
      <c r="W182" s="106" t="e">
        <f ca="true">+IF(AND(ISNUMBER(OFFSET('Sanitation Data'!$C$7,0,10*ROW('Sanitation Data'!C176))),'Data Summary'!CL182="Yes"),OFFSET('Sanitation Data'!$C$7,0,10*ROW('Sanitation Data'!C176)),NA())</f>
        <v>#N/A</v>
      </c>
      <c r="X182" s="106" t="e">
        <f ca="true">+IF(AND(ISNUMBER(OFFSET('Sanitation Data'!$C$11,0,10*ROW('Sanitation Data'!C176))),'Data Summary'!CM182="Yes"),OFFSET('Sanitation Data'!$C$11,0,10*ROW('Sanitation Data'!C176)),NA())</f>
        <v>#N/A</v>
      </c>
      <c r="Y182" s="106" t="e">
        <f ca="true">+IF(AND(ISNUMBER(OFFSET('Sanitation Data'!$C$12,0,10*ROW('Sanitation Data'!C176))),'Data Summary'!CN182="Yes"),OFFSET('Sanitation Data'!$C$12,0,10*ROW('Sanitation Data'!C176)),NA())</f>
        <v>#N/A</v>
      </c>
      <c r="Z182" s="106" t="e">
        <f ca="true">+IF(AND(ISNUMBER(OFFSET('Sanitation Data'!$C$13,0,10*ROW('Sanitation Data'!C176))),'Data Summary'!CO182="Yes"),OFFSET('Sanitation Data'!$C$13,0,10*ROW('Sanitation Data'!C176)),NA())</f>
        <v>#N/A</v>
      </c>
      <c r="AA182" s="106" t="e">
        <f ca="true">+IF(AND(ISNUMBER(OFFSET('Sanitation Data'!$D$5,0,10*ROW('Sanitation Data'!D176))),'Data Summary'!CP182="Yes"),100-OFFSET('Sanitation Data'!$D$5,0,10*ROW('Sanitation Data'!D176)),NA())</f>
        <v>#N/A</v>
      </c>
      <c r="AB182" s="106" t="e">
        <f ca="true">+IF(AND(ISNUMBER(OFFSET('Sanitation Data'!$D$7,0,10*ROW('Sanitation Data'!D176))),'Data Summary'!CQ182="Yes"),OFFSET('Sanitation Data'!$D$7,0,10*ROW('Sanitation Data'!D176)),NA())</f>
        <v>#N/A</v>
      </c>
      <c r="AC182" s="106" t="e">
        <f ca="true">+IF(AND(ISNUMBER(OFFSET('Sanitation Data'!$D$11,0,10*ROW('Sanitation Data'!D176))),'Data Summary'!CR182="Yes"),OFFSET('Sanitation Data'!$D$11,0,10*ROW('Sanitation Data'!D176)),NA())</f>
        <v>#N/A</v>
      </c>
      <c r="AD182" s="106" t="e">
        <f ca="true">+IF(AND(ISNUMBER(OFFSET('Sanitation Data'!$D$12,0,10*ROW('Sanitation Data'!D176))),'Data Summary'!CS182="Yes"),OFFSET('Sanitation Data'!$D$12,0,10*ROW('Sanitation Data'!D176)),NA())</f>
        <v>#N/A</v>
      </c>
      <c r="AE182" s="106" t="e">
        <f ca="true">+IF(AND(ISNUMBER(OFFSET('Sanitation Data'!$D$13,0,10*ROW('Sanitation Data'!D176))),'Data Summary'!CT182="Yes"),OFFSET('Sanitation Data'!$D$13,0,10*ROW('Sanitation Data'!D176)),NA())</f>
        <v>#N/A</v>
      </c>
      <c r="AF182" s="106" t="e">
        <f ca="true">+IF(AND(ISNUMBER(OFFSET('Sanitation Data'!$E$5,0,10*ROW('Sanitation Data'!E176))),'Data Summary'!CU182="Yes"),100-OFFSET('Sanitation Data'!$E$5,0,10*ROW('Sanitation Data'!E176)),NA())</f>
        <v>#N/A</v>
      </c>
      <c r="AG182" s="106" t="e">
        <f ca="true">+IF(AND(ISNUMBER(OFFSET('Sanitation Data'!$E$7,0,10*ROW('Sanitation Data'!E176))),'Data Summary'!CV182="Yes"),OFFSET('Sanitation Data'!$E$7,0,10*ROW('Sanitation Data'!E176)),NA())</f>
        <v>#N/A</v>
      </c>
      <c r="AH182" s="106" t="e">
        <f ca="true">+IF(AND(ISNUMBER(OFFSET('Sanitation Data'!$E$11,0,10*ROW('Sanitation Data'!E176))),'Data Summary'!CW182="Yes"),OFFSET('Sanitation Data'!$E$11,0,10*ROW('Sanitation Data'!E176)),NA())</f>
        <v>#N/A</v>
      </c>
      <c r="AI182" s="106" t="e">
        <f ca="true">+IF(AND(ISNUMBER(OFFSET('Sanitation Data'!$E$12,0,10*ROW('Sanitation Data'!E176))),'Data Summary'!CX182="Yes"),OFFSET('Sanitation Data'!$E$12,0,10*ROW('Sanitation Data'!E176)),NA())</f>
        <v>#N/A</v>
      </c>
      <c r="AJ182" s="106" t="e">
        <f ca="true">+IF(AND(ISNUMBER(OFFSET('Sanitation Data'!$E$13,0,10*ROW('Sanitation Data'!E176))),'Data Summary'!CY182="Yes"),OFFSET('Sanitation Data'!$E$13,0,10*ROW('Sanitation Data'!E176)),NA())</f>
        <v>#N/A</v>
      </c>
      <c r="AK182" s="106" t="e">
        <f ca="true">+IF(AND(ISNUMBER(OFFSET('Sanitation Data'!$F$5,0,10*ROW('Sanitation Data'!F176))),'Data Summary'!CZ182="Yes"),100-OFFSET('Sanitation Data'!$F$5,0,10*ROW('Sanitation Data'!F176)),NA())</f>
        <v>#N/A</v>
      </c>
      <c r="AL182" s="106" t="e">
        <f ca="true">+IF(AND(ISNUMBER(OFFSET('Sanitation Data'!$F$7,0,10*ROW('Sanitation Data'!F176))),'Data Summary'!DA182="Yes"),OFFSET('Sanitation Data'!$F$7,0,10*ROW('Sanitation Data'!F176)),NA())</f>
        <v>#N/A</v>
      </c>
      <c r="AM182" s="106" t="e">
        <f ca="true">+IF(AND(ISNUMBER(OFFSET('Sanitation Data'!$F$11,0,10*ROW('Sanitation Data'!F176))),'Data Summary'!DB182="Yes"),OFFSET('Sanitation Data'!$F$11,0,10*ROW('Sanitation Data'!F176)),NA())</f>
        <v>#N/A</v>
      </c>
      <c r="AN182" s="106" t="e">
        <f ca="true">+IF(AND(ISNUMBER(OFFSET('Sanitation Data'!$F$12,0,10*ROW('Sanitation Data'!F176))),'Data Summary'!DC182="Yes"),OFFSET('Sanitation Data'!$F$12,0,10*ROW('Sanitation Data'!F176)),NA())</f>
        <v>#N/A</v>
      </c>
      <c r="AO182" s="106" t="e">
        <f ca="true">+IF(AND(ISNUMBER(OFFSET('Sanitation Data'!$F$13,0,10*ROW('Sanitation Data'!F176))),'Data Summary'!DD182="Yes"),OFFSET('Sanitation Data'!$F$13,0,10*ROW('Sanitation Data'!F176)),NA())</f>
        <v>#N/A</v>
      </c>
      <c r="AP182" s="106" t="e">
        <f ca="true">+IF(AND(ISNUMBER(OFFSET('Sanitation Data'!$G$5,0,10*ROW('Sanitation Data'!G176))),'Data Summary'!DE182="Yes"),100-OFFSET('Sanitation Data'!$G$5,0,10*ROW('Sanitation Data'!G176)),NA())</f>
        <v>#N/A</v>
      </c>
      <c r="AQ182" s="106" t="e">
        <f ca="true">+IF(AND(ISNUMBER(OFFSET('Sanitation Data'!$G$7,0,10*ROW('Sanitation Data'!G176))),'Data Summary'!DF182="Yes"),OFFSET('Sanitation Data'!$G$7,0,10*ROW('Sanitation Data'!G176)),NA())</f>
        <v>#N/A</v>
      </c>
      <c r="AR182" s="106" t="e">
        <f ca="true">+IF(AND(ISNUMBER(OFFSET('Sanitation Data'!$G$11,0,10*ROW('Sanitation Data'!G176))),'Data Summary'!DG182="Yes"),OFFSET('Sanitation Data'!$G$11,0,10*ROW('Sanitation Data'!G176)),NA())</f>
        <v>#N/A</v>
      </c>
      <c r="AS182" s="106" t="e">
        <f ca="true">+IF(AND(ISNUMBER(OFFSET('Sanitation Data'!$G$12,0,10*ROW('Sanitation Data'!G176))),'Data Summary'!DH182="Yes"),OFFSET('Sanitation Data'!$G$12,0,10*ROW('Sanitation Data'!G176)),NA())</f>
        <v>#N/A</v>
      </c>
      <c r="AT182" s="106" t="e">
        <f ca="true">+IF(AND(ISNUMBER(OFFSET('Sanitation Data'!$G$13,0,10*ROW('Sanitation Data'!G176))),'Data Summary'!DI182="Yes"),OFFSET('Sanitation Data'!$G$13,0,10*ROW('Sanitation Data'!G176)),NA())</f>
        <v>#N/A</v>
      </c>
      <c r="AU182" s="106" t="e">
        <f ca="true">+IF(AND(ISNUMBER(OFFSET('Sanitation Data'!$H$5,0,10*ROW('Sanitation Data'!H176))),'Data Summary'!DJ182="Yes"),100-OFFSET('Sanitation Data'!$H$5,0,10*ROW('Sanitation Data'!H176)),NA())</f>
        <v>#N/A</v>
      </c>
      <c r="AV182" s="106" t="e">
        <f ca="true">+IF(AND(ISNUMBER(OFFSET('Sanitation Data'!$H$7,0,10*ROW('Sanitation Data'!H176))),'Data Summary'!DK182="Yes"),OFFSET('Sanitation Data'!$H$7,0,10*ROW('Sanitation Data'!H176)),NA())</f>
        <v>#N/A</v>
      </c>
      <c r="AW182" s="106" t="e">
        <f ca="true">+IF(AND(ISNUMBER(OFFSET('Sanitation Data'!$H$11,0,10*ROW('Sanitation Data'!H176))),'Data Summary'!DL182="Yes"),OFFSET('Sanitation Data'!$H$11,0,10*ROW('Sanitation Data'!H176)),NA())</f>
        <v>#N/A</v>
      </c>
      <c r="AX182" s="106" t="e">
        <f ca="true">+IF(AND(ISNUMBER(OFFSET('Sanitation Data'!$H$12,0,10*ROW('Sanitation Data'!H176))),'Data Summary'!DM182="Yes"),OFFSET('Sanitation Data'!$H$12,0,10*ROW('Sanitation Data'!H176)),NA())</f>
        <v>#N/A</v>
      </c>
      <c r="AY182" s="106" t="e">
        <f ca="true">+IF(AND(ISNUMBER(OFFSET('Sanitation Data'!$H$13,0,10*ROW('Sanitation Data'!H176))),'Data Summary'!DN182="Yes"),OFFSET('Sanitation Data'!$H$13,0,10*ROW('Sanitation Data'!H176)),NA())</f>
        <v>#N/A</v>
      </c>
      <c r="AZ182" s="111" t="e">
        <f ca="true">+IF(AND(ISNUMBER(OFFSET('Hygiene Data'!$C$6,0,10*ROW('Hygiene Data'!C176))),'Data Summary'!DO182="Yes"),OFFSET('Hygiene Data'!$C$6,0,10*ROW('Hygiene Data'!C176)),NA())</f>
        <v>#N/A</v>
      </c>
      <c r="BA182" s="111" t="e">
        <f ca="true">+IF(AND(ISNUMBER(OFFSET('Hygiene Data'!$C$8,0,10*ROW('Hygiene Data'!C176))),'Data Summary'!DP182="Yes"),OFFSET('Hygiene Data'!$C$8,0,10*ROW('Hygiene Data'!C176)),NA())</f>
        <v>#N/A</v>
      </c>
      <c r="BB182" s="111" t="e">
        <f ca="true">+IF(AND(ISNUMBER(OFFSET('Hygiene Data'!$C$10,0,10*ROW('Hygiene Data'!C176))),'Data Summary'!DQ182="Yes"),OFFSET('Hygiene Data'!$C$10,0,10*ROW('Hygiene Data'!C176)),NA())</f>
        <v>#N/A</v>
      </c>
      <c r="BC182" s="111" t="e">
        <f ca="true">+IF(AND(ISNUMBER(OFFSET('Hygiene Data'!$D$6,0,10*ROW('Hygiene Data'!D176))),'Data Summary'!DR182="Yes"),OFFSET('Hygiene Data'!$D$6,0,10*ROW('Hygiene Data'!D176)),NA())</f>
        <v>#N/A</v>
      </c>
      <c r="BD182" s="111" t="e">
        <f ca="true">+IF(AND(ISNUMBER(OFFSET('Hygiene Data'!$D$8,0,10*ROW('Hygiene Data'!D176))),'Data Summary'!DS182="Yes"),OFFSET('Hygiene Data'!$D$8,0,10*ROW('Hygiene Data'!D176)),NA())</f>
        <v>#N/A</v>
      </c>
      <c r="BE182" s="111" t="e">
        <f ca="true">+IF(AND(ISNUMBER(OFFSET('Hygiene Data'!$D$10,0,10*ROW('Hygiene Data'!D176))),'Data Summary'!DT182="Yes"),OFFSET('Hygiene Data'!$D$10,0,10*ROW('Hygiene Data'!D176)),NA())</f>
        <v>#N/A</v>
      </c>
      <c r="BF182" s="111" t="e">
        <f ca="true">+IF(AND(ISNUMBER(OFFSET('Hygiene Data'!$E$6,0,10*ROW('Hygiene Data'!E176))),'Data Summary'!DU182="Yes"),OFFSET('Hygiene Data'!$E$6,0,10*ROW('Hygiene Data'!E176)),NA())</f>
        <v>#N/A</v>
      </c>
      <c r="BG182" s="111" t="e">
        <f ca="true">+IF(AND(ISNUMBER(OFFSET('Hygiene Data'!$E$8,0,10*ROW('Hygiene Data'!E176))),'Data Summary'!DV182="Yes"),OFFSET('Hygiene Data'!$E$8,0,10*ROW('Hygiene Data'!E176)),NA())</f>
        <v>#N/A</v>
      </c>
      <c r="BH182" s="111" t="e">
        <f ca="true">+IF(AND(ISNUMBER(OFFSET('Hygiene Data'!$E$10,0,10*ROW('Hygiene Data'!E176))),'Data Summary'!DW182="Yes"),OFFSET('Hygiene Data'!$E$10,0,10*ROW('Hygiene Data'!E176)),NA())</f>
        <v>#N/A</v>
      </c>
      <c r="BI182" s="111" t="e">
        <f ca="true">+IF(AND(ISNUMBER(OFFSET('Hygiene Data'!$F$6,0,10*ROW('Hygiene Data'!F176))),'Data Summary'!DX182="Yes"),OFFSET('Hygiene Data'!$F$6,0,10*ROW('Hygiene Data'!F176)),NA())</f>
        <v>#N/A</v>
      </c>
      <c r="BJ182" s="111" t="e">
        <f ca="true">+IF(AND(ISNUMBER(OFFSET('Hygiene Data'!$F$8,0,10*ROW('Hygiene Data'!F176))),'Data Summary'!DY182="Yes"),OFFSET('Hygiene Data'!$F$8,0,10*ROW('Hygiene Data'!F176)),NA())</f>
        <v>#N/A</v>
      </c>
      <c r="BK182" s="111" t="e">
        <f ca="true">+IF(AND(ISNUMBER(OFFSET('Hygiene Data'!$F$10,0,10*ROW('Hygiene Data'!F176))),'Data Summary'!DZ182="Yes"),OFFSET('Hygiene Data'!$F$10,0,10*ROW('Hygiene Data'!F176)),NA())</f>
        <v>#N/A</v>
      </c>
      <c r="BL182" s="111" t="e">
        <f ca="true">+IF(AND(ISNUMBER(OFFSET('Hygiene Data'!$G$6,0,10*ROW('Hygiene Data'!G176))),'Data Summary'!EA182="Yes"),OFFSET('Hygiene Data'!$G$6,0,10*ROW('Hygiene Data'!G176)),NA())</f>
        <v>#N/A</v>
      </c>
      <c r="BM182" s="111" t="e">
        <f ca="true">+IF(AND(ISNUMBER(OFFSET('Hygiene Data'!$G$8,0,10*ROW('Hygiene Data'!G176))),'Data Summary'!EB182="Yes"),OFFSET('Hygiene Data'!$G$8,0,10*ROW('Hygiene Data'!G176)),NA())</f>
        <v>#N/A</v>
      </c>
      <c r="BN182" s="111" t="e">
        <f ca="true">+IF(AND(ISNUMBER(OFFSET('Hygiene Data'!$G$10,0,10*ROW('Hygiene Data'!G176))),'Data Summary'!EC182="Yes"),OFFSET('Hygiene Data'!$G$10,0,10*ROW('Hygiene Data'!G176)),NA())</f>
        <v>#N/A</v>
      </c>
      <c r="BO182" s="111" t="e">
        <f ca="true">+IF(AND(ISNUMBER(OFFSET('Hygiene Data'!$H$6,0,10*ROW('Hygiene Data'!H176))),'Data Summary'!ED182="Yes"),OFFSET('Hygiene Data'!$H$6,0,10*ROW('Hygiene Data'!H176)),NA())</f>
        <v>#N/A</v>
      </c>
      <c r="BP182" s="111" t="e">
        <f ca="true">+IF(AND(ISNUMBER(OFFSET('Hygiene Data'!$H$8,0,10*ROW('Hygiene Data'!H176))),'Data Summary'!EE182="Yes"),OFFSET('Hygiene Data'!$H$8,0,10*ROW('Hygiene Data'!H176)),NA())</f>
        <v>#N/A</v>
      </c>
      <c r="BQ182" s="111" t="e">
        <f ca="true">+IF(AND(ISNUMBER(OFFSET('Hygiene Data'!$H$10,0,10*ROW('Hygiene Data'!H176))),'Data Summary'!EF182="Yes"),OFFSET('Hygiene Data'!$H$10,0,10*ROW('Hygiene Data'!H176)),NA())</f>
        <v>#N/A</v>
      </c>
    </row>
    <row r="183" x14ac:dyDescent="0.2">
      <c r="A183" s="59" t="e">
        <f ca="true">+IF(OFFSET('Water Data'!$B$1,0,10*ROW('Water Data'!B177))="",NA(),OFFSET('Water Data'!$B$1,0,10*ROW('Water Data'!B177)))</f>
        <v>#N/A</v>
      </c>
      <c r="B183" s="59" t="e">
        <f ca="true">+IF(OFFSET('Water Data'!$A$3,0,10*ROW('Water Data'!A180))="",NA(),OFFSET('Water Data'!$A$3,0,10*ROW('Water Data'!A180)))</f>
        <v>#N/A</v>
      </c>
      <c r="C183" s="59" t="e">
        <f ca="true">+IF(OFFSET('Water Data'!$C$3,0,10*ROW('Water Data'!C180))="",NA(),OFFSET('Water Data'!$C$3,0,10*ROW('Water Data'!C180)))</f>
        <v>#N/A</v>
      </c>
      <c r="D183" s="60" t="e">
        <f ca="true">+IF(AND(ISNUMBER(OFFSET('Water Data'!$C$5,0,10*ROW('Water Data'!C177))),'Data Summary'!BS183="Yes"),100-OFFSET('Water Data'!$C$5,0,10*ROW('Water Data'!C177)),NA())</f>
        <v>#N/A</v>
      </c>
      <c r="E183" s="60" t="e">
        <f ca="true">+IF(AND(ISNUMBER(OFFSET('Water Data'!$C$7,0,10*ROW('Water Data'!C177))),'Data Summary'!BT183="Yes"),OFFSET('Water Data'!$C$7,0,10*ROW('Water Data'!C177)),NA())</f>
        <v>#N/A</v>
      </c>
      <c r="F183" s="60" t="e">
        <f ca="true">+IF(AND(ISNUMBER(OFFSET('Water Data'!$C$10,0,10*ROW('Water Data'!C177))),'Data Summary'!BU183="Yes"),OFFSET('Water Data'!$C$10,0,10*ROW('Water Data'!C177)),NA())</f>
        <v>#N/A</v>
      </c>
      <c r="G183" s="60" t="e">
        <f ca="true">+IF(AND(ISNUMBER(OFFSET('Water Data'!$D$5,0,10*ROW('Water Data'!D177))),'Data Summary'!BV183="Yes"),100-OFFSET('Water Data'!$D$5,0,10*ROW('Water Data'!D177)),NA())</f>
        <v>#N/A</v>
      </c>
      <c r="H183" s="60" t="e">
        <f ca="true">+IF(AND(ISNUMBER(OFFSET('Water Data'!$D$7,0,10*ROW('Water Data'!D177))),'Data Summary'!BW183="Yes"),OFFSET('Water Data'!$D$7,0,10*ROW('Water Data'!D177)),NA())</f>
        <v>#N/A</v>
      </c>
      <c r="I183" s="60" t="e">
        <f ca="true">+IF(AND(ISNUMBER(OFFSET('Water Data'!$D$10,0,10*ROW('Water Data'!D177))),'Data Summary'!BX183="Yes"),OFFSET('Water Data'!$D$10,0,10*ROW('Water Data'!D177)),NA())</f>
        <v>#N/A</v>
      </c>
      <c r="J183" s="60" t="e">
        <f ca="true">+IF(AND(ISNUMBER(OFFSET('Water Data'!$E$5,0,10*ROW('Water Data'!E177))),'Data Summary'!BY183="Yes"),100-OFFSET('Water Data'!$E$5,0,10*ROW('Water Data'!E177)),NA())</f>
        <v>#N/A</v>
      </c>
      <c r="K183" s="60" t="e">
        <f ca="true">+IF(AND(ISNUMBER(OFFSET('Water Data'!$E$7,0,10*ROW('Water Data'!E177))),'Data Summary'!BZ183="Yes"),OFFSET('Water Data'!$E$7,0,10*ROW('Water Data'!E177)),NA())</f>
        <v>#N/A</v>
      </c>
      <c r="L183" s="60" t="e">
        <f ca="true">+IF(AND(ISNUMBER(OFFSET('Water Data'!$E$10,0,10*ROW('Water Data'!E177))),'Data Summary'!CA183="Yes"),OFFSET('Water Data'!$E$10,0,10*ROW('Water Data'!E177)),NA())</f>
        <v>#N/A</v>
      </c>
      <c r="M183" s="60" t="e">
        <f ca="true">+IF(AND(ISNUMBER(OFFSET('Water Data'!$F$5,0,10*ROW('Water Data'!F177))),'Data Summary'!CB183="Yes"),100-OFFSET('Water Data'!$F$5,0,10*ROW('Water Data'!F177)),NA())</f>
        <v>#N/A</v>
      </c>
      <c r="N183" s="60" t="e">
        <f ca="true">+IF(AND(ISNUMBER(OFFSET('Water Data'!$F$7,0,10*ROW('Water Data'!F177))),'Data Summary'!CC183="Yes"),OFFSET('Water Data'!$F$7,0,10*ROW('Water Data'!F177)),NA())</f>
        <v>#N/A</v>
      </c>
      <c r="O183" s="60" t="e">
        <f ca="true">+IF(AND(ISNUMBER(OFFSET('Water Data'!$F$10,0,10*ROW('Water Data'!F177))),'Data Summary'!CD183="Yes"),OFFSET('Water Data'!$F$10,0,10*ROW('Water Data'!F177)),NA())</f>
        <v>#N/A</v>
      </c>
      <c r="P183" s="60" t="e">
        <f ca="true">+IF(AND(ISNUMBER(OFFSET('Water Data'!$G$5,0,10*ROW('Water Data'!G177))),'Data Summary'!CE183="Yes"),100-OFFSET('Water Data'!$G$5,0,10*ROW('Water Data'!G177)),NA())</f>
        <v>#N/A</v>
      </c>
      <c r="Q183" s="60" t="e">
        <f ca="true">+IF(AND(ISNUMBER(OFFSET('Water Data'!$G$7,0,10*ROW('Water Data'!G177))),'Data Summary'!CF183="Yes"),OFFSET('Water Data'!$G$7,0,10*ROW('Water Data'!G177)),NA())</f>
        <v>#N/A</v>
      </c>
      <c r="R183" s="60" t="e">
        <f ca="true">+IF(AND(ISNUMBER(OFFSET('Water Data'!$G$10,0,10*ROW('Water Data'!G177))),'Data Summary'!CG183="Yes"),OFFSET('Water Data'!$G$10,0,10*ROW('Water Data'!G177)),NA())</f>
        <v>#N/A</v>
      </c>
      <c r="S183" s="60" t="e">
        <f ca="true">+IF(AND(ISNUMBER(OFFSET('Water Data'!$H$5,0,10*ROW('Water Data'!H177))),'Data Summary'!CH183="Yes"),100-OFFSET('Water Data'!$H$5,0,10*ROW('Water Data'!H177)),NA())</f>
        <v>#N/A</v>
      </c>
      <c r="T183" s="60" t="e">
        <f ca="true">+IF(AND(ISNUMBER(OFFSET('Water Data'!$H$7,0,10*ROW('Water Data'!H177))),'Data Summary'!CI183="Yes"),OFFSET('Water Data'!$H$7,0,10*ROW('Water Data'!H177)),NA())</f>
        <v>#N/A</v>
      </c>
      <c r="U183" s="60" t="e">
        <f ca="true">+IF(AND(ISNUMBER(OFFSET('Water Data'!$H$10,0,10*ROW('Water Data'!H177))),'Data Summary'!CJ183="Yes"),OFFSET('Water Data'!$H$10,0,10*ROW('Water Data'!H177)),NA())</f>
        <v>#N/A</v>
      </c>
      <c r="V183" s="106" t="e">
        <f ca="true">+IF(AND(ISNUMBER(OFFSET('Sanitation Data'!$C$5,0,10*ROW('Sanitation Data'!C177))),'Data Summary'!CK183="Yes"),100-OFFSET('Sanitation Data'!$C$5,0,10*ROW('Sanitation Data'!C177)),NA())</f>
        <v>#N/A</v>
      </c>
      <c r="W183" s="106" t="e">
        <f ca="true">+IF(AND(ISNUMBER(OFFSET('Sanitation Data'!$C$7,0,10*ROW('Sanitation Data'!C177))),'Data Summary'!CL183="Yes"),OFFSET('Sanitation Data'!$C$7,0,10*ROW('Sanitation Data'!C177)),NA())</f>
        <v>#N/A</v>
      </c>
      <c r="X183" s="106" t="e">
        <f ca="true">+IF(AND(ISNUMBER(OFFSET('Sanitation Data'!$C$11,0,10*ROW('Sanitation Data'!C177))),'Data Summary'!CM183="Yes"),OFFSET('Sanitation Data'!$C$11,0,10*ROW('Sanitation Data'!C177)),NA())</f>
        <v>#N/A</v>
      </c>
      <c r="Y183" s="106" t="e">
        <f ca="true">+IF(AND(ISNUMBER(OFFSET('Sanitation Data'!$C$12,0,10*ROW('Sanitation Data'!C177))),'Data Summary'!CN183="Yes"),OFFSET('Sanitation Data'!$C$12,0,10*ROW('Sanitation Data'!C177)),NA())</f>
        <v>#N/A</v>
      </c>
      <c r="Z183" s="106" t="e">
        <f ca="true">+IF(AND(ISNUMBER(OFFSET('Sanitation Data'!$C$13,0,10*ROW('Sanitation Data'!C177))),'Data Summary'!CO183="Yes"),OFFSET('Sanitation Data'!$C$13,0,10*ROW('Sanitation Data'!C177)),NA())</f>
        <v>#N/A</v>
      </c>
      <c r="AA183" s="106" t="e">
        <f ca="true">+IF(AND(ISNUMBER(OFFSET('Sanitation Data'!$D$5,0,10*ROW('Sanitation Data'!D177))),'Data Summary'!CP183="Yes"),100-OFFSET('Sanitation Data'!$D$5,0,10*ROW('Sanitation Data'!D177)),NA())</f>
        <v>#N/A</v>
      </c>
      <c r="AB183" s="106" t="e">
        <f ca="true">+IF(AND(ISNUMBER(OFFSET('Sanitation Data'!$D$7,0,10*ROW('Sanitation Data'!D177))),'Data Summary'!CQ183="Yes"),OFFSET('Sanitation Data'!$D$7,0,10*ROW('Sanitation Data'!D177)),NA())</f>
        <v>#N/A</v>
      </c>
      <c r="AC183" s="106" t="e">
        <f ca="true">+IF(AND(ISNUMBER(OFFSET('Sanitation Data'!$D$11,0,10*ROW('Sanitation Data'!D177))),'Data Summary'!CR183="Yes"),OFFSET('Sanitation Data'!$D$11,0,10*ROW('Sanitation Data'!D177)),NA())</f>
        <v>#N/A</v>
      </c>
      <c r="AD183" s="106" t="e">
        <f ca="true">+IF(AND(ISNUMBER(OFFSET('Sanitation Data'!$D$12,0,10*ROW('Sanitation Data'!D177))),'Data Summary'!CS183="Yes"),OFFSET('Sanitation Data'!$D$12,0,10*ROW('Sanitation Data'!D177)),NA())</f>
        <v>#N/A</v>
      </c>
      <c r="AE183" s="106" t="e">
        <f ca="true">+IF(AND(ISNUMBER(OFFSET('Sanitation Data'!$D$13,0,10*ROW('Sanitation Data'!D177))),'Data Summary'!CT183="Yes"),OFFSET('Sanitation Data'!$D$13,0,10*ROW('Sanitation Data'!D177)),NA())</f>
        <v>#N/A</v>
      </c>
      <c r="AF183" s="106" t="e">
        <f ca="true">+IF(AND(ISNUMBER(OFFSET('Sanitation Data'!$E$5,0,10*ROW('Sanitation Data'!E177))),'Data Summary'!CU183="Yes"),100-OFFSET('Sanitation Data'!$E$5,0,10*ROW('Sanitation Data'!E177)),NA())</f>
        <v>#N/A</v>
      </c>
      <c r="AG183" s="106" t="e">
        <f ca="true">+IF(AND(ISNUMBER(OFFSET('Sanitation Data'!$E$7,0,10*ROW('Sanitation Data'!E177))),'Data Summary'!CV183="Yes"),OFFSET('Sanitation Data'!$E$7,0,10*ROW('Sanitation Data'!E177)),NA())</f>
        <v>#N/A</v>
      </c>
      <c r="AH183" s="106" t="e">
        <f ca="true">+IF(AND(ISNUMBER(OFFSET('Sanitation Data'!$E$11,0,10*ROW('Sanitation Data'!E177))),'Data Summary'!CW183="Yes"),OFFSET('Sanitation Data'!$E$11,0,10*ROW('Sanitation Data'!E177)),NA())</f>
        <v>#N/A</v>
      </c>
      <c r="AI183" s="106" t="e">
        <f ca="true">+IF(AND(ISNUMBER(OFFSET('Sanitation Data'!$E$12,0,10*ROW('Sanitation Data'!E177))),'Data Summary'!CX183="Yes"),OFFSET('Sanitation Data'!$E$12,0,10*ROW('Sanitation Data'!E177)),NA())</f>
        <v>#N/A</v>
      </c>
      <c r="AJ183" s="106" t="e">
        <f ca="true">+IF(AND(ISNUMBER(OFFSET('Sanitation Data'!$E$13,0,10*ROW('Sanitation Data'!E177))),'Data Summary'!CY183="Yes"),OFFSET('Sanitation Data'!$E$13,0,10*ROW('Sanitation Data'!E177)),NA())</f>
        <v>#N/A</v>
      </c>
      <c r="AK183" s="106" t="e">
        <f ca="true">+IF(AND(ISNUMBER(OFFSET('Sanitation Data'!$F$5,0,10*ROW('Sanitation Data'!F177))),'Data Summary'!CZ183="Yes"),100-OFFSET('Sanitation Data'!$F$5,0,10*ROW('Sanitation Data'!F177)),NA())</f>
        <v>#N/A</v>
      </c>
      <c r="AL183" s="106" t="e">
        <f ca="true">+IF(AND(ISNUMBER(OFFSET('Sanitation Data'!$F$7,0,10*ROW('Sanitation Data'!F177))),'Data Summary'!DA183="Yes"),OFFSET('Sanitation Data'!$F$7,0,10*ROW('Sanitation Data'!F177)),NA())</f>
        <v>#N/A</v>
      </c>
      <c r="AM183" s="106" t="e">
        <f ca="true">+IF(AND(ISNUMBER(OFFSET('Sanitation Data'!$F$11,0,10*ROW('Sanitation Data'!F177))),'Data Summary'!DB183="Yes"),OFFSET('Sanitation Data'!$F$11,0,10*ROW('Sanitation Data'!F177)),NA())</f>
        <v>#N/A</v>
      </c>
      <c r="AN183" s="106" t="e">
        <f ca="true">+IF(AND(ISNUMBER(OFFSET('Sanitation Data'!$F$12,0,10*ROW('Sanitation Data'!F177))),'Data Summary'!DC183="Yes"),OFFSET('Sanitation Data'!$F$12,0,10*ROW('Sanitation Data'!F177)),NA())</f>
        <v>#N/A</v>
      </c>
      <c r="AO183" s="106" t="e">
        <f ca="true">+IF(AND(ISNUMBER(OFFSET('Sanitation Data'!$F$13,0,10*ROW('Sanitation Data'!F177))),'Data Summary'!DD183="Yes"),OFFSET('Sanitation Data'!$F$13,0,10*ROW('Sanitation Data'!F177)),NA())</f>
        <v>#N/A</v>
      </c>
      <c r="AP183" s="106" t="e">
        <f ca="true">+IF(AND(ISNUMBER(OFFSET('Sanitation Data'!$G$5,0,10*ROW('Sanitation Data'!G177))),'Data Summary'!DE183="Yes"),100-OFFSET('Sanitation Data'!$G$5,0,10*ROW('Sanitation Data'!G177)),NA())</f>
        <v>#N/A</v>
      </c>
      <c r="AQ183" s="106" t="e">
        <f ca="true">+IF(AND(ISNUMBER(OFFSET('Sanitation Data'!$G$7,0,10*ROW('Sanitation Data'!G177))),'Data Summary'!DF183="Yes"),OFFSET('Sanitation Data'!$G$7,0,10*ROW('Sanitation Data'!G177)),NA())</f>
        <v>#N/A</v>
      </c>
      <c r="AR183" s="106" t="e">
        <f ca="true">+IF(AND(ISNUMBER(OFFSET('Sanitation Data'!$G$11,0,10*ROW('Sanitation Data'!G177))),'Data Summary'!DG183="Yes"),OFFSET('Sanitation Data'!$G$11,0,10*ROW('Sanitation Data'!G177)),NA())</f>
        <v>#N/A</v>
      </c>
      <c r="AS183" s="106" t="e">
        <f ca="true">+IF(AND(ISNUMBER(OFFSET('Sanitation Data'!$G$12,0,10*ROW('Sanitation Data'!G177))),'Data Summary'!DH183="Yes"),OFFSET('Sanitation Data'!$G$12,0,10*ROW('Sanitation Data'!G177)),NA())</f>
        <v>#N/A</v>
      </c>
      <c r="AT183" s="106" t="e">
        <f ca="true">+IF(AND(ISNUMBER(OFFSET('Sanitation Data'!$G$13,0,10*ROW('Sanitation Data'!G177))),'Data Summary'!DI183="Yes"),OFFSET('Sanitation Data'!$G$13,0,10*ROW('Sanitation Data'!G177)),NA())</f>
        <v>#N/A</v>
      </c>
      <c r="AU183" s="106" t="e">
        <f ca="true">+IF(AND(ISNUMBER(OFFSET('Sanitation Data'!$H$5,0,10*ROW('Sanitation Data'!H177))),'Data Summary'!DJ183="Yes"),100-OFFSET('Sanitation Data'!$H$5,0,10*ROW('Sanitation Data'!H177)),NA())</f>
        <v>#N/A</v>
      </c>
      <c r="AV183" s="106" t="e">
        <f ca="true">+IF(AND(ISNUMBER(OFFSET('Sanitation Data'!$H$7,0,10*ROW('Sanitation Data'!H177))),'Data Summary'!DK183="Yes"),OFFSET('Sanitation Data'!$H$7,0,10*ROW('Sanitation Data'!H177)),NA())</f>
        <v>#N/A</v>
      </c>
      <c r="AW183" s="106" t="e">
        <f ca="true">+IF(AND(ISNUMBER(OFFSET('Sanitation Data'!$H$11,0,10*ROW('Sanitation Data'!H177))),'Data Summary'!DL183="Yes"),OFFSET('Sanitation Data'!$H$11,0,10*ROW('Sanitation Data'!H177)),NA())</f>
        <v>#N/A</v>
      </c>
      <c r="AX183" s="106" t="e">
        <f ca="true">+IF(AND(ISNUMBER(OFFSET('Sanitation Data'!$H$12,0,10*ROW('Sanitation Data'!H177))),'Data Summary'!DM183="Yes"),OFFSET('Sanitation Data'!$H$12,0,10*ROW('Sanitation Data'!H177)),NA())</f>
        <v>#N/A</v>
      </c>
      <c r="AY183" s="106" t="e">
        <f ca="true">+IF(AND(ISNUMBER(OFFSET('Sanitation Data'!$H$13,0,10*ROW('Sanitation Data'!H177))),'Data Summary'!DN183="Yes"),OFFSET('Sanitation Data'!$H$13,0,10*ROW('Sanitation Data'!H177)),NA())</f>
        <v>#N/A</v>
      </c>
      <c r="AZ183" s="111" t="e">
        <f ca="true">+IF(AND(ISNUMBER(OFFSET('Hygiene Data'!$C$6,0,10*ROW('Hygiene Data'!C177))),'Data Summary'!DO183="Yes"),OFFSET('Hygiene Data'!$C$6,0,10*ROW('Hygiene Data'!C177)),NA())</f>
        <v>#N/A</v>
      </c>
      <c r="BA183" s="111" t="e">
        <f ca="true">+IF(AND(ISNUMBER(OFFSET('Hygiene Data'!$C$8,0,10*ROW('Hygiene Data'!C177))),'Data Summary'!DP183="Yes"),OFFSET('Hygiene Data'!$C$8,0,10*ROW('Hygiene Data'!C177)),NA())</f>
        <v>#N/A</v>
      </c>
      <c r="BB183" s="111" t="e">
        <f ca="true">+IF(AND(ISNUMBER(OFFSET('Hygiene Data'!$C$10,0,10*ROW('Hygiene Data'!C177))),'Data Summary'!DQ183="Yes"),OFFSET('Hygiene Data'!$C$10,0,10*ROW('Hygiene Data'!C177)),NA())</f>
        <v>#N/A</v>
      </c>
      <c r="BC183" s="111" t="e">
        <f ca="true">+IF(AND(ISNUMBER(OFFSET('Hygiene Data'!$D$6,0,10*ROW('Hygiene Data'!D177))),'Data Summary'!DR183="Yes"),OFFSET('Hygiene Data'!$D$6,0,10*ROW('Hygiene Data'!D177)),NA())</f>
        <v>#N/A</v>
      </c>
      <c r="BD183" s="111" t="e">
        <f ca="true">+IF(AND(ISNUMBER(OFFSET('Hygiene Data'!$D$8,0,10*ROW('Hygiene Data'!D177))),'Data Summary'!DS183="Yes"),OFFSET('Hygiene Data'!$D$8,0,10*ROW('Hygiene Data'!D177)),NA())</f>
        <v>#N/A</v>
      </c>
      <c r="BE183" s="111" t="e">
        <f ca="true">+IF(AND(ISNUMBER(OFFSET('Hygiene Data'!$D$10,0,10*ROW('Hygiene Data'!D177))),'Data Summary'!DT183="Yes"),OFFSET('Hygiene Data'!$D$10,0,10*ROW('Hygiene Data'!D177)),NA())</f>
        <v>#N/A</v>
      </c>
      <c r="BF183" s="111" t="e">
        <f ca="true">+IF(AND(ISNUMBER(OFFSET('Hygiene Data'!$E$6,0,10*ROW('Hygiene Data'!E177))),'Data Summary'!DU183="Yes"),OFFSET('Hygiene Data'!$E$6,0,10*ROW('Hygiene Data'!E177)),NA())</f>
        <v>#N/A</v>
      </c>
      <c r="BG183" s="111" t="e">
        <f ca="true">+IF(AND(ISNUMBER(OFFSET('Hygiene Data'!$E$8,0,10*ROW('Hygiene Data'!E177))),'Data Summary'!DV183="Yes"),OFFSET('Hygiene Data'!$E$8,0,10*ROW('Hygiene Data'!E177)),NA())</f>
        <v>#N/A</v>
      </c>
      <c r="BH183" s="111" t="e">
        <f ca="true">+IF(AND(ISNUMBER(OFFSET('Hygiene Data'!$E$10,0,10*ROW('Hygiene Data'!E177))),'Data Summary'!DW183="Yes"),OFFSET('Hygiene Data'!$E$10,0,10*ROW('Hygiene Data'!E177)),NA())</f>
        <v>#N/A</v>
      </c>
      <c r="BI183" s="111" t="e">
        <f ca="true">+IF(AND(ISNUMBER(OFFSET('Hygiene Data'!$F$6,0,10*ROW('Hygiene Data'!F177))),'Data Summary'!DX183="Yes"),OFFSET('Hygiene Data'!$F$6,0,10*ROW('Hygiene Data'!F177)),NA())</f>
        <v>#N/A</v>
      </c>
      <c r="BJ183" s="111" t="e">
        <f ca="true">+IF(AND(ISNUMBER(OFFSET('Hygiene Data'!$F$8,0,10*ROW('Hygiene Data'!F177))),'Data Summary'!DY183="Yes"),OFFSET('Hygiene Data'!$F$8,0,10*ROW('Hygiene Data'!F177)),NA())</f>
        <v>#N/A</v>
      </c>
      <c r="BK183" s="111" t="e">
        <f ca="true">+IF(AND(ISNUMBER(OFFSET('Hygiene Data'!$F$10,0,10*ROW('Hygiene Data'!F177))),'Data Summary'!DZ183="Yes"),OFFSET('Hygiene Data'!$F$10,0,10*ROW('Hygiene Data'!F177)),NA())</f>
        <v>#N/A</v>
      </c>
      <c r="BL183" s="111" t="e">
        <f ca="true">+IF(AND(ISNUMBER(OFFSET('Hygiene Data'!$G$6,0,10*ROW('Hygiene Data'!G177))),'Data Summary'!EA183="Yes"),OFFSET('Hygiene Data'!$G$6,0,10*ROW('Hygiene Data'!G177)),NA())</f>
        <v>#N/A</v>
      </c>
      <c r="BM183" s="111" t="e">
        <f ca="true">+IF(AND(ISNUMBER(OFFSET('Hygiene Data'!$G$8,0,10*ROW('Hygiene Data'!G177))),'Data Summary'!EB183="Yes"),OFFSET('Hygiene Data'!$G$8,0,10*ROW('Hygiene Data'!G177)),NA())</f>
        <v>#N/A</v>
      </c>
      <c r="BN183" s="111" t="e">
        <f ca="true">+IF(AND(ISNUMBER(OFFSET('Hygiene Data'!$G$10,0,10*ROW('Hygiene Data'!G177))),'Data Summary'!EC183="Yes"),OFFSET('Hygiene Data'!$G$10,0,10*ROW('Hygiene Data'!G177)),NA())</f>
        <v>#N/A</v>
      </c>
      <c r="BO183" s="111" t="e">
        <f ca="true">+IF(AND(ISNUMBER(OFFSET('Hygiene Data'!$H$6,0,10*ROW('Hygiene Data'!H177))),'Data Summary'!ED183="Yes"),OFFSET('Hygiene Data'!$H$6,0,10*ROW('Hygiene Data'!H177)),NA())</f>
        <v>#N/A</v>
      </c>
      <c r="BP183" s="111" t="e">
        <f ca="true">+IF(AND(ISNUMBER(OFFSET('Hygiene Data'!$H$8,0,10*ROW('Hygiene Data'!H177))),'Data Summary'!EE183="Yes"),OFFSET('Hygiene Data'!$H$8,0,10*ROW('Hygiene Data'!H177)),NA())</f>
        <v>#N/A</v>
      </c>
      <c r="BQ183" s="111" t="e">
        <f ca="true">+IF(AND(ISNUMBER(OFFSET('Hygiene Data'!$H$10,0,10*ROW('Hygiene Data'!H177))),'Data Summary'!EF183="Yes"),OFFSET('Hygiene Data'!$H$10,0,10*ROW('Hygiene Data'!H177)),NA())</f>
        <v>#N/A</v>
      </c>
    </row>
    <row r="184" x14ac:dyDescent="0.2">
      <c r="A184" s="59" t="e">
        <f ca="true">+IF(OFFSET('Water Data'!$B$1,0,10*ROW('Water Data'!B178))="",NA(),OFFSET('Water Data'!$B$1,0,10*ROW('Water Data'!B178)))</f>
        <v>#N/A</v>
      </c>
      <c r="B184" s="59" t="e">
        <f ca="true">+IF(OFFSET('Water Data'!$A$3,0,10*ROW('Water Data'!A181))="",NA(),OFFSET('Water Data'!$A$3,0,10*ROW('Water Data'!A181)))</f>
        <v>#N/A</v>
      </c>
      <c r="C184" s="59" t="e">
        <f ca="true">+IF(OFFSET('Water Data'!$C$3,0,10*ROW('Water Data'!C181))="",NA(),OFFSET('Water Data'!$C$3,0,10*ROW('Water Data'!C181)))</f>
        <v>#N/A</v>
      </c>
      <c r="D184" s="60" t="e">
        <f ca="true">+IF(AND(ISNUMBER(OFFSET('Water Data'!$C$5,0,10*ROW('Water Data'!C178))),'Data Summary'!BS184="Yes"),100-OFFSET('Water Data'!$C$5,0,10*ROW('Water Data'!C178)),NA())</f>
        <v>#N/A</v>
      </c>
      <c r="E184" s="60" t="e">
        <f ca="true">+IF(AND(ISNUMBER(OFFSET('Water Data'!$C$7,0,10*ROW('Water Data'!C178))),'Data Summary'!BT184="Yes"),OFFSET('Water Data'!$C$7,0,10*ROW('Water Data'!C178)),NA())</f>
        <v>#N/A</v>
      </c>
      <c r="F184" s="60" t="e">
        <f ca="true">+IF(AND(ISNUMBER(OFFSET('Water Data'!$C$10,0,10*ROW('Water Data'!C178))),'Data Summary'!BU184="Yes"),OFFSET('Water Data'!$C$10,0,10*ROW('Water Data'!C178)),NA())</f>
        <v>#N/A</v>
      </c>
      <c r="G184" s="60" t="e">
        <f ca="true">+IF(AND(ISNUMBER(OFFSET('Water Data'!$D$5,0,10*ROW('Water Data'!D178))),'Data Summary'!BV184="Yes"),100-OFFSET('Water Data'!$D$5,0,10*ROW('Water Data'!D178)),NA())</f>
        <v>#N/A</v>
      </c>
      <c r="H184" s="60" t="e">
        <f ca="true">+IF(AND(ISNUMBER(OFFSET('Water Data'!$D$7,0,10*ROW('Water Data'!D178))),'Data Summary'!BW184="Yes"),OFFSET('Water Data'!$D$7,0,10*ROW('Water Data'!D178)),NA())</f>
        <v>#N/A</v>
      </c>
      <c r="I184" s="60" t="e">
        <f ca="true">+IF(AND(ISNUMBER(OFFSET('Water Data'!$D$10,0,10*ROW('Water Data'!D178))),'Data Summary'!BX184="Yes"),OFFSET('Water Data'!$D$10,0,10*ROW('Water Data'!D178)),NA())</f>
        <v>#N/A</v>
      </c>
      <c r="J184" s="60" t="e">
        <f ca="true">+IF(AND(ISNUMBER(OFFSET('Water Data'!$E$5,0,10*ROW('Water Data'!E178))),'Data Summary'!BY184="Yes"),100-OFFSET('Water Data'!$E$5,0,10*ROW('Water Data'!E178)),NA())</f>
        <v>#N/A</v>
      </c>
      <c r="K184" s="60" t="e">
        <f ca="true">+IF(AND(ISNUMBER(OFFSET('Water Data'!$E$7,0,10*ROW('Water Data'!E178))),'Data Summary'!BZ184="Yes"),OFFSET('Water Data'!$E$7,0,10*ROW('Water Data'!E178)),NA())</f>
        <v>#N/A</v>
      </c>
      <c r="L184" s="60" t="e">
        <f ca="true">+IF(AND(ISNUMBER(OFFSET('Water Data'!$E$10,0,10*ROW('Water Data'!E178))),'Data Summary'!CA184="Yes"),OFFSET('Water Data'!$E$10,0,10*ROW('Water Data'!E178)),NA())</f>
        <v>#N/A</v>
      </c>
      <c r="M184" s="60" t="e">
        <f ca="true">+IF(AND(ISNUMBER(OFFSET('Water Data'!$F$5,0,10*ROW('Water Data'!F178))),'Data Summary'!CB184="Yes"),100-OFFSET('Water Data'!$F$5,0,10*ROW('Water Data'!F178)),NA())</f>
        <v>#N/A</v>
      </c>
      <c r="N184" s="60" t="e">
        <f ca="true">+IF(AND(ISNUMBER(OFFSET('Water Data'!$F$7,0,10*ROW('Water Data'!F178))),'Data Summary'!CC184="Yes"),OFFSET('Water Data'!$F$7,0,10*ROW('Water Data'!F178)),NA())</f>
        <v>#N/A</v>
      </c>
      <c r="O184" s="60" t="e">
        <f ca="true">+IF(AND(ISNUMBER(OFFSET('Water Data'!$F$10,0,10*ROW('Water Data'!F178))),'Data Summary'!CD184="Yes"),OFFSET('Water Data'!$F$10,0,10*ROW('Water Data'!F178)),NA())</f>
        <v>#N/A</v>
      </c>
      <c r="P184" s="60" t="e">
        <f ca="true">+IF(AND(ISNUMBER(OFFSET('Water Data'!$G$5,0,10*ROW('Water Data'!G178))),'Data Summary'!CE184="Yes"),100-OFFSET('Water Data'!$G$5,0,10*ROW('Water Data'!G178)),NA())</f>
        <v>#N/A</v>
      </c>
      <c r="Q184" s="60" t="e">
        <f ca="true">+IF(AND(ISNUMBER(OFFSET('Water Data'!$G$7,0,10*ROW('Water Data'!G178))),'Data Summary'!CF184="Yes"),OFFSET('Water Data'!$G$7,0,10*ROW('Water Data'!G178)),NA())</f>
        <v>#N/A</v>
      </c>
      <c r="R184" s="60" t="e">
        <f ca="true">+IF(AND(ISNUMBER(OFFSET('Water Data'!$G$10,0,10*ROW('Water Data'!G178))),'Data Summary'!CG184="Yes"),OFFSET('Water Data'!$G$10,0,10*ROW('Water Data'!G178)),NA())</f>
        <v>#N/A</v>
      </c>
      <c r="S184" s="60" t="e">
        <f ca="true">+IF(AND(ISNUMBER(OFFSET('Water Data'!$H$5,0,10*ROW('Water Data'!H178))),'Data Summary'!CH184="Yes"),100-OFFSET('Water Data'!$H$5,0,10*ROW('Water Data'!H178)),NA())</f>
        <v>#N/A</v>
      </c>
      <c r="T184" s="60" t="e">
        <f ca="true">+IF(AND(ISNUMBER(OFFSET('Water Data'!$H$7,0,10*ROW('Water Data'!H178))),'Data Summary'!CI184="Yes"),OFFSET('Water Data'!$H$7,0,10*ROW('Water Data'!H178)),NA())</f>
        <v>#N/A</v>
      </c>
      <c r="U184" s="60" t="e">
        <f ca="true">+IF(AND(ISNUMBER(OFFSET('Water Data'!$H$10,0,10*ROW('Water Data'!H178))),'Data Summary'!CJ184="Yes"),OFFSET('Water Data'!$H$10,0,10*ROW('Water Data'!H178)),NA())</f>
        <v>#N/A</v>
      </c>
      <c r="V184" s="106" t="e">
        <f ca="true">+IF(AND(ISNUMBER(OFFSET('Sanitation Data'!$C$5,0,10*ROW('Sanitation Data'!C178))),'Data Summary'!CK184="Yes"),100-OFFSET('Sanitation Data'!$C$5,0,10*ROW('Sanitation Data'!C178)),NA())</f>
        <v>#N/A</v>
      </c>
      <c r="W184" s="106" t="e">
        <f ca="true">+IF(AND(ISNUMBER(OFFSET('Sanitation Data'!$C$7,0,10*ROW('Sanitation Data'!C178))),'Data Summary'!CL184="Yes"),OFFSET('Sanitation Data'!$C$7,0,10*ROW('Sanitation Data'!C178)),NA())</f>
        <v>#N/A</v>
      </c>
      <c r="X184" s="106" t="e">
        <f ca="true">+IF(AND(ISNUMBER(OFFSET('Sanitation Data'!$C$11,0,10*ROW('Sanitation Data'!C178))),'Data Summary'!CM184="Yes"),OFFSET('Sanitation Data'!$C$11,0,10*ROW('Sanitation Data'!C178)),NA())</f>
        <v>#N/A</v>
      </c>
      <c r="Y184" s="106" t="e">
        <f ca="true">+IF(AND(ISNUMBER(OFFSET('Sanitation Data'!$C$12,0,10*ROW('Sanitation Data'!C178))),'Data Summary'!CN184="Yes"),OFFSET('Sanitation Data'!$C$12,0,10*ROW('Sanitation Data'!C178)),NA())</f>
        <v>#N/A</v>
      </c>
      <c r="Z184" s="106" t="e">
        <f ca="true">+IF(AND(ISNUMBER(OFFSET('Sanitation Data'!$C$13,0,10*ROW('Sanitation Data'!C178))),'Data Summary'!CO184="Yes"),OFFSET('Sanitation Data'!$C$13,0,10*ROW('Sanitation Data'!C178)),NA())</f>
        <v>#N/A</v>
      </c>
      <c r="AA184" s="106" t="e">
        <f ca="true">+IF(AND(ISNUMBER(OFFSET('Sanitation Data'!$D$5,0,10*ROW('Sanitation Data'!D178))),'Data Summary'!CP184="Yes"),100-OFFSET('Sanitation Data'!$D$5,0,10*ROW('Sanitation Data'!D178)),NA())</f>
        <v>#N/A</v>
      </c>
      <c r="AB184" s="106" t="e">
        <f ca="true">+IF(AND(ISNUMBER(OFFSET('Sanitation Data'!$D$7,0,10*ROW('Sanitation Data'!D178))),'Data Summary'!CQ184="Yes"),OFFSET('Sanitation Data'!$D$7,0,10*ROW('Sanitation Data'!D178)),NA())</f>
        <v>#N/A</v>
      </c>
      <c r="AC184" s="106" t="e">
        <f ca="true">+IF(AND(ISNUMBER(OFFSET('Sanitation Data'!$D$11,0,10*ROW('Sanitation Data'!D178))),'Data Summary'!CR184="Yes"),OFFSET('Sanitation Data'!$D$11,0,10*ROW('Sanitation Data'!D178)),NA())</f>
        <v>#N/A</v>
      </c>
      <c r="AD184" s="106" t="e">
        <f ca="true">+IF(AND(ISNUMBER(OFFSET('Sanitation Data'!$D$12,0,10*ROW('Sanitation Data'!D178))),'Data Summary'!CS184="Yes"),OFFSET('Sanitation Data'!$D$12,0,10*ROW('Sanitation Data'!D178)),NA())</f>
        <v>#N/A</v>
      </c>
      <c r="AE184" s="106" t="e">
        <f ca="true">+IF(AND(ISNUMBER(OFFSET('Sanitation Data'!$D$13,0,10*ROW('Sanitation Data'!D178))),'Data Summary'!CT184="Yes"),OFFSET('Sanitation Data'!$D$13,0,10*ROW('Sanitation Data'!D178)),NA())</f>
        <v>#N/A</v>
      </c>
      <c r="AF184" s="106" t="e">
        <f ca="true">+IF(AND(ISNUMBER(OFFSET('Sanitation Data'!$E$5,0,10*ROW('Sanitation Data'!E178))),'Data Summary'!CU184="Yes"),100-OFFSET('Sanitation Data'!$E$5,0,10*ROW('Sanitation Data'!E178)),NA())</f>
        <v>#N/A</v>
      </c>
      <c r="AG184" s="106" t="e">
        <f ca="true">+IF(AND(ISNUMBER(OFFSET('Sanitation Data'!$E$7,0,10*ROW('Sanitation Data'!E178))),'Data Summary'!CV184="Yes"),OFFSET('Sanitation Data'!$E$7,0,10*ROW('Sanitation Data'!E178)),NA())</f>
        <v>#N/A</v>
      </c>
      <c r="AH184" s="106" t="e">
        <f ca="true">+IF(AND(ISNUMBER(OFFSET('Sanitation Data'!$E$11,0,10*ROW('Sanitation Data'!E178))),'Data Summary'!CW184="Yes"),OFFSET('Sanitation Data'!$E$11,0,10*ROW('Sanitation Data'!E178)),NA())</f>
        <v>#N/A</v>
      </c>
      <c r="AI184" s="106" t="e">
        <f ca="true">+IF(AND(ISNUMBER(OFFSET('Sanitation Data'!$E$12,0,10*ROW('Sanitation Data'!E178))),'Data Summary'!CX184="Yes"),OFFSET('Sanitation Data'!$E$12,0,10*ROW('Sanitation Data'!E178)),NA())</f>
        <v>#N/A</v>
      </c>
      <c r="AJ184" s="106" t="e">
        <f ca="true">+IF(AND(ISNUMBER(OFFSET('Sanitation Data'!$E$13,0,10*ROW('Sanitation Data'!E178))),'Data Summary'!CY184="Yes"),OFFSET('Sanitation Data'!$E$13,0,10*ROW('Sanitation Data'!E178)),NA())</f>
        <v>#N/A</v>
      </c>
      <c r="AK184" s="106" t="e">
        <f ca="true">+IF(AND(ISNUMBER(OFFSET('Sanitation Data'!$F$5,0,10*ROW('Sanitation Data'!F178))),'Data Summary'!CZ184="Yes"),100-OFFSET('Sanitation Data'!$F$5,0,10*ROW('Sanitation Data'!F178)),NA())</f>
        <v>#N/A</v>
      </c>
      <c r="AL184" s="106" t="e">
        <f ca="true">+IF(AND(ISNUMBER(OFFSET('Sanitation Data'!$F$7,0,10*ROW('Sanitation Data'!F178))),'Data Summary'!DA184="Yes"),OFFSET('Sanitation Data'!$F$7,0,10*ROW('Sanitation Data'!F178)),NA())</f>
        <v>#N/A</v>
      </c>
      <c r="AM184" s="106" t="e">
        <f ca="true">+IF(AND(ISNUMBER(OFFSET('Sanitation Data'!$F$11,0,10*ROW('Sanitation Data'!F178))),'Data Summary'!DB184="Yes"),OFFSET('Sanitation Data'!$F$11,0,10*ROW('Sanitation Data'!F178)),NA())</f>
        <v>#N/A</v>
      </c>
      <c r="AN184" s="106" t="e">
        <f ca="true">+IF(AND(ISNUMBER(OFFSET('Sanitation Data'!$F$12,0,10*ROW('Sanitation Data'!F178))),'Data Summary'!DC184="Yes"),OFFSET('Sanitation Data'!$F$12,0,10*ROW('Sanitation Data'!F178)),NA())</f>
        <v>#N/A</v>
      </c>
      <c r="AO184" s="106" t="e">
        <f ca="true">+IF(AND(ISNUMBER(OFFSET('Sanitation Data'!$F$13,0,10*ROW('Sanitation Data'!F178))),'Data Summary'!DD184="Yes"),OFFSET('Sanitation Data'!$F$13,0,10*ROW('Sanitation Data'!F178)),NA())</f>
        <v>#N/A</v>
      </c>
      <c r="AP184" s="106" t="e">
        <f ca="true">+IF(AND(ISNUMBER(OFFSET('Sanitation Data'!$G$5,0,10*ROW('Sanitation Data'!G178))),'Data Summary'!DE184="Yes"),100-OFFSET('Sanitation Data'!$G$5,0,10*ROW('Sanitation Data'!G178)),NA())</f>
        <v>#N/A</v>
      </c>
      <c r="AQ184" s="106" t="e">
        <f ca="true">+IF(AND(ISNUMBER(OFFSET('Sanitation Data'!$G$7,0,10*ROW('Sanitation Data'!G178))),'Data Summary'!DF184="Yes"),OFFSET('Sanitation Data'!$G$7,0,10*ROW('Sanitation Data'!G178)),NA())</f>
        <v>#N/A</v>
      </c>
      <c r="AR184" s="106" t="e">
        <f ca="true">+IF(AND(ISNUMBER(OFFSET('Sanitation Data'!$G$11,0,10*ROW('Sanitation Data'!G178))),'Data Summary'!DG184="Yes"),OFFSET('Sanitation Data'!$G$11,0,10*ROW('Sanitation Data'!G178)),NA())</f>
        <v>#N/A</v>
      </c>
      <c r="AS184" s="106" t="e">
        <f ca="true">+IF(AND(ISNUMBER(OFFSET('Sanitation Data'!$G$12,0,10*ROW('Sanitation Data'!G178))),'Data Summary'!DH184="Yes"),OFFSET('Sanitation Data'!$G$12,0,10*ROW('Sanitation Data'!G178)),NA())</f>
        <v>#N/A</v>
      </c>
      <c r="AT184" s="106" t="e">
        <f ca="true">+IF(AND(ISNUMBER(OFFSET('Sanitation Data'!$G$13,0,10*ROW('Sanitation Data'!G178))),'Data Summary'!DI184="Yes"),OFFSET('Sanitation Data'!$G$13,0,10*ROW('Sanitation Data'!G178)),NA())</f>
        <v>#N/A</v>
      </c>
      <c r="AU184" s="106" t="e">
        <f ca="true">+IF(AND(ISNUMBER(OFFSET('Sanitation Data'!$H$5,0,10*ROW('Sanitation Data'!H178))),'Data Summary'!DJ184="Yes"),100-OFFSET('Sanitation Data'!$H$5,0,10*ROW('Sanitation Data'!H178)),NA())</f>
        <v>#N/A</v>
      </c>
      <c r="AV184" s="106" t="e">
        <f ca="true">+IF(AND(ISNUMBER(OFFSET('Sanitation Data'!$H$7,0,10*ROW('Sanitation Data'!H178))),'Data Summary'!DK184="Yes"),OFFSET('Sanitation Data'!$H$7,0,10*ROW('Sanitation Data'!H178)),NA())</f>
        <v>#N/A</v>
      </c>
      <c r="AW184" s="106" t="e">
        <f ca="true">+IF(AND(ISNUMBER(OFFSET('Sanitation Data'!$H$11,0,10*ROW('Sanitation Data'!H178))),'Data Summary'!DL184="Yes"),OFFSET('Sanitation Data'!$H$11,0,10*ROW('Sanitation Data'!H178)),NA())</f>
        <v>#N/A</v>
      </c>
      <c r="AX184" s="106" t="e">
        <f ca="true">+IF(AND(ISNUMBER(OFFSET('Sanitation Data'!$H$12,0,10*ROW('Sanitation Data'!H178))),'Data Summary'!DM184="Yes"),OFFSET('Sanitation Data'!$H$12,0,10*ROW('Sanitation Data'!H178)),NA())</f>
        <v>#N/A</v>
      </c>
      <c r="AY184" s="106" t="e">
        <f ca="true">+IF(AND(ISNUMBER(OFFSET('Sanitation Data'!$H$13,0,10*ROW('Sanitation Data'!H178))),'Data Summary'!DN184="Yes"),OFFSET('Sanitation Data'!$H$13,0,10*ROW('Sanitation Data'!H178)),NA())</f>
        <v>#N/A</v>
      </c>
      <c r="AZ184" s="111" t="e">
        <f ca="true">+IF(AND(ISNUMBER(OFFSET('Hygiene Data'!$C$6,0,10*ROW('Hygiene Data'!C178))),'Data Summary'!DO184="Yes"),OFFSET('Hygiene Data'!$C$6,0,10*ROW('Hygiene Data'!C178)),NA())</f>
        <v>#N/A</v>
      </c>
      <c r="BA184" s="111" t="e">
        <f ca="true">+IF(AND(ISNUMBER(OFFSET('Hygiene Data'!$C$8,0,10*ROW('Hygiene Data'!C178))),'Data Summary'!DP184="Yes"),OFFSET('Hygiene Data'!$C$8,0,10*ROW('Hygiene Data'!C178)),NA())</f>
        <v>#N/A</v>
      </c>
      <c r="BB184" s="111" t="e">
        <f ca="true">+IF(AND(ISNUMBER(OFFSET('Hygiene Data'!$C$10,0,10*ROW('Hygiene Data'!C178))),'Data Summary'!DQ184="Yes"),OFFSET('Hygiene Data'!$C$10,0,10*ROW('Hygiene Data'!C178)),NA())</f>
        <v>#N/A</v>
      </c>
      <c r="BC184" s="111" t="e">
        <f ca="true">+IF(AND(ISNUMBER(OFFSET('Hygiene Data'!$D$6,0,10*ROW('Hygiene Data'!D178))),'Data Summary'!DR184="Yes"),OFFSET('Hygiene Data'!$D$6,0,10*ROW('Hygiene Data'!D178)),NA())</f>
        <v>#N/A</v>
      </c>
      <c r="BD184" s="111" t="e">
        <f ca="true">+IF(AND(ISNUMBER(OFFSET('Hygiene Data'!$D$8,0,10*ROW('Hygiene Data'!D178))),'Data Summary'!DS184="Yes"),OFFSET('Hygiene Data'!$D$8,0,10*ROW('Hygiene Data'!D178)),NA())</f>
        <v>#N/A</v>
      </c>
      <c r="BE184" s="111" t="e">
        <f ca="true">+IF(AND(ISNUMBER(OFFSET('Hygiene Data'!$D$10,0,10*ROW('Hygiene Data'!D178))),'Data Summary'!DT184="Yes"),OFFSET('Hygiene Data'!$D$10,0,10*ROW('Hygiene Data'!D178)),NA())</f>
        <v>#N/A</v>
      </c>
      <c r="BF184" s="111" t="e">
        <f ca="true">+IF(AND(ISNUMBER(OFFSET('Hygiene Data'!$E$6,0,10*ROW('Hygiene Data'!E178))),'Data Summary'!DU184="Yes"),OFFSET('Hygiene Data'!$E$6,0,10*ROW('Hygiene Data'!E178)),NA())</f>
        <v>#N/A</v>
      </c>
      <c r="BG184" s="111" t="e">
        <f ca="true">+IF(AND(ISNUMBER(OFFSET('Hygiene Data'!$E$8,0,10*ROW('Hygiene Data'!E178))),'Data Summary'!DV184="Yes"),OFFSET('Hygiene Data'!$E$8,0,10*ROW('Hygiene Data'!E178)),NA())</f>
        <v>#N/A</v>
      </c>
      <c r="BH184" s="111" t="e">
        <f ca="true">+IF(AND(ISNUMBER(OFFSET('Hygiene Data'!$E$10,0,10*ROW('Hygiene Data'!E178))),'Data Summary'!DW184="Yes"),OFFSET('Hygiene Data'!$E$10,0,10*ROW('Hygiene Data'!E178)),NA())</f>
        <v>#N/A</v>
      </c>
      <c r="BI184" s="111" t="e">
        <f ca="true">+IF(AND(ISNUMBER(OFFSET('Hygiene Data'!$F$6,0,10*ROW('Hygiene Data'!F178))),'Data Summary'!DX184="Yes"),OFFSET('Hygiene Data'!$F$6,0,10*ROW('Hygiene Data'!F178)),NA())</f>
        <v>#N/A</v>
      </c>
      <c r="BJ184" s="111" t="e">
        <f ca="true">+IF(AND(ISNUMBER(OFFSET('Hygiene Data'!$F$8,0,10*ROW('Hygiene Data'!F178))),'Data Summary'!DY184="Yes"),OFFSET('Hygiene Data'!$F$8,0,10*ROW('Hygiene Data'!F178)),NA())</f>
        <v>#N/A</v>
      </c>
      <c r="BK184" s="111" t="e">
        <f ca="true">+IF(AND(ISNUMBER(OFFSET('Hygiene Data'!$F$10,0,10*ROW('Hygiene Data'!F178))),'Data Summary'!DZ184="Yes"),OFFSET('Hygiene Data'!$F$10,0,10*ROW('Hygiene Data'!F178)),NA())</f>
        <v>#N/A</v>
      </c>
      <c r="BL184" s="111" t="e">
        <f ca="true">+IF(AND(ISNUMBER(OFFSET('Hygiene Data'!$G$6,0,10*ROW('Hygiene Data'!G178))),'Data Summary'!EA184="Yes"),OFFSET('Hygiene Data'!$G$6,0,10*ROW('Hygiene Data'!G178)),NA())</f>
        <v>#N/A</v>
      </c>
      <c r="BM184" s="111" t="e">
        <f ca="true">+IF(AND(ISNUMBER(OFFSET('Hygiene Data'!$G$8,0,10*ROW('Hygiene Data'!G178))),'Data Summary'!EB184="Yes"),OFFSET('Hygiene Data'!$G$8,0,10*ROW('Hygiene Data'!G178)),NA())</f>
        <v>#N/A</v>
      </c>
      <c r="BN184" s="111" t="e">
        <f ca="true">+IF(AND(ISNUMBER(OFFSET('Hygiene Data'!$G$10,0,10*ROW('Hygiene Data'!G178))),'Data Summary'!EC184="Yes"),OFFSET('Hygiene Data'!$G$10,0,10*ROW('Hygiene Data'!G178)),NA())</f>
        <v>#N/A</v>
      </c>
      <c r="BO184" s="111" t="e">
        <f ca="true">+IF(AND(ISNUMBER(OFFSET('Hygiene Data'!$H$6,0,10*ROW('Hygiene Data'!H178))),'Data Summary'!ED184="Yes"),OFFSET('Hygiene Data'!$H$6,0,10*ROW('Hygiene Data'!H178)),NA())</f>
        <v>#N/A</v>
      </c>
      <c r="BP184" s="111" t="e">
        <f ca="true">+IF(AND(ISNUMBER(OFFSET('Hygiene Data'!$H$8,0,10*ROW('Hygiene Data'!H178))),'Data Summary'!EE184="Yes"),OFFSET('Hygiene Data'!$H$8,0,10*ROW('Hygiene Data'!H178)),NA())</f>
        <v>#N/A</v>
      </c>
      <c r="BQ184" s="111" t="e">
        <f ca="true">+IF(AND(ISNUMBER(OFFSET('Hygiene Data'!$H$10,0,10*ROW('Hygiene Data'!H178))),'Data Summary'!EF184="Yes"),OFFSET('Hygiene Data'!$H$10,0,10*ROW('Hygiene Data'!H178)),NA())</f>
        <v>#N/A</v>
      </c>
    </row>
    <row r="185" x14ac:dyDescent="0.2">
      <c r="A185" s="59" t="e">
        <f ca="true">+IF(OFFSET('Water Data'!$B$1,0,10*ROW('Water Data'!B179))="",NA(),OFFSET('Water Data'!$B$1,0,10*ROW('Water Data'!B179)))</f>
        <v>#N/A</v>
      </c>
      <c r="B185" s="59" t="e">
        <f ca="true">+IF(OFFSET('Water Data'!$A$3,0,10*ROW('Water Data'!A182))="",NA(),OFFSET('Water Data'!$A$3,0,10*ROW('Water Data'!A182)))</f>
        <v>#N/A</v>
      </c>
      <c r="C185" s="59" t="e">
        <f ca="true">+IF(OFFSET('Water Data'!$C$3,0,10*ROW('Water Data'!C182))="",NA(),OFFSET('Water Data'!$C$3,0,10*ROW('Water Data'!C182)))</f>
        <v>#N/A</v>
      </c>
      <c r="D185" s="60" t="e">
        <f ca="true">+IF(AND(ISNUMBER(OFFSET('Water Data'!$C$5,0,10*ROW('Water Data'!C179))),'Data Summary'!BS185="Yes"),100-OFFSET('Water Data'!$C$5,0,10*ROW('Water Data'!C179)),NA())</f>
        <v>#N/A</v>
      </c>
      <c r="E185" s="60" t="e">
        <f ca="true">+IF(AND(ISNUMBER(OFFSET('Water Data'!$C$7,0,10*ROW('Water Data'!C179))),'Data Summary'!BT185="Yes"),OFFSET('Water Data'!$C$7,0,10*ROW('Water Data'!C179)),NA())</f>
        <v>#N/A</v>
      </c>
      <c r="F185" s="60" t="e">
        <f ca="true">+IF(AND(ISNUMBER(OFFSET('Water Data'!$C$10,0,10*ROW('Water Data'!C179))),'Data Summary'!BU185="Yes"),OFFSET('Water Data'!$C$10,0,10*ROW('Water Data'!C179)),NA())</f>
        <v>#N/A</v>
      </c>
      <c r="G185" s="60" t="e">
        <f ca="true">+IF(AND(ISNUMBER(OFFSET('Water Data'!$D$5,0,10*ROW('Water Data'!D179))),'Data Summary'!BV185="Yes"),100-OFFSET('Water Data'!$D$5,0,10*ROW('Water Data'!D179)),NA())</f>
        <v>#N/A</v>
      </c>
      <c r="H185" s="60" t="e">
        <f ca="true">+IF(AND(ISNUMBER(OFFSET('Water Data'!$D$7,0,10*ROW('Water Data'!D179))),'Data Summary'!BW185="Yes"),OFFSET('Water Data'!$D$7,0,10*ROW('Water Data'!D179)),NA())</f>
        <v>#N/A</v>
      </c>
      <c r="I185" s="60" t="e">
        <f ca="true">+IF(AND(ISNUMBER(OFFSET('Water Data'!$D$10,0,10*ROW('Water Data'!D179))),'Data Summary'!BX185="Yes"),OFFSET('Water Data'!$D$10,0,10*ROW('Water Data'!D179)),NA())</f>
        <v>#N/A</v>
      </c>
      <c r="J185" s="60" t="e">
        <f ca="true">+IF(AND(ISNUMBER(OFFSET('Water Data'!$E$5,0,10*ROW('Water Data'!E179))),'Data Summary'!BY185="Yes"),100-OFFSET('Water Data'!$E$5,0,10*ROW('Water Data'!E179)),NA())</f>
        <v>#N/A</v>
      </c>
      <c r="K185" s="60" t="e">
        <f ca="true">+IF(AND(ISNUMBER(OFFSET('Water Data'!$E$7,0,10*ROW('Water Data'!E179))),'Data Summary'!BZ185="Yes"),OFFSET('Water Data'!$E$7,0,10*ROW('Water Data'!E179)),NA())</f>
        <v>#N/A</v>
      </c>
      <c r="L185" s="60" t="e">
        <f ca="true">+IF(AND(ISNUMBER(OFFSET('Water Data'!$E$10,0,10*ROW('Water Data'!E179))),'Data Summary'!CA185="Yes"),OFFSET('Water Data'!$E$10,0,10*ROW('Water Data'!E179)),NA())</f>
        <v>#N/A</v>
      </c>
      <c r="M185" s="60" t="e">
        <f ca="true">+IF(AND(ISNUMBER(OFFSET('Water Data'!$F$5,0,10*ROW('Water Data'!F179))),'Data Summary'!CB185="Yes"),100-OFFSET('Water Data'!$F$5,0,10*ROW('Water Data'!F179)),NA())</f>
        <v>#N/A</v>
      </c>
      <c r="N185" s="60" t="e">
        <f ca="true">+IF(AND(ISNUMBER(OFFSET('Water Data'!$F$7,0,10*ROW('Water Data'!F179))),'Data Summary'!CC185="Yes"),OFFSET('Water Data'!$F$7,0,10*ROW('Water Data'!F179)),NA())</f>
        <v>#N/A</v>
      </c>
      <c r="O185" s="60" t="e">
        <f ca="true">+IF(AND(ISNUMBER(OFFSET('Water Data'!$F$10,0,10*ROW('Water Data'!F179))),'Data Summary'!CD185="Yes"),OFFSET('Water Data'!$F$10,0,10*ROW('Water Data'!F179)),NA())</f>
        <v>#N/A</v>
      </c>
      <c r="P185" s="60" t="e">
        <f ca="true">+IF(AND(ISNUMBER(OFFSET('Water Data'!$G$5,0,10*ROW('Water Data'!G179))),'Data Summary'!CE185="Yes"),100-OFFSET('Water Data'!$G$5,0,10*ROW('Water Data'!G179)),NA())</f>
        <v>#N/A</v>
      </c>
      <c r="Q185" s="60" t="e">
        <f ca="true">+IF(AND(ISNUMBER(OFFSET('Water Data'!$G$7,0,10*ROW('Water Data'!G179))),'Data Summary'!CF185="Yes"),OFFSET('Water Data'!$G$7,0,10*ROW('Water Data'!G179)),NA())</f>
        <v>#N/A</v>
      </c>
      <c r="R185" s="60" t="e">
        <f ca="true">+IF(AND(ISNUMBER(OFFSET('Water Data'!$G$10,0,10*ROW('Water Data'!G179))),'Data Summary'!CG185="Yes"),OFFSET('Water Data'!$G$10,0,10*ROW('Water Data'!G179)),NA())</f>
        <v>#N/A</v>
      </c>
      <c r="S185" s="60" t="e">
        <f ca="true">+IF(AND(ISNUMBER(OFFSET('Water Data'!$H$5,0,10*ROW('Water Data'!H179))),'Data Summary'!CH185="Yes"),100-OFFSET('Water Data'!$H$5,0,10*ROW('Water Data'!H179)),NA())</f>
        <v>#N/A</v>
      </c>
      <c r="T185" s="60" t="e">
        <f ca="true">+IF(AND(ISNUMBER(OFFSET('Water Data'!$H$7,0,10*ROW('Water Data'!H179))),'Data Summary'!CI185="Yes"),OFFSET('Water Data'!$H$7,0,10*ROW('Water Data'!H179)),NA())</f>
        <v>#N/A</v>
      </c>
      <c r="U185" s="60" t="e">
        <f ca="true">+IF(AND(ISNUMBER(OFFSET('Water Data'!$H$10,0,10*ROW('Water Data'!H179))),'Data Summary'!CJ185="Yes"),OFFSET('Water Data'!$H$10,0,10*ROW('Water Data'!H179)),NA())</f>
        <v>#N/A</v>
      </c>
      <c r="V185" s="106" t="e">
        <f ca="true">+IF(AND(ISNUMBER(OFFSET('Sanitation Data'!$C$5,0,10*ROW('Sanitation Data'!C179))),'Data Summary'!CK185="Yes"),100-OFFSET('Sanitation Data'!$C$5,0,10*ROW('Sanitation Data'!C179)),NA())</f>
        <v>#N/A</v>
      </c>
      <c r="W185" s="106" t="e">
        <f ca="true">+IF(AND(ISNUMBER(OFFSET('Sanitation Data'!$C$7,0,10*ROW('Sanitation Data'!C179))),'Data Summary'!CL185="Yes"),OFFSET('Sanitation Data'!$C$7,0,10*ROW('Sanitation Data'!C179)),NA())</f>
        <v>#N/A</v>
      </c>
      <c r="X185" s="106" t="e">
        <f ca="true">+IF(AND(ISNUMBER(OFFSET('Sanitation Data'!$C$11,0,10*ROW('Sanitation Data'!C179))),'Data Summary'!CM185="Yes"),OFFSET('Sanitation Data'!$C$11,0,10*ROW('Sanitation Data'!C179)),NA())</f>
        <v>#N/A</v>
      </c>
      <c r="Y185" s="106" t="e">
        <f ca="true">+IF(AND(ISNUMBER(OFFSET('Sanitation Data'!$C$12,0,10*ROW('Sanitation Data'!C179))),'Data Summary'!CN185="Yes"),OFFSET('Sanitation Data'!$C$12,0,10*ROW('Sanitation Data'!C179)),NA())</f>
        <v>#N/A</v>
      </c>
      <c r="Z185" s="106" t="e">
        <f ca="true">+IF(AND(ISNUMBER(OFFSET('Sanitation Data'!$C$13,0,10*ROW('Sanitation Data'!C179))),'Data Summary'!CO185="Yes"),OFFSET('Sanitation Data'!$C$13,0,10*ROW('Sanitation Data'!C179)),NA())</f>
        <v>#N/A</v>
      </c>
      <c r="AA185" s="106" t="e">
        <f ca="true">+IF(AND(ISNUMBER(OFFSET('Sanitation Data'!$D$5,0,10*ROW('Sanitation Data'!D179))),'Data Summary'!CP185="Yes"),100-OFFSET('Sanitation Data'!$D$5,0,10*ROW('Sanitation Data'!D179)),NA())</f>
        <v>#N/A</v>
      </c>
      <c r="AB185" s="106" t="e">
        <f ca="true">+IF(AND(ISNUMBER(OFFSET('Sanitation Data'!$D$7,0,10*ROW('Sanitation Data'!D179))),'Data Summary'!CQ185="Yes"),OFFSET('Sanitation Data'!$D$7,0,10*ROW('Sanitation Data'!D179)),NA())</f>
        <v>#N/A</v>
      </c>
      <c r="AC185" s="106" t="e">
        <f ca="true">+IF(AND(ISNUMBER(OFFSET('Sanitation Data'!$D$11,0,10*ROW('Sanitation Data'!D179))),'Data Summary'!CR185="Yes"),OFFSET('Sanitation Data'!$D$11,0,10*ROW('Sanitation Data'!D179)),NA())</f>
        <v>#N/A</v>
      </c>
      <c r="AD185" s="106" t="e">
        <f ca="true">+IF(AND(ISNUMBER(OFFSET('Sanitation Data'!$D$12,0,10*ROW('Sanitation Data'!D179))),'Data Summary'!CS185="Yes"),OFFSET('Sanitation Data'!$D$12,0,10*ROW('Sanitation Data'!D179)),NA())</f>
        <v>#N/A</v>
      </c>
      <c r="AE185" s="106" t="e">
        <f ca="true">+IF(AND(ISNUMBER(OFFSET('Sanitation Data'!$D$13,0,10*ROW('Sanitation Data'!D179))),'Data Summary'!CT185="Yes"),OFFSET('Sanitation Data'!$D$13,0,10*ROW('Sanitation Data'!D179)),NA())</f>
        <v>#N/A</v>
      </c>
      <c r="AF185" s="106" t="e">
        <f ca="true">+IF(AND(ISNUMBER(OFFSET('Sanitation Data'!$E$5,0,10*ROW('Sanitation Data'!E179))),'Data Summary'!CU185="Yes"),100-OFFSET('Sanitation Data'!$E$5,0,10*ROW('Sanitation Data'!E179)),NA())</f>
        <v>#N/A</v>
      </c>
      <c r="AG185" s="106" t="e">
        <f ca="true">+IF(AND(ISNUMBER(OFFSET('Sanitation Data'!$E$7,0,10*ROW('Sanitation Data'!E179))),'Data Summary'!CV185="Yes"),OFFSET('Sanitation Data'!$E$7,0,10*ROW('Sanitation Data'!E179)),NA())</f>
        <v>#N/A</v>
      </c>
      <c r="AH185" s="106" t="e">
        <f ca="true">+IF(AND(ISNUMBER(OFFSET('Sanitation Data'!$E$11,0,10*ROW('Sanitation Data'!E179))),'Data Summary'!CW185="Yes"),OFFSET('Sanitation Data'!$E$11,0,10*ROW('Sanitation Data'!E179)),NA())</f>
        <v>#N/A</v>
      </c>
      <c r="AI185" s="106" t="e">
        <f ca="true">+IF(AND(ISNUMBER(OFFSET('Sanitation Data'!$E$12,0,10*ROW('Sanitation Data'!E179))),'Data Summary'!CX185="Yes"),OFFSET('Sanitation Data'!$E$12,0,10*ROW('Sanitation Data'!E179)),NA())</f>
        <v>#N/A</v>
      </c>
      <c r="AJ185" s="106" t="e">
        <f ca="true">+IF(AND(ISNUMBER(OFFSET('Sanitation Data'!$E$13,0,10*ROW('Sanitation Data'!E179))),'Data Summary'!CY185="Yes"),OFFSET('Sanitation Data'!$E$13,0,10*ROW('Sanitation Data'!E179)),NA())</f>
        <v>#N/A</v>
      </c>
      <c r="AK185" s="106" t="e">
        <f ca="true">+IF(AND(ISNUMBER(OFFSET('Sanitation Data'!$F$5,0,10*ROW('Sanitation Data'!F179))),'Data Summary'!CZ185="Yes"),100-OFFSET('Sanitation Data'!$F$5,0,10*ROW('Sanitation Data'!F179)),NA())</f>
        <v>#N/A</v>
      </c>
      <c r="AL185" s="106" t="e">
        <f ca="true">+IF(AND(ISNUMBER(OFFSET('Sanitation Data'!$F$7,0,10*ROW('Sanitation Data'!F179))),'Data Summary'!DA185="Yes"),OFFSET('Sanitation Data'!$F$7,0,10*ROW('Sanitation Data'!F179)),NA())</f>
        <v>#N/A</v>
      </c>
      <c r="AM185" s="106" t="e">
        <f ca="true">+IF(AND(ISNUMBER(OFFSET('Sanitation Data'!$F$11,0,10*ROW('Sanitation Data'!F179))),'Data Summary'!DB185="Yes"),OFFSET('Sanitation Data'!$F$11,0,10*ROW('Sanitation Data'!F179)),NA())</f>
        <v>#N/A</v>
      </c>
      <c r="AN185" s="106" t="e">
        <f ca="true">+IF(AND(ISNUMBER(OFFSET('Sanitation Data'!$F$12,0,10*ROW('Sanitation Data'!F179))),'Data Summary'!DC185="Yes"),OFFSET('Sanitation Data'!$F$12,0,10*ROW('Sanitation Data'!F179)),NA())</f>
        <v>#N/A</v>
      </c>
      <c r="AO185" s="106" t="e">
        <f ca="true">+IF(AND(ISNUMBER(OFFSET('Sanitation Data'!$F$13,0,10*ROW('Sanitation Data'!F179))),'Data Summary'!DD185="Yes"),OFFSET('Sanitation Data'!$F$13,0,10*ROW('Sanitation Data'!F179)),NA())</f>
        <v>#N/A</v>
      </c>
      <c r="AP185" s="106" t="e">
        <f ca="true">+IF(AND(ISNUMBER(OFFSET('Sanitation Data'!$G$5,0,10*ROW('Sanitation Data'!G179))),'Data Summary'!DE185="Yes"),100-OFFSET('Sanitation Data'!$G$5,0,10*ROW('Sanitation Data'!G179)),NA())</f>
        <v>#N/A</v>
      </c>
      <c r="AQ185" s="106" t="e">
        <f ca="true">+IF(AND(ISNUMBER(OFFSET('Sanitation Data'!$G$7,0,10*ROW('Sanitation Data'!G179))),'Data Summary'!DF185="Yes"),OFFSET('Sanitation Data'!$G$7,0,10*ROW('Sanitation Data'!G179)),NA())</f>
        <v>#N/A</v>
      </c>
      <c r="AR185" s="106" t="e">
        <f ca="true">+IF(AND(ISNUMBER(OFFSET('Sanitation Data'!$G$11,0,10*ROW('Sanitation Data'!G179))),'Data Summary'!DG185="Yes"),OFFSET('Sanitation Data'!$G$11,0,10*ROW('Sanitation Data'!G179)),NA())</f>
        <v>#N/A</v>
      </c>
      <c r="AS185" s="106" t="e">
        <f ca="true">+IF(AND(ISNUMBER(OFFSET('Sanitation Data'!$G$12,0,10*ROW('Sanitation Data'!G179))),'Data Summary'!DH185="Yes"),OFFSET('Sanitation Data'!$G$12,0,10*ROW('Sanitation Data'!G179)),NA())</f>
        <v>#N/A</v>
      </c>
      <c r="AT185" s="106" t="e">
        <f ca="true">+IF(AND(ISNUMBER(OFFSET('Sanitation Data'!$G$13,0,10*ROW('Sanitation Data'!G179))),'Data Summary'!DI185="Yes"),OFFSET('Sanitation Data'!$G$13,0,10*ROW('Sanitation Data'!G179)),NA())</f>
        <v>#N/A</v>
      </c>
      <c r="AU185" s="106" t="e">
        <f ca="true">+IF(AND(ISNUMBER(OFFSET('Sanitation Data'!$H$5,0,10*ROW('Sanitation Data'!H179))),'Data Summary'!DJ185="Yes"),100-OFFSET('Sanitation Data'!$H$5,0,10*ROW('Sanitation Data'!H179)),NA())</f>
        <v>#N/A</v>
      </c>
      <c r="AV185" s="106" t="e">
        <f ca="true">+IF(AND(ISNUMBER(OFFSET('Sanitation Data'!$H$7,0,10*ROW('Sanitation Data'!H179))),'Data Summary'!DK185="Yes"),OFFSET('Sanitation Data'!$H$7,0,10*ROW('Sanitation Data'!H179)),NA())</f>
        <v>#N/A</v>
      </c>
      <c r="AW185" s="106" t="e">
        <f ca="true">+IF(AND(ISNUMBER(OFFSET('Sanitation Data'!$H$11,0,10*ROW('Sanitation Data'!H179))),'Data Summary'!DL185="Yes"),OFFSET('Sanitation Data'!$H$11,0,10*ROW('Sanitation Data'!H179)),NA())</f>
        <v>#N/A</v>
      </c>
      <c r="AX185" s="106" t="e">
        <f ca="true">+IF(AND(ISNUMBER(OFFSET('Sanitation Data'!$H$12,0,10*ROW('Sanitation Data'!H179))),'Data Summary'!DM185="Yes"),OFFSET('Sanitation Data'!$H$12,0,10*ROW('Sanitation Data'!H179)),NA())</f>
        <v>#N/A</v>
      </c>
      <c r="AY185" s="106" t="e">
        <f ca="true">+IF(AND(ISNUMBER(OFFSET('Sanitation Data'!$H$13,0,10*ROW('Sanitation Data'!H179))),'Data Summary'!DN185="Yes"),OFFSET('Sanitation Data'!$H$13,0,10*ROW('Sanitation Data'!H179)),NA())</f>
        <v>#N/A</v>
      </c>
      <c r="AZ185" s="111" t="e">
        <f ca="true">+IF(AND(ISNUMBER(OFFSET('Hygiene Data'!$C$6,0,10*ROW('Hygiene Data'!C179))),'Data Summary'!DO185="Yes"),OFFSET('Hygiene Data'!$C$6,0,10*ROW('Hygiene Data'!C179)),NA())</f>
        <v>#N/A</v>
      </c>
      <c r="BA185" s="111" t="e">
        <f ca="true">+IF(AND(ISNUMBER(OFFSET('Hygiene Data'!$C$8,0,10*ROW('Hygiene Data'!C179))),'Data Summary'!DP185="Yes"),OFFSET('Hygiene Data'!$C$8,0,10*ROW('Hygiene Data'!C179)),NA())</f>
        <v>#N/A</v>
      </c>
      <c r="BB185" s="111" t="e">
        <f ca="true">+IF(AND(ISNUMBER(OFFSET('Hygiene Data'!$C$10,0,10*ROW('Hygiene Data'!C179))),'Data Summary'!DQ185="Yes"),OFFSET('Hygiene Data'!$C$10,0,10*ROW('Hygiene Data'!C179)),NA())</f>
        <v>#N/A</v>
      </c>
      <c r="BC185" s="111" t="e">
        <f ca="true">+IF(AND(ISNUMBER(OFFSET('Hygiene Data'!$D$6,0,10*ROW('Hygiene Data'!D179))),'Data Summary'!DR185="Yes"),OFFSET('Hygiene Data'!$D$6,0,10*ROW('Hygiene Data'!D179)),NA())</f>
        <v>#N/A</v>
      </c>
      <c r="BD185" s="111" t="e">
        <f ca="true">+IF(AND(ISNUMBER(OFFSET('Hygiene Data'!$D$8,0,10*ROW('Hygiene Data'!D179))),'Data Summary'!DS185="Yes"),OFFSET('Hygiene Data'!$D$8,0,10*ROW('Hygiene Data'!D179)),NA())</f>
        <v>#N/A</v>
      </c>
      <c r="BE185" s="111" t="e">
        <f ca="true">+IF(AND(ISNUMBER(OFFSET('Hygiene Data'!$D$10,0,10*ROW('Hygiene Data'!D179))),'Data Summary'!DT185="Yes"),OFFSET('Hygiene Data'!$D$10,0,10*ROW('Hygiene Data'!D179)),NA())</f>
        <v>#N/A</v>
      </c>
      <c r="BF185" s="111" t="e">
        <f ca="true">+IF(AND(ISNUMBER(OFFSET('Hygiene Data'!$E$6,0,10*ROW('Hygiene Data'!E179))),'Data Summary'!DU185="Yes"),OFFSET('Hygiene Data'!$E$6,0,10*ROW('Hygiene Data'!E179)),NA())</f>
        <v>#N/A</v>
      </c>
      <c r="BG185" s="111" t="e">
        <f ca="true">+IF(AND(ISNUMBER(OFFSET('Hygiene Data'!$E$8,0,10*ROW('Hygiene Data'!E179))),'Data Summary'!DV185="Yes"),OFFSET('Hygiene Data'!$E$8,0,10*ROW('Hygiene Data'!E179)),NA())</f>
        <v>#N/A</v>
      </c>
      <c r="BH185" s="111" t="e">
        <f ca="true">+IF(AND(ISNUMBER(OFFSET('Hygiene Data'!$E$10,0,10*ROW('Hygiene Data'!E179))),'Data Summary'!DW185="Yes"),OFFSET('Hygiene Data'!$E$10,0,10*ROW('Hygiene Data'!E179)),NA())</f>
        <v>#N/A</v>
      </c>
      <c r="BI185" s="111" t="e">
        <f ca="true">+IF(AND(ISNUMBER(OFFSET('Hygiene Data'!$F$6,0,10*ROW('Hygiene Data'!F179))),'Data Summary'!DX185="Yes"),OFFSET('Hygiene Data'!$F$6,0,10*ROW('Hygiene Data'!F179)),NA())</f>
        <v>#N/A</v>
      </c>
      <c r="BJ185" s="111" t="e">
        <f ca="true">+IF(AND(ISNUMBER(OFFSET('Hygiene Data'!$F$8,0,10*ROW('Hygiene Data'!F179))),'Data Summary'!DY185="Yes"),OFFSET('Hygiene Data'!$F$8,0,10*ROW('Hygiene Data'!F179)),NA())</f>
        <v>#N/A</v>
      </c>
      <c r="BK185" s="111" t="e">
        <f ca="true">+IF(AND(ISNUMBER(OFFSET('Hygiene Data'!$F$10,0,10*ROW('Hygiene Data'!F179))),'Data Summary'!DZ185="Yes"),OFFSET('Hygiene Data'!$F$10,0,10*ROW('Hygiene Data'!F179)),NA())</f>
        <v>#N/A</v>
      </c>
      <c r="BL185" s="111" t="e">
        <f ca="true">+IF(AND(ISNUMBER(OFFSET('Hygiene Data'!$G$6,0,10*ROW('Hygiene Data'!G179))),'Data Summary'!EA185="Yes"),OFFSET('Hygiene Data'!$G$6,0,10*ROW('Hygiene Data'!G179)),NA())</f>
        <v>#N/A</v>
      </c>
      <c r="BM185" s="111" t="e">
        <f ca="true">+IF(AND(ISNUMBER(OFFSET('Hygiene Data'!$G$8,0,10*ROW('Hygiene Data'!G179))),'Data Summary'!EB185="Yes"),OFFSET('Hygiene Data'!$G$8,0,10*ROW('Hygiene Data'!G179)),NA())</f>
        <v>#N/A</v>
      </c>
      <c r="BN185" s="111" t="e">
        <f ca="true">+IF(AND(ISNUMBER(OFFSET('Hygiene Data'!$G$10,0,10*ROW('Hygiene Data'!G179))),'Data Summary'!EC185="Yes"),OFFSET('Hygiene Data'!$G$10,0,10*ROW('Hygiene Data'!G179)),NA())</f>
        <v>#N/A</v>
      </c>
      <c r="BO185" s="111" t="e">
        <f ca="true">+IF(AND(ISNUMBER(OFFSET('Hygiene Data'!$H$6,0,10*ROW('Hygiene Data'!H179))),'Data Summary'!ED185="Yes"),OFFSET('Hygiene Data'!$H$6,0,10*ROW('Hygiene Data'!H179)),NA())</f>
        <v>#N/A</v>
      </c>
      <c r="BP185" s="111" t="e">
        <f ca="true">+IF(AND(ISNUMBER(OFFSET('Hygiene Data'!$H$8,0,10*ROW('Hygiene Data'!H179))),'Data Summary'!EE185="Yes"),OFFSET('Hygiene Data'!$H$8,0,10*ROW('Hygiene Data'!H179)),NA())</f>
        <v>#N/A</v>
      </c>
      <c r="BQ185" s="111" t="e">
        <f ca="true">+IF(AND(ISNUMBER(OFFSET('Hygiene Data'!$H$10,0,10*ROW('Hygiene Data'!H179))),'Data Summary'!EF185="Yes"),OFFSET('Hygiene Data'!$H$10,0,10*ROW('Hygiene Data'!H179)),NA())</f>
        <v>#N/A</v>
      </c>
    </row>
    <row r="186" x14ac:dyDescent="0.2">
      <c r="A186" s="59" t="e">
        <f ca="true">+IF(OFFSET('Water Data'!$B$1,0,10*ROW('Water Data'!B180))="",NA(),OFFSET('Water Data'!$B$1,0,10*ROW('Water Data'!B180)))</f>
        <v>#N/A</v>
      </c>
      <c r="B186" s="59" t="e">
        <f ca="true">+IF(OFFSET('Water Data'!$A$3,0,10*ROW('Water Data'!A183))="",NA(),OFFSET('Water Data'!$A$3,0,10*ROW('Water Data'!A183)))</f>
        <v>#N/A</v>
      </c>
      <c r="C186" s="59" t="e">
        <f ca="true">+IF(OFFSET('Water Data'!$C$3,0,10*ROW('Water Data'!C183))="",NA(),OFFSET('Water Data'!$C$3,0,10*ROW('Water Data'!C183)))</f>
        <v>#N/A</v>
      </c>
      <c r="D186" s="60" t="e">
        <f ca="true">+IF(AND(ISNUMBER(OFFSET('Water Data'!$C$5,0,10*ROW('Water Data'!C180))),'Data Summary'!BS186="Yes"),100-OFFSET('Water Data'!$C$5,0,10*ROW('Water Data'!C180)),NA())</f>
        <v>#N/A</v>
      </c>
      <c r="E186" s="60" t="e">
        <f ca="true">+IF(AND(ISNUMBER(OFFSET('Water Data'!$C$7,0,10*ROW('Water Data'!C180))),'Data Summary'!BT186="Yes"),OFFSET('Water Data'!$C$7,0,10*ROW('Water Data'!C180)),NA())</f>
        <v>#N/A</v>
      </c>
      <c r="F186" s="60" t="e">
        <f ca="true">+IF(AND(ISNUMBER(OFFSET('Water Data'!$C$10,0,10*ROW('Water Data'!C180))),'Data Summary'!BU186="Yes"),OFFSET('Water Data'!$C$10,0,10*ROW('Water Data'!C180)),NA())</f>
        <v>#N/A</v>
      </c>
      <c r="G186" s="60" t="e">
        <f ca="true">+IF(AND(ISNUMBER(OFFSET('Water Data'!$D$5,0,10*ROW('Water Data'!D180))),'Data Summary'!BV186="Yes"),100-OFFSET('Water Data'!$D$5,0,10*ROW('Water Data'!D180)),NA())</f>
        <v>#N/A</v>
      </c>
      <c r="H186" s="60" t="e">
        <f ca="true">+IF(AND(ISNUMBER(OFFSET('Water Data'!$D$7,0,10*ROW('Water Data'!D180))),'Data Summary'!BW186="Yes"),OFFSET('Water Data'!$D$7,0,10*ROW('Water Data'!D180)),NA())</f>
        <v>#N/A</v>
      </c>
      <c r="I186" s="60" t="e">
        <f ca="true">+IF(AND(ISNUMBER(OFFSET('Water Data'!$D$10,0,10*ROW('Water Data'!D180))),'Data Summary'!BX186="Yes"),OFFSET('Water Data'!$D$10,0,10*ROW('Water Data'!D180)),NA())</f>
        <v>#N/A</v>
      </c>
      <c r="J186" s="60" t="e">
        <f ca="true">+IF(AND(ISNUMBER(OFFSET('Water Data'!$E$5,0,10*ROW('Water Data'!E180))),'Data Summary'!BY186="Yes"),100-OFFSET('Water Data'!$E$5,0,10*ROW('Water Data'!E180)),NA())</f>
        <v>#N/A</v>
      </c>
      <c r="K186" s="60" t="e">
        <f ca="true">+IF(AND(ISNUMBER(OFFSET('Water Data'!$E$7,0,10*ROW('Water Data'!E180))),'Data Summary'!BZ186="Yes"),OFFSET('Water Data'!$E$7,0,10*ROW('Water Data'!E180)),NA())</f>
        <v>#N/A</v>
      </c>
      <c r="L186" s="60" t="e">
        <f ca="true">+IF(AND(ISNUMBER(OFFSET('Water Data'!$E$10,0,10*ROW('Water Data'!E180))),'Data Summary'!CA186="Yes"),OFFSET('Water Data'!$E$10,0,10*ROW('Water Data'!E180)),NA())</f>
        <v>#N/A</v>
      </c>
      <c r="M186" s="60" t="e">
        <f ca="true">+IF(AND(ISNUMBER(OFFSET('Water Data'!$F$5,0,10*ROW('Water Data'!F180))),'Data Summary'!CB186="Yes"),100-OFFSET('Water Data'!$F$5,0,10*ROW('Water Data'!F180)),NA())</f>
        <v>#N/A</v>
      </c>
      <c r="N186" s="60" t="e">
        <f ca="true">+IF(AND(ISNUMBER(OFFSET('Water Data'!$F$7,0,10*ROW('Water Data'!F180))),'Data Summary'!CC186="Yes"),OFFSET('Water Data'!$F$7,0,10*ROW('Water Data'!F180)),NA())</f>
        <v>#N/A</v>
      </c>
      <c r="O186" s="60" t="e">
        <f ca="true">+IF(AND(ISNUMBER(OFFSET('Water Data'!$F$10,0,10*ROW('Water Data'!F180))),'Data Summary'!CD186="Yes"),OFFSET('Water Data'!$F$10,0,10*ROW('Water Data'!F180)),NA())</f>
        <v>#N/A</v>
      </c>
      <c r="P186" s="60" t="e">
        <f ca="true">+IF(AND(ISNUMBER(OFFSET('Water Data'!$G$5,0,10*ROW('Water Data'!G180))),'Data Summary'!CE186="Yes"),100-OFFSET('Water Data'!$G$5,0,10*ROW('Water Data'!G180)),NA())</f>
        <v>#N/A</v>
      </c>
      <c r="Q186" s="60" t="e">
        <f ca="true">+IF(AND(ISNUMBER(OFFSET('Water Data'!$G$7,0,10*ROW('Water Data'!G180))),'Data Summary'!CF186="Yes"),OFFSET('Water Data'!$G$7,0,10*ROW('Water Data'!G180)),NA())</f>
        <v>#N/A</v>
      </c>
      <c r="R186" s="60" t="e">
        <f ca="true">+IF(AND(ISNUMBER(OFFSET('Water Data'!$G$10,0,10*ROW('Water Data'!G180))),'Data Summary'!CG186="Yes"),OFFSET('Water Data'!$G$10,0,10*ROW('Water Data'!G180)),NA())</f>
        <v>#N/A</v>
      </c>
      <c r="S186" s="60" t="e">
        <f ca="true">+IF(AND(ISNUMBER(OFFSET('Water Data'!$H$5,0,10*ROW('Water Data'!H180))),'Data Summary'!CH186="Yes"),100-OFFSET('Water Data'!$H$5,0,10*ROW('Water Data'!H180)),NA())</f>
        <v>#N/A</v>
      </c>
      <c r="T186" s="60" t="e">
        <f ca="true">+IF(AND(ISNUMBER(OFFSET('Water Data'!$H$7,0,10*ROW('Water Data'!H180))),'Data Summary'!CI186="Yes"),OFFSET('Water Data'!$H$7,0,10*ROW('Water Data'!H180)),NA())</f>
        <v>#N/A</v>
      </c>
      <c r="U186" s="60" t="e">
        <f ca="true">+IF(AND(ISNUMBER(OFFSET('Water Data'!$H$10,0,10*ROW('Water Data'!H180))),'Data Summary'!CJ186="Yes"),OFFSET('Water Data'!$H$10,0,10*ROW('Water Data'!H180)),NA())</f>
        <v>#N/A</v>
      </c>
      <c r="V186" s="106" t="e">
        <f ca="true">+IF(AND(ISNUMBER(OFFSET('Sanitation Data'!$C$5,0,10*ROW('Sanitation Data'!C180))),'Data Summary'!CK186="Yes"),100-OFFSET('Sanitation Data'!$C$5,0,10*ROW('Sanitation Data'!C180)),NA())</f>
        <v>#N/A</v>
      </c>
      <c r="W186" s="106" t="e">
        <f ca="true">+IF(AND(ISNUMBER(OFFSET('Sanitation Data'!$C$7,0,10*ROW('Sanitation Data'!C180))),'Data Summary'!CL186="Yes"),OFFSET('Sanitation Data'!$C$7,0,10*ROW('Sanitation Data'!C180)),NA())</f>
        <v>#N/A</v>
      </c>
      <c r="X186" s="106" t="e">
        <f ca="true">+IF(AND(ISNUMBER(OFFSET('Sanitation Data'!$C$11,0,10*ROW('Sanitation Data'!C180))),'Data Summary'!CM186="Yes"),OFFSET('Sanitation Data'!$C$11,0,10*ROW('Sanitation Data'!C180)),NA())</f>
        <v>#N/A</v>
      </c>
      <c r="Y186" s="106" t="e">
        <f ca="true">+IF(AND(ISNUMBER(OFFSET('Sanitation Data'!$C$12,0,10*ROW('Sanitation Data'!C180))),'Data Summary'!CN186="Yes"),OFFSET('Sanitation Data'!$C$12,0,10*ROW('Sanitation Data'!C180)),NA())</f>
        <v>#N/A</v>
      </c>
      <c r="Z186" s="106" t="e">
        <f ca="true">+IF(AND(ISNUMBER(OFFSET('Sanitation Data'!$C$13,0,10*ROW('Sanitation Data'!C180))),'Data Summary'!CO186="Yes"),OFFSET('Sanitation Data'!$C$13,0,10*ROW('Sanitation Data'!C180)),NA())</f>
        <v>#N/A</v>
      </c>
      <c r="AA186" s="106" t="e">
        <f ca="true">+IF(AND(ISNUMBER(OFFSET('Sanitation Data'!$D$5,0,10*ROW('Sanitation Data'!D180))),'Data Summary'!CP186="Yes"),100-OFFSET('Sanitation Data'!$D$5,0,10*ROW('Sanitation Data'!D180)),NA())</f>
        <v>#N/A</v>
      </c>
      <c r="AB186" s="106" t="e">
        <f ca="true">+IF(AND(ISNUMBER(OFFSET('Sanitation Data'!$D$7,0,10*ROW('Sanitation Data'!D180))),'Data Summary'!CQ186="Yes"),OFFSET('Sanitation Data'!$D$7,0,10*ROW('Sanitation Data'!D180)),NA())</f>
        <v>#N/A</v>
      </c>
      <c r="AC186" s="106" t="e">
        <f ca="true">+IF(AND(ISNUMBER(OFFSET('Sanitation Data'!$D$11,0,10*ROW('Sanitation Data'!D180))),'Data Summary'!CR186="Yes"),OFFSET('Sanitation Data'!$D$11,0,10*ROW('Sanitation Data'!D180)),NA())</f>
        <v>#N/A</v>
      </c>
      <c r="AD186" s="106" t="e">
        <f ca="true">+IF(AND(ISNUMBER(OFFSET('Sanitation Data'!$D$12,0,10*ROW('Sanitation Data'!D180))),'Data Summary'!CS186="Yes"),OFFSET('Sanitation Data'!$D$12,0,10*ROW('Sanitation Data'!D180)),NA())</f>
        <v>#N/A</v>
      </c>
      <c r="AE186" s="106" t="e">
        <f ca="true">+IF(AND(ISNUMBER(OFFSET('Sanitation Data'!$D$13,0,10*ROW('Sanitation Data'!D180))),'Data Summary'!CT186="Yes"),OFFSET('Sanitation Data'!$D$13,0,10*ROW('Sanitation Data'!D180)),NA())</f>
        <v>#N/A</v>
      </c>
      <c r="AF186" s="106" t="e">
        <f ca="true">+IF(AND(ISNUMBER(OFFSET('Sanitation Data'!$E$5,0,10*ROW('Sanitation Data'!E180))),'Data Summary'!CU186="Yes"),100-OFFSET('Sanitation Data'!$E$5,0,10*ROW('Sanitation Data'!E180)),NA())</f>
        <v>#N/A</v>
      </c>
      <c r="AG186" s="106" t="e">
        <f ca="true">+IF(AND(ISNUMBER(OFFSET('Sanitation Data'!$E$7,0,10*ROW('Sanitation Data'!E180))),'Data Summary'!CV186="Yes"),OFFSET('Sanitation Data'!$E$7,0,10*ROW('Sanitation Data'!E180)),NA())</f>
        <v>#N/A</v>
      </c>
      <c r="AH186" s="106" t="e">
        <f ca="true">+IF(AND(ISNUMBER(OFFSET('Sanitation Data'!$E$11,0,10*ROW('Sanitation Data'!E180))),'Data Summary'!CW186="Yes"),OFFSET('Sanitation Data'!$E$11,0,10*ROW('Sanitation Data'!E180)),NA())</f>
        <v>#N/A</v>
      </c>
      <c r="AI186" s="106" t="e">
        <f ca="true">+IF(AND(ISNUMBER(OFFSET('Sanitation Data'!$E$12,0,10*ROW('Sanitation Data'!E180))),'Data Summary'!CX186="Yes"),OFFSET('Sanitation Data'!$E$12,0,10*ROW('Sanitation Data'!E180)),NA())</f>
        <v>#N/A</v>
      </c>
      <c r="AJ186" s="106" t="e">
        <f ca="true">+IF(AND(ISNUMBER(OFFSET('Sanitation Data'!$E$13,0,10*ROW('Sanitation Data'!E180))),'Data Summary'!CY186="Yes"),OFFSET('Sanitation Data'!$E$13,0,10*ROW('Sanitation Data'!E180)),NA())</f>
        <v>#N/A</v>
      </c>
      <c r="AK186" s="106" t="e">
        <f ca="true">+IF(AND(ISNUMBER(OFFSET('Sanitation Data'!$F$5,0,10*ROW('Sanitation Data'!F180))),'Data Summary'!CZ186="Yes"),100-OFFSET('Sanitation Data'!$F$5,0,10*ROW('Sanitation Data'!F180)),NA())</f>
        <v>#N/A</v>
      </c>
      <c r="AL186" s="106" t="e">
        <f ca="true">+IF(AND(ISNUMBER(OFFSET('Sanitation Data'!$F$7,0,10*ROW('Sanitation Data'!F180))),'Data Summary'!DA186="Yes"),OFFSET('Sanitation Data'!$F$7,0,10*ROW('Sanitation Data'!F180)),NA())</f>
        <v>#N/A</v>
      </c>
      <c r="AM186" s="106" t="e">
        <f ca="true">+IF(AND(ISNUMBER(OFFSET('Sanitation Data'!$F$11,0,10*ROW('Sanitation Data'!F180))),'Data Summary'!DB186="Yes"),OFFSET('Sanitation Data'!$F$11,0,10*ROW('Sanitation Data'!F180)),NA())</f>
        <v>#N/A</v>
      </c>
      <c r="AN186" s="106" t="e">
        <f ca="true">+IF(AND(ISNUMBER(OFFSET('Sanitation Data'!$F$12,0,10*ROW('Sanitation Data'!F180))),'Data Summary'!DC186="Yes"),OFFSET('Sanitation Data'!$F$12,0,10*ROW('Sanitation Data'!F180)),NA())</f>
        <v>#N/A</v>
      </c>
      <c r="AO186" s="106" t="e">
        <f ca="true">+IF(AND(ISNUMBER(OFFSET('Sanitation Data'!$F$13,0,10*ROW('Sanitation Data'!F180))),'Data Summary'!DD186="Yes"),OFFSET('Sanitation Data'!$F$13,0,10*ROW('Sanitation Data'!F180)),NA())</f>
        <v>#N/A</v>
      </c>
      <c r="AP186" s="106" t="e">
        <f ca="true">+IF(AND(ISNUMBER(OFFSET('Sanitation Data'!$G$5,0,10*ROW('Sanitation Data'!G180))),'Data Summary'!DE186="Yes"),100-OFFSET('Sanitation Data'!$G$5,0,10*ROW('Sanitation Data'!G180)),NA())</f>
        <v>#N/A</v>
      </c>
      <c r="AQ186" s="106" t="e">
        <f ca="true">+IF(AND(ISNUMBER(OFFSET('Sanitation Data'!$G$7,0,10*ROW('Sanitation Data'!G180))),'Data Summary'!DF186="Yes"),OFFSET('Sanitation Data'!$G$7,0,10*ROW('Sanitation Data'!G180)),NA())</f>
        <v>#N/A</v>
      </c>
      <c r="AR186" s="106" t="e">
        <f ca="true">+IF(AND(ISNUMBER(OFFSET('Sanitation Data'!$G$11,0,10*ROW('Sanitation Data'!G180))),'Data Summary'!DG186="Yes"),OFFSET('Sanitation Data'!$G$11,0,10*ROW('Sanitation Data'!G180)),NA())</f>
        <v>#N/A</v>
      </c>
      <c r="AS186" s="106" t="e">
        <f ca="true">+IF(AND(ISNUMBER(OFFSET('Sanitation Data'!$G$12,0,10*ROW('Sanitation Data'!G180))),'Data Summary'!DH186="Yes"),OFFSET('Sanitation Data'!$G$12,0,10*ROW('Sanitation Data'!G180)),NA())</f>
        <v>#N/A</v>
      </c>
      <c r="AT186" s="106" t="e">
        <f ca="true">+IF(AND(ISNUMBER(OFFSET('Sanitation Data'!$G$13,0,10*ROW('Sanitation Data'!G180))),'Data Summary'!DI186="Yes"),OFFSET('Sanitation Data'!$G$13,0,10*ROW('Sanitation Data'!G180)),NA())</f>
        <v>#N/A</v>
      </c>
      <c r="AU186" s="106" t="e">
        <f ca="true">+IF(AND(ISNUMBER(OFFSET('Sanitation Data'!$H$5,0,10*ROW('Sanitation Data'!H180))),'Data Summary'!DJ186="Yes"),100-OFFSET('Sanitation Data'!$H$5,0,10*ROW('Sanitation Data'!H180)),NA())</f>
        <v>#N/A</v>
      </c>
      <c r="AV186" s="106" t="e">
        <f ca="true">+IF(AND(ISNUMBER(OFFSET('Sanitation Data'!$H$7,0,10*ROW('Sanitation Data'!H180))),'Data Summary'!DK186="Yes"),OFFSET('Sanitation Data'!$H$7,0,10*ROW('Sanitation Data'!H180)),NA())</f>
        <v>#N/A</v>
      </c>
      <c r="AW186" s="106" t="e">
        <f ca="true">+IF(AND(ISNUMBER(OFFSET('Sanitation Data'!$H$11,0,10*ROW('Sanitation Data'!H180))),'Data Summary'!DL186="Yes"),OFFSET('Sanitation Data'!$H$11,0,10*ROW('Sanitation Data'!H180)),NA())</f>
        <v>#N/A</v>
      </c>
      <c r="AX186" s="106" t="e">
        <f ca="true">+IF(AND(ISNUMBER(OFFSET('Sanitation Data'!$H$12,0,10*ROW('Sanitation Data'!H180))),'Data Summary'!DM186="Yes"),OFFSET('Sanitation Data'!$H$12,0,10*ROW('Sanitation Data'!H180)),NA())</f>
        <v>#N/A</v>
      </c>
      <c r="AY186" s="106" t="e">
        <f ca="true">+IF(AND(ISNUMBER(OFFSET('Sanitation Data'!$H$13,0,10*ROW('Sanitation Data'!H180))),'Data Summary'!DN186="Yes"),OFFSET('Sanitation Data'!$H$13,0,10*ROW('Sanitation Data'!H180)),NA())</f>
        <v>#N/A</v>
      </c>
      <c r="AZ186" s="111" t="e">
        <f ca="true">+IF(AND(ISNUMBER(OFFSET('Hygiene Data'!$C$6,0,10*ROW('Hygiene Data'!C180))),'Data Summary'!DO186="Yes"),OFFSET('Hygiene Data'!$C$6,0,10*ROW('Hygiene Data'!C180)),NA())</f>
        <v>#N/A</v>
      </c>
      <c r="BA186" s="111" t="e">
        <f ca="true">+IF(AND(ISNUMBER(OFFSET('Hygiene Data'!$C$8,0,10*ROW('Hygiene Data'!C180))),'Data Summary'!DP186="Yes"),OFFSET('Hygiene Data'!$C$8,0,10*ROW('Hygiene Data'!C180)),NA())</f>
        <v>#N/A</v>
      </c>
      <c r="BB186" s="111" t="e">
        <f ca="true">+IF(AND(ISNUMBER(OFFSET('Hygiene Data'!$C$10,0,10*ROW('Hygiene Data'!C180))),'Data Summary'!DQ186="Yes"),OFFSET('Hygiene Data'!$C$10,0,10*ROW('Hygiene Data'!C180)),NA())</f>
        <v>#N/A</v>
      </c>
      <c r="BC186" s="111" t="e">
        <f ca="true">+IF(AND(ISNUMBER(OFFSET('Hygiene Data'!$D$6,0,10*ROW('Hygiene Data'!D180))),'Data Summary'!DR186="Yes"),OFFSET('Hygiene Data'!$D$6,0,10*ROW('Hygiene Data'!D180)),NA())</f>
        <v>#N/A</v>
      </c>
      <c r="BD186" s="111" t="e">
        <f ca="true">+IF(AND(ISNUMBER(OFFSET('Hygiene Data'!$D$8,0,10*ROW('Hygiene Data'!D180))),'Data Summary'!DS186="Yes"),OFFSET('Hygiene Data'!$D$8,0,10*ROW('Hygiene Data'!D180)),NA())</f>
        <v>#N/A</v>
      </c>
      <c r="BE186" s="111" t="e">
        <f ca="true">+IF(AND(ISNUMBER(OFFSET('Hygiene Data'!$D$10,0,10*ROW('Hygiene Data'!D180))),'Data Summary'!DT186="Yes"),OFFSET('Hygiene Data'!$D$10,0,10*ROW('Hygiene Data'!D180)),NA())</f>
        <v>#N/A</v>
      </c>
      <c r="BF186" s="111" t="e">
        <f ca="true">+IF(AND(ISNUMBER(OFFSET('Hygiene Data'!$E$6,0,10*ROW('Hygiene Data'!E180))),'Data Summary'!DU186="Yes"),OFFSET('Hygiene Data'!$E$6,0,10*ROW('Hygiene Data'!E180)),NA())</f>
        <v>#N/A</v>
      </c>
      <c r="BG186" s="111" t="e">
        <f ca="true">+IF(AND(ISNUMBER(OFFSET('Hygiene Data'!$E$8,0,10*ROW('Hygiene Data'!E180))),'Data Summary'!DV186="Yes"),OFFSET('Hygiene Data'!$E$8,0,10*ROW('Hygiene Data'!E180)),NA())</f>
        <v>#N/A</v>
      </c>
      <c r="BH186" s="111" t="e">
        <f ca="true">+IF(AND(ISNUMBER(OFFSET('Hygiene Data'!$E$10,0,10*ROW('Hygiene Data'!E180))),'Data Summary'!DW186="Yes"),OFFSET('Hygiene Data'!$E$10,0,10*ROW('Hygiene Data'!E180)),NA())</f>
        <v>#N/A</v>
      </c>
      <c r="BI186" s="111" t="e">
        <f ca="true">+IF(AND(ISNUMBER(OFFSET('Hygiene Data'!$F$6,0,10*ROW('Hygiene Data'!F180))),'Data Summary'!DX186="Yes"),OFFSET('Hygiene Data'!$F$6,0,10*ROW('Hygiene Data'!F180)),NA())</f>
        <v>#N/A</v>
      </c>
      <c r="BJ186" s="111" t="e">
        <f ca="true">+IF(AND(ISNUMBER(OFFSET('Hygiene Data'!$F$8,0,10*ROW('Hygiene Data'!F180))),'Data Summary'!DY186="Yes"),OFFSET('Hygiene Data'!$F$8,0,10*ROW('Hygiene Data'!F180)),NA())</f>
        <v>#N/A</v>
      </c>
      <c r="BK186" s="111" t="e">
        <f ca="true">+IF(AND(ISNUMBER(OFFSET('Hygiene Data'!$F$10,0,10*ROW('Hygiene Data'!F180))),'Data Summary'!DZ186="Yes"),OFFSET('Hygiene Data'!$F$10,0,10*ROW('Hygiene Data'!F180)),NA())</f>
        <v>#N/A</v>
      </c>
      <c r="BL186" s="111" t="e">
        <f ca="true">+IF(AND(ISNUMBER(OFFSET('Hygiene Data'!$G$6,0,10*ROW('Hygiene Data'!G180))),'Data Summary'!EA186="Yes"),OFFSET('Hygiene Data'!$G$6,0,10*ROW('Hygiene Data'!G180)),NA())</f>
        <v>#N/A</v>
      </c>
      <c r="BM186" s="111" t="e">
        <f ca="true">+IF(AND(ISNUMBER(OFFSET('Hygiene Data'!$G$8,0,10*ROW('Hygiene Data'!G180))),'Data Summary'!EB186="Yes"),OFFSET('Hygiene Data'!$G$8,0,10*ROW('Hygiene Data'!G180)),NA())</f>
        <v>#N/A</v>
      </c>
      <c r="BN186" s="111" t="e">
        <f ca="true">+IF(AND(ISNUMBER(OFFSET('Hygiene Data'!$G$10,0,10*ROW('Hygiene Data'!G180))),'Data Summary'!EC186="Yes"),OFFSET('Hygiene Data'!$G$10,0,10*ROW('Hygiene Data'!G180)),NA())</f>
        <v>#N/A</v>
      </c>
      <c r="BO186" s="111" t="e">
        <f ca="true">+IF(AND(ISNUMBER(OFFSET('Hygiene Data'!$H$6,0,10*ROW('Hygiene Data'!H180))),'Data Summary'!ED186="Yes"),OFFSET('Hygiene Data'!$H$6,0,10*ROW('Hygiene Data'!H180)),NA())</f>
        <v>#N/A</v>
      </c>
      <c r="BP186" s="111" t="e">
        <f ca="true">+IF(AND(ISNUMBER(OFFSET('Hygiene Data'!$H$8,0,10*ROW('Hygiene Data'!H180))),'Data Summary'!EE186="Yes"),OFFSET('Hygiene Data'!$H$8,0,10*ROW('Hygiene Data'!H180)),NA())</f>
        <v>#N/A</v>
      </c>
      <c r="BQ186" s="111" t="e">
        <f ca="true">+IF(AND(ISNUMBER(OFFSET('Hygiene Data'!$H$10,0,10*ROW('Hygiene Data'!H180))),'Data Summary'!EF186="Yes"),OFFSET('Hygiene Data'!$H$10,0,10*ROW('Hygiene Data'!H180)),NA())</f>
        <v>#N/A</v>
      </c>
    </row>
    <row r="187" x14ac:dyDescent="0.2">
      <c r="A187" s="59" t="e">
        <f ca="true">+IF(OFFSET('Water Data'!$B$1,0,10*ROW('Water Data'!B181))="",NA(),OFFSET('Water Data'!$B$1,0,10*ROW('Water Data'!B181)))</f>
        <v>#N/A</v>
      </c>
      <c r="B187" s="59" t="e">
        <f ca="true">+IF(OFFSET('Water Data'!$A$3,0,10*ROW('Water Data'!A184))="",NA(),OFFSET('Water Data'!$A$3,0,10*ROW('Water Data'!A184)))</f>
        <v>#N/A</v>
      </c>
      <c r="C187" s="59" t="e">
        <f ca="true">+IF(OFFSET('Water Data'!$C$3,0,10*ROW('Water Data'!C184))="",NA(),OFFSET('Water Data'!$C$3,0,10*ROW('Water Data'!C184)))</f>
        <v>#N/A</v>
      </c>
      <c r="D187" s="60" t="e">
        <f ca="true">+IF(AND(ISNUMBER(OFFSET('Water Data'!$C$5,0,10*ROW('Water Data'!C181))),'Data Summary'!BS187="Yes"),100-OFFSET('Water Data'!$C$5,0,10*ROW('Water Data'!C181)),NA())</f>
        <v>#N/A</v>
      </c>
      <c r="E187" s="60" t="e">
        <f ca="true">+IF(AND(ISNUMBER(OFFSET('Water Data'!$C$7,0,10*ROW('Water Data'!C181))),'Data Summary'!BT187="Yes"),OFFSET('Water Data'!$C$7,0,10*ROW('Water Data'!C181)),NA())</f>
        <v>#N/A</v>
      </c>
      <c r="F187" s="60" t="e">
        <f ca="true">+IF(AND(ISNUMBER(OFFSET('Water Data'!$C$10,0,10*ROW('Water Data'!C181))),'Data Summary'!BU187="Yes"),OFFSET('Water Data'!$C$10,0,10*ROW('Water Data'!C181)),NA())</f>
        <v>#N/A</v>
      </c>
      <c r="G187" s="60" t="e">
        <f ca="true">+IF(AND(ISNUMBER(OFFSET('Water Data'!$D$5,0,10*ROW('Water Data'!D181))),'Data Summary'!BV187="Yes"),100-OFFSET('Water Data'!$D$5,0,10*ROW('Water Data'!D181)),NA())</f>
        <v>#N/A</v>
      </c>
      <c r="H187" s="60" t="e">
        <f ca="true">+IF(AND(ISNUMBER(OFFSET('Water Data'!$D$7,0,10*ROW('Water Data'!D181))),'Data Summary'!BW187="Yes"),OFFSET('Water Data'!$D$7,0,10*ROW('Water Data'!D181)),NA())</f>
        <v>#N/A</v>
      </c>
      <c r="I187" s="60" t="e">
        <f ca="true">+IF(AND(ISNUMBER(OFFSET('Water Data'!$D$10,0,10*ROW('Water Data'!D181))),'Data Summary'!BX187="Yes"),OFFSET('Water Data'!$D$10,0,10*ROW('Water Data'!D181)),NA())</f>
        <v>#N/A</v>
      </c>
      <c r="J187" s="60" t="e">
        <f ca="true">+IF(AND(ISNUMBER(OFFSET('Water Data'!$E$5,0,10*ROW('Water Data'!E181))),'Data Summary'!BY187="Yes"),100-OFFSET('Water Data'!$E$5,0,10*ROW('Water Data'!E181)),NA())</f>
        <v>#N/A</v>
      </c>
      <c r="K187" s="60" t="e">
        <f ca="true">+IF(AND(ISNUMBER(OFFSET('Water Data'!$E$7,0,10*ROW('Water Data'!E181))),'Data Summary'!BZ187="Yes"),OFFSET('Water Data'!$E$7,0,10*ROW('Water Data'!E181)),NA())</f>
        <v>#N/A</v>
      </c>
      <c r="L187" s="60" t="e">
        <f ca="true">+IF(AND(ISNUMBER(OFFSET('Water Data'!$E$10,0,10*ROW('Water Data'!E181))),'Data Summary'!CA187="Yes"),OFFSET('Water Data'!$E$10,0,10*ROW('Water Data'!E181)),NA())</f>
        <v>#N/A</v>
      </c>
      <c r="M187" s="60" t="e">
        <f ca="true">+IF(AND(ISNUMBER(OFFSET('Water Data'!$F$5,0,10*ROW('Water Data'!F181))),'Data Summary'!CB187="Yes"),100-OFFSET('Water Data'!$F$5,0,10*ROW('Water Data'!F181)),NA())</f>
        <v>#N/A</v>
      </c>
      <c r="N187" s="60" t="e">
        <f ca="true">+IF(AND(ISNUMBER(OFFSET('Water Data'!$F$7,0,10*ROW('Water Data'!F181))),'Data Summary'!CC187="Yes"),OFFSET('Water Data'!$F$7,0,10*ROW('Water Data'!F181)),NA())</f>
        <v>#N/A</v>
      </c>
      <c r="O187" s="60" t="e">
        <f ca="true">+IF(AND(ISNUMBER(OFFSET('Water Data'!$F$10,0,10*ROW('Water Data'!F181))),'Data Summary'!CD187="Yes"),OFFSET('Water Data'!$F$10,0,10*ROW('Water Data'!F181)),NA())</f>
        <v>#N/A</v>
      </c>
      <c r="P187" s="60" t="e">
        <f ca="true">+IF(AND(ISNUMBER(OFFSET('Water Data'!$G$5,0,10*ROW('Water Data'!G181))),'Data Summary'!CE187="Yes"),100-OFFSET('Water Data'!$G$5,0,10*ROW('Water Data'!G181)),NA())</f>
        <v>#N/A</v>
      </c>
      <c r="Q187" s="60" t="e">
        <f ca="true">+IF(AND(ISNUMBER(OFFSET('Water Data'!$G$7,0,10*ROW('Water Data'!G181))),'Data Summary'!CF187="Yes"),OFFSET('Water Data'!$G$7,0,10*ROW('Water Data'!G181)),NA())</f>
        <v>#N/A</v>
      </c>
      <c r="R187" s="60" t="e">
        <f ca="true">+IF(AND(ISNUMBER(OFFSET('Water Data'!$G$10,0,10*ROW('Water Data'!G181))),'Data Summary'!CG187="Yes"),OFFSET('Water Data'!$G$10,0,10*ROW('Water Data'!G181)),NA())</f>
        <v>#N/A</v>
      </c>
      <c r="S187" s="60" t="e">
        <f ca="true">+IF(AND(ISNUMBER(OFFSET('Water Data'!$H$5,0,10*ROW('Water Data'!H181))),'Data Summary'!CH187="Yes"),100-OFFSET('Water Data'!$H$5,0,10*ROW('Water Data'!H181)),NA())</f>
        <v>#N/A</v>
      </c>
      <c r="T187" s="60" t="e">
        <f ca="true">+IF(AND(ISNUMBER(OFFSET('Water Data'!$H$7,0,10*ROW('Water Data'!H181))),'Data Summary'!CI187="Yes"),OFFSET('Water Data'!$H$7,0,10*ROW('Water Data'!H181)),NA())</f>
        <v>#N/A</v>
      </c>
      <c r="U187" s="60" t="e">
        <f ca="true">+IF(AND(ISNUMBER(OFFSET('Water Data'!$H$10,0,10*ROW('Water Data'!H181))),'Data Summary'!CJ187="Yes"),OFFSET('Water Data'!$H$10,0,10*ROW('Water Data'!H181)),NA())</f>
        <v>#N/A</v>
      </c>
      <c r="V187" s="106" t="e">
        <f ca="true">+IF(AND(ISNUMBER(OFFSET('Sanitation Data'!$C$5,0,10*ROW('Sanitation Data'!C181))),'Data Summary'!CK187="Yes"),100-OFFSET('Sanitation Data'!$C$5,0,10*ROW('Sanitation Data'!C181)),NA())</f>
        <v>#N/A</v>
      </c>
      <c r="W187" s="106" t="e">
        <f ca="true">+IF(AND(ISNUMBER(OFFSET('Sanitation Data'!$C$7,0,10*ROW('Sanitation Data'!C181))),'Data Summary'!CL187="Yes"),OFFSET('Sanitation Data'!$C$7,0,10*ROW('Sanitation Data'!C181)),NA())</f>
        <v>#N/A</v>
      </c>
      <c r="X187" s="106" t="e">
        <f ca="true">+IF(AND(ISNUMBER(OFFSET('Sanitation Data'!$C$11,0,10*ROW('Sanitation Data'!C181))),'Data Summary'!CM187="Yes"),OFFSET('Sanitation Data'!$C$11,0,10*ROW('Sanitation Data'!C181)),NA())</f>
        <v>#N/A</v>
      </c>
      <c r="Y187" s="106" t="e">
        <f ca="true">+IF(AND(ISNUMBER(OFFSET('Sanitation Data'!$C$12,0,10*ROW('Sanitation Data'!C181))),'Data Summary'!CN187="Yes"),OFFSET('Sanitation Data'!$C$12,0,10*ROW('Sanitation Data'!C181)),NA())</f>
        <v>#N/A</v>
      </c>
      <c r="Z187" s="106" t="e">
        <f ca="true">+IF(AND(ISNUMBER(OFFSET('Sanitation Data'!$C$13,0,10*ROW('Sanitation Data'!C181))),'Data Summary'!CO187="Yes"),OFFSET('Sanitation Data'!$C$13,0,10*ROW('Sanitation Data'!C181)),NA())</f>
        <v>#N/A</v>
      </c>
      <c r="AA187" s="106" t="e">
        <f ca="true">+IF(AND(ISNUMBER(OFFSET('Sanitation Data'!$D$5,0,10*ROW('Sanitation Data'!D181))),'Data Summary'!CP187="Yes"),100-OFFSET('Sanitation Data'!$D$5,0,10*ROW('Sanitation Data'!D181)),NA())</f>
        <v>#N/A</v>
      </c>
      <c r="AB187" s="106" t="e">
        <f ca="true">+IF(AND(ISNUMBER(OFFSET('Sanitation Data'!$D$7,0,10*ROW('Sanitation Data'!D181))),'Data Summary'!CQ187="Yes"),OFFSET('Sanitation Data'!$D$7,0,10*ROW('Sanitation Data'!D181)),NA())</f>
        <v>#N/A</v>
      </c>
      <c r="AC187" s="106" t="e">
        <f ca="true">+IF(AND(ISNUMBER(OFFSET('Sanitation Data'!$D$11,0,10*ROW('Sanitation Data'!D181))),'Data Summary'!CR187="Yes"),OFFSET('Sanitation Data'!$D$11,0,10*ROW('Sanitation Data'!D181)),NA())</f>
        <v>#N/A</v>
      </c>
      <c r="AD187" s="106" t="e">
        <f ca="true">+IF(AND(ISNUMBER(OFFSET('Sanitation Data'!$D$12,0,10*ROW('Sanitation Data'!D181))),'Data Summary'!CS187="Yes"),OFFSET('Sanitation Data'!$D$12,0,10*ROW('Sanitation Data'!D181)),NA())</f>
        <v>#N/A</v>
      </c>
      <c r="AE187" s="106" t="e">
        <f ca="true">+IF(AND(ISNUMBER(OFFSET('Sanitation Data'!$D$13,0,10*ROW('Sanitation Data'!D181))),'Data Summary'!CT187="Yes"),OFFSET('Sanitation Data'!$D$13,0,10*ROW('Sanitation Data'!D181)),NA())</f>
        <v>#N/A</v>
      </c>
      <c r="AF187" s="106" t="e">
        <f ca="true">+IF(AND(ISNUMBER(OFFSET('Sanitation Data'!$E$5,0,10*ROW('Sanitation Data'!E181))),'Data Summary'!CU187="Yes"),100-OFFSET('Sanitation Data'!$E$5,0,10*ROW('Sanitation Data'!E181)),NA())</f>
        <v>#N/A</v>
      </c>
      <c r="AG187" s="106" t="e">
        <f ca="true">+IF(AND(ISNUMBER(OFFSET('Sanitation Data'!$E$7,0,10*ROW('Sanitation Data'!E181))),'Data Summary'!CV187="Yes"),OFFSET('Sanitation Data'!$E$7,0,10*ROW('Sanitation Data'!E181)),NA())</f>
        <v>#N/A</v>
      </c>
      <c r="AH187" s="106" t="e">
        <f ca="true">+IF(AND(ISNUMBER(OFFSET('Sanitation Data'!$E$11,0,10*ROW('Sanitation Data'!E181))),'Data Summary'!CW187="Yes"),OFFSET('Sanitation Data'!$E$11,0,10*ROW('Sanitation Data'!E181)),NA())</f>
        <v>#N/A</v>
      </c>
      <c r="AI187" s="106" t="e">
        <f ca="true">+IF(AND(ISNUMBER(OFFSET('Sanitation Data'!$E$12,0,10*ROW('Sanitation Data'!E181))),'Data Summary'!CX187="Yes"),OFFSET('Sanitation Data'!$E$12,0,10*ROW('Sanitation Data'!E181)),NA())</f>
        <v>#N/A</v>
      </c>
      <c r="AJ187" s="106" t="e">
        <f ca="true">+IF(AND(ISNUMBER(OFFSET('Sanitation Data'!$E$13,0,10*ROW('Sanitation Data'!E181))),'Data Summary'!CY187="Yes"),OFFSET('Sanitation Data'!$E$13,0,10*ROW('Sanitation Data'!E181)),NA())</f>
        <v>#N/A</v>
      </c>
      <c r="AK187" s="106" t="e">
        <f ca="true">+IF(AND(ISNUMBER(OFFSET('Sanitation Data'!$F$5,0,10*ROW('Sanitation Data'!F181))),'Data Summary'!CZ187="Yes"),100-OFFSET('Sanitation Data'!$F$5,0,10*ROW('Sanitation Data'!F181)),NA())</f>
        <v>#N/A</v>
      </c>
      <c r="AL187" s="106" t="e">
        <f ca="true">+IF(AND(ISNUMBER(OFFSET('Sanitation Data'!$F$7,0,10*ROW('Sanitation Data'!F181))),'Data Summary'!DA187="Yes"),OFFSET('Sanitation Data'!$F$7,0,10*ROW('Sanitation Data'!F181)),NA())</f>
        <v>#N/A</v>
      </c>
      <c r="AM187" s="106" t="e">
        <f ca="true">+IF(AND(ISNUMBER(OFFSET('Sanitation Data'!$F$11,0,10*ROW('Sanitation Data'!F181))),'Data Summary'!DB187="Yes"),OFFSET('Sanitation Data'!$F$11,0,10*ROW('Sanitation Data'!F181)),NA())</f>
        <v>#N/A</v>
      </c>
      <c r="AN187" s="106" t="e">
        <f ca="true">+IF(AND(ISNUMBER(OFFSET('Sanitation Data'!$F$12,0,10*ROW('Sanitation Data'!F181))),'Data Summary'!DC187="Yes"),OFFSET('Sanitation Data'!$F$12,0,10*ROW('Sanitation Data'!F181)),NA())</f>
        <v>#N/A</v>
      </c>
      <c r="AO187" s="106" t="e">
        <f ca="true">+IF(AND(ISNUMBER(OFFSET('Sanitation Data'!$F$13,0,10*ROW('Sanitation Data'!F181))),'Data Summary'!DD187="Yes"),OFFSET('Sanitation Data'!$F$13,0,10*ROW('Sanitation Data'!F181)),NA())</f>
        <v>#N/A</v>
      </c>
      <c r="AP187" s="106" t="e">
        <f ca="true">+IF(AND(ISNUMBER(OFFSET('Sanitation Data'!$G$5,0,10*ROW('Sanitation Data'!G181))),'Data Summary'!DE187="Yes"),100-OFFSET('Sanitation Data'!$G$5,0,10*ROW('Sanitation Data'!G181)),NA())</f>
        <v>#N/A</v>
      </c>
      <c r="AQ187" s="106" t="e">
        <f ca="true">+IF(AND(ISNUMBER(OFFSET('Sanitation Data'!$G$7,0,10*ROW('Sanitation Data'!G181))),'Data Summary'!DF187="Yes"),OFFSET('Sanitation Data'!$G$7,0,10*ROW('Sanitation Data'!G181)),NA())</f>
        <v>#N/A</v>
      </c>
      <c r="AR187" s="106" t="e">
        <f ca="true">+IF(AND(ISNUMBER(OFFSET('Sanitation Data'!$G$11,0,10*ROW('Sanitation Data'!G181))),'Data Summary'!DG187="Yes"),OFFSET('Sanitation Data'!$G$11,0,10*ROW('Sanitation Data'!G181)),NA())</f>
        <v>#N/A</v>
      </c>
      <c r="AS187" s="106" t="e">
        <f ca="true">+IF(AND(ISNUMBER(OFFSET('Sanitation Data'!$G$12,0,10*ROW('Sanitation Data'!G181))),'Data Summary'!DH187="Yes"),OFFSET('Sanitation Data'!$G$12,0,10*ROW('Sanitation Data'!G181)),NA())</f>
        <v>#N/A</v>
      </c>
      <c r="AT187" s="106" t="e">
        <f ca="true">+IF(AND(ISNUMBER(OFFSET('Sanitation Data'!$G$13,0,10*ROW('Sanitation Data'!G181))),'Data Summary'!DI187="Yes"),OFFSET('Sanitation Data'!$G$13,0,10*ROW('Sanitation Data'!G181)),NA())</f>
        <v>#N/A</v>
      </c>
      <c r="AU187" s="106" t="e">
        <f ca="true">+IF(AND(ISNUMBER(OFFSET('Sanitation Data'!$H$5,0,10*ROW('Sanitation Data'!H181))),'Data Summary'!DJ187="Yes"),100-OFFSET('Sanitation Data'!$H$5,0,10*ROW('Sanitation Data'!H181)),NA())</f>
        <v>#N/A</v>
      </c>
      <c r="AV187" s="106" t="e">
        <f ca="true">+IF(AND(ISNUMBER(OFFSET('Sanitation Data'!$H$7,0,10*ROW('Sanitation Data'!H181))),'Data Summary'!DK187="Yes"),OFFSET('Sanitation Data'!$H$7,0,10*ROW('Sanitation Data'!H181)),NA())</f>
        <v>#N/A</v>
      </c>
      <c r="AW187" s="106" t="e">
        <f ca="true">+IF(AND(ISNUMBER(OFFSET('Sanitation Data'!$H$11,0,10*ROW('Sanitation Data'!H181))),'Data Summary'!DL187="Yes"),OFFSET('Sanitation Data'!$H$11,0,10*ROW('Sanitation Data'!H181)),NA())</f>
        <v>#N/A</v>
      </c>
      <c r="AX187" s="106" t="e">
        <f ca="true">+IF(AND(ISNUMBER(OFFSET('Sanitation Data'!$H$12,0,10*ROW('Sanitation Data'!H181))),'Data Summary'!DM187="Yes"),OFFSET('Sanitation Data'!$H$12,0,10*ROW('Sanitation Data'!H181)),NA())</f>
        <v>#N/A</v>
      </c>
      <c r="AY187" s="106" t="e">
        <f ca="true">+IF(AND(ISNUMBER(OFFSET('Sanitation Data'!$H$13,0,10*ROW('Sanitation Data'!H181))),'Data Summary'!DN187="Yes"),OFFSET('Sanitation Data'!$H$13,0,10*ROW('Sanitation Data'!H181)),NA())</f>
        <v>#N/A</v>
      </c>
      <c r="AZ187" s="111" t="e">
        <f ca="true">+IF(AND(ISNUMBER(OFFSET('Hygiene Data'!$C$6,0,10*ROW('Hygiene Data'!C181))),'Data Summary'!DO187="Yes"),OFFSET('Hygiene Data'!$C$6,0,10*ROW('Hygiene Data'!C181)),NA())</f>
        <v>#N/A</v>
      </c>
      <c r="BA187" s="111" t="e">
        <f ca="true">+IF(AND(ISNUMBER(OFFSET('Hygiene Data'!$C$8,0,10*ROW('Hygiene Data'!C181))),'Data Summary'!DP187="Yes"),OFFSET('Hygiene Data'!$C$8,0,10*ROW('Hygiene Data'!C181)),NA())</f>
        <v>#N/A</v>
      </c>
      <c r="BB187" s="111" t="e">
        <f ca="true">+IF(AND(ISNUMBER(OFFSET('Hygiene Data'!$C$10,0,10*ROW('Hygiene Data'!C181))),'Data Summary'!DQ187="Yes"),OFFSET('Hygiene Data'!$C$10,0,10*ROW('Hygiene Data'!C181)),NA())</f>
        <v>#N/A</v>
      </c>
      <c r="BC187" s="111" t="e">
        <f ca="true">+IF(AND(ISNUMBER(OFFSET('Hygiene Data'!$D$6,0,10*ROW('Hygiene Data'!D181))),'Data Summary'!DR187="Yes"),OFFSET('Hygiene Data'!$D$6,0,10*ROW('Hygiene Data'!D181)),NA())</f>
        <v>#N/A</v>
      </c>
      <c r="BD187" s="111" t="e">
        <f ca="true">+IF(AND(ISNUMBER(OFFSET('Hygiene Data'!$D$8,0,10*ROW('Hygiene Data'!D181))),'Data Summary'!DS187="Yes"),OFFSET('Hygiene Data'!$D$8,0,10*ROW('Hygiene Data'!D181)),NA())</f>
        <v>#N/A</v>
      </c>
      <c r="BE187" s="111" t="e">
        <f ca="true">+IF(AND(ISNUMBER(OFFSET('Hygiene Data'!$D$10,0,10*ROW('Hygiene Data'!D181))),'Data Summary'!DT187="Yes"),OFFSET('Hygiene Data'!$D$10,0,10*ROW('Hygiene Data'!D181)),NA())</f>
        <v>#N/A</v>
      </c>
      <c r="BF187" s="111" t="e">
        <f ca="true">+IF(AND(ISNUMBER(OFFSET('Hygiene Data'!$E$6,0,10*ROW('Hygiene Data'!E181))),'Data Summary'!DU187="Yes"),OFFSET('Hygiene Data'!$E$6,0,10*ROW('Hygiene Data'!E181)),NA())</f>
        <v>#N/A</v>
      </c>
      <c r="BG187" s="111" t="e">
        <f ca="true">+IF(AND(ISNUMBER(OFFSET('Hygiene Data'!$E$8,0,10*ROW('Hygiene Data'!E181))),'Data Summary'!DV187="Yes"),OFFSET('Hygiene Data'!$E$8,0,10*ROW('Hygiene Data'!E181)),NA())</f>
        <v>#N/A</v>
      </c>
      <c r="BH187" s="111" t="e">
        <f ca="true">+IF(AND(ISNUMBER(OFFSET('Hygiene Data'!$E$10,0,10*ROW('Hygiene Data'!E181))),'Data Summary'!DW187="Yes"),OFFSET('Hygiene Data'!$E$10,0,10*ROW('Hygiene Data'!E181)),NA())</f>
        <v>#N/A</v>
      </c>
      <c r="BI187" s="111" t="e">
        <f ca="true">+IF(AND(ISNUMBER(OFFSET('Hygiene Data'!$F$6,0,10*ROW('Hygiene Data'!F181))),'Data Summary'!DX187="Yes"),OFFSET('Hygiene Data'!$F$6,0,10*ROW('Hygiene Data'!F181)),NA())</f>
        <v>#N/A</v>
      </c>
      <c r="BJ187" s="111" t="e">
        <f ca="true">+IF(AND(ISNUMBER(OFFSET('Hygiene Data'!$F$8,0,10*ROW('Hygiene Data'!F181))),'Data Summary'!DY187="Yes"),OFFSET('Hygiene Data'!$F$8,0,10*ROW('Hygiene Data'!F181)),NA())</f>
        <v>#N/A</v>
      </c>
      <c r="BK187" s="111" t="e">
        <f ca="true">+IF(AND(ISNUMBER(OFFSET('Hygiene Data'!$F$10,0,10*ROW('Hygiene Data'!F181))),'Data Summary'!DZ187="Yes"),OFFSET('Hygiene Data'!$F$10,0,10*ROW('Hygiene Data'!F181)),NA())</f>
        <v>#N/A</v>
      </c>
      <c r="BL187" s="111" t="e">
        <f ca="true">+IF(AND(ISNUMBER(OFFSET('Hygiene Data'!$G$6,0,10*ROW('Hygiene Data'!G181))),'Data Summary'!EA187="Yes"),OFFSET('Hygiene Data'!$G$6,0,10*ROW('Hygiene Data'!G181)),NA())</f>
        <v>#N/A</v>
      </c>
      <c r="BM187" s="111" t="e">
        <f ca="true">+IF(AND(ISNUMBER(OFFSET('Hygiene Data'!$G$8,0,10*ROW('Hygiene Data'!G181))),'Data Summary'!EB187="Yes"),OFFSET('Hygiene Data'!$G$8,0,10*ROW('Hygiene Data'!G181)),NA())</f>
        <v>#N/A</v>
      </c>
      <c r="BN187" s="111" t="e">
        <f ca="true">+IF(AND(ISNUMBER(OFFSET('Hygiene Data'!$G$10,0,10*ROW('Hygiene Data'!G181))),'Data Summary'!EC187="Yes"),OFFSET('Hygiene Data'!$G$10,0,10*ROW('Hygiene Data'!G181)),NA())</f>
        <v>#N/A</v>
      </c>
      <c r="BO187" s="111" t="e">
        <f ca="true">+IF(AND(ISNUMBER(OFFSET('Hygiene Data'!$H$6,0,10*ROW('Hygiene Data'!H181))),'Data Summary'!ED187="Yes"),OFFSET('Hygiene Data'!$H$6,0,10*ROW('Hygiene Data'!H181)),NA())</f>
        <v>#N/A</v>
      </c>
      <c r="BP187" s="111" t="e">
        <f ca="true">+IF(AND(ISNUMBER(OFFSET('Hygiene Data'!$H$8,0,10*ROW('Hygiene Data'!H181))),'Data Summary'!EE187="Yes"),OFFSET('Hygiene Data'!$H$8,0,10*ROW('Hygiene Data'!H181)),NA())</f>
        <v>#N/A</v>
      </c>
      <c r="BQ187" s="111" t="e">
        <f ca="true">+IF(AND(ISNUMBER(OFFSET('Hygiene Data'!$H$10,0,10*ROW('Hygiene Data'!H181))),'Data Summary'!EF187="Yes"),OFFSET('Hygiene Data'!$H$10,0,10*ROW('Hygiene Data'!H181)),NA())</f>
        <v>#N/A</v>
      </c>
    </row>
    <row r="188" x14ac:dyDescent="0.2">
      <c r="A188" s="59" t="e">
        <f ca="true">+IF(OFFSET('Water Data'!$B$1,0,10*ROW('Water Data'!B182))="",NA(),OFFSET('Water Data'!$B$1,0,10*ROW('Water Data'!B182)))</f>
        <v>#N/A</v>
      </c>
      <c r="B188" s="59" t="e">
        <f ca="true">+IF(OFFSET('Water Data'!$A$3,0,10*ROW('Water Data'!A185))="",NA(),OFFSET('Water Data'!$A$3,0,10*ROW('Water Data'!A185)))</f>
        <v>#N/A</v>
      </c>
      <c r="C188" s="59" t="e">
        <f ca="true">+IF(OFFSET('Water Data'!$C$3,0,10*ROW('Water Data'!C185))="",NA(),OFFSET('Water Data'!$C$3,0,10*ROW('Water Data'!C185)))</f>
        <v>#N/A</v>
      </c>
      <c r="D188" s="60" t="e">
        <f ca="true">+IF(AND(ISNUMBER(OFFSET('Water Data'!$C$5,0,10*ROW('Water Data'!C182))),'Data Summary'!BS188="Yes"),100-OFFSET('Water Data'!$C$5,0,10*ROW('Water Data'!C182)),NA())</f>
        <v>#N/A</v>
      </c>
      <c r="E188" s="60" t="e">
        <f ca="true">+IF(AND(ISNUMBER(OFFSET('Water Data'!$C$7,0,10*ROW('Water Data'!C182))),'Data Summary'!BT188="Yes"),OFFSET('Water Data'!$C$7,0,10*ROW('Water Data'!C182)),NA())</f>
        <v>#N/A</v>
      </c>
      <c r="F188" s="60" t="e">
        <f ca="true">+IF(AND(ISNUMBER(OFFSET('Water Data'!$C$10,0,10*ROW('Water Data'!C182))),'Data Summary'!BU188="Yes"),OFFSET('Water Data'!$C$10,0,10*ROW('Water Data'!C182)),NA())</f>
        <v>#N/A</v>
      </c>
      <c r="G188" s="60" t="e">
        <f ca="true">+IF(AND(ISNUMBER(OFFSET('Water Data'!$D$5,0,10*ROW('Water Data'!D182))),'Data Summary'!BV188="Yes"),100-OFFSET('Water Data'!$D$5,0,10*ROW('Water Data'!D182)),NA())</f>
        <v>#N/A</v>
      </c>
      <c r="H188" s="60" t="e">
        <f ca="true">+IF(AND(ISNUMBER(OFFSET('Water Data'!$D$7,0,10*ROW('Water Data'!D182))),'Data Summary'!BW188="Yes"),OFFSET('Water Data'!$D$7,0,10*ROW('Water Data'!D182)),NA())</f>
        <v>#N/A</v>
      </c>
      <c r="I188" s="60" t="e">
        <f ca="true">+IF(AND(ISNUMBER(OFFSET('Water Data'!$D$10,0,10*ROW('Water Data'!D182))),'Data Summary'!BX188="Yes"),OFFSET('Water Data'!$D$10,0,10*ROW('Water Data'!D182)),NA())</f>
        <v>#N/A</v>
      </c>
      <c r="J188" s="60" t="e">
        <f ca="true">+IF(AND(ISNUMBER(OFFSET('Water Data'!$E$5,0,10*ROW('Water Data'!E182))),'Data Summary'!BY188="Yes"),100-OFFSET('Water Data'!$E$5,0,10*ROW('Water Data'!E182)),NA())</f>
        <v>#N/A</v>
      </c>
      <c r="K188" s="60" t="e">
        <f ca="true">+IF(AND(ISNUMBER(OFFSET('Water Data'!$E$7,0,10*ROW('Water Data'!E182))),'Data Summary'!BZ188="Yes"),OFFSET('Water Data'!$E$7,0,10*ROW('Water Data'!E182)),NA())</f>
        <v>#N/A</v>
      </c>
      <c r="L188" s="60" t="e">
        <f ca="true">+IF(AND(ISNUMBER(OFFSET('Water Data'!$E$10,0,10*ROW('Water Data'!E182))),'Data Summary'!CA188="Yes"),OFFSET('Water Data'!$E$10,0,10*ROW('Water Data'!E182)),NA())</f>
        <v>#N/A</v>
      </c>
      <c r="M188" s="60" t="e">
        <f ca="true">+IF(AND(ISNUMBER(OFFSET('Water Data'!$F$5,0,10*ROW('Water Data'!F182))),'Data Summary'!CB188="Yes"),100-OFFSET('Water Data'!$F$5,0,10*ROW('Water Data'!F182)),NA())</f>
        <v>#N/A</v>
      </c>
      <c r="N188" s="60" t="e">
        <f ca="true">+IF(AND(ISNUMBER(OFFSET('Water Data'!$F$7,0,10*ROW('Water Data'!F182))),'Data Summary'!CC188="Yes"),OFFSET('Water Data'!$F$7,0,10*ROW('Water Data'!F182)),NA())</f>
        <v>#N/A</v>
      </c>
      <c r="O188" s="60" t="e">
        <f ca="true">+IF(AND(ISNUMBER(OFFSET('Water Data'!$F$10,0,10*ROW('Water Data'!F182))),'Data Summary'!CD188="Yes"),OFFSET('Water Data'!$F$10,0,10*ROW('Water Data'!F182)),NA())</f>
        <v>#N/A</v>
      </c>
      <c r="P188" s="60" t="e">
        <f ca="true">+IF(AND(ISNUMBER(OFFSET('Water Data'!$G$5,0,10*ROW('Water Data'!G182))),'Data Summary'!CE188="Yes"),100-OFFSET('Water Data'!$G$5,0,10*ROW('Water Data'!G182)),NA())</f>
        <v>#N/A</v>
      </c>
      <c r="Q188" s="60" t="e">
        <f ca="true">+IF(AND(ISNUMBER(OFFSET('Water Data'!$G$7,0,10*ROW('Water Data'!G182))),'Data Summary'!CF188="Yes"),OFFSET('Water Data'!$G$7,0,10*ROW('Water Data'!G182)),NA())</f>
        <v>#N/A</v>
      </c>
      <c r="R188" s="60" t="e">
        <f ca="true">+IF(AND(ISNUMBER(OFFSET('Water Data'!$G$10,0,10*ROW('Water Data'!G182))),'Data Summary'!CG188="Yes"),OFFSET('Water Data'!$G$10,0,10*ROW('Water Data'!G182)),NA())</f>
        <v>#N/A</v>
      </c>
      <c r="S188" s="60" t="e">
        <f ca="true">+IF(AND(ISNUMBER(OFFSET('Water Data'!$H$5,0,10*ROW('Water Data'!H182))),'Data Summary'!CH188="Yes"),100-OFFSET('Water Data'!$H$5,0,10*ROW('Water Data'!H182)),NA())</f>
        <v>#N/A</v>
      </c>
      <c r="T188" s="60" t="e">
        <f ca="true">+IF(AND(ISNUMBER(OFFSET('Water Data'!$H$7,0,10*ROW('Water Data'!H182))),'Data Summary'!CI188="Yes"),OFFSET('Water Data'!$H$7,0,10*ROW('Water Data'!H182)),NA())</f>
        <v>#N/A</v>
      </c>
      <c r="U188" s="60" t="e">
        <f ca="true">+IF(AND(ISNUMBER(OFFSET('Water Data'!$H$10,0,10*ROW('Water Data'!H182))),'Data Summary'!CJ188="Yes"),OFFSET('Water Data'!$H$10,0,10*ROW('Water Data'!H182)),NA())</f>
        <v>#N/A</v>
      </c>
      <c r="V188" s="106" t="e">
        <f ca="true">+IF(AND(ISNUMBER(OFFSET('Sanitation Data'!$C$5,0,10*ROW('Sanitation Data'!C182))),'Data Summary'!CK188="Yes"),100-OFFSET('Sanitation Data'!$C$5,0,10*ROW('Sanitation Data'!C182)),NA())</f>
        <v>#N/A</v>
      </c>
      <c r="W188" s="106" t="e">
        <f ca="true">+IF(AND(ISNUMBER(OFFSET('Sanitation Data'!$C$7,0,10*ROW('Sanitation Data'!C182))),'Data Summary'!CL188="Yes"),OFFSET('Sanitation Data'!$C$7,0,10*ROW('Sanitation Data'!C182)),NA())</f>
        <v>#N/A</v>
      </c>
      <c r="X188" s="106" t="e">
        <f ca="true">+IF(AND(ISNUMBER(OFFSET('Sanitation Data'!$C$11,0,10*ROW('Sanitation Data'!C182))),'Data Summary'!CM188="Yes"),OFFSET('Sanitation Data'!$C$11,0,10*ROW('Sanitation Data'!C182)),NA())</f>
        <v>#N/A</v>
      </c>
      <c r="Y188" s="106" t="e">
        <f ca="true">+IF(AND(ISNUMBER(OFFSET('Sanitation Data'!$C$12,0,10*ROW('Sanitation Data'!C182))),'Data Summary'!CN188="Yes"),OFFSET('Sanitation Data'!$C$12,0,10*ROW('Sanitation Data'!C182)),NA())</f>
        <v>#N/A</v>
      </c>
      <c r="Z188" s="106" t="e">
        <f ca="true">+IF(AND(ISNUMBER(OFFSET('Sanitation Data'!$C$13,0,10*ROW('Sanitation Data'!C182))),'Data Summary'!CO188="Yes"),OFFSET('Sanitation Data'!$C$13,0,10*ROW('Sanitation Data'!C182)),NA())</f>
        <v>#N/A</v>
      </c>
      <c r="AA188" s="106" t="e">
        <f ca="true">+IF(AND(ISNUMBER(OFFSET('Sanitation Data'!$D$5,0,10*ROW('Sanitation Data'!D182))),'Data Summary'!CP188="Yes"),100-OFFSET('Sanitation Data'!$D$5,0,10*ROW('Sanitation Data'!D182)),NA())</f>
        <v>#N/A</v>
      </c>
      <c r="AB188" s="106" t="e">
        <f ca="true">+IF(AND(ISNUMBER(OFFSET('Sanitation Data'!$D$7,0,10*ROW('Sanitation Data'!D182))),'Data Summary'!CQ188="Yes"),OFFSET('Sanitation Data'!$D$7,0,10*ROW('Sanitation Data'!D182)),NA())</f>
        <v>#N/A</v>
      </c>
      <c r="AC188" s="106" t="e">
        <f ca="true">+IF(AND(ISNUMBER(OFFSET('Sanitation Data'!$D$11,0,10*ROW('Sanitation Data'!D182))),'Data Summary'!CR188="Yes"),OFFSET('Sanitation Data'!$D$11,0,10*ROW('Sanitation Data'!D182)),NA())</f>
        <v>#N/A</v>
      </c>
      <c r="AD188" s="106" t="e">
        <f ca="true">+IF(AND(ISNUMBER(OFFSET('Sanitation Data'!$D$12,0,10*ROW('Sanitation Data'!D182))),'Data Summary'!CS188="Yes"),OFFSET('Sanitation Data'!$D$12,0,10*ROW('Sanitation Data'!D182)),NA())</f>
        <v>#N/A</v>
      </c>
      <c r="AE188" s="106" t="e">
        <f ca="true">+IF(AND(ISNUMBER(OFFSET('Sanitation Data'!$D$13,0,10*ROW('Sanitation Data'!D182))),'Data Summary'!CT188="Yes"),OFFSET('Sanitation Data'!$D$13,0,10*ROW('Sanitation Data'!D182)),NA())</f>
        <v>#N/A</v>
      </c>
      <c r="AF188" s="106" t="e">
        <f ca="true">+IF(AND(ISNUMBER(OFFSET('Sanitation Data'!$E$5,0,10*ROW('Sanitation Data'!E182))),'Data Summary'!CU188="Yes"),100-OFFSET('Sanitation Data'!$E$5,0,10*ROW('Sanitation Data'!E182)),NA())</f>
        <v>#N/A</v>
      </c>
      <c r="AG188" s="106" t="e">
        <f ca="true">+IF(AND(ISNUMBER(OFFSET('Sanitation Data'!$E$7,0,10*ROW('Sanitation Data'!E182))),'Data Summary'!CV188="Yes"),OFFSET('Sanitation Data'!$E$7,0,10*ROW('Sanitation Data'!E182)),NA())</f>
        <v>#N/A</v>
      </c>
      <c r="AH188" s="106" t="e">
        <f ca="true">+IF(AND(ISNUMBER(OFFSET('Sanitation Data'!$E$11,0,10*ROW('Sanitation Data'!E182))),'Data Summary'!CW188="Yes"),OFFSET('Sanitation Data'!$E$11,0,10*ROW('Sanitation Data'!E182)),NA())</f>
        <v>#N/A</v>
      </c>
      <c r="AI188" s="106" t="e">
        <f ca="true">+IF(AND(ISNUMBER(OFFSET('Sanitation Data'!$E$12,0,10*ROW('Sanitation Data'!E182))),'Data Summary'!CX188="Yes"),OFFSET('Sanitation Data'!$E$12,0,10*ROW('Sanitation Data'!E182)),NA())</f>
        <v>#N/A</v>
      </c>
      <c r="AJ188" s="106" t="e">
        <f ca="true">+IF(AND(ISNUMBER(OFFSET('Sanitation Data'!$E$13,0,10*ROW('Sanitation Data'!E182))),'Data Summary'!CY188="Yes"),OFFSET('Sanitation Data'!$E$13,0,10*ROW('Sanitation Data'!E182)),NA())</f>
        <v>#N/A</v>
      </c>
      <c r="AK188" s="106" t="e">
        <f ca="true">+IF(AND(ISNUMBER(OFFSET('Sanitation Data'!$F$5,0,10*ROW('Sanitation Data'!F182))),'Data Summary'!CZ188="Yes"),100-OFFSET('Sanitation Data'!$F$5,0,10*ROW('Sanitation Data'!F182)),NA())</f>
        <v>#N/A</v>
      </c>
      <c r="AL188" s="106" t="e">
        <f ca="true">+IF(AND(ISNUMBER(OFFSET('Sanitation Data'!$F$7,0,10*ROW('Sanitation Data'!F182))),'Data Summary'!DA188="Yes"),OFFSET('Sanitation Data'!$F$7,0,10*ROW('Sanitation Data'!F182)),NA())</f>
        <v>#N/A</v>
      </c>
      <c r="AM188" s="106" t="e">
        <f ca="true">+IF(AND(ISNUMBER(OFFSET('Sanitation Data'!$F$11,0,10*ROW('Sanitation Data'!F182))),'Data Summary'!DB188="Yes"),OFFSET('Sanitation Data'!$F$11,0,10*ROW('Sanitation Data'!F182)),NA())</f>
        <v>#N/A</v>
      </c>
      <c r="AN188" s="106" t="e">
        <f ca="true">+IF(AND(ISNUMBER(OFFSET('Sanitation Data'!$F$12,0,10*ROW('Sanitation Data'!F182))),'Data Summary'!DC188="Yes"),OFFSET('Sanitation Data'!$F$12,0,10*ROW('Sanitation Data'!F182)),NA())</f>
        <v>#N/A</v>
      </c>
      <c r="AO188" s="106" t="e">
        <f ca="true">+IF(AND(ISNUMBER(OFFSET('Sanitation Data'!$F$13,0,10*ROW('Sanitation Data'!F182))),'Data Summary'!DD188="Yes"),OFFSET('Sanitation Data'!$F$13,0,10*ROW('Sanitation Data'!F182)),NA())</f>
        <v>#N/A</v>
      </c>
      <c r="AP188" s="106" t="e">
        <f ca="true">+IF(AND(ISNUMBER(OFFSET('Sanitation Data'!$G$5,0,10*ROW('Sanitation Data'!G182))),'Data Summary'!DE188="Yes"),100-OFFSET('Sanitation Data'!$G$5,0,10*ROW('Sanitation Data'!G182)),NA())</f>
        <v>#N/A</v>
      </c>
      <c r="AQ188" s="106" t="e">
        <f ca="true">+IF(AND(ISNUMBER(OFFSET('Sanitation Data'!$G$7,0,10*ROW('Sanitation Data'!G182))),'Data Summary'!DF188="Yes"),OFFSET('Sanitation Data'!$G$7,0,10*ROW('Sanitation Data'!G182)),NA())</f>
        <v>#N/A</v>
      </c>
      <c r="AR188" s="106" t="e">
        <f ca="true">+IF(AND(ISNUMBER(OFFSET('Sanitation Data'!$G$11,0,10*ROW('Sanitation Data'!G182))),'Data Summary'!DG188="Yes"),OFFSET('Sanitation Data'!$G$11,0,10*ROW('Sanitation Data'!G182)),NA())</f>
        <v>#N/A</v>
      </c>
      <c r="AS188" s="106" t="e">
        <f ca="true">+IF(AND(ISNUMBER(OFFSET('Sanitation Data'!$G$12,0,10*ROW('Sanitation Data'!G182))),'Data Summary'!DH188="Yes"),OFFSET('Sanitation Data'!$G$12,0,10*ROW('Sanitation Data'!G182)),NA())</f>
        <v>#N/A</v>
      </c>
      <c r="AT188" s="106" t="e">
        <f ca="true">+IF(AND(ISNUMBER(OFFSET('Sanitation Data'!$G$13,0,10*ROW('Sanitation Data'!G182))),'Data Summary'!DI188="Yes"),OFFSET('Sanitation Data'!$G$13,0,10*ROW('Sanitation Data'!G182)),NA())</f>
        <v>#N/A</v>
      </c>
      <c r="AU188" s="106" t="e">
        <f ca="true">+IF(AND(ISNUMBER(OFFSET('Sanitation Data'!$H$5,0,10*ROW('Sanitation Data'!H182))),'Data Summary'!DJ188="Yes"),100-OFFSET('Sanitation Data'!$H$5,0,10*ROW('Sanitation Data'!H182)),NA())</f>
        <v>#N/A</v>
      </c>
      <c r="AV188" s="106" t="e">
        <f ca="true">+IF(AND(ISNUMBER(OFFSET('Sanitation Data'!$H$7,0,10*ROW('Sanitation Data'!H182))),'Data Summary'!DK188="Yes"),OFFSET('Sanitation Data'!$H$7,0,10*ROW('Sanitation Data'!H182)),NA())</f>
        <v>#N/A</v>
      </c>
      <c r="AW188" s="106" t="e">
        <f ca="true">+IF(AND(ISNUMBER(OFFSET('Sanitation Data'!$H$11,0,10*ROW('Sanitation Data'!H182))),'Data Summary'!DL188="Yes"),OFFSET('Sanitation Data'!$H$11,0,10*ROW('Sanitation Data'!H182)),NA())</f>
        <v>#N/A</v>
      </c>
      <c r="AX188" s="106" t="e">
        <f ca="true">+IF(AND(ISNUMBER(OFFSET('Sanitation Data'!$H$12,0,10*ROW('Sanitation Data'!H182))),'Data Summary'!DM188="Yes"),OFFSET('Sanitation Data'!$H$12,0,10*ROW('Sanitation Data'!H182)),NA())</f>
        <v>#N/A</v>
      </c>
      <c r="AY188" s="106" t="e">
        <f ca="true">+IF(AND(ISNUMBER(OFFSET('Sanitation Data'!$H$13,0,10*ROW('Sanitation Data'!H182))),'Data Summary'!DN188="Yes"),OFFSET('Sanitation Data'!$H$13,0,10*ROW('Sanitation Data'!H182)),NA())</f>
        <v>#N/A</v>
      </c>
      <c r="AZ188" s="111" t="e">
        <f ca="true">+IF(AND(ISNUMBER(OFFSET('Hygiene Data'!$C$6,0,10*ROW('Hygiene Data'!C182))),'Data Summary'!DO188="Yes"),OFFSET('Hygiene Data'!$C$6,0,10*ROW('Hygiene Data'!C182)),NA())</f>
        <v>#N/A</v>
      </c>
      <c r="BA188" s="111" t="e">
        <f ca="true">+IF(AND(ISNUMBER(OFFSET('Hygiene Data'!$C$8,0,10*ROW('Hygiene Data'!C182))),'Data Summary'!DP188="Yes"),OFFSET('Hygiene Data'!$C$8,0,10*ROW('Hygiene Data'!C182)),NA())</f>
        <v>#N/A</v>
      </c>
      <c r="BB188" s="111" t="e">
        <f ca="true">+IF(AND(ISNUMBER(OFFSET('Hygiene Data'!$C$10,0,10*ROW('Hygiene Data'!C182))),'Data Summary'!DQ188="Yes"),OFFSET('Hygiene Data'!$C$10,0,10*ROW('Hygiene Data'!C182)),NA())</f>
        <v>#N/A</v>
      </c>
      <c r="BC188" s="111" t="e">
        <f ca="true">+IF(AND(ISNUMBER(OFFSET('Hygiene Data'!$D$6,0,10*ROW('Hygiene Data'!D182))),'Data Summary'!DR188="Yes"),OFFSET('Hygiene Data'!$D$6,0,10*ROW('Hygiene Data'!D182)),NA())</f>
        <v>#N/A</v>
      </c>
      <c r="BD188" s="111" t="e">
        <f ca="true">+IF(AND(ISNUMBER(OFFSET('Hygiene Data'!$D$8,0,10*ROW('Hygiene Data'!D182))),'Data Summary'!DS188="Yes"),OFFSET('Hygiene Data'!$D$8,0,10*ROW('Hygiene Data'!D182)),NA())</f>
        <v>#N/A</v>
      </c>
      <c r="BE188" s="111" t="e">
        <f ca="true">+IF(AND(ISNUMBER(OFFSET('Hygiene Data'!$D$10,0,10*ROW('Hygiene Data'!D182))),'Data Summary'!DT188="Yes"),OFFSET('Hygiene Data'!$D$10,0,10*ROW('Hygiene Data'!D182)),NA())</f>
        <v>#N/A</v>
      </c>
      <c r="BF188" s="111" t="e">
        <f ca="true">+IF(AND(ISNUMBER(OFFSET('Hygiene Data'!$E$6,0,10*ROW('Hygiene Data'!E182))),'Data Summary'!DU188="Yes"),OFFSET('Hygiene Data'!$E$6,0,10*ROW('Hygiene Data'!E182)),NA())</f>
        <v>#N/A</v>
      </c>
      <c r="BG188" s="111" t="e">
        <f ca="true">+IF(AND(ISNUMBER(OFFSET('Hygiene Data'!$E$8,0,10*ROW('Hygiene Data'!E182))),'Data Summary'!DV188="Yes"),OFFSET('Hygiene Data'!$E$8,0,10*ROW('Hygiene Data'!E182)),NA())</f>
        <v>#N/A</v>
      </c>
      <c r="BH188" s="111" t="e">
        <f ca="true">+IF(AND(ISNUMBER(OFFSET('Hygiene Data'!$E$10,0,10*ROW('Hygiene Data'!E182))),'Data Summary'!DW188="Yes"),OFFSET('Hygiene Data'!$E$10,0,10*ROW('Hygiene Data'!E182)),NA())</f>
        <v>#N/A</v>
      </c>
      <c r="BI188" s="111" t="e">
        <f ca="true">+IF(AND(ISNUMBER(OFFSET('Hygiene Data'!$F$6,0,10*ROW('Hygiene Data'!F182))),'Data Summary'!DX188="Yes"),OFFSET('Hygiene Data'!$F$6,0,10*ROW('Hygiene Data'!F182)),NA())</f>
        <v>#N/A</v>
      </c>
      <c r="BJ188" s="111" t="e">
        <f ca="true">+IF(AND(ISNUMBER(OFFSET('Hygiene Data'!$F$8,0,10*ROW('Hygiene Data'!F182))),'Data Summary'!DY188="Yes"),OFFSET('Hygiene Data'!$F$8,0,10*ROW('Hygiene Data'!F182)),NA())</f>
        <v>#N/A</v>
      </c>
      <c r="BK188" s="111" t="e">
        <f ca="true">+IF(AND(ISNUMBER(OFFSET('Hygiene Data'!$F$10,0,10*ROW('Hygiene Data'!F182))),'Data Summary'!DZ188="Yes"),OFFSET('Hygiene Data'!$F$10,0,10*ROW('Hygiene Data'!F182)),NA())</f>
        <v>#N/A</v>
      </c>
      <c r="BL188" s="111" t="e">
        <f ca="true">+IF(AND(ISNUMBER(OFFSET('Hygiene Data'!$G$6,0,10*ROW('Hygiene Data'!G182))),'Data Summary'!EA188="Yes"),OFFSET('Hygiene Data'!$G$6,0,10*ROW('Hygiene Data'!G182)),NA())</f>
        <v>#N/A</v>
      </c>
      <c r="BM188" s="111" t="e">
        <f ca="true">+IF(AND(ISNUMBER(OFFSET('Hygiene Data'!$G$8,0,10*ROW('Hygiene Data'!G182))),'Data Summary'!EB188="Yes"),OFFSET('Hygiene Data'!$G$8,0,10*ROW('Hygiene Data'!G182)),NA())</f>
        <v>#N/A</v>
      </c>
      <c r="BN188" s="111" t="e">
        <f ca="true">+IF(AND(ISNUMBER(OFFSET('Hygiene Data'!$G$10,0,10*ROW('Hygiene Data'!G182))),'Data Summary'!EC188="Yes"),OFFSET('Hygiene Data'!$G$10,0,10*ROW('Hygiene Data'!G182)),NA())</f>
        <v>#N/A</v>
      </c>
      <c r="BO188" s="111" t="e">
        <f ca="true">+IF(AND(ISNUMBER(OFFSET('Hygiene Data'!$H$6,0,10*ROW('Hygiene Data'!H182))),'Data Summary'!ED188="Yes"),OFFSET('Hygiene Data'!$H$6,0,10*ROW('Hygiene Data'!H182)),NA())</f>
        <v>#N/A</v>
      </c>
      <c r="BP188" s="111" t="e">
        <f ca="true">+IF(AND(ISNUMBER(OFFSET('Hygiene Data'!$H$8,0,10*ROW('Hygiene Data'!H182))),'Data Summary'!EE188="Yes"),OFFSET('Hygiene Data'!$H$8,0,10*ROW('Hygiene Data'!H182)),NA())</f>
        <v>#N/A</v>
      </c>
      <c r="BQ188" s="111" t="e">
        <f ca="true">+IF(AND(ISNUMBER(OFFSET('Hygiene Data'!$H$10,0,10*ROW('Hygiene Data'!H182))),'Data Summary'!EF188="Yes"),OFFSET('Hygiene Data'!$H$10,0,10*ROW('Hygiene Data'!H182)),NA())</f>
        <v>#N/A</v>
      </c>
    </row>
    <row r="189" x14ac:dyDescent="0.2">
      <c r="A189" s="59" t="e">
        <f ca="true">+IF(OFFSET('Water Data'!$B$1,0,10*ROW('Water Data'!B183))="",NA(),OFFSET('Water Data'!$B$1,0,10*ROW('Water Data'!B183)))</f>
        <v>#N/A</v>
      </c>
      <c r="B189" s="59" t="e">
        <f ca="true">+IF(OFFSET('Water Data'!$A$3,0,10*ROW('Water Data'!A186))="",NA(),OFFSET('Water Data'!$A$3,0,10*ROW('Water Data'!A186)))</f>
        <v>#N/A</v>
      </c>
      <c r="C189" s="59" t="e">
        <f ca="true">+IF(OFFSET('Water Data'!$C$3,0,10*ROW('Water Data'!C186))="",NA(),OFFSET('Water Data'!$C$3,0,10*ROW('Water Data'!C186)))</f>
        <v>#N/A</v>
      </c>
      <c r="D189" s="60" t="e">
        <f ca="true">+IF(AND(ISNUMBER(OFFSET('Water Data'!$C$5,0,10*ROW('Water Data'!C183))),'Data Summary'!BS189="Yes"),100-OFFSET('Water Data'!$C$5,0,10*ROW('Water Data'!C183)),NA())</f>
        <v>#N/A</v>
      </c>
      <c r="E189" s="60" t="e">
        <f ca="true">+IF(AND(ISNUMBER(OFFSET('Water Data'!$C$7,0,10*ROW('Water Data'!C183))),'Data Summary'!BT189="Yes"),OFFSET('Water Data'!$C$7,0,10*ROW('Water Data'!C183)),NA())</f>
        <v>#N/A</v>
      </c>
      <c r="F189" s="60" t="e">
        <f ca="true">+IF(AND(ISNUMBER(OFFSET('Water Data'!$C$10,0,10*ROW('Water Data'!C183))),'Data Summary'!BU189="Yes"),OFFSET('Water Data'!$C$10,0,10*ROW('Water Data'!C183)),NA())</f>
        <v>#N/A</v>
      </c>
      <c r="G189" s="60" t="e">
        <f ca="true">+IF(AND(ISNUMBER(OFFSET('Water Data'!$D$5,0,10*ROW('Water Data'!D183))),'Data Summary'!BV189="Yes"),100-OFFSET('Water Data'!$D$5,0,10*ROW('Water Data'!D183)),NA())</f>
        <v>#N/A</v>
      </c>
      <c r="H189" s="60" t="e">
        <f ca="true">+IF(AND(ISNUMBER(OFFSET('Water Data'!$D$7,0,10*ROW('Water Data'!D183))),'Data Summary'!BW189="Yes"),OFFSET('Water Data'!$D$7,0,10*ROW('Water Data'!D183)),NA())</f>
        <v>#N/A</v>
      </c>
      <c r="I189" s="60" t="e">
        <f ca="true">+IF(AND(ISNUMBER(OFFSET('Water Data'!$D$10,0,10*ROW('Water Data'!D183))),'Data Summary'!BX189="Yes"),OFFSET('Water Data'!$D$10,0,10*ROW('Water Data'!D183)),NA())</f>
        <v>#N/A</v>
      </c>
      <c r="J189" s="60" t="e">
        <f ca="true">+IF(AND(ISNUMBER(OFFSET('Water Data'!$E$5,0,10*ROW('Water Data'!E183))),'Data Summary'!BY189="Yes"),100-OFFSET('Water Data'!$E$5,0,10*ROW('Water Data'!E183)),NA())</f>
        <v>#N/A</v>
      </c>
      <c r="K189" s="60" t="e">
        <f ca="true">+IF(AND(ISNUMBER(OFFSET('Water Data'!$E$7,0,10*ROW('Water Data'!E183))),'Data Summary'!BZ189="Yes"),OFFSET('Water Data'!$E$7,0,10*ROW('Water Data'!E183)),NA())</f>
        <v>#N/A</v>
      </c>
      <c r="L189" s="60" t="e">
        <f ca="true">+IF(AND(ISNUMBER(OFFSET('Water Data'!$E$10,0,10*ROW('Water Data'!E183))),'Data Summary'!CA189="Yes"),OFFSET('Water Data'!$E$10,0,10*ROW('Water Data'!E183)),NA())</f>
        <v>#N/A</v>
      </c>
      <c r="M189" s="60" t="e">
        <f ca="true">+IF(AND(ISNUMBER(OFFSET('Water Data'!$F$5,0,10*ROW('Water Data'!F183))),'Data Summary'!CB189="Yes"),100-OFFSET('Water Data'!$F$5,0,10*ROW('Water Data'!F183)),NA())</f>
        <v>#N/A</v>
      </c>
      <c r="N189" s="60" t="e">
        <f ca="true">+IF(AND(ISNUMBER(OFFSET('Water Data'!$F$7,0,10*ROW('Water Data'!F183))),'Data Summary'!CC189="Yes"),OFFSET('Water Data'!$F$7,0,10*ROW('Water Data'!F183)),NA())</f>
        <v>#N/A</v>
      </c>
      <c r="O189" s="60" t="e">
        <f ca="true">+IF(AND(ISNUMBER(OFFSET('Water Data'!$F$10,0,10*ROW('Water Data'!F183))),'Data Summary'!CD189="Yes"),OFFSET('Water Data'!$F$10,0,10*ROW('Water Data'!F183)),NA())</f>
        <v>#N/A</v>
      </c>
      <c r="P189" s="60" t="e">
        <f ca="true">+IF(AND(ISNUMBER(OFFSET('Water Data'!$G$5,0,10*ROW('Water Data'!G183))),'Data Summary'!CE189="Yes"),100-OFFSET('Water Data'!$G$5,0,10*ROW('Water Data'!G183)),NA())</f>
        <v>#N/A</v>
      </c>
      <c r="Q189" s="60" t="e">
        <f ca="true">+IF(AND(ISNUMBER(OFFSET('Water Data'!$G$7,0,10*ROW('Water Data'!G183))),'Data Summary'!CF189="Yes"),OFFSET('Water Data'!$G$7,0,10*ROW('Water Data'!G183)),NA())</f>
        <v>#N/A</v>
      </c>
      <c r="R189" s="60" t="e">
        <f ca="true">+IF(AND(ISNUMBER(OFFSET('Water Data'!$G$10,0,10*ROW('Water Data'!G183))),'Data Summary'!CG189="Yes"),OFFSET('Water Data'!$G$10,0,10*ROW('Water Data'!G183)),NA())</f>
        <v>#N/A</v>
      </c>
      <c r="S189" s="60" t="e">
        <f ca="true">+IF(AND(ISNUMBER(OFFSET('Water Data'!$H$5,0,10*ROW('Water Data'!H183))),'Data Summary'!CH189="Yes"),100-OFFSET('Water Data'!$H$5,0,10*ROW('Water Data'!H183)),NA())</f>
        <v>#N/A</v>
      </c>
      <c r="T189" s="60" t="e">
        <f ca="true">+IF(AND(ISNUMBER(OFFSET('Water Data'!$H$7,0,10*ROW('Water Data'!H183))),'Data Summary'!CI189="Yes"),OFFSET('Water Data'!$H$7,0,10*ROW('Water Data'!H183)),NA())</f>
        <v>#N/A</v>
      </c>
      <c r="U189" s="60" t="e">
        <f ca="true">+IF(AND(ISNUMBER(OFFSET('Water Data'!$H$10,0,10*ROW('Water Data'!H183))),'Data Summary'!CJ189="Yes"),OFFSET('Water Data'!$H$10,0,10*ROW('Water Data'!H183)),NA())</f>
        <v>#N/A</v>
      </c>
      <c r="V189" s="106" t="e">
        <f ca="true">+IF(AND(ISNUMBER(OFFSET('Sanitation Data'!$C$5,0,10*ROW('Sanitation Data'!C183))),'Data Summary'!CK189="Yes"),100-OFFSET('Sanitation Data'!$C$5,0,10*ROW('Sanitation Data'!C183)),NA())</f>
        <v>#N/A</v>
      </c>
      <c r="W189" s="106" t="e">
        <f ca="true">+IF(AND(ISNUMBER(OFFSET('Sanitation Data'!$C$7,0,10*ROW('Sanitation Data'!C183))),'Data Summary'!CL189="Yes"),OFFSET('Sanitation Data'!$C$7,0,10*ROW('Sanitation Data'!C183)),NA())</f>
        <v>#N/A</v>
      </c>
      <c r="X189" s="106" t="e">
        <f ca="true">+IF(AND(ISNUMBER(OFFSET('Sanitation Data'!$C$11,0,10*ROW('Sanitation Data'!C183))),'Data Summary'!CM189="Yes"),OFFSET('Sanitation Data'!$C$11,0,10*ROW('Sanitation Data'!C183)),NA())</f>
        <v>#N/A</v>
      </c>
      <c r="Y189" s="106" t="e">
        <f ca="true">+IF(AND(ISNUMBER(OFFSET('Sanitation Data'!$C$12,0,10*ROW('Sanitation Data'!C183))),'Data Summary'!CN189="Yes"),OFFSET('Sanitation Data'!$C$12,0,10*ROW('Sanitation Data'!C183)),NA())</f>
        <v>#N/A</v>
      </c>
      <c r="Z189" s="106" t="e">
        <f ca="true">+IF(AND(ISNUMBER(OFFSET('Sanitation Data'!$C$13,0,10*ROW('Sanitation Data'!C183))),'Data Summary'!CO189="Yes"),OFFSET('Sanitation Data'!$C$13,0,10*ROW('Sanitation Data'!C183)),NA())</f>
        <v>#N/A</v>
      </c>
      <c r="AA189" s="106" t="e">
        <f ca="true">+IF(AND(ISNUMBER(OFFSET('Sanitation Data'!$D$5,0,10*ROW('Sanitation Data'!D183))),'Data Summary'!CP189="Yes"),100-OFFSET('Sanitation Data'!$D$5,0,10*ROW('Sanitation Data'!D183)),NA())</f>
        <v>#N/A</v>
      </c>
      <c r="AB189" s="106" t="e">
        <f ca="true">+IF(AND(ISNUMBER(OFFSET('Sanitation Data'!$D$7,0,10*ROW('Sanitation Data'!D183))),'Data Summary'!CQ189="Yes"),OFFSET('Sanitation Data'!$D$7,0,10*ROW('Sanitation Data'!D183)),NA())</f>
        <v>#N/A</v>
      </c>
      <c r="AC189" s="106" t="e">
        <f ca="true">+IF(AND(ISNUMBER(OFFSET('Sanitation Data'!$D$11,0,10*ROW('Sanitation Data'!D183))),'Data Summary'!CR189="Yes"),OFFSET('Sanitation Data'!$D$11,0,10*ROW('Sanitation Data'!D183)),NA())</f>
        <v>#N/A</v>
      </c>
      <c r="AD189" s="106" t="e">
        <f ca="true">+IF(AND(ISNUMBER(OFFSET('Sanitation Data'!$D$12,0,10*ROW('Sanitation Data'!D183))),'Data Summary'!CS189="Yes"),OFFSET('Sanitation Data'!$D$12,0,10*ROW('Sanitation Data'!D183)),NA())</f>
        <v>#N/A</v>
      </c>
      <c r="AE189" s="106" t="e">
        <f ca="true">+IF(AND(ISNUMBER(OFFSET('Sanitation Data'!$D$13,0,10*ROW('Sanitation Data'!D183))),'Data Summary'!CT189="Yes"),OFFSET('Sanitation Data'!$D$13,0,10*ROW('Sanitation Data'!D183)),NA())</f>
        <v>#N/A</v>
      </c>
      <c r="AF189" s="106" t="e">
        <f ca="true">+IF(AND(ISNUMBER(OFFSET('Sanitation Data'!$E$5,0,10*ROW('Sanitation Data'!E183))),'Data Summary'!CU189="Yes"),100-OFFSET('Sanitation Data'!$E$5,0,10*ROW('Sanitation Data'!E183)),NA())</f>
        <v>#N/A</v>
      </c>
      <c r="AG189" s="106" t="e">
        <f ca="true">+IF(AND(ISNUMBER(OFFSET('Sanitation Data'!$E$7,0,10*ROW('Sanitation Data'!E183))),'Data Summary'!CV189="Yes"),OFFSET('Sanitation Data'!$E$7,0,10*ROW('Sanitation Data'!E183)),NA())</f>
        <v>#N/A</v>
      </c>
      <c r="AH189" s="106" t="e">
        <f ca="true">+IF(AND(ISNUMBER(OFFSET('Sanitation Data'!$E$11,0,10*ROW('Sanitation Data'!E183))),'Data Summary'!CW189="Yes"),OFFSET('Sanitation Data'!$E$11,0,10*ROW('Sanitation Data'!E183)),NA())</f>
        <v>#N/A</v>
      </c>
      <c r="AI189" s="106" t="e">
        <f ca="true">+IF(AND(ISNUMBER(OFFSET('Sanitation Data'!$E$12,0,10*ROW('Sanitation Data'!E183))),'Data Summary'!CX189="Yes"),OFFSET('Sanitation Data'!$E$12,0,10*ROW('Sanitation Data'!E183)),NA())</f>
        <v>#N/A</v>
      </c>
      <c r="AJ189" s="106" t="e">
        <f ca="true">+IF(AND(ISNUMBER(OFFSET('Sanitation Data'!$E$13,0,10*ROW('Sanitation Data'!E183))),'Data Summary'!CY189="Yes"),OFFSET('Sanitation Data'!$E$13,0,10*ROW('Sanitation Data'!E183)),NA())</f>
        <v>#N/A</v>
      </c>
      <c r="AK189" s="106" t="e">
        <f ca="true">+IF(AND(ISNUMBER(OFFSET('Sanitation Data'!$F$5,0,10*ROW('Sanitation Data'!F183))),'Data Summary'!CZ189="Yes"),100-OFFSET('Sanitation Data'!$F$5,0,10*ROW('Sanitation Data'!F183)),NA())</f>
        <v>#N/A</v>
      </c>
      <c r="AL189" s="106" t="e">
        <f ca="true">+IF(AND(ISNUMBER(OFFSET('Sanitation Data'!$F$7,0,10*ROW('Sanitation Data'!F183))),'Data Summary'!DA189="Yes"),OFFSET('Sanitation Data'!$F$7,0,10*ROW('Sanitation Data'!F183)),NA())</f>
        <v>#N/A</v>
      </c>
      <c r="AM189" s="106" t="e">
        <f ca="true">+IF(AND(ISNUMBER(OFFSET('Sanitation Data'!$F$11,0,10*ROW('Sanitation Data'!F183))),'Data Summary'!DB189="Yes"),OFFSET('Sanitation Data'!$F$11,0,10*ROW('Sanitation Data'!F183)),NA())</f>
        <v>#N/A</v>
      </c>
      <c r="AN189" s="106" t="e">
        <f ca="true">+IF(AND(ISNUMBER(OFFSET('Sanitation Data'!$F$12,0,10*ROW('Sanitation Data'!F183))),'Data Summary'!DC189="Yes"),OFFSET('Sanitation Data'!$F$12,0,10*ROW('Sanitation Data'!F183)),NA())</f>
        <v>#N/A</v>
      </c>
      <c r="AO189" s="106" t="e">
        <f ca="true">+IF(AND(ISNUMBER(OFFSET('Sanitation Data'!$F$13,0,10*ROW('Sanitation Data'!F183))),'Data Summary'!DD189="Yes"),OFFSET('Sanitation Data'!$F$13,0,10*ROW('Sanitation Data'!F183)),NA())</f>
        <v>#N/A</v>
      </c>
      <c r="AP189" s="106" t="e">
        <f ca="true">+IF(AND(ISNUMBER(OFFSET('Sanitation Data'!$G$5,0,10*ROW('Sanitation Data'!G183))),'Data Summary'!DE189="Yes"),100-OFFSET('Sanitation Data'!$G$5,0,10*ROW('Sanitation Data'!G183)),NA())</f>
        <v>#N/A</v>
      </c>
      <c r="AQ189" s="106" t="e">
        <f ca="true">+IF(AND(ISNUMBER(OFFSET('Sanitation Data'!$G$7,0,10*ROW('Sanitation Data'!G183))),'Data Summary'!DF189="Yes"),OFFSET('Sanitation Data'!$G$7,0,10*ROW('Sanitation Data'!G183)),NA())</f>
        <v>#N/A</v>
      </c>
      <c r="AR189" s="106" t="e">
        <f ca="true">+IF(AND(ISNUMBER(OFFSET('Sanitation Data'!$G$11,0,10*ROW('Sanitation Data'!G183))),'Data Summary'!DG189="Yes"),OFFSET('Sanitation Data'!$G$11,0,10*ROW('Sanitation Data'!G183)),NA())</f>
        <v>#N/A</v>
      </c>
      <c r="AS189" s="106" t="e">
        <f ca="true">+IF(AND(ISNUMBER(OFFSET('Sanitation Data'!$G$12,0,10*ROW('Sanitation Data'!G183))),'Data Summary'!DH189="Yes"),OFFSET('Sanitation Data'!$G$12,0,10*ROW('Sanitation Data'!G183)),NA())</f>
        <v>#N/A</v>
      </c>
      <c r="AT189" s="106" t="e">
        <f ca="true">+IF(AND(ISNUMBER(OFFSET('Sanitation Data'!$G$13,0,10*ROW('Sanitation Data'!G183))),'Data Summary'!DI189="Yes"),OFFSET('Sanitation Data'!$G$13,0,10*ROW('Sanitation Data'!G183)),NA())</f>
        <v>#N/A</v>
      </c>
      <c r="AU189" s="106" t="e">
        <f ca="true">+IF(AND(ISNUMBER(OFFSET('Sanitation Data'!$H$5,0,10*ROW('Sanitation Data'!H183))),'Data Summary'!DJ189="Yes"),100-OFFSET('Sanitation Data'!$H$5,0,10*ROW('Sanitation Data'!H183)),NA())</f>
        <v>#N/A</v>
      </c>
      <c r="AV189" s="106" t="e">
        <f ca="true">+IF(AND(ISNUMBER(OFFSET('Sanitation Data'!$H$7,0,10*ROW('Sanitation Data'!H183))),'Data Summary'!DK189="Yes"),OFFSET('Sanitation Data'!$H$7,0,10*ROW('Sanitation Data'!H183)),NA())</f>
        <v>#N/A</v>
      </c>
      <c r="AW189" s="106" t="e">
        <f ca="true">+IF(AND(ISNUMBER(OFFSET('Sanitation Data'!$H$11,0,10*ROW('Sanitation Data'!H183))),'Data Summary'!DL189="Yes"),OFFSET('Sanitation Data'!$H$11,0,10*ROW('Sanitation Data'!H183)),NA())</f>
        <v>#N/A</v>
      </c>
      <c r="AX189" s="106" t="e">
        <f ca="true">+IF(AND(ISNUMBER(OFFSET('Sanitation Data'!$H$12,0,10*ROW('Sanitation Data'!H183))),'Data Summary'!DM189="Yes"),OFFSET('Sanitation Data'!$H$12,0,10*ROW('Sanitation Data'!H183)),NA())</f>
        <v>#N/A</v>
      </c>
      <c r="AY189" s="106" t="e">
        <f ca="true">+IF(AND(ISNUMBER(OFFSET('Sanitation Data'!$H$13,0,10*ROW('Sanitation Data'!H183))),'Data Summary'!DN189="Yes"),OFFSET('Sanitation Data'!$H$13,0,10*ROW('Sanitation Data'!H183)),NA())</f>
        <v>#N/A</v>
      </c>
      <c r="AZ189" s="111" t="e">
        <f ca="true">+IF(AND(ISNUMBER(OFFSET('Hygiene Data'!$C$6,0,10*ROW('Hygiene Data'!C183))),'Data Summary'!DO189="Yes"),OFFSET('Hygiene Data'!$C$6,0,10*ROW('Hygiene Data'!C183)),NA())</f>
        <v>#N/A</v>
      </c>
      <c r="BA189" s="111" t="e">
        <f ca="true">+IF(AND(ISNUMBER(OFFSET('Hygiene Data'!$C$8,0,10*ROW('Hygiene Data'!C183))),'Data Summary'!DP189="Yes"),OFFSET('Hygiene Data'!$C$8,0,10*ROW('Hygiene Data'!C183)),NA())</f>
        <v>#N/A</v>
      </c>
      <c r="BB189" s="111" t="e">
        <f ca="true">+IF(AND(ISNUMBER(OFFSET('Hygiene Data'!$C$10,0,10*ROW('Hygiene Data'!C183))),'Data Summary'!DQ189="Yes"),OFFSET('Hygiene Data'!$C$10,0,10*ROW('Hygiene Data'!C183)),NA())</f>
        <v>#N/A</v>
      </c>
      <c r="BC189" s="111" t="e">
        <f ca="true">+IF(AND(ISNUMBER(OFFSET('Hygiene Data'!$D$6,0,10*ROW('Hygiene Data'!D183))),'Data Summary'!DR189="Yes"),OFFSET('Hygiene Data'!$D$6,0,10*ROW('Hygiene Data'!D183)),NA())</f>
        <v>#N/A</v>
      </c>
      <c r="BD189" s="111" t="e">
        <f ca="true">+IF(AND(ISNUMBER(OFFSET('Hygiene Data'!$D$8,0,10*ROW('Hygiene Data'!D183))),'Data Summary'!DS189="Yes"),OFFSET('Hygiene Data'!$D$8,0,10*ROW('Hygiene Data'!D183)),NA())</f>
        <v>#N/A</v>
      </c>
      <c r="BE189" s="111" t="e">
        <f ca="true">+IF(AND(ISNUMBER(OFFSET('Hygiene Data'!$D$10,0,10*ROW('Hygiene Data'!D183))),'Data Summary'!DT189="Yes"),OFFSET('Hygiene Data'!$D$10,0,10*ROW('Hygiene Data'!D183)),NA())</f>
        <v>#N/A</v>
      </c>
      <c r="BF189" s="111" t="e">
        <f ca="true">+IF(AND(ISNUMBER(OFFSET('Hygiene Data'!$E$6,0,10*ROW('Hygiene Data'!E183))),'Data Summary'!DU189="Yes"),OFFSET('Hygiene Data'!$E$6,0,10*ROW('Hygiene Data'!E183)),NA())</f>
        <v>#N/A</v>
      </c>
      <c r="BG189" s="111" t="e">
        <f ca="true">+IF(AND(ISNUMBER(OFFSET('Hygiene Data'!$E$8,0,10*ROW('Hygiene Data'!E183))),'Data Summary'!DV189="Yes"),OFFSET('Hygiene Data'!$E$8,0,10*ROW('Hygiene Data'!E183)),NA())</f>
        <v>#N/A</v>
      </c>
      <c r="BH189" s="111" t="e">
        <f ca="true">+IF(AND(ISNUMBER(OFFSET('Hygiene Data'!$E$10,0,10*ROW('Hygiene Data'!E183))),'Data Summary'!DW189="Yes"),OFFSET('Hygiene Data'!$E$10,0,10*ROW('Hygiene Data'!E183)),NA())</f>
        <v>#N/A</v>
      </c>
      <c r="BI189" s="111" t="e">
        <f ca="true">+IF(AND(ISNUMBER(OFFSET('Hygiene Data'!$F$6,0,10*ROW('Hygiene Data'!F183))),'Data Summary'!DX189="Yes"),OFFSET('Hygiene Data'!$F$6,0,10*ROW('Hygiene Data'!F183)),NA())</f>
        <v>#N/A</v>
      </c>
      <c r="BJ189" s="111" t="e">
        <f ca="true">+IF(AND(ISNUMBER(OFFSET('Hygiene Data'!$F$8,0,10*ROW('Hygiene Data'!F183))),'Data Summary'!DY189="Yes"),OFFSET('Hygiene Data'!$F$8,0,10*ROW('Hygiene Data'!F183)),NA())</f>
        <v>#N/A</v>
      </c>
      <c r="BK189" s="111" t="e">
        <f ca="true">+IF(AND(ISNUMBER(OFFSET('Hygiene Data'!$F$10,0,10*ROW('Hygiene Data'!F183))),'Data Summary'!DZ189="Yes"),OFFSET('Hygiene Data'!$F$10,0,10*ROW('Hygiene Data'!F183)),NA())</f>
        <v>#N/A</v>
      </c>
      <c r="BL189" s="111" t="e">
        <f ca="true">+IF(AND(ISNUMBER(OFFSET('Hygiene Data'!$G$6,0,10*ROW('Hygiene Data'!G183))),'Data Summary'!EA189="Yes"),OFFSET('Hygiene Data'!$G$6,0,10*ROW('Hygiene Data'!G183)),NA())</f>
        <v>#N/A</v>
      </c>
      <c r="BM189" s="111" t="e">
        <f ca="true">+IF(AND(ISNUMBER(OFFSET('Hygiene Data'!$G$8,0,10*ROW('Hygiene Data'!G183))),'Data Summary'!EB189="Yes"),OFFSET('Hygiene Data'!$G$8,0,10*ROW('Hygiene Data'!G183)),NA())</f>
        <v>#N/A</v>
      </c>
      <c r="BN189" s="111" t="e">
        <f ca="true">+IF(AND(ISNUMBER(OFFSET('Hygiene Data'!$G$10,0,10*ROW('Hygiene Data'!G183))),'Data Summary'!EC189="Yes"),OFFSET('Hygiene Data'!$G$10,0,10*ROW('Hygiene Data'!G183)),NA())</f>
        <v>#N/A</v>
      </c>
      <c r="BO189" s="111" t="e">
        <f ca="true">+IF(AND(ISNUMBER(OFFSET('Hygiene Data'!$H$6,0,10*ROW('Hygiene Data'!H183))),'Data Summary'!ED189="Yes"),OFFSET('Hygiene Data'!$H$6,0,10*ROW('Hygiene Data'!H183)),NA())</f>
        <v>#N/A</v>
      </c>
      <c r="BP189" s="111" t="e">
        <f ca="true">+IF(AND(ISNUMBER(OFFSET('Hygiene Data'!$H$8,0,10*ROW('Hygiene Data'!H183))),'Data Summary'!EE189="Yes"),OFFSET('Hygiene Data'!$H$8,0,10*ROW('Hygiene Data'!H183)),NA())</f>
        <v>#N/A</v>
      </c>
      <c r="BQ189" s="111" t="e">
        <f ca="true">+IF(AND(ISNUMBER(OFFSET('Hygiene Data'!$H$10,0,10*ROW('Hygiene Data'!H183))),'Data Summary'!EF189="Yes"),OFFSET('Hygiene Data'!$H$10,0,10*ROW('Hygiene Data'!H183)),NA())</f>
        <v>#N/A</v>
      </c>
    </row>
    <row r="190" x14ac:dyDescent="0.2">
      <c r="A190" s="59" t="e">
        <f ca="true">+IF(OFFSET('Water Data'!$B$1,0,10*ROW('Water Data'!B184))="",NA(),OFFSET('Water Data'!$B$1,0,10*ROW('Water Data'!B184)))</f>
        <v>#N/A</v>
      </c>
      <c r="B190" s="59" t="e">
        <f ca="true">+IF(OFFSET('Water Data'!$A$3,0,10*ROW('Water Data'!A187))="",NA(),OFFSET('Water Data'!$A$3,0,10*ROW('Water Data'!A187)))</f>
        <v>#N/A</v>
      </c>
      <c r="C190" s="59" t="e">
        <f ca="true">+IF(OFFSET('Water Data'!$C$3,0,10*ROW('Water Data'!C187))="",NA(),OFFSET('Water Data'!$C$3,0,10*ROW('Water Data'!C187)))</f>
        <v>#N/A</v>
      </c>
      <c r="D190" s="60" t="e">
        <f ca="true">+IF(AND(ISNUMBER(OFFSET('Water Data'!$C$5,0,10*ROW('Water Data'!C184))),'Data Summary'!BS190="Yes"),100-OFFSET('Water Data'!$C$5,0,10*ROW('Water Data'!C184)),NA())</f>
        <v>#N/A</v>
      </c>
      <c r="E190" s="60" t="e">
        <f ca="true">+IF(AND(ISNUMBER(OFFSET('Water Data'!$C$7,0,10*ROW('Water Data'!C184))),'Data Summary'!BT190="Yes"),OFFSET('Water Data'!$C$7,0,10*ROW('Water Data'!C184)),NA())</f>
        <v>#N/A</v>
      </c>
      <c r="F190" s="60" t="e">
        <f ca="true">+IF(AND(ISNUMBER(OFFSET('Water Data'!$C$10,0,10*ROW('Water Data'!C184))),'Data Summary'!BU190="Yes"),OFFSET('Water Data'!$C$10,0,10*ROW('Water Data'!C184)),NA())</f>
        <v>#N/A</v>
      </c>
      <c r="G190" s="60" t="e">
        <f ca="true">+IF(AND(ISNUMBER(OFFSET('Water Data'!$D$5,0,10*ROW('Water Data'!D184))),'Data Summary'!BV190="Yes"),100-OFFSET('Water Data'!$D$5,0,10*ROW('Water Data'!D184)),NA())</f>
        <v>#N/A</v>
      </c>
      <c r="H190" s="60" t="e">
        <f ca="true">+IF(AND(ISNUMBER(OFFSET('Water Data'!$D$7,0,10*ROW('Water Data'!D184))),'Data Summary'!BW190="Yes"),OFFSET('Water Data'!$D$7,0,10*ROW('Water Data'!D184)),NA())</f>
        <v>#N/A</v>
      </c>
      <c r="I190" s="60" t="e">
        <f ca="true">+IF(AND(ISNUMBER(OFFSET('Water Data'!$D$10,0,10*ROW('Water Data'!D184))),'Data Summary'!BX190="Yes"),OFFSET('Water Data'!$D$10,0,10*ROW('Water Data'!D184)),NA())</f>
        <v>#N/A</v>
      </c>
      <c r="J190" s="60" t="e">
        <f ca="true">+IF(AND(ISNUMBER(OFFSET('Water Data'!$E$5,0,10*ROW('Water Data'!E184))),'Data Summary'!BY190="Yes"),100-OFFSET('Water Data'!$E$5,0,10*ROW('Water Data'!E184)),NA())</f>
        <v>#N/A</v>
      </c>
      <c r="K190" s="60" t="e">
        <f ca="true">+IF(AND(ISNUMBER(OFFSET('Water Data'!$E$7,0,10*ROW('Water Data'!E184))),'Data Summary'!BZ190="Yes"),OFFSET('Water Data'!$E$7,0,10*ROW('Water Data'!E184)),NA())</f>
        <v>#N/A</v>
      </c>
      <c r="L190" s="60" t="e">
        <f ca="true">+IF(AND(ISNUMBER(OFFSET('Water Data'!$E$10,0,10*ROW('Water Data'!E184))),'Data Summary'!CA190="Yes"),OFFSET('Water Data'!$E$10,0,10*ROW('Water Data'!E184)),NA())</f>
        <v>#N/A</v>
      </c>
      <c r="M190" s="60" t="e">
        <f ca="true">+IF(AND(ISNUMBER(OFFSET('Water Data'!$F$5,0,10*ROW('Water Data'!F184))),'Data Summary'!CB190="Yes"),100-OFFSET('Water Data'!$F$5,0,10*ROW('Water Data'!F184)),NA())</f>
        <v>#N/A</v>
      </c>
      <c r="N190" s="60" t="e">
        <f ca="true">+IF(AND(ISNUMBER(OFFSET('Water Data'!$F$7,0,10*ROW('Water Data'!F184))),'Data Summary'!CC190="Yes"),OFFSET('Water Data'!$F$7,0,10*ROW('Water Data'!F184)),NA())</f>
        <v>#N/A</v>
      </c>
      <c r="O190" s="60" t="e">
        <f ca="true">+IF(AND(ISNUMBER(OFFSET('Water Data'!$F$10,0,10*ROW('Water Data'!F184))),'Data Summary'!CD190="Yes"),OFFSET('Water Data'!$F$10,0,10*ROW('Water Data'!F184)),NA())</f>
        <v>#N/A</v>
      </c>
      <c r="P190" s="60" t="e">
        <f ca="true">+IF(AND(ISNUMBER(OFFSET('Water Data'!$G$5,0,10*ROW('Water Data'!G184))),'Data Summary'!CE190="Yes"),100-OFFSET('Water Data'!$G$5,0,10*ROW('Water Data'!G184)),NA())</f>
        <v>#N/A</v>
      </c>
      <c r="Q190" s="60" t="e">
        <f ca="true">+IF(AND(ISNUMBER(OFFSET('Water Data'!$G$7,0,10*ROW('Water Data'!G184))),'Data Summary'!CF190="Yes"),OFFSET('Water Data'!$G$7,0,10*ROW('Water Data'!G184)),NA())</f>
        <v>#N/A</v>
      </c>
      <c r="R190" s="60" t="e">
        <f ca="true">+IF(AND(ISNUMBER(OFFSET('Water Data'!$G$10,0,10*ROW('Water Data'!G184))),'Data Summary'!CG190="Yes"),OFFSET('Water Data'!$G$10,0,10*ROW('Water Data'!G184)),NA())</f>
        <v>#N/A</v>
      </c>
      <c r="S190" s="60" t="e">
        <f ca="true">+IF(AND(ISNUMBER(OFFSET('Water Data'!$H$5,0,10*ROW('Water Data'!H184))),'Data Summary'!CH190="Yes"),100-OFFSET('Water Data'!$H$5,0,10*ROW('Water Data'!H184)),NA())</f>
        <v>#N/A</v>
      </c>
      <c r="T190" s="60" t="e">
        <f ca="true">+IF(AND(ISNUMBER(OFFSET('Water Data'!$H$7,0,10*ROW('Water Data'!H184))),'Data Summary'!CI190="Yes"),OFFSET('Water Data'!$H$7,0,10*ROW('Water Data'!H184)),NA())</f>
        <v>#N/A</v>
      </c>
      <c r="U190" s="60" t="e">
        <f ca="true">+IF(AND(ISNUMBER(OFFSET('Water Data'!$H$10,0,10*ROW('Water Data'!H184))),'Data Summary'!CJ190="Yes"),OFFSET('Water Data'!$H$10,0,10*ROW('Water Data'!H184)),NA())</f>
        <v>#N/A</v>
      </c>
      <c r="V190" s="106" t="e">
        <f ca="true">+IF(AND(ISNUMBER(OFFSET('Sanitation Data'!$C$5,0,10*ROW('Sanitation Data'!C184))),'Data Summary'!CK190="Yes"),100-OFFSET('Sanitation Data'!$C$5,0,10*ROW('Sanitation Data'!C184)),NA())</f>
        <v>#N/A</v>
      </c>
      <c r="W190" s="106" t="e">
        <f ca="true">+IF(AND(ISNUMBER(OFFSET('Sanitation Data'!$C$7,0,10*ROW('Sanitation Data'!C184))),'Data Summary'!CL190="Yes"),OFFSET('Sanitation Data'!$C$7,0,10*ROW('Sanitation Data'!C184)),NA())</f>
        <v>#N/A</v>
      </c>
      <c r="X190" s="106" t="e">
        <f ca="true">+IF(AND(ISNUMBER(OFFSET('Sanitation Data'!$C$11,0,10*ROW('Sanitation Data'!C184))),'Data Summary'!CM190="Yes"),OFFSET('Sanitation Data'!$C$11,0,10*ROW('Sanitation Data'!C184)),NA())</f>
        <v>#N/A</v>
      </c>
      <c r="Y190" s="106" t="e">
        <f ca="true">+IF(AND(ISNUMBER(OFFSET('Sanitation Data'!$C$12,0,10*ROW('Sanitation Data'!C184))),'Data Summary'!CN190="Yes"),OFFSET('Sanitation Data'!$C$12,0,10*ROW('Sanitation Data'!C184)),NA())</f>
        <v>#N/A</v>
      </c>
      <c r="Z190" s="106" t="e">
        <f ca="true">+IF(AND(ISNUMBER(OFFSET('Sanitation Data'!$C$13,0,10*ROW('Sanitation Data'!C184))),'Data Summary'!CO190="Yes"),OFFSET('Sanitation Data'!$C$13,0,10*ROW('Sanitation Data'!C184)),NA())</f>
        <v>#N/A</v>
      </c>
      <c r="AA190" s="106" t="e">
        <f ca="true">+IF(AND(ISNUMBER(OFFSET('Sanitation Data'!$D$5,0,10*ROW('Sanitation Data'!D184))),'Data Summary'!CP190="Yes"),100-OFFSET('Sanitation Data'!$D$5,0,10*ROW('Sanitation Data'!D184)),NA())</f>
        <v>#N/A</v>
      </c>
      <c r="AB190" s="106" t="e">
        <f ca="true">+IF(AND(ISNUMBER(OFFSET('Sanitation Data'!$D$7,0,10*ROW('Sanitation Data'!D184))),'Data Summary'!CQ190="Yes"),OFFSET('Sanitation Data'!$D$7,0,10*ROW('Sanitation Data'!D184)),NA())</f>
        <v>#N/A</v>
      </c>
      <c r="AC190" s="106" t="e">
        <f ca="true">+IF(AND(ISNUMBER(OFFSET('Sanitation Data'!$D$11,0,10*ROW('Sanitation Data'!D184))),'Data Summary'!CR190="Yes"),OFFSET('Sanitation Data'!$D$11,0,10*ROW('Sanitation Data'!D184)),NA())</f>
        <v>#N/A</v>
      </c>
      <c r="AD190" s="106" t="e">
        <f ca="true">+IF(AND(ISNUMBER(OFFSET('Sanitation Data'!$D$12,0,10*ROW('Sanitation Data'!D184))),'Data Summary'!CS190="Yes"),OFFSET('Sanitation Data'!$D$12,0,10*ROW('Sanitation Data'!D184)),NA())</f>
        <v>#N/A</v>
      </c>
      <c r="AE190" s="106" t="e">
        <f ca="true">+IF(AND(ISNUMBER(OFFSET('Sanitation Data'!$D$13,0,10*ROW('Sanitation Data'!D184))),'Data Summary'!CT190="Yes"),OFFSET('Sanitation Data'!$D$13,0,10*ROW('Sanitation Data'!D184)),NA())</f>
        <v>#N/A</v>
      </c>
      <c r="AF190" s="106" t="e">
        <f ca="true">+IF(AND(ISNUMBER(OFFSET('Sanitation Data'!$E$5,0,10*ROW('Sanitation Data'!E184))),'Data Summary'!CU190="Yes"),100-OFFSET('Sanitation Data'!$E$5,0,10*ROW('Sanitation Data'!E184)),NA())</f>
        <v>#N/A</v>
      </c>
      <c r="AG190" s="106" t="e">
        <f ca="true">+IF(AND(ISNUMBER(OFFSET('Sanitation Data'!$E$7,0,10*ROW('Sanitation Data'!E184))),'Data Summary'!CV190="Yes"),OFFSET('Sanitation Data'!$E$7,0,10*ROW('Sanitation Data'!E184)),NA())</f>
        <v>#N/A</v>
      </c>
      <c r="AH190" s="106" t="e">
        <f ca="true">+IF(AND(ISNUMBER(OFFSET('Sanitation Data'!$E$11,0,10*ROW('Sanitation Data'!E184))),'Data Summary'!CW190="Yes"),OFFSET('Sanitation Data'!$E$11,0,10*ROW('Sanitation Data'!E184)),NA())</f>
        <v>#N/A</v>
      </c>
      <c r="AI190" s="106" t="e">
        <f ca="true">+IF(AND(ISNUMBER(OFFSET('Sanitation Data'!$E$12,0,10*ROW('Sanitation Data'!E184))),'Data Summary'!CX190="Yes"),OFFSET('Sanitation Data'!$E$12,0,10*ROW('Sanitation Data'!E184)),NA())</f>
        <v>#N/A</v>
      </c>
      <c r="AJ190" s="106" t="e">
        <f ca="true">+IF(AND(ISNUMBER(OFFSET('Sanitation Data'!$E$13,0,10*ROW('Sanitation Data'!E184))),'Data Summary'!CY190="Yes"),OFFSET('Sanitation Data'!$E$13,0,10*ROW('Sanitation Data'!E184)),NA())</f>
        <v>#N/A</v>
      </c>
      <c r="AK190" s="106" t="e">
        <f ca="true">+IF(AND(ISNUMBER(OFFSET('Sanitation Data'!$F$5,0,10*ROW('Sanitation Data'!F184))),'Data Summary'!CZ190="Yes"),100-OFFSET('Sanitation Data'!$F$5,0,10*ROW('Sanitation Data'!F184)),NA())</f>
        <v>#N/A</v>
      </c>
      <c r="AL190" s="106" t="e">
        <f ca="true">+IF(AND(ISNUMBER(OFFSET('Sanitation Data'!$F$7,0,10*ROW('Sanitation Data'!F184))),'Data Summary'!DA190="Yes"),OFFSET('Sanitation Data'!$F$7,0,10*ROW('Sanitation Data'!F184)),NA())</f>
        <v>#N/A</v>
      </c>
      <c r="AM190" s="106" t="e">
        <f ca="true">+IF(AND(ISNUMBER(OFFSET('Sanitation Data'!$F$11,0,10*ROW('Sanitation Data'!F184))),'Data Summary'!DB190="Yes"),OFFSET('Sanitation Data'!$F$11,0,10*ROW('Sanitation Data'!F184)),NA())</f>
        <v>#N/A</v>
      </c>
      <c r="AN190" s="106" t="e">
        <f ca="true">+IF(AND(ISNUMBER(OFFSET('Sanitation Data'!$F$12,0,10*ROW('Sanitation Data'!F184))),'Data Summary'!DC190="Yes"),OFFSET('Sanitation Data'!$F$12,0,10*ROW('Sanitation Data'!F184)),NA())</f>
        <v>#N/A</v>
      </c>
      <c r="AO190" s="106" t="e">
        <f ca="true">+IF(AND(ISNUMBER(OFFSET('Sanitation Data'!$F$13,0,10*ROW('Sanitation Data'!F184))),'Data Summary'!DD190="Yes"),OFFSET('Sanitation Data'!$F$13,0,10*ROW('Sanitation Data'!F184)),NA())</f>
        <v>#N/A</v>
      </c>
      <c r="AP190" s="106" t="e">
        <f ca="true">+IF(AND(ISNUMBER(OFFSET('Sanitation Data'!$G$5,0,10*ROW('Sanitation Data'!G184))),'Data Summary'!DE190="Yes"),100-OFFSET('Sanitation Data'!$G$5,0,10*ROW('Sanitation Data'!G184)),NA())</f>
        <v>#N/A</v>
      </c>
      <c r="AQ190" s="106" t="e">
        <f ca="true">+IF(AND(ISNUMBER(OFFSET('Sanitation Data'!$G$7,0,10*ROW('Sanitation Data'!G184))),'Data Summary'!DF190="Yes"),OFFSET('Sanitation Data'!$G$7,0,10*ROW('Sanitation Data'!G184)),NA())</f>
        <v>#N/A</v>
      </c>
      <c r="AR190" s="106" t="e">
        <f ca="true">+IF(AND(ISNUMBER(OFFSET('Sanitation Data'!$G$11,0,10*ROW('Sanitation Data'!G184))),'Data Summary'!DG190="Yes"),OFFSET('Sanitation Data'!$G$11,0,10*ROW('Sanitation Data'!G184)),NA())</f>
        <v>#N/A</v>
      </c>
      <c r="AS190" s="106" t="e">
        <f ca="true">+IF(AND(ISNUMBER(OFFSET('Sanitation Data'!$G$12,0,10*ROW('Sanitation Data'!G184))),'Data Summary'!DH190="Yes"),OFFSET('Sanitation Data'!$G$12,0,10*ROW('Sanitation Data'!G184)),NA())</f>
        <v>#N/A</v>
      </c>
      <c r="AT190" s="106" t="e">
        <f ca="true">+IF(AND(ISNUMBER(OFFSET('Sanitation Data'!$G$13,0,10*ROW('Sanitation Data'!G184))),'Data Summary'!DI190="Yes"),OFFSET('Sanitation Data'!$G$13,0,10*ROW('Sanitation Data'!G184)),NA())</f>
        <v>#N/A</v>
      </c>
      <c r="AU190" s="106" t="e">
        <f ca="true">+IF(AND(ISNUMBER(OFFSET('Sanitation Data'!$H$5,0,10*ROW('Sanitation Data'!H184))),'Data Summary'!DJ190="Yes"),100-OFFSET('Sanitation Data'!$H$5,0,10*ROW('Sanitation Data'!H184)),NA())</f>
        <v>#N/A</v>
      </c>
      <c r="AV190" s="106" t="e">
        <f ca="true">+IF(AND(ISNUMBER(OFFSET('Sanitation Data'!$H$7,0,10*ROW('Sanitation Data'!H184))),'Data Summary'!DK190="Yes"),OFFSET('Sanitation Data'!$H$7,0,10*ROW('Sanitation Data'!H184)),NA())</f>
        <v>#N/A</v>
      </c>
      <c r="AW190" s="106" t="e">
        <f ca="true">+IF(AND(ISNUMBER(OFFSET('Sanitation Data'!$H$11,0,10*ROW('Sanitation Data'!H184))),'Data Summary'!DL190="Yes"),OFFSET('Sanitation Data'!$H$11,0,10*ROW('Sanitation Data'!H184)),NA())</f>
        <v>#N/A</v>
      </c>
      <c r="AX190" s="106" t="e">
        <f ca="true">+IF(AND(ISNUMBER(OFFSET('Sanitation Data'!$H$12,0,10*ROW('Sanitation Data'!H184))),'Data Summary'!DM190="Yes"),OFFSET('Sanitation Data'!$H$12,0,10*ROW('Sanitation Data'!H184)),NA())</f>
        <v>#N/A</v>
      </c>
      <c r="AY190" s="106" t="e">
        <f ca="true">+IF(AND(ISNUMBER(OFFSET('Sanitation Data'!$H$13,0,10*ROW('Sanitation Data'!H184))),'Data Summary'!DN190="Yes"),OFFSET('Sanitation Data'!$H$13,0,10*ROW('Sanitation Data'!H184)),NA())</f>
        <v>#N/A</v>
      </c>
      <c r="AZ190" s="111" t="e">
        <f ca="true">+IF(AND(ISNUMBER(OFFSET('Hygiene Data'!$C$6,0,10*ROW('Hygiene Data'!C184))),'Data Summary'!DO190="Yes"),OFFSET('Hygiene Data'!$C$6,0,10*ROW('Hygiene Data'!C184)),NA())</f>
        <v>#N/A</v>
      </c>
      <c r="BA190" s="111" t="e">
        <f ca="true">+IF(AND(ISNUMBER(OFFSET('Hygiene Data'!$C$8,0,10*ROW('Hygiene Data'!C184))),'Data Summary'!DP190="Yes"),OFFSET('Hygiene Data'!$C$8,0,10*ROW('Hygiene Data'!C184)),NA())</f>
        <v>#N/A</v>
      </c>
      <c r="BB190" s="111" t="e">
        <f ca="true">+IF(AND(ISNUMBER(OFFSET('Hygiene Data'!$C$10,0,10*ROW('Hygiene Data'!C184))),'Data Summary'!DQ190="Yes"),OFFSET('Hygiene Data'!$C$10,0,10*ROW('Hygiene Data'!C184)),NA())</f>
        <v>#N/A</v>
      </c>
      <c r="BC190" s="111" t="e">
        <f ca="true">+IF(AND(ISNUMBER(OFFSET('Hygiene Data'!$D$6,0,10*ROW('Hygiene Data'!D184))),'Data Summary'!DR190="Yes"),OFFSET('Hygiene Data'!$D$6,0,10*ROW('Hygiene Data'!D184)),NA())</f>
        <v>#N/A</v>
      </c>
      <c r="BD190" s="111" t="e">
        <f ca="true">+IF(AND(ISNUMBER(OFFSET('Hygiene Data'!$D$8,0,10*ROW('Hygiene Data'!D184))),'Data Summary'!DS190="Yes"),OFFSET('Hygiene Data'!$D$8,0,10*ROW('Hygiene Data'!D184)),NA())</f>
        <v>#N/A</v>
      </c>
      <c r="BE190" s="111" t="e">
        <f ca="true">+IF(AND(ISNUMBER(OFFSET('Hygiene Data'!$D$10,0,10*ROW('Hygiene Data'!D184))),'Data Summary'!DT190="Yes"),OFFSET('Hygiene Data'!$D$10,0,10*ROW('Hygiene Data'!D184)),NA())</f>
        <v>#N/A</v>
      </c>
      <c r="BF190" s="111" t="e">
        <f ca="true">+IF(AND(ISNUMBER(OFFSET('Hygiene Data'!$E$6,0,10*ROW('Hygiene Data'!E184))),'Data Summary'!DU190="Yes"),OFFSET('Hygiene Data'!$E$6,0,10*ROW('Hygiene Data'!E184)),NA())</f>
        <v>#N/A</v>
      </c>
      <c r="BG190" s="111" t="e">
        <f ca="true">+IF(AND(ISNUMBER(OFFSET('Hygiene Data'!$E$8,0,10*ROW('Hygiene Data'!E184))),'Data Summary'!DV190="Yes"),OFFSET('Hygiene Data'!$E$8,0,10*ROW('Hygiene Data'!E184)),NA())</f>
        <v>#N/A</v>
      </c>
      <c r="BH190" s="111" t="e">
        <f ca="true">+IF(AND(ISNUMBER(OFFSET('Hygiene Data'!$E$10,0,10*ROW('Hygiene Data'!E184))),'Data Summary'!DW190="Yes"),OFFSET('Hygiene Data'!$E$10,0,10*ROW('Hygiene Data'!E184)),NA())</f>
        <v>#N/A</v>
      </c>
      <c r="BI190" s="111" t="e">
        <f ca="true">+IF(AND(ISNUMBER(OFFSET('Hygiene Data'!$F$6,0,10*ROW('Hygiene Data'!F184))),'Data Summary'!DX190="Yes"),OFFSET('Hygiene Data'!$F$6,0,10*ROW('Hygiene Data'!F184)),NA())</f>
        <v>#N/A</v>
      </c>
      <c r="BJ190" s="111" t="e">
        <f ca="true">+IF(AND(ISNUMBER(OFFSET('Hygiene Data'!$F$8,0,10*ROW('Hygiene Data'!F184))),'Data Summary'!DY190="Yes"),OFFSET('Hygiene Data'!$F$8,0,10*ROW('Hygiene Data'!F184)),NA())</f>
        <v>#N/A</v>
      </c>
      <c r="BK190" s="111" t="e">
        <f ca="true">+IF(AND(ISNUMBER(OFFSET('Hygiene Data'!$F$10,0,10*ROW('Hygiene Data'!F184))),'Data Summary'!DZ190="Yes"),OFFSET('Hygiene Data'!$F$10,0,10*ROW('Hygiene Data'!F184)),NA())</f>
        <v>#N/A</v>
      </c>
      <c r="BL190" s="111" t="e">
        <f ca="true">+IF(AND(ISNUMBER(OFFSET('Hygiene Data'!$G$6,0,10*ROW('Hygiene Data'!G184))),'Data Summary'!EA190="Yes"),OFFSET('Hygiene Data'!$G$6,0,10*ROW('Hygiene Data'!G184)),NA())</f>
        <v>#N/A</v>
      </c>
      <c r="BM190" s="111" t="e">
        <f ca="true">+IF(AND(ISNUMBER(OFFSET('Hygiene Data'!$G$8,0,10*ROW('Hygiene Data'!G184))),'Data Summary'!EB190="Yes"),OFFSET('Hygiene Data'!$G$8,0,10*ROW('Hygiene Data'!G184)),NA())</f>
        <v>#N/A</v>
      </c>
      <c r="BN190" s="111" t="e">
        <f ca="true">+IF(AND(ISNUMBER(OFFSET('Hygiene Data'!$G$10,0,10*ROW('Hygiene Data'!G184))),'Data Summary'!EC190="Yes"),OFFSET('Hygiene Data'!$G$10,0,10*ROW('Hygiene Data'!G184)),NA())</f>
        <v>#N/A</v>
      </c>
      <c r="BO190" s="111" t="e">
        <f ca="true">+IF(AND(ISNUMBER(OFFSET('Hygiene Data'!$H$6,0,10*ROW('Hygiene Data'!H184))),'Data Summary'!ED190="Yes"),OFFSET('Hygiene Data'!$H$6,0,10*ROW('Hygiene Data'!H184)),NA())</f>
        <v>#N/A</v>
      </c>
      <c r="BP190" s="111" t="e">
        <f ca="true">+IF(AND(ISNUMBER(OFFSET('Hygiene Data'!$H$8,0,10*ROW('Hygiene Data'!H184))),'Data Summary'!EE190="Yes"),OFFSET('Hygiene Data'!$H$8,0,10*ROW('Hygiene Data'!H184)),NA())</f>
        <v>#N/A</v>
      </c>
      <c r="BQ190" s="111" t="e">
        <f ca="true">+IF(AND(ISNUMBER(OFFSET('Hygiene Data'!$H$10,0,10*ROW('Hygiene Data'!H184))),'Data Summary'!EF190="Yes"),OFFSET('Hygiene Data'!$H$10,0,10*ROW('Hygiene Data'!H184)),NA())</f>
        <v>#N/A</v>
      </c>
    </row>
    <row r="191" x14ac:dyDescent="0.2">
      <c r="A191" s="59" t="e">
        <f ca="true">+IF(OFFSET('Water Data'!$B$1,0,10*ROW('Water Data'!B185))="",NA(),OFFSET('Water Data'!$B$1,0,10*ROW('Water Data'!B185)))</f>
        <v>#N/A</v>
      </c>
      <c r="B191" s="59" t="e">
        <f ca="true">+IF(OFFSET('Water Data'!$A$3,0,10*ROW('Water Data'!A188))="",NA(),OFFSET('Water Data'!$A$3,0,10*ROW('Water Data'!A188)))</f>
        <v>#N/A</v>
      </c>
      <c r="C191" s="59" t="e">
        <f ca="true">+IF(OFFSET('Water Data'!$C$3,0,10*ROW('Water Data'!C188))="",NA(),OFFSET('Water Data'!$C$3,0,10*ROW('Water Data'!C188)))</f>
        <v>#N/A</v>
      </c>
      <c r="D191" s="60" t="e">
        <f ca="true">+IF(AND(ISNUMBER(OFFSET('Water Data'!$C$5,0,10*ROW('Water Data'!C185))),'Data Summary'!BS191="Yes"),100-OFFSET('Water Data'!$C$5,0,10*ROW('Water Data'!C185)),NA())</f>
        <v>#N/A</v>
      </c>
      <c r="E191" s="60" t="e">
        <f ca="true">+IF(AND(ISNUMBER(OFFSET('Water Data'!$C$7,0,10*ROW('Water Data'!C185))),'Data Summary'!BT191="Yes"),OFFSET('Water Data'!$C$7,0,10*ROW('Water Data'!C185)),NA())</f>
        <v>#N/A</v>
      </c>
      <c r="F191" s="60" t="e">
        <f ca="true">+IF(AND(ISNUMBER(OFFSET('Water Data'!$C$10,0,10*ROW('Water Data'!C185))),'Data Summary'!BU191="Yes"),OFFSET('Water Data'!$C$10,0,10*ROW('Water Data'!C185)),NA())</f>
        <v>#N/A</v>
      </c>
      <c r="G191" s="60" t="e">
        <f ca="true">+IF(AND(ISNUMBER(OFFSET('Water Data'!$D$5,0,10*ROW('Water Data'!D185))),'Data Summary'!BV191="Yes"),100-OFFSET('Water Data'!$D$5,0,10*ROW('Water Data'!D185)),NA())</f>
        <v>#N/A</v>
      </c>
      <c r="H191" s="60" t="e">
        <f ca="true">+IF(AND(ISNUMBER(OFFSET('Water Data'!$D$7,0,10*ROW('Water Data'!D185))),'Data Summary'!BW191="Yes"),OFFSET('Water Data'!$D$7,0,10*ROW('Water Data'!D185)),NA())</f>
        <v>#N/A</v>
      </c>
      <c r="I191" s="60" t="e">
        <f ca="true">+IF(AND(ISNUMBER(OFFSET('Water Data'!$D$10,0,10*ROW('Water Data'!D185))),'Data Summary'!BX191="Yes"),OFFSET('Water Data'!$D$10,0,10*ROW('Water Data'!D185)),NA())</f>
        <v>#N/A</v>
      </c>
      <c r="J191" s="60" t="e">
        <f ca="true">+IF(AND(ISNUMBER(OFFSET('Water Data'!$E$5,0,10*ROW('Water Data'!E185))),'Data Summary'!BY191="Yes"),100-OFFSET('Water Data'!$E$5,0,10*ROW('Water Data'!E185)),NA())</f>
        <v>#N/A</v>
      </c>
      <c r="K191" s="60" t="e">
        <f ca="true">+IF(AND(ISNUMBER(OFFSET('Water Data'!$E$7,0,10*ROW('Water Data'!E185))),'Data Summary'!BZ191="Yes"),OFFSET('Water Data'!$E$7,0,10*ROW('Water Data'!E185)),NA())</f>
        <v>#N/A</v>
      </c>
      <c r="L191" s="60" t="e">
        <f ca="true">+IF(AND(ISNUMBER(OFFSET('Water Data'!$E$10,0,10*ROW('Water Data'!E185))),'Data Summary'!CA191="Yes"),OFFSET('Water Data'!$E$10,0,10*ROW('Water Data'!E185)),NA())</f>
        <v>#N/A</v>
      </c>
      <c r="M191" s="60" t="e">
        <f ca="true">+IF(AND(ISNUMBER(OFFSET('Water Data'!$F$5,0,10*ROW('Water Data'!F185))),'Data Summary'!CB191="Yes"),100-OFFSET('Water Data'!$F$5,0,10*ROW('Water Data'!F185)),NA())</f>
        <v>#N/A</v>
      </c>
      <c r="N191" s="60" t="e">
        <f ca="true">+IF(AND(ISNUMBER(OFFSET('Water Data'!$F$7,0,10*ROW('Water Data'!F185))),'Data Summary'!CC191="Yes"),OFFSET('Water Data'!$F$7,0,10*ROW('Water Data'!F185)),NA())</f>
        <v>#N/A</v>
      </c>
      <c r="O191" s="60" t="e">
        <f ca="true">+IF(AND(ISNUMBER(OFFSET('Water Data'!$F$10,0,10*ROW('Water Data'!F185))),'Data Summary'!CD191="Yes"),OFFSET('Water Data'!$F$10,0,10*ROW('Water Data'!F185)),NA())</f>
        <v>#N/A</v>
      </c>
      <c r="P191" s="60" t="e">
        <f ca="true">+IF(AND(ISNUMBER(OFFSET('Water Data'!$G$5,0,10*ROW('Water Data'!G185))),'Data Summary'!CE191="Yes"),100-OFFSET('Water Data'!$G$5,0,10*ROW('Water Data'!G185)),NA())</f>
        <v>#N/A</v>
      </c>
      <c r="Q191" s="60" t="e">
        <f ca="true">+IF(AND(ISNUMBER(OFFSET('Water Data'!$G$7,0,10*ROW('Water Data'!G185))),'Data Summary'!CF191="Yes"),OFFSET('Water Data'!$G$7,0,10*ROW('Water Data'!G185)),NA())</f>
        <v>#N/A</v>
      </c>
      <c r="R191" s="60" t="e">
        <f ca="true">+IF(AND(ISNUMBER(OFFSET('Water Data'!$G$10,0,10*ROW('Water Data'!G185))),'Data Summary'!CG191="Yes"),OFFSET('Water Data'!$G$10,0,10*ROW('Water Data'!G185)),NA())</f>
        <v>#N/A</v>
      </c>
      <c r="S191" s="60" t="e">
        <f ca="true">+IF(AND(ISNUMBER(OFFSET('Water Data'!$H$5,0,10*ROW('Water Data'!H185))),'Data Summary'!CH191="Yes"),100-OFFSET('Water Data'!$H$5,0,10*ROW('Water Data'!H185)),NA())</f>
        <v>#N/A</v>
      </c>
      <c r="T191" s="60" t="e">
        <f ca="true">+IF(AND(ISNUMBER(OFFSET('Water Data'!$H$7,0,10*ROW('Water Data'!H185))),'Data Summary'!CI191="Yes"),OFFSET('Water Data'!$H$7,0,10*ROW('Water Data'!H185)),NA())</f>
        <v>#N/A</v>
      </c>
      <c r="U191" s="60" t="e">
        <f ca="true">+IF(AND(ISNUMBER(OFFSET('Water Data'!$H$10,0,10*ROW('Water Data'!H185))),'Data Summary'!CJ191="Yes"),OFFSET('Water Data'!$H$10,0,10*ROW('Water Data'!H185)),NA())</f>
        <v>#N/A</v>
      </c>
      <c r="V191" s="106" t="e">
        <f ca="true">+IF(AND(ISNUMBER(OFFSET('Sanitation Data'!$C$5,0,10*ROW('Sanitation Data'!C185))),'Data Summary'!CK191="Yes"),100-OFFSET('Sanitation Data'!$C$5,0,10*ROW('Sanitation Data'!C185)),NA())</f>
        <v>#N/A</v>
      </c>
      <c r="W191" s="106" t="e">
        <f ca="true">+IF(AND(ISNUMBER(OFFSET('Sanitation Data'!$C$7,0,10*ROW('Sanitation Data'!C185))),'Data Summary'!CL191="Yes"),OFFSET('Sanitation Data'!$C$7,0,10*ROW('Sanitation Data'!C185)),NA())</f>
        <v>#N/A</v>
      </c>
      <c r="X191" s="106" t="e">
        <f ca="true">+IF(AND(ISNUMBER(OFFSET('Sanitation Data'!$C$11,0,10*ROW('Sanitation Data'!C185))),'Data Summary'!CM191="Yes"),OFFSET('Sanitation Data'!$C$11,0,10*ROW('Sanitation Data'!C185)),NA())</f>
        <v>#N/A</v>
      </c>
      <c r="Y191" s="106" t="e">
        <f ca="true">+IF(AND(ISNUMBER(OFFSET('Sanitation Data'!$C$12,0,10*ROW('Sanitation Data'!C185))),'Data Summary'!CN191="Yes"),OFFSET('Sanitation Data'!$C$12,0,10*ROW('Sanitation Data'!C185)),NA())</f>
        <v>#N/A</v>
      </c>
      <c r="Z191" s="106" t="e">
        <f ca="true">+IF(AND(ISNUMBER(OFFSET('Sanitation Data'!$C$13,0,10*ROW('Sanitation Data'!C185))),'Data Summary'!CO191="Yes"),OFFSET('Sanitation Data'!$C$13,0,10*ROW('Sanitation Data'!C185)),NA())</f>
        <v>#N/A</v>
      </c>
      <c r="AA191" s="106" t="e">
        <f ca="true">+IF(AND(ISNUMBER(OFFSET('Sanitation Data'!$D$5,0,10*ROW('Sanitation Data'!D185))),'Data Summary'!CP191="Yes"),100-OFFSET('Sanitation Data'!$D$5,0,10*ROW('Sanitation Data'!D185)),NA())</f>
        <v>#N/A</v>
      </c>
      <c r="AB191" s="106" t="e">
        <f ca="true">+IF(AND(ISNUMBER(OFFSET('Sanitation Data'!$D$7,0,10*ROW('Sanitation Data'!D185))),'Data Summary'!CQ191="Yes"),OFFSET('Sanitation Data'!$D$7,0,10*ROW('Sanitation Data'!D185)),NA())</f>
        <v>#N/A</v>
      </c>
      <c r="AC191" s="106" t="e">
        <f ca="true">+IF(AND(ISNUMBER(OFFSET('Sanitation Data'!$D$11,0,10*ROW('Sanitation Data'!D185))),'Data Summary'!CR191="Yes"),OFFSET('Sanitation Data'!$D$11,0,10*ROW('Sanitation Data'!D185)),NA())</f>
        <v>#N/A</v>
      </c>
      <c r="AD191" s="106" t="e">
        <f ca="true">+IF(AND(ISNUMBER(OFFSET('Sanitation Data'!$D$12,0,10*ROW('Sanitation Data'!D185))),'Data Summary'!CS191="Yes"),OFFSET('Sanitation Data'!$D$12,0,10*ROW('Sanitation Data'!D185)),NA())</f>
        <v>#N/A</v>
      </c>
      <c r="AE191" s="106" t="e">
        <f ca="true">+IF(AND(ISNUMBER(OFFSET('Sanitation Data'!$D$13,0,10*ROW('Sanitation Data'!D185))),'Data Summary'!CT191="Yes"),OFFSET('Sanitation Data'!$D$13,0,10*ROW('Sanitation Data'!D185)),NA())</f>
        <v>#N/A</v>
      </c>
      <c r="AF191" s="106" t="e">
        <f ca="true">+IF(AND(ISNUMBER(OFFSET('Sanitation Data'!$E$5,0,10*ROW('Sanitation Data'!E185))),'Data Summary'!CU191="Yes"),100-OFFSET('Sanitation Data'!$E$5,0,10*ROW('Sanitation Data'!E185)),NA())</f>
        <v>#N/A</v>
      </c>
      <c r="AG191" s="106" t="e">
        <f ca="true">+IF(AND(ISNUMBER(OFFSET('Sanitation Data'!$E$7,0,10*ROW('Sanitation Data'!E185))),'Data Summary'!CV191="Yes"),OFFSET('Sanitation Data'!$E$7,0,10*ROW('Sanitation Data'!E185)),NA())</f>
        <v>#N/A</v>
      </c>
      <c r="AH191" s="106" t="e">
        <f ca="true">+IF(AND(ISNUMBER(OFFSET('Sanitation Data'!$E$11,0,10*ROW('Sanitation Data'!E185))),'Data Summary'!CW191="Yes"),OFFSET('Sanitation Data'!$E$11,0,10*ROW('Sanitation Data'!E185)),NA())</f>
        <v>#N/A</v>
      </c>
      <c r="AI191" s="106" t="e">
        <f ca="true">+IF(AND(ISNUMBER(OFFSET('Sanitation Data'!$E$12,0,10*ROW('Sanitation Data'!E185))),'Data Summary'!CX191="Yes"),OFFSET('Sanitation Data'!$E$12,0,10*ROW('Sanitation Data'!E185)),NA())</f>
        <v>#N/A</v>
      </c>
      <c r="AJ191" s="106" t="e">
        <f ca="true">+IF(AND(ISNUMBER(OFFSET('Sanitation Data'!$E$13,0,10*ROW('Sanitation Data'!E185))),'Data Summary'!CY191="Yes"),OFFSET('Sanitation Data'!$E$13,0,10*ROW('Sanitation Data'!E185)),NA())</f>
        <v>#N/A</v>
      </c>
      <c r="AK191" s="106" t="e">
        <f ca="true">+IF(AND(ISNUMBER(OFFSET('Sanitation Data'!$F$5,0,10*ROW('Sanitation Data'!F185))),'Data Summary'!CZ191="Yes"),100-OFFSET('Sanitation Data'!$F$5,0,10*ROW('Sanitation Data'!F185)),NA())</f>
        <v>#N/A</v>
      </c>
      <c r="AL191" s="106" t="e">
        <f ca="true">+IF(AND(ISNUMBER(OFFSET('Sanitation Data'!$F$7,0,10*ROW('Sanitation Data'!F185))),'Data Summary'!DA191="Yes"),OFFSET('Sanitation Data'!$F$7,0,10*ROW('Sanitation Data'!F185)),NA())</f>
        <v>#N/A</v>
      </c>
      <c r="AM191" s="106" t="e">
        <f ca="true">+IF(AND(ISNUMBER(OFFSET('Sanitation Data'!$F$11,0,10*ROW('Sanitation Data'!F185))),'Data Summary'!DB191="Yes"),OFFSET('Sanitation Data'!$F$11,0,10*ROW('Sanitation Data'!F185)),NA())</f>
        <v>#N/A</v>
      </c>
      <c r="AN191" s="106" t="e">
        <f ca="true">+IF(AND(ISNUMBER(OFFSET('Sanitation Data'!$F$12,0,10*ROW('Sanitation Data'!F185))),'Data Summary'!DC191="Yes"),OFFSET('Sanitation Data'!$F$12,0,10*ROW('Sanitation Data'!F185)),NA())</f>
        <v>#N/A</v>
      </c>
      <c r="AO191" s="106" t="e">
        <f ca="true">+IF(AND(ISNUMBER(OFFSET('Sanitation Data'!$F$13,0,10*ROW('Sanitation Data'!F185))),'Data Summary'!DD191="Yes"),OFFSET('Sanitation Data'!$F$13,0,10*ROW('Sanitation Data'!F185)),NA())</f>
        <v>#N/A</v>
      </c>
      <c r="AP191" s="106" t="e">
        <f ca="true">+IF(AND(ISNUMBER(OFFSET('Sanitation Data'!$G$5,0,10*ROW('Sanitation Data'!G185))),'Data Summary'!DE191="Yes"),100-OFFSET('Sanitation Data'!$G$5,0,10*ROW('Sanitation Data'!G185)),NA())</f>
        <v>#N/A</v>
      </c>
      <c r="AQ191" s="106" t="e">
        <f ca="true">+IF(AND(ISNUMBER(OFFSET('Sanitation Data'!$G$7,0,10*ROW('Sanitation Data'!G185))),'Data Summary'!DF191="Yes"),OFFSET('Sanitation Data'!$G$7,0,10*ROW('Sanitation Data'!G185)),NA())</f>
        <v>#N/A</v>
      </c>
      <c r="AR191" s="106" t="e">
        <f ca="true">+IF(AND(ISNUMBER(OFFSET('Sanitation Data'!$G$11,0,10*ROW('Sanitation Data'!G185))),'Data Summary'!DG191="Yes"),OFFSET('Sanitation Data'!$G$11,0,10*ROW('Sanitation Data'!G185)),NA())</f>
        <v>#N/A</v>
      </c>
      <c r="AS191" s="106" t="e">
        <f ca="true">+IF(AND(ISNUMBER(OFFSET('Sanitation Data'!$G$12,0,10*ROW('Sanitation Data'!G185))),'Data Summary'!DH191="Yes"),OFFSET('Sanitation Data'!$G$12,0,10*ROW('Sanitation Data'!G185)),NA())</f>
        <v>#N/A</v>
      </c>
      <c r="AT191" s="106" t="e">
        <f ca="true">+IF(AND(ISNUMBER(OFFSET('Sanitation Data'!$G$13,0,10*ROW('Sanitation Data'!G185))),'Data Summary'!DI191="Yes"),OFFSET('Sanitation Data'!$G$13,0,10*ROW('Sanitation Data'!G185)),NA())</f>
        <v>#N/A</v>
      </c>
      <c r="AU191" s="106" t="e">
        <f ca="true">+IF(AND(ISNUMBER(OFFSET('Sanitation Data'!$H$5,0,10*ROW('Sanitation Data'!H185))),'Data Summary'!DJ191="Yes"),100-OFFSET('Sanitation Data'!$H$5,0,10*ROW('Sanitation Data'!H185)),NA())</f>
        <v>#N/A</v>
      </c>
      <c r="AV191" s="106" t="e">
        <f ca="true">+IF(AND(ISNUMBER(OFFSET('Sanitation Data'!$H$7,0,10*ROW('Sanitation Data'!H185))),'Data Summary'!DK191="Yes"),OFFSET('Sanitation Data'!$H$7,0,10*ROW('Sanitation Data'!H185)),NA())</f>
        <v>#N/A</v>
      </c>
      <c r="AW191" s="106" t="e">
        <f ca="true">+IF(AND(ISNUMBER(OFFSET('Sanitation Data'!$H$11,0,10*ROW('Sanitation Data'!H185))),'Data Summary'!DL191="Yes"),OFFSET('Sanitation Data'!$H$11,0,10*ROW('Sanitation Data'!H185)),NA())</f>
        <v>#N/A</v>
      </c>
      <c r="AX191" s="106" t="e">
        <f ca="true">+IF(AND(ISNUMBER(OFFSET('Sanitation Data'!$H$12,0,10*ROW('Sanitation Data'!H185))),'Data Summary'!DM191="Yes"),OFFSET('Sanitation Data'!$H$12,0,10*ROW('Sanitation Data'!H185)),NA())</f>
        <v>#N/A</v>
      </c>
      <c r="AY191" s="106" t="e">
        <f ca="true">+IF(AND(ISNUMBER(OFFSET('Sanitation Data'!$H$13,0,10*ROW('Sanitation Data'!H185))),'Data Summary'!DN191="Yes"),OFFSET('Sanitation Data'!$H$13,0,10*ROW('Sanitation Data'!H185)),NA())</f>
        <v>#N/A</v>
      </c>
      <c r="AZ191" s="111" t="e">
        <f ca="true">+IF(AND(ISNUMBER(OFFSET('Hygiene Data'!$C$6,0,10*ROW('Hygiene Data'!C185))),'Data Summary'!DO191="Yes"),OFFSET('Hygiene Data'!$C$6,0,10*ROW('Hygiene Data'!C185)),NA())</f>
        <v>#N/A</v>
      </c>
      <c r="BA191" s="111" t="e">
        <f ca="true">+IF(AND(ISNUMBER(OFFSET('Hygiene Data'!$C$8,0,10*ROW('Hygiene Data'!C185))),'Data Summary'!DP191="Yes"),OFFSET('Hygiene Data'!$C$8,0,10*ROW('Hygiene Data'!C185)),NA())</f>
        <v>#N/A</v>
      </c>
      <c r="BB191" s="111" t="e">
        <f ca="true">+IF(AND(ISNUMBER(OFFSET('Hygiene Data'!$C$10,0,10*ROW('Hygiene Data'!C185))),'Data Summary'!DQ191="Yes"),OFFSET('Hygiene Data'!$C$10,0,10*ROW('Hygiene Data'!C185)),NA())</f>
        <v>#N/A</v>
      </c>
      <c r="BC191" s="111" t="e">
        <f ca="true">+IF(AND(ISNUMBER(OFFSET('Hygiene Data'!$D$6,0,10*ROW('Hygiene Data'!D185))),'Data Summary'!DR191="Yes"),OFFSET('Hygiene Data'!$D$6,0,10*ROW('Hygiene Data'!D185)),NA())</f>
        <v>#N/A</v>
      </c>
      <c r="BD191" s="111" t="e">
        <f ca="true">+IF(AND(ISNUMBER(OFFSET('Hygiene Data'!$D$8,0,10*ROW('Hygiene Data'!D185))),'Data Summary'!DS191="Yes"),OFFSET('Hygiene Data'!$D$8,0,10*ROW('Hygiene Data'!D185)),NA())</f>
        <v>#N/A</v>
      </c>
      <c r="BE191" s="111" t="e">
        <f ca="true">+IF(AND(ISNUMBER(OFFSET('Hygiene Data'!$D$10,0,10*ROW('Hygiene Data'!D185))),'Data Summary'!DT191="Yes"),OFFSET('Hygiene Data'!$D$10,0,10*ROW('Hygiene Data'!D185)),NA())</f>
        <v>#N/A</v>
      </c>
      <c r="BF191" s="111" t="e">
        <f ca="true">+IF(AND(ISNUMBER(OFFSET('Hygiene Data'!$E$6,0,10*ROW('Hygiene Data'!E185))),'Data Summary'!DU191="Yes"),OFFSET('Hygiene Data'!$E$6,0,10*ROW('Hygiene Data'!E185)),NA())</f>
        <v>#N/A</v>
      </c>
      <c r="BG191" s="111" t="e">
        <f ca="true">+IF(AND(ISNUMBER(OFFSET('Hygiene Data'!$E$8,0,10*ROW('Hygiene Data'!E185))),'Data Summary'!DV191="Yes"),OFFSET('Hygiene Data'!$E$8,0,10*ROW('Hygiene Data'!E185)),NA())</f>
        <v>#N/A</v>
      </c>
      <c r="BH191" s="111" t="e">
        <f ca="true">+IF(AND(ISNUMBER(OFFSET('Hygiene Data'!$E$10,0,10*ROW('Hygiene Data'!E185))),'Data Summary'!DW191="Yes"),OFFSET('Hygiene Data'!$E$10,0,10*ROW('Hygiene Data'!E185)),NA())</f>
        <v>#N/A</v>
      </c>
      <c r="BI191" s="111" t="e">
        <f ca="true">+IF(AND(ISNUMBER(OFFSET('Hygiene Data'!$F$6,0,10*ROW('Hygiene Data'!F185))),'Data Summary'!DX191="Yes"),OFFSET('Hygiene Data'!$F$6,0,10*ROW('Hygiene Data'!F185)),NA())</f>
        <v>#N/A</v>
      </c>
      <c r="BJ191" s="111" t="e">
        <f ca="true">+IF(AND(ISNUMBER(OFFSET('Hygiene Data'!$F$8,0,10*ROW('Hygiene Data'!F185))),'Data Summary'!DY191="Yes"),OFFSET('Hygiene Data'!$F$8,0,10*ROW('Hygiene Data'!F185)),NA())</f>
        <v>#N/A</v>
      </c>
      <c r="BK191" s="111" t="e">
        <f ca="true">+IF(AND(ISNUMBER(OFFSET('Hygiene Data'!$F$10,0,10*ROW('Hygiene Data'!F185))),'Data Summary'!DZ191="Yes"),OFFSET('Hygiene Data'!$F$10,0,10*ROW('Hygiene Data'!F185)),NA())</f>
        <v>#N/A</v>
      </c>
      <c r="BL191" s="111" t="e">
        <f ca="true">+IF(AND(ISNUMBER(OFFSET('Hygiene Data'!$G$6,0,10*ROW('Hygiene Data'!G185))),'Data Summary'!EA191="Yes"),OFFSET('Hygiene Data'!$G$6,0,10*ROW('Hygiene Data'!G185)),NA())</f>
        <v>#N/A</v>
      </c>
      <c r="BM191" s="111" t="e">
        <f ca="true">+IF(AND(ISNUMBER(OFFSET('Hygiene Data'!$G$8,0,10*ROW('Hygiene Data'!G185))),'Data Summary'!EB191="Yes"),OFFSET('Hygiene Data'!$G$8,0,10*ROW('Hygiene Data'!G185)),NA())</f>
        <v>#N/A</v>
      </c>
      <c r="BN191" s="111" t="e">
        <f ca="true">+IF(AND(ISNUMBER(OFFSET('Hygiene Data'!$G$10,0,10*ROW('Hygiene Data'!G185))),'Data Summary'!EC191="Yes"),OFFSET('Hygiene Data'!$G$10,0,10*ROW('Hygiene Data'!G185)),NA())</f>
        <v>#N/A</v>
      </c>
      <c r="BO191" s="111" t="e">
        <f ca="true">+IF(AND(ISNUMBER(OFFSET('Hygiene Data'!$H$6,0,10*ROW('Hygiene Data'!H185))),'Data Summary'!ED191="Yes"),OFFSET('Hygiene Data'!$H$6,0,10*ROW('Hygiene Data'!H185)),NA())</f>
        <v>#N/A</v>
      </c>
      <c r="BP191" s="111" t="e">
        <f ca="true">+IF(AND(ISNUMBER(OFFSET('Hygiene Data'!$H$8,0,10*ROW('Hygiene Data'!H185))),'Data Summary'!EE191="Yes"),OFFSET('Hygiene Data'!$H$8,0,10*ROW('Hygiene Data'!H185)),NA())</f>
        <v>#N/A</v>
      </c>
      <c r="BQ191" s="111" t="e">
        <f ca="true">+IF(AND(ISNUMBER(OFFSET('Hygiene Data'!$H$10,0,10*ROW('Hygiene Data'!H185))),'Data Summary'!EF191="Yes"),OFFSET('Hygiene Data'!$H$10,0,10*ROW('Hygiene Data'!H185)),NA())</f>
        <v>#N/A</v>
      </c>
    </row>
    <row r="192" x14ac:dyDescent="0.2">
      <c r="A192" s="59" t="e">
        <f ca="true">+IF(OFFSET('Water Data'!$B$1,0,10*ROW('Water Data'!B186))="",NA(),OFFSET('Water Data'!$B$1,0,10*ROW('Water Data'!B186)))</f>
        <v>#N/A</v>
      </c>
      <c r="B192" s="59" t="e">
        <f ca="true">+IF(OFFSET('Water Data'!$A$3,0,10*ROW('Water Data'!A189))="",NA(),OFFSET('Water Data'!$A$3,0,10*ROW('Water Data'!A189)))</f>
        <v>#N/A</v>
      </c>
      <c r="C192" s="59" t="e">
        <f ca="true">+IF(OFFSET('Water Data'!$C$3,0,10*ROW('Water Data'!C189))="",NA(),OFFSET('Water Data'!$C$3,0,10*ROW('Water Data'!C189)))</f>
        <v>#N/A</v>
      </c>
      <c r="D192" s="60" t="e">
        <f ca="true">+IF(AND(ISNUMBER(OFFSET('Water Data'!$C$5,0,10*ROW('Water Data'!C186))),'Data Summary'!BS192="Yes"),100-OFFSET('Water Data'!$C$5,0,10*ROW('Water Data'!C186)),NA())</f>
        <v>#N/A</v>
      </c>
      <c r="E192" s="60" t="e">
        <f ca="true">+IF(AND(ISNUMBER(OFFSET('Water Data'!$C$7,0,10*ROW('Water Data'!C186))),'Data Summary'!BT192="Yes"),OFFSET('Water Data'!$C$7,0,10*ROW('Water Data'!C186)),NA())</f>
        <v>#N/A</v>
      </c>
      <c r="F192" s="60" t="e">
        <f ca="true">+IF(AND(ISNUMBER(OFFSET('Water Data'!$C$10,0,10*ROW('Water Data'!C186))),'Data Summary'!BU192="Yes"),OFFSET('Water Data'!$C$10,0,10*ROW('Water Data'!C186)),NA())</f>
        <v>#N/A</v>
      </c>
      <c r="G192" s="60" t="e">
        <f ca="true">+IF(AND(ISNUMBER(OFFSET('Water Data'!$D$5,0,10*ROW('Water Data'!D186))),'Data Summary'!BV192="Yes"),100-OFFSET('Water Data'!$D$5,0,10*ROW('Water Data'!D186)),NA())</f>
        <v>#N/A</v>
      </c>
      <c r="H192" s="60" t="e">
        <f ca="true">+IF(AND(ISNUMBER(OFFSET('Water Data'!$D$7,0,10*ROW('Water Data'!D186))),'Data Summary'!BW192="Yes"),OFFSET('Water Data'!$D$7,0,10*ROW('Water Data'!D186)),NA())</f>
        <v>#N/A</v>
      </c>
      <c r="I192" s="60" t="e">
        <f ca="true">+IF(AND(ISNUMBER(OFFSET('Water Data'!$D$10,0,10*ROW('Water Data'!D186))),'Data Summary'!BX192="Yes"),OFFSET('Water Data'!$D$10,0,10*ROW('Water Data'!D186)),NA())</f>
        <v>#N/A</v>
      </c>
      <c r="J192" s="60" t="e">
        <f ca="true">+IF(AND(ISNUMBER(OFFSET('Water Data'!$E$5,0,10*ROW('Water Data'!E186))),'Data Summary'!BY192="Yes"),100-OFFSET('Water Data'!$E$5,0,10*ROW('Water Data'!E186)),NA())</f>
        <v>#N/A</v>
      </c>
      <c r="K192" s="60" t="e">
        <f ca="true">+IF(AND(ISNUMBER(OFFSET('Water Data'!$E$7,0,10*ROW('Water Data'!E186))),'Data Summary'!BZ192="Yes"),OFFSET('Water Data'!$E$7,0,10*ROW('Water Data'!E186)),NA())</f>
        <v>#N/A</v>
      </c>
      <c r="L192" s="60" t="e">
        <f ca="true">+IF(AND(ISNUMBER(OFFSET('Water Data'!$E$10,0,10*ROW('Water Data'!E186))),'Data Summary'!CA192="Yes"),OFFSET('Water Data'!$E$10,0,10*ROW('Water Data'!E186)),NA())</f>
        <v>#N/A</v>
      </c>
      <c r="M192" s="60" t="e">
        <f ca="true">+IF(AND(ISNUMBER(OFFSET('Water Data'!$F$5,0,10*ROW('Water Data'!F186))),'Data Summary'!CB192="Yes"),100-OFFSET('Water Data'!$F$5,0,10*ROW('Water Data'!F186)),NA())</f>
        <v>#N/A</v>
      </c>
      <c r="N192" s="60" t="e">
        <f ca="true">+IF(AND(ISNUMBER(OFFSET('Water Data'!$F$7,0,10*ROW('Water Data'!F186))),'Data Summary'!CC192="Yes"),OFFSET('Water Data'!$F$7,0,10*ROW('Water Data'!F186)),NA())</f>
        <v>#N/A</v>
      </c>
      <c r="O192" s="60" t="e">
        <f ca="true">+IF(AND(ISNUMBER(OFFSET('Water Data'!$F$10,0,10*ROW('Water Data'!F186))),'Data Summary'!CD192="Yes"),OFFSET('Water Data'!$F$10,0,10*ROW('Water Data'!F186)),NA())</f>
        <v>#N/A</v>
      </c>
      <c r="P192" s="60" t="e">
        <f ca="true">+IF(AND(ISNUMBER(OFFSET('Water Data'!$G$5,0,10*ROW('Water Data'!G186))),'Data Summary'!CE192="Yes"),100-OFFSET('Water Data'!$G$5,0,10*ROW('Water Data'!G186)),NA())</f>
        <v>#N/A</v>
      </c>
      <c r="Q192" s="60" t="e">
        <f ca="true">+IF(AND(ISNUMBER(OFFSET('Water Data'!$G$7,0,10*ROW('Water Data'!G186))),'Data Summary'!CF192="Yes"),OFFSET('Water Data'!$G$7,0,10*ROW('Water Data'!G186)),NA())</f>
        <v>#N/A</v>
      </c>
      <c r="R192" s="60" t="e">
        <f ca="true">+IF(AND(ISNUMBER(OFFSET('Water Data'!$G$10,0,10*ROW('Water Data'!G186))),'Data Summary'!CG192="Yes"),OFFSET('Water Data'!$G$10,0,10*ROW('Water Data'!G186)),NA())</f>
        <v>#N/A</v>
      </c>
      <c r="S192" s="60" t="e">
        <f ca="true">+IF(AND(ISNUMBER(OFFSET('Water Data'!$H$5,0,10*ROW('Water Data'!H186))),'Data Summary'!CH192="Yes"),100-OFFSET('Water Data'!$H$5,0,10*ROW('Water Data'!H186)),NA())</f>
        <v>#N/A</v>
      </c>
      <c r="T192" s="60" t="e">
        <f ca="true">+IF(AND(ISNUMBER(OFFSET('Water Data'!$H$7,0,10*ROW('Water Data'!H186))),'Data Summary'!CI192="Yes"),OFFSET('Water Data'!$H$7,0,10*ROW('Water Data'!H186)),NA())</f>
        <v>#N/A</v>
      </c>
      <c r="U192" s="60" t="e">
        <f ca="true">+IF(AND(ISNUMBER(OFFSET('Water Data'!$H$10,0,10*ROW('Water Data'!H186))),'Data Summary'!CJ192="Yes"),OFFSET('Water Data'!$H$10,0,10*ROW('Water Data'!H186)),NA())</f>
        <v>#N/A</v>
      </c>
      <c r="V192" s="106" t="e">
        <f ca="true">+IF(AND(ISNUMBER(OFFSET('Sanitation Data'!$C$5,0,10*ROW('Sanitation Data'!C186))),'Data Summary'!CK192="Yes"),100-OFFSET('Sanitation Data'!$C$5,0,10*ROW('Sanitation Data'!C186)),NA())</f>
        <v>#N/A</v>
      </c>
      <c r="W192" s="106" t="e">
        <f ca="true">+IF(AND(ISNUMBER(OFFSET('Sanitation Data'!$C$7,0,10*ROW('Sanitation Data'!C186))),'Data Summary'!CL192="Yes"),OFFSET('Sanitation Data'!$C$7,0,10*ROW('Sanitation Data'!C186)),NA())</f>
        <v>#N/A</v>
      </c>
      <c r="X192" s="106" t="e">
        <f ca="true">+IF(AND(ISNUMBER(OFFSET('Sanitation Data'!$C$11,0,10*ROW('Sanitation Data'!C186))),'Data Summary'!CM192="Yes"),OFFSET('Sanitation Data'!$C$11,0,10*ROW('Sanitation Data'!C186)),NA())</f>
        <v>#N/A</v>
      </c>
      <c r="Y192" s="106" t="e">
        <f ca="true">+IF(AND(ISNUMBER(OFFSET('Sanitation Data'!$C$12,0,10*ROW('Sanitation Data'!C186))),'Data Summary'!CN192="Yes"),OFFSET('Sanitation Data'!$C$12,0,10*ROW('Sanitation Data'!C186)),NA())</f>
        <v>#N/A</v>
      </c>
      <c r="Z192" s="106" t="e">
        <f ca="true">+IF(AND(ISNUMBER(OFFSET('Sanitation Data'!$C$13,0,10*ROW('Sanitation Data'!C186))),'Data Summary'!CO192="Yes"),OFFSET('Sanitation Data'!$C$13,0,10*ROW('Sanitation Data'!C186)),NA())</f>
        <v>#N/A</v>
      </c>
      <c r="AA192" s="106" t="e">
        <f ca="true">+IF(AND(ISNUMBER(OFFSET('Sanitation Data'!$D$5,0,10*ROW('Sanitation Data'!D186))),'Data Summary'!CP192="Yes"),100-OFFSET('Sanitation Data'!$D$5,0,10*ROW('Sanitation Data'!D186)),NA())</f>
        <v>#N/A</v>
      </c>
      <c r="AB192" s="106" t="e">
        <f ca="true">+IF(AND(ISNUMBER(OFFSET('Sanitation Data'!$D$7,0,10*ROW('Sanitation Data'!D186))),'Data Summary'!CQ192="Yes"),OFFSET('Sanitation Data'!$D$7,0,10*ROW('Sanitation Data'!D186)),NA())</f>
        <v>#N/A</v>
      </c>
      <c r="AC192" s="106" t="e">
        <f ca="true">+IF(AND(ISNUMBER(OFFSET('Sanitation Data'!$D$11,0,10*ROW('Sanitation Data'!D186))),'Data Summary'!CR192="Yes"),OFFSET('Sanitation Data'!$D$11,0,10*ROW('Sanitation Data'!D186)),NA())</f>
        <v>#N/A</v>
      </c>
      <c r="AD192" s="106" t="e">
        <f ca="true">+IF(AND(ISNUMBER(OFFSET('Sanitation Data'!$D$12,0,10*ROW('Sanitation Data'!D186))),'Data Summary'!CS192="Yes"),OFFSET('Sanitation Data'!$D$12,0,10*ROW('Sanitation Data'!D186)),NA())</f>
        <v>#N/A</v>
      </c>
      <c r="AE192" s="106" t="e">
        <f ca="true">+IF(AND(ISNUMBER(OFFSET('Sanitation Data'!$D$13,0,10*ROW('Sanitation Data'!D186))),'Data Summary'!CT192="Yes"),OFFSET('Sanitation Data'!$D$13,0,10*ROW('Sanitation Data'!D186)),NA())</f>
        <v>#N/A</v>
      </c>
      <c r="AF192" s="106" t="e">
        <f ca="true">+IF(AND(ISNUMBER(OFFSET('Sanitation Data'!$E$5,0,10*ROW('Sanitation Data'!E186))),'Data Summary'!CU192="Yes"),100-OFFSET('Sanitation Data'!$E$5,0,10*ROW('Sanitation Data'!E186)),NA())</f>
        <v>#N/A</v>
      </c>
      <c r="AG192" s="106" t="e">
        <f ca="true">+IF(AND(ISNUMBER(OFFSET('Sanitation Data'!$E$7,0,10*ROW('Sanitation Data'!E186))),'Data Summary'!CV192="Yes"),OFFSET('Sanitation Data'!$E$7,0,10*ROW('Sanitation Data'!E186)),NA())</f>
        <v>#N/A</v>
      </c>
      <c r="AH192" s="106" t="e">
        <f ca="true">+IF(AND(ISNUMBER(OFFSET('Sanitation Data'!$E$11,0,10*ROW('Sanitation Data'!E186))),'Data Summary'!CW192="Yes"),OFFSET('Sanitation Data'!$E$11,0,10*ROW('Sanitation Data'!E186)),NA())</f>
        <v>#N/A</v>
      </c>
      <c r="AI192" s="106" t="e">
        <f ca="true">+IF(AND(ISNUMBER(OFFSET('Sanitation Data'!$E$12,0,10*ROW('Sanitation Data'!E186))),'Data Summary'!CX192="Yes"),OFFSET('Sanitation Data'!$E$12,0,10*ROW('Sanitation Data'!E186)),NA())</f>
        <v>#N/A</v>
      </c>
      <c r="AJ192" s="106" t="e">
        <f ca="true">+IF(AND(ISNUMBER(OFFSET('Sanitation Data'!$E$13,0,10*ROW('Sanitation Data'!E186))),'Data Summary'!CY192="Yes"),OFFSET('Sanitation Data'!$E$13,0,10*ROW('Sanitation Data'!E186)),NA())</f>
        <v>#N/A</v>
      </c>
      <c r="AK192" s="106" t="e">
        <f ca="true">+IF(AND(ISNUMBER(OFFSET('Sanitation Data'!$F$5,0,10*ROW('Sanitation Data'!F186))),'Data Summary'!CZ192="Yes"),100-OFFSET('Sanitation Data'!$F$5,0,10*ROW('Sanitation Data'!F186)),NA())</f>
        <v>#N/A</v>
      </c>
      <c r="AL192" s="106" t="e">
        <f ca="true">+IF(AND(ISNUMBER(OFFSET('Sanitation Data'!$F$7,0,10*ROW('Sanitation Data'!F186))),'Data Summary'!DA192="Yes"),OFFSET('Sanitation Data'!$F$7,0,10*ROW('Sanitation Data'!F186)),NA())</f>
        <v>#N/A</v>
      </c>
      <c r="AM192" s="106" t="e">
        <f ca="true">+IF(AND(ISNUMBER(OFFSET('Sanitation Data'!$F$11,0,10*ROW('Sanitation Data'!F186))),'Data Summary'!DB192="Yes"),OFFSET('Sanitation Data'!$F$11,0,10*ROW('Sanitation Data'!F186)),NA())</f>
        <v>#N/A</v>
      </c>
      <c r="AN192" s="106" t="e">
        <f ca="true">+IF(AND(ISNUMBER(OFFSET('Sanitation Data'!$F$12,0,10*ROW('Sanitation Data'!F186))),'Data Summary'!DC192="Yes"),OFFSET('Sanitation Data'!$F$12,0,10*ROW('Sanitation Data'!F186)),NA())</f>
        <v>#N/A</v>
      </c>
      <c r="AO192" s="106" t="e">
        <f ca="true">+IF(AND(ISNUMBER(OFFSET('Sanitation Data'!$F$13,0,10*ROW('Sanitation Data'!F186))),'Data Summary'!DD192="Yes"),OFFSET('Sanitation Data'!$F$13,0,10*ROW('Sanitation Data'!F186)),NA())</f>
        <v>#N/A</v>
      </c>
      <c r="AP192" s="106" t="e">
        <f ca="true">+IF(AND(ISNUMBER(OFFSET('Sanitation Data'!$G$5,0,10*ROW('Sanitation Data'!G186))),'Data Summary'!DE192="Yes"),100-OFFSET('Sanitation Data'!$G$5,0,10*ROW('Sanitation Data'!G186)),NA())</f>
        <v>#N/A</v>
      </c>
      <c r="AQ192" s="106" t="e">
        <f ca="true">+IF(AND(ISNUMBER(OFFSET('Sanitation Data'!$G$7,0,10*ROW('Sanitation Data'!G186))),'Data Summary'!DF192="Yes"),OFFSET('Sanitation Data'!$G$7,0,10*ROW('Sanitation Data'!G186)),NA())</f>
        <v>#N/A</v>
      </c>
      <c r="AR192" s="106" t="e">
        <f ca="true">+IF(AND(ISNUMBER(OFFSET('Sanitation Data'!$G$11,0,10*ROW('Sanitation Data'!G186))),'Data Summary'!DG192="Yes"),OFFSET('Sanitation Data'!$G$11,0,10*ROW('Sanitation Data'!G186)),NA())</f>
        <v>#N/A</v>
      </c>
      <c r="AS192" s="106" t="e">
        <f ca="true">+IF(AND(ISNUMBER(OFFSET('Sanitation Data'!$G$12,0,10*ROW('Sanitation Data'!G186))),'Data Summary'!DH192="Yes"),OFFSET('Sanitation Data'!$G$12,0,10*ROW('Sanitation Data'!G186)),NA())</f>
        <v>#N/A</v>
      </c>
      <c r="AT192" s="106" t="e">
        <f ca="true">+IF(AND(ISNUMBER(OFFSET('Sanitation Data'!$G$13,0,10*ROW('Sanitation Data'!G186))),'Data Summary'!DI192="Yes"),OFFSET('Sanitation Data'!$G$13,0,10*ROW('Sanitation Data'!G186)),NA())</f>
        <v>#N/A</v>
      </c>
      <c r="AU192" s="106" t="e">
        <f ca="true">+IF(AND(ISNUMBER(OFFSET('Sanitation Data'!$H$5,0,10*ROW('Sanitation Data'!H186))),'Data Summary'!DJ192="Yes"),100-OFFSET('Sanitation Data'!$H$5,0,10*ROW('Sanitation Data'!H186)),NA())</f>
        <v>#N/A</v>
      </c>
      <c r="AV192" s="106" t="e">
        <f ca="true">+IF(AND(ISNUMBER(OFFSET('Sanitation Data'!$H$7,0,10*ROW('Sanitation Data'!H186))),'Data Summary'!DK192="Yes"),OFFSET('Sanitation Data'!$H$7,0,10*ROW('Sanitation Data'!H186)),NA())</f>
        <v>#N/A</v>
      </c>
      <c r="AW192" s="106" t="e">
        <f ca="true">+IF(AND(ISNUMBER(OFFSET('Sanitation Data'!$H$11,0,10*ROW('Sanitation Data'!H186))),'Data Summary'!DL192="Yes"),OFFSET('Sanitation Data'!$H$11,0,10*ROW('Sanitation Data'!H186)),NA())</f>
        <v>#N/A</v>
      </c>
      <c r="AX192" s="106" t="e">
        <f ca="true">+IF(AND(ISNUMBER(OFFSET('Sanitation Data'!$H$12,0,10*ROW('Sanitation Data'!H186))),'Data Summary'!DM192="Yes"),OFFSET('Sanitation Data'!$H$12,0,10*ROW('Sanitation Data'!H186)),NA())</f>
        <v>#N/A</v>
      </c>
      <c r="AY192" s="106" t="e">
        <f ca="true">+IF(AND(ISNUMBER(OFFSET('Sanitation Data'!$H$13,0,10*ROW('Sanitation Data'!H186))),'Data Summary'!DN192="Yes"),OFFSET('Sanitation Data'!$H$13,0,10*ROW('Sanitation Data'!H186)),NA())</f>
        <v>#N/A</v>
      </c>
      <c r="AZ192" s="111" t="e">
        <f ca="true">+IF(AND(ISNUMBER(OFFSET('Hygiene Data'!$C$6,0,10*ROW('Hygiene Data'!C186))),'Data Summary'!DO192="Yes"),OFFSET('Hygiene Data'!$C$6,0,10*ROW('Hygiene Data'!C186)),NA())</f>
        <v>#N/A</v>
      </c>
      <c r="BA192" s="111" t="e">
        <f ca="true">+IF(AND(ISNUMBER(OFFSET('Hygiene Data'!$C$8,0,10*ROW('Hygiene Data'!C186))),'Data Summary'!DP192="Yes"),OFFSET('Hygiene Data'!$C$8,0,10*ROW('Hygiene Data'!C186)),NA())</f>
        <v>#N/A</v>
      </c>
      <c r="BB192" s="111" t="e">
        <f ca="true">+IF(AND(ISNUMBER(OFFSET('Hygiene Data'!$C$10,0,10*ROW('Hygiene Data'!C186))),'Data Summary'!DQ192="Yes"),OFFSET('Hygiene Data'!$C$10,0,10*ROW('Hygiene Data'!C186)),NA())</f>
        <v>#N/A</v>
      </c>
      <c r="BC192" s="111" t="e">
        <f ca="true">+IF(AND(ISNUMBER(OFFSET('Hygiene Data'!$D$6,0,10*ROW('Hygiene Data'!D186))),'Data Summary'!DR192="Yes"),OFFSET('Hygiene Data'!$D$6,0,10*ROW('Hygiene Data'!D186)),NA())</f>
        <v>#N/A</v>
      </c>
      <c r="BD192" s="111" t="e">
        <f ca="true">+IF(AND(ISNUMBER(OFFSET('Hygiene Data'!$D$8,0,10*ROW('Hygiene Data'!D186))),'Data Summary'!DS192="Yes"),OFFSET('Hygiene Data'!$D$8,0,10*ROW('Hygiene Data'!D186)),NA())</f>
        <v>#N/A</v>
      </c>
      <c r="BE192" s="111" t="e">
        <f ca="true">+IF(AND(ISNUMBER(OFFSET('Hygiene Data'!$D$10,0,10*ROW('Hygiene Data'!D186))),'Data Summary'!DT192="Yes"),OFFSET('Hygiene Data'!$D$10,0,10*ROW('Hygiene Data'!D186)),NA())</f>
        <v>#N/A</v>
      </c>
      <c r="BF192" s="111" t="e">
        <f ca="true">+IF(AND(ISNUMBER(OFFSET('Hygiene Data'!$E$6,0,10*ROW('Hygiene Data'!E186))),'Data Summary'!DU192="Yes"),OFFSET('Hygiene Data'!$E$6,0,10*ROW('Hygiene Data'!E186)),NA())</f>
        <v>#N/A</v>
      </c>
      <c r="BG192" s="111" t="e">
        <f ca="true">+IF(AND(ISNUMBER(OFFSET('Hygiene Data'!$E$8,0,10*ROW('Hygiene Data'!E186))),'Data Summary'!DV192="Yes"),OFFSET('Hygiene Data'!$E$8,0,10*ROW('Hygiene Data'!E186)),NA())</f>
        <v>#N/A</v>
      </c>
      <c r="BH192" s="111" t="e">
        <f ca="true">+IF(AND(ISNUMBER(OFFSET('Hygiene Data'!$E$10,0,10*ROW('Hygiene Data'!E186))),'Data Summary'!DW192="Yes"),OFFSET('Hygiene Data'!$E$10,0,10*ROW('Hygiene Data'!E186)),NA())</f>
        <v>#N/A</v>
      </c>
      <c r="BI192" s="111" t="e">
        <f ca="true">+IF(AND(ISNUMBER(OFFSET('Hygiene Data'!$F$6,0,10*ROW('Hygiene Data'!F186))),'Data Summary'!DX192="Yes"),OFFSET('Hygiene Data'!$F$6,0,10*ROW('Hygiene Data'!F186)),NA())</f>
        <v>#N/A</v>
      </c>
      <c r="BJ192" s="111" t="e">
        <f ca="true">+IF(AND(ISNUMBER(OFFSET('Hygiene Data'!$F$8,0,10*ROW('Hygiene Data'!F186))),'Data Summary'!DY192="Yes"),OFFSET('Hygiene Data'!$F$8,0,10*ROW('Hygiene Data'!F186)),NA())</f>
        <v>#N/A</v>
      </c>
      <c r="BK192" s="111" t="e">
        <f ca="true">+IF(AND(ISNUMBER(OFFSET('Hygiene Data'!$F$10,0,10*ROW('Hygiene Data'!F186))),'Data Summary'!DZ192="Yes"),OFFSET('Hygiene Data'!$F$10,0,10*ROW('Hygiene Data'!F186)),NA())</f>
        <v>#N/A</v>
      </c>
      <c r="BL192" s="111" t="e">
        <f ca="true">+IF(AND(ISNUMBER(OFFSET('Hygiene Data'!$G$6,0,10*ROW('Hygiene Data'!G186))),'Data Summary'!EA192="Yes"),OFFSET('Hygiene Data'!$G$6,0,10*ROW('Hygiene Data'!G186)),NA())</f>
        <v>#N/A</v>
      </c>
      <c r="BM192" s="111" t="e">
        <f ca="true">+IF(AND(ISNUMBER(OFFSET('Hygiene Data'!$G$8,0,10*ROW('Hygiene Data'!G186))),'Data Summary'!EB192="Yes"),OFFSET('Hygiene Data'!$G$8,0,10*ROW('Hygiene Data'!G186)),NA())</f>
        <v>#N/A</v>
      </c>
      <c r="BN192" s="111" t="e">
        <f ca="true">+IF(AND(ISNUMBER(OFFSET('Hygiene Data'!$G$10,0,10*ROW('Hygiene Data'!G186))),'Data Summary'!EC192="Yes"),OFFSET('Hygiene Data'!$G$10,0,10*ROW('Hygiene Data'!G186)),NA())</f>
        <v>#N/A</v>
      </c>
      <c r="BO192" s="111" t="e">
        <f ca="true">+IF(AND(ISNUMBER(OFFSET('Hygiene Data'!$H$6,0,10*ROW('Hygiene Data'!H186))),'Data Summary'!ED192="Yes"),OFFSET('Hygiene Data'!$H$6,0,10*ROW('Hygiene Data'!H186)),NA())</f>
        <v>#N/A</v>
      </c>
      <c r="BP192" s="111" t="e">
        <f ca="true">+IF(AND(ISNUMBER(OFFSET('Hygiene Data'!$H$8,0,10*ROW('Hygiene Data'!H186))),'Data Summary'!EE192="Yes"),OFFSET('Hygiene Data'!$H$8,0,10*ROW('Hygiene Data'!H186)),NA())</f>
        <v>#N/A</v>
      </c>
      <c r="BQ192" s="111" t="e">
        <f ca="true">+IF(AND(ISNUMBER(OFFSET('Hygiene Data'!$H$10,0,10*ROW('Hygiene Data'!H186))),'Data Summary'!EF192="Yes"),OFFSET('Hygiene Data'!$H$10,0,10*ROW('Hygiene Data'!H186)),NA())</f>
        <v>#N/A</v>
      </c>
    </row>
    <row r="193" x14ac:dyDescent="0.2">
      <c r="A193" s="59" t="e">
        <f ca="true">+IF(OFFSET('Water Data'!$B$1,0,10*ROW('Water Data'!B187))="",NA(),OFFSET('Water Data'!$B$1,0,10*ROW('Water Data'!B187)))</f>
        <v>#N/A</v>
      </c>
      <c r="B193" s="59" t="e">
        <f ca="true">+IF(OFFSET('Water Data'!$A$3,0,10*ROW('Water Data'!A190))="",NA(),OFFSET('Water Data'!$A$3,0,10*ROW('Water Data'!A190)))</f>
        <v>#N/A</v>
      </c>
      <c r="C193" s="59" t="e">
        <f ca="true">+IF(OFFSET('Water Data'!$C$3,0,10*ROW('Water Data'!C190))="",NA(),OFFSET('Water Data'!$C$3,0,10*ROW('Water Data'!C190)))</f>
        <v>#N/A</v>
      </c>
      <c r="D193" s="60" t="e">
        <f ca="true">+IF(AND(ISNUMBER(OFFSET('Water Data'!$C$5,0,10*ROW('Water Data'!C187))),'Data Summary'!BS193="Yes"),100-OFFSET('Water Data'!$C$5,0,10*ROW('Water Data'!C187)),NA())</f>
        <v>#N/A</v>
      </c>
      <c r="E193" s="60" t="e">
        <f ca="true">+IF(AND(ISNUMBER(OFFSET('Water Data'!$C$7,0,10*ROW('Water Data'!C187))),'Data Summary'!BT193="Yes"),OFFSET('Water Data'!$C$7,0,10*ROW('Water Data'!C187)),NA())</f>
        <v>#N/A</v>
      </c>
      <c r="F193" s="60" t="e">
        <f ca="true">+IF(AND(ISNUMBER(OFFSET('Water Data'!$C$10,0,10*ROW('Water Data'!C187))),'Data Summary'!BU193="Yes"),OFFSET('Water Data'!$C$10,0,10*ROW('Water Data'!C187)),NA())</f>
        <v>#N/A</v>
      </c>
      <c r="G193" s="60" t="e">
        <f ca="true">+IF(AND(ISNUMBER(OFFSET('Water Data'!$D$5,0,10*ROW('Water Data'!D187))),'Data Summary'!BV193="Yes"),100-OFFSET('Water Data'!$D$5,0,10*ROW('Water Data'!D187)),NA())</f>
        <v>#N/A</v>
      </c>
      <c r="H193" s="60" t="e">
        <f ca="true">+IF(AND(ISNUMBER(OFFSET('Water Data'!$D$7,0,10*ROW('Water Data'!D187))),'Data Summary'!BW193="Yes"),OFFSET('Water Data'!$D$7,0,10*ROW('Water Data'!D187)),NA())</f>
        <v>#N/A</v>
      </c>
      <c r="I193" s="60" t="e">
        <f ca="true">+IF(AND(ISNUMBER(OFFSET('Water Data'!$D$10,0,10*ROW('Water Data'!D187))),'Data Summary'!BX193="Yes"),OFFSET('Water Data'!$D$10,0,10*ROW('Water Data'!D187)),NA())</f>
        <v>#N/A</v>
      </c>
      <c r="J193" s="60" t="e">
        <f ca="true">+IF(AND(ISNUMBER(OFFSET('Water Data'!$E$5,0,10*ROW('Water Data'!E187))),'Data Summary'!BY193="Yes"),100-OFFSET('Water Data'!$E$5,0,10*ROW('Water Data'!E187)),NA())</f>
        <v>#N/A</v>
      </c>
      <c r="K193" s="60" t="e">
        <f ca="true">+IF(AND(ISNUMBER(OFFSET('Water Data'!$E$7,0,10*ROW('Water Data'!E187))),'Data Summary'!BZ193="Yes"),OFFSET('Water Data'!$E$7,0,10*ROW('Water Data'!E187)),NA())</f>
        <v>#N/A</v>
      </c>
      <c r="L193" s="60" t="e">
        <f ca="true">+IF(AND(ISNUMBER(OFFSET('Water Data'!$E$10,0,10*ROW('Water Data'!E187))),'Data Summary'!CA193="Yes"),OFFSET('Water Data'!$E$10,0,10*ROW('Water Data'!E187)),NA())</f>
        <v>#N/A</v>
      </c>
      <c r="M193" s="60" t="e">
        <f ca="true">+IF(AND(ISNUMBER(OFFSET('Water Data'!$F$5,0,10*ROW('Water Data'!F187))),'Data Summary'!CB193="Yes"),100-OFFSET('Water Data'!$F$5,0,10*ROW('Water Data'!F187)),NA())</f>
        <v>#N/A</v>
      </c>
      <c r="N193" s="60" t="e">
        <f ca="true">+IF(AND(ISNUMBER(OFFSET('Water Data'!$F$7,0,10*ROW('Water Data'!F187))),'Data Summary'!CC193="Yes"),OFFSET('Water Data'!$F$7,0,10*ROW('Water Data'!F187)),NA())</f>
        <v>#N/A</v>
      </c>
      <c r="O193" s="60" t="e">
        <f ca="true">+IF(AND(ISNUMBER(OFFSET('Water Data'!$F$10,0,10*ROW('Water Data'!F187))),'Data Summary'!CD193="Yes"),OFFSET('Water Data'!$F$10,0,10*ROW('Water Data'!F187)),NA())</f>
        <v>#N/A</v>
      </c>
      <c r="P193" s="60" t="e">
        <f ca="true">+IF(AND(ISNUMBER(OFFSET('Water Data'!$G$5,0,10*ROW('Water Data'!G187))),'Data Summary'!CE193="Yes"),100-OFFSET('Water Data'!$G$5,0,10*ROW('Water Data'!G187)),NA())</f>
        <v>#N/A</v>
      </c>
      <c r="Q193" s="60" t="e">
        <f ca="true">+IF(AND(ISNUMBER(OFFSET('Water Data'!$G$7,0,10*ROW('Water Data'!G187))),'Data Summary'!CF193="Yes"),OFFSET('Water Data'!$G$7,0,10*ROW('Water Data'!G187)),NA())</f>
        <v>#N/A</v>
      </c>
      <c r="R193" s="60" t="e">
        <f ca="true">+IF(AND(ISNUMBER(OFFSET('Water Data'!$G$10,0,10*ROW('Water Data'!G187))),'Data Summary'!CG193="Yes"),OFFSET('Water Data'!$G$10,0,10*ROW('Water Data'!G187)),NA())</f>
        <v>#N/A</v>
      </c>
      <c r="S193" s="60" t="e">
        <f ca="true">+IF(AND(ISNUMBER(OFFSET('Water Data'!$H$5,0,10*ROW('Water Data'!H187))),'Data Summary'!CH193="Yes"),100-OFFSET('Water Data'!$H$5,0,10*ROW('Water Data'!H187)),NA())</f>
        <v>#N/A</v>
      </c>
      <c r="T193" s="60" t="e">
        <f ca="true">+IF(AND(ISNUMBER(OFFSET('Water Data'!$H$7,0,10*ROW('Water Data'!H187))),'Data Summary'!CI193="Yes"),OFFSET('Water Data'!$H$7,0,10*ROW('Water Data'!H187)),NA())</f>
        <v>#N/A</v>
      </c>
      <c r="U193" s="60" t="e">
        <f ca="true">+IF(AND(ISNUMBER(OFFSET('Water Data'!$H$10,0,10*ROW('Water Data'!H187))),'Data Summary'!CJ193="Yes"),OFFSET('Water Data'!$H$10,0,10*ROW('Water Data'!H187)),NA())</f>
        <v>#N/A</v>
      </c>
      <c r="V193" s="106" t="e">
        <f ca="true">+IF(AND(ISNUMBER(OFFSET('Sanitation Data'!$C$5,0,10*ROW('Sanitation Data'!C187))),'Data Summary'!CK193="Yes"),100-OFFSET('Sanitation Data'!$C$5,0,10*ROW('Sanitation Data'!C187)),NA())</f>
        <v>#N/A</v>
      </c>
      <c r="W193" s="106" t="e">
        <f ca="true">+IF(AND(ISNUMBER(OFFSET('Sanitation Data'!$C$7,0,10*ROW('Sanitation Data'!C187))),'Data Summary'!CL193="Yes"),OFFSET('Sanitation Data'!$C$7,0,10*ROW('Sanitation Data'!C187)),NA())</f>
        <v>#N/A</v>
      </c>
      <c r="X193" s="106" t="e">
        <f ca="true">+IF(AND(ISNUMBER(OFFSET('Sanitation Data'!$C$11,0,10*ROW('Sanitation Data'!C187))),'Data Summary'!CM193="Yes"),OFFSET('Sanitation Data'!$C$11,0,10*ROW('Sanitation Data'!C187)),NA())</f>
        <v>#N/A</v>
      </c>
      <c r="Y193" s="106" t="e">
        <f ca="true">+IF(AND(ISNUMBER(OFFSET('Sanitation Data'!$C$12,0,10*ROW('Sanitation Data'!C187))),'Data Summary'!CN193="Yes"),OFFSET('Sanitation Data'!$C$12,0,10*ROW('Sanitation Data'!C187)),NA())</f>
        <v>#N/A</v>
      </c>
      <c r="Z193" s="106" t="e">
        <f ca="true">+IF(AND(ISNUMBER(OFFSET('Sanitation Data'!$C$13,0,10*ROW('Sanitation Data'!C187))),'Data Summary'!CO193="Yes"),OFFSET('Sanitation Data'!$C$13,0,10*ROW('Sanitation Data'!C187)),NA())</f>
        <v>#N/A</v>
      </c>
      <c r="AA193" s="106" t="e">
        <f ca="true">+IF(AND(ISNUMBER(OFFSET('Sanitation Data'!$D$5,0,10*ROW('Sanitation Data'!D187))),'Data Summary'!CP193="Yes"),100-OFFSET('Sanitation Data'!$D$5,0,10*ROW('Sanitation Data'!D187)),NA())</f>
        <v>#N/A</v>
      </c>
      <c r="AB193" s="106" t="e">
        <f ca="true">+IF(AND(ISNUMBER(OFFSET('Sanitation Data'!$D$7,0,10*ROW('Sanitation Data'!D187))),'Data Summary'!CQ193="Yes"),OFFSET('Sanitation Data'!$D$7,0,10*ROW('Sanitation Data'!D187)),NA())</f>
        <v>#N/A</v>
      </c>
      <c r="AC193" s="106" t="e">
        <f ca="true">+IF(AND(ISNUMBER(OFFSET('Sanitation Data'!$D$11,0,10*ROW('Sanitation Data'!D187))),'Data Summary'!CR193="Yes"),OFFSET('Sanitation Data'!$D$11,0,10*ROW('Sanitation Data'!D187)),NA())</f>
        <v>#N/A</v>
      </c>
      <c r="AD193" s="106" t="e">
        <f ca="true">+IF(AND(ISNUMBER(OFFSET('Sanitation Data'!$D$12,0,10*ROW('Sanitation Data'!D187))),'Data Summary'!CS193="Yes"),OFFSET('Sanitation Data'!$D$12,0,10*ROW('Sanitation Data'!D187)),NA())</f>
        <v>#N/A</v>
      </c>
      <c r="AE193" s="106" t="e">
        <f ca="true">+IF(AND(ISNUMBER(OFFSET('Sanitation Data'!$D$13,0,10*ROW('Sanitation Data'!D187))),'Data Summary'!CT193="Yes"),OFFSET('Sanitation Data'!$D$13,0,10*ROW('Sanitation Data'!D187)),NA())</f>
        <v>#N/A</v>
      </c>
      <c r="AF193" s="106" t="e">
        <f ca="true">+IF(AND(ISNUMBER(OFFSET('Sanitation Data'!$E$5,0,10*ROW('Sanitation Data'!E187))),'Data Summary'!CU193="Yes"),100-OFFSET('Sanitation Data'!$E$5,0,10*ROW('Sanitation Data'!E187)),NA())</f>
        <v>#N/A</v>
      </c>
      <c r="AG193" s="106" t="e">
        <f ca="true">+IF(AND(ISNUMBER(OFFSET('Sanitation Data'!$E$7,0,10*ROW('Sanitation Data'!E187))),'Data Summary'!CV193="Yes"),OFFSET('Sanitation Data'!$E$7,0,10*ROW('Sanitation Data'!E187)),NA())</f>
        <v>#N/A</v>
      </c>
      <c r="AH193" s="106" t="e">
        <f ca="true">+IF(AND(ISNUMBER(OFFSET('Sanitation Data'!$E$11,0,10*ROW('Sanitation Data'!E187))),'Data Summary'!CW193="Yes"),OFFSET('Sanitation Data'!$E$11,0,10*ROW('Sanitation Data'!E187)),NA())</f>
        <v>#N/A</v>
      </c>
      <c r="AI193" s="106" t="e">
        <f ca="true">+IF(AND(ISNUMBER(OFFSET('Sanitation Data'!$E$12,0,10*ROW('Sanitation Data'!E187))),'Data Summary'!CX193="Yes"),OFFSET('Sanitation Data'!$E$12,0,10*ROW('Sanitation Data'!E187)),NA())</f>
        <v>#N/A</v>
      </c>
      <c r="AJ193" s="106" t="e">
        <f ca="true">+IF(AND(ISNUMBER(OFFSET('Sanitation Data'!$E$13,0,10*ROW('Sanitation Data'!E187))),'Data Summary'!CY193="Yes"),OFFSET('Sanitation Data'!$E$13,0,10*ROW('Sanitation Data'!E187)),NA())</f>
        <v>#N/A</v>
      </c>
      <c r="AK193" s="106" t="e">
        <f ca="true">+IF(AND(ISNUMBER(OFFSET('Sanitation Data'!$F$5,0,10*ROW('Sanitation Data'!F187))),'Data Summary'!CZ193="Yes"),100-OFFSET('Sanitation Data'!$F$5,0,10*ROW('Sanitation Data'!F187)),NA())</f>
        <v>#N/A</v>
      </c>
      <c r="AL193" s="106" t="e">
        <f ca="true">+IF(AND(ISNUMBER(OFFSET('Sanitation Data'!$F$7,0,10*ROW('Sanitation Data'!F187))),'Data Summary'!DA193="Yes"),OFFSET('Sanitation Data'!$F$7,0,10*ROW('Sanitation Data'!F187)),NA())</f>
        <v>#N/A</v>
      </c>
      <c r="AM193" s="106" t="e">
        <f ca="true">+IF(AND(ISNUMBER(OFFSET('Sanitation Data'!$F$11,0,10*ROW('Sanitation Data'!F187))),'Data Summary'!DB193="Yes"),OFFSET('Sanitation Data'!$F$11,0,10*ROW('Sanitation Data'!F187)),NA())</f>
        <v>#N/A</v>
      </c>
      <c r="AN193" s="106" t="e">
        <f ca="true">+IF(AND(ISNUMBER(OFFSET('Sanitation Data'!$F$12,0,10*ROW('Sanitation Data'!F187))),'Data Summary'!DC193="Yes"),OFFSET('Sanitation Data'!$F$12,0,10*ROW('Sanitation Data'!F187)),NA())</f>
        <v>#N/A</v>
      </c>
      <c r="AO193" s="106" t="e">
        <f ca="true">+IF(AND(ISNUMBER(OFFSET('Sanitation Data'!$F$13,0,10*ROW('Sanitation Data'!F187))),'Data Summary'!DD193="Yes"),OFFSET('Sanitation Data'!$F$13,0,10*ROW('Sanitation Data'!F187)),NA())</f>
        <v>#N/A</v>
      </c>
      <c r="AP193" s="106" t="e">
        <f ca="true">+IF(AND(ISNUMBER(OFFSET('Sanitation Data'!$G$5,0,10*ROW('Sanitation Data'!G187))),'Data Summary'!DE193="Yes"),100-OFFSET('Sanitation Data'!$G$5,0,10*ROW('Sanitation Data'!G187)),NA())</f>
        <v>#N/A</v>
      </c>
      <c r="AQ193" s="106" t="e">
        <f ca="true">+IF(AND(ISNUMBER(OFFSET('Sanitation Data'!$G$7,0,10*ROW('Sanitation Data'!G187))),'Data Summary'!DF193="Yes"),OFFSET('Sanitation Data'!$G$7,0,10*ROW('Sanitation Data'!G187)),NA())</f>
        <v>#N/A</v>
      </c>
      <c r="AR193" s="106" t="e">
        <f ca="true">+IF(AND(ISNUMBER(OFFSET('Sanitation Data'!$G$11,0,10*ROW('Sanitation Data'!G187))),'Data Summary'!DG193="Yes"),OFFSET('Sanitation Data'!$G$11,0,10*ROW('Sanitation Data'!G187)),NA())</f>
        <v>#N/A</v>
      </c>
      <c r="AS193" s="106" t="e">
        <f ca="true">+IF(AND(ISNUMBER(OFFSET('Sanitation Data'!$G$12,0,10*ROW('Sanitation Data'!G187))),'Data Summary'!DH193="Yes"),OFFSET('Sanitation Data'!$G$12,0,10*ROW('Sanitation Data'!G187)),NA())</f>
        <v>#N/A</v>
      </c>
      <c r="AT193" s="106" t="e">
        <f ca="true">+IF(AND(ISNUMBER(OFFSET('Sanitation Data'!$G$13,0,10*ROW('Sanitation Data'!G187))),'Data Summary'!DI193="Yes"),OFFSET('Sanitation Data'!$G$13,0,10*ROW('Sanitation Data'!G187)),NA())</f>
        <v>#N/A</v>
      </c>
      <c r="AU193" s="106" t="e">
        <f ca="true">+IF(AND(ISNUMBER(OFFSET('Sanitation Data'!$H$5,0,10*ROW('Sanitation Data'!H187))),'Data Summary'!DJ193="Yes"),100-OFFSET('Sanitation Data'!$H$5,0,10*ROW('Sanitation Data'!H187)),NA())</f>
        <v>#N/A</v>
      </c>
      <c r="AV193" s="106" t="e">
        <f ca="true">+IF(AND(ISNUMBER(OFFSET('Sanitation Data'!$H$7,0,10*ROW('Sanitation Data'!H187))),'Data Summary'!DK193="Yes"),OFFSET('Sanitation Data'!$H$7,0,10*ROW('Sanitation Data'!H187)),NA())</f>
        <v>#N/A</v>
      </c>
      <c r="AW193" s="106" t="e">
        <f ca="true">+IF(AND(ISNUMBER(OFFSET('Sanitation Data'!$H$11,0,10*ROW('Sanitation Data'!H187))),'Data Summary'!DL193="Yes"),OFFSET('Sanitation Data'!$H$11,0,10*ROW('Sanitation Data'!H187)),NA())</f>
        <v>#N/A</v>
      </c>
      <c r="AX193" s="106" t="e">
        <f ca="true">+IF(AND(ISNUMBER(OFFSET('Sanitation Data'!$H$12,0,10*ROW('Sanitation Data'!H187))),'Data Summary'!DM193="Yes"),OFFSET('Sanitation Data'!$H$12,0,10*ROW('Sanitation Data'!H187)),NA())</f>
        <v>#N/A</v>
      </c>
      <c r="AY193" s="106" t="e">
        <f ca="true">+IF(AND(ISNUMBER(OFFSET('Sanitation Data'!$H$13,0,10*ROW('Sanitation Data'!H187))),'Data Summary'!DN193="Yes"),OFFSET('Sanitation Data'!$H$13,0,10*ROW('Sanitation Data'!H187)),NA())</f>
        <v>#N/A</v>
      </c>
      <c r="AZ193" s="111" t="e">
        <f ca="true">+IF(AND(ISNUMBER(OFFSET('Hygiene Data'!$C$6,0,10*ROW('Hygiene Data'!C187))),'Data Summary'!DO193="Yes"),OFFSET('Hygiene Data'!$C$6,0,10*ROW('Hygiene Data'!C187)),NA())</f>
        <v>#N/A</v>
      </c>
      <c r="BA193" s="111" t="e">
        <f ca="true">+IF(AND(ISNUMBER(OFFSET('Hygiene Data'!$C$8,0,10*ROW('Hygiene Data'!C187))),'Data Summary'!DP193="Yes"),OFFSET('Hygiene Data'!$C$8,0,10*ROW('Hygiene Data'!C187)),NA())</f>
        <v>#N/A</v>
      </c>
      <c r="BB193" s="111" t="e">
        <f ca="true">+IF(AND(ISNUMBER(OFFSET('Hygiene Data'!$C$10,0,10*ROW('Hygiene Data'!C187))),'Data Summary'!DQ193="Yes"),OFFSET('Hygiene Data'!$C$10,0,10*ROW('Hygiene Data'!C187)),NA())</f>
        <v>#N/A</v>
      </c>
      <c r="BC193" s="111" t="e">
        <f ca="true">+IF(AND(ISNUMBER(OFFSET('Hygiene Data'!$D$6,0,10*ROW('Hygiene Data'!D187))),'Data Summary'!DR193="Yes"),OFFSET('Hygiene Data'!$D$6,0,10*ROW('Hygiene Data'!D187)),NA())</f>
        <v>#N/A</v>
      </c>
      <c r="BD193" s="111" t="e">
        <f ca="true">+IF(AND(ISNUMBER(OFFSET('Hygiene Data'!$D$8,0,10*ROW('Hygiene Data'!D187))),'Data Summary'!DS193="Yes"),OFFSET('Hygiene Data'!$D$8,0,10*ROW('Hygiene Data'!D187)),NA())</f>
        <v>#N/A</v>
      </c>
      <c r="BE193" s="111" t="e">
        <f ca="true">+IF(AND(ISNUMBER(OFFSET('Hygiene Data'!$D$10,0,10*ROW('Hygiene Data'!D187))),'Data Summary'!DT193="Yes"),OFFSET('Hygiene Data'!$D$10,0,10*ROW('Hygiene Data'!D187)),NA())</f>
        <v>#N/A</v>
      </c>
      <c r="BF193" s="111" t="e">
        <f ca="true">+IF(AND(ISNUMBER(OFFSET('Hygiene Data'!$E$6,0,10*ROW('Hygiene Data'!E187))),'Data Summary'!DU193="Yes"),OFFSET('Hygiene Data'!$E$6,0,10*ROW('Hygiene Data'!E187)),NA())</f>
        <v>#N/A</v>
      </c>
      <c r="BG193" s="111" t="e">
        <f ca="true">+IF(AND(ISNUMBER(OFFSET('Hygiene Data'!$E$8,0,10*ROW('Hygiene Data'!E187))),'Data Summary'!DV193="Yes"),OFFSET('Hygiene Data'!$E$8,0,10*ROW('Hygiene Data'!E187)),NA())</f>
        <v>#N/A</v>
      </c>
      <c r="BH193" s="111" t="e">
        <f ca="true">+IF(AND(ISNUMBER(OFFSET('Hygiene Data'!$E$10,0,10*ROW('Hygiene Data'!E187))),'Data Summary'!DW193="Yes"),OFFSET('Hygiene Data'!$E$10,0,10*ROW('Hygiene Data'!E187)),NA())</f>
        <v>#N/A</v>
      </c>
      <c r="BI193" s="111" t="e">
        <f ca="true">+IF(AND(ISNUMBER(OFFSET('Hygiene Data'!$F$6,0,10*ROW('Hygiene Data'!F187))),'Data Summary'!DX193="Yes"),OFFSET('Hygiene Data'!$F$6,0,10*ROW('Hygiene Data'!F187)),NA())</f>
        <v>#N/A</v>
      </c>
      <c r="BJ193" s="111" t="e">
        <f ca="true">+IF(AND(ISNUMBER(OFFSET('Hygiene Data'!$F$8,0,10*ROW('Hygiene Data'!F187))),'Data Summary'!DY193="Yes"),OFFSET('Hygiene Data'!$F$8,0,10*ROW('Hygiene Data'!F187)),NA())</f>
        <v>#N/A</v>
      </c>
      <c r="BK193" s="111" t="e">
        <f ca="true">+IF(AND(ISNUMBER(OFFSET('Hygiene Data'!$F$10,0,10*ROW('Hygiene Data'!F187))),'Data Summary'!DZ193="Yes"),OFFSET('Hygiene Data'!$F$10,0,10*ROW('Hygiene Data'!F187)),NA())</f>
        <v>#N/A</v>
      </c>
      <c r="BL193" s="111" t="e">
        <f ca="true">+IF(AND(ISNUMBER(OFFSET('Hygiene Data'!$G$6,0,10*ROW('Hygiene Data'!G187))),'Data Summary'!EA193="Yes"),OFFSET('Hygiene Data'!$G$6,0,10*ROW('Hygiene Data'!G187)),NA())</f>
        <v>#N/A</v>
      </c>
      <c r="BM193" s="111" t="e">
        <f ca="true">+IF(AND(ISNUMBER(OFFSET('Hygiene Data'!$G$8,0,10*ROW('Hygiene Data'!G187))),'Data Summary'!EB193="Yes"),OFFSET('Hygiene Data'!$G$8,0,10*ROW('Hygiene Data'!G187)),NA())</f>
        <v>#N/A</v>
      </c>
      <c r="BN193" s="111" t="e">
        <f ca="true">+IF(AND(ISNUMBER(OFFSET('Hygiene Data'!$G$10,0,10*ROW('Hygiene Data'!G187))),'Data Summary'!EC193="Yes"),OFFSET('Hygiene Data'!$G$10,0,10*ROW('Hygiene Data'!G187)),NA())</f>
        <v>#N/A</v>
      </c>
      <c r="BO193" s="111" t="e">
        <f ca="true">+IF(AND(ISNUMBER(OFFSET('Hygiene Data'!$H$6,0,10*ROW('Hygiene Data'!H187))),'Data Summary'!ED193="Yes"),OFFSET('Hygiene Data'!$H$6,0,10*ROW('Hygiene Data'!H187)),NA())</f>
        <v>#N/A</v>
      </c>
      <c r="BP193" s="111" t="e">
        <f ca="true">+IF(AND(ISNUMBER(OFFSET('Hygiene Data'!$H$8,0,10*ROW('Hygiene Data'!H187))),'Data Summary'!EE193="Yes"),OFFSET('Hygiene Data'!$H$8,0,10*ROW('Hygiene Data'!H187)),NA())</f>
        <v>#N/A</v>
      </c>
      <c r="BQ193" s="111" t="e">
        <f ca="true">+IF(AND(ISNUMBER(OFFSET('Hygiene Data'!$H$10,0,10*ROW('Hygiene Data'!H187))),'Data Summary'!EF193="Yes"),OFFSET('Hygiene Data'!$H$10,0,10*ROW('Hygiene Data'!H187)),NA())</f>
        <v>#N/A</v>
      </c>
    </row>
    <row r="194" x14ac:dyDescent="0.2">
      <c r="A194" s="59" t="e">
        <f ca="true">+IF(OFFSET('Water Data'!$B$1,0,10*ROW('Water Data'!B188))="",NA(),OFFSET('Water Data'!$B$1,0,10*ROW('Water Data'!B188)))</f>
        <v>#N/A</v>
      </c>
      <c r="B194" s="59" t="e">
        <f ca="true">+IF(OFFSET('Water Data'!$A$3,0,10*ROW('Water Data'!A191))="",NA(),OFFSET('Water Data'!$A$3,0,10*ROW('Water Data'!A191)))</f>
        <v>#N/A</v>
      </c>
      <c r="C194" s="59" t="e">
        <f ca="true">+IF(OFFSET('Water Data'!$C$3,0,10*ROW('Water Data'!C191))="",NA(),OFFSET('Water Data'!$C$3,0,10*ROW('Water Data'!C191)))</f>
        <v>#N/A</v>
      </c>
      <c r="D194" s="60" t="e">
        <f ca="true">+IF(AND(ISNUMBER(OFFSET('Water Data'!$C$5,0,10*ROW('Water Data'!C188))),'Data Summary'!BS194="Yes"),100-OFFSET('Water Data'!$C$5,0,10*ROW('Water Data'!C188)),NA())</f>
        <v>#N/A</v>
      </c>
      <c r="E194" s="60" t="e">
        <f ca="true">+IF(AND(ISNUMBER(OFFSET('Water Data'!$C$7,0,10*ROW('Water Data'!C188))),'Data Summary'!BT194="Yes"),OFFSET('Water Data'!$C$7,0,10*ROW('Water Data'!C188)),NA())</f>
        <v>#N/A</v>
      </c>
      <c r="F194" s="60" t="e">
        <f ca="true">+IF(AND(ISNUMBER(OFFSET('Water Data'!$C$10,0,10*ROW('Water Data'!C188))),'Data Summary'!BU194="Yes"),OFFSET('Water Data'!$C$10,0,10*ROW('Water Data'!C188)),NA())</f>
        <v>#N/A</v>
      </c>
      <c r="G194" s="60" t="e">
        <f ca="true">+IF(AND(ISNUMBER(OFFSET('Water Data'!$D$5,0,10*ROW('Water Data'!D188))),'Data Summary'!BV194="Yes"),100-OFFSET('Water Data'!$D$5,0,10*ROW('Water Data'!D188)),NA())</f>
        <v>#N/A</v>
      </c>
      <c r="H194" s="60" t="e">
        <f ca="true">+IF(AND(ISNUMBER(OFFSET('Water Data'!$D$7,0,10*ROW('Water Data'!D188))),'Data Summary'!BW194="Yes"),OFFSET('Water Data'!$D$7,0,10*ROW('Water Data'!D188)),NA())</f>
        <v>#N/A</v>
      </c>
      <c r="I194" s="60" t="e">
        <f ca="true">+IF(AND(ISNUMBER(OFFSET('Water Data'!$D$10,0,10*ROW('Water Data'!D188))),'Data Summary'!BX194="Yes"),OFFSET('Water Data'!$D$10,0,10*ROW('Water Data'!D188)),NA())</f>
        <v>#N/A</v>
      </c>
      <c r="J194" s="60" t="e">
        <f ca="true">+IF(AND(ISNUMBER(OFFSET('Water Data'!$E$5,0,10*ROW('Water Data'!E188))),'Data Summary'!BY194="Yes"),100-OFFSET('Water Data'!$E$5,0,10*ROW('Water Data'!E188)),NA())</f>
        <v>#N/A</v>
      </c>
      <c r="K194" s="60" t="e">
        <f ca="true">+IF(AND(ISNUMBER(OFFSET('Water Data'!$E$7,0,10*ROW('Water Data'!E188))),'Data Summary'!BZ194="Yes"),OFFSET('Water Data'!$E$7,0,10*ROW('Water Data'!E188)),NA())</f>
        <v>#N/A</v>
      </c>
      <c r="L194" s="60" t="e">
        <f ca="true">+IF(AND(ISNUMBER(OFFSET('Water Data'!$E$10,0,10*ROW('Water Data'!E188))),'Data Summary'!CA194="Yes"),OFFSET('Water Data'!$E$10,0,10*ROW('Water Data'!E188)),NA())</f>
        <v>#N/A</v>
      </c>
      <c r="M194" s="60" t="e">
        <f ca="true">+IF(AND(ISNUMBER(OFFSET('Water Data'!$F$5,0,10*ROW('Water Data'!F188))),'Data Summary'!CB194="Yes"),100-OFFSET('Water Data'!$F$5,0,10*ROW('Water Data'!F188)),NA())</f>
        <v>#N/A</v>
      </c>
      <c r="N194" s="60" t="e">
        <f ca="true">+IF(AND(ISNUMBER(OFFSET('Water Data'!$F$7,0,10*ROW('Water Data'!F188))),'Data Summary'!CC194="Yes"),OFFSET('Water Data'!$F$7,0,10*ROW('Water Data'!F188)),NA())</f>
        <v>#N/A</v>
      </c>
      <c r="O194" s="60" t="e">
        <f ca="true">+IF(AND(ISNUMBER(OFFSET('Water Data'!$F$10,0,10*ROW('Water Data'!F188))),'Data Summary'!CD194="Yes"),OFFSET('Water Data'!$F$10,0,10*ROW('Water Data'!F188)),NA())</f>
        <v>#N/A</v>
      </c>
      <c r="P194" s="60" t="e">
        <f ca="true">+IF(AND(ISNUMBER(OFFSET('Water Data'!$G$5,0,10*ROW('Water Data'!G188))),'Data Summary'!CE194="Yes"),100-OFFSET('Water Data'!$G$5,0,10*ROW('Water Data'!G188)),NA())</f>
        <v>#N/A</v>
      </c>
      <c r="Q194" s="60" t="e">
        <f ca="true">+IF(AND(ISNUMBER(OFFSET('Water Data'!$G$7,0,10*ROW('Water Data'!G188))),'Data Summary'!CF194="Yes"),OFFSET('Water Data'!$G$7,0,10*ROW('Water Data'!G188)),NA())</f>
        <v>#N/A</v>
      </c>
      <c r="R194" s="60" t="e">
        <f ca="true">+IF(AND(ISNUMBER(OFFSET('Water Data'!$G$10,0,10*ROW('Water Data'!G188))),'Data Summary'!CG194="Yes"),OFFSET('Water Data'!$G$10,0,10*ROW('Water Data'!G188)),NA())</f>
        <v>#N/A</v>
      </c>
      <c r="S194" s="60" t="e">
        <f ca="true">+IF(AND(ISNUMBER(OFFSET('Water Data'!$H$5,0,10*ROW('Water Data'!H188))),'Data Summary'!CH194="Yes"),100-OFFSET('Water Data'!$H$5,0,10*ROW('Water Data'!H188)),NA())</f>
        <v>#N/A</v>
      </c>
      <c r="T194" s="60" t="e">
        <f ca="true">+IF(AND(ISNUMBER(OFFSET('Water Data'!$H$7,0,10*ROW('Water Data'!H188))),'Data Summary'!CI194="Yes"),OFFSET('Water Data'!$H$7,0,10*ROW('Water Data'!H188)),NA())</f>
        <v>#N/A</v>
      </c>
      <c r="U194" s="60" t="e">
        <f ca="true">+IF(AND(ISNUMBER(OFFSET('Water Data'!$H$10,0,10*ROW('Water Data'!H188))),'Data Summary'!CJ194="Yes"),OFFSET('Water Data'!$H$10,0,10*ROW('Water Data'!H188)),NA())</f>
        <v>#N/A</v>
      </c>
      <c r="V194" s="106" t="e">
        <f ca="true">+IF(AND(ISNUMBER(OFFSET('Sanitation Data'!$C$5,0,10*ROW('Sanitation Data'!C188))),'Data Summary'!CK194="Yes"),100-OFFSET('Sanitation Data'!$C$5,0,10*ROW('Sanitation Data'!C188)),NA())</f>
        <v>#N/A</v>
      </c>
      <c r="W194" s="106" t="e">
        <f ca="true">+IF(AND(ISNUMBER(OFFSET('Sanitation Data'!$C$7,0,10*ROW('Sanitation Data'!C188))),'Data Summary'!CL194="Yes"),OFFSET('Sanitation Data'!$C$7,0,10*ROW('Sanitation Data'!C188)),NA())</f>
        <v>#N/A</v>
      </c>
      <c r="X194" s="106" t="e">
        <f ca="true">+IF(AND(ISNUMBER(OFFSET('Sanitation Data'!$C$11,0,10*ROW('Sanitation Data'!C188))),'Data Summary'!CM194="Yes"),OFFSET('Sanitation Data'!$C$11,0,10*ROW('Sanitation Data'!C188)),NA())</f>
        <v>#N/A</v>
      </c>
      <c r="Y194" s="106" t="e">
        <f ca="true">+IF(AND(ISNUMBER(OFFSET('Sanitation Data'!$C$12,0,10*ROW('Sanitation Data'!C188))),'Data Summary'!CN194="Yes"),OFFSET('Sanitation Data'!$C$12,0,10*ROW('Sanitation Data'!C188)),NA())</f>
        <v>#N/A</v>
      </c>
      <c r="Z194" s="106" t="e">
        <f ca="true">+IF(AND(ISNUMBER(OFFSET('Sanitation Data'!$C$13,0,10*ROW('Sanitation Data'!C188))),'Data Summary'!CO194="Yes"),OFFSET('Sanitation Data'!$C$13,0,10*ROW('Sanitation Data'!C188)),NA())</f>
        <v>#N/A</v>
      </c>
      <c r="AA194" s="106" t="e">
        <f ca="true">+IF(AND(ISNUMBER(OFFSET('Sanitation Data'!$D$5,0,10*ROW('Sanitation Data'!D188))),'Data Summary'!CP194="Yes"),100-OFFSET('Sanitation Data'!$D$5,0,10*ROW('Sanitation Data'!D188)),NA())</f>
        <v>#N/A</v>
      </c>
      <c r="AB194" s="106" t="e">
        <f ca="true">+IF(AND(ISNUMBER(OFFSET('Sanitation Data'!$D$7,0,10*ROW('Sanitation Data'!D188))),'Data Summary'!CQ194="Yes"),OFFSET('Sanitation Data'!$D$7,0,10*ROW('Sanitation Data'!D188)),NA())</f>
        <v>#N/A</v>
      </c>
      <c r="AC194" s="106" t="e">
        <f ca="true">+IF(AND(ISNUMBER(OFFSET('Sanitation Data'!$D$11,0,10*ROW('Sanitation Data'!D188))),'Data Summary'!CR194="Yes"),OFFSET('Sanitation Data'!$D$11,0,10*ROW('Sanitation Data'!D188)),NA())</f>
        <v>#N/A</v>
      </c>
      <c r="AD194" s="106" t="e">
        <f ca="true">+IF(AND(ISNUMBER(OFFSET('Sanitation Data'!$D$12,0,10*ROW('Sanitation Data'!D188))),'Data Summary'!CS194="Yes"),OFFSET('Sanitation Data'!$D$12,0,10*ROW('Sanitation Data'!D188)),NA())</f>
        <v>#N/A</v>
      </c>
      <c r="AE194" s="106" t="e">
        <f ca="true">+IF(AND(ISNUMBER(OFFSET('Sanitation Data'!$D$13,0,10*ROW('Sanitation Data'!D188))),'Data Summary'!CT194="Yes"),OFFSET('Sanitation Data'!$D$13,0,10*ROW('Sanitation Data'!D188)),NA())</f>
        <v>#N/A</v>
      </c>
      <c r="AF194" s="106" t="e">
        <f ca="true">+IF(AND(ISNUMBER(OFFSET('Sanitation Data'!$E$5,0,10*ROW('Sanitation Data'!E188))),'Data Summary'!CU194="Yes"),100-OFFSET('Sanitation Data'!$E$5,0,10*ROW('Sanitation Data'!E188)),NA())</f>
        <v>#N/A</v>
      </c>
      <c r="AG194" s="106" t="e">
        <f ca="true">+IF(AND(ISNUMBER(OFFSET('Sanitation Data'!$E$7,0,10*ROW('Sanitation Data'!E188))),'Data Summary'!CV194="Yes"),OFFSET('Sanitation Data'!$E$7,0,10*ROW('Sanitation Data'!E188)),NA())</f>
        <v>#N/A</v>
      </c>
      <c r="AH194" s="106" t="e">
        <f ca="true">+IF(AND(ISNUMBER(OFFSET('Sanitation Data'!$E$11,0,10*ROW('Sanitation Data'!E188))),'Data Summary'!CW194="Yes"),OFFSET('Sanitation Data'!$E$11,0,10*ROW('Sanitation Data'!E188)),NA())</f>
        <v>#N/A</v>
      </c>
      <c r="AI194" s="106" t="e">
        <f ca="true">+IF(AND(ISNUMBER(OFFSET('Sanitation Data'!$E$12,0,10*ROW('Sanitation Data'!E188))),'Data Summary'!CX194="Yes"),OFFSET('Sanitation Data'!$E$12,0,10*ROW('Sanitation Data'!E188)),NA())</f>
        <v>#N/A</v>
      </c>
      <c r="AJ194" s="106" t="e">
        <f ca="true">+IF(AND(ISNUMBER(OFFSET('Sanitation Data'!$E$13,0,10*ROW('Sanitation Data'!E188))),'Data Summary'!CY194="Yes"),OFFSET('Sanitation Data'!$E$13,0,10*ROW('Sanitation Data'!E188)),NA())</f>
        <v>#N/A</v>
      </c>
      <c r="AK194" s="106" t="e">
        <f ca="true">+IF(AND(ISNUMBER(OFFSET('Sanitation Data'!$F$5,0,10*ROW('Sanitation Data'!F188))),'Data Summary'!CZ194="Yes"),100-OFFSET('Sanitation Data'!$F$5,0,10*ROW('Sanitation Data'!F188)),NA())</f>
        <v>#N/A</v>
      </c>
      <c r="AL194" s="106" t="e">
        <f ca="true">+IF(AND(ISNUMBER(OFFSET('Sanitation Data'!$F$7,0,10*ROW('Sanitation Data'!F188))),'Data Summary'!DA194="Yes"),OFFSET('Sanitation Data'!$F$7,0,10*ROW('Sanitation Data'!F188)),NA())</f>
        <v>#N/A</v>
      </c>
      <c r="AM194" s="106" t="e">
        <f ca="true">+IF(AND(ISNUMBER(OFFSET('Sanitation Data'!$F$11,0,10*ROW('Sanitation Data'!F188))),'Data Summary'!DB194="Yes"),OFFSET('Sanitation Data'!$F$11,0,10*ROW('Sanitation Data'!F188)),NA())</f>
        <v>#N/A</v>
      </c>
      <c r="AN194" s="106" t="e">
        <f ca="true">+IF(AND(ISNUMBER(OFFSET('Sanitation Data'!$F$12,0,10*ROW('Sanitation Data'!F188))),'Data Summary'!DC194="Yes"),OFFSET('Sanitation Data'!$F$12,0,10*ROW('Sanitation Data'!F188)),NA())</f>
        <v>#N/A</v>
      </c>
      <c r="AO194" s="106" t="e">
        <f ca="true">+IF(AND(ISNUMBER(OFFSET('Sanitation Data'!$F$13,0,10*ROW('Sanitation Data'!F188))),'Data Summary'!DD194="Yes"),OFFSET('Sanitation Data'!$F$13,0,10*ROW('Sanitation Data'!F188)),NA())</f>
        <v>#N/A</v>
      </c>
      <c r="AP194" s="106" t="e">
        <f ca="true">+IF(AND(ISNUMBER(OFFSET('Sanitation Data'!$G$5,0,10*ROW('Sanitation Data'!G188))),'Data Summary'!DE194="Yes"),100-OFFSET('Sanitation Data'!$G$5,0,10*ROW('Sanitation Data'!G188)),NA())</f>
        <v>#N/A</v>
      </c>
      <c r="AQ194" s="106" t="e">
        <f ca="true">+IF(AND(ISNUMBER(OFFSET('Sanitation Data'!$G$7,0,10*ROW('Sanitation Data'!G188))),'Data Summary'!DF194="Yes"),OFFSET('Sanitation Data'!$G$7,0,10*ROW('Sanitation Data'!G188)),NA())</f>
        <v>#N/A</v>
      </c>
      <c r="AR194" s="106" t="e">
        <f ca="true">+IF(AND(ISNUMBER(OFFSET('Sanitation Data'!$G$11,0,10*ROW('Sanitation Data'!G188))),'Data Summary'!DG194="Yes"),OFFSET('Sanitation Data'!$G$11,0,10*ROW('Sanitation Data'!G188)),NA())</f>
        <v>#N/A</v>
      </c>
      <c r="AS194" s="106" t="e">
        <f ca="true">+IF(AND(ISNUMBER(OFFSET('Sanitation Data'!$G$12,0,10*ROW('Sanitation Data'!G188))),'Data Summary'!DH194="Yes"),OFFSET('Sanitation Data'!$G$12,0,10*ROW('Sanitation Data'!G188)),NA())</f>
        <v>#N/A</v>
      </c>
      <c r="AT194" s="106" t="e">
        <f ca="true">+IF(AND(ISNUMBER(OFFSET('Sanitation Data'!$G$13,0,10*ROW('Sanitation Data'!G188))),'Data Summary'!DI194="Yes"),OFFSET('Sanitation Data'!$G$13,0,10*ROW('Sanitation Data'!G188)),NA())</f>
        <v>#N/A</v>
      </c>
      <c r="AU194" s="106" t="e">
        <f ca="true">+IF(AND(ISNUMBER(OFFSET('Sanitation Data'!$H$5,0,10*ROW('Sanitation Data'!H188))),'Data Summary'!DJ194="Yes"),100-OFFSET('Sanitation Data'!$H$5,0,10*ROW('Sanitation Data'!H188)),NA())</f>
        <v>#N/A</v>
      </c>
      <c r="AV194" s="106" t="e">
        <f ca="true">+IF(AND(ISNUMBER(OFFSET('Sanitation Data'!$H$7,0,10*ROW('Sanitation Data'!H188))),'Data Summary'!DK194="Yes"),OFFSET('Sanitation Data'!$H$7,0,10*ROW('Sanitation Data'!H188)),NA())</f>
        <v>#N/A</v>
      </c>
      <c r="AW194" s="106" t="e">
        <f ca="true">+IF(AND(ISNUMBER(OFFSET('Sanitation Data'!$H$11,0,10*ROW('Sanitation Data'!H188))),'Data Summary'!DL194="Yes"),OFFSET('Sanitation Data'!$H$11,0,10*ROW('Sanitation Data'!H188)),NA())</f>
        <v>#N/A</v>
      </c>
      <c r="AX194" s="106" t="e">
        <f ca="true">+IF(AND(ISNUMBER(OFFSET('Sanitation Data'!$H$12,0,10*ROW('Sanitation Data'!H188))),'Data Summary'!DM194="Yes"),OFFSET('Sanitation Data'!$H$12,0,10*ROW('Sanitation Data'!H188)),NA())</f>
        <v>#N/A</v>
      </c>
      <c r="AY194" s="106" t="e">
        <f ca="true">+IF(AND(ISNUMBER(OFFSET('Sanitation Data'!$H$13,0,10*ROW('Sanitation Data'!H188))),'Data Summary'!DN194="Yes"),OFFSET('Sanitation Data'!$H$13,0,10*ROW('Sanitation Data'!H188)),NA())</f>
        <v>#N/A</v>
      </c>
      <c r="AZ194" s="111" t="e">
        <f ca="true">+IF(AND(ISNUMBER(OFFSET('Hygiene Data'!$C$6,0,10*ROW('Hygiene Data'!C188))),'Data Summary'!DO194="Yes"),OFFSET('Hygiene Data'!$C$6,0,10*ROW('Hygiene Data'!C188)),NA())</f>
        <v>#N/A</v>
      </c>
      <c r="BA194" s="111" t="e">
        <f ca="true">+IF(AND(ISNUMBER(OFFSET('Hygiene Data'!$C$8,0,10*ROW('Hygiene Data'!C188))),'Data Summary'!DP194="Yes"),OFFSET('Hygiene Data'!$C$8,0,10*ROW('Hygiene Data'!C188)),NA())</f>
        <v>#N/A</v>
      </c>
      <c r="BB194" s="111" t="e">
        <f ca="true">+IF(AND(ISNUMBER(OFFSET('Hygiene Data'!$C$10,0,10*ROW('Hygiene Data'!C188))),'Data Summary'!DQ194="Yes"),OFFSET('Hygiene Data'!$C$10,0,10*ROW('Hygiene Data'!C188)),NA())</f>
        <v>#N/A</v>
      </c>
      <c r="BC194" s="111" t="e">
        <f ca="true">+IF(AND(ISNUMBER(OFFSET('Hygiene Data'!$D$6,0,10*ROW('Hygiene Data'!D188))),'Data Summary'!DR194="Yes"),OFFSET('Hygiene Data'!$D$6,0,10*ROW('Hygiene Data'!D188)),NA())</f>
        <v>#N/A</v>
      </c>
      <c r="BD194" s="111" t="e">
        <f ca="true">+IF(AND(ISNUMBER(OFFSET('Hygiene Data'!$D$8,0,10*ROW('Hygiene Data'!D188))),'Data Summary'!DS194="Yes"),OFFSET('Hygiene Data'!$D$8,0,10*ROW('Hygiene Data'!D188)),NA())</f>
        <v>#N/A</v>
      </c>
      <c r="BE194" s="111" t="e">
        <f ca="true">+IF(AND(ISNUMBER(OFFSET('Hygiene Data'!$D$10,0,10*ROW('Hygiene Data'!D188))),'Data Summary'!DT194="Yes"),OFFSET('Hygiene Data'!$D$10,0,10*ROW('Hygiene Data'!D188)),NA())</f>
        <v>#N/A</v>
      </c>
      <c r="BF194" s="111" t="e">
        <f ca="true">+IF(AND(ISNUMBER(OFFSET('Hygiene Data'!$E$6,0,10*ROW('Hygiene Data'!E188))),'Data Summary'!DU194="Yes"),OFFSET('Hygiene Data'!$E$6,0,10*ROW('Hygiene Data'!E188)),NA())</f>
        <v>#N/A</v>
      </c>
      <c r="BG194" s="111" t="e">
        <f ca="true">+IF(AND(ISNUMBER(OFFSET('Hygiene Data'!$E$8,0,10*ROW('Hygiene Data'!E188))),'Data Summary'!DV194="Yes"),OFFSET('Hygiene Data'!$E$8,0,10*ROW('Hygiene Data'!E188)),NA())</f>
        <v>#N/A</v>
      </c>
      <c r="BH194" s="111" t="e">
        <f ca="true">+IF(AND(ISNUMBER(OFFSET('Hygiene Data'!$E$10,0,10*ROW('Hygiene Data'!E188))),'Data Summary'!DW194="Yes"),OFFSET('Hygiene Data'!$E$10,0,10*ROW('Hygiene Data'!E188)),NA())</f>
        <v>#N/A</v>
      </c>
      <c r="BI194" s="111" t="e">
        <f ca="true">+IF(AND(ISNUMBER(OFFSET('Hygiene Data'!$F$6,0,10*ROW('Hygiene Data'!F188))),'Data Summary'!DX194="Yes"),OFFSET('Hygiene Data'!$F$6,0,10*ROW('Hygiene Data'!F188)),NA())</f>
        <v>#N/A</v>
      </c>
      <c r="BJ194" s="111" t="e">
        <f ca="true">+IF(AND(ISNUMBER(OFFSET('Hygiene Data'!$F$8,0,10*ROW('Hygiene Data'!F188))),'Data Summary'!DY194="Yes"),OFFSET('Hygiene Data'!$F$8,0,10*ROW('Hygiene Data'!F188)),NA())</f>
        <v>#N/A</v>
      </c>
      <c r="BK194" s="111" t="e">
        <f ca="true">+IF(AND(ISNUMBER(OFFSET('Hygiene Data'!$F$10,0,10*ROW('Hygiene Data'!F188))),'Data Summary'!DZ194="Yes"),OFFSET('Hygiene Data'!$F$10,0,10*ROW('Hygiene Data'!F188)),NA())</f>
        <v>#N/A</v>
      </c>
      <c r="BL194" s="111" t="e">
        <f ca="true">+IF(AND(ISNUMBER(OFFSET('Hygiene Data'!$G$6,0,10*ROW('Hygiene Data'!G188))),'Data Summary'!EA194="Yes"),OFFSET('Hygiene Data'!$G$6,0,10*ROW('Hygiene Data'!G188)),NA())</f>
        <v>#N/A</v>
      </c>
      <c r="BM194" s="111" t="e">
        <f ca="true">+IF(AND(ISNUMBER(OFFSET('Hygiene Data'!$G$8,0,10*ROW('Hygiene Data'!G188))),'Data Summary'!EB194="Yes"),OFFSET('Hygiene Data'!$G$8,0,10*ROW('Hygiene Data'!G188)),NA())</f>
        <v>#N/A</v>
      </c>
      <c r="BN194" s="111" t="e">
        <f ca="true">+IF(AND(ISNUMBER(OFFSET('Hygiene Data'!$G$10,0,10*ROW('Hygiene Data'!G188))),'Data Summary'!EC194="Yes"),OFFSET('Hygiene Data'!$G$10,0,10*ROW('Hygiene Data'!G188)),NA())</f>
        <v>#N/A</v>
      </c>
      <c r="BO194" s="111" t="e">
        <f ca="true">+IF(AND(ISNUMBER(OFFSET('Hygiene Data'!$H$6,0,10*ROW('Hygiene Data'!H188))),'Data Summary'!ED194="Yes"),OFFSET('Hygiene Data'!$H$6,0,10*ROW('Hygiene Data'!H188)),NA())</f>
        <v>#N/A</v>
      </c>
      <c r="BP194" s="111" t="e">
        <f ca="true">+IF(AND(ISNUMBER(OFFSET('Hygiene Data'!$H$8,0,10*ROW('Hygiene Data'!H188))),'Data Summary'!EE194="Yes"),OFFSET('Hygiene Data'!$H$8,0,10*ROW('Hygiene Data'!H188)),NA())</f>
        <v>#N/A</v>
      </c>
      <c r="BQ194" s="111" t="e">
        <f ca="true">+IF(AND(ISNUMBER(OFFSET('Hygiene Data'!$H$10,0,10*ROW('Hygiene Data'!H188))),'Data Summary'!EF194="Yes"),OFFSET('Hygiene Data'!$H$10,0,10*ROW('Hygiene Data'!H188)),NA())</f>
        <v>#N/A</v>
      </c>
    </row>
    <row r="195" x14ac:dyDescent="0.2">
      <c r="A195" s="59" t="e">
        <f ca="true">+IF(OFFSET('Water Data'!$B$1,0,10*ROW('Water Data'!B189))="",NA(),OFFSET('Water Data'!$B$1,0,10*ROW('Water Data'!B189)))</f>
        <v>#N/A</v>
      </c>
      <c r="B195" s="59" t="e">
        <f ca="true">+IF(OFFSET('Water Data'!$A$3,0,10*ROW('Water Data'!A192))="",NA(),OFFSET('Water Data'!$A$3,0,10*ROW('Water Data'!A192)))</f>
        <v>#N/A</v>
      </c>
      <c r="C195" s="59" t="e">
        <f ca="true">+IF(OFFSET('Water Data'!$C$3,0,10*ROW('Water Data'!C192))="",NA(),OFFSET('Water Data'!$C$3,0,10*ROW('Water Data'!C192)))</f>
        <v>#N/A</v>
      </c>
      <c r="D195" s="60" t="e">
        <f ca="true">+IF(AND(ISNUMBER(OFFSET('Water Data'!$C$5,0,10*ROW('Water Data'!C189))),'Data Summary'!BS195="Yes"),100-OFFSET('Water Data'!$C$5,0,10*ROW('Water Data'!C189)),NA())</f>
        <v>#N/A</v>
      </c>
      <c r="E195" s="60" t="e">
        <f ca="true">+IF(AND(ISNUMBER(OFFSET('Water Data'!$C$7,0,10*ROW('Water Data'!C189))),'Data Summary'!BT195="Yes"),OFFSET('Water Data'!$C$7,0,10*ROW('Water Data'!C189)),NA())</f>
        <v>#N/A</v>
      </c>
      <c r="F195" s="60" t="e">
        <f ca="true">+IF(AND(ISNUMBER(OFFSET('Water Data'!$C$10,0,10*ROW('Water Data'!C189))),'Data Summary'!BU195="Yes"),OFFSET('Water Data'!$C$10,0,10*ROW('Water Data'!C189)),NA())</f>
        <v>#N/A</v>
      </c>
      <c r="G195" s="60" t="e">
        <f ca="true">+IF(AND(ISNUMBER(OFFSET('Water Data'!$D$5,0,10*ROW('Water Data'!D189))),'Data Summary'!BV195="Yes"),100-OFFSET('Water Data'!$D$5,0,10*ROW('Water Data'!D189)),NA())</f>
        <v>#N/A</v>
      </c>
      <c r="H195" s="60" t="e">
        <f ca="true">+IF(AND(ISNUMBER(OFFSET('Water Data'!$D$7,0,10*ROW('Water Data'!D189))),'Data Summary'!BW195="Yes"),OFFSET('Water Data'!$D$7,0,10*ROW('Water Data'!D189)),NA())</f>
        <v>#N/A</v>
      </c>
      <c r="I195" s="60" t="e">
        <f ca="true">+IF(AND(ISNUMBER(OFFSET('Water Data'!$D$10,0,10*ROW('Water Data'!D189))),'Data Summary'!BX195="Yes"),OFFSET('Water Data'!$D$10,0,10*ROW('Water Data'!D189)),NA())</f>
        <v>#N/A</v>
      </c>
      <c r="J195" s="60" t="e">
        <f ca="true">+IF(AND(ISNUMBER(OFFSET('Water Data'!$E$5,0,10*ROW('Water Data'!E189))),'Data Summary'!BY195="Yes"),100-OFFSET('Water Data'!$E$5,0,10*ROW('Water Data'!E189)),NA())</f>
        <v>#N/A</v>
      </c>
      <c r="K195" s="60" t="e">
        <f ca="true">+IF(AND(ISNUMBER(OFFSET('Water Data'!$E$7,0,10*ROW('Water Data'!E189))),'Data Summary'!BZ195="Yes"),OFFSET('Water Data'!$E$7,0,10*ROW('Water Data'!E189)),NA())</f>
        <v>#N/A</v>
      </c>
      <c r="L195" s="60" t="e">
        <f ca="true">+IF(AND(ISNUMBER(OFFSET('Water Data'!$E$10,0,10*ROW('Water Data'!E189))),'Data Summary'!CA195="Yes"),OFFSET('Water Data'!$E$10,0,10*ROW('Water Data'!E189)),NA())</f>
        <v>#N/A</v>
      </c>
      <c r="M195" s="60" t="e">
        <f ca="true">+IF(AND(ISNUMBER(OFFSET('Water Data'!$F$5,0,10*ROW('Water Data'!F189))),'Data Summary'!CB195="Yes"),100-OFFSET('Water Data'!$F$5,0,10*ROW('Water Data'!F189)),NA())</f>
        <v>#N/A</v>
      </c>
      <c r="N195" s="60" t="e">
        <f ca="true">+IF(AND(ISNUMBER(OFFSET('Water Data'!$F$7,0,10*ROW('Water Data'!F189))),'Data Summary'!CC195="Yes"),OFFSET('Water Data'!$F$7,0,10*ROW('Water Data'!F189)),NA())</f>
        <v>#N/A</v>
      </c>
      <c r="O195" s="60" t="e">
        <f ca="true">+IF(AND(ISNUMBER(OFFSET('Water Data'!$F$10,0,10*ROW('Water Data'!F189))),'Data Summary'!CD195="Yes"),OFFSET('Water Data'!$F$10,0,10*ROW('Water Data'!F189)),NA())</f>
        <v>#N/A</v>
      </c>
      <c r="P195" s="60" t="e">
        <f ca="true">+IF(AND(ISNUMBER(OFFSET('Water Data'!$G$5,0,10*ROW('Water Data'!G189))),'Data Summary'!CE195="Yes"),100-OFFSET('Water Data'!$G$5,0,10*ROW('Water Data'!G189)),NA())</f>
        <v>#N/A</v>
      </c>
      <c r="Q195" s="60" t="e">
        <f ca="true">+IF(AND(ISNUMBER(OFFSET('Water Data'!$G$7,0,10*ROW('Water Data'!G189))),'Data Summary'!CF195="Yes"),OFFSET('Water Data'!$G$7,0,10*ROW('Water Data'!G189)),NA())</f>
        <v>#N/A</v>
      </c>
      <c r="R195" s="60" t="e">
        <f ca="true">+IF(AND(ISNUMBER(OFFSET('Water Data'!$G$10,0,10*ROW('Water Data'!G189))),'Data Summary'!CG195="Yes"),OFFSET('Water Data'!$G$10,0,10*ROW('Water Data'!G189)),NA())</f>
        <v>#N/A</v>
      </c>
      <c r="S195" s="60" t="e">
        <f ca="true">+IF(AND(ISNUMBER(OFFSET('Water Data'!$H$5,0,10*ROW('Water Data'!H189))),'Data Summary'!CH195="Yes"),100-OFFSET('Water Data'!$H$5,0,10*ROW('Water Data'!H189)),NA())</f>
        <v>#N/A</v>
      </c>
      <c r="T195" s="60" t="e">
        <f ca="true">+IF(AND(ISNUMBER(OFFSET('Water Data'!$H$7,0,10*ROW('Water Data'!H189))),'Data Summary'!CI195="Yes"),OFFSET('Water Data'!$H$7,0,10*ROW('Water Data'!H189)),NA())</f>
        <v>#N/A</v>
      </c>
      <c r="U195" s="60" t="e">
        <f ca="true">+IF(AND(ISNUMBER(OFFSET('Water Data'!$H$10,0,10*ROW('Water Data'!H189))),'Data Summary'!CJ195="Yes"),OFFSET('Water Data'!$H$10,0,10*ROW('Water Data'!H189)),NA())</f>
        <v>#N/A</v>
      </c>
      <c r="V195" s="106" t="e">
        <f ca="true">+IF(AND(ISNUMBER(OFFSET('Sanitation Data'!$C$5,0,10*ROW('Sanitation Data'!C189))),'Data Summary'!CK195="Yes"),100-OFFSET('Sanitation Data'!$C$5,0,10*ROW('Sanitation Data'!C189)),NA())</f>
        <v>#N/A</v>
      </c>
      <c r="W195" s="106" t="e">
        <f ca="true">+IF(AND(ISNUMBER(OFFSET('Sanitation Data'!$C$7,0,10*ROW('Sanitation Data'!C189))),'Data Summary'!CL195="Yes"),OFFSET('Sanitation Data'!$C$7,0,10*ROW('Sanitation Data'!C189)),NA())</f>
        <v>#N/A</v>
      </c>
      <c r="X195" s="106" t="e">
        <f ca="true">+IF(AND(ISNUMBER(OFFSET('Sanitation Data'!$C$11,0,10*ROW('Sanitation Data'!C189))),'Data Summary'!CM195="Yes"),OFFSET('Sanitation Data'!$C$11,0,10*ROW('Sanitation Data'!C189)),NA())</f>
        <v>#N/A</v>
      </c>
      <c r="Y195" s="106" t="e">
        <f ca="true">+IF(AND(ISNUMBER(OFFSET('Sanitation Data'!$C$12,0,10*ROW('Sanitation Data'!C189))),'Data Summary'!CN195="Yes"),OFFSET('Sanitation Data'!$C$12,0,10*ROW('Sanitation Data'!C189)),NA())</f>
        <v>#N/A</v>
      </c>
      <c r="Z195" s="106" t="e">
        <f ca="true">+IF(AND(ISNUMBER(OFFSET('Sanitation Data'!$C$13,0,10*ROW('Sanitation Data'!C189))),'Data Summary'!CO195="Yes"),OFFSET('Sanitation Data'!$C$13,0,10*ROW('Sanitation Data'!C189)),NA())</f>
        <v>#N/A</v>
      </c>
      <c r="AA195" s="106" t="e">
        <f ca="true">+IF(AND(ISNUMBER(OFFSET('Sanitation Data'!$D$5,0,10*ROW('Sanitation Data'!D189))),'Data Summary'!CP195="Yes"),100-OFFSET('Sanitation Data'!$D$5,0,10*ROW('Sanitation Data'!D189)),NA())</f>
        <v>#N/A</v>
      </c>
      <c r="AB195" s="106" t="e">
        <f ca="true">+IF(AND(ISNUMBER(OFFSET('Sanitation Data'!$D$7,0,10*ROW('Sanitation Data'!D189))),'Data Summary'!CQ195="Yes"),OFFSET('Sanitation Data'!$D$7,0,10*ROW('Sanitation Data'!D189)),NA())</f>
        <v>#N/A</v>
      </c>
      <c r="AC195" s="106" t="e">
        <f ca="true">+IF(AND(ISNUMBER(OFFSET('Sanitation Data'!$D$11,0,10*ROW('Sanitation Data'!D189))),'Data Summary'!CR195="Yes"),OFFSET('Sanitation Data'!$D$11,0,10*ROW('Sanitation Data'!D189)),NA())</f>
        <v>#N/A</v>
      </c>
      <c r="AD195" s="106" t="e">
        <f ca="true">+IF(AND(ISNUMBER(OFFSET('Sanitation Data'!$D$12,0,10*ROW('Sanitation Data'!D189))),'Data Summary'!CS195="Yes"),OFFSET('Sanitation Data'!$D$12,0,10*ROW('Sanitation Data'!D189)),NA())</f>
        <v>#N/A</v>
      </c>
      <c r="AE195" s="106" t="e">
        <f ca="true">+IF(AND(ISNUMBER(OFFSET('Sanitation Data'!$D$13,0,10*ROW('Sanitation Data'!D189))),'Data Summary'!CT195="Yes"),OFFSET('Sanitation Data'!$D$13,0,10*ROW('Sanitation Data'!D189)),NA())</f>
        <v>#N/A</v>
      </c>
      <c r="AF195" s="106" t="e">
        <f ca="true">+IF(AND(ISNUMBER(OFFSET('Sanitation Data'!$E$5,0,10*ROW('Sanitation Data'!E189))),'Data Summary'!CU195="Yes"),100-OFFSET('Sanitation Data'!$E$5,0,10*ROW('Sanitation Data'!E189)),NA())</f>
        <v>#N/A</v>
      </c>
      <c r="AG195" s="106" t="e">
        <f ca="true">+IF(AND(ISNUMBER(OFFSET('Sanitation Data'!$E$7,0,10*ROW('Sanitation Data'!E189))),'Data Summary'!CV195="Yes"),OFFSET('Sanitation Data'!$E$7,0,10*ROW('Sanitation Data'!E189)),NA())</f>
        <v>#N/A</v>
      </c>
      <c r="AH195" s="106" t="e">
        <f ca="true">+IF(AND(ISNUMBER(OFFSET('Sanitation Data'!$E$11,0,10*ROW('Sanitation Data'!E189))),'Data Summary'!CW195="Yes"),OFFSET('Sanitation Data'!$E$11,0,10*ROW('Sanitation Data'!E189)),NA())</f>
        <v>#N/A</v>
      </c>
      <c r="AI195" s="106" t="e">
        <f ca="true">+IF(AND(ISNUMBER(OFFSET('Sanitation Data'!$E$12,0,10*ROW('Sanitation Data'!E189))),'Data Summary'!CX195="Yes"),OFFSET('Sanitation Data'!$E$12,0,10*ROW('Sanitation Data'!E189)),NA())</f>
        <v>#N/A</v>
      </c>
      <c r="AJ195" s="106" t="e">
        <f ca="true">+IF(AND(ISNUMBER(OFFSET('Sanitation Data'!$E$13,0,10*ROW('Sanitation Data'!E189))),'Data Summary'!CY195="Yes"),OFFSET('Sanitation Data'!$E$13,0,10*ROW('Sanitation Data'!E189)),NA())</f>
        <v>#N/A</v>
      </c>
      <c r="AK195" s="106" t="e">
        <f ca="true">+IF(AND(ISNUMBER(OFFSET('Sanitation Data'!$F$5,0,10*ROW('Sanitation Data'!F189))),'Data Summary'!CZ195="Yes"),100-OFFSET('Sanitation Data'!$F$5,0,10*ROW('Sanitation Data'!F189)),NA())</f>
        <v>#N/A</v>
      </c>
      <c r="AL195" s="106" t="e">
        <f ca="true">+IF(AND(ISNUMBER(OFFSET('Sanitation Data'!$F$7,0,10*ROW('Sanitation Data'!F189))),'Data Summary'!DA195="Yes"),OFFSET('Sanitation Data'!$F$7,0,10*ROW('Sanitation Data'!F189)),NA())</f>
        <v>#N/A</v>
      </c>
      <c r="AM195" s="106" t="e">
        <f ca="true">+IF(AND(ISNUMBER(OFFSET('Sanitation Data'!$F$11,0,10*ROW('Sanitation Data'!F189))),'Data Summary'!DB195="Yes"),OFFSET('Sanitation Data'!$F$11,0,10*ROW('Sanitation Data'!F189)),NA())</f>
        <v>#N/A</v>
      </c>
      <c r="AN195" s="106" t="e">
        <f ca="true">+IF(AND(ISNUMBER(OFFSET('Sanitation Data'!$F$12,0,10*ROW('Sanitation Data'!F189))),'Data Summary'!DC195="Yes"),OFFSET('Sanitation Data'!$F$12,0,10*ROW('Sanitation Data'!F189)),NA())</f>
        <v>#N/A</v>
      </c>
      <c r="AO195" s="106" t="e">
        <f ca="true">+IF(AND(ISNUMBER(OFFSET('Sanitation Data'!$F$13,0,10*ROW('Sanitation Data'!F189))),'Data Summary'!DD195="Yes"),OFFSET('Sanitation Data'!$F$13,0,10*ROW('Sanitation Data'!F189)),NA())</f>
        <v>#N/A</v>
      </c>
      <c r="AP195" s="106" t="e">
        <f ca="true">+IF(AND(ISNUMBER(OFFSET('Sanitation Data'!$G$5,0,10*ROW('Sanitation Data'!G189))),'Data Summary'!DE195="Yes"),100-OFFSET('Sanitation Data'!$G$5,0,10*ROW('Sanitation Data'!G189)),NA())</f>
        <v>#N/A</v>
      </c>
      <c r="AQ195" s="106" t="e">
        <f ca="true">+IF(AND(ISNUMBER(OFFSET('Sanitation Data'!$G$7,0,10*ROW('Sanitation Data'!G189))),'Data Summary'!DF195="Yes"),OFFSET('Sanitation Data'!$G$7,0,10*ROW('Sanitation Data'!G189)),NA())</f>
        <v>#N/A</v>
      </c>
      <c r="AR195" s="106" t="e">
        <f ca="true">+IF(AND(ISNUMBER(OFFSET('Sanitation Data'!$G$11,0,10*ROW('Sanitation Data'!G189))),'Data Summary'!DG195="Yes"),OFFSET('Sanitation Data'!$G$11,0,10*ROW('Sanitation Data'!G189)),NA())</f>
        <v>#N/A</v>
      </c>
      <c r="AS195" s="106" t="e">
        <f ca="true">+IF(AND(ISNUMBER(OFFSET('Sanitation Data'!$G$12,0,10*ROW('Sanitation Data'!G189))),'Data Summary'!DH195="Yes"),OFFSET('Sanitation Data'!$G$12,0,10*ROW('Sanitation Data'!G189)),NA())</f>
        <v>#N/A</v>
      </c>
      <c r="AT195" s="106" t="e">
        <f ca="true">+IF(AND(ISNUMBER(OFFSET('Sanitation Data'!$G$13,0,10*ROW('Sanitation Data'!G189))),'Data Summary'!DI195="Yes"),OFFSET('Sanitation Data'!$G$13,0,10*ROW('Sanitation Data'!G189)),NA())</f>
        <v>#N/A</v>
      </c>
      <c r="AU195" s="106" t="e">
        <f ca="true">+IF(AND(ISNUMBER(OFFSET('Sanitation Data'!$H$5,0,10*ROW('Sanitation Data'!H189))),'Data Summary'!DJ195="Yes"),100-OFFSET('Sanitation Data'!$H$5,0,10*ROW('Sanitation Data'!H189)),NA())</f>
        <v>#N/A</v>
      </c>
      <c r="AV195" s="106" t="e">
        <f ca="true">+IF(AND(ISNUMBER(OFFSET('Sanitation Data'!$H$7,0,10*ROW('Sanitation Data'!H189))),'Data Summary'!DK195="Yes"),OFFSET('Sanitation Data'!$H$7,0,10*ROW('Sanitation Data'!H189)),NA())</f>
        <v>#N/A</v>
      </c>
      <c r="AW195" s="106" t="e">
        <f ca="true">+IF(AND(ISNUMBER(OFFSET('Sanitation Data'!$H$11,0,10*ROW('Sanitation Data'!H189))),'Data Summary'!DL195="Yes"),OFFSET('Sanitation Data'!$H$11,0,10*ROW('Sanitation Data'!H189)),NA())</f>
        <v>#N/A</v>
      </c>
      <c r="AX195" s="106" t="e">
        <f ca="true">+IF(AND(ISNUMBER(OFFSET('Sanitation Data'!$H$12,0,10*ROW('Sanitation Data'!H189))),'Data Summary'!DM195="Yes"),OFFSET('Sanitation Data'!$H$12,0,10*ROW('Sanitation Data'!H189)),NA())</f>
        <v>#N/A</v>
      </c>
      <c r="AY195" s="106" t="e">
        <f ca="true">+IF(AND(ISNUMBER(OFFSET('Sanitation Data'!$H$13,0,10*ROW('Sanitation Data'!H189))),'Data Summary'!DN195="Yes"),OFFSET('Sanitation Data'!$H$13,0,10*ROW('Sanitation Data'!H189)),NA())</f>
        <v>#N/A</v>
      </c>
      <c r="AZ195" s="111" t="e">
        <f ca="true">+IF(AND(ISNUMBER(OFFSET('Hygiene Data'!$C$6,0,10*ROW('Hygiene Data'!C189))),'Data Summary'!DO195="Yes"),OFFSET('Hygiene Data'!$C$6,0,10*ROW('Hygiene Data'!C189)),NA())</f>
        <v>#N/A</v>
      </c>
      <c r="BA195" s="111" t="e">
        <f ca="true">+IF(AND(ISNUMBER(OFFSET('Hygiene Data'!$C$8,0,10*ROW('Hygiene Data'!C189))),'Data Summary'!DP195="Yes"),OFFSET('Hygiene Data'!$C$8,0,10*ROW('Hygiene Data'!C189)),NA())</f>
        <v>#N/A</v>
      </c>
      <c r="BB195" s="111" t="e">
        <f ca="true">+IF(AND(ISNUMBER(OFFSET('Hygiene Data'!$C$10,0,10*ROW('Hygiene Data'!C189))),'Data Summary'!DQ195="Yes"),OFFSET('Hygiene Data'!$C$10,0,10*ROW('Hygiene Data'!C189)),NA())</f>
        <v>#N/A</v>
      </c>
      <c r="BC195" s="111" t="e">
        <f ca="true">+IF(AND(ISNUMBER(OFFSET('Hygiene Data'!$D$6,0,10*ROW('Hygiene Data'!D189))),'Data Summary'!DR195="Yes"),OFFSET('Hygiene Data'!$D$6,0,10*ROW('Hygiene Data'!D189)),NA())</f>
        <v>#N/A</v>
      </c>
      <c r="BD195" s="111" t="e">
        <f ca="true">+IF(AND(ISNUMBER(OFFSET('Hygiene Data'!$D$8,0,10*ROW('Hygiene Data'!D189))),'Data Summary'!DS195="Yes"),OFFSET('Hygiene Data'!$D$8,0,10*ROW('Hygiene Data'!D189)),NA())</f>
        <v>#N/A</v>
      </c>
      <c r="BE195" s="111" t="e">
        <f ca="true">+IF(AND(ISNUMBER(OFFSET('Hygiene Data'!$D$10,0,10*ROW('Hygiene Data'!D189))),'Data Summary'!DT195="Yes"),OFFSET('Hygiene Data'!$D$10,0,10*ROW('Hygiene Data'!D189)),NA())</f>
        <v>#N/A</v>
      </c>
      <c r="BF195" s="111" t="e">
        <f ca="true">+IF(AND(ISNUMBER(OFFSET('Hygiene Data'!$E$6,0,10*ROW('Hygiene Data'!E189))),'Data Summary'!DU195="Yes"),OFFSET('Hygiene Data'!$E$6,0,10*ROW('Hygiene Data'!E189)),NA())</f>
        <v>#N/A</v>
      </c>
      <c r="BG195" s="111" t="e">
        <f ca="true">+IF(AND(ISNUMBER(OFFSET('Hygiene Data'!$E$8,0,10*ROW('Hygiene Data'!E189))),'Data Summary'!DV195="Yes"),OFFSET('Hygiene Data'!$E$8,0,10*ROW('Hygiene Data'!E189)),NA())</f>
        <v>#N/A</v>
      </c>
      <c r="BH195" s="111" t="e">
        <f ca="true">+IF(AND(ISNUMBER(OFFSET('Hygiene Data'!$E$10,0,10*ROW('Hygiene Data'!E189))),'Data Summary'!DW195="Yes"),OFFSET('Hygiene Data'!$E$10,0,10*ROW('Hygiene Data'!E189)),NA())</f>
        <v>#N/A</v>
      </c>
      <c r="BI195" s="111" t="e">
        <f ca="true">+IF(AND(ISNUMBER(OFFSET('Hygiene Data'!$F$6,0,10*ROW('Hygiene Data'!F189))),'Data Summary'!DX195="Yes"),OFFSET('Hygiene Data'!$F$6,0,10*ROW('Hygiene Data'!F189)),NA())</f>
        <v>#N/A</v>
      </c>
      <c r="BJ195" s="111" t="e">
        <f ca="true">+IF(AND(ISNUMBER(OFFSET('Hygiene Data'!$F$8,0,10*ROW('Hygiene Data'!F189))),'Data Summary'!DY195="Yes"),OFFSET('Hygiene Data'!$F$8,0,10*ROW('Hygiene Data'!F189)),NA())</f>
        <v>#N/A</v>
      </c>
      <c r="BK195" s="111" t="e">
        <f ca="true">+IF(AND(ISNUMBER(OFFSET('Hygiene Data'!$F$10,0,10*ROW('Hygiene Data'!F189))),'Data Summary'!DZ195="Yes"),OFFSET('Hygiene Data'!$F$10,0,10*ROW('Hygiene Data'!F189)),NA())</f>
        <v>#N/A</v>
      </c>
      <c r="BL195" s="111" t="e">
        <f ca="true">+IF(AND(ISNUMBER(OFFSET('Hygiene Data'!$G$6,0,10*ROW('Hygiene Data'!G189))),'Data Summary'!EA195="Yes"),OFFSET('Hygiene Data'!$G$6,0,10*ROW('Hygiene Data'!G189)),NA())</f>
        <v>#N/A</v>
      </c>
      <c r="BM195" s="111" t="e">
        <f ca="true">+IF(AND(ISNUMBER(OFFSET('Hygiene Data'!$G$8,0,10*ROW('Hygiene Data'!G189))),'Data Summary'!EB195="Yes"),OFFSET('Hygiene Data'!$G$8,0,10*ROW('Hygiene Data'!G189)),NA())</f>
        <v>#N/A</v>
      </c>
      <c r="BN195" s="111" t="e">
        <f ca="true">+IF(AND(ISNUMBER(OFFSET('Hygiene Data'!$G$10,0,10*ROW('Hygiene Data'!G189))),'Data Summary'!EC195="Yes"),OFFSET('Hygiene Data'!$G$10,0,10*ROW('Hygiene Data'!G189)),NA())</f>
        <v>#N/A</v>
      </c>
      <c r="BO195" s="111" t="e">
        <f ca="true">+IF(AND(ISNUMBER(OFFSET('Hygiene Data'!$H$6,0,10*ROW('Hygiene Data'!H189))),'Data Summary'!ED195="Yes"),OFFSET('Hygiene Data'!$H$6,0,10*ROW('Hygiene Data'!H189)),NA())</f>
        <v>#N/A</v>
      </c>
      <c r="BP195" s="111" t="e">
        <f ca="true">+IF(AND(ISNUMBER(OFFSET('Hygiene Data'!$H$8,0,10*ROW('Hygiene Data'!H189))),'Data Summary'!EE195="Yes"),OFFSET('Hygiene Data'!$H$8,0,10*ROW('Hygiene Data'!H189)),NA())</f>
        <v>#N/A</v>
      </c>
      <c r="BQ195" s="111" t="e">
        <f ca="true">+IF(AND(ISNUMBER(OFFSET('Hygiene Data'!$H$10,0,10*ROW('Hygiene Data'!H189))),'Data Summary'!EF195="Yes"),OFFSET('Hygiene Data'!$H$10,0,10*ROW('Hygiene Data'!H189)),NA())</f>
        <v>#N/A</v>
      </c>
    </row>
    <row r="196" x14ac:dyDescent="0.2">
      <c r="A196" s="59" t="e">
        <f ca="true">+IF(OFFSET('Water Data'!$B$1,0,10*ROW('Water Data'!B190))="",NA(),OFFSET('Water Data'!$B$1,0,10*ROW('Water Data'!B190)))</f>
        <v>#N/A</v>
      </c>
      <c r="B196" s="59" t="e">
        <f ca="true">+IF(OFFSET('Water Data'!$A$3,0,10*ROW('Water Data'!A193))="",NA(),OFFSET('Water Data'!$A$3,0,10*ROW('Water Data'!A193)))</f>
        <v>#N/A</v>
      </c>
      <c r="C196" s="59" t="e">
        <f ca="true">+IF(OFFSET('Water Data'!$C$3,0,10*ROW('Water Data'!C193))="",NA(),OFFSET('Water Data'!$C$3,0,10*ROW('Water Data'!C193)))</f>
        <v>#N/A</v>
      </c>
      <c r="D196" s="60" t="e">
        <f ca="true">+IF(AND(ISNUMBER(OFFSET('Water Data'!$C$5,0,10*ROW('Water Data'!C190))),'Data Summary'!BS196="Yes"),100-OFFSET('Water Data'!$C$5,0,10*ROW('Water Data'!C190)),NA())</f>
        <v>#N/A</v>
      </c>
      <c r="E196" s="60" t="e">
        <f ca="true">+IF(AND(ISNUMBER(OFFSET('Water Data'!$C$7,0,10*ROW('Water Data'!C190))),'Data Summary'!BT196="Yes"),OFFSET('Water Data'!$C$7,0,10*ROW('Water Data'!C190)),NA())</f>
        <v>#N/A</v>
      </c>
      <c r="F196" s="60" t="e">
        <f ca="true">+IF(AND(ISNUMBER(OFFSET('Water Data'!$C$10,0,10*ROW('Water Data'!C190))),'Data Summary'!BU196="Yes"),OFFSET('Water Data'!$C$10,0,10*ROW('Water Data'!C190)),NA())</f>
        <v>#N/A</v>
      </c>
      <c r="G196" s="60" t="e">
        <f ca="true">+IF(AND(ISNUMBER(OFFSET('Water Data'!$D$5,0,10*ROW('Water Data'!D190))),'Data Summary'!BV196="Yes"),100-OFFSET('Water Data'!$D$5,0,10*ROW('Water Data'!D190)),NA())</f>
        <v>#N/A</v>
      </c>
      <c r="H196" s="60" t="e">
        <f ca="true">+IF(AND(ISNUMBER(OFFSET('Water Data'!$D$7,0,10*ROW('Water Data'!D190))),'Data Summary'!BW196="Yes"),OFFSET('Water Data'!$D$7,0,10*ROW('Water Data'!D190)),NA())</f>
        <v>#N/A</v>
      </c>
      <c r="I196" s="60" t="e">
        <f ca="true">+IF(AND(ISNUMBER(OFFSET('Water Data'!$D$10,0,10*ROW('Water Data'!D190))),'Data Summary'!BX196="Yes"),OFFSET('Water Data'!$D$10,0,10*ROW('Water Data'!D190)),NA())</f>
        <v>#N/A</v>
      </c>
      <c r="J196" s="60" t="e">
        <f ca="true">+IF(AND(ISNUMBER(OFFSET('Water Data'!$E$5,0,10*ROW('Water Data'!E190))),'Data Summary'!BY196="Yes"),100-OFFSET('Water Data'!$E$5,0,10*ROW('Water Data'!E190)),NA())</f>
        <v>#N/A</v>
      </c>
      <c r="K196" s="60" t="e">
        <f ca="true">+IF(AND(ISNUMBER(OFFSET('Water Data'!$E$7,0,10*ROW('Water Data'!E190))),'Data Summary'!BZ196="Yes"),OFFSET('Water Data'!$E$7,0,10*ROW('Water Data'!E190)),NA())</f>
        <v>#N/A</v>
      </c>
      <c r="L196" s="60" t="e">
        <f ca="true">+IF(AND(ISNUMBER(OFFSET('Water Data'!$E$10,0,10*ROW('Water Data'!E190))),'Data Summary'!CA196="Yes"),OFFSET('Water Data'!$E$10,0,10*ROW('Water Data'!E190)),NA())</f>
        <v>#N/A</v>
      </c>
      <c r="M196" s="60" t="e">
        <f ca="true">+IF(AND(ISNUMBER(OFFSET('Water Data'!$F$5,0,10*ROW('Water Data'!F190))),'Data Summary'!CB196="Yes"),100-OFFSET('Water Data'!$F$5,0,10*ROW('Water Data'!F190)),NA())</f>
        <v>#N/A</v>
      </c>
      <c r="N196" s="60" t="e">
        <f ca="true">+IF(AND(ISNUMBER(OFFSET('Water Data'!$F$7,0,10*ROW('Water Data'!F190))),'Data Summary'!CC196="Yes"),OFFSET('Water Data'!$F$7,0,10*ROW('Water Data'!F190)),NA())</f>
        <v>#N/A</v>
      </c>
      <c r="O196" s="60" t="e">
        <f ca="true">+IF(AND(ISNUMBER(OFFSET('Water Data'!$F$10,0,10*ROW('Water Data'!F190))),'Data Summary'!CD196="Yes"),OFFSET('Water Data'!$F$10,0,10*ROW('Water Data'!F190)),NA())</f>
        <v>#N/A</v>
      </c>
      <c r="P196" s="60" t="e">
        <f ca="true">+IF(AND(ISNUMBER(OFFSET('Water Data'!$G$5,0,10*ROW('Water Data'!G190))),'Data Summary'!CE196="Yes"),100-OFFSET('Water Data'!$G$5,0,10*ROW('Water Data'!G190)),NA())</f>
        <v>#N/A</v>
      </c>
      <c r="Q196" s="60" t="e">
        <f ca="true">+IF(AND(ISNUMBER(OFFSET('Water Data'!$G$7,0,10*ROW('Water Data'!G190))),'Data Summary'!CF196="Yes"),OFFSET('Water Data'!$G$7,0,10*ROW('Water Data'!G190)),NA())</f>
        <v>#N/A</v>
      </c>
      <c r="R196" s="60" t="e">
        <f ca="true">+IF(AND(ISNUMBER(OFFSET('Water Data'!$G$10,0,10*ROW('Water Data'!G190))),'Data Summary'!CG196="Yes"),OFFSET('Water Data'!$G$10,0,10*ROW('Water Data'!G190)),NA())</f>
        <v>#N/A</v>
      </c>
      <c r="S196" s="60" t="e">
        <f ca="true">+IF(AND(ISNUMBER(OFFSET('Water Data'!$H$5,0,10*ROW('Water Data'!H190))),'Data Summary'!CH196="Yes"),100-OFFSET('Water Data'!$H$5,0,10*ROW('Water Data'!H190)),NA())</f>
        <v>#N/A</v>
      </c>
      <c r="T196" s="60" t="e">
        <f ca="true">+IF(AND(ISNUMBER(OFFSET('Water Data'!$H$7,0,10*ROW('Water Data'!H190))),'Data Summary'!CI196="Yes"),OFFSET('Water Data'!$H$7,0,10*ROW('Water Data'!H190)),NA())</f>
        <v>#N/A</v>
      </c>
      <c r="U196" s="60" t="e">
        <f ca="true">+IF(AND(ISNUMBER(OFFSET('Water Data'!$H$10,0,10*ROW('Water Data'!H190))),'Data Summary'!CJ196="Yes"),OFFSET('Water Data'!$H$10,0,10*ROW('Water Data'!H190)),NA())</f>
        <v>#N/A</v>
      </c>
      <c r="V196" s="106" t="e">
        <f ca="true">+IF(AND(ISNUMBER(OFFSET('Sanitation Data'!$C$5,0,10*ROW('Sanitation Data'!C190))),'Data Summary'!CK196="Yes"),100-OFFSET('Sanitation Data'!$C$5,0,10*ROW('Sanitation Data'!C190)),NA())</f>
        <v>#N/A</v>
      </c>
      <c r="W196" s="106" t="e">
        <f ca="true">+IF(AND(ISNUMBER(OFFSET('Sanitation Data'!$C$7,0,10*ROW('Sanitation Data'!C190))),'Data Summary'!CL196="Yes"),OFFSET('Sanitation Data'!$C$7,0,10*ROW('Sanitation Data'!C190)),NA())</f>
        <v>#N/A</v>
      </c>
      <c r="X196" s="106" t="e">
        <f ca="true">+IF(AND(ISNUMBER(OFFSET('Sanitation Data'!$C$11,0,10*ROW('Sanitation Data'!C190))),'Data Summary'!CM196="Yes"),OFFSET('Sanitation Data'!$C$11,0,10*ROW('Sanitation Data'!C190)),NA())</f>
        <v>#N/A</v>
      </c>
      <c r="Y196" s="106" t="e">
        <f ca="true">+IF(AND(ISNUMBER(OFFSET('Sanitation Data'!$C$12,0,10*ROW('Sanitation Data'!C190))),'Data Summary'!CN196="Yes"),OFFSET('Sanitation Data'!$C$12,0,10*ROW('Sanitation Data'!C190)),NA())</f>
        <v>#N/A</v>
      </c>
      <c r="Z196" s="106" t="e">
        <f ca="true">+IF(AND(ISNUMBER(OFFSET('Sanitation Data'!$C$13,0,10*ROW('Sanitation Data'!C190))),'Data Summary'!CO196="Yes"),OFFSET('Sanitation Data'!$C$13,0,10*ROW('Sanitation Data'!C190)),NA())</f>
        <v>#N/A</v>
      </c>
      <c r="AA196" s="106" t="e">
        <f ca="true">+IF(AND(ISNUMBER(OFFSET('Sanitation Data'!$D$5,0,10*ROW('Sanitation Data'!D190))),'Data Summary'!CP196="Yes"),100-OFFSET('Sanitation Data'!$D$5,0,10*ROW('Sanitation Data'!D190)),NA())</f>
        <v>#N/A</v>
      </c>
      <c r="AB196" s="106" t="e">
        <f ca="true">+IF(AND(ISNUMBER(OFFSET('Sanitation Data'!$D$7,0,10*ROW('Sanitation Data'!D190))),'Data Summary'!CQ196="Yes"),OFFSET('Sanitation Data'!$D$7,0,10*ROW('Sanitation Data'!D190)),NA())</f>
        <v>#N/A</v>
      </c>
      <c r="AC196" s="106" t="e">
        <f ca="true">+IF(AND(ISNUMBER(OFFSET('Sanitation Data'!$D$11,0,10*ROW('Sanitation Data'!D190))),'Data Summary'!CR196="Yes"),OFFSET('Sanitation Data'!$D$11,0,10*ROW('Sanitation Data'!D190)),NA())</f>
        <v>#N/A</v>
      </c>
      <c r="AD196" s="106" t="e">
        <f ca="true">+IF(AND(ISNUMBER(OFFSET('Sanitation Data'!$D$12,0,10*ROW('Sanitation Data'!D190))),'Data Summary'!CS196="Yes"),OFFSET('Sanitation Data'!$D$12,0,10*ROW('Sanitation Data'!D190)),NA())</f>
        <v>#N/A</v>
      </c>
      <c r="AE196" s="106" t="e">
        <f ca="true">+IF(AND(ISNUMBER(OFFSET('Sanitation Data'!$D$13,0,10*ROW('Sanitation Data'!D190))),'Data Summary'!CT196="Yes"),OFFSET('Sanitation Data'!$D$13,0,10*ROW('Sanitation Data'!D190)),NA())</f>
        <v>#N/A</v>
      </c>
      <c r="AF196" s="106" t="e">
        <f ca="true">+IF(AND(ISNUMBER(OFFSET('Sanitation Data'!$E$5,0,10*ROW('Sanitation Data'!E190))),'Data Summary'!CU196="Yes"),100-OFFSET('Sanitation Data'!$E$5,0,10*ROW('Sanitation Data'!E190)),NA())</f>
        <v>#N/A</v>
      </c>
      <c r="AG196" s="106" t="e">
        <f ca="true">+IF(AND(ISNUMBER(OFFSET('Sanitation Data'!$E$7,0,10*ROW('Sanitation Data'!E190))),'Data Summary'!CV196="Yes"),OFFSET('Sanitation Data'!$E$7,0,10*ROW('Sanitation Data'!E190)),NA())</f>
        <v>#N/A</v>
      </c>
      <c r="AH196" s="106" t="e">
        <f ca="true">+IF(AND(ISNUMBER(OFFSET('Sanitation Data'!$E$11,0,10*ROW('Sanitation Data'!E190))),'Data Summary'!CW196="Yes"),OFFSET('Sanitation Data'!$E$11,0,10*ROW('Sanitation Data'!E190)),NA())</f>
        <v>#N/A</v>
      </c>
      <c r="AI196" s="106" t="e">
        <f ca="true">+IF(AND(ISNUMBER(OFFSET('Sanitation Data'!$E$12,0,10*ROW('Sanitation Data'!E190))),'Data Summary'!CX196="Yes"),OFFSET('Sanitation Data'!$E$12,0,10*ROW('Sanitation Data'!E190)),NA())</f>
        <v>#N/A</v>
      </c>
      <c r="AJ196" s="106" t="e">
        <f ca="true">+IF(AND(ISNUMBER(OFFSET('Sanitation Data'!$E$13,0,10*ROW('Sanitation Data'!E190))),'Data Summary'!CY196="Yes"),OFFSET('Sanitation Data'!$E$13,0,10*ROW('Sanitation Data'!E190)),NA())</f>
        <v>#N/A</v>
      </c>
      <c r="AK196" s="106" t="e">
        <f ca="true">+IF(AND(ISNUMBER(OFFSET('Sanitation Data'!$F$5,0,10*ROW('Sanitation Data'!F190))),'Data Summary'!CZ196="Yes"),100-OFFSET('Sanitation Data'!$F$5,0,10*ROW('Sanitation Data'!F190)),NA())</f>
        <v>#N/A</v>
      </c>
      <c r="AL196" s="106" t="e">
        <f ca="true">+IF(AND(ISNUMBER(OFFSET('Sanitation Data'!$F$7,0,10*ROW('Sanitation Data'!F190))),'Data Summary'!DA196="Yes"),OFFSET('Sanitation Data'!$F$7,0,10*ROW('Sanitation Data'!F190)),NA())</f>
        <v>#N/A</v>
      </c>
      <c r="AM196" s="106" t="e">
        <f ca="true">+IF(AND(ISNUMBER(OFFSET('Sanitation Data'!$F$11,0,10*ROW('Sanitation Data'!F190))),'Data Summary'!DB196="Yes"),OFFSET('Sanitation Data'!$F$11,0,10*ROW('Sanitation Data'!F190)),NA())</f>
        <v>#N/A</v>
      </c>
      <c r="AN196" s="106" t="e">
        <f ca="true">+IF(AND(ISNUMBER(OFFSET('Sanitation Data'!$F$12,0,10*ROW('Sanitation Data'!F190))),'Data Summary'!DC196="Yes"),OFFSET('Sanitation Data'!$F$12,0,10*ROW('Sanitation Data'!F190)),NA())</f>
        <v>#N/A</v>
      </c>
      <c r="AO196" s="106" t="e">
        <f ca="true">+IF(AND(ISNUMBER(OFFSET('Sanitation Data'!$F$13,0,10*ROW('Sanitation Data'!F190))),'Data Summary'!DD196="Yes"),OFFSET('Sanitation Data'!$F$13,0,10*ROW('Sanitation Data'!F190)),NA())</f>
        <v>#N/A</v>
      </c>
      <c r="AP196" s="106" t="e">
        <f ca="true">+IF(AND(ISNUMBER(OFFSET('Sanitation Data'!$G$5,0,10*ROW('Sanitation Data'!G190))),'Data Summary'!DE196="Yes"),100-OFFSET('Sanitation Data'!$G$5,0,10*ROW('Sanitation Data'!G190)),NA())</f>
        <v>#N/A</v>
      </c>
      <c r="AQ196" s="106" t="e">
        <f ca="true">+IF(AND(ISNUMBER(OFFSET('Sanitation Data'!$G$7,0,10*ROW('Sanitation Data'!G190))),'Data Summary'!DF196="Yes"),OFFSET('Sanitation Data'!$G$7,0,10*ROW('Sanitation Data'!G190)),NA())</f>
        <v>#N/A</v>
      </c>
      <c r="AR196" s="106" t="e">
        <f ca="true">+IF(AND(ISNUMBER(OFFSET('Sanitation Data'!$G$11,0,10*ROW('Sanitation Data'!G190))),'Data Summary'!DG196="Yes"),OFFSET('Sanitation Data'!$G$11,0,10*ROW('Sanitation Data'!G190)),NA())</f>
        <v>#N/A</v>
      </c>
      <c r="AS196" s="106" t="e">
        <f ca="true">+IF(AND(ISNUMBER(OFFSET('Sanitation Data'!$G$12,0,10*ROW('Sanitation Data'!G190))),'Data Summary'!DH196="Yes"),OFFSET('Sanitation Data'!$G$12,0,10*ROW('Sanitation Data'!G190)),NA())</f>
        <v>#N/A</v>
      </c>
      <c r="AT196" s="106" t="e">
        <f ca="true">+IF(AND(ISNUMBER(OFFSET('Sanitation Data'!$G$13,0,10*ROW('Sanitation Data'!G190))),'Data Summary'!DI196="Yes"),OFFSET('Sanitation Data'!$G$13,0,10*ROW('Sanitation Data'!G190)),NA())</f>
        <v>#N/A</v>
      </c>
      <c r="AU196" s="106" t="e">
        <f ca="true">+IF(AND(ISNUMBER(OFFSET('Sanitation Data'!$H$5,0,10*ROW('Sanitation Data'!H190))),'Data Summary'!DJ196="Yes"),100-OFFSET('Sanitation Data'!$H$5,0,10*ROW('Sanitation Data'!H190)),NA())</f>
        <v>#N/A</v>
      </c>
      <c r="AV196" s="106" t="e">
        <f ca="true">+IF(AND(ISNUMBER(OFFSET('Sanitation Data'!$H$7,0,10*ROW('Sanitation Data'!H190))),'Data Summary'!DK196="Yes"),OFFSET('Sanitation Data'!$H$7,0,10*ROW('Sanitation Data'!H190)),NA())</f>
        <v>#N/A</v>
      </c>
      <c r="AW196" s="106" t="e">
        <f ca="true">+IF(AND(ISNUMBER(OFFSET('Sanitation Data'!$H$11,0,10*ROW('Sanitation Data'!H190))),'Data Summary'!DL196="Yes"),OFFSET('Sanitation Data'!$H$11,0,10*ROW('Sanitation Data'!H190)),NA())</f>
        <v>#N/A</v>
      </c>
      <c r="AX196" s="106" t="e">
        <f ca="true">+IF(AND(ISNUMBER(OFFSET('Sanitation Data'!$H$12,0,10*ROW('Sanitation Data'!H190))),'Data Summary'!DM196="Yes"),OFFSET('Sanitation Data'!$H$12,0,10*ROW('Sanitation Data'!H190)),NA())</f>
        <v>#N/A</v>
      </c>
      <c r="AY196" s="106" t="e">
        <f ca="true">+IF(AND(ISNUMBER(OFFSET('Sanitation Data'!$H$13,0,10*ROW('Sanitation Data'!H190))),'Data Summary'!DN196="Yes"),OFFSET('Sanitation Data'!$H$13,0,10*ROW('Sanitation Data'!H190)),NA())</f>
        <v>#N/A</v>
      </c>
      <c r="AZ196" s="111" t="e">
        <f ca="true">+IF(AND(ISNUMBER(OFFSET('Hygiene Data'!$C$6,0,10*ROW('Hygiene Data'!C190))),'Data Summary'!DO196="Yes"),OFFSET('Hygiene Data'!$C$6,0,10*ROW('Hygiene Data'!C190)),NA())</f>
        <v>#N/A</v>
      </c>
      <c r="BA196" s="111" t="e">
        <f ca="true">+IF(AND(ISNUMBER(OFFSET('Hygiene Data'!$C$8,0,10*ROW('Hygiene Data'!C190))),'Data Summary'!DP196="Yes"),OFFSET('Hygiene Data'!$C$8,0,10*ROW('Hygiene Data'!C190)),NA())</f>
        <v>#N/A</v>
      </c>
      <c r="BB196" s="111" t="e">
        <f ca="true">+IF(AND(ISNUMBER(OFFSET('Hygiene Data'!$C$10,0,10*ROW('Hygiene Data'!C190))),'Data Summary'!DQ196="Yes"),OFFSET('Hygiene Data'!$C$10,0,10*ROW('Hygiene Data'!C190)),NA())</f>
        <v>#N/A</v>
      </c>
      <c r="BC196" s="111" t="e">
        <f ca="true">+IF(AND(ISNUMBER(OFFSET('Hygiene Data'!$D$6,0,10*ROW('Hygiene Data'!D190))),'Data Summary'!DR196="Yes"),OFFSET('Hygiene Data'!$D$6,0,10*ROW('Hygiene Data'!D190)),NA())</f>
        <v>#N/A</v>
      </c>
      <c r="BD196" s="111" t="e">
        <f ca="true">+IF(AND(ISNUMBER(OFFSET('Hygiene Data'!$D$8,0,10*ROW('Hygiene Data'!D190))),'Data Summary'!DS196="Yes"),OFFSET('Hygiene Data'!$D$8,0,10*ROW('Hygiene Data'!D190)),NA())</f>
        <v>#N/A</v>
      </c>
      <c r="BE196" s="111" t="e">
        <f ca="true">+IF(AND(ISNUMBER(OFFSET('Hygiene Data'!$D$10,0,10*ROW('Hygiene Data'!D190))),'Data Summary'!DT196="Yes"),OFFSET('Hygiene Data'!$D$10,0,10*ROW('Hygiene Data'!D190)),NA())</f>
        <v>#N/A</v>
      </c>
      <c r="BF196" s="111" t="e">
        <f ca="true">+IF(AND(ISNUMBER(OFFSET('Hygiene Data'!$E$6,0,10*ROW('Hygiene Data'!E190))),'Data Summary'!DU196="Yes"),OFFSET('Hygiene Data'!$E$6,0,10*ROW('Hygiene Data'!E190)),NA())</f>
        <v>#N/A</v>
      </c>
      <c r="BG196" s="111" t="e">
        <f ca="true">+IF(AND(ISNUMBER(OFFSET('Hygiene Data'!$E$8,0,10*ROW('Hygiene Data'!E190))),'Data Summary'!DV196="Yes"),OFFSET('Hygiene Data'!$E$8,0,10*ROW('Hygiene Data'!E190)),NA())</f>
        <v>#N/A</v>
      </c>
      <c r="BH196" s="111" t="e">
        <f ca="true">+IF(AND(ISNUMBER(OFFSET('Hygiene Data'!$E$10,0,10*ROW('Hygiene Data'!E190))),'Data Summary'!DW196="Yes"),OFFSET('Hygiene Data'!$E$10,0,10*ROW('Hygiene Data'!E190)),NA())</f>
        <v>#N/A</v>
      </c>
      <c r="BI196" s="111" t="e">
        <f ca="true">+IF(AND(ISNUMBER(OFFSET('Hygiene Data'!$F$6,0,10*ROW('Hygiene Data'!F190))),'Data Summary'!DX196="Yes"),OFFSET('Hygiene Data'!$F$6,0,10*ROW('Hygiene Data'!F190)),NA())</f>
        <v>#N/A</v>
      </c>
      <c r="BJ196" s="111" t="e">
        <f ca="true">+IF(AND(ISNUMBER(OFFSET('Hygiene Data'!$F$8,0,10*ROW('Hygiene Data'!F190))),'Data Summary'!DY196="Yes"),OFFSET('Hygiene Data'!$F$8,0,10*ROW('Hygiene Data'!F190)),NA())</f>
        <v>#N/A</v>
      </c>
      <c r="BK196" s="111" t="e">
        <f ca="true">+IF(AND(ISNUMBER(OFFSET('Hygiene Data'!$F$10,0,10*ROW('Hygiene Data'!F190))),'Data Summary'!DZ196="Yes"),OFFSET('Hygiene Data'!$F$10,0,10*ROW('Hygiene Data'!F190)),NA())</f>
        <v>#N/A</v>
      </c>
      <c r="BL196" s="111" t="e">
        <f ca="true">+IF(AND(ISNUMBER(OFFSET('Hygiene Data'!$G$6,0,10*ROW('Hygiene Data'!G190))),'Data Summary'!EA196="Yes"),OFFSET('Hygiene Data'!$G$6,0,10*ROW('Hygiene Data'!G190)),NA())</f>
        <v>#N/A</v>
      </c>
      <c r="BM196" s="111" t="e">
        <f ca="true">+IF(AND(ISNUMBER(OFFSET('Hygiene Data'!$G$8,0,10*ROW('Hygiene Data'!G190))),'Data Summary'!EB196="Yes"),OFFSET('Hygiene Data'!$G$8,0,10*ROW('Hygiene Data'!G190)),NA())</f>
        <v>#N/A</v>
      </c>
      <c r="BN196" s="111" t="e">
        <f ca="true">+IF(AND(ISNUMBER(OFFSET('Hygiene Data'!$G$10,0,10*ROW('Hygiene Data'!G190))),'Data Summary'!EC196="Yes"),OFFSET('Hygiene Data'!$G$10,0,10*ROW('Hygiene Data'!G190)),NA())</f>
        <v>#N/A</v>
      </c>
      <c r="BO196" s="111" t="e">
        <f ca="true">+IF(AND(ISNUMBER(OFFSET('Hygiene Data'!$H$6,0,10*ROW('Hygiene Data'!H190))),'Data Summary'!ED196="Yes"),OFFSET('Hygiene Data'!$H$6,0,10*ROW('Hygiene Data'!H190)),NA())</f>
        <v>#N/A</v>
      </c>
      <c r="BP196" s="111" t="e">
        <f ca="true">+IF(AND(ISNUMBER(OFFSET('Hygiene Data'!$H$8,0,10*ROW('Hygiene Data'!H190))),'Data Summary'!EE196="Yes"),OFFSET('Hygiene Data'!$H$8,0,10*ROW('Hygiene Data'!H190)),NA())</f>
        <v>#N/A</v>
      </c>
      <c r="BQ196" s="111" t="e">
        <f ca="true">+IF(AND(ISNUMBER(OFFSET('Hygiene Data'!$H$10,0,10*ROW('Hygiene Data'!H190))),'Data Summary'!EF196="Yes"),OFFSET('Hygiene Data'!$H$10,0,10*ROW('Hygiene Data'!H190)),NA())</f>
        <v>#N/A</v>
      </c>
    </row>
    <row r="197" x14ac:dyDescent="0.2">
      <c r="A197" s="59" t="e">
        <f ca="true">+IF(OFFSET('Water Data'!$B$1,0,10*ROW('Water Data'!B191))="",NA(),OFFSET('Water Data'!$B$1,0,10*ROW('Water Data'!B191)))</f>
        <v>#N/A</v>
      </c>
      <c r="B197" s="59" t="e">
        <f ca="true">+IF(OFFSET('Water Data'!$A$3,0,10*ROW('Water Data'!A194))="",NA(),OFFSET('Water Data'!$A$3,0,10*ROW('Water Data'!A194)))</f>
        <v>#N/A</v>
      </c>
      <c r="C197" s="59" t="e">
        <f ca="true">+IF(OFFSET('Water Data'!$C$3,0,10*ROW('Water Data'!C194))="",NA(),OFFSET('Water Data'!$C$3,0,10*ROW('Water Data'!C194)))</f>
        <v>#N/A</v>
      </c>
      <c r="D197" s="60" t="e">
        <f ca="true">+IF(AND(ISNUMBER(OFFSET('Water Data'!$C$5,0,10*ROW('Water Data'!C191))),'Data Summary'!BS197="Yes"),100-OFFSET('Water Data'!$C$5,0,10*ROW('Water Data'!C191)),NA())</f>
        <v>#N/A</v>
      </c>
      <c r="E197" s="60" t="e">
        <f ca="true">+IF(AND(ISNUMBER(OFFSET('Water Data'!$C$7,0,10*ROW('Water Data'!C191))),'Data Summary'!BT197="Yes"),OFFSET('Water Data'!$C$7,0,10*ROW('Water Data'!C191)),NA())</f>
        <v>#N/A</v>
      </c>
      <c r="F197" s="60" t="e">
        <f ca="true">+IF(AND(ISNUMBER(OFFSET('Water Data'!$C$10,0,10*ROW('Water Data'!C191))),'Data Summary'!BU197="Yes"),OFFSET('Water Data'!$C$10,0,10*ROW('Water Data'!C191)),NA())</f>
        <v>#N/A</v>
      </c>
      <c r="G197" s="60" t="e">
        <f ca="true">+IF(AND(ISNUMBER(OFFSET('Water Data'!$D$5,0,10*ROW('Water Data'!D191))),'Data Summary'!BV197="Yes"),100-OFFSET('Water Data'!$D$5,0,10*ROW('Water Data'!D191)),NA())</f>
        <v>#N/A</v>
      </c>
      <c r="H197" s="60" t="e">
        <f ca="true">+IF(AND(ISNUMBER(OFFSET('Water Data'!$D$7,0,10*ROW('Water Data'!D191))),'Data Summary'!BW197="Yes"),OFFSET('Water Data'!$D$7,0,10*ROW('Water Data'!D191)),NA())</f>
        <v>#N/A</v>
      </c>
      <c r="I197" s="60" t="e">
        <f ca="true">+IF(AND(ISNUMBER(OFFSET('Water Data'!$D$10,0,10*ROW('Water Data'!D191))),'Data Summary'!BX197="Yes"),OFFSET('Water Data'!$D$10,0,10*ROW('Water Data'!D191)),NA())</f>
        <v>#N/A</v>
      </c>
      <c r="J197" s="60" t="e">
        <f ca="true">+IF(AND(ISNUMBER(OFFSET('Water Data'!$E$5,0,10*ROW('Water Data'!E191))),'Data Summary'!BY197="Yes"),100-OFFSET('Water Data'!$E$5,0,10*ROW('Water Data'!E191)),NA())</f>
        <v>#N/A</v>
      </c>
      <c r="K197" s="60" t="e">
        <f ca="true">+IF(AND(ISNUMBER(OFFSET('Water Data'!$E$7,0,10*ROW('Water Data'!E191))),'Data Summary'!BZ197="Yes"),OFFSET('Water Data'!$E$7,0,10*ROW('Water Data'!E191)),NA())</f>
        <v>#N/A</v>
      </c>
      <c r="L197" s="60" t="e">
        <f ca="true">+IF(AND(ISNUMBER(OFFSET('Water Data'!$E$10,0,10*ROW('Water Data'!E191))),'Data Summary'!CA197="Yes"),OFFSET('Water Data'!$E$10,0,10*ROW('Water Data'!E191)),NA())</f>
        <v>#N/A</v>
      </c>
      <c r="M197" s="60" t="e">
        <f ca="true">+IF(AND(ISNUMBER(OFFSET('Water Data'!$F$5,0,10*ROW('Water Data'!F191))),'Data Summary'!CB197="Yes"),100-OFFSET('Water Data'!$F$5,0,10*ROW('Water Data'!F191)),NA())</f>
        <v>#N/A</v>
      </c>
      <c r="N197" s="60" t="e">
        <f ca="true">+IF(AND(ISNUMBER(OFFSET('Water Data'!$F$7,0,10*ROW('Water Data'!F191))),'Data Summary'!CC197="Yes"),OFFSET('Water Data'!$F$7,0,10*ROW('Water Data'!F191)),NA())</f>
        <v>#N/A</v>
      </c>
      <c r="O197" s="60" t="e">
        <f ca="true">+IF(AND(ISNUMBER(OFFSET('Water Data'!$F$10,0,10*ROW('Water Data'!F191))),'Data Summary'!CD197="Yes"),OFFSET('Water Data'!$F$10,0,10*ROW('Water Data'!F191)),NA())</f>
        <v>#N/A</v>
      </c>
      <c r="P197" s="60" t="e">
        <f ca="true">+IF(AND(ISNUMBER(OFFSET('Water Data'!$G$5,0,10*ROW('Water Data'!G191))),'Data Summary'!CE197="Yes"),100-OFFSET('Water Data'!$G$5,0,10*ROW('Water Data'!G191)),NA())</f>
        <v>#N/A</v>
      </c>
      <c r="Q197" s="60" t="e">
        <f ca="true">+IF(AND(ISNUMBER(OFFSET('Water Data'!$G$7,0,10*ROW('Water Data'!G191))),'Data Summary'!CF197="Yes"),OFFSET('Water Data'!$G$7,0,10*ROW('Water Data'!G191)),NA())</f>
        <v>#N/A</v>
      </c>
      <c r="R197" s="60" t="e">
        <f ca="true">+IF(AND(ISNUMBER(OFFSET('Water Data'!$G$10,0,10*ROW('Water Data'!G191))),'Data Summary'!CG197="Yes"),OFFSET('Water Data'!$G$10,0,10*ROW('Water Data'!G191)),NA())</f>
        <v>#N/A</v>
      </c>
      <c r="S197" s="60" t="e">
        <f ca="true">+IF(AND(ISNUMBER(OFFSET('Water Data'!$H$5,0,10*ROW('Water Data'!H191))),'Data Summary'!CH197="Yes"),100-OFFSET('Water Data'!$H$5,0,10*ROW('Water Data'!H191)),NA())</f>
        <v>#N/A</v>
      </c>
      <c r="T197" s="60" t="e">
        <f ca="true">+IF(AND(ISNUMBER(OFFSET('Water Data'!$H$7,0,10*ROW('Water Data'!H191))),'Data Summary'!CI197="Yes"),OFFSET('Water Data'!$H$7,0,10*ROW('Water Data'!H191)),NA())</f>
        <v>#N/A</v>
      </c>
      <c r="U197" s="60" t="e">
        <f ca="true">+IF(AND(ISNUMBER(OFFSET('Water Data'!$H$10,0,10*ROW('Water Data'!H191))),'Data Summary'!CJ197="Yes"),OFFSET('Water Data'!$H$10,0,10*ROW('Water Data'!H191)),NA())</f>
        <v>#N/A</v>
      </c>
      <c r="V197" s="106" t="e">
        <f ca="true">+IF(AND(ISNUMBER(OFFSET('Sanitation Data'!$C$5,0,10*ROW('Sanitation Data'!C191))),'Data Summary'!CK197="Yes"),100-OFFSET('Sanitation Data'!$C$5,0,10*ROW('Sanitation Data'!C191)),NA())</f>
        <v>#N/A</v>
      </c>
      <c r="W197" s="106" t="e">
        <f ca="true">+IF(AND(ISNUMBER(OFFSET('Sanitation Data'!$C$7,0,10*ROW('Sanitation Data'!C191))),'Data Summary'!CL197="Yes"),OFFSET('Sanitation Data'!$C$7,0,10*ROW('Sanitation Data'!C191)),NA())</f>
        <v>#N/A</v>
      </c>
      <c r="X197" s="106" t="e">
        <f ca="true">+IF(AND(ISNUMBER(OFFSET('Sanitation Data'!$C$11,0,10*ROW('Sanitation Data'!C191))),'Data Summary'!CM197="Yes"),OFFSET('Sanitation Data'!$C$11,0,10*ROW('Sanitation Data'!C191)),NA())</f>
        <v>#N/A</v>
      </c>
      <c r="Y197" s="106" t="e">
        <f ca="true">+IF(AND(ISNUMBER(OFFSET('Sanitation Data'!$C$12,0,10*ROW('Sanitation Data'!C191))),'Data Summary'!CN197="Yes"),OFFSET('Sanitation Data'!$C$12,0,10*ROW('Sanitation Data'!C191)),NA())</f>
        <v>#N/A</v>
      </c>
      <c r="Z197" s="106" t="e">
        <f ca="true">+IF(AND(ISNUMBER(OFFSET('Sanitation Data'!$C$13,0,10*ROW('Sanitation Data'!C191))),'Data Summary'!CO197="Yes"),OFFSET('Sanitation Data'!$C$13,0,10*ROW('Sanitation Data'!C191)),NA())</f>
        <v>#N/A</v>
      </c>
      <c r="AA197" s="106" t="e">
        <f ca="true">+IF(AND(ISNUMBER(OFFSET('Sanitation Data'!$D$5,0,10*ROW('Sanitation Data'!D191))),'Data Summary'!CP197="Yes"),100-OFFSET('Sanitation Data'!$D$5,0,10*ROW('Sanitation Data'!D191)),NA())</f>
        <v>#N/A</v>
      </c>
      <c r="AB197" s="106" t="e">
        <f ca="true">+IF(AND(ISNUMBER(OFFSET('Sanitation Data'!$D$7,0,10*ROW('Sanitation Data'!D191))),'Data Summary'!CQ197="Yes"),OFFSET('Sanitation Data'!$D$7,0,10*ROW('Sanitation Data'!D191)),NA())</f>
        <v>#N/A</v>
      </c>
      <c r="AC197" s="106" t="e">
        <f ca="true">+IF(AND(ISNUMBER(OFFSET('Sanitation Data'!$D$11,0,10*ROW('Sanitation Data'!D191))),'Data Summary'!CR197="Yes"),OFFSET('Sanitation Data'!$D$11,0,10*ROW('Sanitation Data'!D191)),NA())</f>
        <v>#N/A</v>
      </c>
      <c r="AD197" s="106" t="e">
        <f ca="true">+IF(AND(ISNUMBER(OFFSET('Sanitation Data'!$D$12,0,10*ROW('Sanitation Data'!D191))),'Data Summary'!CS197="Yes"),OFFSET('Sanitation Data'!$D$12,0,10*ROW('Sanitation Data'!D191)),NA())</f>
        <v>#N/A</v>
      </c>
      <c r="AE197" s="106" t="e">
        <f ca="true">+IF(AND(ISNUMBER(OFFSET('Sanitation Data'!$D$13,0,10*ROW('Sanitation Data'!D191))),'Data Summary'!CT197="Yes"),OFFSET('Sanitation Data'!$D$13,0,10*ROW('Sanitation Data'!D191)),NA())</f>
        <v>#N/A</v>
      </c>
      <c r="AF197" s="106" t="e">
        <f ca="true">+IF(AND(ISNUMBER(OFFSET('Sanitation Data'!$E$5,0,10*ROW('Sanitation Data'!E191))),'Data Summary'!CU197="Yes"),100-OFFSET('Sanitation Data'!$E$5,0,10*ROW('Sanitation Data'!E191)),NA())</f>
        <v>#N/A</v>
      </c>
      <c r="AG197" s="106" t="e">
        <f ca="true">+IF(AND(ISNUMBER(OFFSET('Sanitation Data'!$E$7,0,10*ROW('Sanitation Data'!E191))),'Data Summary'!CV197="Yes"),OFFSET('Sanitation Data'!$E$7,0,10*ROW('Sanitation Data'!E191)),NA())</f>
        <v>#N/A</v>
      </c>
      <c r="AH197" s="106" t="e">
        <f ca="true">+IF(AND(ISNUMBER(OFFSET('Sanitation Data'!$E$11,0,10*ROW('Sanitation Data'!E191))),'Data Summary'!CW197="Yes"),OFFSET('Sanitation Data'!$E$11,0,10*ROW('Sanitation Data'!E191)),NA())</f>
        <v>#N/A</v>
      </c>
      <c r="AI197" s="106" t="e">
        <f ca="true">+IF(AND(ISNUMBER(OFFSET('Sanitation Data'!$E$12,0,10*ROW('Sanitation Data'!E191))),'Data Summary'!CX197="Yes"),OFFSET('Sanitation Data'!$E$12,0,10*ROW('Sanitation Data'!E191)),NA())</f>
        <v>#N/A</v>
      </c>
      <c r="AJ197" s="106" t="e">
        <f ca="true">+IF(AND(ISNUMBER(OFFSET('Sanitation Data'!$E$13,0,10*ROW('Sanitation Data'!E191))),'Data Summary'!CY197="Yes"),OFFSET('Sanitation Data'!$E$13,0,10*ROW('Sanitation Data'!E191)),NA())</f>
        <v>#N/A</v>
      </c>
      <c r="AK197" s="106" t="e">
        <f ca="true">+IF(AND(ISNUMBER(OFFSET('Sanitation Data'!$F$5,0,10*ROW('Sanitation Data'!F191))),'Data Summary'!CZ197="Yes"),100-OFFSET('Sanitation Data'!$F$5,0,10*ROW('Sanitation Data'!F191)),NA())</f>
        <v>#N/A</v>
      </c>
      <c r="AL197" s="106" t="e">
        <f ca="true">+IF(AND(ISNUMBER(OFFSET('Sanitation Data'!$F$7,0,10*ROW('Sanitation Data'!F191))),'Data Summary'!DA197="Yes"),OFFSET('Sanitation Data'!$F$7,0,10*ROW('Sanitation Data'!F191)),NA())</f>
        <v>#N/A</v>
      </c>
      <c r="AM197" s="106" t="e">
        <f ca="true">+IF(AND(ISNUMBER(OFFSET('Sanitation Data'!$F$11,0,10*ROW('Sanitation Data'!F191))),'Data Summary'!DB197="Yes"),OFFSET('Sanitation Data'!$F$11,0,10*ROW('Sanitation Data'!F191)),NA())</f>
        <v>#N/A</v>
      </c>
      <c r="AN197" s="106" t="e">
        <f ca="true">+IF(AND(ISNUMBER(OFFSET('Sanitation Data'!$F$12,0,10*ROW('Sanitation Data'!F191))),'Data Summary'!DC197="Yes"),OFFSET('Sanitation Data'!$F$12,0,10*ROW('Sanitation Data'!F191)),NA())</f>
        <v>#N/A</v>
      </c>
      <c r="AO197" s="106" t="e">
        <f ca="true">+IF(AND(ISNUMBER(OFFSET('Sanitation Data'!$F$13,0,10*ROW('Sanitation Data'!F191))),'Data Summary'!DD197="Yes"),OFFSET('Sanitation Data'!$F$13,0,10*ROW('Sanitation Data'!F191)),NA())</f>
        <v>#N/A</v>
      </c>
      <c r="AP197" s="106" t="e">
        <f ca="true">+IF(AND(ISNUMBER(OFFSET('Sanitation Data'!$G$5,0,10*ROW('Sanitation Data'!G191))),'Data Summary'!DE197="Yes"),100-OFFSET('Sanitation Data'!$G$5,0,10*ROW('Sanitation Data'!G191)),NA())</f>
        <v>#N/A</v>
      </c>
      <c r="AQ197" s="106" t="e">
        <f ca="true">+IF(AND(ISNUMBER(OFFSET('Sanitation Data'!$G$7,0,10*ROW('Sanitation Data'!G191))),'Data Summary'!DF197="Yes"),OFFSET('Sanitation Data'!$G$7,0,10*ROW('Sanitation Data'!G191)),NA())</f>
        <v>#N/A</v>
      </c>
      <c r="AR197" s="106" t="e">
        <f ca="true">+IF(AND(ISNUMBER(OFFSET('Sanitation Data'!$G$11,0,10*ROW('Sanitation Data'!G191))),'Data Summary'!DG197="Yes"),OFFSET('Sanitation Data'!$G$11,0,10*ROW('Sanitation Data'!G191)),NA())</f>
        <v>#N/A</v>
      </c>
      <c r="AS197" s="106" t="e">
        <f ca="true">+IF(AND(ISNUMBER(OFFSET('Sanitation Data'!$G$12,0,10*ROW('Sanitation Data'!G191))),'Data Summary'!DH197="Yes"),OFFSET('Sanitation Data'!$G$12,0,10*ROW('Sanitation Data'!G191)),NA())</f>
        <v>#N/A</v>
      </c>
      <c r="AT197" s="106" t="e">
        <f ca="true">+IF(AND(ISNUMBER(OFFSET('Sanitation Data'!$G$13,0,10*ROW('Sanitation Data'!G191))),'Data Summary'!DI197="Yes"),OFFSET('Sanitation Data'!$G$13,0,10*ROW('Sanitation Data'!G191)),NA())</f>
        <v>#N/A</v>
      </c>
      <c r="AU197" s="106" t="e">
        <f ca="true">+IF(AND(ISNUMBER(OFFSET('Sanitation Data'!$H$5,0,10*ROW('Sanitation Data'!H191))),'Data Summary'!DJ197="Yes"),100-OFFSET('Sanitation Data'!$H$5,0,10*ROW('Sanitation Data'!H191)),NA())</f>
        <v>#N/A</v>
      </c>
      <c r="AV197" s="106" t="e">
        <f ca="true">+IF(AND(ISNUMBER(OFFSET('Sanitation Data'!$H$7,0,10*ROW('Sanitation Data'!H191))),'Data Summary'!DK197="Yes"),OFFSET('Sanitation Data'!$H$7,0,10*ROW('Sanitation Data'!H191)),NA())</f>
        <v>#N/A</v>
      </c>
      <c r="AW197" s="106" t="e">
        <f ca="true">+IF(AND(ISNUMBER(OFFSET('Sanitation Data'!$H$11,0,10*ROW('Sanitation Data'!H191))),'Data Summary'!DL197="Yes"),OFFSET('Sanitation Data'!$H$11,0,10*ROW('Sanitation Data'!H191)),NA())</f>
        <v>#N/A</v>
      </c>
      <c r="AX197" s="106" t="e">
        <f ca="true">+IF(AND(ISNUMBER(OFFSET('Sanitation Data'!$H$12,0,10*ROW('Sanitation Data'!H191))),'Data Summary'!DM197="Yes"),OFFSET('Sanitation Data'!$H$12,0,10*ROW('Sanitation Data'!H191)),NA())</f>
        <v>#N/A</v>
      </c>
      <c r="AY197" s="106" t="e">
        <f ca="true">+IF(AND(ISNUMBER(OFFSET('Sanitation Data'!$H$13,0,10*ROW('Sanitation Data'!H191))),'Data Summary'!DN197="Yes"),OFFSET('Sanitation Data'!$H$13,0,10*ROW('Sanitation Data'!H191)),NA())</f>
        <v>#N/A</v>
      </c>
      <c r="AZ197" s="111" t="e">
        <f ca="true">+IF(AND(ISNUMBER(OFFSET('Hygiene Data'!$C$6,0,10*ROW('Hygiene Data'!C191))),'Data Summary'!DO197="Yes"),OFFSET('Hygiene Data'!$C$6,0,10*ROW('Hygiene Data'!C191)),NA())</f>
        <v>#N/A</v>
      </c>
      <c r="BA197" s="111" t="e">
        <f ca="true">+IF(AND(ISNUMBER(OFFSET('Hygiene Data'!$C$8,0,10*ROW('Hygiene Data'!C191))),'Data Summary'!DP197="Yes"),OFFSET('Hygiene Data'!$C$8,0,10*ROW('Hygiene Data'!C191)),NA())</f>
        <v>#N/A</v>
      </c>
      <c r="BB197" s="111" t="e">
        <f ca="true">+IF(AND(ISNUMBER(OFFSET('Hygiene Data'!$C$10,0,10*ROW('Hygiene Data'!C191))),'Data Summary'!DQ197="Yes"),OFFSET('Hygiene Data'!$C$10,0,10*ROW('Hygiene Data'!C191)),NA())</f>
        <v>#N/A</v>
      </c>
      <c r="BC197" s="111" t="e">
        <f ca="true">+IF(AND(ISNUMBER(OFFSET('Hygiene Data'!$D$6,0,10*ROW('Hygiene Data'!D191))),'Data Summary'!DR197="Yes"),OFFSET('Hygiene Data'!$D$6,0,10*ROW('Hygiene Data'!D191)),NA())</f>
        <v>#N/A</v>
      </c>
      <c r="BD197" s="111" t="e">
        <f ca="true">+IF(AND(ISNUMBER(OFFSET('Hygiene Data'!$D$8,0,10*ROW('Hygiene Data'!D191))),'Data Summary'!DS197="Yes"),OFFSET('Hygiene Data'!$D$8,0,10*ROW('Hygiene Data'!D191)),NA())</f>
        <v>#N/A</v>
      </c>
      <c r="BE197" s="111" t="e">
        <f ca="true">+IF(AND(ISNUMBER(OFFSET('Hygiene Data'!$D$10,0,10*ROW('Hygiene Data'!D191))),'Data Summary'!DT197="Yes"),OFFSET('Hygiene Data'!$D$10,0,10*ROW('Hygiene Data'!D191)),NA())</f>
        <v>#N/A</v>
      </c>
      <c r="BF197" s="111" t="e">
        <f ca="true">+IF(AND(ISNUMBER(OFFSET('Hygiene Data'!$E$6,0,10*ROW('Hygiene Data'!E191))),'Data Summary'!DU197="Yes"),OFFSET('Hygiene Data'!$E$6,0,10*ROW('Hygiene Data'!E191)),NA())</f>
        <v>#N/A</v>
      </c>
      <c r="BG197" s="111" t="e">
        <f ca="true">+IF(AND(ISNUMBER(OFFSET('Hygiene Data'!$E$8,0,10*ROW('Hygiene Data'!E191))),'Data Summary'!DV197="Yes"),OFFSET('Hygiene Data'!$E$8,0,10*ROW('Hygiene Data'!E191)),NA())</f>
        <v>#N/A</v>
      </c>
      <c r="BH197" s="111" t="e">
        <f ca="true">+IF(AND(ISNUMBER(OFFSET('Hygiene Data'!$E$10,0,10*ROW('Hygiene Data'!E191))),'Data Summary'!DW197="Yes"),OFFSET('Hygiene Data'!$E$10,0,10*ROW('Hygiene Data'!E191)),NA())</f>
        <v>#N/A</v>
      </c>
      <c r="BI197" s="111" t="e">
        <f ca="true">+IF(AND(ISNUMBER(OFFSET('Hygiene Data'!$F$6,0,10*ROW('Hygiene Data'!F191))),'Data Summary'!DX197="Yes"),OFFSET('Hygiene Data'!$F$6,0,10*ROW('Hygiene Data'!F191)),NA())</f>
        <v>#N/A</v>
      </c>
      <c r="BJ197" s="111" t="e">
        <f ca="true">+IF(AND(ISNUMBER(OFFSET('Hygiene Data'!$F$8,0,10*ROW('Hygiene Data'!F191))),'Data Summary'!DY197="Yes"),OFFSET('Hygiene Data'!$F$8,0,10*ROW('Hygiene Data'!F191)),NA())</f>
        <v>#N/A</v>
      </c>
      <c r="BK197" s="111" t="e">
        <f ca="true">+IF(AND(ISNUMBER(OFFSET('Hygiene Data'!$F$10,0,10*ROW('Hygiene Data'!F191))),'Data Summary'!DZ197="Yes"),OFFSET('Hygiene Data'!$F$10,0,10*ROW('Hygiene Data'!F191)),NA())</f>
        <v>#N/A</v>
      </c>
      <c r="BL197" s="111" t="e">
        <f ca="true">+IF(AND(ISNUMBER(OFFSET('Hygiene Data'!$G$6,0,10*ROW('Hygiene Data'!G191))),'Data Summary'!EA197="Yes"),OFFSET('Hygiene Data'!$G$6,0,10*ROW('Hygiene Data'!G191)),NA())</f>
        <v>#N/A</v>
      </c>
      <c r="BM197" s="111" t="e">
        <f ca="true">+IF(AND(ISNUMBER(OFFSET('Hygiene Data'!$G$8,0,10*ROW('Hygiene Data'!G191))),'Data Summary'!EB197="Yes"),OFFSET('Hygiene Data'!$G$8,0,10*ROW('Hygiene Data'!G191)),NA())</f>
        <v>#N/A</v>
      </c>
      <c r="BN197" s="111" t="e">
        <f ca="true">+IF(AND(ISNUMBER(OFFSET('Hygiene Data'!$G$10,0,10*ROW('Hygiene Data'!G191))),'Data Summary'!EC197="Yes"),OFFSET('Hygiene Data'!$G$10,0,10*ROW('Hygiene Data'!G191)),NA())</f>
        <v>#N/A</v>
      </c>
      <c r="BO197" s="111" t="e">
        <f ca="true">+IF(AND(ISNUMBER(OFFSET('Hygiene Data'!$H$6,0,10*ROW('Hygiene Data'!H191))),'Data Summary'!ED197="Yes"),OFFSET('Hygiene Data'!$H$6,0,10*ROW('Hygiene Data'!H191)),NA())</f>
        <v>#N/A</v>
      </c>
      <c r="BP197" s="111" t="e">
        <f ca="true">+IF(AND(ISNUMBER(OFFSET('Hygiene Data'!$H$8,0,10*ROW('Hygiene Data'!H191))),'Data Summary'!EE197="Yes"),OFFSET('Hygiene Data'!$H$8,0,10*ROW('Hygiene Data'!H191)),NA())</f>
        <v>#N/A</v>
      </c>
      <c r="BQ197" s="111" t="e">
        <f ca="true">+IF(AND(ISNUMBER(OFFSET('Hygiene Data'!$H$10,0,10*ROW('Hygiene Data'!H191))),'Data Summary'!EF197="Yes"),OFFSET('Hygiene Data'!$H$10,0,10*ROW('Hygiene Data'!H191)),NA())</f>
        <v>#N/A</v>
      </c>
    </row>
    <row r="198" x14ac:dyDescent="0.2">
      <c r="A198" s="59" t="e">
        <f ca="true">+IF(OFFSET('Water Data'!$B$1,0,10*ROW('Water Data'!B192))="",NA(),OFFSET('Water Data'!$B$1,0,10*ROW('Water Data'!B192)))</f>
        <v>#N/A</v>
      </c>
      <c r="B198" s="59" t="e">
        <f ca="true">+IF(OFFSET('Water Data'!$A$3,0,10*ROW('Water Data'!A195))="",NA(),OFFSET('Water Data'!$A$3,0,10*ROW('Water Data'!A195)))</f>
        <v>#N/A</v>
      </c>
      <c r="C198" s="59" t="e">
        <f ca="true">+IF(OFFSET('Water Data'!$C$3,0,10*ROW('Water Data'!C195))="",NA(),OFFSET('Water Data'!$C$3,0,10*ROW('Water Data'!C195)))</f>
        <v>#N/A</v>
      </c>
      <c r="D198" s="60" t="e">
        <f ca="true">+IF(AND(ISNUMBER(OFFSET('Water Data'!$C$5,0,10*ROW('Water Data'!C192))),'Data Summary'!BS198="Yes"),100-OFFSET('Water Data'!$C$5,0,10*ROW('Water Data'!C192)),NA())</f>
        <v>#N/A</v>
      </c>
      <c r="E198" s="60" t="e">
        <f ca="true">+IF(AND(ISNUMBER(OFFSET('Water Data'!$C$7,0,10*ROW('Water Data'!C192))),'Data Summary'!BT198="Yes"),OFFSET('Water Data'!$C$7,0,10*ROW('Water Data'!C192)),NA())</f>
        <v>#N/A</v>
      </c>
      <c r="F198" s="60" t="e">
        <f ca="true">+IF(AND(ISNUMBER(OFFSET('Water Data'!$C$10,0,10*ROW('Water Data'!C192))),'Data Summary'!BU198="Yes"),OFFSET('Water Data'!$C$10,0,10*ROW('Water Data'!C192)),NA())</f>
        <v>#N/A</v>
      </c>
      <c r="G198" s="60" t="e">
        <f ca="true">+IF(AND(ISNUMBER(OFFSET('Water Data'!$D$5,0,10*ROW('Water Data'!D192))),'Data Summary'!BV198="Yes"),100-OFFSET('Water Data'!$D$5,0,10*ROW('Water Data'!D192)),NA())</f>
        <v>#N/A</v>
      </c>
      <c r="H198" s="60" t="e">
        <f ca="true">+IF(AND(ISNUMBER(OFFSET('Water Data'!$D$7,0,10*ROW('Water Data'!D192))),'Data Summary'!BW198="Yes"),OFFSET('Water Data'!$D$7,0,10*ROW('Water Data'!D192)),NA())</f>
        <v>#N/A</v>
      </c>
      <c r="I198" s="60" t="e">
        <f ca="true">+IF(AND(ISNUMBER(OFFSET('Water Data'!$D$10,0,10*ROW('Water Data'!D192))),'Data Summary'!BX198="Yes"),OFFSET('Water Data'!$D$10,0,10*ROW('Water Data'!D192)),NA())</f>
        <v>#N/A</v>
      </c>
      <c r="J198" s="60" t="e">
        <f ca="true">+IF(AND(ISNUMBER(OFFSET('Water Data'!$E$5,0,10*ROW('Water Data'!E192))),'Data Summary'!BY198="Yes"),100-OFFSET('Water Data'!$E$5,0,10*ROW('Water Data'!E192)),NA())</f>
        <v>#N/A</v>
      </c>
      <c r="K198" s="60" t="e">
        <f ca="true">+IF(AND(ISNUMBER(OFFSET('Water Data'!$E$7,0,10*ROW('Water Data'!E192))),'Data Summary'!BZ198="Yes"),OFFSET('Water Data'!$E$7,0,10*ROW('Water Data'!E192)),NA())</f>
        <v>#N/A</v>
      </c>
      <c r="L198" s="60" t="e">
        <f ca="true">+IF(AND(ISNUMBER(OFFSET('Water Data'!$E$10,0,10*ROW('Water Data'!E192))),'Data Summary'!CA198="Yes"),OFFSET('Water Data'!$E$10,0,10*ROW('Water Data'!E192)),NA())</f>
        <v>#N/A</v>
      </c>
      <c r="M198" s="60" t="e">
        <f ca="true">+IF(AND(ISNUMBER(OFFSET('Water Data'!$F$5,0,10*ROW('Water Data'!F192))),'Data Summary'!CB198="Yes"),100-OFFSET('Water Data'!$F$5,0,10*ROW('Water Data'!F192)),NA())</f>
        <v>#N/A</v>
      </c>
      <c r="N198" s="60" t="e">
        <f ca="true">+IF(AND(ISNUMBER(OFFSET('Water Data'!$F$7,0,10*ROW('Water Data'!F192))),'Data Summary'!CC198="Yes"),OFFSET('Water Data'!$F$7,0,10*ROW('Water Data'!F192)),NA())</f>
        <v>#N/A</v>
      </c>
      <c r="O198" s="60" t="e">
        <f ca="true">+IF(AND(ISNUMBER(OFFSET('Water Data'!$F$10,0,10*ROW('Water Data'!F192))),'Data Summary'!CD198="Yes"),OFFSET('Water Data'!$F$10,0,10*ROW('Water Data'!F192)),NA())</f>
        <v>#N/A</v>
      </c>
      <c r="P198" s="60" t="e">
        <f ca="true">+IF(AND(ISNUMBER(OFFSET('Water Data'!$G$5,0,10*ROW('Water Data'!G192))),'Data Summary'!CE198="Yes"),100-OFFSET('Water Data'!$G$5,0,10*ROW('Water Data'!G192)),NA())</f>
        <v>#N/A</v>
      </c>
      <c r="Q198" s="60" t="e">
        <f ca="true">+IF(AND(ISNUMBER(OFFSET('Water Data'!$G$7,0,10*ROW('Water Data'!G192))),'Data Summary'!CF198="Yes"),OFFSET('Water Data'!$G$7,0,10*ROW('Water Data'!G192)),NA())</f>
        <v>#N/A</v>
      </c>
      <c r="R198" s="60" t="e">
        <f ca="true">+IF(AND(ISNUMBER(OFFSET('Water Data'!$G$10,0,10*ROW('Water Data'!G192))),'Data Summary'!CG198="Yes"),OFFSET('Water Data'!$G$10,0,10*ROW('Water Data'!G192)),NA())</f>
        <v>#N/A</v>
      </c>
      <c r="S198" s="60" t="e">
        <f ca="true">+IF(AND(ISNUMBER(OFFSET('Water Data'!$H$5,0,10*ROW('Water Data'!H192))),'Data Summary'!CH198="Yes"),100-OFFSET('Water Data'!$H$5,0,10*ROW('Water Data'!H192)),NA())</f>
        <v>#N/A</v>
      </c>
      <c r="T198" s="60" t="e">
        <f ca="true">+IF(AND(ISNUMBER(OFFSET('Water Data'!$H$7,0,10*ROW('Water Data'!H192))),'Data Summary'!CI198="Yes"),OFFSET('Water Data'!$H$7,0,10*ROW('Water Data'!H192)),NA())</f>
        <v>#N/A</v>
      </c>
      <c r="U198" s="60" t="e">
        <f ca="true">+IF(AND(ISNUMBER(OFFSET('Water Data'!$H$10,0,10*ROW('Water Data'!H192))),'Data Summary'!CJ198="Yes"),OFFSET('Water Data'!$H$10,0,10*ROW('Water Data'!H192)),NA())</f>
        <v>#N/A</v>
      </c>
      <c r="V198" s="106" t="e">
        <f ca="true">+IF(AND(ISNUMBER(OFFSET('Sanitation Data'!$C$5,0,10*ROW('Sanitation Data'!C192))),'Data Summary'!CK198="Yes"),100-OFFSET('Sanitation Data'!$C$5,0,10*ROW('Sanitation Data'!C192)),NA())</f>
        <v>#N/A</v>
      </c>
      <c r="W198" s="106" t="e">
        <f ca="true">+IF(AND(ISNUMBER(OFFSET('Sanitation Data'!$C$7,0,10*ROW('Sanitation Data'!C192))),'Data Summary'!CL198="Yes"),OFFSET('Sanitation Data'!$C$7,0,10*ROW('Sanitation Data'!C192)),NA())</f>
        <v>#N/A</v>
      </c>
      <c r="X198" s="106" t="e">
        <f ca="true">+IF(AND(ISNUMBER(OFFSET('Sanitation Data'!$C$11,0,10*ROW('Sanitation Data'!C192))),'Data Summary'!CM198="Yes"),OFFSET('Sanitation Data'!$C$11,0,10*ROW('Sanitation Data'!C192)),NA())</f>
        <v>#N/A</v>
      </c>
      <c r="Y198" s="106" t="e">
        <f ca="true">+IF(AND(ISNUMBER(OFFSET('Sanitation Data'!$C$12,0,10*ROW('Sanitation Data'!C192))),'Data Summary'!CN198="Yes"),OFFSET('Sanitation Data'!$C$12,0,10*ROW('Sanitation Data'!C192)),NA())</f>
        <v>#N/A</v>
      </c>
      <c r="Z198" s="106" t="e">
        <f ca="true">+IF(AND(ISNUMBER(OFFSET('Sanitation Data'!$C$13,0,10*ROW('Sanitation Data'!C192))),'Data Summary'!CO198="Yes"),OFFSET('Sanitation Data'!$C$13,0,10*ROW('Sanitation Data'!C192)),NA())</f>
        <v>#N/A</v>
      </c>
      <c r="AA198" s="106" t="e">
        <f ca="true">+IF(AND(ISNUMBER(OFFSET('Sanitation Data'!$D$5,0,10*ROW('Sanitation Data'!D192))),'Data Summary'!CP198="Yes"),100-OFFSET('Sanitation Data'!$D$5,0,10*ROW('Sanitation Data'!D192)),NA())</f>
        <v>#N/A</v>
      </c>
      <c r="AB198" s="106" t="e">
        <f ca="true">+IF(AND(ISNUMBER(OFFSET('Sanitation Data'!$D$7,0,10*ROW('Sanitation Data'!D192))),'Data Summary'!CQ198="Yes"),OFFSET('Sanitation Data'!$D$7,0,10*ROW('Sanitation Data'!D192)),NA())</f>
        <v>#N/A</v>
      </c>
      <c r="AC198" s="106" t="e">
        <f ca="true">+IF(AND(ISNUMBER(OFFSET('Sanitation Data'!$D$11,0,10*ROW('Sanitation Data'!D192))),'Data Summary'!CR198="Yes"),OFFSET('Sanitation Data'!$D$11,0,10*ROW('Sanitation Data'!D192)),NA())</f>
        <v>#N/A</v>
      </c>
      <c r="AD198" s="106" t="e">
        <f ca="true">+IF(AND(ISNUMBER(OFFSET('Sanitation Data'!$D$12,0,10*ROW('Sanitation Data'!D192))),'Data Summary'!CS198="Yes"),OFFSET('Sanitation Data'!$D$12,0,10*ROW('Sanitation Data'!D192)),NA())</f>
        <v>#N/A</v>
      </c>
      <c r="AE198" s="106" t="e">
        <f ca="true">+IF(AND(ISNUMBER(OFFSET('Sanitation Data'!$D$13,0,10*ROW('Sanitation Data'!D192))),'Data Summary'!CT198="Yes"),OFFSET('Sanitation Data'!$D$13,0,10*ROW('Sanitation Data'!D192)),NA())</f>
        <v>#N/A</v>
      </c>
      <c r="AF198" s="106" t="e">
        <f ca="true">+IF(AND(ISNUMBER(OFFSET('Sanitation Data'!$E$5,0,10*ROW('Sanitation Data'!E192))),'Data Summary'!CU198="Yes"),100-OFFSET('Sanitation Data'!$E$5,0,10*ROW('Sanitation Data'!E192)),NA())</f>
        <v>#N/A</v>
      </c>
      <c r="AG198" s="106" t="e">
        <f ca="true">+IF(AND(ISNUMBER(OFFSET('Sanitation Data'!$E$7,0,10*ROW('Sanitation Data'!E192))),'Data Summary'!CV198="Yes"),OFFSET('Sanitation Data'!$E$7,0,10*ROW('Sanitation Data'!E192)),NA())</f>
        <v>#N/A</v>
      </c>
      <c r="AH198" s="106" t="e">
        <f ca="true">+IF(AND(ISNUMBER(OFFSET('Sanitation Data'!$E$11,0,10*ROW('Sanitation Data'!E192))),'Data Summary'!CW198="Yes"),OFFSET('Sanitation Data'!$E$11,0,10*ROW('Sanitation Data'!E192)),NA())</f>
        <v>#N/A</v>
      </c>
      <c r="AI198" s="106" t="e">
        <f ca="true">+IF(AND(ISNUMBER(OFFSET('Sanitation Data'!$E$12,0,10*ROW('Sanitation Data'!E192))),'Data Summary'!CX198="Yes"),OFFSET('Sanitation Data'!$E$12,0,10*ROW('Sanitation Data'!E192)),NA())</f>
        <v>#N/A</v>
      </c>
      <c r="AJ198" s="106" t="e">
        <f ca="true">+IF(AND(ISNUMBER(OFFSET('Sanitation Data'!$E$13,0,10*ROW('Sanitation Data'!E192))),'Data Summary'!CY198="Yes"),OFFSET('Sanitation Data'!$E$13,0,10*ROW('Sanitation Data'!E192)),NA())</f>
        <v>#N/A</v>
      </c>
      <c r="AK198" s="106" t="e">
        <f ca="true">+IF(AND(ISNUMBER(OFFSET('Sanitation Data'!$F$5,0,10*ROW('Sanitation Data'!F192))),'Data Summary'!CZ198="Yes"),100-OFFSET('Sanitation Data'!$F$5,0,10*ROW('Sanitation Data'!F192)),NA())</f>
        <v>#N/A</v>
      </c>
      <c r="AL198" s="106" t="e">
        <f ca="true">+IF(AND(ISNUMBER(OFFSET('Sanitation Data'!$F$7,0,10*ROW('Sanitation Data'!F192))),'Data Summary'!DA198="Yes"),OFFSET('Sanitation Data'!$F$7,0,10*ROW('Sanitation Data'!F192)),NA())</f>
        <v>#N/A</v>
      </c>
      <c r="AM198" s="106" t="e">
        <f ca="true">+IF(AND(ISNUMBER(OFFSET('Sanitation Data'!$F$11,0,10*ROW('Sanitation Data'!F192))),'Data Summary'!DB198="Yes"),OFFSET('Sanitation Data'!$F$11,0,10*ROW('Sanitation Data'!F192)),NA())</f>
        <v>#N/A</v>
      </c>
      <c r="AN198" s="106" t="e">
        <f ca="true">+IF(AND(ISNUMBER(OFFSET('Sanitation Data'!$F$12,0,10*ROW('Sanitation Data'!F192))),'Data Summary'!DC198="Yes"),OFFSET('Sanitation Data'!$F$12,0,10*ROW('Sanitation Data'!F192)),NA())</f>
        <v>#N/A</v>
      </c>
      <c r="AO198" s="106" t="e">
        <f ca="true">+IF(AND(ISNUMBER(OFFSET('Sanitation Data'!$F$13,0,10*ROW('Sanitation Data'!F192))),'Data Summary'!DD198="Yes"),OFFSET('Sanitation Data'!$F$13,0,10*ROW('Sanitation Data'!F192)),NA())</f>
        <v>#N/A</v>
      </c>
      <c r="AP198" s="106" t="e">
        <f ca="true">+IF(AND(ISNUMBER(OFFSET('Sanitation Data'!$G$5,0,10*ROW('Sanitation Data'!G192))),'Data Summary'!DE198="Yes"),100-OFFSET('Sanitation Data'!$G$5,0,10*ROW('Sanitation Data'!G192)),NA())</f>
        <v>#N/A</v>
      </c>
      <c r="AQ198" s="106" t="e">
        <f ca="true">+IF(AND(ISNUMBER(OFFSET('Sanitation Data'!$G$7,0,10*ROW('Sanitation Data'!G192))),'Data Summary'!DF198="Yes"),OFFSET('Sanitation Data'!$G$7,0,10*ROW('Sanitation Data'!G192)),NA())</f>
        <v>#N/A</v>
      </c>
      <c r="AR198" s="106" t="e">
        <f ca="true">+IF(AND(ISNUMBER(OFFSET('Sanitation Data'!$G$11,0,10*ROW('Sanitation Data'!G192))),'Data Summary'!DG198="Yes"),OFFSET('Sanitation Data'!$G$11,0,10*ROW('Sanitation Data'!G192)),NA())</f>
        <v>#N/A</v>
      </c>
      <c r="AS198" s="106" t="e">
        <f ca="true">+IF(AND(ISNUMBER(OFFSET('Sanitation Data'!$G$12,0,10*ROW('Sanitation Data'!G192))),'Data Summary'!DH198="Yes"),OFFSET('Sanitation Data'!$G$12,0,10*ROW('Sanitation Data'!G192)),NA())</f>
        <v>#N/A</v>
      </c>
      <c r="AT198" s="106" t="e">
        <f ca="true">+IF(AND(ISNUMBER(OFFSET('Sanitation Data'!$G$13,0,10*ROW('Sanitation Data'!G192))),'Data Summary'!DI198="Yes"),OFFSET('Sanitation Data'!$G$13,0,10*ROW('Sanitation Data'!G192)),NA())</f>
        <v>#N/A</v>
      </c>
      <c r="AU198" s="106" t="e">
        <f ca="true">+IF(AND(ISNUMBER(OFFSET('Sanitation Data'!$H$5,0,10*ROW('Sanitation Data'!H192))),'Data Summary'!DJ198="Yes"),100-OFFSET('Sanitation Data'!$H$5,0,10*ROW('Sanitation Data'!H192)),NA())</f>
        <v>#N/A</v>
      </c>
      <c r="AV198" s="106" t="e">
        <f ca="true">+IF(AND(ISNUMBER(OFFSET('Sanitation Data'!$H$7,0,10*ROW('Sanitation Data'!H192))),'Data Summary'!DK198="Yes"),OFFSET('Sanitation Data'!$H$7,0,10*ROW('Sanitation Data'!H192)),NA())</f>
        <v>#N/A</v>
      </c>
      <c r="AW198" s="106" t="e">
        <f ca="true">+IF(AND(ISNUMBER(OFFSET('Sanitation Data'!$H$11,0,10*ROW('Sanitation Data'!H192))),'Data Summary'!DL198="Yes"),OFFSET('Sanitation Data'!$H$11,0,10*ROW('Sanitation Data'!H192)),NA())</f>
        <v>#N/A</v>
      </c>
      <c r="AX198" s="106" t="e">
        <f ca="true">+IF(AND(ISNUMBER(OFFSET('Sanitation Data'!$H$12,0,10*ROW('Sanitation Data'!H192))),'Data Summary'!DM198="Yes"),OFFSET('Sanitation Data'!$H$12,0,10*ROW('Sanitation Data'!H192)),NA())</f>
        <v>#N/A</v>
      </c>
      <c r="AY198" s="106" t="e">
        <f ca="true">+IF(AND(ISNUMBER(OFFSET('Sanitation Data'!$H$13,0,10*ROW('Sanitation Data'!H192))),'Data Summary'!DN198="Yes"),OFFSET('Sanitation Data'!$H$13,0,10*ROW('Sanitation Data'!H192)),NA())</f>
        <v>#N/A</v>
      </c>
      <c r="AZ198" s="111" t="e">
        <f ca="true">+IF(AND(ISNUMBER(OFFSET('Hygiene Data'!$C$6,0,10*ROW('Hygiene Data'!C192))),'Data Summary'!DO198="Yes"),OFFSET('Hygiene Data'!$C$6,0,10*ROW('Hygiene Data'!C192)),NA())</f>
        <v>#N/A</v>
      </c>
      <c r="BA198" s="111" t="e">
        <f ca="true">+IF(AND(ISNUMBER(OFFSET('Hygiene Data'!$C$8,0,10*ROW('Hygiene Data'!C192))),'Data Summary'!DP198="Yes"),OFFSET('Hygiene Data'!$C$8,0,10*ROW('Hygiene Data'!C192)),NA())</f>
        <v>#N/A</v>
      </c>
      <c r="BB198" s="111" t="e">
        <f ca="true">+IF(AND(ISNUMBER(OFFSET('Hygiene Data'!$C$10,0,10*ROW('Hygiene Data'!C192))),'Data Summary'!DQ198="Yes"),OFFSET('Hygiene Data'!$C$10,0,10*ROW('Hygiene Data'!C192)),NA())</f>
        <v>#N/A</v>
      </c>
      <c r="BC198" s="111" t="e">
        <f ca="true">+IF(AND(ISNUMBER(OFFSET('Hygiene Data'!$D$6,0,10*ROW('Hygiene Data'!D192))),'Data Summary'!DR198="Yes"),OFFSET('Hygiene Data'!$D$6,0,10*ROW('Hygiene Data'!D192)),NA())</f>
        <v>#N/A</v>
      </c>
      <c r="BD198" s="111" t="e">
        <f ca="true">+IF(AND(ISNUMBER(OFFSET('Hygiene Data'!$D$8,0,10*ROW('Hygiene Data'!D192))),'Data Summary'!DS198="Yes"),OFFSET('Hygiene Data'!$D$8,0,10*ROW('Hygiene Data'!D192)),NA())</f>
        <v>#N/A</v>
      </c>
      <c r="BE198" s="111" t="e">
        <f ca="true">+IF(AND(ISNUMBER(OFFSET('Hygiene Data'!$D$10,0,10*ROW('Hygiene Data'!D192))),'Data Summary'!DT198="Yes"),OFFSET('Hygiene Data'!$D$10,0,10*ROW('Hygiene Data'!D192)),NA())</f>
        <v>#N/A</v>
      </c>
      <c r="BF198" s="111" t="e">
        <f ca="true">+IF(AND(ISNUMBER(OFFSET('Hygiene Data'!$E$6,0,10*ROW('Hygiene Data'!E192))),'Data Summary'!DU198="Yes"),OFFSET('Hygiene Data'!$E$6,0,10*ROW('Hygiene Data'!E192)),NA())</f>
        <v>#N/A</v>
      </c>
      <c r="BG198" s="111" t="e">
        <f ca="true">+IF(AND(ISNUMBER(OFFSET('Hygiene Data'!$E$8,0,10*ROW('Hygiene Data'!E192))),'Data Summary'!DV198="Yes"),OFFSET('Hygiene Data'!$E$8,0,10*ROW('Hygiene Data'!E192)),NA())</f>
        <v>#N/A</v>
      </c>
      <c r="BH198" s="111" t="e">
        <f ca="true">+IF(AND(ISNUMBER(OFFSET('Hygiene Data'!$E$10,0,10*ROW('Hygiene Data'!E192))),'Data Summary'!DW198="Yes"),OFFSET('Hygiene Data'!$E$10,0,10*ROW('Hygiene Data'!E192)),NA())</f>
        <v>#N/A</v>
      </c>
      <c r="BI198" s="111" t="e">
        <f ca="true">+IF(AND(ISNUMBER(OFFSET('Hygiene Data'!$F$6,0,10*ROW('Hygiene Data'!F192))),'Data Summary'!DX198="Yes"),OFFSET('Hygiene Data'!$F$6,0,10*ROW('Hygiene Data'!F192)),NA())</f>
        <v>#N/A</v>
      </c>
      <c r="BJ198" s="111" t="e">
        <f ca="true">+IF(AND(ISNUMBER(OFFSET('Hygiene Data'!$F$8,0,10*ROW('Hygiene Data'!F192))),'Data Summary'!DY198="Yes"),OFFSET('Hygiene Data'!$F$8,0,10*ROW('Hygiene Data'!F192)),NA())</f>
        <v>#N/A</v>
      </c>
      <c r="BK198" s="111" t="e">
        <f ca="true">+IF(AND(ISNUMBER(OFFSET('Hygiene Data'!$F$10,0,10*ROW('Hygiene Data'!F192))),'Data Summary'!DZ198="Yes"),OFFSET('Hygiene Data'!$F$10,0,10*ROW('Hygiene Data'!F192)),NA())</f>
        <v>#N/A</v>
      </c>
      <c r="BL198" s="111" t="e">
        <f ca="true">+IF(AND(ISNUMBER(OFFSET('Hygiene Data'!$G$6,0,10*ROW('Hygiene Data'!G192))),'Data Summary'!EA198="Yes"),OFFSET('Hygiene Data'!$G$6,0,10*ROW('Hygiene Data'!G192)),NA())</f>
        <v>#N/A</v>
      </c>
      <c r="BM198" s="111" t="e">
        <f ca="true">+IF(AND(ISNUMBER(OFFSET('Hygiene Data'!$G$8,0,10*ROW('Hygiene Data'!G192))),'Data Summary'!EB198="Yes"),OFFSET('Hygiene Data'!$G$8,0,10*ROW('Hygiene Data'!G192)),NA())</f>
        <v>#N/A</v>
      </c>
      <c r="BN198" s="111" t="e">
        <f ca="true">+IF(AND(ISNUMBER(OFFSET('Hygiene Data'!$G$10,0,10*ROW('Hygiene Data'!G192))),'Data Summary'!EC198="Yes"),OFFSET('Hygiene Data'!$G$10,0,10*ROW('Hygiene Data'!G192)),NA())</f>
        <v>#N/A</v>
      </c>
      <c r="BO198" s="111" t="e">
        <f ca="true">+IF(AND(ISNUMBER(OFFSET('Hygiene Data'!$H$6,0,10*ROW('Hygiene Data'!H192))),'Data Summary'!ED198="Yes"),OFFSET('Hygiene Data'!$H$6,0,10*ROW('Hygiene Data'!H192)),NA())</f>
        <v>#N/A</v>
      </c>
      <c r="BP198" s="111" t="e">
        <f ca="true">+IF(AND(ISNUMBER(OFFSET('Hygiene Data'!$H$8,0,10*ROW('Hygiene Data'!H192))),'Data Summary'!EE198="Yes"),OFFSET('Hygiene Data'!$H$8,0,10*ROW('Hygiene Data'!H192)),NA())</f>
        <v>#N/A</v>
      </c>
      <c r="BQ198" s="111" t="e">
        <f ca="true">+IF(AND(ISNUMBER(OFFSET('Hygiene Data'!$H$10,0,10*ROW('Hygiene Data'!H192))),'Data Summary'!EF198="Yes"),OFFSET('Hygiene Data'!$H$10,0,10*ROW('Hygiene Data'!H192)),NA())</f>
        <v>#N/A</v>
      </c>
    </row>
    <row r="199" x14ac:dyDescent="0.2">
      <c r="A199" s="59" t="e">
        <f ca="true">+IF(OFFSET('Water Data'!$B$1,0,10*ROW('Water Data'!B193))="",NA(),OFFSET('Water Data'!$B$1,0,10*ROW('Water Data'!B193)))</f>
        <v>#N/A</v>
      </c>
      <c r="B199" s="59" t="e">
        <f ca="true">+IF(OFFSET('Water Data'!$A$3,0,10*ROW('Water Data'!A196))="",NA(),OFFSET('Water Data'!$A$3,0,10*ROW('Water Data'!A196)))</f>
        <v>#N/A</v>
      </c>
      <c r="C199" s="59" t="e">
        <f ca="true">+IF(OFFSET('Water Data'!$C$3,0,10*ROW('Water Data'!C196))="",NA(),OFFSET('Water Data'!$C$3,0,10*ROW('Water Data'!C196)))</f>
        <v>#N/A</v>
      </c>
      <c r="D199" s="60" t="e">
        <f ca="true">+IF(AND(ISNUMBER(OFFSET('Water Data'!$C$5,0,10*ROW('Water Data'!C193))),'Data Summary'!BS199="Yes"),100-OFFSET('Water Data'!$C$5,0,10*ROW('Water Data'!C193)),NA())</f>
        <v>#N/A</v>
      </c>
      <c r="E199" s="60" t="e">
        <f ca="true">+IF(AND(ISNUMBER(OFFSET('Water Data'!$C$7,0,10*ROW('Water Data'!C193))),'Data Summary'!BT199="Yes"),OFFSET('Water Data'!$C$7,0,10*ROW('Water Data'!C193)),NA())</f>
        <v>#N/A</v>
      </c>
      <c r="F199" s="60" t="e">
        <f ca="true">+IF(AND(ISNUMBER(OFFSET('Water Data'!$C$10,0,10*ROW('Water Data'!C193))),'Data Summary'!BU199="Yes"),OFFSET('Water Data'!$C$10,0,10*ROW('Water Data'!C193)),NA())</f>
        <v>#N/A</v>
      </c>
      <c r="G199" s="60" t="e">
        <f ca="true">+IF(AND(ISNUMBER(OFFSET('Water Data'!$D$5,0,10*ROW('Water Data'!D193))),'Data Summary'!BV199="Yes"),100-OFFSET('Water Data'!$D$5,0,10*ROW('Water Data'!D193)),NA())</f>
        <v>#N/A</v>
      </c>
      <c r="H199" s="60" t="e">
        <f ca="true">+IF(AND(ISNUMBER(OFFSET('Water Data'!$D$7,0,10*ROW('Water Data'!D193))),'Data Summary'!BW199="Yes"),OFFSET('Water Data'!$D$7,0,10*ROW('Water Data'!D193)),NA())</f>
        <v>#N/A</v>
      </c>
      <c r="I199" s="60" t="e">
        <f ca="true">+IF(AND(ISNUMBER(OFFSET('Water Data'!$D$10,0,10*ROW('Water Data'!D193))),'Data Summary'!BX199="Yes"),OFFSET('Water Data'!$D$10,0,10*ROW('Water Data'!D193)),NA())</f>
        <v>#N/A</v>
      </c>
      <c r="J199" s="60" t="e">
        <f ca="true">+IF(AND(ISNUMBER(OFFSET('Water Data'!$E$5,0,10*ROW('Water Data'!E193))),'Data Summary'!BY199="Yes"),100-OFFSET('Water Data'!$E$5,0,10*ROW('Water Data'!E193)),NA())</f>
        <v>#N/A</v>
      </c>
      <c r="K199" s="60" t="e">
        <f ca="true">+IF(AND(ISNUMBER(OFFSET('Water Data'!$E$7,0,10*ROW('Water Data'!E193))),'Data Summary'!BZ199="Yes"),OFFSET('Water Data'!$E$7,0,10*ROW('Water Data'!E193)),NA())</f>
        <v>#N/A</v>
      </c>
      <c r="L199" s="60" t="e">
        <f ca="true">+IF(AND(ISNUMBER(OFFSET('Water Data'!$E$10,0,10*ROW('Water Data'!E193))),'Data Summary'!CA199="Yes"),OFFSET('Water Data'!$E$10,0,10*ROW('Water Data'!E193)),NA())</f>
        <v>#N/A</v>
      </c>
      <c r="M199" s="60" t="e">
        <f ca="true">+IF(AND(ISNUMBER(OFFSET('Water Data'!$F$5,0,10*ROW('Water Data'!F193))),'Data Summary'!CB199="Yes"),100-OFFSET('Water Data'!$F$5,0,10*ROW('Water Data'!F193)),NA())</f>
        <v>#N/A</v>
      </c>
      <c r="N199" s="60" t="e">
        <f ca="true">+IF(AND(ISNUMBER(OFFSET('Water Data'!$F$7,0,10*ROW('Water Data'!F193))),'Data Summary'!CC199="Yes"),OFFSET('Water Data'!$F$7,0,10*ROW('Water Data'!F193)),NA())</f>
        <v>#N/A</v>
      </c>
      <c r="O199" s="60" t="e">
        <f ca="true">+IF(AND(ISNUMBER(OFFSET('Water Data'!$F$10,0,10*ROW('Water Data'!F193))),'Data Summary'!CD199="Yes"),OFFSET('Water Data'!$F$10,0,10*ROW('Water Data'!F193)),NA())</f>
        <v>#N/A</v>
      </c>
      <c r="P199" s="60" t="e">
        <f ca="true">+IF(AND(ISNUMBER(OFFSET('Water Data'!$G$5,0,10*ROW('Water Data'!G193))),'Data Summary'!CE199="Yes"),100-OFFSET('Water Data'!$G$5,0,10*ROW('Water Data'!G193)),NA())</f>
        <v>#N/A</v>
      </c>
      <c r="Q199" s="60" t="e">
        <f ca="true">+IF(AND(ISNUMBER(OFFSET('Water Data'!$G$7,0,10*ROW('Water Data'!G193))),'Data Summary'!CF199="Yes"),OFFSET('Water Data'!$G$7,0,10*ROW('Water Data'!G193)),NA())</f>
        <v>#N/A</v>
      </c>
      <c r="R199" s="60" t="e">
        <f ca="true">+IF(AND(ISNUMBER(OFFSET('Water Data'!$G$10,0,10*ROW('Water Data'!G193))),'Data Summary'!CG199="Yes"),OFFSET('Water Data'!$G$10,0,10*ROW('Water Data'!G193)),NA())</f>
        <v>#N/A</v>
      </c>
      <c r="S199" s="60" t="e">
        <f ca="true">+IF(AND(ISNUMBER(OFFSET('Water Data'!$H$5,0,10*ROW('Water Data'!H193))),'Data Summary'!CH199="Yes"),100-OFFSET('Water Data'!$H$5,0,10*ROW('Water Data'!H193)),NA())</f>
        <v>#N/A</v>
      </c>
      <c r="T199" s="60" t="e">
        <f ca="true">+IF(AND(ISNUMBER(OFFSET('Water Data'!$H$7,0,10*ROW('Water Data'!H193))),'Data Summary'!CI199="Yes"),OFFSET('Water Data'!$H$7,0,10*ROW('Water Data'!H193)),NA())</f>
        <v>#N/A</v>
      </c>
      <c r="U199" s="60" t="e">
        <f ca="true">+IF(AND(ISNUMBER(OFFSET('Water Data'!$H$10,0,10*ROW('Water Data'!H193))),'Data Summary'!CJ199="Yes"),OFFSET('Water Data'!$H$10,0,10*ROW('Water Data'!H193)),NA())</f>
        <v>#N/A</v>
      </c>
      <c r="V199" s="106" t="e">
        <f ca="true">+IF(AND(ISNUMBER(OFFSET('Sanitation Data'!$C$5,0,10*ROW('Sanitation Data'!C193))),'Data Summary'!CK199="Yes"),100-OFFSET('Sanitation Data'!$C$5,0,10*ROW('Sanitation Data'!C193)),NA())</f>
        <v>#N/A</v>
      </c>
      <c r="W199" s="106" t="e">
        <f ca="true">+IF(AND(ISNUMBER(OFFSET('Sanitation Data'!$C$7,0,10*ROW('Sanitation Data'!C193))),'Data Summary'!CL199="Yes"),OFFSET('Sanitation Data'!$C$7,0,10*ROW('Sanitation Data'!C193)),NA())</f>
        <v>#N/A</v>
      </c>
      <c r="X199" s="106" t="e">
        <f ca="true">+IF(AND(ISNUMBER(OFFSET('Sanitation Data'!$C$11,0,10*ROW('Sanitation Data'!C193))),'Data Summary'!CM199="Yes"),OFFSET('Sanitation Data'!$C$11,0,10*ROW('Sanitation Data'!C193)),NA())</f>
        <v>#N/A</v>
      </c>
      <c r="Y199" s="106" t="e">
        <f ca="true">+IF(AND(ISNUMBER(OFFSET('Sanitation Data'!$C$12,0,10*ROW('Sanitation Data'!C193))),'Data Summary'!CN199="Yes"),OFFSET('Sanitation Data'!$C$12,0,10*ROW('Sanitation Data'!C193)),NA())</f>
        <v>#N/A</v>
      </c>
      <c r="Z199" s="106" t="e">
        <f ca="true">+IF(AND(ISNUMBER(OFFSET('Sanitation Data'!$C$13,0,10*ROW('Sanitation Data'!C193))),'Data Summary'!CO199="Yes"),OFFSET('Sanitation Data'!$C$13,0,10*ROW('Sanitation Data'!C193)),NA())</f>
        <v>#N/A</v>
      </c>
      <c r="AA199" s="106" t="e">
        <f ca="true">+IF(AND(ISNUMBER(OFFSET('Sanitation Data'!$D$5,0,10*ROW('Sanitation Data'!D193))),'Data Summary'!CP199="Yes"),100-OFFSET('Sanitation Data'!$D$5,0,10*ROW('Sanitation Data'!D193)),NA())</f>
        <v>#N/A</v>
      </c>
      <c r="AB199" s="106" t="e">
        <f ca="true">+IF(AND(ISNUMBER(OFFSET('Sanitation Data'!$D$7,0,10*ROW('Sanitation Data'!D193))),'Data Summary'!CQ199="Yes"),OFFSET('Sanitation Data'!$D$7,0,10*ROW('Sanitation Data'!D193)),NA())</f>
        <v>#N/A</v>
      </c>
      <c r="AC199" s="106" t="e">
        <f ca="true">+IF(AND(ISNUMBER(OFFSET('Sanitation Data'!$D$11,0,10*ROW('Sanitation Data'!D193))),'Data Summary'!CR199="Yes"),OFFSET('Sanitation Data'!$D$11,0,10*ROW('Sanitation Data'!D193)),NA())</f>
        <v>#N/A</v>
      </c>
      <c r="AD199" s="106" t="e">
        <f ca="true">+IF(AND(ISNUMBER(OFFSET('Sanitation Data'!$D$12,0,10*ROW('Sanitation Data'!D193))),'Data Summary'!CS199="Yes"),OFFSET('Sanitation Data'!$D$12,0,10*ROW('Sanitation Data'!D193)),NA())</f>
        <v>#N/A</v>
      </c>
      <c r="AE199" s="106" t="e">
        <f ca="true">+IF(AND(ISNUMBER(OFFSET('Sanitation Data'!$D$13,0,10*ROW('Sanitation Data'!D193))),'Data Summary'!CT199="Yes"),OFFSET('Sanitation Data'!$D$13,0,10*ROW('Sanitation Data'!D193)),NA())</f>
        <v>#N/A</v>
      </c>
      <c r="AF199" s="106" t="e">
        <f ca="true">+IF(AND(ISNUMBER(OFFSET('Sanitation Data'!$E$5,0,10*ROW('Sanitation Data'!E193))),'Data Summary'!CU199="Yes"),100-OFFSET('Sanitation Data'!$E$5,0,10*ROW('Sanitation Data'!E193)),NA())</f>
        <v>#N/A</v>
      </c>
      <c r="AG199" s="106" t="e">
        <f ca="true">+IF(AND(ISNUMBER(OFFSET('Sanitation Data'!$E$7,0,10*ROW('Sanitation Data'!E193))),'Data Summary'!CV199="Yes"),OFFSET('Sanitation Data'!$E$7,0,10*ROW('Sanitation Data'!E193)),NA())</f>
        <v>#N/A</v>
      </c>
      <c r="AH199" s="106" t="e">
        <f ca="true">+IF(AND(ISNUMBER(OFFSET('Sanitation Data'!$E$11,0,10*ROW('Sanitation Data'!E193))),'Data Summary'!CW199="Yes"),OFFSET('Sanitation Data'!$E$11,0,10*ROW('Sanitation Data'!E193)),NA())</f>
        <v>#N/A</v>
      </c>
      <c r="AI199" s="106" t="e">
        <f ca="true">+IF(AND(ISNUMBER(OFFSET('Sanitation Data'!$E$12,0,10*ROW('Sanitation Data'!E193))),'Data Summary'!CX199="Yes"),OFFSET('Sanitation Data'!$E$12,0,10*ROW('Sanitation Data'!E193)),NA())</f>
        <v>#N/A</v>
      </c>
      <c r="AJ199" s="106" t="e">
        <f ca="true">+IF(AND(ISNUMBER(OFFSET('Sanitation Data'!$E$13,0,10*ROW('Sanitation Data'!E193))),'Data Summary'!CY199="Yes"),OFFSET('Sanitation Data'!$E$13,0,10*ROW('Sanitation Data'!E193)),NA())</f>
        <v>#N/A</v>
      </c>
      <c r="AK199" s="106" t="e">
        <f ca="true">+IF(AND(ISNUMBER(OFFSET('Sanitation Data'!$F$5,0,10*ROW('Sanitation Data'!F193))),'Data Summary'!CZ199="Yes"),100-OFFSET('Sanitation Data'!$F$5,0,10*ROW('Sanitation Data'!F193)),NA())</f>
        <v>#N/A</v>
      </c>
      <c r="AL199" s="106" t="e">
        <f ca="true">+IF(AND(ISNUMBER(OFFSET('Sanitation Data'!$F$7,0,10*ROW('Sanitation Data'!F193))),'Data Summary'!DA199="Yes"),OFFSET('Sanitation Data'!$F$7,0,10*ROW('Sanitation Data'!F193)),NA())</f>
        <v>#N/A</v>
      </c>
      <c r="AM199" s="106" t="e">
        <f ca="true">+IF(AND(ISNUMBER(OFFSET('Sanitation Data'!$F$11,0,10*ROW('Sanitation Data'!F193))),'Data Summary'!DB199="Yes"),OFFSET('Sanitation Data'!$F$11,0,10*ROW('Sanitation Data'!F193)),NA())</f>
        <v>#N/A</v>
      </c>
      <c r="AN199" s="106" t="e">
        <f ca="true">+IF(AND(ISNUMBER(OFFSET('Sanitation Data'!$F$12,0,10*ROW('Sanitation Data'!F193))),'Data Summary'!DC199="Yes"),OFFSET('Sanitation Data'!$F$12,0,10*ROW('Sanitation Data'!F193)),NA())</f>
        <v>#N/A</v>
      </c>
      <c r="AO199" s="106" t="e">
        <f ca="true">+IF(AND(ISNUMBER(OFFSET('Sanitation Data'!$F$13,0,10*ROW('Sanitation Data'!F193))),'Data Summary'!DD199="Yes"),OFFSET('Sanitation Data'!$F$13,0,10*ROW('Sanitation Data'!F193)),NA())</f>
        <v>#N/A</v>
      </c>
      <c r="AP199" s="106" t="e">
        <f ca="true">+IF(AND(ISNUMBER(OFFSET('Sanitation Data'!$G$5,0,10*ROW('Sanitation Data'!G193))),'Data Summary'!DE199="Yes"),100-OFFSET('Sanitation Data'!$G$5,0,10*ROW('Sanitation Data'!G193)),NA())</f>
        <v>#N/A</v>
      </c>
      <c r="AQ199" s="106" t="e">
        <f ca="true">+IF(AND(ISNUMBER(OFFSET('Sanitation Data'!$G$7,0,10*ROW('Sanitation Data'!G193))),'Data Summary'!DF199="Yes"),OFFSET('Sanitation Data'!$G$7,0,10*ROW('Sanitation Data'!G193)),NA())</f>
        <v>#N/A</v>
      </c>
      <c r="AR199" s="106" t="e">
        <f ca="true">+IF(AND(ISNUMBER(OFFSET('Sanitation Data'!$G$11,0,10*ROW('Sanitation Data'!G193))),'Data Summary'!DG199="Yes"),OFFSET('Sanitation Data'!$G$11,0,10*ROW('Sanitation Data'!G193)),NA())</f>
        <v>#N/A</v>
      </c>
      <c r="AS199" s="106" t="e">
        <f ca="true">+IF(AND(ISNUMBER(OFFSET('Sanitation Data'!$G$12,0,10*ROW('Sanitation Data'!G193))),'Data Summary'!DH199="Yes"),OFFSET('Sanitation Data'!$G$12,0,10*ROW('Sanitation Data'!G193)),NA())</f>
        <v>#N/A</v>
      </c>
      <c r="AT199" s="106" t="e">
        <f ca="true">+IF(AND(ISNUMBER(OFFSET('Sanitation Data'!$G$13,0,10*ROW('Sanitation Data'!G193))),'Data Summary'!DI199="Yes"),OFFSET('Sanitation Data'!$G$13,0,10*ROW('Sanitation Data'!G193)),NA())</f>
        <v>#N/A</v>
      </c>
      <c r="AU199" s="106" t="e">
        <f ca="true">+IF(AND(ISNUMBER(OFFSET('Sanitation Data'!$H$5,0,10*ROW('Sanitation Data'!H193))),'Data Summary'!DJ199="Yes"),100-OFFSET('Sanitation Data'!$H$5,0,10*ROW('Sanitation Data'!H193)),NA())</f>
        <v>#N/A</v>
      </c>
      <c r="AV199" s="106" t="e">
        <f ca="true">+IF(AND(ISNUMBER(OFFSET('Sanitation Data'!$H$7,0,10*ROW('Sanitation Data'!H193))),'Data Summary'!DK199="Yes"),OFFSET('Sanitation Data'!$H$7,0,10*ROW('Sanitation Data'!H193)),NA())</f>
        <v>#N/A</v>
      </c>
      <c r="AW199" s="106" t="e">
        <f ca="true">+IF(AND(ISNUMBER(OFFSET('Sanitation Data'!$H$11,0,10*ROW('Sanitation Data'!H193))),'Data Summary'!DL199="Yes"),OFFSET('Sanitation Data'!$H$11,0,10*ROW('Sanitation Data'!H193)),NA())</f>
        <v>#N/A</v>
      </c>
      <c r="AX199" s="106" t="e">
        <f ca="true">+IF(AND(ISNUMBER(OFFSET('Sanitation Data'!$H$12,0,10*ROW('Sanitation Data'!H193))),'Data Summary'!DM199="Yes"),OFFSET('Sanitation Data'!$H$12,0,10*ROW('Sanitation Data'!H193)),NA())</f>
        <v>#N/A</v>
      </c>
      <c r="AY199" s="106" t="e">
        <f ca="true">+IF(AND(ISNUMBER(OFFSET('Sanitation Data'!$H$13,0,10*ROW('Sanitation Data'!H193))),'Data Summary'!DN199="Yes"),OFFSET('Sanitation Data'!$H$13,0,10*ROW('Sanitation Data'!H193)),NA())</f>
        <v>#N/A</v>
      </c>
      <c r="AZ199" s="111" t="e">
        <f ca="true">+IF(AND(ISNUMBER(OFFSET('Hygiene Data'!$C$6,0,10*ROW('Hygiene Data'!C193))),'Data Summary'!DO199="Yes"),OFFSET('Hygiene Data'!$C$6,0,10*ROW('Hygiene Data'!C193)),NA())</f>
        <v>#N/A</v>
      </c>
      <c r="BA199" s="111" t="e">
        <f ca="true">+IF(AND(ISNUMBER(OFFSET('Hygiene Data'!$C$8,0,10*ROW('Hygiene Data'!C193))),'Data Summary'!DP199="Yes"),OFFSET('Hygiene Data'!$C$8,0,10*ROW('Hygiene Data'!C193)),NA())</f>
        <v>#N/A</v>
      </c>
      <c r="BB199" s="111" t="e">
        <f ca="true">+IF(AND(ISNUMBER(OFFSET('Hygiene Data'!$C$10,0,10*ROW('Hygiene Data'!C193))),'Data Summary'!DQ199="Yes"),OFFSET('Hygiene Data'!$C$10,0,10*ROW('Hygiene Data'!C193)),NA())</f>
        <v>#N/A</v>
      </c>
      <c r="BC199" s="111" t="e">
        <f ca="true">+IF(AND(ISNUMBER(OFFSET('Hygiene Data'!$D$6,0,10*ROW('Hygiene Data'!D193))),'Data Summary'!DR199="Yes"),OFFSET('Hygiene Data'!$D$6,0,10*ROW('Hygiene Data'!D193)),NA())</f>
        <v>#N/A</v>
      </c>
      <c r="BD199" s="111" t="e">
        <f ca="true">+IF(AND(ISNUMBER(OFFSET('Hygiene Data'!$D$8,0,10*ROW('Hygiene Data'!D193))),'Data Summary'!DS199="Yes"),OFFSET('Hygiene Data'!$D$8,0,10*ROW('Hygiene Data'!D193)),NA())</f>
        <v>#N/A</v>
      </c>
      <c r="BE199" s="111" t="e">
        <f ca="true">+IF(AND(ISNUMBER(OFFSET('Hygiene Data'!$D$10,0,10*ROW('Hygiene Data'!D193))),'Data Summary'!DT199="Yes"),OFFSET('Hygiene Data'!$D$10,0,10*ROW('Hygiene Data'!D193)),NA())</f>
        <v>#N/A</v>
      </c>
      <c r="BF199" s="111" t="e">
        <f ca="true">+IF(AND(ISNUMBER(OFFSET('Hygiene Data'!$E$6,0,10*ROW('Hygiene Data'!E193))),'Data Summary'!DU199="Yes"),OFFSET('Hygiene Data'!$E$6,0,10*ROW('Hygiene Data'!E193)),NA())</f>
        <v>#N/A</v>
      </c>
      <c r="BG199" s="111" t="e">
        <f ca="true">+IF(AND(ISNUMBER(OFFSET('Hygiene Data'!$E$8,0,10*ROW('Hygiene Data'!E193))),'Data Summary'!DV199="Yes"),OFFSET('Hygiene Data'!$E$8,0,10*ROW('Hygiene Data'!E193)),NA())</f>
        <v>#N/A</v>
      </c>
      <c r="BH199" s="111" t="e">
        <f ca="true">+IF(AND(ISNUMBER(OFFSET('Hygiene Data'!$E$10,0,10*ROW('Hygiene Data'!E193))),'Data Summary'!DW199="Yes"),OFFSET('Hygiene Data'!$E$10,0,10*ROW('Hygiene Data'!E193)),NA())</f>
        <v>#N/A</v>
      </c>
      <c r="BI199" s="111" t="e">
        <f ca="true">+IF(AND(ISNUMBER(OFFSET('Hygiene Data'!$F$6,0,10*ROW('Hygiene Data'!F193))),'Data Summary'!DX199="Yes"),OFFSET('Hygiene Data'!$F$6,0,10*ROW('Hygiene Data'!F193)),NA())</f>
        <v>#N/A</v>
      </c>
      <c r="BJ199" s="111" t="e">
        <f ca="true">+IF(AND(ISNUMBER(OFFSET('Hygiene Data'!$F$8,0,10*ROW('Hygiene Data'!F193))),'Data Summary'!DY199="Yes"),OFFSET('Hygiene Data'!$F$8,0,10*ROW('Hygiene Data'!F193)),NA())</f>
        <v>#N/A</v>
      </c>
      <c r="BK199" s="111" t="e">
        <f ca="true">+IF(AND(ISNUMBER(OFFSET('Hygiene Data'!$F$10,0,10*ROW('Hygiene Data'!F193))),'Data Summary'!DZ199="Yes"),OFFSET('Hygiene Data'!$F$10,0,10*ROW('Hygiene Data'!F193)),NA())</f>
        <v>#N/A</v>
      </c>
      <c r="BL199" s="111" t="e">
        <f ca="true">+IF(AND(ISNUMBER(OFFSET('Hygiene Data'!$G$6,0,10*ROW('Hygiene Data'!G193))),'Data Summary'!EA199="Yes"),OFFSET('Hygiene Data'!$G$6,0,10*ROW('Hygiene Data'!G193)),NA())</f>
        <v>#N/A</v>
      </c>
      <c r="BM199" s="111" t="e">
        <f ca="true">+IF(AND(ISNUMBER(OFFSET('Hygiene Data'!$G$8,0,10*ROW('Hygiene Data'!G193))),'Data Summary'!EB199="Yes"),OFFSET('Hygiene Data'!$G$8,0,10*ROW('Hygiene Data'!G193)),NA())</f>
        <v>#N/A</v>
      </c>
      <c r="BN199" s="111" t="e">
        <f ca="true">+IF(AND(ISNUMBER(OFFSET('Hygiene Data'!$G$10,0,10*ROW('Hygiene Data'!G193))),'Data Summary'!EC199="Yes"),OFFSET('Hygiene Data'!$G$10,0,10*ROW('Hygiene Data'!G193)),NA())</f>
        <v>#N/A</v>
      </c>
      <c r="BO199" s="111" t="e">
        <f ca="true">+IF(AND(ISNUMBER(OFFSET('Hygiene Data'!$H$6,0,10*ROW('Hygiene Data'!H193))),'Data Summary'!ED199="Yes"),OFFSET('Hygiene Data'!$H$6,0,10*ROW('Hygiene Data'!H193)),NA())</f>
        <v>#N/A</v>
      </c>
      <c r="BP199" s="111" t="e">
        <f ca="true">+IF(AND(ISNUMBER(OFFSET('Hygiene Data'!$H$8,0,10*ROW('Hygiene Data'!H193))),'Data Summary'!EE199="Yes"),OFFSET('Hygiene Data'!$H$8,0,10*ROW('Hygiene Data'!H193)),NA())</f>
        <v>#N/A</v>
      </c>
      <c r="BQ199" s="111" t="e">
        <f ca="true">+IF(AND(ISNUMBER(OFFSET('Hygiene Data'!$H$10,0,10*ROW('Hygiene Data'!H193))),'Data Summary'!EF199="Yes"),OFFSET('Hygiene Data'!$H$10,0,10*ROW('Hygiene Data'!H193)),NA())</f>
        <v>#N/A</v>
      </c>
    </row>
    <row r="200" x14ac:dyDescent="0.2">
      <c r="A200" s="59" t="e">
        <f ca="true">+IF(OFFSET('Water Data'!$B$1,0,10*ROW('Water Data'!B194))="",NA(),OFFSET('Water Data'!$B$1,0,10*ROW('Water Data'!B194)))</f>
        <v>#N/A</v>
      </c>
      <c r="B200" s="59" t="e">
        <f ca="true">+IF(OFFSET('Water Data'!$A$3,0,10*ROW('Water Data'!A197))="",NA(),OFFSET('Water Data'!$A$3,0,10*ROW('Water Data'!A197)))</f>
        <v>#N/A</v>
      </c>
      <c r="C200" s="59" t="e">
        <f ca="true">+IF(OFFSET('Water Data'!$C$3,0,10*ROW('Water Data'!C197))="",NA(),OFFSET('Water Data'!$C$3,0,10*ROW('Water Data'!C197)))</f>
        <v>#N/A</v>
      </c>
      <c r="D200" s="60" t="e">
        <f ca="true">+IF(AND(ISNUMBER(OFFSET('Water Data'!$C$5,0,10*ROW('Water Data'!C194))),'Data Summary'!BS200="Yes"),100-OFFSET('Water Data'!$C$5,0,10*ROW('Water Data'!C194)),NA())</f>
        <v>#N/A</v>
      </c>
      <c r="E200" s="60" t="e">
        <f ca="true">+IF(AND(ISNUMBER(OFFSET('Water Data'!$C$7,0,10*ROW('Water Data'!C194))),'Data Summary'!BT200="Yes"),OFFSET('Water Data'!$C$7,0,10*ROW('Water Data'!C194)),NA())</f>
        <v>#N/A</v>
      </c>
      <c r="F200" s="60" t="e">
        <f ca="true">+IF(AND(ISNUMBER(OFFSET('Water Data'!$C$10,0,10*ROW('Water Data'!C194))),'Data Summary'!BU200="Yes"),OFFSET('Water Data'!$C$10,0,10*ROW('Water Data'!C194)),NA())</f>
        <v>#N/A</v>
      </c>
      <c r="G200" s="60" t="e">
        <f ca="true">+IF(AND(ISNUMBER(OFFSET('Water Data'!$D$5,0,10*ROW('Water Data'!D194))),'Data Summary'!BV200="Yes"),100-OFFSET('Water Data'!$D$5,0,10*ROW('Water Data'!D194)),NA())</f>
        <v>#N/A</v>
      </c>
      <c r="H200" s="60" t="e">
        <f ca="true">+IF(AND(ISNUMBER(OFFSET('Water Data'!$D$7,0,10*ROW('Water Data'!D194))),'Data Summary'!BW200="Yes"),OFFSET('Water Data'!$D$7,0,10*ROW('Water Data'!D194)),NA())</f>
        <v>#N/A</v>
      </c>
      <c r="I200" s="60" t="e">
        <f ca="true">+IF(AND(ISNUMBER(OFFSET('Water Data'!$D$10,0,10*ROW('Water Data'!D194))),'Data Summary'!BX200="Yes"),OFFSET('Water Data'!$D$10,0,10*ROW('Water Data'!D194)),NA())</f>
        <v>#N/A</v>
      </c>
      <c r="J200" s="60" t="e">
        <f ca="true">+IF(AND(ISNUMBER(OFFSET('Water Data'!$E$5,0,10*ROW('Water Data'!E194))),'Data Summary'!BY200="Yes"),100-OFFSET('Water Data'!$E$5,0,10*ROW('Water Data'!E194)),NA())</f>
        <v>#N/A</v>
      </c>
      <c r="K200" s="60" t="e">
        <f ca="true">+IF(AND(ISNUMBER(OFFSET('Water Data'!$E$7,0,10*ROW('Water Data'!E194))),'Data Summary'!BZ200="Yes"),OFFSET('Water Data'!$E$7,0,10*ROW('Water Data'!E194)),NA())</f>
        <v>#N/A</v>
      </c>
      <c r="L200" s="60" t="e">
        <f ca="true">+IF(AND(ISNUMBER(OFFSET('Water Data'!$E$10,0,10*ROW('Water Data'!E194))),'Data Summary'!CA200="Yes"),OFFSET('Water Data'!$E$10,0,10*ROW('Water Data'!E194)),NA())</f>
        <v>#N/A</v>
      </c>
      <c r="M200" s="60" t="e">
        <f ca="true">+IF(AND(ISNUMBER(OFFSET('Water Data'!$F$5,0,10*ROW('Water Data'!F194))),'Data Summary'!CB200="Yes"),100-OFFSET('Water Data'!$F$5,0,10*ROW('Water Data'!F194)),NA())</f>
        <v>#N/A</v>
      </c>
      <c r="N200" s="60" t="e">
        <f ca="true">+IF(AND(ISNUMBER(OFFSET('Water Data'!$F$7,0,10*ROW('Water Data'!F194))),'Data Summary'!CC200="Yes"),OFFSET('Water Data'!$F$7,0,10*ROW('Water Data'!F194)),NA())</f>
        <v>#N/A</v>
      </c>
      <c r="O200" s="60" t="e">
        <f ca="true">+IF(AND(ISNUMBER(OFFSET('Water Data'!$F$10,0,10*ROW('Water Data'!F194))),'Data Summary'!CD200="Yes"),OFFSET('Water Data'!$F$10,0,10*ROW('Water Data'!F194)),NA())</f>
        <v>#N/A</v>
      </c>
      <c r="P200" s="60" t="e">
        <f ca="true">+IF(AND(ISNUMBER(OFFSET('Water Data'!$G$5,0,10*ROW('Water Data'!G194))),'Data Summary'!CE200="Yes"),100-OFFSET('Water Data'!$G$5,0,10*ROW('Water Data'!G194)),NA())</f>
        <v>#N/A</v>
      </c>
      <c r="Q200" s="60" t="e">
        <f ca="true">+IF(AND(ISNUMBER(OFFSET('Water Data'!$G$7,0,10*ROW('Water Data'!G194))),'Data Summary'!CF200="Yes"),OFFSET('Water Data'!$G$7,0,10*ROW('Water Data'!G194)),NA())</f>
        <v>#N/A</v>
      </c>
      <c r="R200" s="60" t="e">
        <f ca="true">+IF(AND(ISNUMBER(OFFSET('Water Data'!$G$10,0,10*ROW('Water Data'!G194))),'Data Summary'!CG200="Yes"),OFFSET('Water Data'!$G$10,0,10*ROW('Water Data'!G194)),NA())</f>
        <v>#N/A</v>
      </c>
      <c r="S200" s="60" t="e">
        <f ca="true">+IF(AND(ISNUMBER(OFFSET('Water Data'!$H$5,0,10*ROW('Water Data'!H194))),'Data Summary'!CH200="Yes"),100-OFFSET('Water Data'!$H$5,0,10*ROW('Water Data'!H194)),NA())</f>
        <v>#N/A</v>
      </c>
      <c r="T200" s="60" t="e">
        <f ca="true">+IF(AND(ISNUMBER(OFFSET('Water Data'!$H$7,0,10*ROW('Water Data'!H194))),'Data Summary'!CI200="Yes"),OFFSET('Water Data'!$H$7,0,10*ROW('Water Data'!H194)),NA())</f>
        <v>#N/A</v>
      </c>
      <c r="U200" s="60" t="e">
        <f ca="true">+IF(AND(ISNUMBER(OFFSET('Water Data'!$H$10,0,10*ROW('Water Data'!H194))),'Data Summary'!CJ200="Yes"),OFFSET('Water Data'!$H$10,0,10*ROW('Water Data'!H194)),NA())</f>
        <v>#N/A</v>
      </c>
      <c r="V200" s="106" t="e">
        <f ca="true">+IF(AND(ISNUMBER(OFFSET('Sanitation Data'!$C$5,0,10*ROW('Sanitation Data'!C194))),'Data Summary'!CK200="Yes"),100-OFFSET('Sanitation Data'!$C$5,0,10*ROW('Sanitation Data'!C194)),NA())</f>
        <v>#N/A</v>
      </c>
      <c r="W200" s="106" t="e">
        <f ca="true">+IF(AND(ISNUMBER(OFFSET('Sanitation Data'!$C$7,0,10*ROW('Sanitation Data'!C194))),'Data Summary'!CL200="Yes"),OFFSET('Sanitation Data'!$C$7,0,10*ROW('Sanitation Data'!C194)),NA())</f>
        <v>#N/A</v>
      </c>
      <c r="X200" s="106" t="e">
        <f ca="true">+IF(AND(ISNUMBER(OFFSET('Sanitation Data'!$C$11,0,10*ROW('Sanitation Data'!C194))),'Data Summary'!CM200="Yes"),OFFSET('Sanitation Data'!$C$11,0,10*ROW('Sanitation Data'!C194)),NA())</f>
        <v>#N/A</v>
      </c>
      <c r="Y200" s="106" t="e">
        <f ca="true">+IF(AND(ISNUMBER(OFFSET('Sanitation Data'!$C$12,0,10*ROW('Sanitation Data'!C194))),'Data Summary'!CN200="Yes"),OFFSET('Sanitation Data'!$C$12,0,10*ROW('Sanitation Data'!C194)),NA())</f>
        <v>#N/A</v>
      </c>
      <c r="Z200" s="106" t="e">
        <f ca="true">+IF(AND(ISNUMBER(OFFSET('Sanitation Data'!$C$13,0,10*ROW('Sanitation Data'!C194))),'Data Summary'!CO200="Yes"),OFFSET('Sanitation Data'!$C$13,0,10*ROW('Sanitation Data'!C194)),NA())</f>
        <v>#N/A</v>
      </c>
      <c r="AA200" s="106" t="e">
        <f ca="true">+IF(AND(ISNUMBER(OFFSET('Sanitation Data'!$D$5,0,10*ROW('Sanitation Data'!D194))),'Data Summary'!CP200="Yes"),100-OFFSET('Sanitation Data'!$D$5,0,10*ROW('Sanitation Data'!D194)),NA())</f>
        <v>#N/A</v>
      </c>
      <c r="AB200" s="106" t="e">
        <f ca="true">+IF(AND(ISNUMBER(OFFSET('Sanitation Data'!$D$7,0,10*ROW('Sanitation Data'!D194))),'Data Summary'!CQ200="Yes"),OFFSET('Sanitation Data'!$D$7,0,10*ROW('Sanitation Data'!D194)),NA())</f>
        <v>#N/A</v>
      </c>
      <c r="AC200" s="106" t="e">
        <f ca="true">+IF(AND(ISNUMBER(OFFSET('Sanitation Data'!$D$11,0,10*ROW('Sanitation Data'!D194))),'Data Summary'!CR200="Yes"),OFFSET('Sanitation Data'!$D$11,0,10*ROW('Sanitation Data'!D194)),NA())</f>
        <v>#N/A</v>
      </c>
      <c r="AD200" s="106" t="e">
        <f ca="true">+IF(AND(ISNUMBER(OFFSET('Sanitation Data'!$D$12,0,10*ROW('Sanitation Data'!D194))),'Data Summary'!CS200="Yes"),OFFSET('Sanitation Data'!$D$12,0,10*ROW('Sanitation Data'!D194)),NA())</f>
        <v>#N/A</v>
      </c>
      <c r="AE200" s="106" t="e">
        <f ca="true">+IF(AND(ISNUMBER(OFFSET('Sanitation Data'!$D$13,0,10*ROW('Sanitation Data'!D194))),'Data Summary'!CT200="Yes"),OFFSET('Sanitation Data'!$D$13,0,10*ROW('Sanitation Data'!D194)),NA())</f>
        <v>#N/A</v>
      </c>
      <c r="AF200" s="106" t="e">
        <f ca="true">+IF(AND(ISNUMBER(OFFSET('Sanitation Data'!$E$5,0,10*ROW('Sanitation Data'!E194))),'Data Summary'!CU200="Yes"),100-OFFSET('Sanitation Data'!$E$5,0,10*ROW('Sanitation Data'!E194)),NA())</f>
        <v>#N/A</v>
      </c>
      <c r="AG200" s="106" t="e">
        <f ca="true">+IF(AND(ISNUMBER(OFFSET('Sanitation Data'!$E$7,0,10*ROW('Sanitation Data'!E194))),'Data Summary'!CV200="Yes"),OFFSET('Sanitation Data'!$E$7,0,10*ROW('Sanitation Data'!E194)),NA())</f>
        <v>#N/A</v>
      </c>
      <c r="AH200" s="106" t="e">
        <f ca="true">+IF(AND(ISNUMBER(OFFSET('Sanitation Data'!$E$11,0,10*ROW('Sanitation Data'!E194))),'Data Summary'!CW200="Yes"),OFFSET('Sanitation Data'!$E$11,0,10*ROW('Sanitation Data'!E194)),NA())</f>
        <v>#N/A</v>
      </c>
      <c r="AI200" s="106" t="e">
        <f ca="true">+IF(AND(ISNUMBER(OFFSET('Sanitation Data'!$E$12,0,10*ROW('Sanitation Data'!E194))),'Data Summary'!CX200="Yes"),OFFSET('Sanitation Data'!$E$12,0,10*ROW('Sanitation Data'!E194)),NA())</f>
        <v>#N/A</v>
      </c>
      <c r="AJ200" s="106" t="e">
        <f ca="true">+IF(AND(ISNUMBER(OFFSET('Sanitation Data'!$E$13,0,10*ROW('Sanitation Data'!E194))),'Data Summary'!CY200="Yes"),OFFSET('Sanitation Data'!$E$13,0,10*ROW('Sanitation Data'!E194)),NA())</f>
        <v>#N/A</v>
      </c>
      <c r="AK200" s="106" t="e">
        <f ca="true">+IF(AND(ISNUMBER(OFFSET('Sanitation Data'!$F$5,0,10*ROW('Sanitation Data'!F194))),'Data Summary'!CZ200="Yes"),100-OFFSET('Sanitation Data'!$F$5,0,10*ROW('Sanitation Data'!F194)),NA())</f>
        <v>#N/A</v>
      </c>
      <c r="AL200" s="106" t="e">
        <f ca="true">+IF(AND(ISNUMBER(OFFSET('Sanitation Data'!$F$7,0,10*ROW('Sanitation Data'!F194))),'Data Summary'!DA200="Yes"),OFFSET('Sanitation Data'!$F$7,0,10*ROW('Sanitation Data'!F194)),NA())</f>
        <v>#N/A</v>
      </c>
      <c r="AM200" s="106" t="e">
        <f ca="true">+IF(AND(ISNUMBER(OFFSET('Sanitation Data'!$F$11,0,10*ROW('Sanitation Data'!F194))),'Data Summary'!DB200="Yes"),OFFSET('Sanitation Data'!$F$11,0,10*ROW('Sanitation Data'!F194)),NA())</f>
        <v>#N/A</v>
      </c>
      <c r="AN200" s="106" t="e">
        <f ca="true">+IF(AND(ISNUMBER(OFFSET('Sanitation Data'!$F$12,0,10*ROW('Sanitation Data'!F194))),'Data Summary'!DC200="Yes"),OFFSET('Sanitation Data'!$F$12,0,10*ROW('Sanitation Data'!F194)),NA())</f>
        <v>#N/A</v>
      </c>
      <c r="AO200" s="106" t="e">
        <f ca="true">+IF(AND(ISNUMBER(OFFSET('Sanitation Data'!$F$13,0,10*ROW('Sanitation Data'!F194))),'Data Summary'!DD200="Yes"),OFFSET('Sanitation Data'!$F$13,0,10*ROW('Sanitation Data'!F194)),NA())</f>
        <v>#N/A</v>
      </c>
      <c r="AP200" s="106" t="e">
        <f ca="true">+IF(AND(ISNUMBER(OFFSET('Sanitation Data'!$G$5,0,10*ROW('Sanitation Data'!G194))),'Data Summary'!DE200="Yes"),100-OFFSET('Sanitation Data'!$G$5,0,10*ROW('Sanitation Data'!G194)),NA())</f>
        <v>#N/A</v>
      </c>
      <c r="AQ200" s="106" t="e">
        <f ca="true">+IF(AND(ISNUMBER(OFFSET('Sanitation Data'!$G$7,0,10*ROW('Sanitation Data'!G194))),'Data Summary'!DF200="Yes"),OFFSET('Sanitation Data'!$G$7,0,10*ROW('Sanitation Data'!G194)),NA())</f>
        <v>#N/A</v>
      </c>
      <c r="AR200" s="106" t="e">
        <f ca="true">+IF(AND(ISNUMBER(OFFSET('Sanitation Data'!$G$11,0,10*ROW('Sanitation Data'!G194))),'Data Summary'!DG200="Yes"),OFFSET('Sanitation Data'!$G$11,0,10*ROW('Sanitation Data'!G194)),NA())</f>
        <v>#N/A</v>
      </c>
      <c r="AS200" s="106" t="e">
        <f ca="true">+IF(AND(ISNUMBER(OFFSET('Sanitation Data'!$G$12,0,10*ROW('Sanitation Data'!G194))),'Data Summary'!DH200="Yes"),OFFSET('Sanitation Data'!$G$12,0,10*ROW('Sanitation Data'!G194)),NA())</f>
        <v>#N/A</v>
      </c>
      <c r="AT200" s="106" t="e">
        <f ca="true">+IF(AND(ISNUMBER(OFFSET('Sanitation Data'!$G$13,0,10*ROW('Sanitation Data'!G194))),'Data Summary'!DI200="Yes"),OFFSET('Sanitation Data'!$G$13,0,10*ROW('Sanitation Data'!G194)),NA())</f>
        <v>#N/A</v>
      </c>
      <c r="AU200" s="106" t="e">
        <f ca="true">+IF(AND(ISNUMBER(OFFSET('Sanitation Data'!$H$5,0,10*ROW('Sanitation Data'!H194))),'Data Summary'!DJ200="Yes"),100-OFFSET('Sanitation Data'!$H$5,0,10*ROW('Sanitation Data'!H194)),NA())</f>
        <v>#N/A</v>
      </c>
      <c r="AV200" s="106" t="e">
        <f ca="true">+IF(AND(ISNUMBER(OFFSET('Sanitation Data'!$H$7,0,10*ROW('Sanitation Data'!H194))),'Data Summary'!DK200="Yes"),OFFSET('Sanitation Data'!$H$7,0,10*ROW('Sanitation Data'!H194)),NA())</f>
        <v>#N/A</v>
      </c>
      <c r="AW200" s="106" t="e">
        <f ca="true">+IF(AND(ISNUMBER(OFFSET('Sanitation Data'!$H$11,0,10*ROW('Sanitation Data'!H194))),'Data Summary'!DL200="Yes"),OFFSET('Sanitation Data'!$H$11,0,10*ROW('Sanitation Data'!H194)),NA())</f>
        <v>#N/A</v>
      </c>
      <c r="AX200" s="106" t="e">
        <f ca="true">+IF(AND(ISNUMBER(OFFSET('Sanitation Data'!$H$12,0,10*ROW('Sanitation Data'!H194))),'Data Summary'!DM200="Yes"),OFFSET('Sanitation Data'!$H$12,0,10*ROW('Sanitation Data'!H194)),NA())</f>
        <v>#N/A</v>
      </c>
      <c r="AY200" s="106" t="e">
        <f ca="true">+IF(AND(ISNUMBER(OFFSET('Sanitation Data'!$H$13,0,10*ROW('Sanitation Data'!H194))),'Data Summary'!DN200="Yes"),OFFSET('Sanitation Data'!$H$13,0,10*ROW('Sanitation Data'!H194)),NA())</f>
        <v>#N/A</v>
      </c>
      <c r="AZ200" s="111" t="e">
        <f ca="true">+IF(AND(ISNUMBER(OFFSET('Hygiene Data'!$C$6,0,10*ROW('Hygiene Data'!C194))),'Data Summary'!DO200="Yes"),OFFSET('Hygiene Data'!$C$6,0,10*ROW('Hygiene Data'!C194)),NA())</f>
        <v>#N/A</v>
      </c>
      <c r="BA200" s="111" t="e">
        <f ca="true">+IF(AND(ISNUMBER(OFFSET('Hygiene Data'!$C$8,0,10*ROW('Hygiene Data'!C194))),'Data Summary'!DP200="Yes"),OFFSET('Hygiene Data'!$C$8,0,10*ROW('Hygiene Data'!C194)),NA())</f>
        <v>#N/A</v>
      </c>
      <c r="BB200" s="111" t="e">
        <f ca="true">+IF(AND(ISNUMBER(OFFSET('Hygiene Data'!$C$10,0,10*ROW('Hygiene Data'!C194))),'Data Summary'!DQ200="Yes"),OFFSET('Hygiene Data'!$C$10,0,10*ROW('Hygiene Data'!C194)),NA())</f>
        <v>#N/A</v>
      </c>
      <c r="BC200" s="111" t="e">
        <f ca="true">+IF(AND(ISNUMBER(OFFSET('Hygiene Data'!$D$6,0,10*ROW('Hygiene Data'!D194))),'Data Summary'!DR200="Yes"),OFFSET('Hygiene Data'!$D$6,0,10*ROW('Hygiene Data'!D194)),NA())</f>
        <v>#N/A</v>
      </c>
      <c r="BD200" s="111" t="e">
        <f ca="true">+IF(AND(ISNUMBER(OFFSET('Hygiene Data'!$D$8,0,10*ROW('Hygiene Data'!D194))),'Data Summary'!DS200="Yes"),OFFSET('Hygiene Data'!$D$8,0,10*ROW('Hygiene Data'!D194)),NA())</f>
        <v>#N/A</v>
      </c>
      <c r="BE200" s="111" t="e">
        <f ca="true">+IF(AND(ISNUMBER(OFFSET('Hygiene Data'!$D$10,0,10*ROW('Hygiene Data'!D194))),'Data Summary'!DT200="Yes"),OFFSET('Hygiene Data'!$D$10,0,10*ROW('Hygiene Data'!D194)),NA())</f>
        <v>#N/A</v>
      </c>
      <c r="BF200" s="111" t="e">
        <f ca="true">+IF(AND(ISNUMBER(OFFSET('Hygiene Data'!$E$6,0,10*ROW('Hygiene Data'!E194))),'Data Summary'!DU200="Yes"),OFFSET('Hygiene Data'!$E$6,0,10*ROW('Hygiene Data'!E194)),NA())</f>
        <v>#N/A</v>
      </c>
      <c r="BG200" s="111" t="e">
        <f ca="true">+IF(AND(ISNUMBER(OFFSET('Hygiene Data'!$E$8,0,10*ROW('Hygiene Data'!E194))),'Data Summary'!DV200="Yes"),OFFSET('Hygiene Data'!$E$8,0,10*ROW('Hygiene Data'!E194)),NA())</f>
        <v>#N/A</v>
      </c>
      <c r="BH200" s="111" t="e">
        <f ca="true">+IF(AND(ISNUMBER(OFFSET('Hygiene Data'!$E$10,0,10*ROW('Hygiene Data'!E194))),'Data Summary'!DW200="Yes"),OFFSET('Hygiene Data'!$E$10,0,10*ROW('Hygiene Data'!E194)),NA())</f>
        <v>#N/A</v>
      </c>
      <c r="BI200" s="111" t="e">
        <f ca="true">+IF(AND(ISNUMBER(OFFSET('Hygiene Data'!$F$6,0,10*ROW('Hygiene Data'!F194))),'Data Summary'!DX200="Yes"),OFFSET('Hygiene Data'!$F$6,0,10*ROW('Hygiene Data'!F194)),NA())</f>
        <v>#N/A</v>
      </c>
      <c r="BJ200" s="111" t="e">
        <f ca="true">+IF(AND(ISNUMBER(OFFSET('Hygiene Data'!$F$8,0,10*ROW('Hygiene Data'!F194))),'Data Summary'!DY200="Yes"),OFFSET('Hygiene Data'!$F$8,0,10*ROW('Hygiene Data'!F194)),NA())</f>
        <v>#N/A</v>
      </c>
      <c r="BK200" s="111" t="e">
        <f ca="true">+IF(AND(ISNUMBER(OFFSET('Hygiene Data'!$F$10,0,10*ROW('Hygiene Data'!F194))),'Data Summary'!DZ200="Yes"),OFFSET('Hygiene Data'!$F$10,0,10*ROW('Hygiene Data'!F194)),NA())</f>
        <v>#N/A</v>
      </c>
      <c r="BL200" s="111" t="e">
        <f ca="true">+IF(AND(ISNUMBER(OFFSET('Hygiene Data'!$G$6,0,10*ROW('Hygiene Data'!G194))),'Data Summary'!EA200="Yes"),OFFSET('Hygiene Data'!$G$6,0,10*ROW('Hygiene Data'!G194)),NA())</f>
        <v>#N/A</v>
      </c>
      <c r="BM200" s="111" t="e">
        <f ca="true">+IF(AND(ISNUMBER(OFFSET('Hygiene Data'!$G$8,0,10*ROW('Hygiene Data'!G194))),'Data Summary'!EB200="Yes"),OFFSET('Hygiene Data'!$G$8,0,10*ROW('Hygiene Data'!G194)),NA())</f>
        <v>#N/A</v>
      </c>
      <c r="BN200" s="111" t="e">
        <f ca="true">+IF(AND(ISNUMBER(OFFSET('Hygiene Data'!$G$10,0,10*ROW('Hygiene Data'!G194))),'Data Summary'!EC200="Yes"),OFFSET('Hygiene Data'!$G$10,0,10*ROW('Hygiene Data'!G194)),NA())</f>
        <v>#N/A</v>
      </c>
      <c r="BO200" s="111" t="e">
        <f ca="true">+IF(AND(ISNUMBER(OFFSET('Hygiene Data'!$H$6,0,10*ROW('Hygiene Data'!H194))),'Data Summary'!ED200="Yes"),OFFSET('Hygiene Data'!$H$6,0,10*ROW('Hygiene Data'!H194)),NA())</f>
        <v>#N/A</v>
      </c>
      <c r="BP200" s="111" t="e">
        <f ca="true">+IF(AND(ISNUMBER(OFFSET('Hygiene Data'!$H$8,0,10*ROW('Hygiene Data'!H194))),'Data Summary'!EE200="Yes"),OFFSET('Hygiene Data'!$H$8,0,10*ROW('Hygiene Data'!H194)),NA())</f>
        <v>#N/A</v>
      </c>
      <c r="BQ200" s="111" t="e">
        <f ca="true">+IF(AND(ISNUMBER(OFFSET('Hygiene Data'!$H$10,0,10*ROW('Hygiene Data'!H194))),'Data Summary'!EF200="Yes"),OFFSET('Hygiene Data'!$H$10,0,10*ROW('Hygiene Data'!H194)),NA())</f>
        <v>#N/A</v>
      </c>
    </row>
    <row r="201" x14ac:dyDescent="0.2">
      <c r="A201" s="59" t="e">
        <f ca="true">+IF(OFFSET('Water Data'!$B$1,0,10*ROW('Water Data'!B195))="",NA(),OFFSET('Water Data'!$B$1,0,10*ROW('Water Data'!B195)))</f>
        <v>#N/A</v>
      </c>
      <c r="B201" s="59" t="e">
        <f ca="true">+IF(OFFSET('Water Data'!$A$3,0,10*ROW('Water Data'!A198))="",NA(),OFFSET('Water Data'!$A$3,0,10*ROW('Water Data'!A198)))</f>
        <v>#N/A</v>
      </c>
      <c r="C201" s="59" t="e">
        <f ca="true">+IF(OFFSET('Water Data'!$C$3,0,10*ROW('Water Data'!C198))="",NA(),OFFSET('Water Data'!$C$3,0,10*ROW('Water Data'!C198)))</f>
        <v>#N/A</v>
      </c>
      <c r="D201" s="60" t="e">
        <f ca="true">+IF(AND(ISNUMBER(OFFSET('Water Data'!$C$5,0,10*ROW('Water Data'!C195))),'Data Summary'!BS201="Yes"),100-OFFSET('Water Data'!$C$5,0,10*ROW('Water Data'!C195)),NA())</f>
        <v>#N/A</v>
      </c>
      <c r="E201" s="60" t="e">
        <f ca="true">+IF(AND(ISNUMBER(OFFSET('Water Data'!$C$7,0,10*ROW('Water Data'!C195))),'Data Summary'!BT201="Yes"),OFFSET('Water Data'!$C$7,0,10*ROW('Water Data'!C195)),NA())</f>
        <v>#N/A</v>
      </c>
      <c r="F201" s="60" t="e">
        <f ca="true">+IF(AND(ISNUMBER(OFFSET('Water Data'!$C$10,0,10*ROW('Water Data'!C195))),'Data Summary'!BU201="Yes"),OFFSET('Water Data'!$C$10,0,10*ROW('Water Data'!C195)),NA())</f>
        <v>#N/A</v>
      </c>
      <c r="G201" s="60" t="e">
        <f ca="true">+IF(AND(ISNUMBER(OFFSET('Water Data'!$D$5,0,10*ROW('Water Data'!D195))),'Data Summary'!BV201="Yes"),100-OFFSET('Water Data'!$D$5,0,10*ROW('Water Data'!D195)),NA())</f>
        <v>#N/A</v>
      </c>
      <c r="H201" s="60" t="e">
        <f ca="true">+IF(AND(ISNUMBER(OFFSET('Water Data'!$D$7,0,10*ROW('Water Data'!D195))),'Data Summary'!BW201="Yes"),OFFSET('Water Data'!$D$7,0,10*ROW('Water Data'!D195)),NA())</f>
        <v>#N/A</v>
      </c>
      <c r="I201" s="60" t="e">
        <f ca="true">+IF(AND(ISNUMBER(OFFSET('Water Data'!$D$10,0,10*ROW('Water Data'!D195))),'Data Summary'!BX201="Yes"),OFFSET('Water Data'!$D$10,0,10*ROW('Water Data'!D195)),NA())</f>
        <v>#N/A</v>
      </c>
      <c r="J201" s="60" t="e">
        <f ca="true">+IF(AND(ISNUMBER(OFFSET('Water Data'!$E$5,0,10*ROW('Water Data'!E195))),'Data Summary'!BY201="Yes"),100-OFFSET('Water Data'!$E$5,0,10*ROW('Water Data'!E195)),NA())</f>
        <v>#N/A</v>
      </c>
      <c r="K201" s="60" t="e">
        <f ca="true">+IF(AND(ISNUMBER(OFFSET('Water Data'!$E$7,0,10*ROW('Water Data'!E195))),'Data Summary'!BZ201="Yes"),OFFSET('Water Data'!$E$7,0,10*ROW('Water Data'!E195)),NA())</f>
        <v>#N/A</v>
      </c>
      <c r="L201" s="60" t="e">
        <f ca="true">+IF(AND(ISNUMBER(OFFSET('Water Data'!$E$10,0,10*ROW('Water Data'!E195))),'Data Summary'!CA201="Yes"),OFFSET('Water Data'!$E$10,0,10*ROW('Water Data'!E195)),NA())</f>
        <v>#N/A</v>
      </c>
      <c r="M201" s="60" t="e">
        <f ca="true">+IF(AND(ISNUMBER(OFFSET('Water Data'!$F$5,0,10*ROW('Water Data'!F195))),'Data Summary'!CB201="Yes"),100-OFFSET('Water Data'!$F$5,0,10*ROW('Water Data'!F195)),NA())</f>
        <v>#N/A</v>
      </c>
      <c r="N201" s="60" t="e">
        <f ca="true">+IF(AND(ISNUMBER(OFFSET('Water Data'!$F$7,0,10*ROW('Water Data'!F195))),'Data Summary'!CC201="Yes"),OFFSET('Water Data'!$F$7,0,10*ROW('Water Data'!F195)),NA())</f>
        <v>#N/A</v>
      </c>
      <c r="O201" s="60" t="e">
        <f ca="true">+IF(AND(ISNUMBER(OFFSET('Water Data'!$F$10,0,10*ROW('Water Data'!F195))),'Data Summary'!CD201="Yes"),OFFSET('Water Data'!$F$10,0,10*ROW('Water Data'!F195)),NA())</f>
        <v>#N/A</v>
      </c>
      <c r="P201" s="60" t="e">
        <f ca="true">+IF(AND(ISNUMBER(OFFSET('Water Data'!$G$5,0,10*ROW('Water Data'!G195))),'Data Summary'!CE201="Yes"),100-OFFSET('Water Data'!$G$5,0,10*ROW('Water Data'!G195)),NA())</f>
        <v>#N/A</v>
      </c>
      <c r="Q201" s="60" t="e">
        <f ca="true">+IF(AND(ISNUMBER(OFFSET('Water Data'!$G$7,0,10*ROW('Water Data'!G195))),'Data Summary'!CF201="Yes"),OFFSET('Water Data'!$G$7,0,10*ROW('Water Data'!G195)),NA())</f>
        <v>#N/A</v>
      </c>
      <c r="R201" s="60" t="e">
        <f ca="true">+IF(AND(ISNUMBER(OFFSET('Water Data'!$G$10,0,10*ROW('Water Data'!G195))),'Data Summary'!CG201="Yes"),OFFSET('Water Data'!$G$10,0,10*ROW('Water Data'!G195)),NA())</f>
        <v>#N/A</v>
      </c>
      <c r="S201" s="60" t="e">
        <f ca="true">+IF(AND(ISNUMBER(OFFSET('Water Data'!$H$5,0,10*ROW('Water Data'!H195))),'Data Summary'!CH201="Yes"),100-OFFSET('Water Data'!$H$5,0,10*ROW('Water Data'!H195)),NA())</f>
        <v>#N/A</v>
      </c>
      <c r="T201" s="60" t="e">
        <f ca="true">+IF(AND(ISNUMBER(OFFSET('Water Data'!$H$7,0,10*ROW('Water Data'!H195))),'Data Summary'!CI201="Yes"),OFFSET('Water Data'!$H$7,0,10*ROW('Water Data'!H195)),NA())</f>
        <v>#N/A</v>
      </c>
      <c r="U201" s="60" t="e">
        <f ca="true">+IF(AND(ISNUMBER(OFFSET('Water Data'!$H$10,0,10*ROW('Water Data'!H195))),'Data Summary'!CJ201="Yes"),OFFSET('Water Data'!$H$10,0,10*ROW('Water Data'!H195)),NA())</f>
        <v>#N/A</v>
      </c>
      <c r="V201" s="106" t="e">
        <f ca="true">+IF(AND(ISNUMBER(OFFSET('Sanitation Data'!$C$5,0,10*ROW('Sanitation Data'!C195))),'Data Summary'!CK201="Yes"),100-OFFSET('Sanitation Data'!$C$5,0,10*ROW('Sanitation Data'!C195)),NA())</f>
        <v>#N/A</v>
      </c>
      <c r="W201" s="106" t="e">
        <f ca="true">+IF(AND(ISNUMBER(OFFSET('Sanitation Data'!$C$7,0,10*ROW('Sanitation Data'!C195))),'Data Summary'!CL201="Yes"),OFFSET('Sanitation Data'!$C$7,0,10*ROW('Sanitation Data'!C195)),NA())</f>
        <v>#N/A</v>
      </c>
      <c r="X201" s="106" t="e">
        <f ca="true">+IF(AND(ISNUMBER(OFFSET('Sanitation Data'!$C$11,0,10*ROW('Sanitation Data'!C195))),'Data Summary'!CM201="Yes"),OFFSET('Sanitation Data'!$C$11,0,10*ROW('Sanitation Data'!C195)),NA())</f>
        <v>#N/A</v>
      </c>
      <c r="Y201" s="106" t="e">
        <f ca="true">+IF(AND(ISNUMBER(OFFSET('Sanitation Data'!$C$12,0,10*ROW('Sanitation Data'!C195))),'Data Summary'!CN201="Yes"),OFFSET('Sanitation Data'!$C$12,0,10*ROW('Sanitation Data'!C195)),NA())</f>
        <v>#N/A</v>
      </c>
      <c r="Z201" s="106" t="e">
        <f ca="true">+IF(AND(ISNUMBER(OFFSET('Sanitation Data'!$C$13,0,10*ROW('Sanitation Data'!C195))),'Data Summary'!CO201="Yes"),OFFSET('Sanitation Data'!$C$13,0,10*ROW('Sanitation Data'!C195)),NA())</f>
        <v>#N/A</v>
      </c>
      <c r="AA201" s="106" t="e">
        <f ca="true">+IF(AND(ISNUMBER(OFFSET('Sanitation Data'!$D$5,0,10*ROW('Sanitation Data'!D195))),'Data Summary'!CP201="Yes"),100-OFFSET('Sanitation Data'!$D$5,0,10*ROW('Sanitation Data'!D195)),NA())</f>
        <v>#N/A</v>
      </c>
      <c r="AB201" s="106" t="e">
        <f ca="true">+IF(AND(ISNUMBER(OFFSET('Sanitation Data'!$D$7,0,10*ROW('Sanitation Data'!D195))),'Data Summary'!CQ201="Yes"),OFFSET('Sanitation Data'!$D$7,0,10*ROW('Sanitation Data'!D195)),NA())</f>
        <v>#N/A</v>
      </c>
      <c r="AC201" s="106" t="e">
        <f ca="true">+IF(AND(ISNUMBER(OFFSET('Sanitation Data'!$D$11,0,10*ROW('Sanitation Data'!D195))),'Data Summary'!CR201="Yes"),OFFSET('Sanitation Data'!$D$11,0,10*ROW('Sanitation Data'!D195)),NA())</f>
        <v>#N/A</v>
      </c>
      <c r="AD201" s="106" t="e">
        <f ca="true">+IF(AND(ISNUMBER(OFFSET('Sanitation Data'!$D$12,0,10*ROW('Sanitation Data'!D195))),'Data Summary'!CS201="Yes"),OFFSET('Sanitation Data'!$D$12,0,10*ROW('Sanitation Data'!D195)),NA())</f>
        <v>#N/A</v>
      </c>
      <c r="AE201" s="106" t="e">
        <f ca="true">+IF(AND(ISNUMBER(OFFSET('Sanitation Data'!$D$13,0,10*ROW('Sanitation Data'!D195))),'Data Summary'!CT201="Yes"),OFFSET('Sanitation Data'!$D$13,0,10*ROW('Sanitation Data'!D195)),NA())</f>
        <v>#N/A</v>
      </c>
      <c r="AF201" s="106" t="e">
        <f ca="true">+IF(AND(ISNUMBER(OFFSET('Sanitation Data'!$E$5,0,10*ROW('Sanitation Data'!E195))),'Data Summary'!CU201="Yes"),100-OFFSET('Sanitation Data'!$E$5,0,10*ROW('Sanitation Data'!E195)),NA())</f>
        <v>#N/A</v>
      </c>
      <c r="AG201" s="106" t="e">
        <f ca="true">+IF(AND(ISNUMBER(OFFSET('Sanitation Data'!$E$7,0,10*ROW('Sanitation Data'!E195))),'Data Summary'!CV201="Yes"),OFFSET('Sanitation Data'!$E$7,0,10*ROW('Sanitation Data'!E195)),NA())</f>
        <v>#N/A</v>
      </c>
      <c r="AH201" s="106" t="e">
        <f ca="true">+IF(AND(ISNUMBER(OFFSET('Sanitation Data'!$E$11,0,10*ROW('Sanitation Data'!E195))),'Data Summary'!CW201="Yes"),OFFSET('Sanitation Data'!$E$11,0,10*ROW('Sanitation Data'!E195)),NA())</f>
        <v>#N/A</v>
      </c>
      <c r="AI201" s="106" t="e">
        <f ca="true">+IF(AND(ISNUMBER(OFFSET('Sanitation Data'!$E$12,0,10*ROW('Sanitation Data'!E195))),'Data Summary'!CX201="Yes"),OFFSET('Sanitation Data'!$E$12,0,10*ROW('Sanitation Data'!E195)),NA())</f>
        <v>#N/A</v>
      </c>
      <c r="AJ201" s="106" t="e">
        <f ca="true">+IF(AND(ISNUMBER(OFFSET('Sanitation Data'!$E$13,0,10*ROW('Sanitation Data'!E195))),'Data Summary'!CY201="Yes"),OFFSET('Sanitation Data'!$E$13,0,10*ROW('Sanitation Data'!E195)),NA())</f>
        <v>#N/A</v>
      </c>
      <c r="AK201" s="106" t="e">
        <f ca="true">+IF(AND(ISNUMBER(OFFSET('Sanitation Data'!$F$5,0,10*ROW('Sanitation Data'!F195))),'Data Summary'!CZ201="Yes"),100-OFFSET('Sanitation Data'!$F$5,0,10*ROW('Sanitation Data'!F195)),NA())</f>
        <v>#N/A</v>
      </c>
      <c r="AL201" s="106" t="e">
        <f ca="true">+IF(AND(ISNUMBER(OFFSET('Sanitation Data'!$F$7,0,10*ROW('Sanitation Data'!F195))),'Data Summary'!DA201="Yes"),OFFSET('Sanitation Data'!$F$7,0,10*ROW('Sanitation Data'!F195)),NA())</f>
        <v>#N/A</v>
      </c>
      <c r="AM201" s="106" t="e">
        <f ca="true">+IF(AND(ISNUMBER(OFFSET('Sanitation Data'!$F$11,0,10*ROW('Sanitation Data'!F195))),'Data Summary'!DB201="Yes"),OFFSET('Sanitation Data'!$F$11,0,10*ROW('Sanitation Data'!F195)),NA())</f>
        <v>#N/A</v>
      </c>
      <c r="AN201" s="106" t="e">
        <f ca="true">+IF(AND(ISNUMBER(OFFSET('Sanitation Data'!$F$12,0,10*ROW('Sanitation Data'!F195))),'Data Summary'!DC201="Yes"),OFFSET('Sanitation Data'!$F$12,0,10*ROW('Sanitation Data'!F195)),NA())</f>
        <v>#N/A</v>
      </c>
      <c r="AO201" s="106" t="e">
        <f ca="true">+IF(AND(ISNUMBER(OFFSET('Sanitation Data'!$F$13,0,10*ROW('Sanitation Data'!F195))),'Data Summary'!DD201="Yes"),OFFSET('Sanitation Data'!$F$13,0,10*ROW('Sanitation Data'!F195)),NA())</f>
        <v>#N/A</v>
      </c>
      <c r="AP201" s="106" t="e">
        <f ca="true">+IF(AND(ISNUMBER(OFFSET('Sanitation Data'!$G$5,0,10*ROW('Sanitation Data'!G195))),'Data Summary'!DE201="Yes"),100-OFFSET('Sanitation Data'!$G$5,0,10*ROW('Sanitation Data'!G195)),NA())</f>
        <v>#N/A</v>
      </c>
      <c r="AQ201" s="106" t="e">
        <f ca="true">+IF(AND(ISNUMBER(OFFSET('Sanitation Data'!$G$7,0,10*ROW('Sanitation Data'!G195))),'Data Summary'!DF201="Yes"),OFFSET('Sanitation Data'!$G$7,0,10*ROW('Sanitation Data'!G195)),NA())</f>
        <v>#N/A</v>
      </c>
      <c r="AR201" s="106" t="e">
        <f ca="true">+IF(AND(ISNUMBER(OFFSET('Sanitation Data'!$G$11,0,10*ROW('Sanitation Data'!G195))),'Data Summary'!DG201="Yes"),OFFSET('Sanitation Data'!$G$11,0,10*ROW('Sanitation Data'!G195)),NA())</f>
        <v>#N/A</v>
      </c>
      <c r="AS201" s="106" t="e">
        <f ca="true">+IF(AND(ISNUMBER(OFFSET('Sanitation Data'!$G$12,0,10*ROW('Sanitation Data'!G195))),'Data Summary'!DH201="Yes"),OFFSET('Sanitation Data'!$G$12,0,10*ROW('Sanitation Data'!G195)),NA())</f>
        <v>#N/A</v>
      </c>
      <c r="AT201" s="106" t="e">
        <f ca="true">+IF(AND(ISNUMBER(OFFSET('Sanitation Data'!$G$13,0,10*ROW('Sanitation Data'!G195))),'Data Summary'!DI201="Yes"),OFFSET('Sanitation Data'!$G$13,0,10*ROW('Sanitation Data'!G195)),NA())</f>
        <v>#N/A</v>
      </c>
      <c r="AU201" s="106" t="e">
        <f ca="true">+IF(AND(ISNUMBER(OFFSET('Sanitation Data'!$H$5,0,10*ROW('Sanitation Data'!H195))),'Data Summary'!DJ201="Yes"),100-OFFSET('Sanitation Data'!$H$5,0,10*ROW('Sanitation Data'!H195)),NA())</f>
        <v>#N/A</v>
      </c>
      <c r="AV201" s="106" t="e">
        <f ca="true">+IF(AND(ISNUMBER(OFFSET('Sanitation Data'!$H$7,0,10*ROW('Sanitation Data'!H195))),'Data Summary'!DK201="Yes"),OFFSET('Sanitation Data'!$H$7,0,10*ROW('Sanitation Data'!H195)),NA())</f>
        <v>#N/A</v>
      </c>
      <c r="AW201" s="106" t="e">
        <f ca="true">+IF(AND(ISNUMBER(OFFSET('Sanitation Data'!$H$11,0,10*ROW('Sanitation Data'!H195))),'Data Summary'!DL201="Yes"),OFFSET('Sanitation Data'!$H$11,0,10*ROW('Sanitation Data'!H195)),NA())</f>
        <v>#N/A</v>
      </c>
      <c r="AX201" s="106" t="e">
        <f ca="true">+IF(AND(ISNUMBER(OFFSET('Sanitation Data'!$H$12,0,10*ROW('Sanitation Data'!H195))),'Data Summary'!DM201="Yes"),OFFSET('Sanitation Data'!$H$12,0,10*ROW('Sanitation Data'!H195)),NA())</f>
        <v>#N/A</v>
      </c>
      <c r="AY201" s="106" t="e">
        <f ca="true">+IF(AND(ISNUMBER(OFFSET('Sanitation Data'!$H$13,0,10*ROW('Sanitation Data'!H195))),'Data Summary'!DN201="Yes"),OFFSET('Sanitation Data'!$H$13,0,10*ROW('Sanitation Data'!H195)),NA())</f>
        <v>#N/A</v>
      </c>
      <c r="AZ201" s="111" t="e">
        <f ca="true">+IF(AND(ISNUMBER(OFFSET('Hygiene Data'!$C$6,0,10*ROW('Hygiene Data'!C195))),'Data Summary'!DO201="Yes"),OFFSET('Hygiene Data'!$C$6,0,10*ROW('Hygiene Data'!C195)),NA())</f>
        <v>#N/A</v>
      </c>
      <c r="BA201" s="111" t="e">
        <f ca="true">+IF(AND(ISNUMBER(OFFSET('Hygiene Data'!$C$8,0,10*ROW('Hygiene Data'!C195))),'Data Summary'!DP201="Yes"),OFFSET('Hygiene Data'!$C$8,0,10*ROW('Hygiene Data'!C195)),NA())</f>
        <v>#N/A</v>
      </c>
      <c r="BB201" s="111" t="e">
        <f ca="true">+IF(AND(ISNUMBER(OFFSET('Hygiene Data'!$C$10,0,10*ROW('Hygiene Data'!C195))),'Data Summary'!DQ201="Yes"),OFFSET('Hygiene Data'!$C$10,0,10*ROW('Hygiene Data'!C195)),NA())</f>
        <v>#N/A</v>
      </c>
      <c r="BC201" s="111" t="e">
        <f ca="true">+IF(AND(ISNUMBER(OFFSET('Hygiene Data'!$D$6,0,10*ROW('Hygiene Data'!D195))),'Data Summary'!DR201="Yes"),OFFSET('Hygiene Data'!$D$6,0,10*ROW('Hygiene Data'!D195)),NA())</f>
        <v>#N/A</v>
      </c>
      <c r="BD201" s="111" t="e">
        <f ca="true">+IF(AND(ISNUMBER(OFFSET('Hygiene Data'!$D$8,0,10*ROW('Hygiene Data'!D195))),'Data Summary'!DS201="Yes"),OFFSET('Hygiene Data'!$D$8,0,10*ROW('Hygiene Data'!D195)),NA())</f>
        <v>#N/A</v>
      </c>
      <c r="BE201" s="111" t="e">
        <f ca="true">+IF(AND(ISNUMBER(OFFSET('Hygiene Data'!$D$10,0,10*ROW('Hygiene Data'!D195))),'Data Summary'!DT201="Yes"),OFFSET('Hygiene Data'!$D$10,0,10*ROW('Hygiene Data'!D195)),NA())</f>
        <v>#N/A</v>
      </c>
      <c r="BF201" s="111" t="e">
        <f ca="true">+IF(AND(ISNUMBER(OFFSET('Hygiene Data'!$E$6,0,10*ROW('Hygiene Data'!E195))),'Data Summary'!DU201="Yes"),OFFSET('Hygiene Data'!$E$6,0,10*ROW('Hygiene Data'!E195)),NA())</f>
        <v>#N/A</v>
      </c>
      <c r="BG201" s="111" t="e">
        <f ca="true">+IF(AND(ISNUMBER(OFFSET('Hygiene Data'!$E$8,0,10*ROW('Hygiene Data'!E195))),'Data Summary'!DV201="Yes"),OFFSET('Hygiene Data'!$E$8,0,10*ROW('Hygiene Data'!E195)),NA())</f>
        <v>#N/A</v>
      </c>
      <c r="BH201" s="111" t="e">
        <f ca="true">+IF(AND(ISNUMBER(OFFSET('Hygiene Data'!$E$10,0,10*ROW('Hygiene Data'!E195))),'Data Summary'!DW201="Yes"),OFFSET('Hygiene Data'!$E$10,0,10*ROW('Hygiene Data'!E195)),NA())</f>
        <v>#N/A</v>
      </c>
      <c r="BI201" s="111" t="e">
        <f ca="true">+IF(AND(ISNUMBER(OFFSET('Hygiene Data'!$F$6,0,10*ROW('Hygiene Data'!F195))),'Data Summary'!DX201="Yes"),OFFSET('Hygiene Data'!$F$6,0,10*ROW('Hygiene Data'!F195)),NA())</f>
        <v>#N/A</v>
      </c>
      <c r="BJ201" s="111" t="e">
        <f ca="true">+IF(AND(ISNUMBER(OFFSET('Hygiene Data'!$F$8,0,10*ROW('Hygiene Data'!F195))),'Data Summary'!DY201="Yes"),OFFSET('Hygiene Data'!$F$8,0,10*ROW('Hygiene Data'!F195)),NA())</f>
        <v>#N/A</v>
      </c>
      <c r="BK201" s="111" t="e">
        <f ca="true">+IF(AND(ISNUMBER(OFFSET('Hygiene Data'!$F$10,0,10*ROW('Hygiene Data'!F195))),'Data Summary'!DZ201="Yes"),OFFSET('Hygiene Data'!$F$10,0,10*ROW('Hygiene Data'!F195)),NA())</f>
        <v>#N/A</v>
      </c>
      <c r="BL201" s="111" t="e">
        <f ca="true">+IF(AND(ISNUMBER(OFFSET('Hygiene Data'!$G$6,0,10*ROW('Hygiene Data'!G195))),'Data Summary'!EA201="Yes"),OFFSET('Hygiene Data'!$G$6,0,10*ROW('Hygiene Data'!G195)),NA())</f>
        <v>#N/A</v>
      </c>
      <c r="BM201" s="111" t="e">
        <f ca="true">+IF(AND(ISNUMBER(OFFSET('Hygiene Data'!$G$8,0,10*ROW('Hygiene Data'!G195))),'Data Summary'!EB201="Yes"),OFFSET('Hygiene Data'!$G$8,0,10*ROW('Hygiene Data'!G195)),NA())</f>
        <v>#N/A</v>
      </c>
      <c r="BN201" s="111" t="e">
        <f ca="true">+IF(AND(ISNUMBER(OFFSET('Hygiene Data'!$G$10,0,10*ROW('Hygiene Data'!G195))),'Data Summary'!EC201="Yes"),OFFSET('Hygiene Data'!$G$10,0,10*ROW('Hygiene Data'!G195)),NA())</f>
        <v>#N/A</v>
      </c>
      <c r="BO201" s="111" t="e">
        <f ca="true">+IF(AND(ISNUMBER(OFFSET('Hygiene Data'!$H$6,0,10*ROW('Hygiene Data'!H195))),'Data Summary'!ED201="Yes"),OFFSET('Hygiene Data'!$H$6,0,10*ROW('Hygiene Data'!H195)),NA())</f>
        <v>#N/A</v>
      </c>
      <c r="BP201" s="111" t="e">
        <f ca="true">+IF(AND(ISNUMBER(OFFSET('Hygiene Data'!$H$8,0,10*ROW('Hygiene Data'!H195))),'Data Summary'!EE201="Yes"),OFFSET('Hygiene Data'!$H$8,0,10*ROW('Hygiene Data'!H195)),NA())</f>
        <v>#N/A</v>
      </c>
      <c r="BQ201" s="111" t="e">
        <f ca="true">+IF(AND(ISNUMBER(OFFSET('Hygiene Data'!$H$10,0,10*ROW('Hygiene Data'!H195))),'Data Summary'!EF201="Yes"),OFFSET('Hygiene Data'!$H$10,0,10*ROW('Hygiene Data'!H195)),NA())</f>
        <v>#N/A</v>
      </c>
    </row>
    <row r="202" x14ac:dyDescent="0.2">
      <c r="A202" s="59" t="e">
        <f ca="true">+IF(OFFSET('Water Data'!$B$1,0,10*ROW('Water Data'!B196))="",NA(),OFFSET('Water Data'!$B$1,0,10*ROW('Water Data'!B196)))</f>
        <v>#N/A</v>
      </c>
      <c r="B202" s="59" t="e">
        <f ca="true">+IF(OFFSET('Water Data'!$A$3,0,10*ROW('Water Data'!A199))="",NA(),OFFSET('Water Data'!$A$3,0,10*ROW('Water Data'!A199)))</f>
        <v>#N/A</v>
      </c>
      <c r="C202" s="59" t="e">
        <f ca="true">+IF(OFFSET('Water Data'!$C$3,0,10*ROW('Water Data'!C199))="",NA(),OFFSET('Water Data'!$C$3,0,10*ROW('Water Data'!C199)))</f>
        <v>#N/A</v>
      </c>
      <c r="D202" s="60" t="e">
        <f ca="true">+IF(AND(ISNUMBER(OFFSET('Water Data'!$C$5,0,10*ROW('Water Data'!C196))),'Data Summary'!BS202="Yes"),100-OFFSET('Water Data'!$C$5,0,10*ROW('Water Data'!C196)),NA())</f>
        <v>#N/A</v>
      </c>
      <c r="E202" s="60" t="e">
        <f ca="true">+IF(AND(ISNUMBER(OFFSET('Water Data'!$C$7,0,10*ROW('Water Data'!C196))),'Data Summary'!BT202="Yes"),OFFSET('Water Data'!$C$7,0,10*ROW('Water Data'!C196)),NA())</f>
        <v>#N/A</v>
      </c>
      <c r="F202" s="60" t="e">
        <f ca="true">+IF(AND(ISNUMBER(OFFSET('Water Data'!$C$10,0,10*ROW('Water Data'!C196))),'Data Summary'!BU202="Yes"),OFFSET('Water Data'!$C$10,0,10*ROW('Water Data'!C196)),NA())</f>
        <v>#N/A</v>
      </c>
      <c r="G202" s="60" t="e">
        <f ca="true">+IF(AND(ISNUMBER(OFFSET('Water Data'!$D$5,0,10*ROW('Water Data'!D196))),'Data Summary'!BV202="Yes"),100-OFFSET('Water Data'!$D$5,0,10*ROW('Water Data'!D196)),NA())</f>
        <v>#N/A</v>
      </c>
      <c r="H202" s="60" t="e">
        <f ca="true">+IF(AND(ISNUMBER(OFFSET('Water Data'!$D$7,0,10*ROW('Water Data'!D196))),'Data Summary'!BW202="Yes"),OFFSET('Water Data'!$D$7,0,10*ROW('Water Data'!D196)),NA())</f>
        <v>#N/A</v>
      </c>
      <c r="I202" s="60" t="e">
        <f ca="true">+IF(AND(ISNUMBER(OFFSET('Water Data'!$D$10,0,10*ROW('Water Data'!D196))),'Data Summary'!BX202="Yes"),OFFSET('Water Data'!$D$10,0,10*ROW('Water Data'!D196)),NA())</f>
        <v>#N/A</v>
      </c>
      <c r="J202" s="60" t="e">
        <f ca="true">+IF(AND(ISNUMBER(OFFSET('Water Data'!$E$5,0,10*ROW('Water Data'!E196))),'Data Summary'!BY202="Yes"),100-OFFSET('Water Data'!$E$5,0,10*ROW('Water Data'!E196)),NA())</f>
        <v>#N/A</v>
      </c>
      <c r="K202" s="60" t="e">
        <f ca="true">+IF(AND(ISNUMBER(OFFSET('Water Data'!$E$7,0,10*ROW('Water Data'!E196))),'Data Summary'!BZ202="Yes"),OFFSET('Water Data'!$E$7,0,10*ROW('Water Data'!E196)),NA())</f>
        <v>#N/A</v>
      </c>
      <c r="L202" s="60" t="e">
        <f ca="true">+IF(AND(ISNUMBER(OFFSET('Water Data'!$E$10,0,10*ROW('Water Data'!E196))),'Data Summary'!CA202="Yes"),OFFSET('Water Data'!$E$10,0,10*ROW('Water Data'!E196)),NA())</f>
        <v>#N/A</v>
      </c>
      <c r="M202" s="60" t="e">
        <f ca="true">+IF(AND(ISNUMBER(OFFSET('Water Data'!$F$5,0,10*ROW('Water Data'!F196))),'Data Summary'!CB202="Yes"),100-OFFSET('Water Data'!$F$5,0,10*ROW('Water Data'!F196)),NA())</f>
        <v>#N/A</v>
      </c>
      <c r="N202" s="60" t="e">
        <f ca="true">+IF(AND(ISNUMBER(OFFSET('Water Data'!$F$7,0,10*ROW('Water Data'!F196))),'Data Summary'!CC202="Yes"),OFFSET('Water Data'!$F$7,0,10*ROW('Water Data'!F196)),NA())</f>
        <v>#N/A</v>
      </c>
      <c r="O202" s="60" t="e">
        <f ca="true">+IF(AND(ISNUMBER(OFFSET('Water Data'!$F$10,0,10*ROW('Water Data'!F196))),'Data Summary'!CD202="Yes"),OFFSET('Water Data'!$F$10,0,10*ROW('Water Data'!F196)),NA())</f>
        <v>#N/A</v>
      </c>
      <c r="P202" s="60" t="e">
        <f ca="true">+IF(AND(ISNUMBER(OFFSET('Water Data'!$G$5,0,10*ROW('Water Data'!G196))),'Data Summary'!CE202="Yes"),100-OFFSET('Water Data'!$G$5,0,10*ROW('Water Data'!G196)),NA())</f>
        <v>#N/A</v>
      </c>
      <c r="Q202" s="60" t="e">
        <f ca="true">+IF(AND(ISNUMBER(OFFSET('Water Data'!$G$7,0,10*ROW('Water Data'!G196))),'Data Summary'!CF202="Yes"),OFFSET('Water Data'!$G$7,0,10*ROW('Water Data'!G196)),NA())</f>
        <v>#N/A</v>
      </c>
      <c r="R202" s="60" t="e">
        <f ca="true">+IF(AND(ISNUMBER(OFFSET('Water Data'!$G$10,0,10*ROW('Water Data'!G196))),'Data Summary'!CG202="Yes"),OFFSET('Water Data'!$G$10,0,10*ROW('Water Data'!G196)),NA())</f>
        <v>#N/A</v>
      </c>
      <c r="S202" s="60" t="e">
        <f ca="true">+IF(AND(ISNUMBER(OFFSET('Water Data'!$H$5,0,10*ROW('Water Data'!H196))),'Data Summary'!CH202="Yes"),100-OFFSET('Water Data'!$H$5,0,10*ROW('Water Data'!H196)),NA())</f>
        <v>#N/A</v>
      </c>
      <c r="T202" s="60" t="e">
        <f ca="true">+IF(AND(ISNUMBER(OFFSET('Water Data'!$H$7,0,10*ROW('Water Data'!H196))),'Data Summary'!CI202="Yes"),OFFSET('Water Data'!$H$7,0,10*ROW('Water Data'!H196)),NA())</f>
        <v>#N/A</v>
      </c>
      <c r="U202" s="60" t="e">
        <f ca="true">+IF(AND(ISNUMBER(OFFSET('Water Data'!$H$10,0,10*ROW('Water Data'!H196))),'Data Summary'!CJ202="Yes"),OFFSET('Water Data'!$H$10,0,10*ROW('Water Data'!H196)),NA())</f>
        <v>#N/A</v>
      </c>
      <c r="V202" s="106" t="e">
        <f ca="true">+IF(AND(ISNUMBER(OFFSET('Sanitation Data'!$C$5,0,10*ROW('Sanitation Data'!C196))),'Data Summary'!CK202="Yes"),100-OFFSET('Sanitation Data'!$C$5,0,10*ROW('Sanitation Data'!C196)),NA())</f>
        <v>#N/A</v>
      </c>
      <c r="W202" s="106" t="e">
        <f ca="true">+IF(AND(ISNUMBER(OFFSET('Sanitation Data'!$C$7,0,10*ROW('Sanitation Data'!C196))),'Data Summary'!CL202="Yes"),OFFSET('Sanitation Data'!$C$7,0,10*ROW('Sanitation Data'!C196)),NA())</f>
        <v>#N/A</v>
      </c>
      <c r="X202" s="106" t="e">
        <f ca="true">+IF(AND(ISNUMBER(OFFSET('Sanitation Data'!$C$11,0,10*ROW('Sanitation Data'!C196))),'Data Summary'!CM202="Yes"),OFFSET('Sanitation Data'!$C$11,0,10*ROW('Sanitation Data'!C196)),NA())</f>
        <v>#N/A</v>
      </c>
      <c r="Y202" s="106" t="e">
        <f ca="true">+IF(AND(ISNUMBER(OFFSET('Sanitation Data'!$C$12,0,10*ROW('Sanitation Data'!C196))),'Data Summary'!CN202="Yes"),OFFSET('Sanitation Data'!$C$12,0,10*ROW('Sanitation Data'!C196)),NA())</f>
        <v>#N/A</v>
      </c>
      <c r="Z202" s="106" t="e">
        <f ca="true">+IF(AND(ISNUMBER(OFFSET('Sanitation Data'!$C$13,0,10*ROW('Sanitation Data'!C196))),'Data Summary'!CO202="Yes"),OFFSET('Sanitation Data'!$C$13,0,10*ROW('Sanitation Data'!C196)),NA())</f>
        <v>#N/A</v>
      </c>
      <c r="AA202" s="106" t="e">
        <f ca="true">+IF(AND(ISNUMBER(OFFSET('Sanitation Data'!$D$5,0,10*ROW('Sanitation Data'!D196))),'Data Summary'!CP202="Yes"),100-OFFSET('Sanitation Data'!$D$5,0,10*ROW('Sanitation Data'!D196)),NA())</f>
        <v>#N/A</v>
      </c>
      <c r="AB202" s="106" t="e">
        <f ca="true">+IF(AND(ISNUMBER(OFFSET('Sanitation Data'!$D$7,0,10*ROW('Sanitation Data'!D196))),'Data Summary'!CQ202="Yes"),OFFSET('Sanitation Data'!$D$7,0,10*ROW('Sanitation Data'!D196)),NA())</f>
        <v>#N/A</v>
      </c>
      <c r="AC202" s="106" t="e">
        <f ca="true">+IF(AND(ISNUMBER(OFFSET('Sanitation Data'!$D$11,0,10*ROW('Sanitation Data'!D196))),'Data Summary'!CR202="Yes"),OFFSET('Sanitation Data'!$D$11,0,10*ROW('Sanitation Data'!D196)),NA())</f>
        <v>#N/A</v>
      </c>
      <c r="AD202" s="106" t="e">
        <f ca="true">+IF(AND(ISNUMBER(OFFSET('Sanitation Data'!$D$12,0,10*ROW('Sanitation Data'!D196))),'Data Summary'!CS202="Yes"),OFFSET('Sanitation Data'!$D$12,0,10*ROW('Sanitation Data'!D196)),NA())</f>
        <v>#N/A</v>
      </c>
      <c r="AE202" s="106" t="e">
        <f ca="true">+IF(AND(ISNUMBER(OFFSET('Sanitation Data'!$D$13,0,10*ROW('Sanitation Data'!D196))),'Data Summary'!CT202="Yes"),OFFSET('Sanitation Data'!$D$13,0,10*ROW('Sanitation Data'!D196)),NA())</f>
        <v>#N/A</v>
      </c>
      <c r="AF202" s="106" t="e">
        <f ca="true">+IF(AND(ISNUMBER(OFFSET('Sanitation Data'!$E$5,0,10*ROW('Sanitation Data'!E196))),'Data Summary'!CU202="Yes"),100-OFFSET('Sanitation Data'!$E$5,0,10*ROW('Sanitation Data'!E196)),NA())</f>
        <v>#N/A</v>
      </c>
      <c r="AG202" s="106" t="e">
        <f ca="true">+IF(AND(ISNUMBER(OFFSET('Sanitation Data'!$E$7,0,10*ROW('Sanitation Data'!E196))),'Data Summary'!CV202="Yes"),OFFSET('Sanitation Data'!$E$7,0,10*ROW('Sanitation Data'!E196)),NA())</f>
        <v>#N/A</v>
      </c>
      <c r="AH202" s="106" t="e">
        <f ca="true">+IF(AND(ISNUMBER(OFFSET('Sanitation Data'!$E$11,0,10*ROW('Sanitation Data'!E196))),'Data Summary'!CW202="Yes"),OFFSET('Sanitation Data'!$E$11,0,10*ROW('Sanitation Data'!E196)),NA())</f>
        <v>#N/A</v>
      </c>
      <c r="AI202" s="106" t="e">
        <f ca="true">+IF(AND(ISNUMBER(OFFSET('Sanitation Data'!$E$12,0,10*ROW('Sanitation Data'!E196))),'Data Summary'!CX202="Yes"),OFFSET('Sanitation Data'!$E$12,0,10*ROW('Sanitation Data'!E196)),NA())</f>
        <v>#N/A</v>
      </c>
      <c r="AJ202" s="106" t="e">
        <f ca="true">+IF(AND(ISNUMBER(OFFSET('Sanitation Data'!$E$13,0,10*ROW('Sanitation Data'!E196))),'Data Summary'!CY202="Yes"),OFFSET('Sanitation Data'!$E$13,0,10*ROW('Sanitation Data'!E196)),NA())</f>
        <v>#N/A</v>
      </c>
      <c r="AK202" s="106" t="e">
        <f ca="true">+IF(AND(ISNUMBER(OFFSET('Sanitation Data'!$F$5,0,10*ROW('Sanitation Data'!F196))),'Data Summary'!CZ202="Yes"),100-OFFSET('Sanitation Data'!$F$5,0,10*ROW('Sanitation Data'!F196)),NA())</f>
        <v>#N/A</v>
      </c>
      <c r="AL202" s="106" t="e">
        <f ca="true">+IF(AND(ISNUMBER(OFFSET('Sanitation Data'!$F$7,0,10*ROW('Sanitation Data'!F196))),'Data Summary'!DA202="Yes"),OFFSET('Sanitation Data'!$F$7,0,10*ROW('Sanitation Data'!F196)),NA())</f>
        <v>#N/A</v>
      </c>
      <c r="AM202" s="106" t="e">
        <f ca="true">+IF(AND(ISNUMBER(OFFSET('Sanitation Data'!$F$11,0,10*ROW('Sanitation Data'!F196))),'Data Summary'!DB202="Yes"),OFFSET('Sanitation Data'!$F$11,0,10*ROW('Sanitation Data'!F196)),NA())</f>
        <v>#N/A</v>
      </c>
      <c r="AN202" s="106" t="e">
        <f ca="true">+IF(AND(ISNUMBER(OFFSET('Sanitation Data'!$F$12,0,10*ROW('Sanitation Data'!F196))),'Data Summary'!DC202="Yes"),OFFSET('Sanitation Data'!$F$12,0,10*ROW('Sanitation Data'!F196)),NA())</f>
        <v>#N/A</v>
      </c>
      <c r="AO202" s="106" t="e">
        <f ca="true">+IF(AND(ISNUMBER(OFFSET('Sanitation Data'!$F$13,0,10*ROW('Sanitation Data'!F196))),'Data Summary'!DD202="Yes"),OFFSET('Sanitation Data'!$F$13,0,10*ROW('Sanitation Data'!F196)),NA())</f>
        <v>#N/A</v>
      </c>
      <c r="AP202" s="106" t="e">
        <f ca="true">+IF(AND(ISNUMBER(OFFSET('Sanitation Data'!$G$5,0,10*ROW('Sanitation Data'!G196))),'Data Summary'!DE202="Yes"),100-OFFSET('Sanitation Data'!$G$5,0,10*ROW('Sanitation Data'!G196)),NA())</f>
        <v>#N/A</v>
      </c>
      <c r="AQ202" s="106" t="e">
        <f ca="true">+IF(AND(ISNUMBER(OFFSET('Sanitation Data'!$G$7,0,10*ROW('Sanitation Data'!G196))),'Data Summary'!DF202="Yes"),OFFSET('Sanitation Data'!$G$7,0,10*ROW('Sanitation Data'!G196)),NA())</f>
        <v>#N/A</v>
      </c>
      <c r="AR202" s="106" t="e">
        <f ca="true">+IF(AND(ISNUMBER(OFFSET('Sanitation Data'!$G$11,0,10*ROW('Sanitation Data'!G196))),'Data Summary'!DG202="Yes"),OFFSET('Sanitation Data'!$G$11,0,10*ROW('Sanitation Data'!G196)),NA())</f>
        <v>#N/A</v>
      </c>
      <c r="AS202" s="106" t="e">
        <f ca="true">+IF(AND(ISNUMBER(OFFSET('Sanitation Data'!$G$12,0,10*ROW('Sanitation Data'!G196))),'Data Summary'!DH202="Yes"),OFFSET('Sanitation Data'!$G$12,0,10*ROW('Sanitation Data'!G196)),NA())</f>
        <v>#N/A</v>
      </c>
      <c r="AT202" s="106" t="e">
        <f ca="true">+IF(AND(ISNUMBER(OFFSET('Sanitation Data'!$G$13,0,10*ROW('Sanitation Data'!G196))),'Data Summary'!DI202="Yes"),OFFSET('Sanitation Data'!$G$13,0,10*ROW('Sanitation Data'!G196)),NA())</f>
        <v>#N/A</v>
      </c>
      <c r="AU202" s="106" t="e">
        <f ca="true">+IF(AND(ISNUMBER(OFFSET('Sanitation Data'!$H$5,0,10*ROW('Sanitation Data'!H196))),'Data Summary'!DJ202="Yes"),100-OFFSET('Sanitation Data'!$H$5,0,10*ROW('Sanitation Data'!H196)),NA())</f>
        <v>#N/A</v>
      </c>
      <c r="AV202" s="106" t="e">
        <f ca="true">+IF(AND(ISNUMBER(OFFSET('Sanitation Data'!$H$7,0,10*ROW('Sanitation Data'!H196))),'Data Summary'!DK202="Yes"),OFFSET('Sanitation Data'!$H$7,0,10*ROW('Sanitation Data'!H196)),NA())</f>
        <v>#N/A</v>
      </c>
      <c r="AW202" s="106" t="e">
        <f ca="true">+IF(AND(ISNUMBER(OFFSET('Sanitation Data'!$H$11,0,10*ROW('Sanitation Data'!H196))),'Data Summary'!DL202="Yes"),OFFSET('Sanitation Data'!$H$11,0,10*ROW('Sanitation Data'!H196)),NA())</f>
        <v>#N/A</v>
      </c>
      <c r="AX202" s="106" t="e">
        <f ca="true">+IF(AND(ISNUMBER(OFFSET('Sanitation Data'!$H$12,0,10*ROW('Sanitation Data'!H196))),'Data Summary'!DM202="Yes"),OFFSET('Sanitation Data'!$H$12,0,10*ROW('Sanitation Data'!H196)),NA())</f>
        <v>#N/A</v>
      </c>
      <c r="AY202" s="106" t="e">
        <f ca="true">+IF(AND(ISNUMBER(OFFSET('Sanitation Data'!$H$13,0,10*ROW('Sanitation Data'!H196))),'Data Summary'!DN202="Yes"),OFFSET('Sanitation Data'!$H$13,0,10*ROW('Sanitation Data'!H196)),NA())</f>
        <v>#N/A</v>
      </c>
      <c r="AZ202" s="111" t="e">
        <f ca="true">+IF(AND(ISNUMBER(OFFSET('Hygiene Data'!$C$6,0,10*ROW('Hygiene Data'!C196))),'Data Summary'!DO202="Yes"),OFFSET('Hygiene Data'!$C$6,0,10*ROW('Hygiene Data'!C196)),NA())</f>
        <v>#N/A</v>
      </c>
      <c r="BA202" s="111" t="e">
        <f ca="true">+IF(AND(ISNUMBER(OFFSET('Hygiene Data'!$C$8,0,10*ROW('Hygiene Data'!C196))),'Data Summary'!DP202="Yes"),OFFSET('Hygiene Data'!$C$8,0,10*ROW('Hygiene Data'!C196)),NA())</f>
        <v>#N/A</v>
      </c>
      <c r="BB202" s="111" t="e">
        <f ca="true">+IF(AND(ISNUMBER(OFFSET('Hygiene Data'!$C$10,0,10*ROW('Hygiene Data'!C196))),'Data Summary'!DQ202="Yes"),OFFSET('Hygiene Data'!$C$10,0,10*ROW('Hygiene Data'!C196)),NA())</f>
        <v>#N/A</v>
      </c>
      <c r="BC202" s="111" t="e">
        <f ca="true">+IF(AND(ISNUMBER(OFFSET('Hygiene Data'!$D$6,0,10*ROW('Hygiene Data'!D196))),'Data Summary'!DR202="Yes"),OFFSET('Hygiene Data'!$D$6,0,10*ROW('Hygiene Data'!D196)),NA())</f>
        <v>#N/A</v>
      </c>
      <c r="BD202" s="111" t="e">
        <f ca="true">+IF(AND(ISNUMBER(OFFSET('Hygiene Data'!$D$8,0,10*ROW('Hygiene Data'!D196))),'Data Summary'!DS202="Yes"),OFFSET('Hygiene Data'!$D$8,0,10*ROW('Hygiene Data'!D196)),NA())</f>
        <v>#N/A</v>
      </c>
      <c r="BE202" s="111" t="e">
        <f ca="true">+IF(AND(ISNUMBER(OFFSET('Hygiene Data'!$D$10,0,10*ROW('Hygiene Data'!D196))),'Data Summary'!DT202="Yes"),OFFSET('Hygiene Data'!$D$10,0,10*ROW('Hygiene Data'!D196)),NA())</f>
        <v>#N/A</v>
      </c>
      <c r="BF202" s="111" t="e">
        <f ca="true">+IF(AND(ISNUMBER(OFFSET('Hygiene Data'!$E$6,0,10*ROW('Hygiene Data'!E196))),'Data Summary'!DU202="Yes"),OFFSET('Hygiene Data'!$E$6,0,10*ROW('Hygiene Data'!E196)),NA())</f>
        <v>#N/A</v>
      </c>
      <c r="BG202" s="111" t="e">
        <f ca="true">+IF(AND(ISNUMBER(OFFSET('Hygiene Data'!$E$8,0,10*ROW('Hygiene Data'!E196))),'Data Summary'!DV202="Yes"),OFFSET('Hygiene Data'!$E$8,0,10*ROW('Hygiene Data'!E196)),NA())</f>
        <v>#N/A</v>
      </c>
      <c r="BH202" s="111" t="e">
        <f ca="true">+IF(AND(ISNUMBER(OFFSET('Hygiene Data'!$E$10,0,10*ROW('Hygiene Data'!E196))),'Data Summary'!DW202="Yes"),OFFSET('Hygiene Data'!$E$10,0,10*ROW('Hygiene Data'!E196)),NA())</f>
        <v>#N/A</v>
      </c>
      <c r="BI202" s="111" t="e">
        <f ca="true">+IF(AND(ISNUMBER(OFFSET('Hygiene Data'!$F$6,0,10*ROW('Hygiene Data'!F196))),'Data Summary'!DX202="Yes"),OFFSET('Hygiene Data'!$F$6,0,10*ROW('Hygiene Data'!F196)),NA())</f>
        <v>#N/A</v>
      </c>
      <c r="BJ202" s="111" t="e">
        <f ca="true">+IF(AND(ISNUMBER(OFFSET('Hygiene Data'!$F$8,0,10*ROW('Hygiene Data'!F196))),'Data Summary'!DY202="Yes"),OFFSET('Hygiene Data'!$F$8,0,10*ROW('Hygiene Data'!F196)),NA())</f>
        <v>#N/A</v>
      </c>
      <c r="BK202" s="111" t="e">
        <f ca="true">+IF(AND(ISNUMBER(OFFSET('Hygiene Data'!$F$10,0,10*ROW('Hygiene Data'!F196))),'Data Summary'!DZ202="Yes"),OFFSET('Hygiene Data'!$F$10,0,10*ROW('Hygiene Data'!F196)),NA())</f>
        <v>#N/A</v>
      </c>
      <c r="BL202" s="111" t="e">
        <f ca="true">+IF(AND(ISNUMBER(OFFSET('Hygiene Data'!$G$6,0,10*ROW('Hygiene Data'!G196))),'Data Summary'!EA202="Yes"),OFFSET('Hygiene Data'!$G$6,0,10*ROW('Hygiene Data'!G196)),NA())</f>
        <v>#N/A</v>
      </c>
      <c r="BM202" s="111" t="e">
        <f ca="true">+IF(AND(ISNUMBER(OFFSET('Hygiene Data'!$G$8,0,10*ROW('Hygiene Data'!G196))),'Data Summary'!EB202="Yes"),OFFSET('Hygiene Data'!$G$8,0,10*ROW('Hygiene Data'!G196)),NA())</f>
        <v>#N/A</v>
      </c>
      <c r="BN202" s="111" t="e">
        <f ca="true">+IF(AND(ISNUMBER(OFFSET('Hygiene Data'!$G$10,0,10*ROW('Hygiene Data'!G196))),'Data Summary'!EC202="Yes"),OFFSET('Hygiene Data'!$G$10,0,10*ROW('Hygiene Data'!G196)),NA())</f>
        <v>#N/A</v>
      </c>
      <c r="BO202" s="111" t="e">
        <f ca="true">+IF(AND(ISNUMBER(OFFSET('Hygiene Data'!$H$6,0,10*ROW('Hygiene Data'!H196))),'Data Summary'!ED202="Yes"),OFFSET('Hygiene Data'!$H$6,0,10*ROW('Hygiene Data'!H196)),NA())</f>
        <v>#N/A</v>
      </c>
      <c r="BP202" s="111" t="e">
        <f ca="true">+IF(AND(ISNUMBER(OFFSET('Hygiene Data'!$H$8,0,10*ROW('Hygiene Data'!H196))),'Data Summary'!EE202="Yes"),OFFSET('Hygiene Data'!$H$8,0,10*ROW('Hygiene Data'!H196)),NA())</f>
        <v>#N/A</v>
      </c>
      <c r="BQ202" s="111" t="e">
        <f ca="true">+IF(AND(ISNUMBER(OFFSET('Hygiene Data'!$H$10,0,10*ROW('Hygiene Data'!H196))),'Data Summary'!EF202="Yes"),OFFSET('Hygiene Data'!$H$10,0,10*ROW('Hygiene Data'!H196)),NA())</f>
        <v>#N/A</v>
      </c>
    </row>
    <row r="203" x14ac:dyDescent="0.2">
      <c r="A203" s="59" t="e">
        <f ca="true">+IF(OFFSET('Water Data'!$B$1,0,10*ROW('Water Data'!B197))="",NA(),OFFSET('Water Data'!$B$1,0,10*ROW('Water Data'!B197)))</f>
        <v>#N/A</v>
      </c>
      <c r="B203" s="59" t="e">
        <f ca="true">+IF(OFFSET('Water Data'!$A$3,0,10*ROW('Water Data'!A200))="",NA(),OFFSET('Water Data'!$A$3,0,10*ROW('Water Data'!A200)))</f>
        <v>#N/A</v>
      </c>
      <c r="C203" s="59" t="e">
        <f ca="true">+IF(OFFSET('Water Data'!$C$3,0,10*ROW('Water Data'!C200))="",NA(),OFFSET('Water Data'!$C$3,0,10*ROW('Water Data'!C200)))</f>
        <v>#N/A</v>
      </c>
      <c r="D203" s="60" t="e">
        <f ca="true">+IF(AND(ISNUMBER(OFFSET('Water Data'!$C$5,0,10*ROW('Water Data'!C197))),'Data Summary'!BS203="Yes"),100-OFFSET('Water Data'!$C$5,0,10*ROW('Water Data'!C197)),NA())</f>
        <v>#N/A</v>
      </c>
      <c r="E203" s="60" t="e">
        <f ca="true">+IF(AND(ISNUMBER(OFFSET('Water Data'!$C$7,0,10*ROW('Water Data'!C197))),'Data Summary'!BT203="Yes"),OFFSET('Water Data'!$C$7,0,10*ROW('Water Data'!C197)),NA())</f>
        <v>#N/A</v>
      </c>
      <c r="F203" s="60" t="e">
        <f ca="true">+IF(AND(ISNUMBER(OFFSET('Water Data'!$C$10,0,10*ROW('Water Data'!C197))),'Data Summary'!BU203="Yes"),OFFSET('Water Data'!$C$10,0,10*ROW('Water Data'!C197)),NA())</f>
        <v>#N/A</v>
      </c>
      <c r="G203" s="60" t="e">
        <f ca="true">+IF(AND(ISNUMBER(OFFSET('Water Data'!$D$5,0,10*ROW('Water Data'!D197))),'Data Summary'!BV203="Yes"),100-OFFSET('Water Data'!$D$5,0,10*ROW('Water Data'!D197)),NA())</f>
        <v>#N/A</v>
      </c>
      <c r="H203" s="60" t="e">
        <f ca="true">+IF(AND(ISNUMBER(OFFSET('Water Data'!$D$7,0,10*ROW('Water Data'!D197))),'Data Summary'!BW203="Yes"),OFFSET('Water Data'!$D$7,0,10*ROW('Water Data'!D197)),NA())</f>
        <v>#N/A</v>
      </c>
      <c r="I203" s="60" t="e">
        <f ca="true">+IF(AND(ISNUMBER(OFFSET('Water Data'!$D$10,0,10*ROW('Water Data'!D197))),'Data Summary'!BX203="Yes"),OFFSET('Water Data'!$D$10,0,10*ROW('Water Data'!D197)),NA())</f>
        <v>#N/A</v>
      </c>
      <c r="J203" s="60" t="e">
        <f ca="true">+IF(AND(ISNUMBER(OFFSET('Water Data'!$E$5,0,10*ROW('Water Data'!E197))),'Data Summary'!BY203="Yes"),100-OFFSET('Water Data'!$E$5,0,10*ROW('Water Data'!E197)),NA())</f>
        <v>#N/A</v>
      </c>
      <c r="K203" s="60" t="e">
        <f ca="true">+IF(AND(ISNUMBER(OFFSET('Water Data'!$E$7,0,10*ROW('Water Data'!E197))),'Data Summary'!BZ203="Yes"),OFFSET('Water Data'!$E$7,0,10*ROW('Water Data'!E197)),NA())</f>
        <v>#N/A</v>
      </c>
      <c r="L203" s="60" t="e">
        <f ca="true">+IF(AND(ISNUMBER(OFFSET('Water Data'!$E$10,0,10*ROW('Water Data'!E197))),'Data Summary'!CA203="Yes"),OFFSET('Water Data'!$E$10,0,10*ROW('Water Data'!E197)),NA())</f>
        <v>#N/A</v>
      </c>
      <c r="M203" s="60" t="e">
        <f ca="true">+IF(AND(ISNUMBER(OFFSET('Water Data'!$F$5,0,10*ROW('Water Data'!F197))),'Data Summary'!CB203="Yes"),100-OFFSET('Water Data'!$F$5,0,10*ROW('Water Data'!F197)),NA())</f>
        <v>#N/A</v>
      </c>
      <c r="N203" s="60" t="e">
        <f ca="true">+IF(AND(ISNUMBER(OFFSET('Water Data'!$F$7,0,10*ROW('Water Data'!F197))),'Data Summary'!CC203="Yes"),OFFSET('Water Data'!$F$7,0,10*ROW('Water Data'!F197)),NA())</f>
        <v>#N/A</v>
      </c>
      <c r="O203" s="60" t="e">
        <f ca="true">+IF(AND(ISNUMBER(OFFSET('Water Data'!$F$10,0,10*ROW('Water Data'!F197))),'Data Summary'!CD203="Yes"),OFFSET('Water Data'!$F$10,0,10*ROW('Water Data'!F197)),NA())</f>
        <v>#N/A</v>
      </c>
      <c r="P203" s="60" t="e">
        <f ca="true">+IF(AND(ISNUMBER(OFFSET('Water Data'!$G$5,0,10*ROW('Water Data'!G197))),'Data Summary'!CE203="Yes"),100-OFFSET('Water Data'!$G$5,0,10*ROW('Water Data'!G197)),NA())</f>
        <v>#N/A</v>
      </c>
      <c r="Q203" s="60" t="e">
        <f ca="true">+IF(AND(ISNUMBER(OFFSET('Water Data'!$G$7,0,10*ROW('Water Data'!G197))),'Data Summary'!CF203="Yes"),OFFSET('Water Data'!$G$7,0,10*ROW('Water Data'!G197)),NA())</f>
        <v>#N/A</v>
      </c>
      <c r="R203" s="60" t="e">
        <f ca="true">+IF(AND(ISNUMBER(OFFSET('Water Data'!$G$10,0,10*ROW('Water Data'!G197))),'Data Summary'!CG203="Yes"),OFFSET('Water Data'!$G$10,0,10*ROW('Water Data'!G197)),NA())</f>
        <v>#N/A</v>
      </c>
      <c r="S203" s="60" t="e">
        <f ca="true">+IF(AND(ISNUMBER(OFFSET('Water Data'!$H$5,0,10*ROW('Water Data'!H197))),'Data Summary'!CH203="Yes"),100-OFFSET('Water Data'!$H$5,0,10*ROW('Water Data'!H197)),NA())</f>
        <v>#N/A</v>
      </c>
      <c r="T203" s="60" t="e">
        <f ca="true">+IF(AND(ISNUMBER(OFFSET('Water Data'!$H$7,0,10*ROW('Water Data'!H197))),'Data Summary'!CI203="Yes"),OFFSET('Water Data'!$H$7,0,10*ROW('Water Data'!H197)),NA())</f>
        <v>#N/A</v>
      </c>
      <c r="U203" s="60" t="e">
        <f ca="true">+IF(AND(ISNUMBER(OFFSET('Water Data'!$H$10,0,10*ROW('Water Data'!H197))),'Data Summary'!CJ203="Yes"),OFFSET('Water Data'!$H$10,0,10*ROW('Water Data'!H197)),NA())</f>
        <v>#N/A</v>
      </c>
      <c r="V203" s="106" t="e">
        <f ca="true">+IF(AND(ISNUMBER(OFFSET('Sanitation Data'!$C$5,0,10*ROW('Sanitation Data'!C197))),'Data Summary'!CK203="Yes"),100-OFFSET('Sanitation Data'!$C$5,0,10*ROW('Sanitation Data'!C197)),NA())</f>
        <v>#N/A</v>
      </c>
      <c r="W203" s="106" t="e">
        <f ca="true">+IF(AND(ISNUMBER(OFFSET('Sanitation Data'!$C$7,0,10*ROW('Sanitation Data'!C197))),'Data Summary'!CL203="Yes"),OFFSET('Sanitation Data'!$C$7,0,10*ROW('Sanitation Data'!C197)),NA())</f>
        <v>#N/A</v>
      </c>
      <c r="X203" s="106" t="e">
        <f ca="true">+IF(AND(ISNUMBER(OFFSET('Sanitation Data'!$C$11,0,10*ROW('Sanitation Data'!C197))),'Data Summary'!CM203="Yes"),OFFSET('Sanitation Data'!$C$11,0,10*ROW('Sanitation Data'!C197)),NA())</f>
        <v>#N/A</v>
      </c>
      <c r="Y203" s="106" t="e">
        <f ca="true">+IF(AND(ISNUMBER(OFFSET('Sanitation Data'!$C$12,0,10*ROW('Sanitation Data'!C197))),'Data Summary'!CN203="Yes"),OFFSET('Sanitation Data'!$C$12,0,10*ROW('Sanitation Data'!C197)),NA())</f>
        <v>#N/A</v>
      </c>
      <c r="Z203" s="106" t="e">
        <f ca="true">+IF(AND(ISNUMBER(OFFSET('Sanitation Data'!$C$13,0,10*ROW('Sanitation Data'!C197))),'Data Summary'!CO203="Yes"),OFFSET('Sanitation Data'!$C$13,0,10*ROW('Sanitation Data'!C197)),NA())</f>
        <v>#N/A</v>
      </c>
      <c r="AA203" s="106" t="e">
        <f ca="true">+IF(AND(ISNUMBER(OFFSET('Sanitation Data'!$D$5,0,10*ROW('Sanitation Data'!D197))),'Data Summary'!CP203="Yes"),100-OFFSET('Sanitation Data'!$D$5,0,10*ROW('Sanitation Data'!D197)),NA())</f>
        <v>#N/A</v>
      </c>
      <c r="AB203" s="106" t="e">
        <f ca="true">+IF(AND(ISNUMBER(OFFSET('Sanitation Data'!$D$7,0,10*ROW('Sanitation Data'!D197))),'Data Summary'!CQ203="Yes"),OFFSET('Sanitation Data'!$D$7,0,10*ROW('Sanitation Data'!D197)),NA())</f>
        <v>#N/A</v>
      </c>
      <c r="AC203" s="106" t="e">
        <f ca="true">+IF(AND(ISNUMBER(OFFSET('Sanitation Data'!$D$11,0,10*ROW('Sanitation Data'!D197))),'Data Summary'!CR203="Yes"),OFFSET('Sanitation Data'!$D$11,0,10*ROW('Sanitation Data'!D197)),NA())</f>
        <v>#N/A</v>
      </c>
      <c r="AD203" s="106" t="e">
        <f ca="true">+IF(AND(ISNUMBER(OFFSET('Sanitation Data'!$D$12,0,10*ROW('Sanitation Data'!D197))),'Data Summary'!CS203="Yes"),OFFSET('Sanitation Data'!$D$12,0,10*ROW('Sanitation Data'!D197)),NA())</f>
        <v>#N/A</v>
      </c>
      <c r="AE203" s="106" t="e">
        <f ca="true">+IF(AND(ISNUMBER(OFFSET('Sanitation Data'!$D$13,0,10*ROW('Sanitation Data'!D197))),'Data Summary'!CT203="Yes"),OFFSET('Sanitation Data'!$D$13,0,10*ROW('Sanitation Data'!D197)),NA())</f>
        <v>#N/A</v>
      </c>
      <c r="AF203" s="106" t="e">
        <f ca="true">+IF(AND(ISNUMBER(OFFSET('Sanitation Data'!$E$5,0,10*ROW('Sanitation Data'!E197))),'Data Summary'!CU203="Yes"),100-OFFSET('Sanitation Data'!$E$5,0,10*ROW('Sanitation Data'!E197)),NA())</f>
        <v>#N/A</v>
      </c>
      <c r="AG203" s="106" t="e">
        <f ca="true">+IF(AND(ISNUMBER(OFFSET('Sanitation Data'!$E$7,0,10*ROW('Sanitation Data'!E197))),'Data Summary'!CV203="Yes"),OFFSET('Sanitation Data'!$E$7,0,10*ROW('Sanitation Data'!E197)),NA())</f>
        <v>#N/A</v>
      </c>
      <c r="AH203" s="106" t="e">
        <f ca="true">+IF(AND(ISNUMBER(OFFSET('Sanitation Data'!$E$11,0,10*ROW('Sanitation Data'!E197))),'Data Summary'!CW203="Yes"),OFFSET('Sanitation Data'!$E$11,0,10*ROW('Sanitation Data'!E197)),NA())</f>
        <v>#N/A</v>
      </c>
      <c r="AI203" s="106" t="e">
        <f ca="true">+IF(AND(ISNUMBER(OFFSET('Sanitation Data'!$E$12,0,10*ROW('Sanitation Data'!E197))),'Data Summary'!CX203="Yes"),OFFSET('Sanitation Data'!$E$12,0,10*ROW('Sanitation Data'!E197)),NA())</f>
        <v>#N/A</v>
      </c>
      <c r="AJ203" s="106" t="e">
        <f ca="true">+IF(AND(ISNUMBER(OFFSET('Sanitation Data'!$E$13,0,10*ROW('Sanitation Data'!E197))),'Data Summary'!CY203="Yes"),OFFSET('Sanitation Data'!$E$13,0,10*ROW('Sanitation Data'!E197)),NA())</f>
        <v>#N/A</v>
      </c>
      <c r="AK203" s="106" t="e">
        <f ca="true">+IF(AND(ISNUMBER(OFFSET('Sanitation Data'!$F$5,0,10*ROW('Sanitation Data'!F197))),'Data Summary'!CZ203="Yes"),100-OFFSET('Sanitation Data'!$F$5,0,10*ROW('Sanitation Data'!F197)),NA())</f>
        <v>#N/A</v>
      </c>
      <c r="AL203" s="106" t="e">
        <f ca="true">+IF(AND(ISNUMBER(OFFSET('Sanitation Data'!$F$7,0,10*ROW('Sanitation Data'!F197))),'Data Summary'!DA203="Yes"),OFFSET('Sanitation Data'!$F$7,0,10*ROW('Sanitation Data'!F197)),NA())</f>
        <v>#N/A</v>
      </c>
      <c r="AM203" s="106" t="e">
        <f ca="true">+IF(AND(ISNUMBER(OFFSET('Sanitation Data'!$F$11,0,10*ROW('Sanitation Data'!F197))),'Data Summary'!DB203="Yes"),OFFSET('Sanitation Data'!$F$11,0,10*ROW('Sanitation Data'!F197)),NA())</f>
        <v>#N/A</v>
      </c>
      <c r="AN203" s="106" t="e">
        <f ca="true">+IF(AND(ISNUMBER(OFFSET('Sanitation Data'!$F$12,0,10*ROW('Sanitation Data'!F197))),'Data Summary'!DC203="Yes"),OFFSET('Sanitation Data'!$F$12,0,10*ROW('Sanitation Data'!F197)),NA())</f>
        <v>#N/A</v>
      </c>
      <c r="AO203" s="106" t="e">
        <f ca="true">+IF(AND(ISNUMBER(OFFSET('Sanitation Data'!$F$13,0,10*ROW('Sanitation Data'!F197))),'Data Summary'!DD203="Yes"),OFFSET('Sanitation Data'!$F$13,0,10*ROW('Sanitation Data'!F197)),NA())</f>
        <v>#N/A</v>
      </c>
      <c r="AP203" s="106" t="e">
        <f ca="true">+IF(AND(ISNUMBER(OFFSET('Sanitation Data'!$G$5,0,10*ROW('Sanitation Data'!G197))),'Data Summary'!DE203="Yes"),100-OFFSET('Sanitation Data'!$G$5,0,10*ROW('Sanitation Data'!G197)),NA())</f>
        <v>#N/A</v>
      </c>
      <c r="AQ203" s="106" t="e">
        <f ca="true">+IF(AND(ISNUMBER(OFFSET('Sanitation Data'!$G$7,0,10*ROW('Sanitation Data'!G197))),'Data Summary'!DF203="Yes"),OFFSET('Sanitation Data'!$G$7,0,10*ROW('Sanitation Data'!G197)),NA())</f>
        <v>#N/A</v>
      </c>
      <c r="AR203" s="106" t="e">
        <f ca="true">+IF(AND(ISNUMBER(OFFSET('Sanitation Data'!$G$11,0,10*ROW('Sanitation Data'!G197))),'Data Summary'!DG203="Yes"),OFFSET('Sanitation Data'!$G$11,0,10*ROW('Sanitation Data'!G197)),NA())</f>
        <v>#N/A</v>
      </c>
      <c r="AS203" s="106" t="e">
        <f ca="true">+IF(AND(ISNUMBER(OFFSET('Sanitation Data'!$G$12,0,10*ROW('Sanitation Data'!G197))),'Data Summary'!DH203="Yes"),OFFSET('Sanitation Data'!$G$12,0,10*ROW('Sanitation Data'!G197)),NA())</f>
        <v>#N/A</v>
      </c>
      <c r="AT203" s="106" t="e">
        <f ca="true">+IF(AND(ISNUMBER(OFFSET('Sanitation Data'!$G$13,0,10*ROW('Sanitation Data'!G197))),'Data Summary'!DI203="Yes"),OFFSET('Sanitation Data'!$G$13,0,10*ROW('Sanitation Data'!G197)),NA())</f>
        <v>#N/A</v>
      </c>
      <c r="AU203" s="106" t="e">
        <f ca="true">+IF(AND(ISNUMBER(OFFSET('Sanitation Data'!$H$5,0,10*ROW('Sanitation Data'!H197))),'Data Summary'!DJ203="Yes"),100-OFFSET('Sanitation Data'!$H$5,0,10*ROW('Sanitation Data'!H197)),NA())</f>
        <v>#N/A</v>
      </c>
      <c r="AV203" s="106" t="e">
        <f ca="true">+IF(AND(ISNUMBER(OFFSET('Sanitation Data'!$H$7,0,10*ROW('Sanitation Data'!H197))),'Data Summary'!DK203="Yes"),OFFSET('Sanitation Data'!$H$7,0,10*ROW('Sanitation Data'!H197)),NA())</f>
        <v>#N/A</v>
      </c>
      <c r="AW203" s="106" t="e">
        <f ca="true">+IF(AND(ISNUMBER(OFFSET('Sanitation Data'!$H$11,0,10*ROW('Sanitation Data'!H197))),'Data Summary'!DL203="Yes"),OFFSET('Sanitation Data'!$H$11,0,10*ROW('Sanitation Data'!H197)),NA())</f>
        <v>#N/A</v>
      </c>
      <c r="AX203" s="106" t="e">
        <f ca="true">+IF(AND(ISNUMBER(OFFSET('Sanitation Data'!$H$12,0,10*ROW('Sanitation Data'!H197))),'Data Summary'!DM203="Yes"),OFFSET('Sanitation Data'!$H$12,0,10*ROW('Sanitation Data'!H197)),NA())</f>
        <v>#N/A</v>
      </c>
      <c r="AY203" s="106" t="e">
        <f ca="true">+IF(AND(ISNUMBER(OFFSET('Sanitation Data'!$H$13,0,10*ROW('Sanitation Data'!H197))),'Data Summary'!DN203="Yes"),OFFSET('Sanitation Data'!$H$13,0,10*ROW('Sanitation Data'!H197)),NA())</f>
        <v>#N/A</v>
      </c>
      <c r="AZ203" s="111" t="e">
        <f ca="true">+IF(AND(ISNUMBER(OFFSET('Hygiene Data'!$C$6,0,10*ROW('Hygiene Data'!C197))),'Data Summary'!DO203="Yes"),OFFSET('Hygiene Data'!$C$6,0,10*ROW('Hygiene Data'!C197)),NA())</f>
        <v>#N/A</v>
      </c>
      <c r="BA203" s="111" t="e">
        <f ca="true">+IF(AND(ISNUMBER(OFFSET('Hygiene Data'!$C$8,0,10*ROW('Hygiene Data'!C197))),'Data Summary'!DP203="Yes"),OFFSET('Hygiene Data'!$C$8,0,10*ROW('Hygiene Data'!C197)),NA())</f>
        <v>#N/A</v>
      </c>
      <c r="BB203" s="111" t="e">
        <f ca="true">+IF(AND(ISNUMBER(OFFSET('Hygiene Data'!$C$10,0,10*ROW('Hygiene Data'!C197))),'Data Summary'!DQ203="Yes"),OFFSET('Hygiene Data'!$C$10,0,10*ROW('Hygiene Data'!C197)),NA())</f>
        <v>#N/A</v>
      </c>
      <c r="BC203" s="111" t="e">
        <f ca="true">+IF(AND(ISNUMBER(OFFSET('Hygiene Data'!$D$6,0,10*ROW('Hygiene Data'!D197))),'Data Summary'!DR203="Yes"),OFFSET('Hygiene Data'!$D$6,0,10*ROW('Hygiene Data'!D197)),NA())</f>
        <v>#N/A</v>
      </c>
      <c r="BD203" s="111" t="e">
        <f ca="true">+IF(AND(ISNUMBER(OFFSET('Hygiene Data'!$D$8,0,10*ROW('Hygiene Data'!D197))),'Data Summary'!DS203="Yes"),OFFSET('Hygiene Data'!$D$8,0,10*ROW('Hygiene Data'!D197)),NA())</f>
        <v>#N/A</v>
      </c>
      <c r="BE203" s="111" t="e">
        <f ca="true">+IF(AND(ISNUMBER(OFFSET('Hygiene Data'!$D$10,0,10*ROW('Hygiene Data'!D197))),'Data Summary'!DT203="Yes"),OFFSET('Hygiene Data'!$D$10,0,10*ROW('Hygiene Data'!D197)),NA())</f>
        <v>#N/A</v>
      </c>
      <c r="BF203" s="111" t="e">
        <f ca="true">+IF(AND(ISNUMBER(OFFSET('Hygiene Data'!$E$6,0,10*ROW('Hygiene Data'!E197))),'Data Summary'!DU203="Yes"),OFFSET('Hygiene Data'!$E$6,0,10*ROW('Hygiene Data'!E197)),NA())</f>
        <v>#N/A</v>
      </c>
      <c r="BG203" s="111" t="e">
        <f ca="true">+IF(AND(ISNUMBER(OFFSET('Hygiene Data'!$E$8,0,10*ROW('Hygiene Data'!E197))),'Data Summary'!DV203="Yes"),OFFSET('Hygiene Data'!$E$8,0,10*ROW('Hygiene Data'!E197)),NA())</f>
        <v>#N/A</v>
      </c>
      <c r="BH203" s="111" t="e">
        <f ca="true">+IF(AND(ISNUMBER(OFFSET('Hygiene Data'!$E$10,0,10*ROW('Hygiene Data'!E197))),'Data Summary'!DW203="Yes"),OFFSET('Hygiene Data'!$E$10,0,10*ROW('Hygiene Data'!E197)),NA())</f>
        <v>#N/A</v>
      </c>
      <c r="BI203" s="111" t="e">
        <f ca="true">+IF(AND(ISNUMBER(OFFSET('Hygiene Data'!$F$6,0,10*ROW('Hygiene Data'!F197))),'Data Summary'!DX203="Yes"),OFFSET('Hygiene Data'!$F$6,0,10*ROW('Hygiene Data'!F197)),NA())</f>
        <v>#N/A</v>
      </c>
      <c r="BJ203" s="111" t="e">
        <f ca="true">+IF(AND(ISNUMBER(OFFSET('Hygiene Data'!$F$8,0,10*ROW('Hygiene Data'!F197))),'Data Summary'!DY203="Yes"),OFFSET('Hygiene Data'!$F$8,0,10*ROW('Hygiene Data'!F197)),NA())</f>
        <v>#N/A</v>
      </c>
      <c r="BK203" s="111" t="e">
        <f ca="true">+IF(AND(ISNUMBER(OFFSET('Hygiene Data'!$F$10,0,10*ROW('Hygiene Data'!F197))),'Data Summary'!DZ203="Yes"),OFFSET('Hygiene Data'!$F$10,0,10*ROW('Hygiene Data'!F197)),NA())</f>
        <v>#N/A</v>
      </c>
      <c r="BL203" s="111" t="e">
        <f ca="true">+IF(AND(ISNUMBER(OFFSET('Hygiene Data'!$G$6,0,10*ROW('Hygiene Data'!G197))),'Data Summary'!EA203="Yes"),OFFSET('Hygiene Data'!$G$6,0,10*ROW('Hygiene Data'!G197)),NA())</f>
        <v>#N/A</v>
      </c>
      <c r="BM203" s="111" t="e">
        <f ca="true">+IF(AND(ISNUMBER(OFFSET('Hygiene Data'!$G$8,0,10*ROW('Hygiene Data'!G197))),'Data Summary'!EB203="Yes"),OFFSET('Hygiene Data'!$G$8,0,10*ROW('Hygiene Data'!G197)),NA())</f>
        <v>#N/A</v>
      </c>
      <c r="BN203" s="111" t="e">
        <f ca="true">+IF(AND(ISNUMBER(OFFSET('Hygiene Data'!$G$10,0,10*ROW('Hygiene Data'!G197))),'Data Summary'!EC203="Yes"),OFFSET('Hygiene Data'!$G$10,0,10*ROW('Hygiene Data'!G197)),NA())</f>
        <v>#N/A</v>
      </c>
      <c r="BO203" s="111" t="e">
        <f ca="true">+IF(AND(ISNUMBER(OFFSET('Hygiene Data'!$H$6,0,10*ROW('Hygiene Data'!H197))),'Data Summary'!ED203="Yes"),OFFSET('Hygiene Data'!$H$6,0,10*ROW('Hygiene Data'!H197)),NA())</f>
        <v>#N/A</v>
      </c>
      <c r="BP203" s="111" t="e">
        <f ca="true">+IF(AND(ISNUMBER(OFFSET('Hygiene Data'!$H$8,0,10*ROW('Hygiene Data'!H197))),'Data Summary'!EE203="Yes"),OFFSET('Hygiene Data'!$H$8,0,10*ROW('Hygiene Data'!H197)),NA())</f>
        <v>#N/A</v>
      </c>
      <c r="BQ203" s="111" t="e">
        <f ca="true">+IF(AND(ISNUMBER(OFFSET('Hygiene Data'!$H$10,0,10*ROW('Hygiene Data'!H197))),'Data Summary'!EF203="Yes"),OFFSET('Hygiene Data'!$H$10,0,10*ROW('Hygiene Data'!H197)),NA())</f>
        <v>#N/A</v>
      </c>
    </row>
    <row r="204" x14ac:dyDescent="0.2">
      <c r="A204" s="59" t="e">
        <f ca="true">+IF(OFFSET('Water Data'!$B$1,0,10*ROW('Water Data'!B198))="",NA(),OFFSET('Water Data'!$B$1,0,10*ROW('Water Data'!B198)))</f>
        <v>#N/A</v>
      </c>
      <c r="B204" s="59" t="e">
        <f ca="true">+IF(OFFSET('Water Data'!$A$3,0,10*ROW('Water Data'!A201))="",NA(),OFFSET('Water Data'!$A$3,0,10*ROW('Water Data'!A201)))</f>
        <v>#N/A</v>
      </c>
      <c r="C204" s="59" t="e">
        <f ca="true">+IF(OFFSET('Water Data'!$C$3,0,10*ROW('Water Data'!C201))="",NA(),OFFSET('Water Data'!$C$3,0,10*ROW('Water Data'!C201)))</f>
        <v>#N/A</v>
      </c>
      <c r="D204" s="60" t="e">
        <f ca="true">+IF(AND(ISNUMBER(OFFSET('Water Data'!$C$5,0,10*ROW('Water Data'!C198))),'Data Summary'!BS204="Yes"),100-OFFSET('Water Data'!$C$5,0,10*ROW('Water Data'!C198)),NA())</f>
        <v>#N/A</v>
      </c>
      <c r="E204" s="60" t="e">
        <f ca="true">+IF(AND(ISNUMBER(OFFSET('Water Data'!$C$7,0,10*ROW('Water Data'!C198))),'Data Summary'!BT204="Yes"),OFFSET('Water Data'!$C$7,0,10*ROW('Water Data'!C198)),NA())</f>
        <v>#N/A</v>
      </c>
      <c r="F204" s="60" t="e">
        <f ca="true">+IF(AND(ISNUMBER(OFFSET('Water Data'!$C$10,0,10*ROW('Water Data'!C198))),'Data Summary'!BU204="Yes"),OFFSET('Water Data'!$C$10,0,10*ROW('Water Data'!C198)),NA())</f>
        <v>#N/A</v>
      </c>
      <c r="G204" s="60" t="e">
        <f ca="true">+IF(AND(ISNUMBER(OFFSET('Water Data'!$D$5,0,10*ROW('Water Data'!D198))),'Data Summary'!BV204="Yes"),100-OFFSET('Water Data'!$D$5,0,10*ROW('Water Data'!D198)),NA())</f>
        <v>#N/A</v>
      </c>
      <c r="H204" s="60" t="e">
        <f ca="true">+IF(AND(ISNUMBER(OFFSET('Water Data'!$D$7,0,10*ROW('Water Data'!D198))),'Data Summary'!BW204="Yes"),OFFSET('Water Data'!$D$7,0,10*ROW('Water Data'!D198)),NA())</f>
        <v>#N/A</v>
      </c>
      <c r="I204" s="60" t="e">
        <f ca="true">+IF(AND(ISNUMBER(OFFSET('Water Data'!$D$10,0,10*ROW('Water Data'!D198))),'Data Summary'!BX204="Yes"),OFFSET('Water Data'!$D$10,0,10*ROW('Water Data'!D198)),NA())</f>
        <v>#N/A</v>
      </c>
      <c r="J204" s="60" t="e">
        <f ca="true">+IF(AND(ISNUMBER(OFFSET('Water Data'!$E$5,0,10*ROW('Water Data'!E198))),'Data Summary'!BY204="Yes"),100-OFFSET('Water Data'!$E$5,0,10*ROW('Water Data'!E198)),NA())</f>
        <v>#N/A</v>
      </c>
      <c r="K204" s="60" t="e">
        <f ca="true">+IF(AND(ISNUMBER(OFFSET('Water Data'!$E$7,0,10*ROW('Water Data'!E198))),'Data Summary'!BZ204="Yes"),OFFSET('Water Data'!$E$7,0,10*ROW('Water Data'!E198)),NA())</f>
        <v>#N/A</v>
      </c>
      <c r="L204" s="60" t="e">
        <f ca="true">+IF(AND(ISNUMBER(OFFSET('Water Data'!$E$10,0,10*ROW('Water Data'!E198))),'Data Summary'!CA204="Yes"),OFFSET('Water Data'!$E$10,0,10*ROW('Water Data'!E198)),NA())</f>
        <v>#N/A</v>
      </c>
      <c r="M204" s="60" t="e">
        <f ca="true">+IF(AND(ISNUMBER(OFFSET('Water Data'!$F$5,0,10*ROW('Water Data'!F198))),'Data Summary'!CB204="Yes"),100-OFFSET('Water Data'!$F$5,0,10*ROW('Water Data'!F198)),NA())</f>
        <v>#N/A</v>
      </c>
      <c r="N204" s="60" t="e">
        <f ca="true">+IF(AND(ISNUMBER(OFFSET('Water Data'!$F$7,0,10*ROW('Water Data'!F198))),'Data Summary'!CC204="Yes"),OFFSET('Water Data'!$F$7,0,10*ROW('Water Data'!F198)),NA())</f>
        <v>#N/A</v>
      </c>
      <c r="O204" s="60" t="e">
        <f ca="true">+IF(AND(ISNUMBER(OFFSET('Water Data'!$F$10,0,10*ROW('Water Data'!F198))),'Data Summary'!CD204="Yes"),OFFSET('Water Data'!$F$10,0,10*ROW('Water Data'!F198)),NA())</f>
        <v>#N/A</v>
      </c>
      <c r="P204" s="60" t="e">
        <f ca="true">+IF(AND(ISNUMBER(OFFSET('Water Data'!$G$5,0,10*ROW('Water Data'!G198))),'Data Summary'!CE204="Yes"),100-OFFSET('Water Data'!$G$5,0,10*ROW('Water Data'!G198)),NA())</f>
        <v>#N/A</v>
      </c>
      <c r="Q204" s="60" t="e">
        <f ca="true">+IF(AND(ISNUMBER(OFFSET('Water Data'!$G$7,0,10*ROW('Water Data'!G198))),'Data Summary'!CF204="Yes"),OFFSET('Water Data'!$G$7,0,10*ROW('Water Data'!G198)),NA())</f>
        <v>#N/A</v>
      </c>
      <c r="R204" s="60" t="e">
        <f ca="true">+IF(AND(ISNUMBER(OFFSET('Water Data'!$G$10,0,10*ROW('Water Data'!G198))),'Data Summary'!CG204="Yes"),OFFSET('Water Data'!$G$10,0,10*ROW('Water Data'!G198)),NA())</f>
        <v>#N/A</v>
      </c>
      <c r="S204" s="60" t="e">
        <f ca="true">+IF(AND(ISNUMBER(OFFSET('Water Data'!$H$5,0,10*ROW('Water Data'!H198))),'Data Summary'!CH204="Yes"),100-OFFSET('Water Data'!$H$5,0,10*ROW('Water Data'!H198)),NA())</f>
        <v>#N/A</v>
      </c>
      <c r="T204" s="60" t="e">
        <f ca="true">+IF(AND(ISNUMBER(OFFSET('Water Data'!$H$7,0,10*ROW('Water Data'!H198))),'Data Summary'!CI204="Yes"),OFFSET('Water Data'!$H$7,0,10*ROW('Water Data'!H198)),NA())</f>
        <v>#N/A</v>
      </c>
      <c r="U204" s="60" t="e">
        <f ca="true">+IF(AND(ISNUMBER(OFFSET('Water Data'!$H$10,0,10*ROW('Water Data'!H198))),'Data Summary'!CJ204="Yes"),OFFSET('Water Data'!$H$10,0,10*ROW('Water Data'!H198)),NA())</f>
        <v>#N/A</v>
      </c>
      <c r="V204" s="106" t="e">
        <f ca="true">+IF(AND(ISNUMBER(OFFSET('Sanitation Data'!$C$5,0,10*ROW('Sanitation Data'!C198))),'Data Summary'!CK204="Yes"),100-OFFSET('Sanitation Data'!$C$5,0,10*ROW('Sanitation Data'!C198)),NA())</f>
        <v>#N/A</v>
      </c>
      <c r="W204" s="106" t="e">
        <f ca="true">+IF(AND(ISNUMBER(OFFSET('Sanitation Data'!$C$7,0,10*ROW('Sanitation Data'!C198))),'Data Summary'!CL204="Yes"),OFFSET('Sanitation Data'!$C$7,0,10*ROW('Sanitation Data'!C198)),NA())</f>
        <v>#N/A</v>
      </c>
      <c r="X204" s="106" t="e">
        <f ca="true">+IF(AND(ISNUMBER(OFFSET('Sanitation Data'!$C$11,0,10*ROW('Sanitation Data'!C198))),'Data Summary'!CM204="Yes"),OFFSET('Sanitation Data'!$C$11,0,10*ROW('Sanitation Data'!C198)),NA())</f>
        <v>#N/A</v>
      </c>
      <c r="Y204" s="106" t="e">
        <f ca="true">+IF(AND(ISNUMBER(OFFSET('Sanitation Data'!$C$12,0,10*ROW('Sanitation Data'!C198))),'Data Summary'!CN204="Yes"),OFFSET('Sanitation Data'!$C$12,0,10*ROW('Sanitation Data'!C198)),NA())</f>
        <v>#N/A</v>
      </c>
      <c r="Z204" s="106" t="e">
        <f ca="true">+IF(AND(ISNUMBER(OFFSET('Sanitation Data'!$C$13,0,10*ROW('Sanitation Data'!C198))),'Data Summary'!CO204="Yes"),OFFSET('Sanitation Data'!$C$13,0,10*ROW('Sanitation Data'!C198)),NA())</f>
        <v>#N/A</v>
      </c>
      <c r="AA204" s="106" t="e">
        <f ca="true">+IF(AND(ISNUMBER(OFFSET('Sanitation Data'!$D$5,0,10*ROW('Sanitation Data'!D198))),'Data Summary'!CP204="Yes"),100-OFFSET('Sanitation Data'!$D$5,0,10*ROW('Sanitation Data'!D198)),NA())</f>
        <v>#N/A</v>
      </c>
      <c r="AB204" s="106" t="e">
        <f ca="true">+IF(AND(ISNUMBER(OFFSET('Sanitation Data'!$D$7,0,10*ROW('Sanitation Data'!D198))),'Data Summary'!CQ204="Yes"),OFFSET('Sanitation Data'!$D$7,0,10*ROW('Sanitation Data'!D198)),NA())</f>
        <v>#N/A</v>
      </c>
      <c r="AC204" s="106" t="e">
        <f ca="true">+IF(AND(ISNUMBER(OFFSET('Sanitation Data'!$D$11,0,10*ROW('Sanitation Data'!D198))),'Data Summary'!CR204="Yes"),OFFSET('Sanitation Data'!$D$11,0,10*ROW('Sanitation Data'!D198)),NA())</f>
        <v>#N/A</v>
      </c>
      <c r="AD204" s="106" t="e">
        <f ca="true">+IF(AND(ISNUMBER(OFFSET('Sanitation Data'!$D$12,0,10*ROW('Sanitation Data'!D198))),'Data Summary'!CS204="Yes"),OFFSET('Sanitation Data'!$D$12,0,10*ROW('Sanitation Data'!D198)),NA())</f>
        <v>#N/A</v>
      </c>
      <c r="AE204" s="106" t="e">
        <f ca="true">+IF(AND(ISNUMBER(OFFSET('Sanitation Data'!$D$13,0,10*ROW('Sanitation Data'!D198))),'Data Summary'!CT204="Yes"),OFFSET('Sanitation Data'!$D$13,0,10*ROW('Sanitation Data'!D198)),NA())</f>
        <v>#N/A</v>
      </c>
      <c r="AF204" s="106" t="e">
        <f ca="true">+IF(AND(ISNUMBER(OFFSET('Sanitation Data'!$E$5,0,10*ROW('Sanitation Data'!E198))),'Data Summary'!CU204="Yes"),100-OFFSET('Sanitation Data'!$E$5,0,10*ROW('Sanitation Data'!E198)),NA())</f>
        <v>#N/A</v>
      </c>
      <c r="AG204" s="106" t="e">
        <f ca="true">+IF(AND(ISNUMBER(OFFSET('Sanitation Data'!$E$7,0,10*ROW('Sanitation Data'!E198))),'Data Summary'!CV204="Yes"),OFFSET('Sanitation Data'!$E$7,0,10*ROW('Sanitation Data'!E198)),NA())</f>
        <v>#N/A</v>
      </c>
      <c r="AH204" s="106" t="e">
        <f ca="true">+IF(AND(ISNUMBER(OFFSET('Sanitation Data'!$E$11,0,10*ROW('Sanitation Data'!E198))),'Data Summary'!CW204="Yes"),OFFSET('Sanitation Data'!$E$11,0,10*ROW('Sanitation Data'!E198)),NA())</f>
        <v>#N/A</v>
      </c>
      <c r="AI204" s="106" t="e">
        <f ca="true">+IF(AND(ISNUMBER(OFFSET('Sanitation Data'!$E$12,0,10*ROW('Sanitation Data'!E198))),'Data Summary'!CX204="Yes"),OFFSET('Sanitation Data'!$E$12,0,10*ROW('Sanitation Data'!E198)),NA())</f>
        <v>#N/A</v>
      </c>
      <c r="AJ204" s="106" t="e">
        <f ca="true">+IF(AND(ISNUMBER(OFFSET('Sanitation Data'!$E$13,0,10*ROW('Sanitation Data'!E198))),'Data Summary'!CY204="Yes"),OFFSET('Sanitation Data'!$E$13,0,10*ROW('Sanitation Data'!E198)),NA())</f>
        <v>#N/A</v>
      </c>
      <c r="AK204" s="106" t="e">
        <f ca="true">+IF(AND(ISNUMBER(OFFSET('Sanitation Data'!$F$5,0,10*ROW('Sanitation Data'!F198))),'Data Summary'!CZ204="Yes"),100-OFFSET('Sanitation Data'!$F$5,0,10*ROW('Sanitation Data'!F198)),NA())</f>
        <v>#N/A</v>
      </c>
      <c r="AL204" s="106" t="e">
        <f ca="true">+IF(AND(ISNUMBER(OFFSET('Sanitation Data'!$F$7,0,10*ROW('Sanitation Data'!F198))),'Data Summary'!DA204="Yes"),OFFSET('Sanitation Data'!$F$7,0,10*ROW('Sanitation Data'!F198)),NA())</f>
        <v>#N/A</v>
      </c>
      <c r="AM204" s="106" t="e">
        <f ca="true">+IF(AND(ISNUMBER(OFFSET('Sanitation Data'!$F$11,0,10*ROW('Sanitation Data'!F198))),'Data Summary'!DB204="Yes"),OFFSET('Sanitation Data'!$F$11,0,10*ROW('Sanitation Data'!F198)),NA())</f>
        <v>#N/A</v>
      </c>
      <c r="AN204" s="106" t="e">
        <f ca="true">+IF(AND(ISNUMBER(OFFSET('Sanitation Data'!$F$12,0,10*ROW('Sanitation Data'!F198))),'Data Summary'!DC204="Yes"),OFFSET('Sanitation Data'!$F$12,0,10*ROW('Sanitation Data'!F198)),NA())</f>
        <v>#N/A</v>
      </c>
      <c r="AO204" s="106" t="e">
        <f ca="true">+IF(AND(ISNUMBER(OFFSET('Sanitation Data'!$F$13,0,10*ROW('Sanitation Data'!F198))),'Data Summary'!DD204="Yes"),OFFSET('Sanitation Data'!$F$13,0,10*ROW('Sanitation Data'!F198)),NA())</f>
        <v>#N/A</v>
      </c>
      <c r="AP204" s="106" t="e">
        <f ca="true">+IF(AND(ISNUMBER(OFFSET('Sanitation Data'!$G$5,0,10*ROW('Sanitation Data'!G198))),'Data Summary'!DE204="Yes"),100-OFFSET('Sanitation Data'!$G$5,0,10*ROW('Sanitation Data'!G198)),NA())</f>
        <v>#N/A</v>
      </c>
      <c r="AQ204" s="106" t="e">
        <f ca="true">+IF(AND(ISNUMBER(OFFSET('Sanitation Data'!$G$7,0,10*ROW('Sanitation Data'!G198))),'Data Summary'!DF204="Yes"),OFFSET('Sanitation Data'!$G$7,0,10*ROW('Sanitation Data'!G198)),NA())</f>
        <v>#N/A</v>
      </c>
      <c r="AR204" s="106" t="e">
        <f ca="true">+IF(AND(ISNUMBER(OFFSET('Sanitation Data'!$G$11,0,10*ROW('Sanitation Data'!G198))),'Data Summary'!DG204="Yes"),OFFSET('Sanitation Data'!$G$11,0,10*ROW('Sanitation Data'!G198)),NA())</f>
        <v>#N/A</v>
      </c>
      <c r="AS204" s="106" t="e">
        <f ca="true">+IF(AND(ISNUMBER(OFFSET('Sanitation Data'!$G$12,0,10*ROW('Sanitation Data'!G198))),'Data Summary'!DH204="Yes"),OFFSET('Sanitation Data'!$G$12,0,10*ROW('Sanitation Data'!G198)),NA())</f>
        <v>#N/A</v>
      </c>
      <c r="AT204" s="106" t="e">
        <f ca="true">+IF(AND(ISNUMBER(OFFSET('Sanitation Data'!$G$13,0,10*ROW('Sanitation Data'!G198))),'Data Summary'!DI204="Yes"),OFFSET('Sanitation Data'!$G$13,0,10*ROW('Sanitation Data'!G198)),NA())</f>
        <v>#N/A</v>
      </c>
      <c r="AU204" s="106" t="e">
        <f ca="true">+IF(AND(ISNUMBER(OFFSET('Sanitation Data'!$H$5,0,10*ROW('Sanitation Data'!H198))),'Data Summary'!DJ204="Yes"),100-OFFSET('Sanitation Data'!$H$5,0,10*ROW('Sanitation Data'!H198)),NA())</f>
        <v>#N/A</v>
      </c>
      <c r="AV204" s="106" t="e">
        <f ca="true">+IF(AND(ISNUMBER(OFFSET('Sanitation Data'!$H$7,0,10*ROW('Sanitation Data'!H198))),'Data Summary'!DK204="Yes"),OFFSET('Sanitation Data'!$H$7,0,10*ROW('Sanitation Data'!H198)),NA())</f>
        <v>#N/A</v>
      </c>
      <c r="AW204" s="106" t="e">
        <f ca="true">+IF(AND(ISNUMBER(OFFSET('Sanitation Data'!$H$11,0,10*ROW('Sanitation Data'!H198))),'Data Summary'!DL204="Yes"),OFFSET('Sanitation Data'!$H$11,0,10*ROW('Sanitation Data'!H198)),NA())</f>
        <v>#N/A</v>
      </c>
      <c r="AX204" s="106" t="e">
        <f ca="true">+IF(AND(ISNUMBER(OFFSET('Sanitation Data'!$H$12,0,10*ROW('Sanitation Data'!H198))),'Data Summary'!DM204="Yes"),OFFSET('Sanitation Data'!$H$12,0,10*ROW('Sanitation Data'!H198)),NA())</f>
        <v>#N/A</v>
      </c>
      <c r="AY204" s="106" t="e">
        <f ca="true">+IF(AND(ISNUMBER(OFFSET('Sanitation Data'!$H$13,0,10*ROW('Sanitation Data'!H198))),'Data Summary'!DN204="Yes"),OFFSET('Sanitation Data'!$H$13,0,10*ROW('Sanitation Data'!H198)),NA())</f>
        <v>#N/A</v>
      </c>
      <c r="AZ204" s="111" t="e">
        <f ca="true">+IF(AND(ISNUMBER(OFFSET('Hygiene Data'!$C$6,0,10*ROW('Hygiene Data'!C198))),'Data Summary'!DO204="Yes"),OFFSET('Hygiene Data'!$C$6,0,10*ROW('Hygiene Data'!C198)),NA())</f>
        <v>#N/A</v>
      </c>
      <c r="BA204" s="111" t="e">
        <f ca="true">+IF(AND(ISNUMBER(OFFSET('Hygiene Data'!$C$8,0,10*ROW('Hygiene Data'!C198))),'Data Summary'!DP204="Yes"),OFFSET('Hygiene Data'!$C$8,0,10*ROW('Hygiene Data'!C198)),NA())</f>
        <v>#N/A</v>
      </c>
      <c r="BB204" s="111" t="e">
        <f ca="true">+IF(AND(ISNUMBER(OFFSET('Hygiene Data'!$C$10,0,10*ROW('Hygiene Data'!C198))),'Data Summary'!DQ204="Yes"),OFFSET('Hygiene Data'!$C$10,0,10*ROW('Hygiene Data'!C198)),NA())</f>
        <v>#N/A</v>
      </c>
      <c r="BC204" s="111" t="e">
        <f ca="true">+IF(AND(ISNUMBER(OFFSET('Hygiene Data'!$D$6,0,10*ROW('Hygiene Data'!D198))),'Data Summary'!DR204="Yes"),OFFSET('Hygiene Data'!$D$6,0,10*ROW('Hygiene Data'!D198)),NA())</f>
        <v>#N/A</v>
      </c>
      <c r="BD204" s="111" t="e">
        <f ca="true">+IF(AND(ISNUMBER(OFFSET('Hygiene Data'!$D$8,0,10*ROW('Hygiene Data'!D198))),'Data Summary'!DS204="Yes"),OFFSET('Hygiene Data'!$D$8,0,10*ROW('Hygiene Data'!D198)),NA())</f>
        <v>#N/A</v>
      </c>
      <c r="BE204" s="111" t="e">
        <f ca="true">+IF(AND(ISNUMBER(OFFSET('Hygiene Data'!$D$10,0,10*ROW('Hygiene Data'!D198))),'Data Summary'!DT204="Yes"),OFFSET('Hygiene Data'!$D$10,0,10*ROW('Hygiene Data'!D198)),NA())</f>
        <v>#N/A</v>
      </c>
      <c r="BF204" s="111" t="e">
        <f ca="true">+IF(AND(ISNUMBER(OFFSET('Hygiene Data'!$E$6,0,10*ROW('Hygiene Data'!E198))),'Data Summary'!DU204="Yes"),OFFSET('Hygiene Data'!$E$6,0,10*ROW('Hygiene Data'!E198)),NA())</f>
        <v>#N/A</v>
      </c>
      <c r="BG204" s="111" t="e">
        <f ca="true">+IF(AND(ISNUMBER(OFFSET('Hygiene Data'!$E$8,0,10*ROW('Hygiene Data'!E198))),'Data Summary'!DV204="Yes"),OFFSET('Hygiene Data'!$E$8,0,10*ROW('Hygiene Data'!E198)),NA())</f>
        <v>#N/A</v>
      </c>
      <c r="BH204" s="111" t="e">
        <f ca="true">+IF(AND(ISNUMBER(OFFSET('Hygiene Data'!$E$10,0,10*ROW('Hygiene Data'!E198))),'Data Summary'!DW204="Yes"),OFFSET('Hygiene Data'!$E$10,0,10*ROW('Hygiene Data'!E198)),NA())</f>
        <v>#N/A</v>
      </c>
      <c r="BI204" s="111" t="e">
        <f ca="true">+IF(AND(ISNUMBER(OFFSET('Hygiene Data'!$F$6,0,10*ROW('Hygiene Data'!F198))),'Data Summary'!DX204="Yes"),OFFSET('Hygiene Data'!$F$6,0,10*ROW('Hygiene Data'!F198)),NA())</f>
        <v>#N/A</v>
      </c>
      <c r="BJ204" s="111" t="e">
        <f ca="true">+IF(AND(ISNUMBER(OFFSET('Hygiene Data'!$F$8,0,10*ROW('Hygiene Data'!F198))),'Data Summary'!DY204="Yes"),OFFSET('Hygiene Data'!$F$8,0,10*ROW('Hygiene Data'!F198)),NA())</f>
        <v>#N/A</v>
      </c>
      <c r="BK204" s="111" t="e">
        <f ca="true">+IF(AND(ISNUMBER(OFFSET('Hygiene Data'!$F$10,0,10*ROW('Hygiene Data'!F198))),'Data Summary'!DZ204="Yes"),OFFSET('Hygiene Data'!$F$10,0,10*ROW('Hygiene Data'!F198)),NA())</f>
        <v>#N/A</v>
      </c>
      <c r="BL204" s="111" t="e">
        <f ca="true">+IF(AND(ISNUMBER(OFFSET('Hygiene Data'!$G$6,0,10*ROW('Hygiene Data'!G198))),'Data Summary'!EA204="Yes"),OFFSET('Hygiene Data'!$G$6,0,10*ROW('Hygiene Data'!G198)),NA())</f>
        <v>#N/A</v>
      </c>
      <c r="BM204" s="111" t="e">
        <f ca="true">+IF(AND(ISNUMBER(OFFSET('Hygiene Data'!$G$8,0,10*ROW('Hygiene Data'!G198))),'Data Summary'!EB204="Yes"),OFFSET('Hygiene Data'!$G$8,0,10*ROW('Hygiene Data'!G198)),NA())</f>
        <v>#N/A</v>
      </c>
      <c r="BN204" s="111" t="e">
        <f ca="true">+IF(AND(ISNUMBER(OFFSET('Hygiene Data'!$G$10,0,10*ROW('Hygiene Data'!G198))),'Data Summary'!EC204="Yes"),OFFSET('Hygiene Data'!$G$10,0,10*ROW('Hygiene Data'!G198)),NA())</f>
        <v>#N/A</v>
      </c>
      <c r="BO204" s="111" t="e">
        <f ca="true">+IF(AND(ISNUMBER(OFFSET('Hygiene Data'!$H$6,0,10*ROW('Hygiene Data'!H198))),'Data Summary'!ED204="Yes"),OFFSET('Hygiene Data'!$H$6,0,10*ROW('Hygiene Data'!H198)),NA())</f>
        <v>#N/A</v>
      </c>
      <c r="BP204" s="111" t="e">
        <f ca="true">+IF(AND(ISNUMBER(OFFSET('Hygiene Data'!$H$8,0,10*ROW('Hygiene Data'!H198))),'Data Summary'!EE204="Yes"),OFFSET('Hygiene Data'!$H$8,0,10*ROW('Hygiene Data'!H198)),NA())</f>
        <v>#N/A</v>
      </c>
      <c r="BQ204" s="111" t="e">
        <f ca="true">+IF(AND(ISNUMBER(OFFSET('Hygiene Data'!$H$10,0,10*ROW('Hygiene Data'!H198))),'Data Summary'!EF204="Yes"),OFFSET('Hygiene Data'!$H$10,0,10*ROW('Hygiene Data'!H198)),NA())</f>
        <v>#N/A</v>
      </c>
    </row>
    <row r="205" x14ac:dyDescent="0.2">
      <c r="A205" s="59" t="e">
        <f ca="true">+IF(OFFSET('Water Data'!$B$1,0,10*ROW('Water Data'!B199))="",NA(),OFFSET('Water Data'!$B$1,0,10*ROW('Water Data'!B199)))</f>
        <v>#N/A</v>
      </c>
      <c r="B205" s="59" t="e">
        <f ca="true">+IF(OFFSET('Water Data'!$A$3,0,10*ROW('Water Data'!A202))="",NA(),OFFSET('Water Data'!$A$3,0,10*ROW('Water Data'!A202)))</f>
        <v>#N/A</v>
      </c>
      <c r="C205" s="59" t="e">
        <f ca="true">+IF(OFFSET('Water Data'!$C$3,0,10*ROW('Water Data'!C202))="",NA(),OFFSET('Water Data'!$C$3,0,10*ROW('Water Data'!C202)))</f>
        <v>#N/A</v>
      </c>
      <c r="D205" s="60" t="e">
        <f ca="true">+IF(AND(ISNUMBER(OFFSET('Water Data'!$C$5,0,10*ROW('Water Data'!C199))),'Data Summary'!BS205="Yes"),100-OFFSET('Water Data'!$C$5,0,10*ROW('Water Data'!C199)),NA())</f>
        <v>#N/A</v>
      </c>
      <c r="E205" s="60" t="e">
        <f ca="true">+IF(AND(ISNUMBER(OFFSET('Water Data'!$C$7,0,10*ROW('Water Data'!C199))),'Data Summary'!BT205="Yes"),OFFSET('Water Data'!$C$7,0,10*ROW('Water Data'!C199)),NA())</f>
        <v>#N/A</v>
      </c>
      <c r="F205" s="60" t="e">
        <f ca="true">+IF(AND(ISNUMBER(OFFSET('Water Data'!$C$10,0,10*ROW('Water Data'!C199))),'Data Summary'!BU205="Yes"),OFFSET('Water Data'!$C$10,0,10*ROW('Water Data'!C199)),NA())</f>
        <v>#N/A</v>
      </c>
      <c r="G205" s="60" t="e">
        <f ca="true">+IF(AND(ISNUMBER(OFFSET('Water Data'!$D$5,0,10*ROW('Water Data'!D199))),'Data Summary'!BV205="Yes"),100-OFFSET('Water Data'!$D$5,0,10*ROW('Water Data'!D199)),NA())</f>
        <v>#N/A</v>
      </c>
      <c r="H205" s="60" t="e">
        <f ca="true">+IF(AND(ISNUMBER(OFFSET('Water Data'!$D$7,0,10*ROW('Water Data'!D199))),'Data Summary'!BW205="Yes"),OFFSET('Water Data'!$D$7,0,10*ROW('Water Data'!D199)),NA())</f>
        <v>#N/A</v>
      </c>
      <c r="I205" s="60" t="e">
        <f ca="true">+IF(AND(ISNUMBER(OFFSET('Water Data'!$D$10,0,10*ROW('Water Data'!D199))),'Data Summary'!BX205="Yes"),OFFSET('Water Data'!$D$10,0,10*ROW('Water Data'!D199)),NA())</f>
        <v>#N/A</v>
      </c>
      <c r="J205" s="60" t="e">
        <f ca="true">+IF(AND(ISNUMBER(OFFSET('Water Data'!$E$5,0,10*ROW('Water Data'!E199))),'Data Summary'!BY205="Yes"),100-OFFSET('Water Data'!$E$5,0,10*ROW('Water Data'!E199)),NA())</f>
        <v>#N/A</v>
      </c>
      <c r="K205" s="60" t="e">
        <f ca="true">+IF(AND(ISNUMBER(OFFSET('Water Data'!$E$7,0,10*ROW('Water Data'!E199))),'Data Summary'!BZ205="Yes"),OFFSET('Water Data'!$E$7,0,10*ROW('Water Data'!E199)),NA())</f>
        <v>#N/A</v>
      </c>
      <c r="L205" s="60" t="e">
        <f ca="true">+IF(AND(ISNUMBER(OFFSET('Water Data'!$E$10,0,10*ROW('Water Data'!E199))),'Data Summary'!CA205="Yes"),OFFSET('Water Data'!$E$10,0,10*ROW('Water Data'!E199)),NA())</f>
        <v>#N/A</v>
      </c>
      <c r="M205" s="60" t="e">
        <f ca="true">+IF(AND(ISNUMBER(OFFSET('Water Data'!$F$5,0,10*ROW('Water Data'!F199))),'Data Summary'!CB205="Yes"),100-OFFSET('Water Data'!$F$5,0,10*ROW('Water Data'!F199)),NA())</f>
        <v>#N/A</v>
      </c>
      <c r="N205" s="60" t="e">
        <f ca="true">+IF(AND(ISNUMBER(OFFSET('Water Data'!$F$7,0,10*ROW('Water Data'!F199))),'Data Summary'!CC205="Yes"),OFFSET('Water Data'!$F$7,0,10*ROW('Water Data'!F199)),NA())</f>
        <v>#N/A</v>
      </c>
      <c r="O205" s="60" t="e">
        <f ca="true">+IF(AND(ISNUMBER(OFFSET('Water Data'!$F$10,0,10*ROW('Water Data'!F199))),'Data Summary'!CD205="Yes"),OFFSET('Water Data'!$F$10,0,10*ROW('Water Data'!F199)),NA())</f>
        <v>#N/A</v>
      </c>
      <c r="P205" s="60" t="e">
        <f ca="true">+IF(AND(ISNUMBER(OFFSET('Water Data'!$G$5,0,10*ROW('Water Data'!G199))),'Data Summary'!CE205="Yes"),100-OFFSET('Water Data'!$G$5,0,10*ROW('Water Data'!G199)),NA())</f>
        <v>#N/A</v>
      </c>
      <c r="Q205" s="60" t="e">
        <f ca="true">+IF(AND(ISNUMBER(OFFSET('Water Data'!$G$7,0,10*ROW('Water Data'!G199))),'Data Summary'!CF205="Yes"),OFFSET('Water Data'!$G$7,0,10*ROW('Water Data'!G199)),NA())</f>
        <v>#N/A</v>
      </c>
      <c r="R205" s="60" t="e">
        <f ca="true">+IF(AND(ISNUMBER(OFFSET('Water Data'!$G$10,0,10*ROW('Water Data'!G199))),'Data Summary'!CG205="Yes"),OFFSET('Water Data'!$G$10,0,10*ROW('Water Data'!G199)),NA())</f>
        <v>#N/A</v>
      </c>
      <c r="S205" s="60" t="e">
        <f ca="true">+IF(AND(ISNUMBER(OFFSET('Water Data'!$H$5,0,10*ROW('Water Data'!H199))),'Data Summary'!CH205="Yes"),100-OFFSET('Water Data'!$H$5,0,10*ROW('Water Data'!H199)),NA())</f>
        <v>#N/A</v>
      </c>
      <c r="T205" s="60" t="e">
        <f ca="true">+IF(AND(ISNUMBER(OFFSET('Water Data'!$H$7,0,10*ROW('Water Data'!H199))),'Data Summary'!CI205="Yes"),OFFSET('Water Data'!$H$7,0,10*ROW('Water Data'!H199)),NA())</f>
        <v>#N/A</v>
      </c>
      <c r="U205" s="60" t="e">
        <f ca="true">+IF(AND(ISNUMBER(OFFSET('Water Data'!$H$10,0,10*ROW('Water Data'!H199))),'Data Summary'!CJ205="Yes"),OFFSET('Water Data'!$H$10,0,10*ROW('Water Data'!H199)),NA())</f>
        <v>#N/A</v>
      </c>
      <c r="V205" s="106" t="e">
        <f ca="true">+IF(AND(ISNUMBER(OFFSET('Sanitation Data'!$C$5,0,10*ROW('Sanitation Data'!C199))),'Data Summary'!CK205="Yes"),100-OFFSET('Sanitation Data'!$C$5,0,10*ROW('Sanitation Data'!C199)),NA())</f>
        <v>#N/A</v>
      </c>
      <c r="W205" s="106" t="e">
        <f ca="true">+IF(AND(ISNUMBER(OFFSET('Sanitation Data'!$C$7,0,10*ROW('Sanitation Data'!C199))),'Data Summary'!CL205="Yes"),OFFSET('Sanitation Data'!$C$7,0,10*ROW('Sanitation Data'!C199)),NA())</f>
        <v>#N/A</v>
      </c>
      <c r="X205" s="106" t="e">
        <f ca="true">+IF(AND(ISNUMBER(OFFSET('Sanitation Data'!$C$11,0,10*ROW('Sanitation Data'!C199))),'Data Summary'!CM205="Yes"),OFFSET('Sanitation Data'!$C$11,0,10*ROW('Sanitation Data'!C199)),NA())</f>
        <v>#N/A</v>
      </c>
      <c r="Y205" s="106" t="e">
        <f ca="true">+IF(AND(ISNUMBER(OFFSET('Sanitation Data'!$C$12,0,10*ROW('Sanitation Data'!C199))),'Data Summary'!CN205="Yes"),OFFSET('Sanitation Data'!$C$12,0,10*ROW('Sanitation Data'!C199)),NA())</f>
        <v>#N/A</v>
      </c>
      <c r="Z205" s="106" t="e">
        <f ca="true">+IF(AND(ISNUMBER(OFFSET('Sanitation Data'!$C$13,0,10*ROW('Sanitation Data'!C199))),'Data Summary'!CO205="Yes"),OFFSET('Sanitation Data'!$C$13,0,10*ROW('Sanitation Data'!C199)),NA())</f>
        <v>#N/A</v>
      </c>
      <c r="AA205" s="106" t="e">
        <f ca="true">+IF(AND(ISNUMBER(OFFSET('Sanitation Data'!$D$5,0,10*ROW('Sanitation Data'!D199))),'Data Summary'!CP205="Yes"),100-OFFSET('Sanitation Data'!$D$5,0,10*ROW('Sanitation Data'!D199)),NA())</f>
        <v>#N/A</v>
      </c>
      <c r="AB205" s="106" t="e">
        <f ca="true">+IF(AND(ISNUMBER(OFFSET('Sanitation Data'!$D$7,0,10*ROW('Sanitation Data'!D199))),'Data Summary'!CQ205="Yes"),OFFSET('Sanitation Data'!$D$7,0,10*ROW('Sanitation Data'!D199)),NA())</f>
        <v>#N/A</v>
      </c>
      <c r="AC205" s="106" t="e">
        <f ca="true">+IF(AND(ISNUMBER(OFFSET('Sanitation Data'!$D$11,0,10*ROW('Sanitation Data'!D199))),'Data Summary'!CR205="Yes"),OFFSET('Sanitation Data'!$D$11,0,10*ROW('Sanitation Data'!D199)),NA())</f>
        <v>#N/A</v>
      </c>
      <c r="AD205" s="106" t="e">
        <f ca="true">+IF(AND(ISNUMBER(OFFSET('Sanitation Data'!$D$12,0,10*ROW('Sanitation Data'!D199))),'Data Summary'!CS205="Yes"),OFFSET('Sanitation Data'!$D$12,0,10*ROW('Sanitation Data'!D199)),NA())</f>
        <v>#N/A</v>
      </c>
      <c r="AE205" s="106" t="e">
        <f ca="true">+IF(AND(ISNUMBER(OFFSET('Sanitation Data'!$D$13,0,10*ROW('Sanitation Data'!D199))),'Data Summary'!CT205="Yes"),OFFSET('Sanitation Data'!$D$13,0,10*ROW('Sanitation Data'!D199)),NA())</f>
        <v>#N/A</v>
      </c>
      <c r="AF205" s="106" t="e">
        <f ca="true">+IF(AND(ISNUMBER(OFFSET('Sanitation Data'!$E$5,0,10*ROW('Sanitation Data'!E199))),'Data Summary'!CU205="Yes"),100-OFFSET('Sanitation Data'!$E$5,0,10*ROW('Sanitation Data'!E199)),NA())</f>
        <v>#N/A</v>
      </c>
      <c r="AG205" s="106" t="e">
        <f ca="true">+IF(AND(ISNUMBER(OFFSET('Sanitation Data'!$E$7,0,10*ROW('Sanitation Data'!E199))),'Data Summary'!CV205="Yes"),OFFSET('Sanitation Data'!$E$7,0,10*ROW('Sanitation Data'!E199)),NA())</f>
        <v>#N/A</v>
      </c>
      <c r="AH205" s="106" t="e">
        <f ca="true">+IF(AND(ISNUMBER(OFFSET('Sanitation Data'!$E$11,0,10*ROW('Sanitation Data'!E199))),'Data Summary'!CW205="Yes"),OFFSET('Sanitation Data'!$E$11,0,10*ROW('Sanitation Data'!E199)),NA())</f>
        <v>#N/A</v>
      </c>
      <c r="AI205" s="106" t="e">
        <f ca="true">+IF(AND(ISNUMBER(OFFSET('Sanitation Data'!$E$12,0,10*ROW('Sanitation Data'!E199))),'Data Summary'!CX205="Yes"),OFFSET('Sanitation Data'!$E$12,0,10*ROW('Sanitation Data'!E199)),NA())</f>
        <v>#N/A</v>
      </c>
      <c r="AJ205" s="106" t="e">
        <f ca="true">+IF(AND(ISNUMBER(OFFSET('Sanitation Data'!$E$13,0,10*ROW('Sanitation Data'!E199))),'Data Summary'!CY205="Yes"),OFFSET('Sanitation Data'!$E$13,0,10*ROW('Sanitation Data'!E199)),NA())</f>
        <v>#N/A</v>
      </c>
      <c r="AK205" s="106" t="e">
        <f ca="true">+IF(AND(ISNUMBER(OFFSET('Sanitation Data'!$F$5,0,10*ROW('Sanitation Data'!F199))),'Data Summary'!CZ205="Yes"),100-OFFSET('Sanitation Data'!$F$5,0,10*ROW('Sanitation Data'!F199)),NA())</f>
        <v>#N/A</v>
      </c>
      <c r="AL205" s="106" t="e">
        <f ca="true">+IF(AND(ISNUMBER(OFFSET('Sanitation Data'!$F$7,0,10*ROW('Sanitation Data'!F199))),'Data Summary'!DA205="Yes"),OFFSET('Sanitation Data'!$F$7,0,10*ROW('Sanitation Data'!F199)),NA())</f>
        <v>#N/A</v>
      </c>
      <c r="AM205" s="106" t="e">
        <f ca="true">+IF(AND(ISNUMBER(OFFSET('Sanitation Data'!$F$11,0,10*ROW('Sanitation Data'!F199))),'Data Summary'!DB205="Yes"),OFFSET('Sanitation Data'!$F$11,0,10*ROW('Sanitation Data'!F199)),NA())</f>
        <v>#N/A</v>
      </c>
      <c r="AN205" s="106" t="e">
        <f ca="true">+IF(AND(ISNUMBER(OFFSET('Sanitation Data'!$F$12,0,10*ROW('Sanitation Data'!F199))),'Data Summary'!DC205="Yes"),OFFSET('Sanitation Data'!$F$12,0,10*ROW('Sanitation Data'!F199)),NA())</f>
        <v>#N/A</v>
      </c>
      <c r="AO205" s="106" t="e">
        <f ca="true">+IF(AND(ISNUMBER(OFFSET('Sanitation Data'!$F$13,0,10*ROW('Sanitation Data'!F199))),'Data Summary'!DD205="Yes"),OFFSET('Sanitation Data'!$F$13,0,10*ROW('Sanitation Data'!F199)),NA())</f>
        <v>#N/A</v>
      </c>
      <c r="AP205" s="106" t="e">
        <f ca="true">+IF(AND(ISNUMBER(OFFSET('Sanitation Data'!$G$5,0,10*ROW('Sanitation Data'!G199))),'Data Summary'!DE205="Yes"),100-OFFSET('Sanitation Data'!$G$5,0,10*ROW('Sanitation Data'!G199)),NA())</f>
        <v>#N/A</v>
      </c>
      <c r="AQ205" s="106" t="e">
        <f ca="true">+IF(AND(ISNUMBER(OFFSET('Sanitation Data'!$G$7,0,10*ROW('Sanitation Data'!G199))),'Data Summary'!DF205="Yes"),OFFSET('Sanitation Data'!$G$7,0,10*ROW('Sanitation Data'!G199)),NA())</f>
        <v>#N/A</v>
      </c>
      <c r="AR205" s="106" t="e">
        <f ca="true">+IF(AND(ISNUMBER(OFFSET('Sanitation Data'!$G$11,0,10*ROW('Sanitation Data'!G199))),'Data Summary'!DG205="Yes"),OFFSET('Sanitation Data'!$G$11,0,10*ROW('Sanitation Data'!G199)),NA())</f>
        <v>#N/A</v>
      </c>
      <c r="AS205" s="106" t="e">
        <f ca="true">+IF(AND(ISNUMBER(OFFSET('Sanitation Data'!$G$12,0,10*ROW('Sanitation Data'!G199))),'Data Summary'!DH205="Yes"),OFFSET('Sanitation Data'!$G$12,0,10*ROW('Sanitation Data'!G199)),NA())</f>
        <v>#N/A</v>
      </c>
      <c r="AT205" s="106" t="e">
        <f ca="true">+IF(AND(ISNUMBER(OFFSET('Sanitation Data'!$G$13,0,10*ROW('Sanitation Data'!G199))),'Data Summary'!DI205="Yes"),OFFSET('Sanitation Data'!$G$13,0,10*ROW('Sanitation Data'!G199)),NA())</f>
        <v>#N/A</v>
      </c>
      <c r="AU205" s="106" t="e">
        <f ca="true">+IF(AND(ISNUMBER(OFFSET('Sanitation Data'!$H$5,0,10*ROW('Sanitation Data'!H199))),'Data Summary'!DJ205="Yes"),100-OFFSET('Sanitation Data'!$H$5,0,10*ROW('Sanitation Data'!H199)),NA())</f>
        <v>#N/A</v>
      </c>
      <c r="AV205" s="106" t="e">
        <f ca="true">+IF(AND(ISNUMBER(OFFSET('Sanitation Data'!$H$7,0,10*ROW('Sanitation Data'!H199))),'Data Summary'!DK205="Yes"),OFFSET('Sanitation Data'!$H$7,0,10*ROW('Sanitation Data'!H199)),NA())</f>
        <v>#N/A</v>
      </c>
      <c r="AW205" s="106" t="e">
        <f ca="true">+IF(AND(ISNUMBER(OFFSET('Sanitation Data'!$H$11,0,10*ROW('Sanitation Data'!H199))),'Data Summary'!DL205="Yes"),OFFSET('Sanitation Data'!$H$11,0,10*ROW('Sanitation Data'!H199)),NA())</f>
        <v>#N/A</v>
      </c>
      <c r="AX205" s="106" t="e">
        <f ca="true">+IF(AND(ISNUMBER(OFFSET('Sanitation Data'!$H$12,0,10*ROW('Sanitation Data'!H199))),'Data Summary'!DM205="Yes"),OFFSET('Sanitation Data'!$H$12,0,10*ROW('Sanitation Data'!H199)),NA())</f>
        <v>#N/A</v>
      </c>
      <c r="AY205" s="106" t="e">
        <f ca="true">+IF(AND(ISNUMBER(OFFSET('Sanitation Data'!$H$13,0,10*ROW('Sanitation Data'!H199))),'Data Summary'!DN205="Yes"),OFFSET('Sanitation Data'!$H$13,0,10*ROW('Sanitation Data'!H199)),NA())</f>
        <v>#N/A</v>
      </c>
      <c r="AZ205" s="111" t="e">
        <f ca="true">+IF(AND(ISNUMBER(OFFSET('Hygiene Data'!$C$6,0,10*ROW('Hygiene Data'!C199))),'Data Summary'!DO205="Yes"),OFFSET('Hygiene Data'!$C$6,0,10*ROW('Hygiene Data'!C199)),NA())</f>
        <v>#N/A</v>
      </c>
      <c r="BA205" s="111" t="e">
        <f ca="true">+IF(AND(ISNUMBER(OFFSET('Hygiene Data'!$C$8,0,10*ROW('Hygiene Data'!C199))),'Data Summary'!DP205="Yes"),OFFSET('Hygiene Data'!$C$8,0,10*ROW('Hygiene Data'!C199)),NA())</f>
        <v>#N/A</v>
      </c>
      <c r="BB205" s="111" t="e">
        <f ca="true">+IF(AND(ISNUMBER(OFFSET('Hygiene Data'!$C$10,0,10*ROW('Hygiene Data'!C199))),'Data Summary'!DQ205="Yes"),OFFSET('Hygiene Data'!$C$10,0,10*ROW('Hygiene Data'!C199)),NA())</f>
        <v>#N/A</v>
      </c>
      <c r="BC205" s="111" t="e">
        <f ca="true">+IF(AND(ISNUMBER(OFFSET('Hygiene Data'!$D$6,0,10*ROW('Hygiene Data'!D199))),'Data Summary'!DR205="Yes"),OFFSET('Hygiene Data'!$D$6,0,10*ROW('Hygiene Data'!D199)),NA())</f>
        <v>#N/A</v>
      </c>
      <c r="BD205" s="111" t="e">
        <f ca="true">+IF(AND(ISNUMBER(OFFSET('Hygiene Data'!$D$8,0,10*ROW('Hygiene Data'!D199))),'Data Summary'!DS205="Yes"),OFFSET('Hygiene Data'!$D$8,0,10*ROW('Hygiene Data'!D199)),NA())</f>
        <v>#N/A</v>
      </c>
      <c r="BE205" s="111" t="e">
        <f ca="true">+IF(AND(ISNUMBER(OFFSET('Hygiene Data'!$D$10,0,10*ROW('Hygiene Data'!D199))),'Data Summary'!DT205="Yes"),OFFSET('Hygiene Data'!$D$10,0,10*ROW('Hygiene Data'!D199)),NA())</f>
        <v>#N/A</v>
      </c>
      <c r="BF205" s="111" t="e">
        <f ca="true">+IF(AND(ISNUMBER(OFFSET('Hygiene Data'!$E$6,0,10*ROW('Hygiene Data'!E199))),'Data Summary'!DU205="Yes"),OFFSET('Hygiene Data'!$E$6,0,10*ROW('Hygiene Data'!E199)),NA())</f>
        <v>#N/A</v>
      </c>
      <c r="BG205" s="111" t="e">
        <f ca="true">+IF(AND(ISNUMBER(OFFSET('Hygiene Data'!$E$8,0,10*ROW('Hygiene Data'!E199))),'Data Summary'!DV205="Yes"),OFFSET('Hygiene Data'!$E$8,0,10*ROW('Hygiene Data'!E199)),NA())</f>
        <v>#N/A</v>
      </c>
      <c r="BH205" s="111" t="e">
        <f ca="true">+IF(AND(ISNUMBER(OFFSET('Hygiene Data'!$E$10,0,10*ROW('Hygiene Data'!E199))),'Data Summary'!DW205="Yes"),OFFSET('Hygiene Data'!$E$10,0,10*ROW('Hygiene Data'!E199)),NA())</f>
        <v>#N/A</v>
      </c>
      <c r="BI205" s="111" t="e">
        <f ca="true">+IF(AND(ISNUMBER(OFFSET('Hygiene Data'!$F$6,0,10*ROW('Hygiene Data'!F199))),'Data Summary'!DX205="Yes"),OFFSET('Hygiene Data'!$F$6,0,10*ROW('Hygiene Data'!F199)),NA())</f>
        <v>#N/A</v>
      </c>
      <c r="BJ205" s="111" t="e">
        <f ca="true">+IF(AND(ISNUMBER(OFFSET('Hygiene Data'!$F$8,0,10*ROW('Hygiene Data'!F199))),'Data Summary'!DY205="Yes"),OFFSET('Hygiene Data'!$F$8,0,10*ROW('Hygiene Data'!F199)),NA())</f>
        <v>#N/A</v>
      </c>
      <c r="BK205" s="111" t="e">
        <f ca="true">+IF(AND(ISNUMBER(OFFSET('Hygiene Data'!$F$10,0,10*ROW('Hygiene Data'!F199))),'Data Summary'!DZ205="Yes"),OFFSET('Hygiene Data'!$F$10,0,10*ROW('Hygiene Data'!F199)),NA())</f>
        <v>#N/A</v>
      </c>
      <c r="BL205" s="111" t="e">
        <f ca="true">+IF(AND(ISNUMBER(OFFSET('Hygiene Data'!$G$6,0,10*ROW('Hygiene Data'!G199))),'Data Summary'!EA205="Yes"),OFFSET('Hygiene Data'!$G$6,0,10*ROW('Hygiene Data'!G199)),NA())</f>
        <v>#N/A</v>
      </c>
      <c r="BM205" s="111" t="e">
        <f ca="true">+IF(AND(ISNUMBER(OFFSET('Hygiene Data'!$G$8,0,10*ROW('Hygiene Data'!G199))),'Data Summary'!EB205="Yes"),OFFSET('Hygiene Data'!$G$8,0,10*ROW('Hygiene Data'!G199)),NA())</f>
        <v>#N/A</v>
      </c>
      <c r="BN205" s="111" t="e">
        <f ca="true">+IF(AND(ISNUMBER(OFFSET('Hygiene Data'!$G$10,0,10*ROW('Hygiene Data'!G199))),'Data Summary'!EC205="Yes"),OFFSET('Hygiene Data'!$G$10,0,10*ROW('Hygiene Data'!G199)),NA())</f>
        <v>#N/A</v>
      </c>
      <c r="BO205" s="111" t="e">
        <f ca="true">+IF(AND(ISNUMBER(OFFSET('Hygiene Data'!$H$6,0,10*ROW('Hygiene Data'!H199))),'Data Summary'!ED205="Yes"),OFFSET('Hygiene Data'!$H$6,0,10*ROW('Hygiene Data'!H199)),NA())</f>
        <v>#N/A</v>
      </c>
      <c r="BP205" s="111" t="e">
        <f ca="true">+IF(AND(ISNUMBER(OFFSET('Hygiene Data'!$H$8,0,10*ROW('Hygiene Data'!H199))),'Data Summary'!EE205="Yes"),OFFSET('Hygiene Data'!$H$8,0,10*ROW('Hygiene Data'!H199)),NA())</f>
        <v>#N/A</v>
      </c>
      <c r="BQ205" s="111" t="e">
        <f ca="true">+IF(AND(ISNUMBER(OFFSET('Hygiene Data'!$H$10,0,10*ROW('Hygiene Data'!H199))),'Data Summary'!EF205="Yes"),OFFSET('Hygiene Data'!$H$10,0,10*ROW('Hygiene Data'!H199)),NA())</f>
        <v>#N/A</v>
      </c>
    </row>
    <row r="206" x14ac:dyDescent="0.2">
      <c r="A206" s="59" t="e">
        <f ca="true">+IF(OFFSET('Water Data'!$B$1,0,10*ROW('Water Data'!B200))="",NA(),OFFSET('Water Data'!$B$1,0,10*ROW('Water Data'!B200)))</f>
        <v>#N/A</v>
      </c>
      <c r="B206" s="59" t="e">
        <f ca="true">+IF(OFFSET('Water Data'!$A$3,0,10*ROW('Water Data'!A203))="",NA(),OFFSET('Water Data'!$A$3,0,10*ROW('Water Data'!A203)))</f>
        <v>#N/A</v>
      </c>
      <c r="C206" s="59" t="e">
        <f ca="true">+IF(OFFSET('Water Data'!$C$3,0,10*ROW('Water Data'!C203))="",NA(),OFFSET('Water Data'!$C$3,0,10*ROW('Water Data'!C203)))</f>
        <v>#N/A</v>
      </c>
      <c r="D206" s="60" t="e">
        <f ca="true">+IF(AND(ISNUMBER(OFFSET('Water Data'!$C$5,0,10*ROW('Water Data'!C200))),'Data Summary'!BS206="Yes"),100-OFFSET('Water Data'!$C$5,0,10*ROW('Water Data'!C200)),NA())</f>
        <v>#N/A</v>
      </c>
      <c r="E206" s="60" t="e">
        <f ca="true">+IF(AND(ISNUMBER(OFFSET('Water Data'!$C$7,0,10*ROW('Water Data'!C200))),'Data Summary'!BT206="Yes"),OFFSET('Water Data'!$C$7,0,10*ROW('Water Data'!C200)),NA())</f>
        <v>#N/A</v>
      </c>
      <c r="F206" s="60" t="e">
        <f ca="true">+IF(AND(ISNUMBER(OFFSET('Water Data'!$C$10,0,10*ROW('Water Data'!C200))),'Data Summary'!BU206="Yes"),OFFSET('Water Data'!$C$10,0,10*ROW('Water Data'!C200)),NA())</f>
        <v>#N/A</v>
      </c>
      <c r="G206" s="60" t="e">
        <f ca="true">+IF(AND(ISNUMBER(OFFSET('Water Data'!$D$5,0,10*ROW('Water Data'!D200))),'Data Summary'!BV206="Yes"),100-OFFSET('Water Data'!$D$5,0,10*ROW('Water Data'!D200)),NA())</f>
        <v>#N/A</v>
      </c>
      <c r="H206" s="60" t="e">
        <f ca="true">+IF(AND(ISNUMBER(OFFSET('Water Data'!$D$7,0,10*ROW('Water Data'!D200))),'Data Summary'!BW206="Yes"),OFFSET('Water Data'!$D$7,0,10*ROW('Water Data'!D200)),NA())</f>
        <v>#N/A</v>
      </c>
      <c r="I206" s="60" t="e">
        <f ca="true">+IF(AND(ISNUMBER(OFFSET('Water Data'!$D$10,0,10*ROW('Water Data'!D200))),'Data Summary'!BX206="Yes"),OFFSET('Water Data'!$D$10,0,10*ROW('Water Data'!D200)),NA())</f>
        <v>#N/A</v>
      </c>
      <c r="J206" s="60" t="e">
        <f ca="true">+IF(AND(ISNUMBER(OFFSET('Water Data'!$E$5,0,10*ROW('Water Data'!E200))),'Data Summary'!BY206="Yes"),100-OFFSET('Water Data'!$E$5,0,10*ROW('Water Data'!E200)),NA())</f>
        <v>#N/A</v>
      </c>
      <c r="K206" s="60" t="e">
        <f ca="true">+IF(AND(ISNUMBER(OFFSET('Water Data'!$E$7,0,10*ROW('Water Data'!E200))),'Data Summary'!BZ206="Yes"),OFFSET('Water Data'!$E$7,0,10*ROW('Water Data'!E200)),NA())</f>
        <v>#N/A</v>
      </c>
      <c r="L206" s="60" t="e">
        <f ca="true">+IF(AND(ISNUMBER(OFFSET('Water Data'!$E$10,0,10*ROW('Water Data'!E200))),'Data Summary'!CA206="Yes"),OFFSET('Water Data'!$E$10,0,10*ROW('Water Data'!E200)),NA())</f>
        <v>#N/A</v>
      </c>
      <c r="M206" s="60" t="e">
        <f ca="true">+IF(AND(ISNUMBER(OFFSET('Water Data'!$F$5,0,10*ROW('Water Data'!F200))),'Data Summary'!CB206="Yes"),100-OFFSET('Water Data'!$F$5,0,10*ROW('Water Data'!F200)),NA())</f>
        <v>#N/A</v>
      </c>
      <c r="N206" s="60" t="e">
        <f ca="true">+IF(AND(ISNUMBER(OFFSET('Water Data'!$F$7,0,10*ROW('Water Data'!F200))),'Data Summary'!CC206="Yes"),OFFSET('Water Data'!$F$7,0,10*ROW('Water Data'!F200)),NA())</f>
        <v>#N/A</v>
      </c>
      <c r="O206" s="60" t="e">
        <f ca="true">+IF(AND(ISNUMBER(OFFSET('Water Data'!$F$10,0,10*ROW('Water Data'!F200))),'Data Summary'!CD206="Yes"),OFFSET('Water Data'!$F$10,0,10*ROW('Water Data'!F200)),NA())</f>
        <v>#N/A</v>
      </c>
      <c r="P206" s="60" t="e">
        <f ca="true">+IF(AND(ISNUMBER(OFFSET('Water Data'!$G$5,0,10*ROW('Water Data'!G200))),'Data Summary'!CE206="Yes"),100-OFFSET('Water Data'!$G$5,0,10*ROW('Water Data'!G200)),NA())</f>
        <v>#N/A</v>
      </c>
      <c r="Q206" s="60" t="e">
        <f ca="true">+IF(AND(ISNUMBER(OFFSET('Water Data'!$G$7,0,10*ROW('Water Data'!G200))),'Data Summary'!CF206="Yes"),OFFSET('Water Data'!$G$7,0,10*ROW('Water Data'!G200)),NA())</f>
        <v>#N/A</v>
      </c>
      <c r="R206" s="60" t="e">
        <f ca="true">+IF(AND(ISNUMBER(OFFSET('Water Data'!$G$10,0,10*ROW('Water Data'!G200))),'Data Summary'!CG206="Yes"),OFFSET('Water Data'!$G$10,0,10*ROW('Water Data'!G200)),NA())</f>
        <v>#N/A</v>
      </c>
      <c r="S206" s="60" t="e">
        <f ca="true">+IF(AND(ISNUMBER(OFFSET('Water Data'!$H$5,0,10*ROW('Water Data'!H200))),'Data Summary'!CH206="Yes"),100-OFFSET('Water Data'!$H$5,0,10*ROW('Water Data'!H200)),NA())</f>
        <v>#N/A</v>
      </c>
      <c r="T206" s="60" t="e">
        <f ca="true">+IF(AND(ISNUMBER(OFFSET('Water Data'!$H$7,0,10*ROW('Water Data'!H200))),'Data Summary'!CI206="Yes"),OFFSET('Water Data'!$H$7,0,10*ROW('Water Data'!H200)),NA())</f>
        <v>#N/A</v>
      </c>
      <c r="U206" s="60" t="e">
        <f ca="true">+IF(AND(ISNUMBER(OFFSET('Water Data'!$H$10,0,10*ROW('Water Data'!H200))),'Data Summary'!CJ206="Yes"),OFFSET('Water Data'!$H$10,0,10*ROW('Water Data'!H200)),NA())</f>
        <v>#N/A</v>
      </c>
      <c r="V206" s="106" t="e">
        <f ca="true">+IF(AND(ISNUMBER(OFFSET('Sanitation Data'!$C$5,0,10*ROW('Sanitation Data'!C200))),'Data Summary'!CK206="Yes"),100-OFFSET('Sanitation Data'!$C$5,0,10*ROW('Sanitation Data'!C200)),NA())</f>
        <v>#N/A</v>
      </c>
      <c r="W206" s="106" t="e">
        <f ca="true">+IF(AND(ISNUMBER(OFFSET('Sanitation Data'!$C$7,0,10*ROW('Sanitation Data'!C200))),'Data Summary'!CL206="Yes"),OFFSET('Sanitation Data'!$C$7,0,10*ROW('Sanitation Data'!C200)),NA())</f>
        <v>#N/A</v>
      </c>
      <c r="X206" s="106" t="e">
        <f ca="true">+IF(AND(ISNUMBER(OFFSET('Sanitation Data'!$C$11,0,10*ROW('Sanitation Data'!C200))),'Data Summary'!CM206="Yes"),OFFSET('Sanitation Data'!$C$11,0,10*ROW('Sanitation Data'!C200)),NA())</f>
        <v>#N/A</v>
      </c>
      <c r="Y206" s="106" t="e">
        <f ca="true">+IF(AND(ISNUMBER(OFFSET('Sanitation Data'!$C$12,0,10*ROW('Sanitation Data'!C200))),'Data Summary'!CN206="Yes"),OFFSET('Sanitation Data'!$C$12,0,10*ROW('Sanitation Data'!C200)),NA())</f>
        <v>#N/A</v>
      </c>
      <c r="Z206" s="106" t="e">
        <f ca="true">+IF(AND(ISNUMBER(OFFSET('Sanitation Data'!$C$13,0,10*ROW('Sanitation Data'!C200))),'Data Summary'!CO206="Yes"),OFFSET('Sanitation Data'!$C$13,0,10*ROW('Sanitation Data'!C200)),NA())</f>
        <v>#N/A</v>
      </c>
      <c r="AA206" s="106" t="e">
        <f ca="true">+IF(AND(ISNUMBER(OFFSET('Sanitation Data'!$D$5,0,10*ROW('Sanitation Data'!D200))),'Data Summary'!CP206="Yes"),100-OFFSET('Sanitation Data'!$D$5,0,10*ROW('Sanitation Data'!D200)),NA())</f>
        <v>#N/A</v>
      </c>
      <c r="AB206" s="106" t="e">
        <f ca="true">+IF(AND(ISNUMBER(OFFSET('Sanitation Data'!$D$7,0,10*ROW('Sanitation Data'!D200))),'Data Summary'!CQ206="Yes"),OFFSET('Sanitation Data'!$D$7,0,10*ROW('Sanitation Data'!D200)),NA())</f>
        <v>#N/A</v>
      </c>
      <c r="AC206" s="106" t="e">
        <f ca="true">+IF(AND(ISNUMBER(OFFSET('Sanitation Data'!$D$11,0,10*ROW('Sanitation Data'!D200))),'Data Summary'!CR206="Yes"),OFFSET('Sanitation Data'!$D$11,0,10*ROW('Sanitation Data'!D200)),NA())</f>
        <v>#N/A</v>
      </c>
      <c r="AD206" s="106" t="e">
        <f ca="true">+IF(AND(ISNUMBER(OFFSET('Sanitation Data'!$D$12,0,10*ROW('Sanitation Data'!D200))),'Data Summary'!CS206="Yes"),OFFSET('Sanitation Data'!$D$12,0,10*ROW('Sanitation Data'!D200)),NA())</f>
        <v>#N/A</v>
      </c>
      <c r="AE206" s="106" t="e">
        <f ca="true">+IF(AND(ISNUMBER(OFFSET('Sanitation Data'!$D$13,0,10*ROW('Sanitation Data'!D200))),'Data Summary'!CT206="Yes"),OFFSET('Sanitation Data'!$D$13,0,10*ROW('Sanitation Data'!D200)),NA())</f>
        <v>#N/A</v>
      </c>
      <c r="AF206" s="106" t="e">
        <f ca="true">+IF(AND(ISNUMBER(OFFSET('Sanitation Data'!$E$5,0,10*ROW('Sanitation Data'!E200))),'Data Summary'!CU206="Yes"),100-OFFSET('Sanitation Data'!$E$5,0,10*ROW('Sanitation Data'!E200)),NA())</f>
        <v>#N/A</v>
      </c>
      <c r="AG206" s="106" t="e">
        <f ca="true">+IF(AND(ISNUMBER(OFFSET('Sanitation Data'!$E$7,0,10*ROW('Sanitation Data'!E200))),'Data Summary'!CV206="Yes"),OFFSET('Sanitation Data'!$E$7,0,10*ROW('Sanitation Data'!E200)),NA())</f>
        <v>#N/A</v>
      </c>
      <c r="AH206" s="106" t="e">
        <f ca="true">+IF(AND(ISNUMBER(OFFSET('Sanitation Data'!$E$11,0,10*ROW('Sanitation Data'!E200))),'Data Summary'!CW206="Yes"),OFFSET('Sanitation Data'!$E$11,0,10*ROW('Sanitation Data'!E200)),NA())</f>
        <v>#N/A</v>
      </c>
      <c r="AI206" s="106" t="e">
        <f ca="true">+IF(AND(ISNUMBER(OFFSET('Sanitation Data'!$E$12,0,10*ROW('Sanitation Data'!E200))),'Data Summary'!CX206="Yes"),OFFSET('Sanitation Data'!$E$12,0,10*ROW('Sanitation Data'!E200)),NA())</f>
        <v>#N/A</v>
      </c>
      <c r="AJ206" s="106" t="e">
        <f ca="true">+IF(AND(ISNUMBER(OFFSET('Sanitation Data'!$E$13,0,10*ROW('Sanitation Data'!E200))),'Data Summary'!CY206="Yes"),OFFSET('Sanitation Data'!$E$13,0,10*ROW('Sanitation Data'!E200)),NA())</f>
        <v>#N/A</v>
      </c>
      <c r="AK206" s="106" t="e">
        <f ca="true">+IF(AND(ISNUMBER(OFFSET('Sanitation Data'!$F$5,0,10*ROW('Sanitation Data'!F200))),'Data Summary'!CZ206="Yes"),100-OFFSET('Sanitation Data'!$F$5,0,10*ROW('Sanitation Data'!F200)),NA())</f>
        <v>#N/A</v>
      </c>
      <c r="AL206" s="106" t="e">
        <f ca="true">+IF(AND(ISNUMBER(OFFSET('Sanitation Data'!$F$7,0,10*ROW('Sanitation Data'!F200))),'Data Summary'!DA206="Yes"),OFFSET('Sanitation Data'!$F$7,0,10*ROW('Sanitation Data'!F200)),NA())</f>
        <v>#N/A</v>
      </c>
      <c r="AM206" s="106" t="e">
        <f ca="true">+IF(AND(ISNUMBER(OFFSET('Sanitation Data'!$F$11,0,10*ROW('Sanitation Data'!F200))),'Data Summary'!DB206="Yes"),OFFSET('Sanitation Data'!$F$11,0,10*ROW('Sanitation Data'!F200)),NA())</f>
        <v>#N/A</v>
      </c>
      <c r="AN206" s="106" t="e">
        <f ca="true">+IF(AND(ISNUMBER(OFFSET('Sanitation Data'!$F$12,0,10*ROW('Sanitation Data'!F200))),'Data Summary'!DC206="Yes"),OFFSET('Sanitation Data'!$F$12,0,10*ROW('Sanitation Data'!F200)),NA())</f>
        <v>#N/A</v>
      </c>
      <c r="AO206" s="106" t="e">
        <f ca="true">+IF(AND(ISNUMBER(OFFSET('Sanitation Data'!$F$13,0,10*ROW('Sanitation Data'!F200))),'Data Summary'!DD206="Yes"),OFFSET('Sanitation Data'!$F$13,0,10*ROW('Sanitation Data'!F200)),NA())</f>
        <v>#N/A</v>
      </c>
      <c r="AP206" s="106" t="e">
        <f ca="true">+IF(AND(ISNUMBER(OFFSET('Sanitation Data'!$G$5,0,10*ROW('Sanitation Data'!G200))),'Data Summary'!DE206="Yes"),100-OFFSET('Sanitation Data'!$G$5,0,10*ROW('Sanitation Data'!G200)),NA())</f>
        <v>#N/A</v>
      </c>
      <c r="AQ206" s="106" t="e">
        <f ca="true">+IF(AND(ISNUMBER(OFFSET('Sanitation Data'!$G$7,0,10*ROW('Sanitation Data'!G200))),'Data Summary'!DF206="Yes"),OFFSET('Sanitation Data'!$G$7,0,10*ROW('Sanitation Data'!G200)),NA())</f>
        <v>#N/A</v>
      </c>
      <c r="AR206" s="106" t="e">
        <f ca="true">+IF(AND(ISNUMBER(OFFSET('Sanitation Data'!$G$11,0,10*ROW('Sanitation Data'!G200))),'Data Summary'!DG206="Yes"),OFFSET('Sanitation Data'!$G$11,0,10*ROW('Sanitation Data'!G200)),NA())</f>
        <v>#N/A</v>
      </c>
      <c r="AS206" s="106" t="e">
        <f ca="true">+IF(AND(ISNUMBER(OFFSET('Sanitation Data'!$G$12,0,10*ROW('Sanitation Data'!G200))),'Data Summary'!DH206="Yes"),OFFSET('Sanitation Data'!$G$12,0,10*ROW('Sanitation Data'!G200)),NA())</f>
        <v>#N/A</v>
      </c>
      <c r="AT206" s="106" t="e">
        <f ca="true">+IF(AND(ISNUMBER(OFFSET('Sanitation Data'!$G$13,0,10*ROW('Sanitation Data'!G200))),'Data Summary'!DI206="Yes"),OFFSET('Sanitation Data'!$G$13,0,10*ROW('Sanitation Data'!G200)),NA())</f>
        <v>#N/A</v>
      </c>
      <c r="AU206" s="106" t="e">
        <f ca="true">+IF(AND(ISNUMBER(OFFSET('Sanitation Data'!$H$5,0,10*ROW('Sanitation Data'!H200))),'Data Summary'!DJ206="Yes"),100-OFFSET('Sanitation Data'!$H$5,0,10*ROW('Sanitation Data'!H200)),NA())</f>
        <v>#N/A</v>
      </c>
      <c r="AV206" s="106" t="e">
        <f ca="true">+IF(AND(ISNUMBER(OFFSET('Sanitation Data'!$H$7,0,10*ROW('Sanitation Data'!H200))),'Data Summary'!DK206="Yes"),OFFSET('Sanitation Data'!$H$7,0,10*ROW('Sanitation Data'!H200)),NA())</f>
        <v>#N/A</v>
      </c>
      <c r="AW206" s="106" t="e">
        <f ca="true">+IF(AND(ISNUMBER(OFFSET('Sanitation Data'!$H$11,0,10*ROW('Sanitation Data'!H200))),'Data Summary'!DL206="Yes"),OFFSET('Sanitation Data'!$H$11,0,10*ROW('Sanitation Data'!H200)),NA())</f>
        <v>#N/A</v>
      </c>
      <c r="AX206" s="106" t="e">
        <f ca="true">+IF(AND(ISNUMBER(OFFSET('Sanitation Data'!$H$12,0,10*ROW('Sanitation Data'!H200))),'Data Summary'!DM206="Yes"),OFFSET('Sanitation Data'!$H$12,0,10*ROW('Sanitation Data'!H200)),NA())</f>
        <v>#N/A</v>
      </c>
      <c r="AY206" s="106" t="e">
        <f ca="true">+IF(AND(ISNUMBER(OFFSET('Sanitation Data'!$H$13,0,10*ROW('Sanitation Data'!H200))),'Data Summary'!DN206="Yes"),OFFSET('Sanitation Data'!$H$13,0,10*ROW('Sanitation Data'!H200)),NA())</f>
        <v>#N/A</v>
      </c>
      <c r="AZ206" s="111" t="e">
        <f ca="true">+IF(AND(ISNUMBER(OFFSET('Hygiene Data'!$C$6,0,10*ROW('Hygiene Data'!C200))),'Data Summary'!DO206="Yes"),OFFSET('Hygiene Data'!$C$6,0,10*ROW('Hygiene Data'!C200)),NA())</f>
        <v>#N/A</v>
      </c>
      <c r="BA206" s="111" t="e">
        <f ca="true">+IF(AND(ISNUMBER(OFFSET('Hygiene Data'!$C$8,0,10*ROW('Hygiene Data'!C200))),'Data Summary'!DP206="Yes"),OFFSET('Hygiene Data'!$C$8,0,10*ROW('Hygiene Data'!C200)),NA())</f>
        <v>#N/A</v>
      </c>
      <c r="BB206" s="111" t="e">
        <f ca="true">+IF(AND(ISNUMBER(OFFSET('Hygiene Data'!$C$10,0,10*ROW('Hygiene Data'!C200))),'Data Summary'!DQ206="Yes"),OFFSET('Hygiene Data'!$C$10,0,10*ROW('Hygiene Data'!C200)),NA())</f>
        <v>#N/A</v>
      </c>
      <c r="BC206" s="111" t="e">
        <f ca="true">+IF(AND(ISNUMBER(OFFSET('Hygiene Data'!$D$6,0,10*ROW('Hygiene Data'!D200))),'Data Summary'!DR206="Yes"),OFFSET('Hygiene Data'!$D$6,0,10*ROW('Hygiene Data'!D200)),NA())</f>
        <v>#N/A</v>
      </c>
      <c r="BD206" s="111" t="e">
        <f ca="true">+IF(AND(ISNUMBER(OFFSET('Hygiene Data'!$D$8,0,10*ROW('Hygiene Data'!D200))),'Data Summary'!DS206="Yes"),OFFSET('Hygiene Data'!$D$8,0,10*ROW('Hygiene Data'!D200)),NA())</f>
        <v>#N/A</v>
      </c>
      <c r="BE206" s="111" t="e">
        <f ca="true">+IF(AND(ISNUMBER(OFFSET('Hygiene Data'!$D$10,0,10*ROW('Hygiene Data'!D200))),'Data Summary'!DT206="Yes"),OFFSET('Hygiene Data'!$D$10,0,10*ROW('Hygiene Data'!D200)),NA())</f>
        <v>#N/A</v>
      </c>
      <c r="BF206" s="111" t="e">
        <f ca="true">+IF(AND(ISNUMBER(OFFSET('Hygiene Data'!$E$6,0,10*ROW('Hygiene Data'!E200))),'Data Summary'!DU206="Yes"),OFFSET('Hygiene Data'!$E$6,0,10*ROW('Hygiene Data'!E200)),NA())</f>
        <v>#N/A</v>
      </c>
      <c r="BG206" s="111" t="e">
        <f ca="true">+IF(AND(ISNUMBER(OFFSET('Hygiene Data'!$E$8,0,10*ROW('Hygiene Data'!E200))),'Data Summary'!DV206="Yes"),OFFSET('Hygiene Data'!$E$8,0,10*ROW('Hygiene Data'!E200)),NA())</f>
        <v>#N/A</v>
      </c>
      <c r="BH206" s="111" t="e">
        <f ca="true">+IF(AND(ISNUMBER(OFFSET('Hygiene Data'!$E$10,0,10*ROW('Hygiene Data'!E200))),'Data Summary'!DW206="Yes"),OFFSET('Hygiene Data'!$E$10,0,10*ROW('Hygiene Data'!E200)),NA())</f>
        <v>#N/A</v>
      </c>
      <c r="BI206" s="111" t="e">
        <f ca="true">+IF(AND(ISNUMBER(OFFSET('Hygiene Data'!$F$6,0,10*ROW('Hygiene Data'!F200))),'Data Summary'!DX206="Yes"),OFFSET('Hygiene Data'!$F$6,0,10*ROW('Hygiene Data'!F200)),NA())</f>
        <v>#N/A</v>
      </c>
      <c r="BJ206" s="111" t="e">
        <f ca="true">+IF(AND(ISNUMBER(OFFSET('Hygiene Data'!$F$8,0,10*ROW('Hygiene Data'!F200))),'Data Summary'!DY206="Yes"),OFFSET('Hygiene Data'!$F$8,0,10*ROW('Hygiene Data'!F200)),NA())</f>
        <v>#N/A</v>
      </c>
      <c r="BK206" s="111" t="e">
        <f ca="true">+IF(AND(ISNUMBER(OFFSET('Hygiene Data'!$F$10,0,10*ROW('Hygiene Data'!F200))),'Data Summary'!DZ206="Yes"),OFFSET('Hygiene Data'!$F$10,0,10*ROW('Hygiene Data'!F200)),NA())</f>
        <v>#N/A</v>
      </c>
      <c r="BL206" s="111" t="e">
        <f ca="true">+IF(AND(ISNUMBER(OFFSET('Hygiene Data'!$G$6,0,10*ROW('Hygiene Data'!G200))),'Data Summary'!EA206="Yes"),OFFSET('Hygiene Data'!$G$6,0,10*ROW('Hygiene Data'!G200)),NA())</f>
        <v>#N/A</v>
      </c>
      <c r="BM206" s="111" t="e">
        <f ca="true">+IF(AND(ISNUMBER(OFFSET('Hygiene Data'!$G$8,0,10*ROW('Hygiene Data'!G200))),'Data Summary'!EB206="Yes"),OFFSET('Hygiene Data'!$G$8,0,10*ROW('Hygiene Data'!G200)),NA())</f>
        <v>#N/A</v>
      </c>
      <c r="BN206" s="111" t="e">
        <f ca="true">+IF(AND(ISNUMBER(OFFSET('Hygiene Data'!$G$10,0,10*ROW('Hygiene Data'!G200))),'Data Summary'!EC206="Yes"),OFFSET('Hygiene Data'!$G$10,0,10*ROW('Hygiene Data'!G200)),NA())</f>
        <v>#N/A</v>
      </c>
      <c r="BO206" s="111" t="e">
        <f ca="true">+IF(AND(ISNUMBER(OFFSET('Hygiene Data'!$H$6,0,10*ROW('Hygiene Data'!H200))),'Data Summary'!ED206="Yes"),OFFSET('Hygiene Data'!$H$6,0,10*ROW('Hygiene Data'!H200)),NA())</f>
        <v>#N/A</v>
      </c>
      <c r="BP206" s="111" t="e">
        <f ca="true">+IF(AND(ISNUMBER(OFFSET('Hygiene Data'!$H$8,0,10*ROW('Hygiene Data'!H200))),'Data Summary'!EE206="Yes"),OFFSET('Hygiene Data'!$H$8,0,10*ROW('Hygiene Data'!H200)),NA())</f>
        <v>#N/A</v>
      </c>
      <c r="BQ206" s="111" t="e">
        <f ca="true">+IF(AND(ISNUMBER(OFFSET('Hygiene Data'!$H$10,0,10*ROW('Hygiene Data'!H200))),'Data Summary'!EF206="Yes"),OFFSET('Hygiene Data'!$H$10,0,10*ROW('Hygiene Data'!H200)),NA())</f>
        <v>#N/A</v>
      </c>
    </row>
    <row r="207" x14ac:dyDescent="0.2">
      <c r="A207" s="59" t="e">
        <f ca="true">+IF(OFFSET('Water Data'!$B$1,0,10*ROW('Water Data'!B201))="",NA(),OFFSET('Water Data'!$B$1,0,10*ROW('Water Data'!B201)))</f>
        <v>#N/A</v>
      </c>
      <c r="B207" s="59" t="e">
        <f ca="true">+IF(OFFSET('Water Data'!$A$3,0,10*ROW('Water Data'!A204))="",NA(),OFFSET('Water Data'!$A$3,0,10*ROW('Water Data'!A204)))</f>
        <v>#N/A</v>
      </c>
      <c r="C207" s="59" t="e">
        <f ca="true">+IF(OFFSET('Water Data'!$C$3,0,10*ROW('Water Data'!C204))="",NA(),OFFSET('Water Data'!$C$3,0,10*ROW('Water Data'!C204)))</f>
        <v>#N/A</v>
      </c>
      <c r="D207" s="60" t="e">
        <f ca="true">+IF(AND(ISNUMBER(OFFSET('Water Data'!$C$5,0,10*ROW('Water Data'!C201))),'Data Summary'!BS207="Yes"),100-OFFSET('Water Data'!$C$5,0,10*ROW('Water Data'!C201)),NA())</f>
        <v>#N/A</v>
      </c>
      <c r="E207" s="60" t="e">
        <f ca="true">+IF(AND(ISNUMBER(OFFSET('Water Data'!$C$7,0,10*ROW('Water Data'!C201))),'Data Summary'!BT207="Yes"),OFFSET('Water Data'!$C$7,0,10*ROW('Water Data'!C201)),NA())</f>
        <v>#N/A</v>
      </c>
      <c r="F207" s="60" t="e">
        <f ca="true">+IF(AND(ISNUMBER(OFFSET('Water Data'!$C$10,0,10*ROW('Water Data'!C201))),'Data Summary'!BU207="Yes"),OFFSET('Water Data'!$C$10,0,10*ROW('Water Data'!C201)),NA())</f>
        <v>#N/A</v>
      </c>
      <c r="G207" s="60" t="e">
        <f ca="true">+IF(AND(ISNUMBER(OFFSET('Water Data'!$D$5,0,10*ROW('Water Data'!D201))),'Data Summary'!BV207="Yes"),100-OFFSET('Water Data'!$D$5,0,10*ROW('Water Data'!D201)),NA())</f>
        <v>#N/A</v>
      </c>
      <c r="H207" s="60" t="e">
        <f ca="true">+IF(AND(ISNUMBER(OFFSET('Water Data'!$D$7,0,10*ROW('Water Data'!D201))),'Data Summary'!BW207="Yes"),OFFSET('Water Data'!$D$7,0,10*ROW('Water Data'!D201)),NA())</f>
        <v>#N/A</v>
      </c>
      <c r="I207" s="60" t="e">
        <f ca="true">+IF(AND(ISNUMBER(OFFSET('Water Data'!$D$10,0,10*ROW('Water Data'!D201))),'Data Summary'!BX207="Yes"),OFFSET('Water Data'!$D$10,0,10*ROW('Water Data'!D201)),NA())</f>
        <v>#N/A</v>
      </c>
      <c r="J207" s="60" t="e">
        <f ca="true">+IF(AND(ISNUMBER(OFFSET('Water Data'!$E$5,0,10*ROW('Water Data'!E201))),'Data Summary'!BY207="Yes"),100-OFFSET('Water Data'!$E$5,0,10*ROW('Water Data'!E201)),NA())</f>
        <v>#N/A</v>
      </c>
      <c r="K207" s="60" t="e">
        <f ca="true">+IF(AND(ISNUMBER(OFFSET('Water Data'!$E$7,0,10*ROW('Water Data'!E201))),'Data Summary'!BZ207="Yes"),OFFSET('Water Data'!$E$7,0,10*ROW('Water Data'!E201)),NA())</f>
        <v>#N/A</v>
      </c>
      <c r="L207" s="60" t="e">
        <f ca="true">+IF(AND(ISNUMBER(OFFSET('Water Data'!$E$10,0,10*ROW('Water Data'!E201))),'Data Summary'!CA207="Yes"),OFFSET('Water Data'!$E$10,0,10*ROW('Water Data'!E201)),NA())</f>
        <v>#N/A</v>
      </c>
      <c r="M207" s="60" t="e">
        <f ca="true">+IF(AND(ISNUMBER(OFFSET('Water Data'!$F$5,0,10*ROW('Water Data'!F201))),'Data Summary'!CB207="Yes"),100-OFFSET('Water Data'!$F$5,0,10*ROW('Water Data'!F201)),NA())</f>
        <v>#N/A</v>
      </c>
      <c r="N207" s="60" t="e">
        <f ca="true">+IF(AND(ISNUMBER(OFFSET('Water Data'!$F$7,0,10*ROW('Water Data'!F201))),'Data Summary'!CC207="Yes"),OFFSET('Water Data'!$F$7,0,10*ROW('Water Data'!F201)),NA())</f>
        <v>#N/A</v>
      </c>
      <c r="O207" s="60" t="e">
        <f ca="true">+IF(AND(ISNUMBER(OFFSET('Water Data'!$F$10,0,10*ROW('Water Data'!F201))),'Data Summary'!CD207="Yes"),OFFSET('Water Data'!$F$10,0,10*ROW('Water Data'!F201)),NA())</f>
        <v>#N/A</v>
      </c>
      <c r="P207" s="60" t="e">
        <f ca="true">+IF(AND(ISNUMBER(OFFSET('Water Data'!$G$5,0,10*ROW('Water Data'!G201))),'Data Summary'!CE207="Yes"),100-OFFSET('Water Data'!$G$5,0,10*ROW('Water Data'!G201)),NA())</f>
        <v>#N/A</v>
      </c>
      <c r="Q207" s="60" t="e">
        <f ca="true">+IF(AND(ISNUMBER(OFFSET('Water Data'!$G$7,0,10*ROW('Water Data'!G201))),'Data Summary'!CF207="Yes"),OFFSET('Water Data'!$G$7,0,10*ROW('Water Data'!G201)),NA())</f>
        <v>#N/A</v>
      </c>
      <c r="R207" s="60" t="e">
        <f ca="true">+IF(AND(ISNUMBER(OFFSET('Water Data'!$G$10,0,10*ROW('Water Data'!G201))),'Data Summary'!CG207="Yes"),OFFSET('Water Data'!$G$10,0,10*ROW('Water Data'!G201)),NA())</f>
        <v>#N/A</v>
      </c>
      <c r="S207" s="60" t="e">
        <f ca="true">+IF(AND(ISNUMBER(OFFSET('Water Data'!$H$5,0,10*ROW('Water Data'!H201))),'Data Summary'!CH207="Yes"),100-OFFSET('Water Data'!$H$5,0,10*ROW('Water Data'!H201)),NA())</f>
        <v>#N/A</v>
      </c>
      <c r="T207" s="60" t="e">
        <f ca="true">+IF(AND(ISNUMBER(OFFSET('Water Data'!$H$7,0,10*ROW('Water Data'!H201))),'Data Summary'!CI207="Yes"),OFFSET('Water Data'!$H$7,0,10*ROW('Water Data'!H201)),NA())</f>
        <v>#N/A</v>
      </c>
      <c r="U207" s="60" t="e">
        <f ca="true">+IF(AND(ISNUMBER(OFFSET('Water Data'!$H$10,0,10*ROW('Water Data'!H201))),'Data Summary'!CJ207="Yes"),OFFSET('Water Data'!$H$10,0,10*ROW('Water Data'!H201)),NA())</f>
        <v>#N/A</v>
      </c>
      <c r="V207" s="106" t="e">
        <f ca="true">+IF(AND(ISNUMBER(OFFSET('Sanitation Data'!$C$5,0,10*ROW('Sanitation Data'!C201))),'Data Summary'!CK207="Yes"),100-OFFSET('Sanitation Data'!$C$5,0,10*ROW('Sanitation Data'!C201)),NA())</f>
        <v>#N/A</v>
      </c>
      <c r="W207" s="106" t="e">
        <f ca="true">+IF(AND(ISNUMBER(OFFSET('Sanitation Data'!$C$7,0,10*ROW('Sanitation Data'!C201))),'Data Summary'!CL207="Yes"),OFFSET('Sanitation Data'!$C$7,0,10*ROW('Sanitation Data'!C201)),NA())</f>
        <v>#N/A</v>
      </c>
      <c r="X207" s="106" t="e">
        <f ca="true">+IF(AND(ISNUMBER(OFFSET('Sanitation Data'!$C$11,0,10*ROW('Sanitation Data'!C201))),'Data Summary'!CM207="Yes"),OFFSET('Sanitation Data'!$C$11,0,10*ROW('Sanitation Data'!C201)),NA())</f>
        <v>#N/A</v>
      </c>
      <c r="Y207" s="106" t="e">
        <f ca="true">+IF(AND(ISNUMBER(OFFSET('Sanitation Data'!$C$12,0,10*ROW('Sanitation Data'!C201))),'Data Summary'!CN207="Yes"),OFFSET('Sanitation Data'!$C$12,0,10*ROW('Sanitation Data'!C201)),NA())</f>
        <v>#N/A</v>
      </c>
      <c r="Z207" s="106" t="e">
        <f ca="true">+IF(AND(ISNUMBER(OFFSET('Sanitation Data'!$C$13,0,10*ROW('Sanitation Data'!C201))),'Data Summary'!CO207="Yes"),OFFSET('Sanitation Data'!$C$13,0,10*ROW('Sanitation Data'!C201)),NA())</f>
        <v>#N/A</v>
      </c>
      <c r="AA207" s="106" t="e">
        <f ca="true">+IF(AND(ISNUMBER(OFFSET('Sanitation Data'!$D$5,0,10*ROW('Sanitation Data'!D201))),'Data Summary'!CP207="Yes"),100-OFFSET('Sanitation Data'!$D$5,0,10*ROW('Sanitation Data'!D201)),NA())</f>
        <v>#N/A</v>
      </c>
      <c r="AB207" s="106" t="e">
        <f ca="true">+IF(AND(ISNUMBER(OFFSET('Sanitation Data'!$D$7,0,10*ROW('Sanitation Data'!D201))),'Data Summary'!CQ207="Yes"),OFFSET('Sanitation Data'!$D$7,0,10*ROW('Sanitation Data'!D201)),NA())</f>
        <v>#N/A</v>
      </c>
      <c r="AC207" s="106" t="e">
        <f ca="true">+IF(AND(ISNUMBER(OFFSET('Sanitation Data'!$D$11,0,10*ROW('Sanitation Data'!D201))),'Data Summary'!CR207="Yes"),OFFSET('Sanitation Data'!$D$11,0,10*ROW('Sanitation Data'!D201)),NA())</f>
        <v>#N/A</v>
      </c>
      <c r="AD207" s="106" t="e">
        <f ca="true">+IF(AND(ISNUMBER(OFFSET('Sanitation Data'!$D$12,0,10*ROW('Sanitation Data'!D201))),'Data Summary'!CS207="Yes"),OFFSET('Sanitation Data'!$D$12,0,10*ROW('Sanitation Data'!D201)),NA())</f>
        <v>#N/A</v>
      </c>
      <c r="AE207" s="106" t="e">
        <f ca="true">+IF(AND(ISNUMBER(OFFSET('Sanitation Data'!$D$13,0,10*ROW('Sanitation Data'!D201))),'Data Summary'!CT207="Yes"),OFFSET('Sanitation Data'!$D$13,0,10*ROW('Sanitation Data'!D201)),NA())</f>
        <v>#N/A</v>
      </c>
      <c r="AF207" s="106" t="e">
        <f ca="true">+IF(AND(ISNUMBER(OFFSET('Sanitation Data'!$E$5,0,10*ROW('Sanitation Data'!E201))),'Data Summary'!CU207="Yes"),100-OFFSET('Sanitation Data'!$E$5,0,10*ROW('Sanitation Data'!E201)),NA())</f>
        <v>#N/A</v>
      </c>
      <c r="AG207" s="106" t="e">
        <f ca="true">+IF(AND(ISNUMBER(OFFSET('Sanitation Data'!$E$7,0,10*ROW('Sanitation Data'!E201))),'Data Summary'!CV207="Yes"),OFFSET('Sanitation Data'!$E$7,0,10*ROW('Sanitation Data'!E201)),NA())</f>
        <v>#N/A</v>
      </c>
      <c r="AH207" s="106" t="e">
        <f ca="true">+IF(AND(ISNUMBER(OFFSET('Sanitation Data'!$E$11,0,10*ROW('Sanitation Data'!E201))),'Data Summary'!CW207="Yes"),OFFSET('Sanitation Data'!$E$11,0,10*ROW('Sanitation Data'!E201)),NA())</f>
        <v>#N/A</v>
      </c>
      <c r="AI207" s="106" t="e">
        <f ca="true">+IF(AND(ISNUMBER(OFFSET('Sanitation Data'!$E$12,0,10*ROW('Sanitation Data'!E201))),'Data Summary'!CX207="Yes"),OFFSET('Sanitation Data'!$E$12,0,10*ROW('Sanitation Data'!E201)),NA())</f>
        <v>#N/A</v>
      </c>
      <c r="AJ207" s="106" t="e">
        <f ca="true">+IF(AND(ISNUMBER(OFFSET('Sanitation Data'!$E$13,0,10*ROW('Sanitation Data'!E201))),'Data Summary'!CY207="Yes"),OFFSET('Sanitation Data'!$E$13,0,10*ROW('Sanitation Data'!E201)),NA())</f>
        <v>#N/A</v>
      </c>
      <c r="AK207" s="106" t="e">
        <f ca="true">+IF(AND(ISNUMBER(OFFSET('Sanitation Data'!$F$5,0,10*ROW('Sanitation Data'!F201))),'Data Summary'!CZ207="Yes"),100-OFFSET('Sanitation Data'!$F$5,0,10*ROW('Sanitation Data'!F201)),NA())</f>
        <v>#N/A</v>
      </c>
      <c r="AL207" s="106" t="e">
        <f ca="true">+IF(AND(ISNUMBER(OFFSET('Sanitation Data'!$F$7,0,10*ROW('Sanitation Data'!F201))),'Data Summary'!DA207="Yes"),OFFSET('Sanitation Data'!$F$7,0,10*ROW('Sanitation Data'!F201)),NA())</f>
        <v>#N/A</v>
      </c>
      <c r="AM207" s="106" t="e">
        <f ca="true">+IF(AND(ISNUMBER(OFFSET('Sanitation Data'!$F$11,0,10*ROW('Sanitation Data'!F201))),'Data Summary'!DB207="Yes"),OFFSET('Sanitation Data'!$F$11,0,10*ROW('Sanitation Data'!F201)),NA())</f>
        <v>#N/A</v>
      </c>
      <c r="AN207" s="106" t="e">
        <f ca="true">+IF(AND(ISNUMBER(OFFSET('Sanitation Data'!$F$12,0,10*ROW('Sanitation Data'!F201))),'Data Summary'!DC207="Yes"),OFFSET('Sanitation Data'!$F$12,0,10*ROW('Sanitation Data'!F201)),NA())</f>
        <v>#N/A</v>
      </c>
      <c r="AO207" s="106" t="e">
        <f ca="true">+IF(AND(ISNUMBER(OFFSET('Sanitation Data'!$F$13,0,10*ROW('Sanitation Data'!F201))),'Data Summary'!DD207="Yes"),OFFSET('Sanitation Data'!$F$13,0,10*ROW('Sanitation Data'!F201)),NA())</f>
        <v>#N/A</v>
      </c>
      <c r="AP207" s="106" t="e">
        <f ca="true">+IF(AND(ISNUMBER(OFFSET('Sanitation Data'!$G$5,0,10*ROW('Sanitation Data'!G201))),'Data Summary'!DE207="Yes"),100-OFFSET('Sanitation Data'!$G$5,0,10*ROW('Sanitation Data'!G201)),NA())</f>
        <v>#N/A</v>
      </c>
      <c r="AQ207" s="106" t="e">
        <f ca="true">+IF(AND(ISNUMBER(OFFSET('Sanitation Data'!$G$7,0,10*ROW('Sanitation Data'!G201))),'Data Summary'!DF207="Yes"),OFFSET('Sanitation Data'!$G$7,0,10*ROW('Sanitation Data'!G201)),NA())</f>
        <v>#N/A</v>
      </c>
      <c r="AR207" s="106" t="e">
        <f ca="true">+IF(AND(ISNUMBER(OFFSET('Sanitation Data'!$G$11,0,10*ROW('Sanitation Data'!G201))),'Data Summary'!DG207="Yes"),OFFSET('Sanitation Data'!$G$11,0,10*ROW('Sanitation Data'!G201)),NA())</f>
        <v>#N/A</v>
      </c>
      <c r="AS207" s="106" t="e">
        <f ca="true">+IF(AND(ISNUMBER(OFFSET('Sanitation Data'!$G$12,0,10*ROW('Sanitation Data'!G201))),'Data Summary'!DH207="Yes"),OFFSET('Sanitation Data'!$G$12,0,10*ROW('Sanitation Data'!G201)),NA())</f>
        <v>#N/A</v>
      </c>
      <c r="AT207" s="106" t="e">
        <f ca="true">+IF(AND(ISNUMBER(OFFSET('Sanitation Data'!$G$13,0,10*ROW('Sanitation Data'!G201))),'Data Summary'!DI207="Yes"),OFFSET('Sanitation Data'!$G$13,0,10*ROW('Sanitation Data'!G201)),NA())</f>
        <v>#N/A</v>
      </c>
      <c r="AU207" s="106" t="e">
        <f ca="true">+IF(AND(ISNUMBER(OFFSET('Sanitation Data'!$H$5,0,10*ROW('Sanitation Data'!H201))),'Data Summary'!DJ207="Yes"),100-OFFSET('Sanitation Data'!$H$5,0,10*ROW('Sanitation Data'!H201)),NA())</f>
        <v>#N/A</v>
      </c>
      <c r="AV207" s="106" t="e">
        <f ca="true">+IF(AND(ISNUMBER(OFFSET('Sanitation Data'!$H$7,0,10*ROW('Sanitation Data'!H201))),'Data Summary'!DK207="Yes"),OFFSET('Sanitation Data'!$H$7,0,10*ROW('Sanitation Data'!H201)),NA())</f>
        <v>#N/A</v>
      </c>
      <c r="AW207" s="106" t="e">
        <f ca="true">+IF(AND(ISNUMBER(OFFSET('Sanitation Data'!$H$11,0,10*ROW('Sanitation Data'!H201))),'Data Summary'!DL207="Yes"),OFFSET('Sanitation Data'!$H$11,0,10*ROW('Sanitation Data'!H201)),NA())</f>
        <v>#N/A</v>
      </c>
      <c r="AX207" s="106" t="e">
        <f ca="true">+IF(AND(ISNUMBER(OFFSET('Sanitation Data'!$H$12,0,10*ROW('Sanitation Data'!H201))),'Data Summary'!DM207="Yes"),OFFSET('Sanitation Data'!$H$12,0,10*ROW('Sanitation Data'!H201)),NA())</f>
        <v>#N/A</v>
      </c>
      <c r="AY207" s="106" t="e">
        <f ca="true">+IF(AND(ISNUMBER(OFFSET('Sanitation Data'!$H$13,0,10*ROW('Sanitation Data'!H201))),'Data Summary'!DN207="Yes"),OFFSET('Sanitation Data'!$H$13,0,10*ROW('Sanitation Data'!H201)),NA())</f>
        <v>#N/A</v>
      </c>
      <c r="AZ207" s="111" t="e">
        <f ca="true">+IF(AND(ISNUMBER(OFFSET('Hygiene Data'!$C$6,0,10*ROW('Hygiene Data'!C201))),'Data Summary'!DO207="Yes"),OFFSET('Hygiene Data'!$C$6,0,10*ROW('Hygiene Data'!C201)),NA())</f>
        <v>#N/A</v>
      </c>
      <c r="BA207" s="111" t="e">
        <f ca="true">+IF(AND(ISNUMBER(OFFSET('Hygiene Data'!$C$8,0,10*ROW('Hygiene Data'!C201))),'Data Summary'!DP207="Yes"),OFFSET('Hygiene Data'!$C$8,0,10*ROW('Hygiene Data'!C201)),NA())</f>
        <v>#N/A</v>
      </c>
      <c r="BB207" s="111" t="e">
        <f ca="true">+IF(AND(ISNUMBER(OFFSET('Hygiene Data'!$C$10,0,10*ROW('Hygiene Data'!C201))),'Data Summary'!DQ207="Yes"),OFFSET('Hygiene Data'!$C$10,0,10*ROW('Hygiene Data'!C201)),NA())</f>
        <v>#N/A</v>
      </c>
      <c r="BC207" s="111" t="e">
        <f ca="true">+IF(AND(ISNUMBER(OFFSET('Hygiene Data'!$D$6,0,10*ROW('Hygiene Data'!D201))),'Data Summary'!DR207="Yes"),OFFSET('Hygiene Data'!$D$6,0,10*ROW('Hygiene Data'!D201)),NA())</f>
        <v>#N/A</v>
      </c>
      <c r="BD207" s="111" t="e">
        <f ca="true">+IF(AND(ISNUMBER(OFFSET('Hygiene Data'!$D$8,0,10*ROW('Hygiene Data'!D201))),'Data Summary'!DS207="Yes"),OFFSET('Hygiene Data'!$D$8,0,10*ROW('Hygiene Data'!D201)),NA())</f>
        <v>#N/A</v>
      </c>
      <c r="BE207" s="111" t="e">
        <f ca="true">+IF(AND(ISNUMBER(OFFSET('Hygiene Data'!$D$10,0,10*ROW('Hygiene Data'!D201))),'Data Summary'!DT207="Yes"),OFFSET('Hygiene Data'!$D$10,0,10*ROW('Hygiene Data'!D201)),NA())</f>
        <v>#N/A</v>
      </c>
      <c r="BF207" s="111" t="e">
        <f ca="true">+IF(AND(ISNUMBER(OFFSET('Hygiene Data'!$E$6,0,10*ROW('Hygiene Data'!E201))),'Data Summary'!DU207="Yes"),OFFSET('Hygiene Data'!$E$6,0,10*ROW('Hygiene Data'!E201)),NA())</f>
        <v>#N/A</v>
      </c>
      <c r="BG207" s="111" t="e">
        <f ca="true">+IF(AND(ISNUMBER(OFFSET('Hygiene Data'!$E$8,0,10*ROW('Hygiene Data'!E201))),'Data Summary'!DV207="Yes"),OFFSET('Hygiene Data'!$E$8,0,10*ROW('Hygiene Data'!E201)),NA())</f>
        <v>#N/A</v>
      </c>
      <c r="BH207" s="111" t="e">
        <f ca="true">+IF(AND(ISNUMBER(OFFSET('Hygiene Data'!$E$10,0,10*ROW('Hygiene Data'!E201))),'Data Summary'!DW207="Yes"),OFFSET('Hygiene Data'!$E$10,0,10*ROW('Hygiene Data'!E201)),NA())</f>
        <v>#N/A</v>
      </c>
      <c r="BI207" s="111" t="e">
        <f ca="true">+IF(AND(ISNUMBER(OFFSET('Hygiene Data'!$F$6,0,10*ROW('Hygiene Data'!F201))),'Data Summary'!DX207="Yes"),OFFSET('Hygiene Data'!$F$6,0,10*ROW('Hygiene Data'!F201)),NA())</f>
        <v>#N/A</v>
      </c>
      <c r="BJ207" s="111" t="e">
        <f ca="true">+IF(AND(ISNUMBER(OFFSET('Hygiene Data'!$F$8,0,10*ROW('Hygiene Data'!F201))),'Data Summary'!DY207="Yes"),OFFSET('Hygiene Data'!$F$8,0,10*ROW('Hygiene Data'!F201)),NA())</f>
        <v>#N/A</v>
      </c>
      <c r="BK207" s="111" t="e">
        <f ca="true">+IF(AND(ISNUMBER(OFFSET('Hygiene Data'!$F$10,0,10*ROW('Hygiene Data'!F201))),'Data Summary'!DZ207="Yes"),OFFSET('Hygiene Data'!$F$10,0,10*ROW('Hygiene Data'!F201)),NA())</f>
        <v>#N/A</v>
      </c>
      <c r="BL207" s="111" t="e">
        <f ca="true">+IF(AND(ISNUMBER(OFFSET('Hygiene Data'!$G$6,0,10*ROW('Hygiene Data'!G201))),'Data Summary'!EA207="Yes"),OFFSET('Hygiene Data'!$G$6,0,10*ROW('Hygiene Data'!G201)),NA())</f>
        <v>#N/A</v>
      </c>
      <c r="BM207" s="111" t="e">
        <f ca="true">+IF(AND(ISNUMBER(OFFSET('Hygiene Data'!$G$8,0,10*ROW('Hygiene Data'!G201))),'Data Summary'!EB207="Yes"),OFFSET('Hygiene Data'!$G$8,0,10*ROW('Hygiene Data'!G201)),NA())</f>
        <v>#N/A</v>
      </c>
      <c r="BN207" s="111" t="e">
        <f ca="true">+IF(AND(ISNUMBER(OFFSET('Hygiene Data'!$G$10,0,10*ROW('Hygiene Data'!G201))),'Data Summary'!EC207="Yes"),OFFSET('Hygiene Data'!$G$10,0,10*ROW('Hygiene Data'!G201)),NA())</f>
        <v>#N/A</v>
      </c>
      <c r="BO207" s="111" t="e">
        <f ca="true">+IF(AND(ISNUMBER(OFFSET('Hygiene Data'!$H$6,0,10*ROW('Hygiene Data'!H201))),'Data Summary'!ED207="Yes"),OFFSET('Hygiene Data'!$H$6,0,10*ROW('Hygiene Data'!H201)),NA())</f>
        <v>#N/A</v>
      </c>
      <c r="BP207" s="111" t="e">
        <f ca="true">+IF(AND(ISNUMBER(OFFSET('Hygiene Data'!$H$8,0,10*ROW('Hygiene Data'!H201))),'Data Summary'!EE207="Yes"),OFFSET('Hygiene Data'!$H$8,0,10*ROW('Hygiene Data'!H201)),NA())</f>
        <v>#N/A</v>
      </c>
      <c r="BQ207" s="111"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3" customWidth="true"/>
    <col min="2" max="2" width="6.5" style="131" customWidth="true"/>
    <col min="3" max="3" width="9" style="241" customWidth="true"/>
    <col min="4" max="4" width="9.75" style="36" customWidth="true"/>
    <col min="5" max="5" width="8" style="234" customWidth="true"/>
    <col min="6" max="6" width="8" style="235" customWidth="true"/>
    <col min="7" max="7" width="8" style="236" customWidth="true"/>
    <col min="8" max="8" width="8" style="238" customWidth="true"/>
    <col min="9" max="9" width="8" style="119" customWidth="true"/>
    <col min="10" max="10" width="8" style="239" customWidth="true"/>
    <col min="11" max="11" width="8" style="256" customWidth="true"/>
    <col min="12" max="12" width="8" style="235" customWidth="true"/>
    <col min="13" max="13" width="8" style="255" customWidth="true"/>
    <col min="14" max="14" width="8" style="262" customWidth="true"/>
    <col min="15" max="19" width="8" style="36" customWidth="true"/>
    <col min="20" max="16384" width="9" style="36"/>
  </cols>
  <sheetData>
    <row r="1" ht="20.25" customHeight="true" x14ac:dyDescent="0.2">
      <c r="A1" s="582" t="s">
        <v>220</v>
      </c>
      <c r="B1" s="583"/>
      <c r="C1" s="583"/>
      <c r="D1" s="583"/>
      <c r="E1" s="584" t="s">
        <v>53</v>
      </c>
      <c r="F1" s="585"/>
      <c r="G1" s="585"/>
      <c r="H1" s="585"/>
      <c r="I1" s="586"/>
      <c r="J1" s="587" t="s">
        <v>10</v>
      </c>
      <c r="K1" s="587"/>
      <c r="L1" s="587"/>
      <c r="M1" s="587"/>
      <c r="N1" s="587"/>
      <c r="O1" s="579" t="s">
        <v>11</v>
      </c>
      <c r="P1" s="580"/>
      <c r="Q1" s="580"/>
      <c r="R1" s="580"/>
      <c r="S1" s="581"/>
    </row>
    <row r="2" x14ac:dyDescent="0.2">
      <c r="A2" s="583"/>
      <c r="B2" s="583"/>
      <c r="C2" s="583"/>
      <c r="D2" s="583"/>
      <c r="E2" s="393"/>
      <c r="F2" s="394"/>
      <c r="G2" s="395"/>
      <c r="H2" s="396"/>
      <c r="I2" s="397"/>
      <c r="J2" s="398"/>
      <c r="K2" s="394"/>
      <c r="L2" s="399"/>
      <c r="M2" s="396"/>
      <c r="N2" s="400"/>
      <c r="O2" s="393"/>
      <c r="P2" s="394"/>
      <c r="Q2" s="401"/>
      <c r="R2" s="396"/>
      <c r="S2" s="397"/>
    </row>
    <row r="3" ht="81" customHeight="true" x14ac:dyDescent="0.2">
      <c r="A3" s="428" t="s">
        <v>9</v>
      </c>
      <c r="B3" s="429" t="s">
        <v>4</v>
      </c>
      <c r="C3" s="432" t="s">
        <v>8</v>
      </c>
      <c r="D3" s="430" t="s">
        <v>237</v>
      </c>
      <c r="E3" s="402" t="s">
        <v>25</v>
      </c>
      <c r="F3" s="403" t="s">
        <v>19</v>
      </c>
      <c r="G3" s="404" t="s">
        <v>221</v>
      </c>
      <c r="H3" s="405" t="s">
        <v>230</v>
      </c>
      <c r="I3" s="406" t="s">
        <v>37</v>
      </c>
      <c r="J3" s="407" t="s">
        <v>25</v>
      </c>
      <c r="K3" s="408" t="s">
        <v>19</v>
      </c>
      <c r="L3" s="409" t="s">
        <v>222</v>
      </c>
      <c r="M3" s="405" t="s">
        <v>230</v>
      </c>
      <c r="N3" s="410" t="s">
        <v>37</v>
      </c>
      <c r="O3" s="402" t="s">
        <v>25</v>
      </c>
      <c r="P3" s="403" t="s">
        <v>160</v>
      </c>
      <c r="Q3" s="411" t="s">
        <v>223</v>
      </c>
      <c r="R3" s="405" t="s">
        <v>230</v>
      </c>
      <c r="S3" s="406" t="s">
        <v>37</v>
      </c>
    </row>
    <row r="4" x14ac:dyDescent="0.2">
      <c r="A4" s="242" t="str">
        <f>IF(ISBLANK(Regressions!A14), " ", Regressions!A14)</f>
        <v>Ethiopia</v>
      </c>
      <c r="B4" s="237">
        <f>IF(ISBLANK(Regressions!B14), " ", Regressions!B14)</f>
        <v>2000</v>
      </c>
      <c r="C4" s="431" t="str">
        <f>IF(ISBLANK(Regressions!C14), " ", Regressions!C14)</f>
        <v>National</v>
      </c>
      <c r="D4" s="244">
        <f>IF(ISBLANK(Regressions!D14), " ", Regressions!D14)</f>
        <v>25933624</v>
      </c>
      <c r="E4" s="412">
        <f>IF(ISNUMBER(Regressions!E14),ROUND(Regressions!E14, 1), NA())</f>
        <v>47.6</v>
      </c>
      <c r="F4" s="314" t="e">
        <f>IF(ISNUMBER(Regressions!F14),ROUND(Regressions!F14, 1), NA())</f>
        <v>#N/A</v>
      </c>
      <c r="G4" s="413" t="e">
        <f>IF(ISNUMBER(Regressions!G14),ROUND(Regressions!G14, 1), NA())</f>
        <v>#N/A</v>
      </c>
      <c r="H4" s="414" t="e">
        <f>IF(ISNUMBER(Regressions!H14),ROUND(Regressions!H14, 1), NA())</f>
        <v>#N/A</v>
      </c>
      <c r="I4" s="415" t="e">
        <f>IF(ISNUMBER(Regressions!I14),ROUND(Regressions!I14, 1), NA())</f>
        <v>#N/A</v>
      </c>
      <c r="J4" s="416">
        <f>IF(ISNUMBER(Regressions!J14),ROUND(Regressions!J14, 1), NA())</f>
        <v>71.599999999999994</v>
      </c>
      <c r="K4" s="314" t="e">
        <f>IF(ISNUMBER(Regressions!K14),ROUND(Regressions!K14, 1), NA())</f>
        <v>#N/A</v>
      </c>
      <c r="L4" s="417" t="e">
        <f>IF(ISNUMBER(Regressions!L14),ROUND(Regressions!L14, 1), NA())</f>
        <v>#N/A</v>
      </c>
      <c r="M4" s="414" t="e">
        <f>IF(ISNUMBER(Regressions!M14),ROUND(Regressions!M14, 1), NA())</f>
        <v>#N/A</v>
      </c>
      <c r="N4" s="418" t="e">
        <f>IF(ISNUMBER(Regressions!N14),ROUND(Regressions!N14, 1), NA())</f>
        <v>#N/A</v>
      </c>
      <c r="O4" s="412" t="e">
        <f>IF(ISNUMBER(Regressions!O14),ROUND(Regressions!O14, 1), NA())</f>
        <v>#N/A</v>
      </c>
      <c r="P4" s="314" t="e">
        <f>IF(ISNUMBER(Regressions!P14),ROUND(Regressions!P14, 1), NA())</f>
        <v>#N/A</v>
      </c>
      <c r="Q4" s="419" t="e">
        <f>IF(ISNUMBER(Regressions!Q14),ROUND(Regressions!Q14, 1), NA())</f>
        <v>#N/A</v>
      </c>
      <c r="R4" s="414" t="e">
        <f>IF(ISNUMBER(Regressions!R14),ROUND(Regressions!R14, 1), NA())</f>
        <v>#N/A</v>
      </c>
      <c r="S4" s="415" t="e">
        <f>IF(ISNUMBER(Regressions!S14),ROUND(Regressions!S14, 1), NA())</f>
        <v>#N/A</v>
      </c>
    </row>
    <row r="5" x14ac:dyDescent="0.2">
      <c r="A5" s="242" t="str">
        <f>IF(ISBLANK(Regressions!A15), " ", Regressions!A15)</f>
        <v>Ethiopia</v>
      </c>
      <c r="B5" s="237">
        <f>IF(ISBLANK(Regressions!B15), " ", Regressions!B15)</f>
        <v>2001</v>
      </c>
      <c r="C5" s="240" t="str">
        <f>IF(ISBLANK(Regressions!C15), " ", Regressions!C15)</f>
        <v>National</v>
      </c>
      <c r="D5" s="244">
        <f>IF(ISBLANK(Regressions!D15), " ", Regressions!D15)</f>
        <v>26686926</v>
      </c>
      <c r="E5" s="412">
        <f>IF(ISNUMBER(Regressions!E15),ROUND(Regressions!E15, 1), NA())</f>
        <v>46.9</v>
      </c>
      <c r="F5" s="314">
        <f>IF(ISNUMBER(Regressions!F15),ROUND(Regressions!F15, 1), NA())</f>
        <v>26.9</v>
      </c>
      <c r="G5" s="413" t="e">
        <f>IF(ISNUMBER(Regressions!G15),ROUND(Regressions!G15, 1), NA())</f>
        <v>#N/A</v>
      </c>
      <c r="H5" s="414">
        <f>IF(ISNUMBER(Regressions!H15),ROUND(Regressions!H15, 1), NA())</f>
        <v>26.9</v>
      </c>
      <c r="I5" s="415">
        <f>IF(ISNUMBER(Regressions!I15),ROUND(Regressions!I15, 1), NA())</f>
        <v>73.099999999999994</v>
      </c>
      <c r="J5" s="416">
        <f>IF(ISNUMBER(Regressions!J15),ROUND(Regressions!J15, 1), NA())</f>
        <v>73.099999999999994</v>
      </c>
      <c r="K5" s="314" t="e">
        <f>IF(ISNUMBER(Regressions!K15),ROUND(Regressions!K15, 1), NA())</f>
        <v>#N/A</v>
      </c>
      <c r="L5" s="417" t="e">
        <f>IF(ISNUMBER(Regressions!L15),ROUND(Regressions!L15, 1), NA())</f>
        <v>#N/A</v>
      </c>
      <c r="M5" s="414" t="e">
        <f>IF(ISNUMBER(Regressions!M15),ROUND(Regressions!M15, 1), NA())</f>
        <v>#N/A</v>
      </c>
      <c r="N5" s="418" t="e">
        <f>IF(ISNUMBER(Regressions!N15),ROUND(Regressions!N15, 1), NA())</f>
        <v>#N/A</v>
      </c>
      <c r="O5" s="412" t="e">
        <f>IF(ISNUMBER(Regressions!O15),ROUND(Regressions!O15, 1), NA())</f>
        <v>#N/A</v>
      </c>
      <c r="P5" s="314" t="e">
        <f>IF(ISNUMBER(Regressions!P15),ROUND(Regressions!P15, 1), NA())</f>
        <v>#N/A</v>
      </c>
      <c r="Q5" s="419" t="e">
        <f>IF(ISNUMBER(Regressions!Q15),ROUND(Regressions!Q15, 1), NA())</f>
        <v>#N/A</v>
      </c>
      <c r="R5" s="414" t="e">
        <f>IF(ISNUMBER(Regressions!R15),ROUND(Regressions!R15, 1), NA())</f>
        <v>#N/A</v>
      </c>
      <c r="S5" s="415" t="e">
        <f>IF(ISNUMBER(Regressions!S15),ROUND(Regressions!S15, 1), NA())</f>
        <v>#N/A</v>
      </c>
      <c r="T5" s="119"/>
      <c r="U5" s="119"/>
      <c r="V5" s="119"/>
      <c r="W5" s="119"/>
      <c r="X5" s="119"/>
      <c r="Y5" s="119"/>
      <c r="Z5" s="119"/>
      <c r="AA5" s="119"/>
    </row>
    <row r="6" x14ac:dyDescent="0.2">
      <c r="A6" s="242" t="str">
        <f>IF(ISBLANK(Regressions!A16), " ", Regressions!A16)</f>
        <v>Ethiopia</v>
      </c>
      <c r="B6" s="237">
        <f>IF(ISBLANK(Regressions!B16), " ", Regressions!B16)</f>
        <v>2002</v>
      </c>
      <c r="C6" s="240" t="str">
        <f>IF(ISBLANK(Regressions!C16), " ", Regressions!C16)</f>
        <v>National</v>
      </c>
      <c r="D6" s="244">
        <f>IF(ISBLANK(Regressions!D16), " ", Regressions!D16)</f>
        <v>27465310</v>
      </c>
      <c r="E6" s="412">
        <f>IF(ISNUMBER(Regressions!E16),ROUND(Regressions!E16, 1), NA())</f>
        <v>46.3</v>
      </c>
      <c r="F6" s="314">
        <f>IF(ISNUMBER(Regressions!F16),ROUND(Regressions!F16, 1), NA())</f>
        <v>26.9</v>
      </c>
      <c r="G6" s="413" t="e">
        <f>IF(ISNUMBER(Regressions!G16),ROUND(Regressions!G16, 1), NA())</f>
        <v>#N/A</v>
      </c>
      <c r="H6" s="414">
        <f>IF(ISNUMBER(Regressions!H16),ROUND(Regressions!H16, 1), NA())</f>
        <v>26.9</v>
      </c>
      <c r="I6" s="415">
        <f>IF(ISNUMBER(Regressions!I16),ROUND(Regressions!I16, 1), NA())</f>
        <v>73.099999999999994</v>
      </c>
      <c r="J6" s="416">
        <f>IF(ISNUMBER(Regressions!J16),ROUND(Regressions!J16, 1), NA())</f>
        <v>74.599999999999994</v>
      </c>
      <c r="K6" s="314" t="e">
        <f>IF(ISNUMBER(Regressions!K16),ROUND(Regressions!K16, 1), NA())</f>
        <v>#N/A</v>
      </c>
      <c r="L6" s="417" t="e">
        <f>IF(ISNUMBER(Regressions!L16),ROUND(Regressions!L16, 1), NA())</f>
        <v>#N/A</v>
      </c>
      <c r="M6" s="414" t="e">
        <f>IF(ISNUMBER(Regressions!M16),ROUND(Regressions!M16, 1), NA())</f>
        <v>#N/A</v>
      </c>
      <c r="N6" s="418" t="e">
        <f>IF(ISNUMBER(Regressions!N16),ROUND(Regressions!N16, 1), NA())</f>
        <v>#N/A</v>
      </c>
      <c r="O6" s="412" t="e">
        <f>IF(ISNUMBER(Regressions!O16),ROUND(Regressions!O16, 1), NA())</f>
        <v>#N/A</v>
      </c>
      <c r="P6" s="314" t="e">
        <f>IF(ISNUMBER(Regressions!P16),ROUND(Regressions!P16, 1), NA())</f>
        <v>#N/A</v>
      </c>
      <c r="Q6" s="419" t="e">
        <f>IF(ISNUMBER(Regressions!Q16),ROUND(Regressions!Q16, 1), NA())</f>
        <v>#N/A</v>
      </c>
      <c r="R6" s="414" t="e">
        <f>IF(ISNUMBER(Regressions!R16),ROUND(Regressions!R16, 1), NA())</f>
        <v>#N/A</v>
      </c>
      <c r="S6" s="415" t="e">
        <f>IF(ISNUMBER(Regressions!S16),ROUND(Regressions!S16, 1), NA())</f>
        <v>#N/A</v>
      </c>
      <c r="T6" s="119"/>
      <c r="U6" s="119"/>
      <c r="V6" s="119"/>
      <c r="W6" s="119"/>
      <c r="X6" s="119"/>
      <c r="Y6" s="119"/>
      <c r="Z6" s="119"/>
      <c r="AA6" s="119"/>
    </row>
    <row r="7" x14ac:dyDescent="0.2">
      <c r="A7" s="242" t="str">
        <f>IF(ISBLANK(Regressions!A17), " ", Regressions!A17)</f>
        <v>Ethiopia</v>
      </c>
      <c r="B7" s="237">
        <f>IF(ISBLANK(Regressions!B17), " ", Regressions!B17)</f>
        <v>2003</v>
      </c>
      <c r="C7" s="240" t="str">
        <f>IF(ISBLANK(Regressions!C17), " ", Regressions!C17)</f>
        <v>National</v>
      </c>
      <c r="D7" s="244">
        <f>IF(ISBLANK(Regressions!D17), " ", Regressions!D17)</f>
        <v>28337716</v>
      </c>
      <c r="E7" s="412">
        <f>IF(ISNUMBER(Regressions!E17),ROUND(Regressions!E17, 1), NA())</f>
        <v>45.6</v>
      </c>
      <c r="F7" s="314">
        <f>IF(ISNUMBER(Regressions!F17),ROUND(Regressions!F17, 1), NA())</f>
        <v>26.9</v>
      </c>
      <c r="G7" s="413" t="e">
        <f>IF(ISNUMBER(Regressions!G17),ROUND(Regressions!G17, 1), NA())</f>
        <v>#N/A</v>
      </c>
      <c r="H7" s="414">
        <f>IF(ISNUMBER(Regressions!H17),ROUND(Regressions!H17, 1), NA())</f>
        <v>26.9</v>
      </c>
      <c r="I7" s="415">
        <f>IF(ISNUMBER(Regressions!I17),ROUND(Regressions!I17, 1), NA())</f>
        <v>73.099999999999994</v>
      </c>
      <c r="J7" s="416">
        <f>IF(ISNUMBER(Regressions!J17),ROUND(Regressions!J17, 1), NA())</f>
        <v>76.099999999999994</v>
      </c>
      <c r="K7" s="314" t="e">
        <f>IF(ISNUMBER(Regressions!K17),ROUND(Regressions!K17, 1), NA())</f>
        <v>#N/A</v>
      </c>
      <c r="L7" s="417" t="e">
        <f>IF(ISNUMBER(Regressions!L17),ROUND(Regressions!L17, 1), NA())</f>
        <v>#N/A</v>
      </c>
      <c r="M7" s="414" t="e">
        <f>IF(ISNUMBER(Regressions!M17),ROUND(Regressions!M17, 1), NA())</f>
        <v>#N/A</v>
      </c>
      <c r="N7" s="418" t="e">
        <f>IF(ISNUMBER(Regressions!N17),ROUND(Regressions!N17, 1), NA())</f>
        <v>#N/A</v>
      </c>
      <c r="O7" s="412" t="e">
        <f>IF(ISNUMBER(Regressions!O17),ROUND(Regressions!O17, 1), NA())</f>
        <v>#N/A</v>
      </c>
      <c r="P7" s="314" t="e">
        <f>IF(ISNUMBER(Regressions!P17),ROUND(Regressions!P17, 1), NA())</f>
        <v>#N/A</v>
      </c>
      <c r="Q7" s="419" t="e">
        <f>IF(ISNUMBER(Regressions!Q17),ROUND(Regressions!Q17, 1), NA())</f>
        <v>#N/A</v>
      </c>
      <c r="R7" s="414" t="e">
        <f>IF(ISNUMBER(Regressions!R17),ROUND(Regressions!R17, 1), NA())</f>
        <v>#N/A</v>
      </c>
      <c r="S7" s="415" t="e">
        <f>IF(ISNUMBER(Regressions!S17),ROUND(Regressions!S17, 1), NA())</f>
        <v>#N/A</v>
      </c>
      <c r="T7" s="119"/>
      <c r="U7" s="119"/>
      <c r="V7" s="119"/>
      <c r="W7" s="119"/>
      <c r="X7" s="119"/>
      <c r="Y7" s="119"/>
      <c r="Z7" s="119"/>
      <c r="AA7" s="119"/>
    </row>
    <row r="8" x14ac:dyDescent="0.2">
      <c r="A8" s="242" t="str">
        <f>IF(ISBLANK(Regressions!A18), " ", Regressions!A18)</f>
        <v>Ethiopia</v>
      </c>
      <c r="B8" s="237">
        <f>IF(ISBLANK(Regressions!B18), " ", Regressions!B18)</f>
        <v>2004</v>
      </c>
      <c r="C8" s="240" t="str">
        <f>IF(ISBLANK(Regressions!C18), " ", Regressions!C18)</f>
        <v>National</v>
      </c>
      <c r="D8" s="244">
        <f>IF(ISBLANK(Regressions!D18), " ", Regressions!D18)</f>
        <v>29284068</v>
      </c>
      <c r="E8" s="412">
        <f>IF(ISNUMBER(Regressions!E18),ROUND(Regressions!E18, 1), NA())</f>
        <v>45</v>
      </c>
      <c r="F8" s="314">
        <f>IF(ISNUMBER(Regressions!F18),ROUND(Regressions!F18, 1), NA())</f>
        <v>26.9</v>
      </c>
      <c r="G8" s="413" t="e">
        <f>IF(ISNUMBER(Regressions!G18),ROUND(Regressions!G18, 1), NA())</f>
        <v>#N/A</v>
      </c>
      <c r="H8" s="414">
        <f>IF(ISNUMBER(Regressions!H18),ROUND(Regressions!H18, 1), NA())</f>
        <v>26.9</v>
      </c>
      <c r="I8" s="415">
        <f>IF(ISNUMBER(Regressions!I18),ROUND(Regressions!I18, 1), NA())</f>
        <v>73.099999999999994</v>
      </c>
      <c r="J8" s="416">
        <f>IF(ISNUMBER(Regressions!J18),ROUND(Regressions!J18, 1), NA())</f>
        <v>77.599999999999994</v>
      </c>
      <c r="K8" s="314" t="e">
        <f>IF(ISNUMBER(Regressions!K18),ROUND(Regressions!K18, 1), NA())</f>
        <v>#N/A</v>
      </c>
      <c r="L8" s="417" t="e">
        <f>IF(ISNUMBER(Regressions!L18),ROUND(Regressions!L18, 1), NA())</f>
        <v>#N/A</v>
      </c>
      <c r="M8" s="414" t="e">
        <f>IF(ISNUMBER(Regressions!M18),ROUND(Regressions!M18, 1), NA())</f>
        <v>#N/A</v>
      </c>
      <c r="N8" s="418" t="e">
        <f>IF(ISNUMBER(Regressions!N18),ROUND(Regressions!N18, 1), NA())</f>
        <v>#N/A</v>
      </c>
      <c r="O8" s="412" t="e">
        <f>IF(ISNUMBER(Regressions!O18),ROUND(Regressions!O18, 1), NA())</f>
        <v>#N/A</v>
      </c>
      <c r="P8" s="314" t="e">
        <f>IF(ISNUMBER(Regressions!P18),ROUND(Regressions!P18, 1), NA())</f>
        <v>#N/A</v>
      </c>
      <c r="Q8" s="419" t="e">
        <f>IF(ISNUMBER(Regressions!Q18),ROUND(Regressions!Q18, 1), NA())</f>
        <v>#N/A</v>
      </c>
      <c r="R8" s="414" t="e">
        <f>IF(ISNUMBER(Regressions!R18),ROUND(Regressions!R18, 1), NA())</f>
        <v>#N/A</v>
      </c>
      <c r="S8" s="415" t="e">
        <f>IF(ISNUMBER(Regressions!S18),ROUND(Regressions!S18, 1), NA())</f>
        <v>#N/A</v>
      </c>
      <c r="T8" s="119"/>
      <c r="U8" s="119"/>
      <c r="V8" s="119"/>
      <c r="W8" s="119"/>
      <c r="X8" s="119"/>
      <c r="Y8" s="119"/>
      <c r="Z8" s="119"/>
      <c r="AA8" s="119"/>
    </row>
    <row r="9" x14ac:dyDescent="0.2">
      <c r="A9" s="242" t="str">
        <f>IF(ISBLANK(Regressions!A19), " ", Regressions!A19)</f>
        <v>Ethiopia</v>
      </c>
      <c r="B9" s="237">
        <f>IF(ISBLANK(Regressions!B19), " ", Regressions!B19)</f>
        <v>2005</v>
      </c>
      <c r="C9" s="240" t="str">
        <f>IF(ISBLANK(Regressions!C19), " ", Regressions!C19)</f>
        <v>National</v>
      </c>
      <c r="D9" s="244">
        <f>IF(ISBLANK(Regressions!D19), " ", Regressions!D19)</f>
        <v>30260496</v>
      </c>
      <c r="E9" s="412">
        <f>IF(ISNUMBER(Regressions!E19),ROUND(Regressions!E19, 1), NA())</f>
        <v>44.3</v>
      </c>
      <c r="F9" s="314">
        <f>IF(ISNUMBER(Regressions!F19),ROUND(Regressions!F19, 1), NA())</f>
        <v>26.9</v>
      </c>
      <c r="G9" s="413" t="e">
        <f>IF(ISNUMBER(Regressions!G19),ROUND(Regressions!G19, 1), NA())</f>
        <v>#N/A</v>
      </c>
      <c r="H9" s="414">
        <f>IF(ISNUMBER(Regressions!H19),ROUND(Regressions!H19, 1), NA())</f>
        <v>26.9</v>
      </c>
      <c r="I9" s="415">
        <f>IF(ISNUMBER(Regressions!I19),ROUND(Regressions!I19, 1), NA())</f>
        <v>73.099999999999994</v>
      </c>
      <c r="J9" s="416">
        <f>IF(ISNUMBER(Regressions!J19),ROUND(Regressions!J19, 1), NA())</f>
        <v>79.099999999999994</v>
      </c>
      <c r="K9" s="314" t="e">
        <f>IF(ISNUMBER(Regressions!K19),ROUND(Regressions!K19, 1), NA())</f>
        <v>#N/A</v>
      </c>
      <c r="L9" s="417" t="e">
        <f>IF(ISNUMBER(Regressions!L19),ROUND(Regressions!L19, 1), NA())</f>
        <v>#N/A</v>
      </c>
      <c r="M9" s="414" t="e">
        <f>IF(ISNUMBER(Regressions!M19),ROUND(Regressions!M19, 1), NA())</f>
        <v>#N/A</v>
      </c>
      <c r="N9" s="418" t="e">
        <f>IF(ISNUMBER(Regressions!N19),ROUND(Regressions!N19, 1), NA())</f>
        <v>#N/A</v>
      </c>
      <c r="O9" s="412" t="e">
        <f>IF(ISNUMBER(Regressions!O19),ROUND(Regressions!O19, 1), NA())</f>
        <v>#N/A</v>
      </c>
      <c r="P9" s="314" t="e">
        <f>IF(ISNUMBER(Regressions!P19),ROUND(Regressions!P19, 1), NA())</f>
        <v>#N/A</v>
      </c>
      <c r="Q9" s="419" t="e">
        <f>IF(ISNUMBER(Regressions!Q19),ROUND(Regressions!Q19, 1), NA())</f>
        <v>#N/A</v>
      </c>
      <c r="R9" s="414" t="e">
        <f>IF(ISNUMBER(Regressions!R19),ROUND(Regressions!R19, 1), NA())</f>
        <v>#N/A</v>
      </c>
      <c r="S9" s="415" t="e">
        <f>IF(ISNUMBER(Regressions!S19),ROUND(Regressions!S19, 1), NA())</f>
        <v>#N/A</v>
      </c>
    </row>
    <row r="10" x14ac:dyDescent="0.2">
      <c r="A10" s="242" t="str">
        <f>IF(ISBLANK(Regressions!A20), " ", Regressions!A20)</f>
        <v>Ethiopia</v>
      </c>
      <c r="B10" s="237">
        <f>IF(ISBLANK(Regressions!B20), " ", Regressions!B20)</f>
        <v>2006</v>
      </c>
      <c r="C10" s="240" t="str">
        <f>IF(ISBLANK(Regressions!C20), " ", Regressions!C20)</f>
        <v>National</v>
      </c>
      <c r="D10" s="244">
        <f>IF(ISBLANK(Regressions!D20), " ", Regressions!D20)</f>
        <v>31209856</v>
      </c>
      <c r="E10" s="412">
        <f>IF(ISNUMBER(Regressions!E20),ROUND(Regressions!E20, 1), NA())</f>
        <v>43.7</v>
      </c>
      <c r="F10" s="314">
        <f>IF(ISNUMBER(Regressions!F20),ROUND(Regressions!F20, 1), NA())</f>
        <v>26.5</v>
      </c>
      <c r="G10" s="413" t="e">
        <f>IF(ISNUMBER(Regressions!G20),ROUND(Regressions!G20, 1), NA())</f>
        <v>#N/A</v>
      </c>
      <c r="H10" s="414">
        <f>IF(ISNUMBER(Regressions!H20),ROUND(Regressions!H20, 1), NA())</f>
        <v>26.5</v>
      </c>
      <c r="I10" s="415">
        <f>IF(ISNUMBER(Regressions!I20),ROUND(Regressions!I20, 1), NA())</f>
        <v>73.5</v>
      </c>
      <c r="J10" s="416">
        <f>IF(ISNUMBER(Regressions!J20),ROUND(Regressions!J20, 1), NA())</f>
        <v>80.599999999999994</v>
      </c>
      <c r="K10" s="314" t="e">
        <f>IF(ISNUMBER(Regressions!K20),ROUND(Regressions!K20, 1), NA())</f>
        <v>#N/A</v>
      </c>
      <c r="L10" s="417" t="e">
        <f>IF(ISNUMBER(Regressions!L20),ROUND(Regressions!L20, 1), NA())</f>
        <v>#N/A</v>
      </c>
      <c r="M10" s="414" t="e">
        <f>IF(ISNUMBER(Regressions!M20),ROUND(Regressions!M20, 1), NA())</f>
        <v>#N/A</v>
      </c>
      <c r="N10" s="418" t="e">
        <f>IF(ISNUMBER(Regressions!N20),ROUND(Regressions!N20, 1), NA())</f>
        <v>#N/A</v>
      </c>
      <c r="O10" s="412" t="e">
        <f>IF(ISNUMBER(Regressions!O20),ROUND(Regressions!O20, 1), NA())</f>
        <v>#N/A</v>
      </c>
      <c r="P10" s="314" t="e">
        <f>IF(ISNUMBER(Regressions!P20),ROUND(Regressions!P20, 1), NA())</f>
        <v>#N/A</v>
      </c>
      <c r="Q10" s="419" t="e">
        <f>IF(ISNUMBER(Regressions!Q20),ROUND(Regressions!Q20, 1), NA())</f>
        <v>#N/A</v>
      </c>
      <c r="R10" s="414" t="e">
        <f>IF(ISNUMBER(Regressions!R20),ROUND(Regressions!R20, 1), NA())</f>
        <v>#N/A</v>
      </c>
      <c r="S10" s="415" t="e">
        <f>IF(ISNUMBER(Regressions!S20),ROUND(Regressions!S20, 1), NA())</f>
        <v>#N/A</v>
      </c>
    </row>
    <row r="11" x14ac:dyDescent="0.2">
      <c r="A11" s="242" t="str">
        <f>IF(ISBLANK(Regressions!A21), " ", Regressions!A21)</f>
        <v>Ethiopia</v>
      </c>
      <c r="B11" s="237">
        <f>IF(ISBLANK(Regressions!B21), " ", Regressions!B21)</f>
        <v>2007</v>
      </c>
      <c r="C11" s="240" t="str">
        <f>IF(ISBLANK(Regressions!C21), " ", Regressions!C21)</f>
        <v>National</v>
      </c>
      <c r="D11" s="244">
        <f>IF(ISBLANK(Regressions!D21), " ", Regressions!D21)</f>
        <v>32181096</v>
      </c>
      <c r="E11" s="412">
        <f>IF(ISNUMBER(Regressions!E21),ROUND(Regressions!E21, 1), NA())</f>
        <v>43</v>
      </c>
      <c r="F11" s="314">
        <f>IF(ISNUMBER(Regressions!F21),ROUND(Regressions!F21, 1), NA())</f>
        <v>26.1</v>
      </c>
      <c r="G11" s="413" t="e">
        <f>IF(ISNUMBER(Regressions!G21),ROUND(Regressions!G21, 1), NA())</f>
        <v>#N/A</v>
      </c>
      <c r="H11" s="414">
        <f>IF(ISNUMBER(Regressions!H21),ROUND(Regressions!H21, 1), NA())</f>
        <v>26.1</v>
      </c>
      <c r="I11" s="415">
        <f>IF(ISNUMBER(Regressions!I21),ROUND(Regressions!I21, 1), NA())</f>
        <v>73.900000000000006</v>
      </c>
      <c r="J11" s="416">
        <f>IF(ISNUMBER(Regressions!J21),ROUND(Regressions!J21, 1), NA())</f>
        <v>82.1</v>
      </c>
      <c r="K11" s="314" t="e">
        <f>IF(ISNUMBER(Regressions!K21),ROUND(Regressions!K21, 1), NA())</f>
        <v>#N/A</v>
      </c>
      <c r="L11" s="417" t="e">
        <f>IF(ISNUMBER(Regressions!L21),ROUND(Regressions!L21, 1), NA())</f>
        <v>#N/A</v>
      </c>
      <c r="M11" s="414" t="e">
        <f>IF(ISNUMBER(Regressions!M21),ROUND(Regressions!M21, 1), NA())</f>
        <v>#N/A</v>
      </c>
      <c r="N11" s="418" t="e">
        <f>IF(ISNUMBER(Regressions!N21),ROUND(Regressions!N21, 1), NA())</f>
        <v>#N/A</v>
      </c>
      <c r="O11" s="412" t="e">
        <f>IF(ISNUMBER(Regressions!O21),ROUND(Regressions!O21, 1), NA())</f>
        <v>#N/A</v>
      </c>
      <c r="P11" s="314" t="e">
        <f>IF(ISNUMBER(Regressions!P21),ROUND(Regressions!P21, 1), NA())</f>
        <v>#N/A</v>
      </c>
      <c r="Q11" s="419" t="e">
        <f>IF(ISNUMBER(Regressions!Q21),ROUND(Regressions!Q21, 1), NA())</f>
        <v>#N/A</v>
      </c>
      <c r="R11" s="414" t="e">
        <f>IF(ISNUMBER(Regressions!R21),ROUND(Regressions!R21, 1), NA())</f>
        <v>#N/A</v>
      </c>
      <c r="S11" s="415" t="e">
        <f>IF(ISNUMBER(Regressions!S21),ROUND(Regressions!S21, 1), NA())</f>
        <v>#N/A</v>
      </c>
    </row>
    <row r="12" x14ac:dyDescent="0.2">
      <c r="A12" s="242" t="str">
        <f>IF(ISBLANK(Regressions!A22), " ", Regressions!A22)</f>
        <v>Ethiopia</v>
      </c>
      <c r="B12" s="237">
        <f>IF(ISBLANK(Regressions!B22), " ", Regressions!B22)</f>
        <v>2008</v>
      </c>
      <c r="C12" s="240" t="str">
        <f>IF(ISBLANK(Regressions!C22), " ", Regressions!C22)</f>
        <v>National</v>
      </c>
      <c r="D12" s="244">
        <f>IF(ISBLANK(Regressions!D22), " ", Regressions!D22)</f>
        <v>33147152</v>
      </c>
      <c r="E12" s="412">
        <f>IF(ISNUMBER(Regressions!E22),ROUND(Regressions!E22, 1), NA())</f>
        <v>42.4</v>
      </c>
      <c r="F12" s="314">
        <f>IF(ISNUMBER(Regressions!F22),ROUND(Regressions!F22, 1), NA())</f>
        <v>25.7</v>
      </c>
      <c r="G12" s="413" t="e">
        <f>IF(ISNUMBER(Regressions!G22),ROUND(Regressions!G22, 1), NA())</f>
        <v>#N/A</v>
      </c>
      <c r="H12" s="414">
        <f>IF(ISNUMBER(Regressions!H22),ROUND(Regressions!H22, 1), NA())</f>
        <v>25.7</v>
      </c>
      <c r="I12" s="415">
        <f>IF(ISNUMBER(Regressions!I22),ROUND(Regressions!I22, 1), NA())</f>
        <v>74.3</v>
      </c>
      <c r="J12" s="416">
        <f>IF(ISNUMBER(Regressions!J22),ROUND(Regressions!J22, 1), NA())</f>
        <v>83.7</v>
      </c>
      <c r="K12" s="314" t="e">
        <f>IF(ISNUMBER(Regressions!K22),ROUND(Regressions!K22, 1), NA())</f>
        <v>#N/A</v>
      </c>
      <c r="L12" s="417" t="e">
        <f>IF(ISNUMBER(Regressions!L22),ROUND(Regressions!L22, 1), NA())</f>
        <v>#N/A</v>
      </c>
      <c r="M12" s="414" t="e">
        <f>IF(ISNUMBER(Regressions!M22),ROUND(Regressions!M22, 1), NA())</f>
        <v>#N/A</v>
      </c>
      <c r="N12" s="418" t="e">
        <f>IF(ISNUMBER(Regressions!N22),ROUND(Regressions!N22, 1), NA())</f>
        <v>#N/A</v>
      </c>
      <c r="O12" s="412" t="e">
        <f>IF(ISNUMBER(Regressions!O22),ROUND(Regressions!O22, 1), NA())</f>
        <v>#N/A</v>
      </c>
      <c r="P12" s="314" t="e">
        <f>IF(ISNUMBER(Regressions!P22),ROUND(Regressions!P22, 1), NA())</f>
        <v>#N/A</v>
      </c>
      <c r="Q12" s="419" t="e">
        <f>IF(ISNUMBER(Regressions!Q22),ROUND(Regressions!Q22, 1), NA())</f>
        <v>#N/A</v>
      </c>
      <c r="R12" s="414" t="e">
        <f>IF(ISNUMBER(Regressions!R22),ROUND(Regressions!R22, 1), NA())</f>
        <v>#N/A</v>
      </c>
      <c r="S12" s="415" t="e">
        <f>IF(ISNUMBER(Regressions!S22),ROUND(Regressions!S22, 1), NA())</f>
        <v>#N/A</v>
      </c>
    </row>
    <row r="13" x14ac:dyDescent="0.2">
      <c r="A13" s="242" t="str">
        <f>IF(ISBLANK(Regressions!A23), " ", Regressions!A23)</f>
        <v>Ethiopia</v>
      </c>
      <c r="B13" s="237">
        <f>IF(ISBLANK(Regressions!B23), " ", Regressions!B23)</f>
        <v>2009</v>
      </c>
      <c r="C13" s="240" t="str">
        <f>IF(ISBLANK(Regressions!C23), " ", Regressions!C23)</f>
        <v>National</v>
      </c>
      <c r="D13" s="244">
        <f>IF(ISBLANK(Regressions!D23), " ", Regressions!D23)</f>
        <v>34087060</v>
      </c>
      <c r="E13" s="412">
        <f>IF(ISNUMBER(Regressions!E23),ROUND(Regressions!E23, 1), NA())</f>
        <v>41.7</v>
      </c>
      <c r="F13" s="314">
        <f>IF(ISNUMBER(Regressions!F23),ROUND(Regressions!F23, 1), NA())</f>
        <v>25.4</v>
      </c>
      <c r="G13" s="413" t="e">
        <f>IF(ISNUMBER(Regressions!G23),ROUND(Regressions!G23, 1), NA())</f>
        <v>#N/A</v>
      </c>
      <c r="H13" s="414">
        <f>IF(ISNUMBER(Regressions!H23),ROUND(Regressions!H23, 1), NA())</f>
        <v>25.4</v>
      </c>
      <c r="I13" s="415">
        <f>IF(ISNUMBER(Regressions!I23),ROUND(Regressions!I23, 1), NA())</f>
        <v>74.599999999999994</v>
      </c>
      <c r="J13" s="416">
        <f>IF(ISNUMBER(Regressions!J23),ROUND(Regressions!J23, 1), NA())</f>
        <v>85.2</v>
      </c>
      <c r="K13" s="314" t="e">
        <f>IF(ISNUMBER(Regressions!K23),ROUND(Regressions!K23, 1), NA())</f>
        <v>#N/A</v>
      </c>
      <c r="L13" s="417" t="e">
        <f>IF(ISNUMBER(Regressions!L23),ROUND(Regressions!L23, 1), NA())</f>
        <v>#N/A</v>
      </c>
      <c r="M13" s="414" t="e">
        <f>IF(ISNUMBER(Regressions!M23),ROUND(Regressions!M23, 1), NA())</f>
        <v>#N/A</v>
      </c>
      <c r="N13" s="418" t="e">
        <f>IF(ISNUMBER(Regressions!N23),ROUND(Regressions!N23, 1), NA())</f>
        <v>#N/A</v>
      </c>
      <c r="O13" s="412" t="e">
        <f>IF(ISNUMBER(Regressions!O23),ROUND(Regressions!O23, 1), NA())</f>
        <v>#N/A</v>
      </c>
      <c r="P13" s="314" t="e">
        <f>IF(ISNUMBER(Regressions!P23),ROUND(Regressions!P23, 1), NA())</f>
        <v>#N/A</v>
      </c>
      <c r="Q13" s="419" t="e">
        <f>IF(ISNUMBER(Regressions!Q23),ROUND(Regressions!Q23, 1), NA())</f>
        <v>#N/A</v>
      </c>
      <c r="R13" s="414" t="e">
        <f>IF(ISNUMBER(Regressions!R23),ROUND(Regressions!R23, 1), NA())</f>
        <v>#N/A</v>
      </c>
      <c r="S13" s="415" t="e">
        <f>IF(ISNUMBER(Regressions!S23),ROUND(Regressions!S23, 1), NA())</f>
        <v>#N/A</v>
      </c>
    </row>
    <row r="14" x14ac:dyDescent="0.2">
      <c r="A14" s="242" t="str">
        <f>IF(ISBLANK(Regressions!A24), " ", Regressions!A24)</f>
        <v>Ethiopia</v>
      </c>
      <c r="B14" s="237">
        <f>IF(ISBLANK(Regressions!B24), " ", Regressions!B24)</f>
        <v>2010</v>
      </c>
      <c r="C14" s="240" t="str">
        <f>IF(ISBLANK(Regressions!C24), " ", Regressions!C24)</f>
        <v>National</v>
      </c>
      <c r="D14" s="244">
        <f>IF(ISBLANK(Regressions!D24), " ", Regressions!D24)</f>
        <v>34984024</v>
      </c>
      <c r="E14" s="412">
        <f>IF(ISNUMBER(Regressions!E24),ROUND(Regressions!E24, 1), NA())</f>
        <v>41.1</v>
      </c>
      <c r="F14" s="314">
        <f>IF(ISNUMBER(Regressions!F24),ROUND(Regressions!F24, 1), NA())</f>
        <v>25</v>
      </c>
      <c r="G14" s="413" t="e">
        <f>IF(ISNUMBER(Regressions!G24),ROUND(Regressions!G24, 1), NA())</f>
        <v>#N/A</v>
      </c>
      <c r="H14" s="414">
        <f>IF(ISNUMBER(Regressions!H24),ROUND(Regressions!H24, 1), NA())</f>
        <v>25</v>
      </c>
      <c r="I14" s="415">
        <f>IF(ISNUMBER(Regressions!I24),ROUND(Regressions!I24, 1), NA())</f>
        <v>75</v>
      </c>
      <c r="J14" s="416">
        <f>IF(ISNUMBER(Regressions!J24),ROUND(Regressions!J24, 1), NA())</f>
        <v>86.7</v>
      </c>
      <c r="K14" s="314" t="e">
        <f>IF(ISNUMBER(Regressions!K24),ROUND(Regressions!K24, 1), NA())</f>
        <v>#N/A</v>
      </c>
      <c r="L14" s="417" t="e">
        <f>IF(ISNUMBER(Regressions!L24),ROUND(Regressions!L24, 1), NA())</f>
        <v>#N/A</v>
      </c>
      <c r="M14" s="414" t="e">
        <f>IF(ISNUMBER(Regressions!M24),ROUND(Regressions!M24, 1), NA())</f>
        <v>#N/A</v>
      </c>
      <c r="N14" s="418" t="e">
        <f>IF(ISNUMBER(Regressions!N24),ROUND(Regressions!N24, 1), NA())</f>
        <v>#N/A</v>
      </c>
      <c r="O14" s="412" t="e">
        <f>IF(ISNUMBER(Regressions!O24),ROUND(Regressions!O24, 1), NA())</f>
        <v>#N/A</v>
      </c>
      <c r="P14" s="314" t="e">
        <f>IF(ISNUMBER(Regressions!P24),ROUND(Regressions!P24, 1), NA())</f>
        <v>#N/A</v>
      </c>
      <c r="Q14" s="419" t="e">
        <f>IF(ISNUMBER(Regressions!Q24),ROUND(Regressions!Q24, 1), NA())</f>
        <v>#N/A</v>
      </c>
      <c r="R14" s="414" t="e">
        <f>IF(ISNUMBER(Regressions!R24),ROUND(Regressions!R24, 1), NA())</f>
        <v>#N/A</v>
      </c>
      <c r="S14" s="415" t="e">
        <f>IF(ISNUMBER(Regressions!S24),ROUND(Regressions!S24, 1), NA())</f>
        <v>#N/A</v>
      </c>
    </row>
    <row r="15" x14ac:dyDescent="0.2">
      <c r="A15" s="242" t="str">
        <f>IF(ISBLANK(Regressions!A25), " ", Regressions!A25)</f>
        <v>Ethiopia</v>
      </c>
      <c r="B15" s="237">
        <f>IF(ISBLANK(Regressions!B25), " ", Regressions!B25)</f>
        <v>2011</v>
      </c>
      <c r="C15" s="240" t="str">
        <f>IF(ISBLANK(Regressions!C25), " ", Regressions!C25)</f>
        <v>National</v>
      </c>
      <c r="D15" s="244">
        <f>IF(ISBLANK(Regressions!D25), " ", Regressions!D25)</f>
        <v>35835680</v>
      </c>
      <c r="E15" s="412">
        <f>IF(ISNUMBER(Regressions!E25),ROUND(Regressions!E25, 1), NA())</f>
        <v>40.4</v>
      </c>
      <c r="F15" s="314">
        <f>IF(ISNUMBER(Regressions!F25),ROUND(Regressions!F25, 1), NA())</f>
        <v>24.6</v>
      </c>
      <c r="G15" s="413" t="e">
        <f>IF(ISNUMBER(Regressions!G25),ROUND(Regressions!G25, 1), NA())</f>
        <v>#N/A</v>
      </c>
      <c r="H15" s="414">
        <f>IF(ISNUMBER(Regressions!H25),ROUND(Regressions!H25, 1), NA())</f>
        <v>24.6</v>
      </c>
      <c r="I15" s="415">
        <f>IF(ISNUMBER(Regressions!I25),ROUND(Regressions!I25, 1), NA())</f>
        <v>75.400000000000006</v>
      </c>
      <c r="J15" s="416">
        <f>IF(ISNUMBER(Regressions!J25),ROUND(Regressions!J25, 1), NA())</f>
        <v>88.2</v>
      </c>
      <c r="K15" s="314" t="e">
        <f>IF(ISNUMBER(Regressions!K25),ROUND(Regressions!K25, 1), NA())</f>
        <v>#N/A</v>
      </c>
      <c r="L15" s="417" t="e">
        <f>IF(ISNUMBER(Regressions!L25),ROUND(Regressions!L25, 1), NA())</f>
        <v>#N/A</v>
      </c>
      <c r="M15" s="414" t="e">
        <f>IF(ISNUMBER(Regressions!M25),ROUND(Regressions!M25, 1), NA())</f>
        <v>#N/A</v>
      </c>
      <c r="N15" s="418" t="e">
        <f>IF(ISNUMBER(Regressions!N25),ROUND(Regressions!N25, 1), NA())</f>
        <v>#N/A</v>
      </c>
      <c r="O15" s="412" t="e">
        <f>IF(ISNUMBER(Regressions!O25),ROUND(Regressions!O25, 1), NA())</f>
        <v>#N/A</v>
      </c>
      <c r="P15" s="314" t="e">
        <f>IF(ISNUMBER(Regressions!P25),ROUND(Regressions!P25, 1), NA())</f>
        <v>#N/A</v>
      </c>
      <c r="Q15" s="419" t="e">
        <f>IF(ISNUMBER(Regressions!Q25),ROUND(Regressions!Q25, 1), NA())</f>
        <v>#N/A</v>
      </c>
      <c r="R15" s="414" t="e">
        <f>IF(ISNUMBER(Regressions!R25),ROUND(Regressions!R25, 1), NA())</f>
        <v>#N/A</v>
      </c>
      <c r="S15" s="415" t="e">
        <f>IF(ISNUMBER(Regressions!S25),ROUND(Regressions!S25, 1), NA())</f>
        <v>#N/A</v>
      </c>
    </row>
    <row r="16" x14ac:dyDescent="0.2">
      <c r="A16" s="242" t="str">
        <f>IF(ISBLANK(Regressions!A26), " ", Regressions!A26)</f>
        <v>Ethiopia</v>
      </c>
      <c r="B16" s="237">
        <f>IF(ISBLANK(Regressions!B26), " ", Regressions!B26)</f>
        <v>2012</v>
      </c>
      <c r="C16" s="240" t="str">
        <f>IF(ISBLANK(Regressions!C26), " ", Regressions!C26)</f>
        <v>National</v>
      </c>
      <c r="D16" s="244">
        <f>IF(ISBLANK(Regressions!D26), " ", Regressions!D26)</f>
        <v>36617096</v>
      </c>
      <c r="E16" s="412">
        <f>IF(ISNUMBER(Regressions!E26),ROUND(Regressions!E26, 1), NA())</f>
        <v>39.799999999999997</v>
      </c>
      <c r="F16" s="314">
        <f>IF(ISNUMBER(Regressions!F26),ROUND(Regressions!F26, 1), NA())</f>
        <v>24.2</v>
      </c>
      <c r="G16" s="413" t="e">
        <f>IF(ISNUMBER(Regressions!G26),ROUND(Regressions!G26, 1), NA())</f>
        <v>#N/A</v>
      </c>
      <c r="H16" s="414">
        <f>IF(ISNUMBER(Regressions!H26),ROUND(Regressions!H26, 1), NA())</f>
        <v>24.2</v>
      </c>
      <c r="I16" s="415">
        <f>IF(ISNUMBER(Regressions!I26),ROUND(Regressions!I26, 1), NA())</f>
        <v>75.8</v>
      </c>
      <c r="J16" s="416">
        <f>IF(ISNUMBER(Regressions!J26),ROUND(Regressions!J26, 1), NA())</f>
        <v>89.7</v>
      </c>
      <c r="K16" s="314">
        <f>IF(ISNUMBER(Regressions!K26),ROUND(Regressions!K26, 1), NA())</f>
        <v>39.9</v>
      </c>
      <c r="L16" s="417" t="e">
        <f>IF(ISNUMBER(Regressions!L26),ROUND(Regressions!L26, 1), NA())</f>
        <v>#N/A</v>
      </c>
      <c r="M16" s="414">
        <f>IF(ISNUMBER(Regressions!M26),ROUND(Regressions!M26, 1), NA())</f>
        <v>39.9</v>
      </c>
      <c r="N16" s="418">
        <f>IF(ISNUMBER(Regressions!N26),ROUND(Regressions!N26, 1), NA())</f>
        <v>60.1</v>
      </c>
      <c r="O16" s="412">
        <f>IF(ISNUMBER(Regressions!O26),ROUND(Regressions!O26, 1), NA())</f>
        <v>23.1</v>
      </c>
      <c r="P16" s="314" t="e">
        <f>IF(ISNUMBER(Regressions!P26),ROUND(Regressions!P26, 1), NA())</f>
        <v>#N/A</v>
      </c>
      <c r="Q16" s="419">
        <f>IF(ISNUMBER(Regressions!Q26),ROUND(Regressions!Q26, 1), NA())</f>
        <v>5.5</v>
      </c>
      <c r="R16" s="414">
        <f>IF(ISNUMBER(Regressions!R26),ROUND(Regressions!R26, 1), NA())</f>
        <v>17.5</v>
      </c>
      <c r="S16" s="415">
        <f>IF(ISNUMBER(Regressions!S26),ROUND(Regressions!S26, 1), NA())</f>
        <v>76.900000000000006</v>
      </c>
    </row>
    <row r="17" x14ac:dyDescent="0.2">
      <c r="A17" s="242" t="str">
        <f>IF(ISBLANK(Regressions!A27), " ", Regressions!A27)</f>
        <v>Ethiopia</v>
      </c>
      <c r="B17" s="237">
        <f>IF(ISBLANK(Regressions!B27), " ", Regressions!B27)</f>
        <v>2013</v>
      </c>
      <c r="C17" s="240" t="str">
        <f>IF(ISBLANK(Regressions!C27), " ", Regressions!C27)</f>
        <v>National</v>
      </c>
      <c r="D17" s="244">
        <f>IF(ISBLANK(Regressions!D27), " ", Regressions!D27)</f>
        <v>37318820</v>
      </c>
      <c r="E17" s="412">
        <f>IF(ISNUMBER(Regressions!E27),ROUND(Regressions!E27, 1), NA())</f>
        <v>39.1</v>
      </c>
      <c r="F17" s="314">
        <f>IF(ISNUMBER(Regressions!F27),ROUND(Regressions!F27, 1), NA())</f>
        <v>23.8</v>
      </c>
      <c r="G17" s="413" t="e">
        <f>IF(ISNUMBER(Regressions!G27),ROUND(Regressions!G27, 1), NA())</f>
        <v>#N/A</v>
      </c>
      <c r="H17" s="414">
        <f>IF(ISNUMBER(Regressions!H27),ROUND(Regressions!H27, 1), NA())</f>
        <v>23.8</v>
      </c>
      <c r="I17" s="415">
        <f>IF(ISNUMBER(Regressions!I27),ROUND(Regressions!I27, 1), NA())</f>
        <v>76.2</v>
      </c>
      <c r="J17" s="416">
        <f>IF(ISNUMBER(Regressions!J27),ROUND(Regressions!J27, 1), NA())</f>
        <v>91.2</v>
      </c>
      <c r="K17" s="314">
        <f>IF(ISNUMBER(Regressions!K27),ROUND(Regressions!K27, 1), NA())</f>
        <v>39.9</v>
      </c>
      <c r="L17" s="417" t="e">
        <f>IF(ISNUMBER(Regressions!L27),ROUND(Regressions!L27, 1), NA())</f>
        <v>#N/A</v>
      </c>
      <c r="M17" s="414">
        <f>IF(ISNUMBER(Regressions!M27),ROUND(Regressions!M27, 1), NA())</f>
        <v>39.9</v>
      </c>
      <c r="N17" s="418">
        <f>IF(ISNUMBER(Regressions!N27),ROUND(Regressions!N27, 1), NA())</f>
        <v>60.1</v>
      </c>
      <c r="O17" s="412">
        <f>IF(ISNUMBER(Regressions!O27),ROUND(Regressions!O27, 1), NA())</f>
        <v>23.1</v>
      </c>
      <c r="P17" s="314" t="e">
        <f>IF(ISNUMBER(Regressions!P27),ROUND(Regressions!P27, 1), NA())</f>
        <v>#N/A</v>
      </c>
      <c r="Q17" s="419">
        <f>IF(ISNUMBER(Regressions!Q27),ROUND(Regressions!Q27, 1), NA())</f>
        <v>5.5</v>
      </c>
      <c r="R17" s="414">
        <f>IF(ISNUMBER(Regressions!R27),ROUND(Regressions!R27, 1), NA())</f>
        <v>17.5</v>
      </c>
      <c r="S17" s="415">
        <f>IF(ISNUMBER(Regressions!S27),ROUND(Regressions!S27, 1), NA())</f>
        <v>76.900000000000006</v>
      </c>
    </row>
    <row r="18" x14ac:dyDescent="0.2">
      <c r="A18" s="242" t="str">
        <f>IF(ISBLANK(Regressions!A28), " ", Regressions!A28)</f>
        <v>Ethiopia</v>
      </c>
      <c r="B18" s="237">
        <f>IF(ISBLANK(Regressions!B28), " ", Regressions!B28)</f>
        <v>2014</v>
      </c>
      <c r="C18" s="240" t="str">
        <f>IF(ISBLANK(Regressions!C28), " ", Regressions!C28)</f>
        <v>National</v>
      </c>
      <c r="D18" s="244">
        <f>IF(ISBLANK(Regressions!D28), " ", Regressions!D28)</f>
        <v>37949856</v>
      </c>
      <c r="E18" s="412">
        <f>IF(ISNUMBER(Regressions!E28),ROUND(Regressions!E28, 1), NA())</f>
        <v>38.5</v>
      </c>
      <c r="F18" s="314">
        <f>IF(ISNUMBER(Regressions!F28),ROUND(Regressions!F28, 1), NA())</f>
        <v>23.5</v>
      </c>
      <c r="G18" s="413" t="e">
        <f>IF(ISNUMBER(Regressions!G28),ROUND(Regressions!G28, 1), NA())</f>
        <v>#N/A</v>
      </c>
      <c r="H18" s="414">
        <f>IF(ISNUMBER(Regressions!H28),ROUND(Regressions!H28, 1), NA())</f>
        <v>23.5</v>
      </c>
      <c r="I18" s="415">
        <f>IF(ISNUMBER(Regressions!I28),ROUND(Regressions!I28, 1), NA())</f>
        <v>76.5</v>
      </c>
      <c r="J18" s="416">
        <f>IF(ISNUMBER(Regressions!J28),ROUND(Regressions!J28, 1), NA())</f>
        <v>92.7</v>
      </c>
      <c r="K18" s="314">
        <f>IF(ISNUMBER(Regressions!K28),ROUND(Regressions!K28, 1), NA())</f>
        <v>39.9</v>
      </c>
      <c r="L18" s="417" t="e">
        <f>IF(ISNUMBER(Regressions!L28),ROUND(Regressions!L28, 1), NA())</f>
        <v>#N/A</v>
      </c>
      <c r="M18" s="414">
        <f>IF(ISNUMBER(Regressions!M28),ROUND(Regressions!M28, 1), NA())</f>
        <v>39.9</v>
      </c>
      <c r="N18" s="418">
        <f>IF(ISNUMBER(Regressions!N28),ROUND(Regressions!N28, 1), NA())</f>
        <v>60.1</v>
      </c>
      <c r="O18" s="412">
        <f>IF(ISNUMBER(Regressions!O28),ROUND(Regressions!O28, 1), NA())</f>
        <v>23.1</v>
      </c>
      <c r="P18" s="314" t="e">
        <f>IF(ISNUMBER(Regressions!P28),ROUND(Regressions!P28, 1), NA())</f>
        <v>#N/A</v>
      </c>
      <c r="Q18" s="419">
        <f>IF(ISNUMBER(Regressions!Q28),ROUND(Regressions!Q28, 1), NA())</f>
        <v>5.5</v>
      </c>
      <c r="R18" s="414">
        <f>IF(ISNUMBER(Regressions!R28),ROUND(Regressions!R28, 1), NA())</f>
        <v>17.5</v>
      </c>
      <c r="S18" s="415">
        <f>IF(ISNUMBER(Regressions!S28),ROUND(Regressions!S28, 1), NA())</f>
        <v>76.900000000000006</v>
      </c>
    </row>
    <row r="19" x14ac:dyDescent="0.2">
      <c r="A19" s="242" t="str">
        <f>IF(ISBLANK(Regressions!A29), " ", Regressions!A29)</f>
        <v>Ethiopia</v>
      </c>
      <c r="B19" s="237">
        <f>IF(ISBLANK(Regressions!B29), " ", Regressions!B29)</f>
        <v>2015</v>
      </c>
      <c r="C19" s="240" t="str">
        <f>IF(ISBLANK(Regressions!C29), " ", Regressions!C29)</f>
        <v>National</v>
      </c>
      <c r="D19" s="244">
        <f>IF(ISBLANK(Regressions!D29), " ", Regressions!D29)</f>
        <v>38527860</v>
      </c>
      <c r="E19" s="412">
        <f>IF(ISNUMBER(Regressions!E29),ROUND(Regressions!E29, 1), NA())</f>
        <v>37.799999999999997</v>
      </c>
      <c r="F19" s="314">
        <f>IF(ISNUMBER(Regressions!F29),ROUND(Regressions!F29, 1), NA())</f>
        <v>23.1</v>
      </c>
      <c r="G19" s="413" t="e">
        <f>IF(ISNUMBER(Regressions!G29),ROUND(Regressions!G29, 1), NA())</f>
        <v>#N/A</v>
      </c>
      <c r="H19" s="414">
        <f>IF(ISNUMBER(Regressions!H29),ROUND(Regressions!H29, 1), NA())</f>
        <v>23.1</v>
      </c>
      <c r="I19" s="415">
        <f>IF(ISNUMBER(Regressions!I29),ROUND(Regressions!I29, 1), NA())</f>
        <v>76.900000000000006</v>
      </c>
      <c r="J19" s="416">
        <f>IF(ISNUMBER(Regressions!J29),ROUND(Regressions!J29, 1), NA())</f>
        <v>94.2</v>
      </c>
      <c r="K19" s="314">
        <f>IF(ISNUMBER(Regressions!K29),ROUND(Regressions!K29, 1), NA())</f>
        <v>39.9</v>
      </c>
      <c r="L19" s="417" t="e">
        <f>IF(ISNUMBER(Regressions!L29),ROUND(Regressions!L29, 1), NA())</f>
        <v>#N/A</v>
      </c>
      <c r="M19" s="414">
        <f>IF(ISNUMBER(Regressions!M29),ROUND(Regressions!M29, 1), NA())</f>
        <v>39.9</v>
      </c>
      <c r="N19" s="418">
        <f>IF(ISNUMBER(Regressions!N29),ROUND(Regressions!N29, 1), NA())</f>
        <v>60.1</v>
      </c>
      <c r="O19" s="412">
        <f>IF(ISNUMBER(Regressions!O29),ROUND(Regressions!O29, 1), NA())</f>
        <v>23.1</v>
      </c>
      <c r="P19" s="314" t="e">
        <f>IF(ISNUMBER(Regressions!P29),ROUND(Regressions!P29, 1), NA())</f>
        <v>#N/A</v>
      </c>
      <c r="Q19" s="419">
        <f>IF(ISNUMBER(Regressions!Q29),ROUND(Regressions!Q29, 1), NA())</f>
        <v>5.5</v>
      </c>
      <c r="R19" s="414">
        <f>IF(ISNUMBER(Regressions!R29),ROUND(Regressions!R29, 1), NA())</f>
        <v>17.5</v>
      </c>
      <c r="S19" s="415">
        <f>IF(ISNUMBER(Regressions!S29),ROUND(Regressions!S29, 1), NA())</f>
        <v>76.900000000000006</v>
      </c>
    </row>
    <row r="20" x14ac:dyDescent="0.2">
      <c r="A20" s="245" t="str">
        <f>IF(ISBLANK(Regressions!A30), " ", Regressions!A30)</f>
        <v>Ethiopia</v>
      </c>
      <c r="B20" s="246">
        <f>IF(ISBLANK(Regressions!B30), " ", Regressions!B30)</f>
        <v>2016</v>
      </c>
      <c r="C20" s="247" t="str">
        <f>IF(ISBLANK(Regressions!C30), " ", Regressions!C30)</f>
        <v>National</v>
      </c>
      <c r="D20" s="248">
        <f>IF(ISBLANK(Regressions!D30), " ", Regressions!D30)</f>
        <v>39070104</v>
      </c>
      <c r="E20" s="420">
        <f>IF(ISNUMBER(Regressions!E30),ROUND(Regressions!E30, 1), NA())</f>
        <v>37.200000000000003</v>
      </c>
      <c r="F20" s="315">
        <f>IF(ISNUMBER(Regressions!F30),ROUND(Regressions!F30, 1), NA())</f>
        <v>22.7</v>
      </c>
      <c r="G20" s="421" t="e">
        <f>IF(ISNUMBER(Regressions!G30),ROUND(Regressions!G30, 1), NA())</f>
        <v>#N/A</v>
      </c>
      <c r="H20" s="422">
        <f>IF(ISNUMBER(Regressions!H30),ROUND(Regressions!H30, 1), NA())</f>
        <v>22.7</v>
      </c>
      <c r="I20" s="423">
        <f>IF(ISNUMBER(Regressions!I30),ROUND(Regressions!I30, 1), NA())</f>
        <v>77.3</v>
      </c>
      <c r="J20" s="424">
        <f>IF(ISNUMBER(Regressions!J30),ROUND(Regressions!J30, 1), NA())</f>
        <v>95.8</v>
      </c>
      <c r="K20" s="315">
        <f>IF(ISNUMBER(Regressions!K30),ROUND(Regressions!K30, 1), NA())</f>
        <v>39.9</v>
      </c>
      <c r="L20" s="425" t="e">
        <f>IF(ISNUMBER(Regressions!L30),ROUND(Regressions!L30, 1), NA())</f>
        <v>#N/A</v>
      </c>
      <c r="M20" s="422">
        <f>IF(ISNUMBER(Regressions!M30),ROUND(Regressions!M30, 1), NA())</f>
        <v>39.9</v>
      </c>
      <c r="N20" s="426">
        <f>IF(ISNUMBER(Regressions!N30),ROUND(Regressions!N30, 1), NA())</f>
        <v>60.1</v>
      </c>
      <c r="O20" s="420">
        <f>IF(ISNUMBER(Regressions!O30),ROUND(Regressions!O30, 1), NA())</f>
        <v>23.1</v>
      </c>
      <c r="P20" s="315" t="e">
        <f>IF(ISNUMBER(Regressions!P30),ROUND(Regressions!P30, 1), NA())</f>
        <v>#N/A</v>
      </c>
      <c r="Q20" s="427">
        <f>IF(ISNUMBER(Regressions!Q30),ROUND(Regressions!Q30, 1), NA())</f>
        <v>5.5</v>
      </c>
      <c r="R20" s="422">
        <f>IF(ISNUMBER(Regressions!R30),ROUND(Regressions!R30, 1), NA())</f>
        <v>17.5</v>
      </c>
      <c r="S20" s="423">
        <f>IF(ISNUMBER(Regressions!S30),ROUND(Regressions!S30, 1), NA())</f>
        <v>76.900000000000006</v>
      </c>
    </row>
    <row r="21" x14ac:dyDescent="0.2">
      <c r="A21" s="242" t="str">
        <f>IF(ISBLANK(Regressions!A31), " ", Regressions!A31)</f>
        <v>Ethiopia</v>
      </c>
      <c r="B21" s="237">
        <f>IF(ISBLANK(Regressions!B31), " ", Regressions!B31)</f>
        <v>2000</v>
      </c>
      <c r="C21" s="240" t="str">
        <f>IF(ISBLANK(Regressions!C31), " ", Regressions!C31)</f>
        <v>Urban</v>
      </c>
      <c r="D21" s="244">
        <f>IF(ISBLANK(Regressions!D31), " ", Regressions!D31)</f>
        <v>3822616.1182426456</v>
      </c>
      <c r="E21" s="412" t="e">
        <f>IF(ISNUMBER(Regressions!E31),ROUND(Regressions!E31, 1), NA())</f>
        <v>#N/A</v>
      </c>
      <c r="F21" s="314" t="e">
        <f>IF(ISNUMBER(Regressions!F31),ROUND(Regressions!F31, 1), NA())</f>
        <v>#N/A</v>
      </c>
      <c r="G21" s="413" t="e">
        <f>IF(ISNUMBER(Regressions!G31),ROUND(Regressions!G31, 1), NA())</f>
        <v>#N/A</v>
      </c>
      <c r="H21" s="414" t="e">
        <f>IF(ISNUMBER(Regressions!H31),ROUND(Regressions!H31, 1), NA())</f>
        <v>#N/A</v>
      </c>
      <c r="I21" s="415" t="e">
        <f>IF(ISNUMBER(Regressions!I31),ROUND(Regressions!I31, 1), NA())</f>
        <v>#N/A</v>
      </c>
      <c r="J21" s="416" t="e">
        <f>IF(ISNUMBER(Regressions!J31),ROUND(Regressions!J31, 1), NA())</f>
        <v>#N/A</v>
      </c>
      <c r="K21" s="314" t="e">
        <f>IF(ISNUMBER(Regressions!K31),ROUND(Regressions!K31, 1), NA())</f>
        <v>#N/A</v>
      </c>
      <c r="L21" s="417" t="e">
        <f>IF(ISNUMBER(Regressions!L31),ROUND(Regressions!L31, 1), NA())</f>
        <v>#N/A</v>
      </c>
      <c r="M21" s="414" t="e">
        <f>IF(ISNUMBER(Regressions!M31),ROUND(Regressions!M31, 1), NA())</f>
        <v>#N/A</v>
      </c>
      <c r="N21" s="418" t="e">
        <f>IF(ISNUMBER(Regressions!N31),ROUND(Regressions!N31, 1), NA())</f>
        <v>#N/A</v>
      </c>
      <c r="O21" s="412" t="e">
        <f>IF(ISNUMBER(Regressions!O31),ROUND(Regressions!O31, 1), NA())</f>
        <v>#N/A</v>
      </c>
      <c r="P21" s="314" t="e">
        <f>IF(ISNUMBER(Regressions!P31),ROUND(Regressions!P31, 1), NA())</f>
        <v>#N/A</v>
      </c>
      <c r="Q21" s="419" t="e">
        <f>IF(ISNUMBER(Regressions!Q31),ROUND(Regressions!Q31, 1), NA())</f>
        <v>#N/A</v>
      </c>
      <c r="R21" s="414" t="e">
        <f>IF(ISNUMBER(Regressions!R31),ROUND(Regressions!R31, 1), NA())</f>
        <v>#N/A</v>
      </c>
      <c r="S21" s="415" t="e">
        <f>IF(ISNUMBER(Regressions!S31),ROUND(Regressions!S31, 1), NA())</f>
        <v>#N/A</v>
      </c>
    </row>
    <row r="22" x14ac:dyDescent="0.2">
      <c r="A22" s="242" t="str">
        <f>IF(ISBLANK(Regressions!A32), " ", Regressions!A32)</f>
        <v>Ethiopia</v>
      </c>
      <c r="B22" s="237">
        <f>IF(ISBLANK(Regressions!B32), " ", Regressions!B32)</f>
        <v>2001</v>
      </c>
      <c r="C22" s="240" t="str">
        <f>IF(ISBLANK(Regressions!C32), " ", Regressions!C32)</f>
        <v>Urban</v>
      </c>
      <c r="D22" s="244">
        <f>IF(ISBLANK(Regressions!D32), " ", Regressions!D32)</f>
        <v>3983557.9652490234</v>
      </c>
      <c r="E22" s="412" t="e">
        <f>IF(ISNUMBER(Regressions!E32),ROUND(Regressions!E32, 1), NA())</f>
        <v>#N/A</v>
      </c>
      <c r="F22" s="314" t="e">
        <f>IF(ISNUMBER(Regressions!F32),ROUND(Regressions!F32, 1), NA())</f>
        <v>#N/A</v>
      </c>
      <c r="G22" s="413" t="e">
        <f>IF(ISNUMBER(Regressions!G32),ROUND(Regressions!G32, 1), NA())</f>
        <v>#N/A</v>
      </c>
      <c r="H22" s="414" t="e">
        <f>IF(ISNUMBER(Regressions!H32),ROUND(Regressions!H32, 1), NA())</f>
        <v>#N/A</v>
      </c>
      <c r="I22" s="415" t="e">
        <f>IF(ISNUMBER(Regressions!I32),ROUND(Regressions!I32, 1), NA())</f>
        <v>#N/A</v>
      </c>
      <c r="J22" s="416" t="e">
        <f>IF(ISNUMBER(Regressions!J32),ROUND(Regressions!J32, 1), NA())</f>
        <v>#N/A</v>
      </c>
      <c r="K22" s="314" t="e">
        <f>IF(ISNUMBER(Regressions!K32),ROUND(Regressions!K32, 1), NA())</f>
        <v>#N/A</v>
      </c>
      <c r="L22" s="417" t="e">
        <f>IF(ISNUMBER(Regressions!L32),ROUND(Regressions!L32, 1), NA())</f>
        <v>#N/A</v>
      </c>
      <c r="M22" s="414" t="e">
        <f>IF(ISNUMBER(Regressions!M32),ROUND(Regressions!M32, 1), NA())</f>
        <v>#N/A</v>
      </c>
      <c r="N22" s="418" t="e">
        <f>IF(ISNUMBER(Regressions!N32),ROUND(Regressions!N32, 1), NA())</f>
        <v>#N/A</v>
      </c>
      <c r="O22" s="412" t="e">
        <f>IF(ISNUMBER(Regressions!O32),ROUND(Regressions!O32, 1), NA())</f>
        <v>#N/A</v>
      </c>
      <c r="P22" s="314" t="e">
        <f>IF(ISNUMBER(Regressions!P32),ROUND(Regressions!P32, 1), NA())</f>
        <v>#N/A</v>
      </c>
      <c r="Q22" s="419" t="e">
        <f>IF(ISNUMBER(Regressions!Q32),ROUND(Regressions!Q32, 1), NA())</f>
        <v>#N/A</v>
      </c>
      <c r="R22" s="414" t="e">
        <f>IF(ISNUMBER(Regressions!R32),ROUND(Regressions!R32, 1), NA())</f>
        <v>#N/A</v>
      </c>
      <c r="S22" s="415" t="e">
        <f>IF(ISNUMBER(Regressions!S32),ROUND(Regressions!S32, 1), NA())</f>
        <v>#N/A</v>
      </c>
    </row>
    <row r="23" x14ac:dyDescent="0.2">
      <c r="A23" s="242" t="str">
        <f>IF(ISBLANK(Regressions!A33), " ", Regressions!A33)</f>
        <v>Ethiopia</v>
      </c>
      <c r="B23" s="237">
        <f>IF(ISBLANK(Regressions!B33), " ", Regressions!B33)</f>
        <v>2002</v>
      </c>
      <c r="C23" s="240" t="str">
        <f>IF(ISBLANK(Regressions!C33), " ", Regressions!C33)</f>
        <v>Urban</v>
      </c>
      <c r="D23" s="244">
        <f>IF(ISBLANK(Regressions!D33), " ", Regressions!D33)</f>
        <v>4152206.0980409621</v>
      </c>
      <c r="E23" s="412" t="e">
        <f>IF(ISNUMBER(Regressions!E33),ROUND(Regressions!E33, 1), NA())</f>
        <v>#N/A</v>
      </c>
      <c r="F23" s="314" t="e">
        <f>IF(ISNUMBER(Regressions!F33),ROUND(Regressions!F33, 1), NA())</f>
        <v>#N/A</v>
      </c>
      <c r="G23" s="413" t="e">
        <f>IF(ISNUMBER(Regressions!G33),ROUND(Regressions!G33, 1), NA())</f>
        <v>#N/A</v>
      </c>
      <c r="H23" s="414" t="e">
        <f>IF(ISNUMBER(Regressions!H33),ROUND(Regressions!H33, 1), NA())</f>
        <v>#N/A</v>
      </c>
      <c r="I23" s="415" t="e">
        <f>IF(ISNUMBER(Regressions!I33),ROUND(Regressions!I33, 1), NA())</f>
        <v>#N/A</v>
      </c>
      <c r="J23" s="416" t="e">
        <f>IF(ISNUMBER(Regressions!J33),ROUND(Regressions!J33, 1), NA())</f>
        <v>#N/A</v>
      </c>
      <c r="K23" s="314" t="e">
        <f>IF(ISNUMBER(Regressions!K33),ROUND(Regressions!K33, 1), NA())</f>
        <v>#N/A</v>
      </c>
      <c r="L23" s="417" t="e">
        <f>IF(ISNUMBER(Regressions!L33),ROUND(Regressions!L33, 1), NA())</f>
        <v>#N/A</v>
      </c>
      <c r="M23" s="414" t="e">
        <f>IF(ISNUMBER(Regressions!M33),ROUND(Regressions!M33, 1), NA())</f>
        <v>#N/A</v>
      </c>
      <c r="N23" s="418" t="e">
        <f>IF(ISNUMBER(Regressions!N33),ROUND(Regressions!N33, 1), NA())</f>
        <v>#N/A</v>
      </c>
      <c r="O23" s="412" t="e">
        <f>IF(ISNUMBER(Regressions!O33),ROUND(Regressions!O33, 1), NA())</f>
        <v>#N/A</v>
      </c>
      <c r="P23" s="314" t="e">
        <f>IF(ISNUMBER(Regressions!P33),ROUND(Regressions!P33, 1), NA())</f>
        <v>#N/A</v>
      </c>
      <c r="Q23" s="419" t="e">
        <f>IF(ISNUMBER(Regressions!Q33),ROUND(Regressions!Q33, 1), NA())</f>
        <v>#N/A</v>
      </c>
      <c r="R23" s="414" t="e">
        <f>IF(ISNUMBER(Regressions!R33),ROUND(Regressions!R33, 1), NA())</f>
        <v>#N/A</v>
      </c>
      <c r="S23" s="415" t="e">
        <f>IF(ISNUMBER(Regressions!S33),ROUND(Regressions!S33, 1), NA())</f>
        <v>#N/A</v>
      </c>
    </row>
    <row r="24" x14ac:dyDescent="0.2">
      <c r="A24" s="242" t="str">
        <f>IF(ISBLANK(Regressions!A34), " ", Regressions!A34)</f>
        <v>Ethiopia</v>
      </c>
      <c r="B24" s="237">
        <f>IF(ISBLANK(Regressions!B34), " ", Regressions!B34)</f>
        <v>2003</v>
      </c>
      <c r="C24" s="240" t="str">
        <f>IF(ISBLANK(Regressions!C34), " ", Regressions!C34)</f>
        <v>Urban</v>
      </c>
      <c r="D24" s="244">
        <f>IF(ISBLANK(Regressions!D34), " ", Regressions!D34)</f>
        <v>4338504.9790088274</v>
      </c>
      <c r="E24" s="412" t="e">
        <f>IF(ISNUMBER(Regressions!E34),ROUND(Regressions!E34, 1), NA())</f>
        <v>#N/A</v>
      </c>
      <c r="F24" s="314" t="e">
        <f>IF(ISNUMBER(Regressions!F34),ROUND(Regressions!F34, 1), NA())</f>
        <v>#N/A</v>
      </c>
      <c r="G24" s="413" t="e">
        <f>IF(ISNUMBER(Regressions!G34),ROUND(Regressions!G34, 1), NA())</f>
        <v>#N/A</v>
      </c>
      <c r="H24" s="414" t="e">
        <f>IF(ISNUMBER(Regressions!H34),ROUND(Regressions!H34, 1), NA())</f>
        <v>#N/A</v>
      </c>
      <c r="I24" s="415" t="e">
        <f>IF(ISNUMBER(Regressions!I34),ROUND(Regressions!I34, 1), NA())</f>
        <v>#N/A</v>
      </c>
      <c r="J24" s="416" t="e">
        <f>IF(ISNUMBER(Regressions!J34),ROUND(Regressions!J34, 1), NA())</f>
        <v>#N/A</v>
      </c>
      <c r="K24" s="314" t="e">
        <f>IF(ISNUMBER(Regressions!K34),ROUND(Regressions!K34, 1), NA())</f>
        <v>#N/A</v>
      </c>
      <c r="L24" s="417" t="e">
        <f>IF(ISNUMBER(Regressions!L34),ROUND(Regressions!L34, 1), NA())</f>
        <v>#N/A</v>
      </c>
      <c r="M24" s="414" t="e">
        <f>IF(ISNUMBER(Regressions!M34),ROUND(Regressions!M34, 1), NA())</f>
        <v>#N/A</v>
      </c>
      <c r="N24" s="418" t="e">
        <f>IF(ISNUMBER(Regressions!N34),ROUND(Regressions!N34, 1), NA())</f>
        <v>#N/A</v>
      </c>
      <c r="O24" s="412" t="e">
        <f>IF(ISNUMBER(Regressions!O34),ROUND(Regressions!O34, 1), NA())</f>
        <v>#N/A</v>
      </c>
      <c r="P24" s="314" t="e">
        <f>IF(ISNUMBER(Regressions!P34),ROUND(Regressions!P34, 1), NA())</f>
        <v>#N/A</v>
      </c>
      <c r="Q24" s="419" t="e">
        <f>IF(ISNUMBER(Regressions!Q34),ROUND(Regressions!Q34, 1), NA())</f>
        <v>#N/A</v>
      </c>
      <c r="R24" s="414" t="e">
        <f>IF(ISNUMBER(Regressions!R34),ROUND(Regressions!R34, 1), NA())</f>
        <v>#N/A</v>
      </c>
      <c r="S24" s="415" t="e">
        <f>IF(ISNUMBER(Regressions!S34),ROUND(Regressions!S34, 1), NA())</f>
        <v>#N/A</v>
      </c>
    </row>
    <row r="25" x14ac:dyDescent="0.2">
      <c r="A25" s="242" t="str">
        <f>IF(ISBLANK(Regressions!A35), " ", Regressions!A35)</f>
        <v>Ethiopia</v>
      </c>
      <c r="B25" s="237">
        <f>IF(ISBLANK(Regressions!B35), " ", Regressions!B35)</f>
        <v>2004</v>
      </c>
      <c r="C25" s="240" t="str">
        <f>IF(ISBLANK(Regressions!C35), " ", Regressions!C35)</f>
        <v>Urban</v>
      </c>
      <c r="D25" s="244">
        <f>IF(ISBLANK(Regressions!D35), " ", Regressions!D35)</f>
        <v>4540202.0970951468</v>
      </c>
      <c r="E25" s="412" t="e">
        <f>IF(ISNUMBER(Regressions!E35),ROUND(Regressions!E35, 1), NA())</f>
        <v>#N/A</v>
      </c>
      <c r="F25" s="314" t="e">
        <f>IF(ISNUMBER(Regressions!F35),ROUND(Regressions!F35, 1), NA())</f>
        <v>#N/A</v>
      </c>
      <c r="G25" s="413" t="e">
        <f>IF(ISNUMBER(Regressions!G35),ROUND(Regressions!G35, 1), NA())</f>
        <v>#N/A</v>
      </c>
      <c r="H25" s="414" t="e">
        <f>IF(ISNUMBER(Regressions!H35),ROUND(Regressions!H35, 1), NA())</f>
        <v>#N/A</v>
      </c>
      <c r="I25" s="415" t="e">
        <f>IF(ISNUMBER(Regressions!I35),ROUND(Regressions!I35, 1), NA())</f>
        <v>#N/A</v>
      </c>
      <c r="J25" s="416" t="e">
        <f>IF(ISNUMBER(Regressions!J35),ROUND(Regressions!J35, 1), NA())</f>
        <v>#N/A</v>
      </c>
      <c r="K25" s="314" t="e">
        <f>IF(ISNUMBER(Regressions!K35),ROUND(Regressions!K35, 1), NA())</f>
        <v>#N/A</v>
      </c>
      <c r="L25" s="417" t="e">
        <f>IF(ISNUMBER(Regressions!L35),ROUND(Regressions!L35, 1), NA())</f>
        <v>#N/A</v>
      </c>
      <c r="M25" s="414" t="e">
        <f>IF(ISNUMBER(Regressions!M35),ROUND(Regressions!M35, 1), NA())</f>
        <v>#N/A</v>
      </c>
      <c r="N25" s="418" t="e">
        <f>IF(ISNUMBER(Regressions!N35),ROUND(Regressions!N35, 1), NA())</f>
        <v>#N/A</v>
      </c>
      <c r="O25" s="412" t="e">
        <f>IF(ISNUMBER(Regressions!O35),ROUND(Regressions!O35, 1), NA())</f>
        <v>#N/A</v>
      </c>
      <c r="P25" s="314" t="e">
        <f>IF(ISNUMBER(Regressions!P35),ROUND(Regressions!P35, 1), NA())</f>
        <v>#N/A</v>
      </c>
      <c r="Q25" s="419" t="e">
        <f>IF(ISNUMBER(Regressions!Q35),ROUND(Regressions!Q35, 1), NA())</f>
        <v>#N/A</v>
      </c>
      <c r="R25" s="414" t="e">
        <f>IF(ISNUMBER(Regressions!R35),ROUND(Regressions!R35, 1), NA())</f>
        <v>#N/A</v>
      </c>
      <c r="S25" s="415" t="e">
        <f>IF(ISNUMBER(Regressions!S35),ROUND(Regressions!S35, 1), NA())</f>
        <v>#N/A</v>
      </c>
    </row>
    <row r="26" x14ac:dyDescent="0.2">
      <c r="A26" s="242" t="str">
        <f>IF(ISBLANK(Regressions!A36), " ", Regressions!A36)</f>
        <v>Ethiopia</v>
      </c>
      <c r="B26" s="237">
        <f>IF(ISBLANK(Regressions!B36), " ", Regressions!B36)</f>
        <v>2005</v>
      </c>
      <c r="C26" s="240" t="str">
        <f>IF(ISBLANK(Regressions!C36), " ", Regressions!C36)</f>
        <v>Urban</v>
      </c>
      <c r="D26" s="244">
        <f>IF(ISBLANK(Regressions!D36), " ", Regressions!D36)</f>
        <v>4750898.1028692629</v>
      </c>
      <c r="E26" s="412" t="e">
        <f>IF(ISNUMBER(Regressions!E36),ROUND(Regressions!E36, 1), NA())</f>
        <v>#N/A</v>
      </c>
      <c r="F26" s="314" t="e">
        <f>IF(ISNUMBER(Regressions!F36),ROUND(Regressions!F36, 1), NA())</f>
        <v>#N/A</v>
      </c>
      <c r="G26" s="413" t="e">
        <f>IF(ISNUMBER(Regressions!G36),ROUND(Regressions!G36, 1), NA())</f>
        <v>#N/A</v>
      </c>
      <c r="H26" s="414" t="e">
        <f>IF(ISNUMBER(Regressions!H36),ROUND(Regressions!H36, 1), NA())</f>
        <v>#N/A</v>
      </c>
      <c r="I26" s="415" t="e">
        <f>IF(ISNUMBER(Regressions!I36),ROUND(Regressions!I36, 1), NA())</f>
        <v>#N/A</v>
      </c>
      <c r="J26" s="416" t="e">
        <f>IF(ISNUMBER(Regressions!J36),ROUND(Regressions!J36, 1), NA())</f>
        <v>#N/A</v>
      </c>
      <c r="K26" s="314" t="e">
        <f>IF(ISNUMBER(Regressions!K36),ROUND(Regressions!K36, 1), NA())</f>
        <v>#N/A</v>
      </c>
      <c r="L26" s="417" t="e">
        <f>IF(ISNUMBER(Regressions!L36),ROUND(Regressions!L36, 1), NA())</f>
        <v>#N/A</v>
      </c>
      <c r="M26" s="414" t="e">
        <f>IF(ISNUMBER(Regressions!M36),ROUND(Regressions!M36, 1), NA())</f>
        <v>#N/A</v>
      </c>
      <c r="N26" s="418" t="e">
        <f>IF(ISNUMBER(Regressions!N36),ROUND(Regressions!N36, 1), NA())</f>
        <v>#N/A</v>
      </c>
      <c r="O26" s="412" t="e">
        <f>IF(ISNUMBER(Regressions!O36),ROUND(Regressions!O36, 1), NA())</f>
        <v>#N/A</v>
      </c>
      <c r="P26" s="314" t="e">
        <f>IF(ISNUMBER(Regressions!P36),ROUND(Regressions!P36, 1), NA())</f>
        <v>#N/A</v>
      </c>
      <c r="Q26" s="419" t="e">
        <f>IF(ISNUMBER(Regressions!Q36),ROUND(Regressions!Q36, 1), NA())</f>
        <v>#N/A</v>
      </c>
      <c r="R26" s="414" t="e">
        <f>IF(ISNUMBER(Regressions!R36),ROUND(Regressions!R36, 1), NA())</f>
        <v>#N/A</v>
      </c>
      <c r="S26" s="415" t="e">
        <f>IF(ISNUMBER(Regressions!S36),ROUND(Regressions!S36, 1), NA())</f>
        <v>#N/A</v>
      </c>
    </row>
    <row r="27" x14ac:dyDescent="0.2">
      <c r="A27" s="242" t="str">
        <f>IF(ISBLANK(Regressions!A37), " ", Regressions!A37)</f>
        <v>Ethiopia</v>
      </c>
      <c r="B27" s="237">
        <f>IF(ISBLANK(Regressions!B37), " ", Regressions!B37)</f>
        <v>2006</v>
      </c>
      <c r="C27" s="240" t="str">
        <f>IF(ISBLANK(Regressions!C37), " ", Regressions!C37)</f>
        <v>Urban</v>
      </c>
      <c r="D27" s="244">
        <f>IF(ISBLANK(Regressions!D37), " ", Regressions!D37)</f>
        <v>4962055.0578247076</v>
      </c>
      <c r="E27" s="412" t="e">
        <f>IF(ISNUMBER(Regressions!E37),ROUND(Regressions!E37, 1), NA())</f>
        <v>#N/A</v>
      </c>
      <c r="F27" s="314" t="e">
        <f>IF(ISNUMBER(Regressions!F37),ROUND(Regressions!F37, 1), NA())</f>
        <v>#N/A</v>
      </c>
      <c r="G27" s="413" t="e">
        <f>IF(ISNUMBER(Regressions!G37),ROUND(Regressions!G37, 1), NA())</f>
        <v>#N/A</v>
      </c>
      <c r="H27" s="414" t="e">
        <f>IF(ISNUMBER(Regressions!H37),ROUND(Regressions!H37, 1), NA())</f>
        <v>#N/A</v>
      </c>
      <c r="I27" s="415" t="e">
        <f>IF(ISNUMBER(Regressions!I37),ROUND(Regressions!I37, 1), NA())</f>
        <v>#N/A</v>
      </c>
      <c r="J27" s="416" t="e">
        <f>IF(ISNUMBER(Regressions!J37),ROUND(Regressions!J37, 1), NA())</f>
        <v>#N/A</v>
      </c>
      <c r="K27" s="314" t="e">
        <f>IF(ISNUMBER(Regressions!K37),ROUND(Regressions!K37, 1), NA())</f>
        <v>#N/A</v>
      </c>
      <c r="L27" s="417" t="e">
        <f>IF(ISNUMBER(Regressions!L37),ROUND(Regressions!L37, 1), NA())</f>
        <v>#N/A</v>
      </c>
      <c r="M27" s="414" t="e">
        <f>IF(ISNUMBER(Regressions!M37),ROUND(Regressions!M37, 1), NA())</f>
        <v>#N/A</v>
      </c>
      <c r="N27" s="418" t="e">
        <f>IF(ISNUMBER(Regressions!N37),ROUND(Regressions!N37, 1), NA())</f>
        <v>#N/A</v>
      </c>
      <c r="O27" s="412" t="e">
        <f>IF(ISNUMBER(Regressions!O37),ROUND(Regressions!O37, 1), NA())</f>
        <v>#N/A</v>
      </c>
      <c r="P27" s="314" t="e">
        <f>IF(ISNUMBER(Regressions!P37),ROUND(Regressions!P37, 1), NA())</f>
        <v>#N/A</v>
      </c>
      <c r="Q27" s="419" t="e">
        <f>IF(ISNUMBER(Regressions!Q37),ROUND(Regressions!Q37, 1), NA())</f>
        <v>#N/A</v>
      </c>
      <c r="R27" s="414" t="e">
        <f>IF(ISNUMBER(Regressions!R37),ROUND(Regressions!R37, 1), NA())</f>
        <v>#N/A</v>
      </c>
      <c r="S27" s="415" t="e">
        <f>IF(ISNUMBER(Regressions!S37),ROUND(Regressions!S37, 1), NA())</f>
        <v>#N/A</v>
      </c>
    </row>
    <row r="28" x14ac:dyDescent="0.2">
      <c r="A28" s="242" t="str">
        <f>IF(ISBLANK(Regressions!A38), " ", Regressions!A38)</f>
        <v>Ethiopia</v>
      </c>
      <c r="B28" s="237">
        <f>IF(ISBLANK(Regressions!B38), " ", Regressions!B38)</f>
        <v>2007</v>
      </c>
      <c r="C28" s="240" t="str">
        <f>IF(ISBLANK(Regressions!C38), " ", Regressions!C38)</f>
        <v>Urban</v>
      </c>
      <c r="D28" s="244">
        <f>IF(ISBLANK(Regressions!D38), " ", Regressions!D38)</f>
        <v>5186305.1809272766</v>
      </c>
      <c r="E28" s="412" t="e">
        <f>IF(ISNUMBER(Regressions!E38),ROUND(Regressions!E38, 1), NA())</f>
        <v>#N/A</v>
      </c>
      <c r="F28" s="314" t="e">
        <f>IF(ISNUMBER(Regressions!F38),ROUND(Regressions!F38, 1), NA())</f>
        <v>#N/A</v>
      </c>
      <c r="G28" s="413" t="e">
        <f>IF(ISNUMBER(Regressions!G38),ROUND(Regressions!G38, 1), NA())</f>
        <v>#N/A</v>
      </c>
      <c r="H28" s="414" t="e">
        <f>IF(ISNUMBER(Regressions!H38),ROUND(Regressions!H38, 1), NA())</f>
        <v>#N/A</v>
      </c>
      <c r="I28" s="415" t="e">
        <f>IF(ISNUMBER(Regressions!I38),ROUND(Regressions!I38, 1), NA())</f>
        <v>#N/A</v>
      </c>
      <c r="J28" s="416" t="e">
        <f>IF(ISNUMBER(Regressions!J38),ROUND(Regressions!J38, 1), NA())</f>
        <v>#N/A</v>
      </c>
      <c r="K28" s="314" t="e">
        <f>IF(ISNUMBER(Regressions!K38),ROUND(Regressions!K38, 1), NA())</f>
        <v>#N/A</v>
      </c>
      <c r="L28" s="417" t="e">
        <f>IF(ISNUMBER(Regressions!L38),ROUND(Regressions!L38, 1), NA())</f>
        <v>#N/A</v>
      </c>
      <c r="M28" s="414" t="e">
        <f>IF(ISNUMBER(Regressions!M38),ROUND(Regressions!M38, 1), NA())</f>
        <v>#N/A</v>
      </c>
      <c r="N28" s="418" t="e">
        <f>IF(ISNUMBER(Regressions!N38),ROUND(Regressions!N38, 1), NA())</f>
        <v>#N/A</v>
      </c>
      <c r="O28" s="412" t="e">
        <f>IF(ISNUMBER(Regressions!O38),ROUND(Regressions!O38, 1), NA())</f>
        <v>#N/A</v>
      </c>
      <c r="P28" s="314" t="e">
        <f>IF(ISNUMBER(Regressions!P38),ROUND(Regressions!P38, 1), NA())</f>
        <v>#N/A</v>
      </c>
      <c r="Q28" s="419" t="e">
        <f>IF(ISNUMBER(Regressions!Q38),ROUND(Regressions!Q38, 1), NA())</f>
        <v>#N/A</v>
      </c>
      <c r="R28" s="414" t="e">
        <f>IF(ISNUMBER(Regressions!R38),ROUND(Regressions!R38, 1), NA())</f>
        <v>#N/A</v>
      </c>
      <c r="S28" s="415" t="e">
        <f>IF(ISNUMBER(Regressions!S38),ROUND(Regressions!S38, 1), NA())</f>
        <v>#N/A</v>
      </c>
    </row>
    <row r="29" x14ac:dyDescent="0.2">
      <c r="A29" s="242" t="str">
        <f>IF(ISBLANK(Regressions!A39), " ", Regressions!A39)</f>
        <v>Ethiopia</v>
      </c>
      <c r="B29" s="237">
        <f>IF(ISBLANK(Regressions!B39), " ", Regressions!B39)</f>
        <v>2008</v>
      </c>
      <c r="C29" s="240" t="str">
        <f>IF(ISBLANK(Regressions!C39), " ", Regressions!C39)</f>
        <v>Urban</v>
      </c>
      <c r="D29" s="244">
        <f>IF(ISBLANK(Regressions!D39), " ", Regressions!D39)</f>
        <v>5472594.8710678099</v>
      </c>
      <c r="E29" s="412" t="e">
        <f>IF(ISNUMBER(Regressions!E39),ROUND(Regressions!E39, 1), NA())</f>
        <v>#N/A</v>
      </c>
      <c r="F29" s="314" t="e">
        <f>IF(ISNUMBER(Regressions!F39),ROUND(Regressions!F39, 1), NA())</f>
        <v>#N/A</v>
      </c>
      <c r="G29" s="413" t="e">
        <f>IF(ISNUMBER(Regressions!G39),ROUND(Regressions!G39, 1), NA())</f>
        <v>#N/A</v>
      </c>
      <c r="H29" s="414" t="e">
        <f>IF(ISNUMBER(Regressions!H39),ROUND(Regressions!H39, 1), NA())</f>
        <v>#N/A</v>
      </c>
      <c r="I29" s="415" t="e">
        <f>IF(ISNUMBER(Regressions!I39),ROUND(Regressions!I39, 1), NA())</f>
        <v>#N/A</v>
      </c>
      <c r="J29" s="416" t="e">
        <f>IF(ISNUMBER(Regressions!J39),ROUND(Regressions!J39, 1), NA())</f>
        <v>#N/A</v>
      </c>
      <c r="K29" s="314" t="e">
        <f>IF(ISNUMBER(Regressions!K39),ROUND(Regressions!K39, 1), NA())</f>
        <v>#N/A</v>
      </c>
      <c r="L29" s="417" t="e">
        <f>IF(ISNUMBER(Regressions!L39),ROUND(Regressions!L39, 1), NA())</f>
        <v>#N/A</v>
      </c>
      <c r="M29" s="414" t="e">
        <f>IF(ISNUMBER(Regressions!M39),ROUND(Regressions!M39, 1), NA())</f>
        <v>#N/A</v>
      </c>
      <c r="N29" s="418" t="e">
        <f>IF(ISNUMBER(Regressions!N39),ROUND(Regressions!N39, 1), NA())</f>
        <v>#N/A</v>
      </c>
      <c r="O29" s="412" t="e">
        <f>IF(ISNUMBER(Regressions!O39),ROUND(Regressions!O39, 1), NA())</f>
        <v>#N/A</v>
      </c>
      <c r="P29" s="314" t="e">
        <f>IF(ISNUMBER(Regressions!P39),ROUND(Regressions!P39, 1), NA())</f>
        <v>#N/A</v>
      </c>
      <c r="Q29" s="419" t="e">
        <f>IF(ISNUMBER(Regressions!Q39),ROUND(Regressions!Q39, 1), NA())</f>
        <v>#N/A</v>
      </c>
      <c r="R29" s="414" t="e">
        <f>IF(ISNUMBER(Regressions!R39),ROUND(Regressions!R39, 1), NA())</f>
        <v>#N/A</v>
      </c>
      <c r="S29" s="415" t="e">
        <f>IF(ISNUMBER(Regressions!S39),ROUND(Regressions!S39, 1), NA())</f>
        <v>#N/A</v>
      </c>
    </row>
    <row r="30" x14ac:dyDescent="0.2">
      <c r="A30" s="242" t="str">
        <f>IF(ISBLANK(Regressions!A40), " ", Regressions!A40)</f>
        <v>Ethiopia</v>
      </c>
      <c r="B30" s="237">
        <f>IF(ISBLANK(Regressions!B40), " ", Regressions!B40)</f>
        <v>2009</v>
      </c>
      <c r="C30" s="240" t="str">
        <f>IF(ISBLANK(Regressions!C40), " ", Regressions!C40)</f>
        <v>Urban</v>
      </c>
      <c r="D30" s="244">
        <f>IF(ISBLANK(Regressions!D40), " ", Regressions!D40)</f>
        <v>5764121.7939872742</v>
      </c>
      <c r="E30" s="412" t="e">
        <f>IF(ISNUMBER(Regressions!E40),ROUND(Regressions!E40, 1), NA())</f>
        <v>#N/A</v>
      </c>
      <c r="F30" s="314" t="e">
        <f>IF(ISNUMBER(Regressions!F40),ROUND(Regressions!F40, 1), NA())</f>
        <v>#N/A</v>
      </c>
      <c r="G30" s="413" t="e">
        <f>IF(ISNUMBER(Regressions!G40),ROUND(Regressions!G40, 1), NA())</f>
        <v>#N/A</v>
      </c>
      <c r="H30" s="414" t="e">
        <f>IF(ISNUMBER(Regressions!H40),ROUND(Regressions!H40, 1), NA())</f>
        <v>#N/A</v>
      </c>
      <c r="I30" s="415" t="e">
        <f>IF(ISNUMBER(Regressions!I40),ROUND(Regressions!I40, 1), NA())</f>
        <v>#N/A</v>
      </c>
      <c r="J30" s="416" t="e">
        <f>IF(ISNUMBER(Regressions!J40),ROUND(Regressions!J40, 1), NA())</f>
        <v>#N/A</v>
      </c>
      <c r="K30" s="314" t="e">
        <f>IF(ISNUMBER(Regressions!K40),ROUND(Regressions!K40, 1), NA())</f>
        <v>#N/A</v>
      </c>
      <c r="L30" s="417" t="e">
        <f>IF(ISNUMBER(Regressions!L40),ROUND(Regressions!L40, 1), NA())</f>
        <v>#N/A</v>
      </c>
      <c r="M30" s="414" t="e">
        <f>IF(ISNUMBER(Regressions!M40),ROUND(Regressions!M40, 1), NA())</f>
        <v>#N/A</v>
      </c>
      <c r="N30" s="418" t="e">
        <f>IF(ISNUMBER(Regressions!N40),ROUND(Regressions!N40, 1), NA())</f>
        <v>#N/A</v>
      </c>
      <c r="O30" s="412" t="e">
        <f>IF(ISNUMBER(Regressions!O40),ROUND(Regressions!O40, 1), NA())</f>
        <v>#N/A</v>
      </c>
      <c r="P30" s="314" t="e">
        <f>IF(ISNUMBER(Regressions!P40),ROUND(Regressions!P40, 1), NA())</f>
        <v>#N/A</v>
      </c>
      <c r="Q30" s="419" t="e">
        <f>IF(ISNUMBER(Regressions!Q40),ROUND(Regressions!Q40, 1), NA())</f>
        <v>#N/A</v>
      </c>
      <c r="R30" s="414" t="e">
        <f>IF(ISNUMBER(Regressions!R40),ROUND(Regressions!R40, 1), NA())</f>
        <v>#N/A</v>
      </c>
      <c r="S30" s="415" t="e">
        <f>IF(ISNUMBER(Regressions!S40),ROUND(Regressions!S40, 1), NA())</f>
        <v>#N/A</v>
      </c>
    </row>
    <row r="31" x14ac:dyDescent="0.2">
      <c r="A31" s="242" t="str">
        <f>IF(ISBLANK(Regressions!A41), " ", Regressions!A41)</f>
        <v>Ethiopia</v>
      </c>
      <c r="B31" s="237">
        <f>IF(ISBLANK(Regressions!B41), " ", Regressions!B41)</f>
        <v>2010</v>
      </c>
      <c r="C31" s="240" t="str">
        <f>IF(ISBLANK(Regressions!C41), " ", Regressions!C41)</f>
        <v>Urban</v>
      </c>
      <c r="D31" s="244">
        <f>IF(ISBLANK(Regressions!D41), " ", Regressions!D41)</f>
        <v>6058883.201970215</v>
      </c>
      <c r="E31" s="412" t="e">
        <f>IF(ISNUMBER(Regressions!E41),ROUND(Regressions!E41, 1), NA())</f>
        <v>#N/A</v>
      </c>
      <c r="F31" s="314" t="e">
        <f>IF(ISNUMBER(Regressions!F41),ROUND(Regressions!F41, 1), NA())</f>
        <v>#N/A</v>
      </c>
      <c r="G31" s="413" t="e">
        <f>IF(ISNUMBER(Regressions!G41),ROUND(Regressions!G41, 1), NA())</f>
        <v>#N/A</v>
      </c>
      <c r="H31" s="414" t="e">
        <f>IF(ISNUMBER(Regressions!H41),ROUND(Regressions!H41, 1), NA())</f>
        <v>#N/A</v>
      </c>
      <c r="I31" s="415" t="e">
        <f>IF(ISNUMBER(Regressions!I41),ROUND(Regressions!I41, 1), NA())</f>
        <v>#N/A</v>
      </c>
      <c r="J31" s="416" t="e">
        <f>IF(ISNUMBER(Regressions!J41),ROUND(Regressions!J41, 1), NA())</f>
        <v>#N/A</v>
      </c>
      <c r="K31" s="314" t="e">
        <f>IF(ISNUMBER(Regressions!K41),ROUND(Regressions!K41, 1), NA())</f>
        <v>#N/A</v>
      </c>
      <c r="L31" s="417" t="e">
        <f>IF(ISNUMBER(Regressions!L41),ROUND(Regressions!L41, 1), NA())</f>
        <v>#N/A</v>
      </c>
      <c r="M31" s="414" t="e">
        <f>IF(ISNUMBER(Regressions!M41),ROUND(Regressions!M41, 1), NA())</f>
        <v>#N/A</v>
      </c>
      <c r="N31" s="418" t="e">
        <f>IF(ISNUMBER(Regressions!N41),ROUND(Regressions!N41, 1), NA())</f>
        <v>#N/A</v>
      </c>
      <c r="O31" s="412" t="e">
        <f>IF(ISNUMBER(Regressions!O41),ROUND(Regressions!O41, 1), NA())</f>
        <v>#N/A</v>
      </c>
      <c r="P31" s="314" t="e">
        <f>IF(ISNUMBER(Regressions!P41),ROUND(Regressions!P41, 1), NA())</f>
        <v>#N/A</v>
      </c>
      <c r="Q31" s="419" t="e">
        <f>IF(ISNUMBER(Regressions!Q41),ROUND(Regressions!Q41, 1), NA())</f>
        <v>#N/A</v>
      </c>
      <c r="R31" s="414" t="e">
        <f>IF(ISNUMBER(Regressions!R41),ROUND(Regressions!R41, 1), NA())</f>
        <v>#N/A</v>
      </c>
      <c r="S31" s="415" t="e">
        <f>IF(ISNUMBER(Regressions!S41),ROUND(Regressions!S41, 1), NA())</f>
        <v>#N/A</v>
      </c>
    </row>
    <row r="32" x14ac:dyDescent="0.2">
      <c r="A32" s="242" t="str">
        <f>IF(ISBLANK(Regressions!A42), " ", Regressions!A42)</f>
        <v>Ethiopia</v>
      </c>
      <c r="B32" s="237">
        <f>IF(ISBLANK(Regressions!B42), " ", Regressions!B42)</f>
        <v>2011</v>
      </c>
      <c r="C32" s="240" t="str">
        <f>IF(ISBLANK(Regressions!C42), " ", Regressions!C42)</f>
        <v>Urban</v>
      </c>
      <c r="D32" s="244">
        <f>IF(ISBLANK(Regressions!D42), " ", Regressions!D42)</f>
        <v>6355458.0667236326</v>
      </c>
      <c r="E32" s="412" t="e">
        <f>IF(ISNUMBER(Regressions!E42),ROUND(Regressions!E42, 1), NA())</f>
        <v>#N/A</v>
      </c>
      <c r="F32" s="314" t="e">
        <f>IF(ISNUMBER(Regressions!F42),ROUND(Regressions!F42, 1), NA())</f>
        <v>#N/A</v>
      </c>
      <c r="G32" s="413" t="e">
        <f>IF(ISNUMBER(Regressions!G42),ROUND(Regressions!G42, 1), NA())</f>
        <v>#N/A</v>
      </c>
      <c r="H32" s="414" t="e">
        <f>IF(ISNUMBER(Regressions!H42),ROUND(Regressions!H42, 1), NA())</f>
        <v>#N/A</v>
      </c>
      <c r="I32" s="415" t="e">
        <f>IF(ISNUMBER(Regressions!I42),ROUND(Regressions!I42, 1), NA())</f>
        <v>#N/A</v>
      </c>
      <c r="J32" s="416" t="e">
        <f>IF(ISNUMBER(Regressions!J42),ROUND(Regressions!J42, 1), NA())</f>
        <v>#N/A</v>
      </c>
      <c r="K32" s="314" t="e">
        <f>IF(ISNUMBER(Regressions!K42),ROUND(Regressions!K42, 1), NA())</f>
        <v>#N/A</v>
      </c>
      <c r="L32" s="417" t="e">
        <f>IF(ISNUMBER(Regressions!L42),ROUND(Regressions!L42, 1), NA())</f>
        <v>#N/A</v>
      </c>
      <c r="M32" s="414" t="e">
        <f>IF(ISNUMBER(Regressions!M42),ROUND(Regressions!M42, 1), NA())</f>
        <v>#N/A</v>
      </c>
      <c r="N32" s="418" t="e">
        <f>IF(ISNUMBER(Regressions!N42),ROUND(Regressions!N42, 1), NA())</f>
        <v>#N/A</v>
      </c>
      <c r="O32" s="412" t="e">
        <f>IF(ISNUMBER(Regressions!O42),ROUND(Regressions!O42, 1), NA())</f>
        <v>#N/A</v>
      </c>
      <c r="P32" s="314" t="e">
        <f>IF(ISNUMBER(Regressions!P42),ROUND(Regressions!P42, 1), NA())</f>
        <v>#N/A</v>
      </c>
      <c r="Q32" s="419" t="e">
        <f>IF(ISNUMBER(Regressions!Q42),ROUND(Regressions!Q42, 1), NA())</f>
        <v>#N/A</v>
      </c>
      <c r="R32" s="414" t="e">
        <f>IF(ISNUMBER(Regressions!R42),ROUND(Regressions!R42, 1), NA())</f>
        <v>#N/A</v>
      </c>
      <c r="S32" s="415" t="e">
        <f>IF(ISNUMBER(Regressions!S42),ROUND(Regressions!S42, 1), NA())</f>
        <v>#N/A</v>
      </c>
    </row>
    <row r="33" x14ac:dyDescent="0.2">
      <c r="A33" s="242" t="str">
        <f>IF(ISBLANK(Regressions!A43), " ", Regressions!A43)</f>
        <v>Ethiopia</v>
      </c>
      <c r="B33" s="237">
        <f>IF(ISBLANK(Regressions!B43), " ", Regressions!B43)</f>
        <v>2012</v>
      </c>
      <c r="C33" s="240" t="str">
        <f>IF(ISBLANK(Regressions!C43), " ", Regressions!C43)</f>
        <v>Urban</v>
      </c>
      <c r="D33" s="244">
        <f>IF(ISBLANK(Regressions!D43), " ", Regressions!D43)</f>
        <v>6649665.2761424258</v>
      </c>
      <c r="E33" s="412" t="e">
        <f>IF(ISNUMBER(Regressions!E43),ROUND(Regressions!E43, 1), NA())</f>
        <v>#N/A</v>
      </c>
      <c r="F33" s="314" t="e">
        <f>IF(ISNUMBER(Regressions!F43),ROUND(Regressions!F43, 1), NA())</f>
        <v>#N/A</v>
      </c>
      <c r="G33" s="413" t="e">
        <f>IF(ISNUMBER(Regressions!G43),ROUND(Regressions!G43, 1), NA())</f>
        <v>#N/A</v>
      </c>
      <c r="H33" s="414" t="e">
        <f>IF(ISNUMBER(Regressions!H43),ROUND(Regressions!H43, 1), NA())</f>
        <v>#N/A</v>
      </c>
      <c r="I33" s="415" t="e">
        <f>IF(ISNUMBER(Regressions!I43),ROUND(Regressions!I43, 1), NA())</f>
        <v>#N/A</v>
      </c>
      <c r="J33" s="416" t="e">
        <f>IF(ISNUMBER(Regressions!J43),ROUND(Regressions!J43, 1), NA())</f>
        <v>#N/A</v>
      </c>
      <c r="K33" s="314" t="e">
        <f>IF(ISNUMBER(Regressions!K43),ROUND(Regressions!K43, 1), NA())</f>
        <v>#N/A</v>
      </c>
      <c r="L33" s="417" t="e">
        <f>IF(ISNUMBER(Regressions!L43),ROUND(Regressions!L43, 1), NA())</f>
        <v>#N/A</v>
      </c>
      <c r="M33" s="414" t="e">
        <f>IF(ISNUMBER(Regressions!M43),ROUND(Regressions!M43, 1), NA())</f>
        <v>#N/A</v>
      </c>
      <c r="N33" s="418" t="e">
        <f>IF(ISNUMBER(Regressions!N43),ROUND(Regressions!N43, 1), NA())</f>
        <v>#N/A</v>
      </c>
      <c r="O33" s="412" t="e">
        <f>IF(ISNUMBER(Regressions!O43),ROUND(Regressions!O43, 1), NA())</f>
        <v>#N/A</v>
      </c>
      <c r="P33" s="314" t="e">
        <f>IF(ISNUMBER(Regressions!P43),ROUND(Regressions!P43, 1), NA())</f>
        <v>#N/A</v>
      </c>
      <c r="Q33" s="419" t="e">
        <f>IF(ISNUMBER(Regressions!Q43),ROUND(Regressions!Q43, 1), NA())</f>
        <v>#N/A</v>
      </c>
      <c r="R33" s="414" t="e">
        <f>IF(ISNUMBER(Regressions!R43),ROUND(Regressions!R43, 1), NA())</f>
        <v>#N/A</v>
      </c>
      <c r="S33" s="415" t="e">
        <f>IF(ISNUMBER(Regressions!S43),ROUND(Regressions!S43, 1), NA())</f>
        <v>#N/A</v>
      </c>
    </row>
    <row r="34" x14ac:dyDescent="0.2">
      <c r="A34" s="242" t="str">
        <f>IF(ISBLANK(Regressions!A44), " ", Regressions!A44)</f>
        <v>Ethiopia</v>
      </c>
      <c r="B34" s="237">
        <f>IF(ISBLANK(Regressions!B44), " ", Regressions!B44)</f>
        <v>2013</v>
      </c>
      <c r="C34" s="240" t="str">
        <f>IF(ISBLANK(Regressions!C44), " ", Regressions!C44)</f>
        <v>Urban</v>
      </c>
      <c r="D34" s="244">
        <f>IF(ISBLANK(Regressions!D44), " ", Regressions!D44)</f>
        <v>6937568.6949439999</v>
      </c>
      <c r="E34" s="412" t="e">
        <f>IF(ISNUMBER(Regressions!E44),ROUND(Regressions!E44, 1), NA())</f>
        <v>#N/A</v>
      </c>
      <c r="F34" s="314" t="e">
        <f>IF(ISNUMBER(Regressions!F44),ROUND(Regressions!F44, 1), NA())</f>
        <v>#N/A</v>
      </c>
      <c r="G34" s="413" t="e">
        <f>IF(ISNUMBER(Regressions!G44),ROUND(Regressions!G44, 1), NA())</f>
        <v>#N/A</v>
      </c>
      <c r="H34" s="414" t="e">
        <f>IF(ISNUMBER(Regressions!H44),ROUND(Regressions!H44, 1), NA())</f>
        <v>#N/A</v>
      </c>
      <c r="I34" s="415" t="e">
        <f>IF(ISNUMBER(Regressions!I44),ROUND(Regressions!I44, 1), NA())</f>
        <v>#N/A</v>
      </c>
      <c r="J34" s="416" t="e">
        <f>IF(ISNUMBER(Regressions!J44),ROUND(Regressions!J44, 1), NA())</f>
        <v>#N/A</v>
      </c>
      <c r="K34" s="314" t="e">
        <f>IF(ISNUMBER(Regressions!K44),ROUND(Regressions!K44, 1), NA())</f>
        <v>#N/A</v>
      </c>
      <c r="L34" s="417" t="e">
        <f>IF(ISNUMBER(Regressions!L44),ROUND(Regressions!L44, 1), NA())</f>
        <v>#N/A</v>
      </c>
      <c r="M34" s="414" t="e">
        <f>IF(ISNUMBER(Regressions!M44),ROUND(Regressions!M44, 1), NA())</f>
        <v>#N/A</v>
      </c>
      <c r="N34" s="418" t="e">
        <f>IF(ISNUMBER(Regressions!N44),ROUND(Regressions!N44, 1), NA())</f>
        <v>#N/A</v>
      </c>
      <c r="O34" s="412" t="e">
        <f>IF(ISNUMBER(Regressions!O44),ROUND(Regressions!O44, 1), NA())</f>
        <v>#N/A</v>
      </c>
      <c r="P34" s="314" t="e">
        <f>IF(ISNUMBER(Regressions!P44),ROUND(Regressions!P44, 1), NA())</f>
        <v>#N/A</v>
      </c>
      <c r="Q34" s="419" t="e">
        <f>IF(ISNUMBER(Regressions!Q44),ROUND(Regressions!Q44, 1), NA())</f>
        <v>#N/A</v>
      </c>
      <c r="R34" s="414" t="e">
        <f>IF(ISNUMBER(Regressions!R44),ROUND(Regressions!R44, 1), NA())</f>
        <v>#N/A</v>
      </c>
      <c r="S34" s="415" t="e">
        <f>IF(ISNUMBER(Regressions!S44),ROUND(Regressions!S44, 1), NA())</f>
        <v>#N/A</v>
      </c>
    </row>
    <row r="35" x14ac:dyDescent="0.2">
      <c r="A35" s="242" t="str">
        <f>IF(ISBLANK(Regressions!A45), " ", Regressions!A45)</f>
        <v>Ethiopia</v>
      </c>
      <c r="B35" s="237">
        <f>IF(ISBLANK(Regressions!B45), " ", Regressions!B45)</f>
        <v>2014</v>
      </c>
      <c r="C35" s="240" t="str">
        <f>IF(ISBLANK(Regressions!C45), " ", Regressions!C45)</f>
        <v>Urban</v>
      </c>
      <c r="D35" s="244">
        <f>IF(ISBLANK(Regressions!D45), " ", Regressions!D45)</f>
        <v>7221099.2771905521</v>
      </c>
      <c r="E35" s="412" t="e">
        <f>IF(ISNUMBER(Regressions!E45),ROUND(Regressions!E45, 1), NA())</f>
        <v>#N/A</v>
      </c>
      <c r="F35" s="314" t="e">
        <f>IF(ISNUMBER(Regressions!F45),ROUND(Regressions!F45, 1), NA())</f>
        <v>#N/A</v>
      </c>
      <c r="G35" s="413" t="e">
        <f>IF(ISNUMBER(Regressions!G45),ROUND(Regressions!G45, 1), NA())</f>
        <v>#N/A</v>
      </c>
      <c r="H35" s="414" t="e">
        <f>IF(ISNUMBER(Regressions!H45),ROUND(Regressions!H45, 1), NA())</f>
        <v>#N/A</v>
      </c>
      <c r="I35" s="415" t="e">
        <f>IF(ISNUMBER(Regressions!I45),ROUND(Regressions!I45, 1), NA())</f>
        <v>#N/A</v>
      </c>
      <c r="J35" s="416" t="e">
        <f>IF(ISNUMBER(Regressions!J45),ROUND(Regressions!J45, 1), NA())</f>
        <v>#N/A</v>
      </c>
      <c r="K35" s="314" t="e">
        <f>IF(ISNUMBER(Regressions!K45),ROUND(Regressions!K45, 1), NA())</f>
        <v>#N/A</v>
      </c>
      <c r="L35" s="417" t="e">
        <f>IF(ISNUMBER(Regressions!L45),ROUND(Regressions!L45, 1), NA())</f>
        <v>#N/A</v>
      </c>
      <c r="M35" s="414" t="e">
        <f>IF(ISNUMBER(Regressions!M45),ROUND(Regressions!M45, 1), NA())</f>
        <v>#N/A</v>
      </c>
      <c r="N35" s="418" t="e">
        <f>IF(ISNUMBER(Regressions!N45),ROUND(Regressions!N45, 1), NA())</f>
        <v>#N/A</v>
      </c>
      <c r="O35" s="412" t="e">
        <f>IF(ISNUMBER(Regressions!O45),ROUND(Regressions!O45, 1), NA())</f>
        <v>#N/A</v>
      </c>
      <c r="P35" s="314" t="e">
        <f>IF(ISNUMBER(Regressions!P45),ROUND(Regressions!P45, 1), NA())</f>
        <v>#N/A</v>
      </c>
      <c r="Q35" s="419" t="e">
        <f>IF(ISNUMBER(Regressions!Q45),ROUND(Regressions!Q45, 1), NA())</f>
        <v>#N/A</v>
      </c>
      <c r="R35" s="414" t="e">
        <f>IF(ISNUMBER(Regressions!R45),ROUND(Regressions!R45, 1), NA())</f>
        <v>#N/A</v>
      </c>
      <c r="S35" s="415" t="e">
        <f>IF(ISNUMBER(Regressions!S45),ROUND(Regressions!S45, 1), NA())</f>
        <v>#N/A</v>
      </c>
    </row>
    <row r="36" x14ac:dyDescent="0.2">
      <c r="A36" s="242" t="str">
        <f>IF(ISBLANK(Regressions!A46), " ", Regressions!A46)</f>
        <v>Ethiopia</v>
      </c>
      <c r="B36" s="237">
        <f>IF(ISBLANK(Regressions!B46), " ", Regressions!B46)</f>
        <v>2015</v>
      </c>
      <c r="C36" s="240" t="str">
        <f>IF(ISBLANK(Regressions!C46), " ", Regressions!C46)</f>
        <v>Urban</v>
      </c>
      <c r="D36" s="244">
        <f>IF(ISBLANK(Regressions!D46), " ", Regressions!D46)</f>
        <v>7502144.9462310793</v>
      </c>
      <c r="E36" s="412" t="e">
        <f>IF(ISNUMBER(Regressions!E46),ROUND(Regressions!E46, 1), NA())</f>
        <v>#N/A</v>
      </c>
      <c r="F36" s="314" t="e">
        <f>IF(ISNUMBER(Regressions!F46),ROUND(Regressions!F46, 1), NA())</f>
        <v>#N/A</v>
      </c>
      <c r="G36" s="413" t="e">
        <f>IF(ISNUMBER(Regressions!G46),ROUND(Regressions!G46, 1), NA())</f>
        <v>#N/A</v>
      </c>
      <c r="H36" s="414" t="e">
        <f>IF(ISNUMBER(Regressions!H46),ROUND(Regressions!H46, 1), NA())</f>
        <v>#N/A</v>
      </c>
      <c r="I36" s="415" t="e">
        <f>IF(ISNUMBER(Regressions!I46),ROUND(Regressions!I46, 1), NA())</f>
        <v>#N/A</v>
      </c>
      <c r="J36" s="416" t="e">
        <f>IF(ISNUMBER(Regressions!J46),ROUND(Regressions!J46, 1), NA())</f>
        <v>#N/A</v>
      </c>
      <c r="K36" s="314" t="e">
        <f>IF(ISNUMBER(Regressions!K46),ROUND(Regressions!K46, 1), NA())</f>
        <v>#N/A</v>
      </c>
      <c r="L36" s="417" t="e">
        <f>IF(ISNUMBER(Regressions!L46),ROUND(Regressions!L46, 1), NA())</f>
        <v>#N/A</v>
      </c>
      <c r="M36" s="414" t="e">
        <f>IF(ISNUMBER(Regressions!M46),ROUND(Regressions!M46, 1), NA())</f>
        <v>#N/A</v>
      </c>
      <c r="N36" s="418" t="e">
        <f>IF(ISNUMBER(Regressions!N46),ROUND(Regressions!N46, 1), NA())</f>
        <v>#N/A</v>
      </c>
      <c r="O36" s="412" t="e">
        <f>IF(ISNUMBER(Regressions!O46),ROUND(Regressions!O46, 1), NA())</f>
        <v>#N/A</v>
      </c>
      <c r="P36" s="314" t="e">
        <f>IF(ISNUMBER(Regressions!P46),ROUND(Regressions!P46, 1), NA())</f>
        <v>#N/A</v>
      </c>
      <c r="Q36" s="419" t="e">
        <f>IF(ISNUMBER(Regressions!Q46),ROUND(Regressions!Q46, 1), NA())</f>
        <v>#N/A</v>
      </c>
      <c r="R36" s="414" t="e">
        <f>IF(ISNUMBER(Regressions!R46),ROUND(Regressions!R46, 1), NA())</f>
        <v>#N/A</v>
      </c>
      <c r="S36" s="415" t="e">
        <f>IF(ISNUMBER(Regressions!S46),ROUND(Regressions!S46, 1), NA())</f>
        <v>#N/A</v>
      </c>
    </row>
    <row r="37" x14ac:dyDescent="0.2">
      <c r="A37" s="389" t="str">
        <f>IF(ISBLANK(Regressions!A47), " ", Regressions!A47)</f>
        <v>Ethiopia</v>
      </c>
      <c r="B37" s="390">
        <f>IF(ISBLANK(Regressions!B47), " ", Regressions!B47)</f>
        <v>2016</v>
      </c>
      <c r="C37" s="391" t="str">
        <f>IF(ISBLANK(Regressions!C47), " ", Regressions!C47)</f>
        <v>Urban</v>
      </c>
      <c r="D37" s="392">
        <f>IF(ISBLANK(Regressions!D47), " ", Regressions!D47)</f>
        <v>7783547.2098573307</v>
      </c>
      <c r="E37" s="420" t="e">
        <f>IF(ISNUMBER(Regressions!E47),ROUND(Regressions!E47, 1), NA())</f>
        <v>#N/A</v>
      </c>
      <c r="F37" s="315" t="e">
        <f>IF(ISNUMBER(Regressions!F47),ROUND(Regressions!F47, 1), NA())</f>
        <v>#N/A</v>
      </c>
      <c r="G37" s="421" t="e">
        <f>IF(ISNUMBER(Regressions!G47),ROUND(Regressions!G47, 1), NA())</f>
        <v>#N/A</v>
      </c>
      <c r="H37" s="422" t="e">
        <f>IF(ISNUMBER(Regressions!H47),ROUND(Regressions!H47, 1), NA())</f>
        <v>#N/A</v>
      </c>
      <c r="I37" s="423" t="e">
        <f>IF(ISNUMBER(Regressions!I47),ROUND(Regressions!I47, 1), NA())</f>
        <v>#N/A</v>
      </c>
      <c r="J37" s="424" t="e">
        <f>IF(ISNUMBER(Regressions!J47),ROUND(Regressions!J47, 1), NA())</f>
        <v>#N/A</v>
      </c>
      <c r="K37" s="315" t="e">
        <f>IF(ISNUMBER(Regressions!K47),ROUND(Regressions!K47, 1), NA())</f>
        <v>#N/A</v>
      </c>
      <c r="L37" s="425" t="e">
        <f>IF(ISNUMBER(Regressions!L47),ROUND(Regressions!L47, 1), NA())</f>
        <v>#N/A</v>
      </c>
      <c r="M37" s="422" t="e">
        <f>IF(ISNUMBER(Regressions!M47),ROUND(Regressions!M47, 1), NA())</f>
        <v>#N/A</v>
      </c>
      <c r="N37" s="426" t="e">
        <f>IF(ISNUMBER(Regressions!N47),ROUND(Regressions!N47, 1), NA())</f>
        <v>#N/A</v>
      </c>
      <c r="O37" s="420" t="e">
        <f>IF(ISNUMBER(Regressions!O47),ROUND(Regressions!O47, 1), NA())</f>
        <v>#N/A</v>
      </c>
      <c r="P37" s="315" t="e">
        <f>IF(ISNUMBER(Regressions!P47),ROUND(Regressions!P47, 1), NA())</f>
        <v>#N/A</v>
      </c>
      <c r="Q37" s="427" t="e">
        <f>IF(ISNUMBER(Regressions!Q47),ROUND(Regressions!Q47, 1), NA())</f>
        <v>#N/A</v>
      </c>
      <c r="R37" s="422" t="e">
        <f>IF(ISNUMBER(Regressions!R47),ROUND(Regressions!R47, 1), NA())</f>
        <v>#N/A</v>
      </c>
      <c r="S37" s="423" t="e">
        <f>IF(ISNUMBER(Regressions!S47),ROUND(Regressions!S47, 1), NA())</f>
        <v>#N/A</v>
      </c>
    </row>
    <row r="38" x14ac:dyDescent="0.2">
      <c r="A38" s="242" t="str">
        <f>IF(ISBLANK(Regressions!A48), " ", Regressions!A48)</f>
        <v>Ethiopia</v>
      </c>
      <c r="B38" s="237">
        <f>IF(ISBLANK(Regressions!B48), " ", Regressions!B48)</f>
        <v>2000</v>
      </c>
      <c r="C38" s="240" t="str">
        <f>IF(ISBLANK(Regressions!C48), " ", Regressions!C48)</f>
        <v>Rural</v>
      </c>
      <c r="D38" s="244">
        <f>IF(ISBLANK(Regressions!D48), " ", Regressions!D48)</f>
        <v>22111007.881757356</v>
      </c>
      <c r="E38" s="412" t="e">
        <f>IF(ISNUMBER(Regressions!E48),ROUND(Regressions!E48, 1), NA())</f>
        <v>#N/A</v>
      </c>
      <c r="F38" s="314" t="e">
        <f>IF(ISNUMBER(Regressions!F48),ROUND(Regressions!F48, 1), NA())</f>
        <v>#N/A</v>
      </c>
      <c r="G38" s="413" t="e">
        <f>IF(ISNUMBER(Regressions!G48),ROUND(Regressions!G48, 1), NA())</f>
        <v>#N/A</v>
      </c>
      <c r="H38" s="414" t="e">
        <f>IF(ISNUMBER(Regressions!H48),ROUND(Regressions!H48, 1), NA())</f>
        <v>#N/A</v>
      </c>
      <c r="I38" s="415" t="e">
        <f>IF(ISNUMBER(Regressions!I48),ROUND(Regressions!I48, 1), NA())</f>
        <v>#N/A</v>
      </c>
      <c r="J38" s="416" t="e">
        <f>IF(ISNUMBER(Regressions!J48),ROUND(Regressions!J48, 1), NA())</f>
        <v>#N/A</v>
      </c>
      <c r="K38" s="314" t="e">
        <f>IF(ISNUMBER(Regressions!K48),ROUND(Regressions!K48, 1), NA())</f>
        <v>#N/A</v>
      </c>
      <c r="L38" s="417" t="e">
        <f>IF(ISNUMBER(Regressions!L48),ROUND(Regressions!L48, 1), NA())</f>
        <v>#N/A</v>
      </c>
      <c r="M38" s="414" t="e">
        <f>IF(ISNUMBER(Regressions!M48),ROUND(Regressions!M48, 1), NA())</f>
        <v>#N/A</v>
      </c>
      <c r="N38" s="418" t="e">
        <f>IF(ISNUMBER(Regressions!N48),ROUND(Regressions!N48, 1), NA())</f>
        <v>#N/A</v>
      </c>
      <c r="O38" s="412" t="e">
        <f>IF(ISNUMBER(Regressions!O48),ROUND(Regressions!O48, 1), NA())</f>
        <v>#N/A</v>
      </c>
      <c r="P38" s="314" t="e">
        <f>IF(ISNUMBER(Regressions!P48),ROUND(Regressions!P48, 1), NA())</f>
        <v>#N/A</v>
      </c>
      <c r="Q38" s="419" t="e">
        <f>IF(ISNUMBER(Regressions!Q48),ROUND(Regressions!Q48, 1), NA())</f>
        <v>#N/A</v>
      </c>
      <c r="R38" s="414" t="e">
        <f>IF(ISNUMBER(Regressions!R48),ROUND(Regressions!R48, 1), NA())</f>
        <v>#N/A</v>
      </c>
      <c r="S38" s="415" t="e">
        <f>IF(ISNUMBER(Regressions!S48),ROUND(Regressions!S48, 1), NA())</f>
        <v>#N/A</v>
      </c>
    </row>
    <row r="39" x14ac:dyDescent="0.2">
      <c r="A39" s="242" t="str">
        <f>IF(ISBLANK(Regressions!A49), " ", Regressions!A49)</f>
        <v>Ethiopia</v>
      </c>
      <c r="B39" s="237">
        <f>IF(ISBLANK(Regressions!B49), " ", Regressions!B49)</f>
        <v>2001</v>
      </c>
      <c r="C39" s="240" t="str">
        <f>IF(ISBLANK(Regressions!C49), " ", Regressions!C49)</f>
        <v>Rural</v>
      </c>
      <c r="D39" s="244">
        <f>IF(ISBLANK(Regressions!D49), " ", Regressions!D49)</f>
        <v>22703368.034750976</v>
      </c>
      <c r="E39" s="412" t="e">
        <f>IF(ISNUMBER(Regressions!E49),ROUND(Regressions!E49, 1), NA())</f>
        <v>#N/A</v>
      </c>
      <c r="F39" s="314" t="e">
        <f>IF(ISNUMBER(Regressions!F49),ROUND(Regressions!F49, 1), NA())</f>
        <v>#N/A</v>
      </c>
      <c r="G39" s="413" t="e">
        <f>IF(ISNUMBER(Regressions!G49),ROUND(Regressions!G49, 1), NA())</f>
        <v>#N/A</v>
      </c>
      <c r="H39" s="414" t="e">
        <f>IF(ISNUMBER(Regressions!H49),ROUND(Regressions!H49, 1), NA())</f>
        <v>#N/A</v>
      </c>
      <c r="I39" s="415" t="e">
        <f>IF(ISNUMBER(Regressions!I49),ROUND(Regressions!I49, 1), NA())</f>
        <v>#N/A</v>
      </c>
      <c r="J39" s="416" t="e">
        <f>IF(ISNUMBER(Regressions!J49),ROUND(Regressions!J49, 1), NA())</f>
        <v>#N/A</v>
      </c>
      <c r="K39" s="314" t="e">
        <f>IF(ISNUMBER(Regressions!K49),ROUND(Regressions!K49, 1), NA())</f>
        <v>#N/A</v>
      </c>
      <c r="L39" s="417" t="e">
        <f>IF(ISNUMBER(Regressions!L49),ROUND(Regressions!L49, 1), NA())</f>
        <v>#N/A</v>
      </c>
      <c r="M39" s="414" t="e">
        <f>IF(ISNUMBER(Regressions!M49),ROUND(Regressions!M49, 1), NA())</f>
        <v>#N/A</v>
      </c>
      <c r="N39" s="418" t="e">
        <f>IF(ISNUMBER(Regressions!N49),ROUND(Regressions!N49, 1), NA())</f>
        <v>#N/A</v>
      </c>
      <c r="O39" s="412" t="e">
        <f>IF(ISNUMBER(Regressions!O49),ROUND(Regressions!O49, 1), NA())</f>
        <v>#N/A</v>
      </c>
      <c r="P39" s="314" t="e">
        <f>IF(ISNUMBER(Regressions!P49),ROUND(Regressions!P49, 1), NA())</f>
        <v>#N/A</v>
      </c>
      <c r="Q39" s="419" t="e">
        <f>IF(ISNUMBER(Regressions!Q49),ROUND(Regressions!Q49, 1), NA())</f>
        <v>#N/A</v>
      </c>
      <c r="R39" s="414" t="e">
        <f>IF(ISNUMBER(Regressions!R49),ROUND(Regressions!R49, 1), NA())</f>
        <v>#N/A</v>
      </c>
      <c r="S39" s="415" t="e">
        <f>IF(ISNUMBER(Regressions!S49),ROUND(Regressions!S49, 1), NA())</f>
        <v>#N/A</v>
      </c>
    </row>
    <row r="40" x14ac:dyDescent="0.2">
      <c r="A40" s="242" t="str">
        <f>IF(ISBLANK(Regressions!A50), " ", Regressions!A50)</f>
        <v>Ethiopia</v>
      </c>
      <c r="B40" s="237">
        <f>IF(ISBLANK(Regressions!B50), " ", Regressions!B50)</f>
        <v>2002</v>
      </c>
      <c r="C40" s="240" t="str">
        <f>IF(ISBLANK(Regressions!C50), " ", Regressions!C50)</f>
        <v>Rural</v>
      </c>
      <c r="D40" s="244">
        <f>IF(ISBLANK(Regressions!D50), " ", Regressions!D50)</f>
        <v>23313103.901959039</v>
      </c>
      <c r="E40" s="412" t="e">
        <f>IF(ISNUMBER(Regressions!E50),ROUND(Regressions!E50, 1), NA())</f>
        <v>#N/A</v>
      </c>
      <c r="F40" s="314" t="e">
        <f>IF(ISNUMBER(Regressions!F50),ROUND(Regressions!F50, 1), NA())</f>
        <v>#N/A</v>
      </c>
      <c r="G40" s="413" t="e">
        <f>IF(ISNUMBER(Regressions!G50),ROUND(Regressions!G50, 1), NA())</f>
        <v>#N/A</v>
      </c>
      <c r="H40" s="414" t="e">
        <f>IF(ISNUMBER(Regressions!H50),ROUND(Regressions!H50, 1), NA())</f>
        <v>#N/A</v>
      </c>
      <c r="I40" s="415" t="e">
        <f>IF(ISNUMBER(Regressions!I50),ROUND(Regressions!I50, 1), NA())</f>
        <v>#N/A</v>
      </c>
      <c r="J40" s="416" t="e">
        <f>IF(ISNUMBER(Regressions!J50),ROUND(Regressions!J50, 1), NA())</f>
        <v>#N/A</v>
      </c>
      <c r="K40" s="314" t="e">
        <f>IF(ISNUMBER(Regressions!K50),ROUND(Regressions!K50, 1), NA())</f>
        <v>#N/A</v>
      </c>
      <c r="L40" s="417" t="e">
        <f>IF(ISNUMBER(Regressions!L50),ROUND(Regressions!L50, 1), NA())</f>
        <v>#N/A</v>
      </c>
      <c r="M40" s="414" t="e">
        <f>IF(ISNUMBER(Regressions!M50),ROUND(Regressions!M50, 1), NA())</f>
        <v>#N/A</v>
      </c>
      <c r="N40" s="418" t="e">
        <f>IF(ISNUMBER(Regressions!N50),ROUND(Regressions!N50, 1), NA())</f>
        <v>#N/A</v>
      </c>
      <c r="O40" s="412" t="e">
        <f>IF(ISNUMBER(Regressions!O50),ROUND(Regressions!O50, 1), NA())</f>
        <v>#N/A</v>
      </c>
      <c r="P40" s="314" t="e">
        <f>IF(ISNUMBER(Regressions!P50),ROUND(Regressions!P50, 1), NA())</f>
        <v>#N/A</v>
      </c>
      <c r="Q40" s="419" t="e">
        <f>IF(ISNUMBER(Regressions!Q50),ROUND(Regressions!Q50, 1), NA())</f>
        <v>#N/A</v>
      </c>
      <c r="R40" s="414" t="e">
        <f>IF(ISNUMBER(Regressions!R50),ROUND(Regressions!R50, 1), NA())</f>
        <v>#N/A</v>
      </c>
      <c r="S40" s="415" t="e">
        <f>IF(ISNUMBER(Regressions!S50),ROUND(Regressions!S50, 1), NA())</f>
        <v>#N/A</v>
      </c>
    </row>
    <row r="41" x14ac:dyDescent="0.2">
      <c r="A41" s="242" t="str">
        <f>IF(ISBLANK(Regressions!A51), " ", Regressions!A51)</f>
        <v>Ethiopia</v>
      </c>
      <c r="B41" s="237">
        <f>IF(ISBLANK(Regressions!B51), " ", Regressions!B51)</f>
        <v>2003</v>
      </c>
      <c r="C41" s="240" t="str">
        <f>IF(ISBLANK(Regressions!C51), " ", Regressions!C51)</f>
        <v>Rural</v>
      </c>
      <c r="D41" s="244">
        <f>IF(ISBLANK(Regressions!D51), " ", Regressions!D51)</f>
        <v>23999211.020991173</v>
      </c>
      <c r="E41" s="412" t="e">
        <f>IF(ISNUMBER(Regressions!E51),ROUND(Regressions!E51, 1), NA())</f>
        <v>#N/A</v>
      </c>
      <c r="F41" s="314" t="e">
        <f>IF(ISNUMBER(Regressions!F51),ROUND(Regressions!F51, 1), NA())</f>
        <v>#N/A</v>
      </c>
      <c r="G41" s="413" t="e">
        <f>IF(ISNUMBER(Regressions!G51),ROUND(Regressions!G51, 1), NA())</f>
        <v>#N/A</v>
      </c>
      <c r="H41" s="414" t="e">
        <f>IF(ISNUMBER(Regressions!H51),ROUND(Regressions!H51, 1), NA())</f>
        <v>#N/A</v>
      </c>
      <c r="I41" s="415" t="e">
        <f>IF(ISNUMBER(Regressions!I51),ROUND(Regressions!I51, 1), NA())</f>
        <v>#N/A</v>
      </c>
      <c r="J41" s="416" t="e">
        <f>IF(ISNUMBER(Regressions!J51),ROUND(Regressions!J51, 1), NA())</f>
        <v>#N/A</v>
      </c>
      <c r="K41" s="314" t="e">
        <f>IF(ISNUMBER(Regressions!K51),ROUND(Regressions!K51, 1), NA())</f>
        <v>#N/A</v>
      </c>
      <c r="L41" s="417" t="e">
        <f>IF(ISNUMBER(Regressions!L51),ROUND(Regressions!L51, 1), NA())</f>
        <v>#N/A</v>
      </c>
      <c r="M41" s="414" t="e">
        <f>IF(ISNUMBER(Regressions!M51),ROUND(Regressions!M51, 1), NA())</f>
        <v>#N/A</v>
      </c>
      <c r="N41" s="418" t="e">
        <f>IF(ISNUMBER(Regressions!N51),ROUND(Regressions!N51, 1), NA())</f>
        <v>#N/A</v>
      </c>
      <c r="O41" s="412" t="e">
        <f>IF(ISNUMBER(Regressions!O51),ROUND(Regressions!O51, 1), NA())</f>
        <v>#N/A</v>
      </c>
      <c r="P41" s="314" t="e">
        <f>IF(ISNUMBER(Regressions!P51),ROUND(Regressions!P51, 1), NA())</f>
        <v>#N/A</v>
      </c>
      <c r="Q41" s="419" t="e">
        <f>IF(ISNUMBER(Regressions!Q51),ROUND(Regressions!Q51, 1), NA())</f>
        <v>#N/A</v>
      </c>
      <c r="R41" s="414" t="e">
        <f>IF(ISNUMBER(Regressions!R51),ROUND(Regressions!R51, 1), NA())</f>
        <v>#N/A</v>
      </c>
      <c r="S41" s="415" t="e">
        <f>IF(ISNUMBER(Regressions!S51),ROUND(Regressions!S51, 1), NA())</f>
        <v>#N/A</v>
      </c>
    </row>
    <row r="42" x14ac:dyDescent="0.2">
      <c r="A42" s="242" t="str">
        <f>IF(ISBLANK(Regressions!A52), " ", Regressions!A52)</f>
        <v>Ethiopia</v>
      </c>
      <c r="B42" s="237">
        <f>IF(ISBLANK(Regressions!B52), " ", Regressions!B52)</f>
        <v>2004</v>
      </c>
      <c r="C42" s="240" t="str">
        <f>IF(ISBLANK(Regressions!C52), " ", Regressions!C52)</f>
        <v>Rural</v>
      </c>
      <c r="D42" s="244">
        <f>IF(ISBLANK(Regressions!D52), " ", Regressions!D52)</f>
        <v>24743865.902904853</v>
      </c>
      <c r="E42" s="412" t="e">
        <f>IF(ISNUMBER(Regressions!E52),ROUND(Regressions!E52, 1), NA())</f>
        <v>#N/A</v>
      </c>
      <c r="F42" s="314" t="e">
        <f>IF(ISNUMBER(Regressions!F52),ROUND(Regressions!F52, 1), NA())</f>
        <v>#N/A</v>
      </c>
      <c r="G42" s="413" t="e">
        <f>IF(ISNUMBER(Regressions!G52),ROUND(Regressions!G52, 1), NA())</f>
        <v>#N/A</v>
      </c>
      <c r="H42" s="414" t="e">
        <f>IF(ISNUMBER(Regressions!H52),ROUND(Regressions!H52, 1), NA())</f>
        <v>#N/A</v>
      </c>
      <c r="I42" s="415" t="e">
        <f>IF(ISNUMBER(Regressions!I52),ROUND(Regressions!I52, 1), NA())</f>
        <v>#N/A</v>
      </c>
      <c r="J42" s="416" t="e">
        <f>IF(ISNUMBER(Regressions!J52),ROUND(Regressions!J52, 1), NA())</f>
        <v>#N/A</v>
      </c>
      <c r="K42" s="314" t="e">
        <f>IF(ISNUMBER(Regressions!K52),ROUND(Regressions!K52, 1), NA())</f>
        <v>#N/A</v>
      </c>
      <c r="L42" s="417" t="e">
        <f>IF(ISNUMBER(Regressions!L52),ROUND(Regressions!L52, 1), NA())</f>
        <v>#N/A</v>
      </c>
      <c r="M42" s="414" t="e">
        <f>IF(ISNUMBER(Regressions!M52),ROUND(Regressions!M52, 1), NA())</f>
        <v>#N/A</v>
      </c>
      <c r="N42" s="418" t="e">
        <f>IF(ISNUMBER(Regressions!N52),ROUND(Regressions!N52, 1), NA())</f>
        <v>#N/A</v>
      </c>
      <c r="O42" s="412" t="e">
        <f>IF(ISNUMBER(Regressions!O52),ROUND(Regressions!O52, 1), NA())</f>
        <v>#N/A</v>
      </c>
      <c r="P42" s="314" t="e">
        <f>IF(ISNUMBER(Regressions!P52),ROUND(Regressions!P52, 1), NA())</f>
        <v>#N/A</v>
      </c>
      <c r="Q42" s="419" t="e">
        <f>IF(ISNUMBER(Regressions!Q52),ROUND(Regressions!Q52, 1), NA())</f>
        <v>#N/A</v>
      </c>
      <c r="R42" s="414" t="e">
        <f>IF(ISNUMBER(Regressions!R52),ROUND(Regressions!R52, 1), NA())</f>
        <v>#N/A</v>
      </c>
      <c r="S42" s="415" t="e">
        <f>IF(ISNUMBER(Regressions!S52),ROUND(Regressions!S52, 1), NA())</f>
        <v>#N/A</v>
      </c>
    </row>
    <row r="43" x14ac:dyDescent="0.2">
      <c r="A43" s="242" t="str">
        <f>IF(ISBLANK(Regressions!A53), " ", Regressions!A53)</f>
        <v>Ethiopia</v>
      </c>
      <c r="B43" s="237">
        <f>IF(ISBLANK(Regressions!B53), " ", Regressions!B53)</f>
        <v>2005</v>
      </c>
      <c r="C43" s="240" t="str">
        <f>IF(ISBLANK(Regressions!C53), " ", Regressions!C53)</f>
        <v>Rural</v>
      </c>
      <c r="D43" s="244">
        <f>IF(ISBLANK(Regressions!D53), " ", Regressions!D53)</f>
        <v>25509597.897130739</v>
      </c>
      <c r="E43" s="412" t="e">
        <f>IF(ISNUMBER(Regressions!E53),ROUND(Regressions!E53, 1), NA())</f>
        <v>#N/A</v>
      </c>
      <c r="F43" s="314" t="e">
        <f>IF(ISNUMBER(Regressions!F53),ROUND(Regressions!F53, 1), NA())</f>
        <v>#N/A</v>
      </c>
      <c r="G43" s="413" t="e">
        <f>IF(ISNUMBER(Regressions!G53),ROUND(Regressions!G53, 1), NA())</f>
        <v>#N/A</v>
      </c>
      <c r="H43" s="414" t="e">
        <f>IF(ISNUMBER(Regressions!H53),ROUND(Regressions!H53, 1), NA())</f>
        <v>#N/A</v>
      </c>
      <c r="I43" s="415" t="e">
        <f>IF(ISNUMBER(Regressions!I53),ROUND(Regressions!I53, 1), NA())</f>
        <v>#N/A</v>
      </c>
      <c r="J43" s="416" t="e">
        <f>IF(ISNUMBER(Regressions!J53),ROUND(Regressions!J53, 1), NA())</f>
        <v>#N/A</v>
      </c>
      <c r="K43" s="314" t="e">
        <f>IF(ISNUMBER(Regressions!K53),ROUND(Regressions!K53, 1), NA())</f>
        <v>#N/A</v>
      </c>
      <c r="L43" s="417" t="e">
        <f>IF(ISNUMBER(Regressions!L53),ROUND(Regressions!L53, 1), NA())</f>
        <v>#N/A</v>
      </c>
      <c r="M43" s="414" t="e">
        <f>IF(ISNUMBER(Regressions!M53),ROUND(Regressions!M53, 1), NA())</f>
        <v>#N/A</v>
      </c>
      <c r="N43" s="418" t="e">
        <f>IF(ISNUMBER(Regressions!N53),ROUND(Regressions!N53, 1), NA())</f>
        <v>#N/A</v>
      </c>
      <c r="O43" s="412" t="e">
        <f>IF(ISNUMBER(Regressions!O53),ROUND(Regressions!O53, 1), NA())</f>
        <v>#N/A</v>
      </c>
      <c r="P43" s="314" t="e">
        <f>IF(ISNUMBER(Regressions!P53),ROUND(Regressions!P53, 1), NA())</f>
        <v>#N/A</v>
      </c>
      <c r="Q43" s="419" t="e">
        <f>IF(ISNUMBER(Regressions!Q53),ROUND(Regressions!Q53, 1), NA())</f>
        <v>#N/A</v>
      </c>
      <c r="R43" s="414" t="e">
        <f>IF(ISNUMBER(Regressions!R53),ROUND(Regressions!R53, 1), NA())</f>
        <v>#N/A</v>
      </c>
      <c r="S43" s="415" t="e">
        <f>IF(ISNUMBER(Regressions!S53),ROUND(Regressions!S53, 1), NA())</f>
        <v>#N/A</v>
      </c>
    </row>
    <row r="44" x14ac:dyDescent="0.2">
      <c r="A44" s="242" t="str">
        <f>IF(ISBLANK(Regressions!A54), " ", Regressions!A54)</f>
        <v>Ethiopia</v>
      </c>
      <c r="B44" s="237">
        <f>IF(ISBLANK(Regressions!B54), " ", Regressions!B54)</f>
        <v>2006</v>
      </c>
      <c r="C44" s="240" t="str">
        <f>IF(ISBLANK(Regressions!C54), " ", Regressions!C54)</f>
        <v>Rural</v>
      </c>
      <c r="D44" s="244">
        <f>IF(ISBLANK(Regressions!D54), " ", Regressions!D54)</f>
        <v>26247800.942175295</v>
      </c>
      <c r="E44" s="412" t="e">
        <f>IF(ISNUMBER(Regressions!E54),ROUND(Regressions!E54, 1), NA())</f>
        <v>#N/A</v>
      </c>
      <c r="F44" s="314" t="e">
        <f>IF(ISNUMBER(Regressions!F54),ROUND(Regressions!F54, 1), NA())</f>
        <v>#N/A</v>
      </c>
      <c r="G44" s="413" t="e">
        <f>IF(ISNUMBER(Regressions!G54),ROUND(Regressions!G54, 1), NA())</f>
        <v>#N/A</v>
      </c>
      <c r="H44" s="414" t="e">
        <f>IF(ISNUMBER(Regressions!H54),ROUND(Regressions!H54, 1), NA())</f>
        <v>#N/A</v>
      </c>
      <c r="I44" s="415" t="e">
        <f>IF(ISNUMBER(Regressions!I54),ROUND(Regressions!I54, 1), NA())</f>
        <v>#N/A</v>
      </c>
      <c r="J44" s="416" t="e">
        <f>IF(ISNUMBER(Regressions!J54),ROUND(Regressions!J54, 1), NA())</f>
        <v>#N/A</v>
      </c>
      <c r="K44" s="314" t="e">
        <f>IF(ISNUMBER(Regressions!K54),ROUND(Regressions!K54, 1), NA())</f>
        <v>#N/A</v>
      </c>
      <c r="L44" s="417" t="e">
        <f>IF(ISNUMBER(Regressions!L54),ROUND(Regressions!L54, 1), NA())</f>
        <v>#N/A</v>
      </c>
      <c r="M44" s="414" t="e">
        <f>IF(ISNUMBER(Regressions!M54),ROUND(Regressions!M54, 1), NA())</f>
        <v>#N/A</v>
      </c>
      <c r="N44" s="418" t="e">
        <f>IF(ISNUMBER(Regressions!N54),ROUND(Regressions!N54, 1), NA())</f>
        <v>#N/A</v>
      </c>
      <c r="O44" s="412" t="e">
        <f>IF(ISNUMBER(Regressions!O54),ROUND(Regressions!O54, 1), NA())</f>
        <v>#N/A</v>
      </c>
      <c r="P44" s="314" t="e">
        <f>IF(ISNUMBER(Regressions!P54),ROUND(Regressions!P54, 1), NA())</f>
        <v>#N/A</v>
      </c>
      <c r="Q44" s="419" t="e">
        <f>IF(ISNUMBER(Regressions!Q54),ROUND(Regressions!Q54, 1), NA())</f>
        <v>#N/A</v>
      </c>
      <c r="R44" s="414" t="e">
        <f>IF(ISNUMBER(Regressions!R54),ROUND(Regressions!R54, 1), NA())</f>
        <v>#N/A</v>
      </c>
      <c r="S44" s="415" t="e">
        <f>IF(ISNUMBER(Regressions!S54),ROUND(Regressions!S54, 1), NA())</f>
        <v>#N/A</v>
      </c>
    </row>
    <row r="45" x14ac:dyDescent="0.2">
      <c r="A45" s="242" t="str">
        <f>IF(ISBLANK(Regressions!A55), " ", Regressions!A55)</f>
        <v>Ethiopia</v>
      </c>
      <c r="B45" s="237">
        <f>IF(ISBLANK(Regressions!B55), " ", Regressions!B55)</f>
        <v>2007</v>
      </c>
      <c r="C45" s="240" t="str">
        <f>IF(ISBLANK(Regressions!C55), " ", Regressions!C55)</f>
        <v>Rural</v>
      </c>
      <c r="D45" s="244">
        <f>IF(ISBLANK(Regressions!D55), " ", Regressions!D55)</f>
        <v>26994790.819072723</v>
      </c>
      <c r="E45" s="412" t="e">
        <f>IF(ISNUMBER(Regressions!E55),ROUND(Regressions!E55, 1), NA())</f>
        <v>#N/A</v>
      </c>
      <c r="F45" s="314" t="e">
        <f>IF(ISNUMBER(Regressions!F55),ROUND(Regressions!F55, 1), NA())</f>
        <v>#N/A</v>
      </c>
      <c r="G45" s="413" t="e">
        <f>IF(ISNUMBER(Regressions!G55),ROUND(Regressions!G55, 1), NA())</f>
        <v>#N/A</v>
      </c>
      <c r="H45" s="414" t="e">
        <f>IF(ISNUMBER(Regressions!H55),ROUND(Regressions!H55, 1), NA())</f>
        <v>#N/A</v>
      </c>
      <c r="I45" s="415" t="e">
        <f>IF(ISNUMBER(Regressions!I55),ROUND(Regressions!I55, 1), NA())</f>
        <v>#N/A</v>
      </c>
      <c r="J45" s="416" t="e">
        <f>IF(ISNUMBER(Regressions!J55),ROUND(Regressions!J55, 1), NA())</f>
        <v>#N/A</v>
      </c>
      <c r="K45" s="314" t="e">
        <f>IF(ISNUMBER(Regressions!K55),ROUND(Regressions!K55, 1), NA())</f>
        <v>#N/A</v>
      </c>
      <c r="L45" s="417" t="e">
        <f>IF(ISNUMBER(Regressions!L55),ROUND(Regressions!L55, 1), NA())</f>
        <v>#N/A</v>
      </c>
      <c r="M45" s="414" t="e">
        <f>IF(ISNUMBER(Regressions!M55),ROUND(Regressions!M55, 1), NA())</f>
        <v>#N/A</v>
      </c>
      <c r="N45" s="418" t="e">
        <f>IF(ISNUMBER(Regressions!N55),ROUND(Regressions!N55, 1), NA())</f>
        <v>#N/A</v>
      </c>
      <c r="O45" s="412" t="e">
        <f>IF(ISNUMBER(Regressions!O55),ROUND(Regressions!O55, 1), NA())</f>
        <v>#N/A</v>
      </c>
      <c r="P45" s="314" t="e">
        <f>IF(ISNUMBER(Regressions!P55),ROUND(Regressions!P55, 1), NA())</f>
        <v>#N/A</v>
      </c>
      <c r="Q45" s="419" t="e">
        <f>IF(ISNUMBER(Regressions!Q55),ROUND(Regressions!Q55, 1), NA())</f>
        <v>#N/A</v>
      </c>
      <c r="R45" s="414" t="e">
        <f>IF(ISNUMBER(Regressions!R55),ROUND(Regressions!R55, 1), NA())</f>
        <v>#N/A</v>
      </c>
      <c r="S45" s="415" t="e">
        <f>IF(ISNUMBER(Regressions!S55),ROUND(Regressions!S55, 1), NA())</f>
        <v>#N/A</v>
      </c>
    </row>
    <row r="46" x14ac:dyDescent="0.2">
      <c r="A46" s="242" t="str">
        <f>IF(ISBLANK(Regressions!A56), " ", Regressions!A56)</f>
        <v>Ethiopia</v>
      </c>
      <c r="B46" s="237">
        <f>IF(ISBLANK(Regressions!B56), " ", Regressions!B56)</f>
        <v>2008</v>
      </c>
      <c r="C46" s="240" t="str">
        <f>IF(ISBLANK(Regressions!C56), " ", Regressions!C56)</f>
        <v>Rural</v>
      </c>
      <c r="D46" s="244">
        <f>IF(ISBLANK(Regressions!D56), " ", Regressions!D56)</f>
        <v>27674557.128932189</v>
      </c>
      <c r="E46" s="412" t="e">
        <f>IF(ISNUMBER(Regressions!E56),ROUND(Regressions!E56, 1), NA())</f>
        <v>#N/A</v>
      </c>
      <c r="F46" s="314" t="e">
        <f>IF(ISNUMBER(Regressions!F56),ROUND(Regressions!F56, 1), NA())</f>
        <v>#N/A</v>
      </c>
      <c r="G46" s="413" t="e">
        <f>IF(ISNUMBER(Regressions!G56),ROUND(Regressions!G56, 1), NA())</f>
        <v>#N/A</v>
      </c>
      <c r="H46" s="414" t="e">
        <f>IF(ISNUMBER(Regressions!H56),ROUND(Regressions!H56, 1), NA())</f>
        <v>#N/A</v>
      </c>
      <c r="I46" s="415" t="e">
        <f>IF(ISNUMBER(Regressions!I56),ROUND(Regressions!I56, 1), NA())</f>
        <v>#N/A</v>
      </c>
      <c r="J46" s="416" t="e">
        <f>IF(ISNUMBER(Regressions!J56),ROUND(Regressions!J56, 1), NA())</f>
        <v>#N/A</v>
      </c>
      <c r="K46" s="314" t="e">
        <f>IF(ISNUMBER(Regressions!K56),ROUND(Regressions!K56, 1), NA())</f>
        <v>#N/A</v>
      </c>
      <c r="L46" s="417" t="e">
        <f>IF(ISNUMBER(Regressions!L56),ROUND(Regressions!L56, 1), NA())</f>
        <v>#N/A</v>
      </c>
      <c r="M46" s="414" t="e">
        <f>IF(ISNUMBER(Regressions!M56),ROUND(Regressions!M56, 1), NA())</f>
        <v>#N/A</v>
      </c>
      <c r="N46" s="418" t="e">
        <f>IF(ISNUMBER(Regressions!N56),ROUND(Regressions!N56, 1), NA())</f>
        <v>#N/A</v>
      </c>
      <c r="O46" s="412" t="e">
        <f>IF(ISNUMBER(Regressions!O56),ROUND(Regressions!O56, 1), NA())</f>
        <v>#N/A</v>
      </c>
      <c r="P46" s="314" t="e">
        <f>IF(ISNUMBER(Regressions!P56),ROUND(Regressions!P56, 1), NA())</f>
        <v>#N/A</v>
      </c>
      <c r="Q46" s="419" t="e">
        <f>IF(ISNUMBER(Regressions!Q56),ROUND(Regressions!Q56, 1), NA())</f>
        <v>#N/A</v>
      </c>
      <c r="R46" s="414" t="e">
        <f>IF(ISNUMBER(Regressions!R56),ROUND(Regressions!R56, 1), NA())</f>
        <v>#N/A</v>
      </c>
      <c r="S46" s="415" t="e">
        <f>IF(ISNUMBER(Regressions!S56),ROUND(Regressions!S56, 1), NA())</f>
        <v>#N/A</v>
      </c>
    </row>
    <row r="47" x14ac:dyDescent="0.2">
      <c r="A47" s="242" t="str">
        <f>IF(ISBLANK(Regressions!A57), " ", Regressions!A57)</f>
        <v>Ethiopia</v>
      </c>
      <c r="B47" s="237">
        <f>IF(ISBLANK(Regressions!B57), " ", Regressions!B57)</f>
        <v>2009</v>
      </c>
      <c r="C47" s="240" t="str">
        <f>IF(ISBLANK(Regressions!C57), " ", Regressions!C57)</f>
        <v>Rural</v>
      </c>
      <c r="D47" s="244">
        <f>IF(ISBLANK(Regressions!D57), " ", Regressions!D57)</f>
        <v>28322938.206012726</v>
      </c>
      <c r="E47" s="412" t="e">
        <f>IF(ISNUMBER(Regressions!E57),ROUND(Regressions!E57, 1), NA())</f>
        <v>#N/A</v>
      </c>
      <c r="F47" s="314" t="e">
        <f>IF(ISNUMBER(Regressions!F57),ROUND(Regressions!F57, 1), NA())</f>
        <v>#N/A</v>
      </c>
      <c r="G47" s="413" t="e">
        <f>IF(ISNUMBER(Regressions!G57),ROUND(Regressions!G57, 1), NA())</f>
        <v>#N/A</v>
      </c>
      <c r="H47" s="414" t="e">
        <f>IF(ISNUMBER(Regressions!H57),ROUND(Regressions!H57, 1), NA())</f>
        <v>#N/A</v>
      </c>
      <c r="I47" s="415" t="e">
        <f>IF(ISNUMBER(Regressions!I57),ROUND(Regressions!I57, 1), NA())</f>
        <v>#N/A</v>
      </c>
      <c r="J47" s="416" t="e">
        <f>IF(ISNUMBER(Regressions!J57),ROUND(Regressions!J57, 1), NA())</f>
        <v>#N/A</v>
      </c>
      <c r="K47" s="314" t="e">
        <f>IF(ISNUMBER(Regressions!K57),ROUND(Regressions!K57, 1), NA())</f>
        <v>#N/A</v>
      </c>
      <c r="L47" s="417" t="e">
        <f>IF(ISNUMBER(Regressions!L57),ROUND(Regressions!L57, 1), NA())</f>
        <v>#N/A</v>
      </c>
      <c r="M47" s="414" t="e">
        <f>IF(ISNUMBER(Regressions!M57),ROUND(Regressions!M57, 1), NA())</f>
        <v>#N/A</v>
      </c>
      <c r="N47" s="418" t="e">
        <f>IF(ISNUMBER(Regressions!N57),ROUND(Regressions!N57, 1), NA())</f>
        <v>#N/A</v>
      </c>
      <c r="O47" s="412" t="e">
        <f>IF(ISNUMBER(Regressions!O57),ROUND(Regressions!O57, 1), NA())</f>
        <v>#N/A</v>
      </c>
      <c r="P47" s="314" t="e">
        <f>IF(ISNUMBER(Regressions!P57),ROUND(Regressions!P57, 1), NA())</f>
        <v>#N/A</v>
      </c>
      <c r="Q47" s="419" t="e">
        <f>IF(ISNUMBER(Regressions!Q57),ROUND(Regressions!Q57, 1), NA())</f>
        <v>#N/A</v>
      </c>
      <c r="R47" s="414" t="e">
        <f>IF(ISNUMBER(Regressions!R57),ROUND(Regressions!R57, 1), NA())</f>
        <v>#N/A</v>
      </c>
      <c r="S47" s="415" t="e">
        <f>IF(ISNUMBER(Regressions!S57),ROUND(Regressions!S57, 1), NA())</f>
        <v>#N/A</v>
      </c>
    </row>
    <row r="48" x14ac:dyDescent="0.2">
      <c r="A48" s="242" t="str">
        <f>IF(ISBLANK(Regressions!A58), " ", Regressions!A58)</f>
        <v>Ethiopia</v>
      </c>
      <c r="B48" s="237">
        <f>IF(ISBLANK(Regressions!B58), " ", Regressions!B58)</f>
        <v>2010</v>
      </c>
      <c r="C48" s="240" t="str">
        <f>IF(ISBLANK(Regressions!C58), " ", Regressions!C58)</f>
        <v>Rural</v>
      </c>
      <c r="D48" s="244">
        <f>IF(ISBLANK(Regressions!D58), " ", Regressions!D58)</f>
        <v>28925140.798029784</v>
      </c>
      <c r="E48" s="412" t="e">
        <f>IF(ISNUMBER(Regressions!E58),ROUND(Regressions!E58, 1), NA())</f>
        <v>#N/A</v>
      </c>
      <c r="F48" s="314" t="e">
        <f>IF(ISNUMBER(Regressions!F58),ROUND(Regressions!F58, 1), NA())</f>
        <v>#N/A</v>
      </c>
      <c r="G48" s="413" t="e">
        <f>IF(ISNUMBER(Regressions!G58),ROUND(Regressions!G58, 1), NA())</f>
        <v>#N/A</v>
      </c>
      <c r="H48" s="414" t="e">
        <f>IF(ISNUMBER(Regressions!H58),ROUND(Regressions!H58, 1), NA())</f>
        <v>#N/A</v>
      </c>
      <c r="I48" s="415" t="e">
        <f>IF(ISNUMBER(Regressions!I58),ROUND(Regressions!I58, 1), NA())</f>
        <v>#N/A</v>
      </c>
      <c r="J48" s="416" t="e">
        <f>IF(ISNUMBER(Regressions!J58),ROUND(Regressions!J58, 1), NA())</f>
        <v>#N/A</v>
      </c>
      <c r="K48" s="314" t="e">
        <f>IF(ISNUMBER(Regressions!K58),ROUND(Regressions!K58, 1), NA())</f>
        <v>#N/A</v>
      </c>
      <c r="L48" s="417" t="e">
        <f>IF(ISNUMBER(Regressions!L58),ROUND(Regressions!L58, 1), NA())</f>
        <v>#N/A</v>
      </c>
      <c r="M48" s="414" t="e">
        <f>IF(ISNUMBER(Regressions!M58),ROUND(Regressions!M58, 1), NA())</f>
        <v>#N/A</v>
      </c>
      <c r="N48" s="418" t="e">
        <f>IF(ISNUMBER(Regressions!N58),ROUND(Regressions!N58, 1), NA())</f>
        <v>#N/A</v>
      </c>
      <c r="O48" s="412" t="e">
        <f>IF(ISNUMBER(Regressions!O58),ROUND(Regressions!O58, 1), NA())</f>
        <v>#N/A</v>
      </c>
      <c r="P48" s="314" t="e">
        <f>IF(ISNUMBER(Regressions!P58),ROUND(Regressions!P58, 1), NA())</f>
        <v>#N/A</v>
      </c>
      <c r="Q48" s="419" t="e">
        <f>IF(ISNUMBER(Regressions!Q58),ROUND(Regressions!Q58, 1), NA())</f>
        <v>#N/A</v>
      </c>
      <c r="R48" s="414" t="e">
        <f>IF(ISNUMBER(Regressions!R58),ROUND(Regressions!R58, 1), NA())</f>
        <v>#N/A</v>
      </c>
      <c r="S48" s="415" t="e">
        <f>IF(ISNUMBER(Regressions!S58),ROUND(Regressions!S58, 1), NA())</f>
        <v>#N/A</v>
      </c>
    </row>
    <row r="49" x14ac:dyDescent="0.2">
      <c r="A49" s="242" t="str">
        <f>IF(ISBLANK(Regressions!A59), " ", Regressions!A59)</f>
        <v>Ethiopia</v>
      </c>
      <c r="B49" s="237">
        <f>IF(ISBLANK(Regressions!B59), " ", Regressions!B59)</f>
        <v>2011</v>
      </c>
      <c r="C49" s="240" t="str">
        <f>IF(ISBLANK(Regressions!C59), " ", Regressions!C59)</f>
        <v>Rural</v>
      </c>
      <c r="D49" s="244">
        <f>IF(ISBLANK(Regressions!D59), " ", Regressions!D59)</f>
        <v>29480221.93327637</v>
      </c>
      <c r="E49" s="412" t="e">
        <f>IF(ISNUMBER(Regressions!E59),ROUND(Regressions!E59, 1), NA())</f>
        <v>#N/A</v>
      </c>
      <c r="F49" s="314" t="e">
        <f>IF(ISNUMBER(Regressions!F59),ROUND(Regressions!F59, 1), NA())</f>
        <v>#N/A</v>
      </c>
      <c r="G49" s="413" t="e">
        <f>IF(ISNUMBER(Regressions!G59),ROUND(Regressions!G59, 1), NA())</f>
        <v>#N/A</v>
      </c>
      <c r="H49" s="414" t="e">
        <f>IF(ISNUMBER(Regressions!H59),ROUND(Regressions!H59, 1), NA())</f>
        <v>#N/A</v>
      </c>
      <c r="I49" s="415" t="e">
        <f>IF(ISNUMBER(Regressions!I59),ROUND(Regressions!I59, 1), NA())</f>
        <v>#N/A</v>
      </c>
      <c r="J49" s="416" t="e">
        <f>IF(ISNUMBER(Regressions!J59),ROUND(Regressions!J59, 1), NA())</f>
        <v>#N/A</v>
      </c>
      <c r="K49" s="314" t="e">
        <f>IF(ISNUMBER(Regressions!K59),ROUND(Regressions!K59, 1), NA())</f>
        <v>#N/A</v>
      </c>
      <c r="L49" s="417" t="e">
        <f>IF(ISNUMBER(Regressions!L59),ROUND(Regressions!L59, 1), NA())</f>
        <v>#N/A</v>
      </c>
      <c r="M49" s="414" t="e">
        <f>IF(ISNUMBER(Regressions!M59),ROUND(Regressions!M59, 1), NA())</f>
        <v>#N/A</v>
      </c>
      <c r="N49" s="418" t="e">
        <f>IF(ISNUMBER(Regressions!N59),ROUND(Regressions!N59, 1), NA())</f>
        <v>#N/A</v>
      </c>
      <c r="O49" s="412" t="e">
        <f>IF(ISNUMBER(Regressions!O59),ROUND(Regressions!O59, 1), NA())</f>
        <v>#N/A</v>
      </c>
      <c r="P49" s="314" t="e">
        <f>IF(ISNUMBER(Regressions!P59),ROUND(Regressions!P59, 1), NA())</f>
        <v>#N/A</v>
      </c>
      <c r="Q49" s="419" t="e">
        <f>IF(ISNUMBER(Regressions!Q59),ROUND(Regressions!Q59, 1), NA())</f>
        <v>#N/A</v>
      </c>
      <c r="R49" s="414" t="e">
        <f>IF(ISNUMBER(Regressions!R59),ROUND(Regressions!R59, 1), NA())</f>
        <v>#N/A</v>
      </c>
      <c r="S49" s="415" t="e">
        <f>IF(ISNUMBER(Regressions!S59),ROUND(Regressions!S59, 1), NA())</f>
        <v>#N/A</v>
      </c>
    </row>
    <row r="50" x14ac:dyDescent="0.2">
      <c r="A50" s="242" t="str">
        <f>IF(ISBLANK(Regressions!A60), " ", Regressions!A60)</f>
        <v>Ethiopia</v>
      </c>
      <c r="B50" s="237">
        <f>IF(ISBLANK(Regressions!B60), " ", Regressions!B60)</f>
        <v>2012</v>
      </c>
      <c r="C50" s="240" t="str">
        <f>IF(ISBLANK(Regressions!C60), " ", Regressions!C60)</f>
        <v>Rural</v>
      </c>
      <c r="D50" s="244">
        <f>IF(ISBLANK(Regressions!D60), " ", Regressions!D60)</f>
        <v>29967430.723857574</v>
      </c>
      <c r="E50" s="412" t="e">
        <f>IF(ISNUMBER(Regressions!E60),ROUND(Regressions!E60, 1), NA())</f>
        <v>#N/A</v>
      </c>
      <c r="F50" s="314" t="e">
        <f>IF(ISNUMBER(Regressions!F60),ROUND(Regressions!F60, 1), NA())</f>
        <v>#N/A</v>
      </c>
      <c r="G50" s="413" t="e">
        <f>IF(ISNUMBER(Regressions!G60),ROUND(Regressions!G60, 1), NA())</f>
        <v>#N/A</v>
      </c>
      <c r="H50" s="414" t="e">
        <f>IF(ISNUMBER(Regressions!H60),ROUND(Regressions!H60, 1), NA())</f>
        <v>#N/A</v>
      </c>
      <c r="I50" s="415" t="e">
        <f>IF(ISNUMBER(Regressions!I60),ROUND(Regressions!I60, 1), NA())</f>
        <v>#N/A</v>
      </c>
      <c r="J50" s="416" t="e">
        <f>IF(ISNUMBER(Regressions!J60),ROUND(Regressions!J60, 1), NA())</f>
        <v>#N/A</v>
      </c>
      <c r="K50" s="314" t="e">
        <f>IF(ISNUMBER(Regressions!K60),ROUND(Regressions!K60, 1), NA())</f>
        <v>#N/A</v>
      </c>
      <c r="L50" s="417" t="e">
        <f>IF(ISNUMBER(Regressions!L60),ROUND(Regressions!L60, 1), NA())</f>
        <v>#N/A</v>
      </c>
      <c r="M50" s="414" t="e">
        <f>IF(ISNUMBER(Regressions!M60),ROUND(Regressions!M60, 1), NA())</f>
        <v>#N/A</v>
      </c>
      <c r="N50" s="418" t="e">
        <f>IF(ISNUMBER(Regressions!N60),ROUND(Regressions!N60, 1), NA())</f>
        <v>#N/A</v>
      </c>
      <c r="O50" s="412" t="e">
        <f>IF(ISNUMBER(Regressions!O60),ROUND(Regressions!O60, 1), NA())</f>
        <v>#N/A</v>
      </c>
      <c r="P50" s="314" t="e">
        <f>IF(ISNUMBER(Regressions!P60),ROUND(Regressions!P60, 1), NA())</f>
        <v>#N/A</v>
      </c>
      <c r="Q50" s="419" t="e">
        <f>IF(ISNUMBER(Regressions!Q60),ROUND(Regressions!Q60, 1), NA())</f>
        <v>#N/A</v>
      </c>
      <c r="R50" s="414" t="e">
        <f>IF(ISNUMBER(Regressions!R60),ROUND(Regressions!R60, 1), NA())</f>
        <v>#N/A</v>
      </c>
      <c r="S50" s="415" t="e">
        <f>IF(ISNUMBER(Regressions!S60),ROUND(Regressions!S60, 1), NA())</f>
        <v>#N/A</v>
      </c>
    </row>
    <row r="51" x14ac:dyDescent="0.2">
      <c r="A51" s="242" t="str">
        <f>IF(ISBLANK(Regressions!A61), " ", Regressions!A61)</f>
        <v>Ethiopia</v>
      </c>
      <c r="B51" s="237">
        <f>IF(ISBLANK(Regressions!B61), " ", Regressions!B61)</f>
        <v>2013</v>
      </c>
      <c r="C51" s="240" t="str">
        <f>IF(ISBLANK(Regressions!C61), " ", Regressions!C61)</f>
        <v>Rural</v>
      </c>
      <c r="D51" s="244">
        <f>IF(ISBLANK(Regressions!D61), " ", Regressions!D61)</f>
        <v>30381251.305055998</v>
      </c>
      <c r="E51" s="412" t="e">
        <f>IF(ISNUMBER(Regressions!E61),ROUND(Regressions!E61, 1), NA())</f>
        <v>#N/A</v>
      </c>
      <c r="F51" s="314" t="e">
        <f>IF(ISNUMBER(Regressions!F61),ROUND(Regressions!F61, 1), NA())</f>
        <v>#N/A</v>
      </c>
      <c r="G51" s="413" t="e">
        <f>IF(ISNUMBER(Regressions!G61),ROUND(Regressions!G61, 1), NA())</f>
        <v>#N/A</v>
      </c>
      <c r="H51" s="414" t="e">
        <f>IF(ISNUMBER(Regressions!H61),ROUND(Regressions!H61, 1), NA())</f>
        <v>#N/A</v>
      </c>
      <c r="I51" s="415" t="e">
        <f>IF(ISNUMBER(Regressions!I61),ROUND(Regressions!I61, 1), NA())</f>
        <v>#N/A</v>
      </c>
      <c r="J51" s="416" t="e">
        <f>IF(ISNUMBER(Regressions!J61),ROUND(Regressions!J61, 1), NA())</f>
        <v>#N/A</v>
      </c>
      <c r="K51" s="314" t="e">
        <f>IF(ISNUMBER(Regressions!K61),ROUND(Regressions!K61, 1), NA())</f>
        <v>#N/A</v>
      </c>
      <c r="L51" s="417" t="e">
        <f>IF(ISNUMBER(Regressions!L61),ROUND(Regressions!L61, 1), NA())</f>
        <v>#N/A</v>
      </c>
      <c r="M51" s="414" t="e">
        <f>IF(ISNUMBER(Regressions!M61),ROUND(Regressions!M61, 1), NA())</f>
        <v>#N/A</v>
      </c>
      <c r="N51" s="418" t="e">
        <f>IF(ISNUMBER(Regressions!N61),ROUND(Regressions!N61, 1), NA())</f>
        <v>#N/A</v>
      </c>
      <c r="O51" s="412" t="e">
        <f>IF(ISNUMBER(Regressions!O61),ROUND(Regressions!O61, 1), NA())</f>
        <v>#N/A</v>
      </c>
      <c r="P51" s="314" t="e">
        <f>IF(ISNUMBER(Regressions!P61),ROUND(Regressions!P61, 1), NA())</f>
        <v>#N/A</v>
      </c>
      <c r="Q51" s="419" t="e">
        <f>IF(ISNUMBER(Regressions!Q61),ROUND(Regressions!Q61, 1), NA())</f>
        <v>#N/A</v>
      </c>
      <c r="R51" s="414" t="e">
        <f>IF(ISNUMBER(Regressions!R61),ROUND(Regressions!R61, 1), NA())</f>
        <v>#N/A</v>
      </c>
      <c r="S51" s="415" t="e">
        <f>IF(ISNUMBER(Regressions!S61),ROUND(Regressions!S61, 1), NA())</f>
        <v>#N/A</v>
      </c>
    </row>
    <row r="52" x14ac:dyDescent="0.2">
      <c r="A52" s="242" t="str">
        <f>IF(ISBLANK(Regressions!A62), " ", Regressions!A62)</f>
        <v>Ethiopia</v>
      </c>
      <c r="B52" s="237">
        <f>IF(ISBLANK(Regressions!B62), " ", Regressions!B62)</f>
        <v>2014</v>
      </c>
      <c r="C52" s="240" t="str">
        <f>IF(ISBLANK(Regressions!C62), " ", Regressions!C62)</f>
        <v>Rural</v>
      </c>
      <c r="D52" s="244">
        <f>IF(ISBLANK(Regressions!D62), " ", Regressions!D62)</f>
        <v>30728756.722809445</v>
      </c>
      <c r="E52" s="412" t="e">
        <f>IF(ISNUMBER(Regressions!E62),ROUND(Regressions!E62, 1), NA())</f>
        <v>#N/A</v>
      </c>
      <c r="F52" s="314" t="e">
        <f>IF(ISNUMBER(Regressions!F62),ROUND(Regressions!F62, 1), NA())</f>
        <v>#N/A</v>
      </c>
      <c r="G52" s="413" t="e">
        <f>IF(ISNUMBER(Regressions!G62),ROUND(Regressions!G62, 1), NA())</f>
        <v>#N/A</v>
      </c>
      <c r="H52" s="414" t="e">
        <f>IF(ISNUMBER(Regressions!H62),ROUND(Regressions!H62, 1), NA())</f>
        <v>#N/A</v>
      </c>
      <c r="I52" s="415" t="e">
        <f>IF(ISNUMBER(Regressions!I62),ROUND(Regressions!I62, 1), NA())</f>
        <v>#N/A</v>
      </c>
      <c r="J52" s="416" t="e">
        <f>IF(ISNUMBER(Regressions!J62),ROUND(Regressions!J62, 1), NA())</f>
        <v>#N/A</v>
      </c>
      <c r="K52" s="314" t="e">
        <f>IF(ISNUMBER(Regressions!K62),ROUND(Regressions!K62, 1), NA())</f>
        <v>#N/A</v>
      </c>
      <c r="L52" s="417" t="e">
        <f>IF(ISNUMBER(Regressions!L62),ROUND(Regressions!L62, 1), NA())</f>
        <v>#N/A</v>
      </c>
      <c r="M52" s="414" t="e">
        <f>IF(ISNUMBER(Regressions!M62),ROUND(Regressions!M62, 1), NA())</f>
        <v>#N/A</v>
      </c>
      <c r="N52" s="418" t="e">
        <f>IF(ISNUMBER(Regressions!N62),ROUND(Regressions!N62, 1), NA())</f>
        <v>#N/A</v>
      </c>
      <c r="O52" s="412" t="e">
        <f>IF(ISNUMBER(Regressions!O62),ROUND(Regressions!O62, 1), NA())</f>
        <v>#N/A</v>
      </c>
      <c r="P52" s="314" t="e">
        <f>IF(ISNUMBER(Regressions!P62),ROUND(Regressions!P62, 1), NA())</f>
        <v>#N/A</v>
      </c>
      <c r="Q52" s="419" t="e">
        <f>IF(ISNUMBER(Regressions!Q62),ROUND(Regressions!Q62, 1), NA())</f>
        <v>#N/A</v>
      </c>
      <c r="R52" s="414" t="e">
        <f>IF(ISNUMBER(Regressions!R62),ROUND(Regressions!R62, 1), NA())</f>
        <v>#N/A</v>
      </c>
      <c r="S52" s="415" t="e">
        <f>IF(ISNUMBER(Regressions!S62),ROUND(Regressions!S62, 1), NA())</f>
        <v>#N/A</v>
      </c>
    </row>
    <row r="53" x14ac:dyDescent="0.2">
      <c r="A53" s="242" t="str">
        <f>IF(ISBLANK(Regressions!A63), " ", Regressions!A63)</f>
        <v>Ethiopia</v>
      </c>
      <c r="B53" s="237">
        <f>IF(ISBLANK(Regressions!B63), " ", Regressions!B63)</f>
        <v>2015</v>
      </c>
      <c r="C53" s="240" t="str">
        <f>IF(ISBLANK(Regressions!C63), " ", Regressions!C63)</f>
        <v>Rural</v>
      </c>
      <c r="D53" s="244">
        <f>IF(ISBLANK(Regressions!D63), " ", Regressions!D63)</f>
        <v>31025715.053768922</v>
      </c>
      <c r="E53" s="412" t="e">
        <f>IF(ISNUMBER(Regressions!E63),ROUND(Regressions!E63, 1), NA())</f>
        <v>#N/A</v>
      </c>
      <c r="F53" s="314" t="e">
        <f>IF(ISNUMBER(Regressions!F63),ROUND(Regressions!F63, 1), NA())</f>
        <v>#N/A</v>
      </c>
      <c r="G53" s="413" t="e">
        <f>IF(ISNUMBER(Regressions!G63),ROUND(Regressions!G63, 1), NA())</f>
        <v>#N/A</v>
      </c>
      <c r="H53" s="414" t="e">
        <f>IF(ISNUMBER(Regressions!H63),ROUND(Regressions!H63, 1), NA())</f>
        <v>#N/A</v>
      </c>
      <c r="I53" s="415" t="e">
        <f>IF(ISNUMBER(Regressions!I63),ROUND(Regressions!I63, 1), NA())</f>
        <v>#N/A</v>
      </c>
      <c r="J53" s="416" t="e">
        <f>IF(ISNUMBER(Regressions!J63),ROUND(Regressions!J63, 1), NA())</f>
        <v>#N/A</v>
      </c>
      <c r="K53" s="314" t="e">
        <f>IF(ISNUMBER(Regressions!K63),ROUND(Regressions!K63, 1), NA())</f>
        <v>#N/A</v>
      </c>
      <c r="L53" s="417" t="e">
        <f>IF(ISNUMBER(Regressions!L63),ROUND(Regressions!L63, 1), NA())</f>
        <v>#N/A</v>
      </c>
      <c r="M53" s="414" t="e">
        <f>IF(ISNUMBER(Regressions!M63),ROUND(Regressions!M63, 1), NA())</f>
        <v>#N/A</v>
      </c>
      <c r="N53" s="418" t="e">
        <f>IF(ISNUMBER(Regressions!N63),ROUND(Regressions!N63, 1), NA())</f>
        <v>#N/A</v>
      </c>
      <c r="O53" s="412" t="e">
        <f>IF(ISNUMBER(Regressions!O63),ROUND(Regressions!O63, 1), NA())</f>
        <v>#N/A</v>
      </c>
      <c r="P53" s="314" t="e">
        <f>IF(ISNUMBER(Regressions!P63),ROUND(Regressions!P63, 1), NA())</f>
        <v>#N/A</v>
      </c>
      <c r="Q53" s="419" t="e">
        <f>IF(ISNUMBER(Regressions!Q63),ROUND(Regressions!Q63, 1), NA())</f>
        <v>#N/A</v>
      </c>
      <c r="R53" s="414" t="e">
        <f>IF(ISNUMBER(Regressions!R63),ROUND(Regressions!R63, 1), NA())</f>
        <v>#N/A</v>
      </c>
      <c r="S53" s="415" t="e">
        <f>IF(ISNUMBER(Regressions!S63),ROUND(Regressions!S63, 1), NA())</f>
        <v>#N/A</v>
      </c>
    </row>
    <row r="54" x14ac:dyDescent="0.2">
      <c r="A54" s="389" t="str">
        <f>IF(ISBLANK(Regressions!A64), " ", Regressions!A64)</f>
        <v>Ethiopia</v>
      </c>
      <c r="B54" s="390">
        <f>IF(ISBLANK(Regressions!B64), " ", Regressions!B64)</f>
        <v>2016</v>
      </c>
      <c r="C54" s="391" t="str">
        <f>IF(ISBLANK(Regressions!C64), " ", Regressions!C64)</f>
        <v>Rural</v>
      </c>
      <c r="D54" s="392">
        <f>IF(ISBLANK(Regressions!D64), " ", Regressions!D64)</f>
        <v>31286556.79014267</v>
      </c>
      <c r="E54" s="420" t="e">
        <f>IF(ISNUMBER(Regressions!E64),ROUND(Regressions!E64, 1), NA())</f>
        <v>#N/A</v>
      </c>
      <c r="F54" s="315" t="e">
        <f>IF(ISNUMBER(Regressions!F64),ROUND(Regressions!F64, 1), NA())</f>
        <v>#N/A</v>
      </c>
      <c r="G54" s="421" t="e">
        <f>IF(ISNUMBER(Regressions!G64),ROUND(Regressions!G64, 1), NA())</f>
        <v>#N/A</v>
      </c>
      <c r="H54" s="422" t="e">
        <f>IF(ISNUMBER(Regressions!H64),ROUND(Regressions!H64, 1), NA())</f>
        <v>#N/A</v>
      </c>
      <c r="I54" s="423" t="e">
        <f>IF(ISNUMBER(Regressions!I64),ROUND(Regressions!I64, 1), NA())</f>
        <v>#N/A</v>
      </c>
      <c r="J54" s="424" t="e">
        <f>IF(ISNUMBER(Regressions!J64),ROUND(Regressions!J64, 1), NA())</f>
        <v>#N/A</v>
      </c>
      <c r="K54" s="315" t="e">
        <f>IF(ISNUMBER(Regressions!K64),ROUND(Regressions!K64, 1), NA())</f>
        <v>#N/A</v>
      </c>
      <c r="L54" s="425" t="e">
        <f>IF(ISNUMBER(Regressions!L64),ROUND(Regressions!L64, 1), NA())</f>
        <v>#N/A</v>
      </c>
      <c r="M54" s="422" t="e">
        <f>IF(ISNUMBER(Regressions!M64),ROUND(Regressions!M64, 1), NA())</f>
        <v>#N/A</v>
      </c>
      <c r="N54" s="426" t="e">
        <f>IF(ISNUMBER(Regressions!N64),ROUND(Regressions!N64, 1), NA())</f>
        <v>#N/A</v>
      </c>
      <c r="O54" s="420" t="e">
        <f>IF(ISNUMBER(Regressions!O64),ROUND(Regressions!O64, 1), NA())</f>
        <v>#N/A</v>
      </c>
      <c r="P54" s="315" t="e">
        <f>IF(ISNUMBER(Regressions!P64),ROUND(Regressions!P64, 1), NA())</f>
        <v>#N/A</v>
      </c>
      <c r="Q54" s="427" t="e">
        <f>IF(ISNUMBER(Regressions!Q64),ROUND(Regressions!Q64, 1), NA())</f>
        <v>#N/A</v>
      </c>
      <c r="R54" s="422" t="e">
        <f>IF(ISNUMBER(Regressions!R64),ROUND(Regressions!R64, 1), NA())</f>
        <v>#N/A</v>
      </c>
      <c r="S54" s="423" t="e">
        <f>IF(ISNUMBER(Regressions!S64),ROUND(Regressions!S64, 1), NA())</f>
        <v>#N/A</v>
      </c>
    </row>
    <row r="55" x14ac:dyDescent="0.2">
      <c r="A55" s="242" t="str">
        <f>IF(ISBLANK(Regressions!A65), " ", Regressions!A65)</f>
        <v>Ethiopia</v>
      </c>
      <c r="B55" s="237">
        <f>IF(ISBLANK(Regressions!B65), " ", Regressions!B65)</f>
        <v>2000</v>
      </c>
      <c r="C55" s="240" t="str">
        <f>IF(ISBLANK(Regressions!C65), " ", Regressions!C65)</f>
        <v>Pre-primary</v>
      </c>
      <c r="D55" s="244">
        <f>IF(ISBLANK(Regressions!D65), " ", Regressions!D65)</f>
        <v>6331730</v>
      </c>
      <c r="E55" s="412" t="e">
        <f>IF(ISNUMBER(Regressions!E65),ROUND(Regressions!E65, 1), NA())</f>
        <v>#N/A</v>
      </c>
      <c r="F55" s="314" t="e">
        <f>IF(ISNUMBER(Regressions!F65),ROUND(Regressions!F65, 1), NA())</f>
        <v>#N/A</v>
      </c>
      <c r="G55" s="413" t="e">
        <f>IF(ISNUMBER(Regressions!G65),ROUND(Regressions!G65, 1), NA())</f>
        <v>#N/A</v>
      </c>
      <c r="H55" s="414" t="e">
        <f>IF(ISNUMBER(Regressions!H65),ROUND(Regressions!H65, 1), NA())</f>
        <v>#N/A</v>
      </c>
      <c r="I55" s="415" t="e">
        <f>IF(ISNUMBER(Regressions!I65),ROUND(Regressions!I65, 1), NA())</f>
        <v>#N/A</v>
      </c>
      <c r="J55" s="416" t="e">
        <f>IF(ISNUMBER(Regressions!J65),ROUND(Regressions!J65, 1), NA())</f>
        <v>#N/A</v>
      </c>
      <c r="K55" s="314" t="e">
        <f>IF(ISNUMBER(Regressions!K65),ROUND(Regressions!K65, 1), NA())</f>
        <v>#N/A</v>
      </c>
      <c r="L55" s="417" t="e">
        <f>IF(ISNUMBER(Regressions!L65),ROUND(Regressions!L65, 1), NA())</f>
        <v>#N/A</v>
      </c>
      <c r="M55" s="414" t="e">
        <f>IF(ISNUMBER(Regressions!M65),ROUND(Regressions!M65, 1), NA())</f>
        <v>#N/A</v>
      </c>
      <c r="N55" s="418" t="e">
        <f>IF(ISNUMBER(Regressions!N65),ROUND(Regressions!N65, 1), NA())</f>
        <v>#N/A</v>
      </c>
      <c r="O55" s="412" t="e">
        <f>IF(ISNUMBER(Regressions!O65),ROUND(Regressions!O65, 1), NA())</f>
        <v>#N/A</v>
      </c>
      <c r="P55" s="314" t="e">
        <f>IF(ISNUMBER(Regressions!P65),ROUND(Regressions!P65, 1), NA())</f>
        <v>#N/A</v>
      </c>
      <c r="Q55" s="419" t="e">
        <f>IF(ISNUMBER(Regressions!Q65),ROUND(Regressions!Q65, 1), NA())</f>
        <v>#N/A</v>
      </c>
      <c r="R55" s="414" t="e">
        <f>IF(ISNUMBER(Regressions!R65),ROUND(Regressions!R65, 1), NA())</f>
        <v>#N/A</v>
      </c>
      <c r="S55" s="415" t="e">
        <f>IF(ISNUMBER(Regressions!S65),ROUND(Regressions!S65, 1), NA())</f>
        <v>#N/A</v>
      </c>
    </row>
    <row r="56" x14ac:dyDescent="0.2">
      <c r="A56" s="242" t="str">
        <f>IF(ISBLANK(Regressions!A66), " ", Regressions!A66)</f>
        <v>Ethiopia</v>
      </c>
      <c r="B56" s="237">
        <f>IF(ISBLANK(Regressions!B66), " ", Regressions!B66)</f>
        <v>2001</v>
      </c>
      <c r="C56" s="240" t="str">
        <f>IF(ISBLANK(Regressions!C66), " ", Regressions!C66)</f>
        <v>Pre-primary</v>
      </c>
      <c r="D56" s="244">
        <f>IF(ISBLANK(Regressions!D66), " ", Regressions!D66)</f>
        <v>6513231</v>
      </c>
      <c r="E56" s="412" t="e">
        <f>IF(ISNUMBER(Regressions!E66),ROUND(Regressions!E66, 1), NA())</f>
        <v>#N/A</v>
      </c>
      <c r="F56" s="314" t="e">
        <f>IF(ISNUMBER(Regressions!F66),ROUND(Regressions!F66, 1), NA())</f>
        <v>#N/A</v>
      </c>
      <c r="G56" s="413" t="e">
        <f>IF(ISNUMBER(Regressions!G66),ROUND(Regressions!G66, 1), NA())</f>
        <v>#N/A</v>
      </c>
      <c r="H56" s="414" t="e">
        <f>IF(ISNUMBER(Regressions!H66),ROUND(Regressions!H66, 1), NA())</f>
        <v>#N/A</v>
      </c>
      <c r="I56" s="415" t="e">
        <f>IF(ISNUMBER(Regressions!I66),ROUND(Regressions!I66, 1), NA())</f>
        <v>#N/A</v>
      </c>
      <c r="J56" s="416" t="e">
        <f>IF(ISNUMBER(Regressions!J66),ROUND(Regressions!J66, 1), NA())</f>
        <v>#N/A</v>
      </c>
      <c r="K56" s="314" t="e">
        <f>IF(ISNUMBER(Regressions!K66),ROUND(Regressions!K66, 1), NA())</f>
        <v>#N/A</v>
      </c>
      <c r="L56" s="417" t="e">
        <f>IF(ISNUMBER(Regressions!L66),ROUND(Regressions!L66, 1), NA())</f>
        <v>#N/A</v>
      </c>
      <c r="M56" s="414" t="e">
        <f>IF(ISNUMBER(Regressions!M66),ROUND(Regressions!M66, 1), NA())</f>
        <v>#N/A</v>
      </c>
      <c r="N56" s="418" t="e">
        <f>IF(ISNUMBER(Regressions!N66),ROUND(Regressions!N66, 1), NA())</f>
        <v>#N/A</v>
      </c>
      <c r="O56" s="412" t="e">
        <f>IF(ISNUMBER(Regressions!O66),ROUND(Regressions!O66, 1), NA())</f>
        <v>#N/A</v>
      </c>
      <c r="P56" s="314" t="e">
        <f>IF(ISNUMBER(Regressions!P66),ROUND(Regressions!P66, 1), NA())</f>
        <v>#N/A</v>
      </c>
      <c r="Q56" s="419" t="e">
        <f>IF(ISNUMBER(Regressions!Q66),ROUND(Regressions!Q66, 1), NA())</f>
        <v>#N/A</v>
      </c>
      <c r="R56" s="414" t="e">
        <f>IF(ISNUMBER(Regressions!R66),ROUND(Regressions!R66, 1), NA())</f>
        <v>#N/A</v>
      </c>
      <c r="S56" s="415" t="e">
        <f>IF(ISNUMBER(Regressions!S66),ROUND(Regressions!S66, 1), NA())</f>
        <v>#N/A</v>
      </c>
    </row>
    <row r="57" x14ac:dyDescent="0.2">
      <c r="A57" s="242" t="str">
        <f>IF(ISBLANK(Regressions!A67), " ", Regressions!A67)</f>
        <v>Ethiopia</v>
      </c>
      <c r="B57" s="237">
        <f>IF(ISBLANK(Regressions!B67), " ", Regressions!B67)</f>
        <v>2002</v>
      </c>
      <c r="C57" s="240" t="str">
        <f>IF(ISBLANK(Regressions!C67), " ", Regressions!C67)</f>
        <v>Pre-primary</v>
      </c>
      <c r="D57" s="244">
        <f>IF(ISBLANK(Regressions!D67), " ", Regressions!D67)</f>
        <v>6764550</v>
      </c>
      <c r="E57" s="412" t="e">
        <f>IF(ISNUMBER(Regressions!E67),ROUND(Regressions!E67, 1), NA())</f>
        <v>#N/A</v>
      </c>
      <c r="F57" s="314" t="e">
        <f>IF(ISNUMBER(Regressions!F67),ROUND(Regressions!F67, 1), NA())</f>
        <v>#N/A</v>
      </c>
      <c r="G57" s="413" t="e">
        <f>IF(ISNUMBER(Regressions!G67),ROUND(Regressions!G67, 1), NA())</f>
        <v>#N/A</v>
      </c>
      <c r="H57" s="414" t="e">
        <f>IF(ISNUMBER(Regressions!H67),ROUND(Regressions!H67, 1), NA())</f>
        <v>#N/A</v>
      </c>
      <c r="I57" s="415" t="e">
        <f>IF(ISNUMBER(Regressions!I67),ROUND(Regressions!I67, 1), NA())</f>
        <v>#N/A</v>
      </c>
      <c r="J57" s="416" t="e">
        <f>IF(ISNUMBER(Regressions!J67),ROUND(Regressions!J67, 1), NA())</f>
        <v>#N/A</v>
      </c>
      <c r="K57" s="314" t="e">
        <f>IF(ISNUMBER(Regressions!K67),ROUND(Regressions!K67, 1), NA())</f>
        <v>#N/A</v>
      </c>
      <c r="L57" s="417" t="e">
        <f>IF(ISNUMBER(Regressions!L67),ROUND(Regressions!L67, 1), NA())</f>
        <v>#N/A</v>
      </c>
      <c r="M57" s="414" t="e">
        <f>IF(ISNUMBER(Regressions!M67),ROUND(Regressions!M67, 1), NA())</f>
        <v>#N/A</v>
      </c>
      <c r="N57" s="418" t="e">
        <f>IF(ISNUMBER(Regressions!N67),ROUND(Regressions!N67, 1), NA())</f>
        <v>#N/A</v>
      </c>
      <c r="O57" s="412" t="e">
        <f>IF(ISNUMBER(Regressions!O67),ROUND(Regressions!O67, 1), NA())</f>
        <v>#N/A</v>
      </c>
      <c r="P57" s="314" t="e">
        <f>IF(ISNUMBER(Regressions!P67),ROUND(Regressions!P67, 1), NA())</f>
        <v>#N/A</v>
      </c>
      <c r="Q57" s="419" t="e">
        <f>IF(ISNUMBER(Regressions!Q67),ROUND(Regressions!Q67, 1), NA())</f>
        <v>#N/A</v>
      </c>
      <c r="R57" s="414" t="e">
        <f>IF(ISNUMBER(Regressions!R67),ROUND(Regressions!R67, 1), NA())</f>
        <v>#N/A</v>
      </c>
      <c r="S57" s="415" t="e">
        <f>IF(ISNUMBER(Regressions!S67),ROUND(Regressions!S67, 1), NA())</f>
        <v>#N/A</v>
      </c>
    </row>
    <row r="58" x14ac:dyDescent="0.2">
      <c r="A58" s="242" t="str">
        <f>IF(ISBLANK(Regressions!A68), " ", Regressions!A68)</f>
        <v>Ethiopia</v>
      </c>
      <c r="B58" s="237">
        <f>IF(ISBLANK(Regressions!B68), " ", Regressions!B68)</f>
        <v>2003</v>
      </c>
      <c r="C58" s="240" t="str">
        <f>IF(ISBLANK(Regressions!C68), " ", Regressions!C68)</f>
        <v>Pre-primary</v>
      </c>
      <c r="D58" s="244">
        <f>IF(ISBLANK(Regressions!D68), " ", Regressions!D68)</f>
        <v>7031694</v>
      </c>
      <c r="E58" s="412" t="e">
        <f>IF(ISNUMBER(Regressions!E68),ROUND(Regressions!E68, 1), NA())</f>
        <v>#N/A</v>
      </c>
      <c r="F58" s="314" t="e">
        <f>IF(ISNUMBER(Regressions!F68),ROUND(Regressions!F68, 1), NA())</f>
        <v>#N/A</v>
      </c>
      <c r="G58" s="413" t="e">
        <f>IF(ISNUMBER(Regressions!G68),ROUND(Regressions!G68, 1), NA())</f>
        <v>#N/A</v>
      </c>
      <c r="H58" s="414" t="e">
        <f>IF(ISNUMBER(Regressions!H68),ROUND(Regressions!H68, 1), NA())</f>
        <v>#N/A</v>
      </c>
      <c r="I58" s="415" t="e">
        <f>IF(ISNUMBER(Regressions!I68),ROUND(Regressions!I68, 1), NA())</f>
        <v>#N/A</v>
      </c>
      <c r="J58" s="416" t="e">
        <f>IF(ISNUMBER(Regressions!J68),ROUND(Regressions!J68, 1), NA())</f>
        <v>#N/A</v>
      </c>
      <c r="K58" s="314" t="e">
        <f>IF(ISNUMBER(Regressions!K68),ROUND(Regressions!K68, 1), NA())</f>
        <v>#N/A</v>
      </c>
      <c r="L58" s="417" t="e">
        <f>IF(ISNUMBER(Regressions!L68),ROUND(Regressions!L68, 1), NA())</f>
        <v>#N/A</v>
      </c>
      <c r="M58" s="414" t="e">
        <f>IF(ISNUMBER(Regressions!M68),ROUND(Regressions!M68, 1), NA())</f>
        <v>#N/A</v>
      </c>
      <c r="N58" s="418" t="e">
        <f>IF(ISNUMBER(Regressions!N68),ROUND(Regressions!N68, 1), NA())</f>
        <v>#N/A</v>
      </c>
      <c r="O58" s="412" t="e">
        <f>IF(ISNUMBER(Regressions!O68),ROUND(Regressions!O68, 1), NA())</f>
        <v>#N/A</v>
      </c>
      <c r="P58" s="314" t="e">
        <f>IF(ISNUMBER(Regressions!P68),ROUND(Regressions!P68, 1), NA())</f>
        <v>#N/A</v>
      </c>
      <c r="Q58" s="419" t="e">
        <f>IF(ISNUMBER(Regressions!Q68),ROUND(Regressions!Q68, 1), NA())</f>
        <v>#N/A</v>
      </c>
      <c r="R58" s="414" t="e">
        <f>IF(ISNUMBER(Regressions!R68),ROUND(Regressions!R68, 1), NA())</f>
        <v>#N/A</v>
      </c>
      <c r="S58" s="415" t="e">
        <f>IF(ISNUMBER(Regressions!S68),ROUND(Regressions!S68, 1), NA())</f>
        <v>#N/A</v>
      </c>
    </row>
    <row r="59" x14ac:dyDescent="0.2">
      <c r="A59" s="242" t="str">
        <f>IF(ISBLANK(Regressions!A69), " ", Regressions!A69)</f>
        <v>Ethiopia</v>
      </c>
      <c r="B59" s="237">
        <f>IF(ISBLANK(Regressions!B69), " ", Regressions!B69)</f>
        <v>2004</v>
      </c>
      <c r="C59" s="240" t="str">
        <f>IF(ISBLANK(Regressions!C69), " ", Regressions!C69)</f>
        <v>Pre-primary</v>
      </c>
      <c r="D59" s="244">
        <f>IF(ISBLANK(Regressions!D69), " ", Regressions!D69)</f>
        <v>7289629</v>
      </c>
      <c r="E59" s="412" t="e">
        <f>IF(ISNUMBER(Regressions!E69),ROUND(Regressions!E69, 1), NA())</f>
        <v>#N/A</v>
      </c>
      <c r="F59" s="314" t="e">
        <f>IF(ISNUMBER(Regressions!F69),ROUND(Regressions!F69, 1), NA())</f>
        <v>#N/A</v>
      </c>
      <c r="G59" s="413" t="e">
        <f>IF(ISNUMBER(Regressions!G69),ROUND(Regressions!G69, 1), NA())</f>
        <v>#N/A</v>
      </c>
      <c r="H59" s="414" t="e">
        <f>IF(ISNUMBER(Regressions!H69),ROUND(Regressions!H69, 1), NA())</f>
        <v>#N/A</v>
      </c>
      <c r="I59" s="415" t="e">
        <f>IF(ISNUMBER(Regressions!I69),ROUND(Regressions!I69, 1), NA())</f>
        <v>#N/A</v>
      </c>
      <c r="J59" s="416" t="e">
        <f>IF(ISNUMBER(Regressions!J69),ROUND(Regressions!J69, 1), NA())</f>
        <v>#N/A</v>
      </c>
      <c r="K59" s="314" t="e">
        <f>IF(ISNUMBER(Regressions!K69),ROUND(Regressions!K69, 1), NA())</f>
        <v>#N/A</v>
      </c>
      <c r="L59" s="417" t="e">
        <f>IF(ISNUMBER(Regressions!L69),ROUND(Regressions!L69, 1), NA())</f>
        <v>#N/A</v>
      </c>
      <c r="M59" s="414" t="e">
        <f>IF(ISNUMBER(Regressions!M69),ROUND(Regressions!M69, 1), NA())</f>
        <v>#N/A</v>
      </c>
      <c r="N59" s="418" t="e">
        <f>IF(ISNUMBER(Regressions!N69),ROUND(Regressions!N69, 1), NA())</f>
        <v>#N/A</v>
      </c>
      <c r="O59" s="412" t="e">
        <f>IF(ISNUMBER(Regressions!O69),ROUND(Regressions!O69, 1), NA())</f>
        <v>#N/A</v>
      </c>
      <c r="P59" s="314" t="e">
        <f>IF(ISNUMBER(Regressions!P69),ROUND(Regressions!P69, 1), NA())</f>
        <v>#N/A</v>
      </c>
      <c r="Q59" s="419" t="e">
        <f>IF(ISNUMBER(Regressions!Q69),ROUND(Regressions!Q69, 1), NA())</f>
        <v>#N/A</v>
      </c>
      <c r="R59" s="414" t="e">
        <f>IF(ISNUMBER(Regressions!R69),ROUND(Regressions!R69, 1), NA())</f>
        <v>#N/A</v>
      </c>
      <c r="S59" s="415" t="e">
        <f>IF(ISNUMBER(Regressions!S69),ROUND(Regressions!S69, 1), NA())</f>
        <v>#N/A</v>
      </c>
    </row>
    <row r="60" x14ac:dyDescent="0.2">
      <c r="A60" s="242" t="str">
        <f>IF(ISBLANK(Regressions!A70), " ", Regressions!A70)</f>
        <v>Ethiopia</v>
      </c>
      <c r="B60" s="237">
        <f>IF(ISBLANK(Regressions!B70), " ", Regressions!B70)</f>
        <v>2005</v>
      </c>
      <c r="C60" s="240" t="str">
        <f>IF(ISBLANK(Regressions!C70), " ", Regressions!C70)</f>
        <v>Pre-primary</v>
      </c>
      <c r="D60" s="244">
        <f>IF(ISBLANK(Regressions!D70), " ", Regressions!D70)</f>
        <v>7507944</v>
      </c>
      <c r="E60" s="412" t="e">
        <f>IF(ISNUMBER(Regressions!E70),ROUND(Regressions!E70, 1), NA())</f>
        <v>#N/A</v>
      </c>
      <c r="F60" s="314" t="e">
        <f>IF(ISNUMBER(Regressions!F70),ROUND(Regressions!F70, 1), NA())</f>
        <v>#N/A</v>
      </c>
      <c r="G60" s="413" t="e">
        <f>IF(ISNUMBER(Regressions!G70),ROUND(Regressions!G70, 1), NA())</f>
        <v>#N/A</v>
      </c>
      <c r="H60" s="414" t="e">
        <f>IF(ISNUMBER(Regressions!H70),ROUND(Regressions!H70, 1), NA())</f>
        <v>#N/A</v>
      </c>
      <c r="I60" s="415" t="e">
        <f>IF(ISNUMBER(Regressions!I70),ROUND(Regressions!I70, 1), NA())</f>
        <v>#N/A</v>
      </c>
      <c r="J60" s="416" t="e">
        <f>IF(ISNUMBER(Regressions!J70),ROUND(Regressions!J70, 1), NA())</f>
        <v>#N/A</v>
      </c>
      <c r="K60" s="314" t="e">
        <f>IF(ISNUMBER(Regressions!K70),ROUND(Regressions!K70, 1), NA())</f>
        <v>#N/A</v>
      </c>
      <c r="L60" s="417" t="e">
        <f>IF(ISNUMBER(Regressions!L70),ROUND(Regressions!L70, 1), NA())</f>
        <v>#N/A</v>
      </c>
      <c r="M60" s="414" t="e">
        <f>IF(ISNUMBER(Regressions!M70),ROUND(Regressions!M70, 1), NA())</f>
        <v>#N/A</v>
      </c>
      <c r="N60" s="418" t="e">
        <f>IF(ISNUMBER(Regressions!N70),ROUND(Regressions!N70, 1), NA())</f>
        <v>#N/A</v>
      </c>
      <c r="O60" s="412" t="e">
        <f>IF(ISNUMBER(Regressions!O70),ROUND(Regressions!O70, 1), NA())</f>
        <v>#N/A</v>
      </c>
      <c r="P60" s="314" t="e">
        <f>IF(ISNUMBER(Regressions!P70),ROUND(Regressions!P70, 1), NA())</f>
        <v>#N/A</v>
      </c>
      <c r="Q60" s="419" t="e">
        <f>IF(ISNUMBER(Regressions!Q70),ROUND(Regressions!Q70, 1), NA())</f>
        <v>#N/A</v>
      </c>
      <c r="R60" s="414" t="e">
        <f>IF(ISNUMBER(Regressions!R70),ROUND(Regressions!R70, 1), NA())</f>
        <v>#N/A</v>
      </c>
      <c r="S60" s="415" t="e">
        <f>IF(ISNUMBER(Regressions!S70),ROUND(Regressions!S70, 1), NA())</f>
        <v>#N/A</v>
      </c>
    </row>
    <row r="61" x14ac:dyDescent="0.2">
      <c r="A61" s="242" t="str">
        <f>IF(ISBLANK(Regressions!A71), " ", Regressions!A71)</f>
        <v>Ethiopia</v>
      </c>
      <c r="B61" s="237">
        <f>IF(ISBLANK(Regressions!B71), " ", Regressions!B71)</f>
        <v>2006</v>
      </c>
      <c r="C61" s="240" t="str">
        <f>IF(ISBLANK(Regressions!C71), " ", Regressions!C71)</f>
        <v>Pre-primary</v>
      </c>
      <c r="D61" s="244">
        <f>IF(ISBLANK(Regressions!D71), " ", Regressions!D71)</f>
        <v>7653816</v>
      </c>
      <c r="E61" s="412" t="e">
        <f>IF(ISNUMBER(Regressions!E71),ROUND(Regressions!E71, 1), NA())</f>
        <v>#N/A</v>
      </c>
      <c r="F61" s="314" t="e">
        <f>IF(ISNUMBER(Regressions!F71),ROUND(Regressions!F71, 1), NA())</f>
        <v>#N/A</v>
      </c>
      <c r="G61" s="413" t="e">
        <f>IF(ISNUMBER(Regressions!G71),ROUND(Regressions!G71, 1), NA())</f>
        <v>#N/A</v>
      </c>
      <c r="H61" s="414" t="e">
        <f>IF(ISNUMBER(Regressions!H71),ROUND(Regressions!H71, 1), NA())</f>
        <v>#N/A</v>
      </c>
      <c r="I61" s="415" t="e">
        <f>IF(ISNUMBER(Regressions!I71),ROUND(Regressions!I71, 1), NA())</f>
        <v>#N/A</v>
      </c>
      <c r="J61" s="416" t="e">
        <f>IF(ISNUMBER(Regressions!J71),ROUND(Regressions!J71, 1), NA())</f>
        <v>#N/A</v>
      </c>
      <c r="K61" s="314" t="e">
        <f>IF(ISNUMBER(Regressions!K71),ROUND(Regressions!K71, 1), NA())</f>
        <v>#N/A</v>
      </c>
      <c r="L61" s="417" t="e">
        <f>IF(ISNUMBER(Regressions!L71),ROUND(Regressions!L71, 1), NA())</f>
        <v>#N/A</v>
      </c>
      <c r="M61" s="414" t="e">
        <f>IF(ISNUMBER(Regressions!M71),ROUND(Regressions!M71, 1), NA())</f>
        <v>#N/A</v>
      </c>
      <c r="N61" s="418" t="e">
        <f>IF(ISNUMBER(Regressions!N71),ROUND(Regressions!N71, 1), NA())</f>
        <v>#N/A</v>
      </c>
      <c r="O61" s="412" t="e">
        <f>IF(ISNUMBER(Regressions!O71),ROUND(Regressions!O71, 1), NA())</f>
        <v>#N/A</v>
      </c>
      <c r="P61" s="314" t="e">
        <f>IF(ISNUMBER(Regressions!P71),ROUND(Regressions!P71, 1), NA())</f>
        <v>#N/A</v>
      </c>
      <c r="Q61" s="419" t="e">
        <f>IF(ISNUMBER(Regressions!Q71),ROUND(Regressions!Q71, 1), NA())</f>
        <v>#N/A</v>
      </c>
      <c r="R61" s="414" t="e">
        <f>IF(ISNUMBER(Regressions!R71),ROUND(Regressions!R71, 1), NA())</f>
        <v>#N/A</v>
      </c>
      <c r="S61" s="415" t="e">
        <f>IF(ISNUMBER(Regressions!S71),ROUND(Regressions!S71, 1), NA())</f>
        <v>#N/A</v>
      </c>
    </row>
    <row r="62" x14ac:dyDescent="0.2">
      <c r="A62" s="242" t="str">
        <f>IF(ISBLANK(Regressions!A72), " ", Regressions!A72)</f>
        <v>Ethiopia</v>
      </c>
      <c r="B62" s="237">
        <f>IF(ISBLANK(Regressions!B72), " ", Regressions!B72)</f>
        <v>2007</v>
      </c>
      <c r="C62" s="240" t="str">
        <f>IF(ISBLANK(Regressions!C72), " ", Regressions!C72)</f>
        <v>Pre-primary</v>
      </c>
      <c r="D62" s="244">
        <f>IF(ISBLANK(Regressions!D72), " ", Regressions!D72)</f>
        <v>7795691</v>
      </c>
      <c r="E62" s="412" t="e">
        <f>IF(ISNUMBER(Regressions!E72),ROUND(Regressions!E72, 1), NA())</f>
        <v>#N/A</v>
      </c>
      <c r="F62" s="314" t="e">
        <f>IF(ISNUMBER(Regressions!F72),ROUND(Regressions!F72, 1), NA())</f>
        <v>#N/A</v>
      </c>
      <c r="G62" s="413" t="e">
        <f>IF(ISNUMBER(Regressions!G72),ROUND(Regressions!G72, 1), NA())</f>
        <v>#N/A</v>
      </c>
      <c r="H62" s="414" t="e">
        <f>IF(ISNUMBER(Regressions!H72),ROUND(Regressions!H72, 1), NA())</f>
        <v>#N/A</v>
      </c>
      <c r="I62" s="415" t="e">
        <f>IF(ISNUMBER(Regressions!I72),ROUND(Regressions!I72, 1), NA())</f>
        <v>#N/A</v>
      </c>
      <c r="J62" s="416" t="e">
        <f>IF(ISNUMBER(Regressions!J72),ROUND(Regressions!J72, 1), NA())</f>
        <v>#N/A</v>
      </c>
      <c r="K62" s="314" t="e">
        <f>IF(ISNUMBER(Regressions!K72),ROUND(Regressions!K72, 1), NA())</f>
        <v>#N/A</v>
      </c>
      <c r="L62" s="417" t="e">
        <f>IF(ISNUMBER(Regressions!L72),ROUND(Regressions!L72, 1), NA())</f>
        <v>#N/A</v>
      </c>
      <c r="M62" s="414" t="e">
        <f>IF(ISNUMBER(Regressions!M72),ROUND(Regressions!M72, 1), NA())</f>
        <v>#N/A</v>
      </c>
      <c r="N62" s="418" t="e">
        <f>IF(ISNUMBER(Regressions!N72),ROUND(Regressions!N72, 1), NA())</f>
        <v>#N/A</v>
      </c>
      <c r="O62" s="412" t="e">
        <f>IF(ISNUMBER(Regressions!O72),ROUND(Regressions!O72, 1), NA())</f>
        <v>#N/A</v>
      </c>
      <c r="P62" s="314" t="e">
        <f>IF(ISNUMBER(Regressions!P72),ROUND(Regressions!P72, 1), NA())</f>
        <v>#N/A</v>
      </c>
      <c r="Q62" s="419" t="e">
        <f>IF(ISNUMBER(Regressions!Q72),ROUND(Regressions!Q72, 1), NA())</f>
        <v>#N/A</v>
      </c>
      <c r="R62" s="414" t="e">
        <f>IF(ISNUMBER(Regressions!R72),ROUND(Regressions!R72, 1), NA())</f>
        <v>#N/A</v>
      </c>
      <c r="S62" s="415" t="e">
        <f>IF(ISNUMBER(Regressions!S72),ROUND(Regressions!S72, 1), NA())</f>
        <v>#N/A</v>
      </c>
    </row>
    <row r="63" x14ac:dyDescent="0.2">
      <c r="A63" s="242" t="str">
        <f>IF(ISBLANK(Regressions!A73), " ", Regressions!A73)</f>
        <v>Ethiopia</v>
      </c>
      <c r="B63" s="237">
        <f>IF(ISBLANK(Regressions!B73), " ", Regressions!B73)</f>
        <v>2008</v>
      </c>
      <c r="C63" s="240" t="str">
        <f>IF(ISBLANK(Regressions!C73), " ", Regressions!C73)</f>
        <v>Pre-primary</v>
      </c>
      <c r="D63" s="244">
        <f>IF(ISBLANK(Regressions!D73), " ", Regressions!D73)</f>
        <v>7899498</v>
      </c>
      <c r="E63" s="412" t="e">
        <f>IF(ISNUMBER(Regressions!E73),ROUND(Regressions!E73, 1), NA())</f>
        <v>#N/A</v>
      </c>
      <c r="F63" s="314" t="e">
        <f>IF(ISNUMBER(Regressions!F73),ROUND(Regressions!F73, 1), NA())</f>
        <v>#N/A</v>
      </c>
      <c r="G63" s="413" t="e">
        <f>IF(ISNUMBER(Regressions!G73),ROUND(Regressions!G73, 1), NA())</f>
        <v>#N/A</v>
      </c>
      <c r="H63" s="414" t="e">
        <f>IF(ISNUMBER(Regressions!H73),ROUND(Regressions!H73, 1), NA())</f>
        <v>#N/A</v>
      </c>
      <c r="I63" s="415" t="e">
        <f>IF(ISNUMBER(Regressions!I73),ROUND(Regressions!I73, 1), NA())</f>
        <v>#N/A</v>
      </c>
      <c r="J63" s="416" t="e">
        <f>IF(ISNUMBER(Regressions!J73),ROUND(Regressions!J73, 1), NA())</f>
        <v>#N/A</v>
      </c>
      <c r="K63" s="314" t="e">
        <f>IF(ISNUMBER(Regressions!K73),ROUND(Regressions!K73, 1), NA())</f>
        <v>#N/A</v>
      </c>
      <c r="L63" s="417" t="e">
        <f>IF(ISNUMBER(Regressions!L73),ROUND(Regressions!L73, 1), NA())</f>
        <v>#N/A</v>
      </c>
      <c r="M63" s="414" t="e">
        <f>IF(ISNUMBER(Regressions!M73),ROUND(Regressions!M73, 1), NA())</f>
        <v>#N/A</v>
      </c>
      <c r="N63" s="418" t="e">
        <f>IF(ISNUMBER(Regressions!N73),ROUND(Regressions!N73, 1), NA())</f>
        <v>#N/A</v>
      </c>
      <c r="O63" s="412" t="e">
        <f>IF(ISNUMBER(Regressions!O73),ROUND(Regressions!O73, 1), NA())</f>
        <v>#N/A</v>
      </c>
      <c r="P63" s="314" t="e">
        <f>IF(ISNUMBER(Regressions!P73),ROUND(Regressions!P73, 1), NA())</f>
        <v>#N/A</v>
      </c>
      <c r="Q63" s="419" t="e">
        <f>IF(ISNUMBER(Regressions!Q73),ROUND(Regressions!Q73, 1), NA())</f>
        <v>#N/A</v>
      </c>
      <c r="R63" s="414" t="e">
        <f>IF(ISNUMBER(Regressions!R73),ROUND(Regressions!R73, 1), NA())</f>
        <v>#N/A</v>
      </c>
      <c r="S63" s="415" t="e">
        <f>IF(ISNUMBER(Regressions!S73),ROUND(Regressions!S73, 1), NA())</f>
        <v>#N/A</v>
      </c>
    </row>
    <row r="64" x14ac:dyDescent="0.2">
      <c r="A64" s="242" t="str">
        <f>IF(ISBLANK(Regressions!A74), " ", Regressions!A74)</f>
        <v>Ethiopia</v>
      </c>
      <c r="B64" s="237">
        <f>IF(ISBLANK(Regressions!B74), " ", Regressions!B74)</f>
        <v>2009</v>
      </c>
      <c r="C64" s="240" t="str">
        <f>IF(ISBLANK(Regressions!C74), " ", Regressions!C74)</f>
        <v>Pre-primary</v>
      </c>
      <c r="D64" s="244">
        <f>IF(ISBLANK(Regressions!D74), " ", Regressions!D74)</f>
        <v>7975055</v>
      </c>
      <c r="E64" s="412" t="e">
        <f>IF(ISNUMBER(Regressions!E74),ROUND(Regressions!E74, 1), NA())</f>
        <v>#N/A</v>
      </c>
      <c r="F64" s="314" t="e">
        <f>IF(ISNUMBER(Regressions!F74),ROUND(Regressions!F74, 1), NA())</f>
        <v>#N/A</v>
      </c>
      <c r="G64" s="413" t="e">
        <f>IF(ISNUMBER(Regressions!G74),ROUND(Regressions!G74, 1), NA())</f>
        <v>#N/A</v>
      </c>
      <c r="H64" s="414" t="e">
        <f>IF(ISNUMBER(Regressions!H74),ROUND(Regressions!H74, 1), NA())</f>
        <v>#N/A</v>
      </c>
      <c r="I64" s="415" t="e">
        <f>IF(ISNUMBER(Regressions!I74),ROUND(Regressions!I74, 1), NA())</f>
        <v>#N/A</v>
      </c>
      <c r="J64" s="416" t="e">
        <f>IF(ISNUMBER(Regressions!J74),ROUND(Regressions!J74, 1), NA())</f>
        <v>#N/A</v>
      </c>
      <c r="K64" s="314" t="e">
        <f>IF(ISNUMBER(Regressions!K74),ROUND(Regressions!K74, 1), NA())</f>
        <v>#N/A</v>
      </c>
      <c r="L64" s="417" t="e">
        <f>IF(ISNUMBER(Regressions!L74),ROUND(Regressions!L74, 1), NA())</f>
        <v>#N/A</v>
      </c>
      <c r="M64" s="414" t="e">
        <f>IF(ISNUMBER(Regressions!M74),ROUND(Regressions!M74, 1), NA())</f>
        <v>#N/A</v>
      </c>
      <c r="N64" s="418" t="e">
        <f>IF(ISNUMBER(Regressions!N74),ROUND(Regressions!N74, 1), NA())</f>
        <v>#N/A</v>
      </c>
      <c r="O64" s="412" t="e">
        <f>IF(ISNUMBER(Regressions!O74),ROUND(Regressions!O74, 1), NA())</f>
        <v>#N/A</v>
      </c>
      <c r="P64" s="314" t="e">
        <f>IF(ISNUMBER(Regressions!P74),ROUND(Regressions!P74, 1), NA())</f>
        <v>#N/A</v>
      </c>
      <c r="Q64" s="419" t="e">
        <f>IF(ISNUMBER(Regressions!Q74),ROUND(Regressions!Q74, 1), NA())</f>
        <v>#N/A</v>
      </c>
      <c r="R64" s="414" t="e">
        <f>IF(ISNUMBER(Regressions!R74),ROUND(Regressions!R74, 1), NA())</f>
        <v>#N/A</v>
      </c>
      <c r="S64" s="415" t="e">
        <f>IF(ISNUMBER(Regressions!S74),ROUND(Regressions!S74, 1), NA())</f>
        <v>#N/A</v>
      </c>
    </row>
    <row r="65" x14ac:dyDescent="0.2">
      <c r="A65" s="242" t="str">
        <f>IF(ISBLANK(Regressions!A75), " ", Regressions!A75)</f>
        <v>Ethiopia</v>
      </c>
      <c r="B65" s="237">
        <f>IF(ISBLANK(Regressions!B75), " ", Regressions!B75)</f>
        <v>2010</v>
      </c>
      <c r="C65" s="240" t="str">
        <f>IF(ISBLANK(Regressions!C75), " ", Regressions!C75)</f>
        <v>Pre-primary</v>
      </c>
      <c r="D65" s="244">
        <f>IF(ISBLANK(Regressions!D75), " ", Regressions!D75)</f>
        <v>8035708</v>
      </c>
      <c r="E65" s="412" t="e">
        <f>IF(ISNUMBER(Regressions!E75),ROUND(Regressions!E75, 1), NA())</f>
        <v>#N/A</v>
      </c>
      <c r="F65" s="314" t="e">
        <f>IF(ISNUMBER(Regressions!F75),ROUND(Regressions!F75, 1), NA())</f>
        <v>#N/A</v>
      </c>
      <c r="G65" s="413" t="e">
        <f>IF(ISNUMBER(Regressions!G75),ROUND(Regressions!G75, 1), NA())</f>
        <v>#N/A</v>
      </c>
      <c r="H65" s="414" t="e">
        <f>IF(ISNUMBER(Regressions!H75),ROUND(Regressions!H75, 1), NA())</f>
        <v>#N/A</v>
      </c>
      <c r="I65" s="415" t="e">
        <f>IF(ISNUMBER(Regressions!I75),ROUND(Regressions!I75, 1), NA())</f>
        <v>#N/A</v>
      </c>
      <c r="J65" s="416" t="e">
        <f>IF(ISNUMBER(Regressions!J75),ROUND(Regressions!J75, 1), NA())</f>
        <v>#N/A</v>
      </c>
      <c r="K65" s="314" t="e">
        <f>IF(ISNUMBER(Regressions!K75),ROUND(Regressions!K75, 1), NA())</f>
        <v>#N/A</v>
      </c>
      <c r="L65" s="417" t="e">
        <f>IF(ISNUMBER(Regressions!L75),ROUND(Regressions!L75, 1), NA())</f>
        <v>#N/A</v>
      </c>
      <c r="M65" s="414" t="e">
        <f>IF(ISNUMBER(Regressions!M75),ROUND(Regressions!M75, 1), NA())</f>
        <v>#N/A</v>
      </c>
      <c r="N65" s="418" t="e">
        <f>IF(ISNUMBER(Regressions!N75),ROUND(Regressions!N75, 1), NA())</f>
        <v>#N/A</v>
      </c>
      <c r="O65" s="412" t="e">
        <f>IF(ISNUMBER(Regressions!O75),ROUND(Regressions!O75, 1), NA())</f>
        <v>#N/A</v>
      </c>
      <c r="P65" s="314" t="e">
        <f>IF(ISNUMBER(Regressions!P75),ROUND(Regressions!P75, 1), NA())</f>
        <v>#N/A</v>
      </c>
      <c r="Q65" s="419" t="e">
        <f>IF(ISNUMBER(Regressions!Q75),ROUND(Regressions!Q75, 1), NA())</f>
        <v>#N/A</v>
      </c>
      <c r="R65" s="414" t="e">
        <f>IF(ISNUMBER(Regressions!R75),ROUND(Regressions!R75, 1), NA())</f>
        <v>#N/A</v>
      </c>
      <c r="S65" s="415" t="e">
        <f>IF(ISNUMBER(Regressions!S75),ROUND(Regressions!S75, 1), NA())</f>
        <v>#N/A</v>
      </c>
    </row>
    <row r="66" x14ac:dyDescent="0.2">
      <c r="A66" s="242" t="str">
        <f>IF(ISBLANK(Regressions!A76), " ", Regressions!A76)</f>
        <v>Ethiopia</v>
      </c>
      <c r="B66" s="237">
        <f>IF(ISBLANK(Regressions!B76), " ", Regressions!B76)</f>
        <v>2011</v>
      </c>
      <c r="C66" s="240" t="str">
        <f>IF(ISBLANK(Regressions!C76), " ", Regressions!C76)</f>
        <v>Pre-primary</v>
      </c>
      <c r="D66" s="244">
        <f>IF(ISBLANK(Regressions!D76), " ", Regressions!D76)</f>
        <v>8099093</v>
      </c>
      <c r="E66" s="412" t="e">
        <f>IF(ISNUMBER(Regressions!E76),ROUND(Regressions!E76, 1), NA())</f>
        <v>#N/A</v>
      </c>
      <c r="F66" s="314" t="e">
        <f>IF(ISNUMBER(Regressions!F76),ROUND(Regressions!F76, 1), NA())</f>
        <v>#N/A</v>
      </c>
      <c r="G66" s="413" t="e">
        <f>IF(ISNUMBER(Regressions!G76),ROUND(Regressions!G76, 1), NA())</f>
        <v>#N/A</v>
      </c>
      <c r="H66" s="414" t="e">
        <f>IF(ISNUMBER(Regressions!H76),ROUND(Regressions!H76, 1), NA())</f>
        <v>#N/A</v>
      </c>
      <c r="I66" s="415" t="e">
        <f>IF(ISNUMBER(Regressions!I76),ROUND(Regressions!I76, 1), NA())</f>
        <v>#N/A</v>
      </c>
      <c r="J66" s="416" t="e">
        <f>IF(ISNUMBER(Regressions!J76),ROUND(Regressions!J76, 1), NA())</f>
        <v>#N/A</v>
      </c>
      <c r="K66" s="314" t="e">
        <f>IF(ISNUMBER(Regressions!K76),ROUND(Regressions!K76, 1), NA())</f>
        <v>#N/A</v>
      </c>
      <c r="L66" s="417" t="e">
        <f>IF(ISNUMBER(Regressions!L76),ROUND(Regressions!L76, 1), NA())</f>
        <v>#N/A</v>
      </c>
      <c r="M66" s="414" t="e">
        <f>IF(ISNUMBER(Regressions!M76),ROUND(Regressions!M76, 1), NA())</f>
        <v>#N/A</v>
      </c>
      <c r="N66" s="418" t="e">
        <f>IF(ISNUMBER(Regressions!N76),ROUND(Regressions!N76, 1), NA())</f>
        <v>#N/A</v>
      </c>
      <c r="O66" s="412" t="e">
        <f>IF(ISNUMBER(Regressions!O76),ROUND(Regressions!O76, 1), NA())</f>
        <v>#N/A</v>
      </c>
      <c r="P66" s="314" t="e">
        <f>IF(ISNUMBER(Regressions!P76),ROUND(Regressions!P76, 1), NA())</f>
        <v>#N/A</v>
      </c>
      <c r="Q66" s="419" t="e">
        <f>IF(ISNUMBER(Regressions!Q76),ROUND(Regressions!Q76, 1), NA())</f>
        <v>#N/A</v>
      </c>
      <c r="R66" s="414" t="e">
        <f>IF(ISNUMBER(Regressions!R76),ROUND(Regressions!R76, 1), NA())</f>
        <v>#N/A</v>
      </c>
      <c r="S66" s="415" t="e">
        <f>IF(ISNUMBER(Regressions!S76),ROUND(Regressions!S76, 1), NA())</f>
        <v>#N/A</v>
      </c>
    </row>
    <row r="67" x14ac:dyDescent="0.2">
      <c r="A67" s="242" t="str">
        <f>IF(ISBLANK(Regressions!A77), " ", Regressions!A77)</f>
        <v>Ethiopia</v>
      </c>
      <c r="B67" s="237">
        <f>IF(ISBLANK(Regressions!B77), " ", Regressions!B77)</f>
        <v>2012</v>
      </c>
      <c r="C67" s="240" t="str">
        <f>IF(ISBLANK(Regressions!C77), " ", Regressions!C77)</f>
        <v>Pre-primary</v>
      </c>
      <c r="D67" s="244">
        <f>IF(ISBLANK(Regressions!D77), " ", Regressions!D77)</f>
        <v>8158996</v>
      </c>
      <c r="E67" s="412" t="e">
        <f>IF(ISNUMBER(Regressions!E77),ROUND(Regressions!E77, 1), NA())</f>
        <v>#N/A</v>
      </c>
      <c r="F67" s="314" t="e">
        <f>IF(ISNUMBER(Regressions!F77),ROUND(Regressions!F77, 1), NA())</f>
        <v>#N/A</v>
      </c>
      <c r="G67" s="413" t="e">
        <f>IF(ISNUMBER(Regressions!G77),ROUND(Regressions!G77, 1), NA())</f>
        <v>#N/A</v>
      </c>
      <c r="H67" s="414" t="e">
        <f>IF(ISNUMBER(Regressions!H77),ROUND(Regressions!H77, 1), NA())</f>
        <v>#N/A</v>
      </c>
      <c r="I67" s="415" t="e">
        <f>IF(ISNUMBER(Regressions!I77),ROUND(Regressions!I77, 1), NA())</f>
        <v>#N/A</v>
      </c>
      <c r="J67" s="416" t="e">
        <f>IF(ISNUMBER(Regressions!J77),ROUND(Regressions!J77, 1), NA())</f>
        <v>#N/A</v>
      </c>
      <c r="K67" s="314" t="e">
        <f>IF(ISNUMBER(Regressions!K77),ROUND(Regressions!K77, 1), NA())</f>
        <v>#N/A</v>
      </c>
      <c r="L67" s="417" t="e">
        <f>IF(ISNUMBER(Regressions!L77),ROUND(Regressions!L77, 1), NA())</f>
        <v>#N/A</v>
      </c>
      <c r="M67" s="414" t="e">
        <f>IF(ISNUMBER(Regressions!M77),ROUND(Regressions!M77, 1), NA())</f>
        <v>#N/A</v>
      </c>
      <c r="N67" s="418" t="e">
        <f>IF(ISNUMBER(Regressions!N77),ROUND(Regressions!N77, 1), NA())</f>
        <v>#N/A</v>
      </c>
      <c r="O67" s="412" t="e">
        <f>IF(ISNUMBER(Regressions!O77),ROUND(Regressions!O77, 1), NA())</f>
        <v>#N/A</v>
      </c>
      <c r="P67" s="314" t="e">
        <f>IF(ISNUMBER(Regressions!P77),ROUND(Regressions!P77, 1), NA())</f>
        <v>#N/A</v>
      </c>
      <c r="Q67" s="419" t="e">
        <f>IF(ISNUMBER(Regressions!Q77),ROUND(Regressions!Q77, 1), NA())</f>
        <v>#N/A</v>
      </c>
      <c r="R67" s="414" t="e">
        <f>IF(ISNUMBER(Regressions!R77),ROUND(Regressions!R77, 1), NA())</f>
        <v>#N/A</v>
      </c>
      <c r="S67" s="415" t="e">
        <f>IF(ISNUMBER(Regressions!S77),ROUND(Regressions!S77, 1), NA())</f>
        <v>#N/A</v>
      </c>
    </row>
    <row r="68" x14ac:dyDescent="0.2">
      <c r="A68" s="242" t="str">
        <f>IF(ISBLANK(Regressions!A78), " ", Regressions!A78)</f>
        <v>Ethiopia</v>
      </c>
      <c r="B68" s="237">
        <f>IF(ISBLANK(Regressions!B78), " ", Regressions!B78)</f>
        <v>2013</v>
      </c>
      <c r="C68" s="240" t="str">
        <f>IF(ISBLANK(Regressions!C78), " ", Regressions!C78)</f>
        <v>Pre-primary</v>
      </c>
      <c r="D68" s="244">
        <f>IF(ISBLANK(Regressions!D78), " ", Regressions!D78)</f>
        <v>8206479</v>
      </c>
      <c r="E68" s="412" t="e">
        <f>IF(ISNUMBER(Regressions!E78),ROUND(Regressions!E78, 1), NA())</f>
        <v>#N/A</v>
      </c>
      <c r="F68" s="314" t="e">
        <f>IF(ISNUMBER(Regressions!F78),ROUND(Regressions!F78, 1), NA())</f>
        <v>#N/A</v>
      </c>
      <c r="G68" s="413" t="e">
        <f>IF(ISNUMBER(Regressions!G78),ROUND(Regressions!G78, 1), NA())</f>
        <v>#N/A</v>
      </c>
      <c r="H68" s="414" t="e">
        <f>IF(ISNUMBER(Regressions!H78),ROUND(Regressions!H78, 1), NA())</f>
        <v>#N/A</v>
      </c>
      <c r="I68" s="415" t="e">
        <f>IF(ISNUMBER(Regressions!I78),ROUND(Regressions!I78, 1), NA())</f>
        <v>#N/A</v>
      </c>
      <c r="J68" s="416" t="e">
        <f>IF(ISNUMBER(Regressions!J78),ROUND(Regressions!J78, 1), NA())</f>
        <v>#N/A</v>
      </c>
      <c r="K68" s="314" t="e">
        <f>IF(ISNUMBER(Regressions!K78),ROUND(Regressions!K78, 1), NA())</f>
        <v>#N/A</v>
      </c>
      <c r="L68" s="417" t="e">
        <f>IF(ISNUMBER(Regressions!L78),ROUND(Regressions!L78, 1), NA())</f>
        <v>#N/A</v>
      </c>
      <c r="M68" s="414" t="e">
        <f>IF(ISNUMBER(Regressions!M78),ROUND(Regressions!M78, 1), NA())</f>
        <v>#N/A</v>
      </c>
      <c r="N68" s="418" t="e">
        <f>IF(ISNUMBER(Regressions!N78),ROUND(Regressions!N78, 1), NA())</f>
        <v>#N/A</v>
      </c>
      <c r="O68" s="412" t="e">
        <f>IF(ISNUMBER(Regressions!O78),ROUND(Regressions!O78, 1), NA())</f>
        <v>#N/A</v>
      </c>
      <c r="P68" s="314" t="e">
        <f>IF(ISNUMBER(Regressions!P78),ROUND(Regressions!P78, 1), NA())</f>
        <v>#N/A</v>
      </c>
      <c r="Q68" s="419" t="e">
        <f>IF(ISNUMBER(Regressions!Q78),ROUND(Regressions!Q78, 1), NA())</f>
        <v>#N/A</v>
      </c>
      <c r="R68" s="414" t="e">
        <f>IF(ISNUMBER(Regressions!R78),ROUND(Regressions!R78, 1), NA())</f>
        <v>#N/A</v>
      </c>
      <c r="S68" s="415" t="e">
        <f>IF(ISNUMBER(Regressions!S78),ROUND(Regressions!S78, 1), NA())</f>
        <v>#N/A</v>
      </c>
    </row>
    <row r="69" x14ac:dyDescent="0.2">
      <c r="A69" s="242" t="str">
        <f>IF(ISBLANK(Regressions!A79), " ", Regressions!A79)</f>
        <v>Ethiopia</v>
      </c>
      <c r="B69" s="237">
        <f>IF(ISBLANK(Regressions!B79), " ", Regressions!B79)</f>
        <v>2014</v>
      </c>
      <c r="C69" s="240" t="str">
        <f>IF(ISBLANK(Regressions!C79), " ", Regressions!C79)</f>
        <v>Pre-primary</v>
      </c>
      <c r="D69" s="244">
        <f>IF(ISBLANK(Regressions!D79), " ", Regressions!D79)</f>
        <v>8252956</v>
      </c>
      <c r="E69" s="412" t="e">
        <f>IF(ISNUMBER(Regressions!E79),ROUND(Regressions!E79, 1), NA())</f>
        <v>#N/A</v>
      </c>
      <c r="F69" s="314" t="e">
        <f>IF(ISNUMBER(Regressions!F79),ROUND(Regressions!F79, 1), NA())</f>
        <v>#N/A</v>
      </c>
      <c r="G69" s="413" t="e">
        <f>IF(ISNUMBER(Regressions!G79),ROUND(Regressions!G79, 1), NA())</f>
        <v>#N/A</v>
      </c>
      <c r="H69" s="414" t="e">
        <f>IF(ISNUMBER(Regressions!H79),ROUND(Regressions!H79, 1), NA())</f>
        <v>#N/A</v>
      </c>
      <c r="I69" s="415" t="e">
        <f>IF(ISNUMBER(Regressions!I79),ROUND(Regressions!I79, 1), NA())</f>
        <v>#N/A</v>
      </c>
      <c r="J69" s="416" t="e">
        <f>IF(ISNUMBER(Regressions!J79),ROUND(Regressions!J79, 1), NA())</f>
        <v>#N/A</v>
      </c>
      <c r="K69" s="314" t="e">
        <f>IF(ISNUMBER(Regressions!K79),ROUND(Regressions!K79, 1), NA())</f>
        <v>#N/A</v>
      </c>
      <c r="L69" s="417" t="e">
        <f>IF(ISNUMBER(Regressions!L79),ROUND(Regressions!L79, 1), NA())</f>
        <v>#N/A</v>
      </c>
      <c r="M69" s="414" t="e">
        <f>IF(ISNUMBER(Regressions!M79),ROUND(Regressions!M79, 1), NA())</f>
        <v>#N/A</v>
      </c>
      <c r="N69" s="418" t="e">
        <f>IF(ISNUMBER(Regressions!N79),ROUND(Regressions!N79, 1), NA())</f>
        <v>#N/A</v>
      </c>
      <c r="O69" s="412" t="e">
        <f>IF(ISNUMBER(Regressions!O79),ROUND(Regressions!O79, 1), NA())</f>
        <v>#N/A</v>
      </c>
      <c r="P69" s="314" t="e">
        <f>IF(ISNUMBER(Regressions!P79),ROUND(Regressions!P79, 1), NA())</f>
        <v>#N/A</v>
      </c>
      <c r="Q69" s="419" t="e">
        <f>IF(ISNUMBER(Regressions!Q79),ROUND(Regressions!Q79, 1), NA())</f>
        <v>#N/A</v>
      </c>
      <c r="R69" s="414" t="e">
        <f>IF(ISNUMBER(Regressions!R79),ROUND(Regressions!R79, 1), NA())</f>
        <v>#N/A</v>
      </c>
      <c r="S69" s="415" t="e">
        <f>IF(ISNUMBER(Regressions!S79),ROUND(Regressions!S79, 1), NA())</f>
        <v>#N/A</v>
      </c>
    </row>
    <row r="70" x14ac:dyDescent="0.2">
      <c r="A70" s="242" t="str">
        <f>IF(ISBLANK(Regressions!A80), " ", Regressions!A80)</f>
        <v>Ethiopia</v>
      </c>
      <c r="B70" s="237">
        <f>IF(ISBLANK(Regressions!B80), " ", Regressions!B80)</f>
        <v>2015</v>
      </c>
      <c r="C70" s="240" t="str">
        <f>IF(ISBLANK(Regressions!C80), " ", Regressions!C80)</f>
        <v>Pre-primary</v>
      </c>
      <c r="D70" s="244">
        <f>IF(ISBLANK(Regressions!D80), " ", Regressions!D80)</f>
        <v>8311931</v>
      </c>
      <c r="E70" s="412" t="e">
        <f>IF(ISNUMBER(Regressions!E80),ROUND(Regressions!E80, 1), NA())</f>
        <v>#N/A</v>
      </c>
      <c r="F70" s="314" t="e">
        <f>IF(ISNUMBER(Regressions!F80),ROUND(Regressions!F80, 1), NA())</f>
        <v>#N/A</v>
      </c>
      <c r="G70" s="413" t="e">
        <f>IF(ISNUMBER(Regressions!G80),ROUND(Regressions!G80, 1), NA())</f>
        <v>#N/A</v>
      </c>
      <c r="H70" s="414" t="e">
        <f>IF(ISNUMBER(Regressions!H80),ROUND(Regressions!H80, 1), NA())</f>
        <v>#N/A</v>
      </c>
      <c r="I70" s="415" t="e">
        <f>IF(ISNUMBER(Regressions!I80),ROUND(Regressions!I80, 1), NA())</f>
        <v>#N/A</v>
      </c>
      <c r="J70" s="416" t="e">
        <f>IF(ISNUMBER(Regressions!J80),ROUND(Regressions!J80, 1), NA())</f>
        <v>#N/A</v>
      </c>
      <c r="K70" s="314" t="e">
        <f>IF(ISNUMBER(Regressions!K80),ROUND(Regressions!K80, 1), NA())</f>
        <v>#N/A</v>
      </c>
      <c r="L70" s="417" t="e">
        <f>IF(ISNUMBER(Regressions!L80),ROUND(Regressions!L80, 1), NA())</f>
        <v>#N/A</v>
      </c>
      <c r="M70" s="414" t="e">
        <f>IF(ISNUMBER(Regressions!M80),ROUND(Regressions!M80, 1), NA())</f>
        <v>#N/A</v>
      </c>
      <c r="N70" s="418" t="e">
        <f>IF(ISNUMBER(Regressions!N80),ROUND(Regressions!N80, 1), NA())</f>
        <v>#N/A</v>
      </c>
      <c r="O70" s="412" t="e">
        <f>IF(ISNUMBER(Regressions!O80),ROUND(Regressions!O80, 1), NA())</f>
        <v>#N/A</v>
      </c>
      <c r="P70" s="314" t="e">
        <f>IF(ISNUMBER(Regressions!P80),ROUND(Regressions!P80, 1), NA())</f>
        <v>#N/A</v>
      </c>
      <c r="Q70" s="419" t="e">
        <f>IF(ISNUMBER(Regressions!Q80),ROUND(Regressions!Q80, 1), NA())</f>
        <v>#N/A</v>
      </c>
      <c r="R70" s="414" t="e">
        <f>IF(ISNUMBER(Regressions!R80),ROUND(Regressions!R80, 1), NA())</f>
        <v>#N/A</v>
      </c>
      <c r="S70" s="415" t="e">
        <f>IF(ISNUMBER(Regressions!S80),ROUND(Regressions!S80, 1), NA())</f>
        <v>#N/A</v>
      </c>
    </row>
    <row r="71" x14ac:dyDescent="0.2">
      <c r="A71" s="389" t="str">
        <f>IF(ISBLANK(Regressions!A81), " ", Regressions!A81)</f>
        <v>Ethiopia</v>
      </c>
      <c r="B71" s="390">
        <f>IF(ISBLANK(Regressions!B81), " ", Regressions!B81)</f>
        <v>2016</v>
      </c>
      <c r="C71" s="391" t="str">
        <f>IF(ISBLANK(Regressions!C81), " ", Regressions!C81)</f>
        <v>Pre-primary</v>
      </c>
      <c r="D71" s="392">
        <f>IF(ISBLANK(Regressions!D81), " ", Regressions!D81)</f>
        <v>8398386</v>
      </c>
      <c r="E71" s="420" t="e">
        <f>IF(ISNUMBER(Regressions!E81),ROUND(Regressions!E81, 1), NA())</f>
        <v>#N/A</v>
      </c>
      <c r="F71" s="315" t="e">
        <f>IF(ISNUMBER(Regressions!F81),ROUND(Regressions!F81, 1), NA())</f>
        <v>#N/A</v>
      </c>
      <c r="G71" s="421" t="e">
        <f>IF(ISNUMBER(Regressions!G81),ROUND(Regressions!G81, 1), NA())</f>
        <v>#N/A</v>
      </c>
      <c r="H71" s="422" t="e">
        <f>IF(ISNUMBER(Regressions!H81),ROUND(Regressions!H81, 1), NA())</f>
        <v>#N/A</v>
      </c>
      <c r="I71" s="423" t="e">
        <f>IF(ISNUMBER(Regressions!I81),ROUND(Regressions!I81, 1), NA())</f>
        <v>#N/A</v>
      </c>
      <c r="J71" s="424" t="e">
        <f>IF(ISNUMBER(Regressions!J81),ROUND(Regressions!J81, 1), NA())</f>
        <v>#N/A</v>
      </c>
      <c r="K71" s="315" t="e">
        <f>IF(ISNUMBER(Regressions!K81),ROUND(Regressions!K81, 1), NA())</f>
        <v>#N/A</v>
      </c>
      <c r="L71" s="425" t="e">
        <f>IF(ISNUMBER(Regressions!L81),ROUND(Regressions!L81, 1), NA())</f>
        <v>#N/A</v>
      </c>
      <c r="M71" s="422" t="e">
        <f>IF(ISNUMBER(Regressions!M81),ROUND(Regressions!M81, 1), NA())</f>
        <v>#N/A</v>
      </c>
      <c r="N71" s="426" t="e">
        <f>IF(ISNUMBER(Regressions!N81),ROUND(Regressions!N81, 1), NA())</f>
        <v>#N/A</v>
      </c>
      <c r="O71" s="420" t="e">
        <f>IF(ISNUMBER(Regressions!O81),ROUND(Regressions!O81, 1), NA())</f>
        <v>#N/A</v>
      </c>
      <c r="P71" s="315" t="e">
        <f>IF(ISNUMBER(Regressions!P81),ROUND(Regressions!P81, 1), NA())</f>
        <v>#N/A</v>
      </c>
      <c r="Q71" s="427" t="e">
        <f>IF(ISNUMBER(Regressions!Q81),ROUND(Regressions!Q81, 1), NA())</f>
        <v>#N/A</v>
      </c>
      <c r="R71" s="422" t="e">
        <f>IF(ISNUMBER(Regressions!R81),ROUND(Regressions!R81, 1), NA())</f>
        <v>#N/A</v>
      </c>
      <c r="S71" s="423" t="e">
        <f>IF(ISNUMBER(Regressions!S81),ROUND(Regressions!S81, 1), NA())</f>
        <v>#N/A</v>
      </c>
    </row>
    <row r="72" x14ac:dyDescent="0.2">
      <c r="A72" s="242" t="str">
        <f>IF(ISBLANK(Regressions!A82), " ", Regressions!A82)</f>
        <v>Ethiopia</v>
      </c>
      <c r="B72" s="237">
        <f>IF(ISBLANK(Regressions!B82), " ", Regressions!B82)</f>
        <v>2000</v>
      </c>
      <c r="C72" s="240" t="str">
        <f>IF(ISBLANK(Regressions!C82), " ", Regressions!C82)</f>
        <v>Primary</v>
      </c>
      <c r="D72" s="244">
        <f>IF(ISBLANK(Regressions!D82), " ", Regressions!D82)</f>
        <v>10740041</v>
      </c>
      <c r="E72" s="412">
        <f>IF(ISNUMBER(Regressions!E82),ROUND(Regressions!E82, 1), NA())</f>
        <v>46.9</v>
      </c>
      <c r="F72" s="314" t="e">
        <f>IF(ISNUMBER(Regressions!F82),ROUND(Regressions!F82, 1), NA())</f>
        <v>#N/A</v>
      </c>
      <c r="G72" s="413" t="e">
        <f>IF(ISNUMBER(Regressions!G82),ROUND(Regressions!G82, 1), NA())</f>
        <v>#N/A</v>
      </c>
      <c r="H72" s="414" t="e">
        <f>IF(ISNUMBER(Regressions!H82),ROUND(Regressions!H82, 1), NA())</f>
        <v>#N/A</v>
      </c>
      <c r="I72" s="415" t="e">
        <f>IF(ISNUMBER(Regressions!I82),ROUND(Regressions!I82, 1), NA())</f>
        <v>#N/A</v>
      </c>
      <c r="J72" s="416">
        <f>IF(ISNUMBER(Regressions!J82),ROUND(Regressions!J82, 1), NA())</f>
        <v>70.900000000000006</v>
      </c>
      <c r="K72" s="314" t="e">
        <f>IF(ISNUMBER(Regressions!K82),ROUND(Regressions!K82, 1), NA())</f>
        <v>#N/A</v>
      </c>
      <c r="L72" s="417" t="e">
        <f>IF(ISNUMBER(Regressions!L82),ROUND(Regressions!L82, 1), NA())</f>
        <v>#N/A</v>
      </c>
      <c r="M72" s="414" t="e">
        <f>IF(ISNUMBER(Regressions!M82),ROUND(Regressions!M82, 1), NA())</f>
        <v>#N/A</v>
      </c>
      <c r="N72" s="418" t="e">
        <f>IF(ISNUMBER(Regressions!N82),ROUND(Regressions!N82, 1), NA())</f>
        <v>#N/A</v>
      </c>
      <c r="O72" s="412" t="e">
        <f>IF(ISNUMBER(Regressions!O82),ROUND(Regressions!O82, 1), NA())</f>
        <v>#N/A</v>
      </c>
      <c r="P72" s="314" t="e">
        <f>IF(ISNUMBER(Regressions!P82),ROUND(Regressions!P82, 1), NA())</f>
        <v>#N/A</v>
      </c>
      <c r="Q72" s="419" t="e">
        <f>IF(ISNUMBER(Regressions!Q82),ROUND(Regressions!Q82, 1), NA())</f>
        <v>#N/A</v>
      </c>
      <c r="R72" s="414" t="e">
        <f>IF(ISNUMBER(Regressions!R82),ROUND(Regressions!R82, 1), NA())</f>
        <v>#N/A</v>
      </c>
      <c r="S72" s="415" t="e">
        <f>IF(ISNUMBER(Regressions!S82),ROUND(Regressions!S82, 1), NA())</f>
        <v>#N/A</v>
      </c>
    </row>
    <row r="73" x14ac:dyDescent="0.2">
      <c r="A73" s="242" t="str">
        <f>IF(ISBLANK(Regressions!A83), " ", Regressions!A83)</f>
        <v>Ethiopia</v>
      </c>
      <c r="B73" s="237">
        <f>IF(ISBLANK(Regressions!B83), " ", Regressions!B83)</f>
        <v>2001</v>
      </c>
      <c r="C73" s="240" t="str">
        <f>IF(ISBLANK(Regressions!C83), " ", Regressions!C83)</f>
        <v>Primary</v>
      </c>
      <c r="D73" s="244">
        <f>IF(ISBLANK(Regressions!D83), " ", Regressions!D83)</f>
        <v>11036499</v>
      </c>
      <c r="E73" s="412">
        <f>IF(ISNUMBER(Regressions!E83),ROUND(Regressions!E83, 1), NA())</f>
        <v>46.1</v>
      </c>
      <c r="F73" s="314">
        <f>IF(ISNUMBER(Regressions!F83),ROUND(Regressions!F83, 1), NA())</f>
        <v>25.7</v>
      </c>
      <c r="G73" s="413" t="e">
        <f>IF(ISNUMBER(Regressions!G83),ROUND(Regressions!G83, 1), NA())</f>
        <v>#N/A</v>
      </c>
      <c r="H73" s="414">
        <f>IF(ISNUMBER(Regressions!H83),ROUND(Regressions!H83, 1), NA())</f>
        <v>25.7</v>
      </c>
      <c r="I73" s="415">
        <f>IF(ISNUMBER(Regressions!I83),ROUND(Regressions!I83, 1), NA())</f>
        <v>74.3</v>
      </c>
      <c r="J73" s="416">
        <f>IF(ISNUMBER(Regressions!J83),ROUND(Regressions!J83, 1), NA())</f>
        <v>72.5</v>
      </c>
      <c r="K73" s="314" t="e">
        <f>IF(ISNUMBER(Regressions!K83),ROUND(Regressions!K83, 1), NA())</f>
        <v>#N/A</v>
      </c>
      <c r="L73" s="417" t="e">
        <f>IF(ISNUMBER(Regressions!L83),ROUND(Regressions!L83, 1), NA())</f>
        <v>#N/A</v>
      </c>
      <c r="M73" s="414" t="e">
        <f>IF(ISNUMBER(Regressions!M83),ROUND(Regressions!M83, 1), NA())</f>
        <v>#N/A</v>
      </c>
      <c r="N73" s="418" t="e">
        <f>IF(ISNUMBER(Regressions!N83),ROUND(Regressions!N83, 1), NA())</f>
        <v>#N/A</v>
      </c>
      <c r="O73" s="412" t="e">
        <f>IF(ISNUMBER(Regressions!O83),ROUND(Regressions!O83, 1), NA())</f>
        <v>#N/A</v>
      </c>
      <c r="P73" s="314" t="e">
        <f>IF(ISNUMBER(Regressions!P83),ROUND(Regressions!P83, 1), NA())</f>
        <v>#N/A</v>
      </c>
      <c r="Q73" s="419" t="e">
        <f>IF(ISNUMBER(Regressions!Q83),ROUND(Regressions!Q83, 1), NA())</f>
        <v>#N/A</v>
      </c>
      <c r="R73" s="414" t="e">
        <f>IF(ISNUMBER(Regressions!R83),ROUND(Regressions!R83, 1), NA())</f>
        <v>#N/A</v>
      </c>
      <c r="S73" s="415" t="e">
        <f>IF(ISNUMBER(Regressions!S83),ROUND(Regressions!S83, 1), NA())</f>
        <v>#N/A</v>
      </c>
    </row>
    <row r="74" x14ac:dyDescent="0.2">
      <c r="A74" s="242" t="str">
        <f>IF(ISBLANK(Regressions!A84), " ", Regressions!A84)</f>
        <v>Ethiopia</v>
      </c>
      <c r="B74" s="237">
        <f>IF(ISBLANK(Regressions!B84), " ", Regressions!B84)</f>
        <v>2002</v>
      </c>
      <c r="C74" s="240" t="str">
        <f>IF(ISBLANK(Regressions!C84), " ", Regressions!C84)</f>
        <v>Primary</v>
      </c>
      <c r="D74" s="244">
        <f>IF(ISBLANK(Regressions!D84), " ", Regressions!D84)</f>
        <v>11366521</v>
      </c>
      <c r="E74" s="412">
        <f>IF(ISNUMBER(Regressions!E84),ROUND(Regressions!E84, 1), NA())</f>
        <v>45.4</v>
      </c>
      <c r="F74" s="314">
        <f>IF(ISNUMBER(Regressions!F84),ROUND(Regressions!F84, 1), NA())</f>
        <v>25.7</v>
      </c>
      <c r="G74" s="413" t="e">
        <f>IF(ISNUMBER(Regressions!G84),ROUND(Regressions!G84, 1), NA())</f>
        <v>#N/A</v>
      </c>
      <c r="H74" s="414">
        <f>IF(ISNUMBER(Regressions!H84),ROUND(Regressions!H84, 1), NA())</f>
        <v>25.7</v>
      </c>
      <c r="I74" s="415">
        <f>IF(ISNUMBER(Regressions!I84),ROUND(Regressions!I84, 1), NA())</f>
        <v>74.3</v>
      </c>
      <c r="J74" s="416">
        <f>IF(ISNUMBER(Regressions!J84),ROUND(Regressions!J84, 1), NA())</f>
        <v>74</v>
      </c>
      <c r="K74" s="314" t="e">
        <f>IF(ISNUMBER(Regressions!K84),ROUND(Regressions!K84, 1), NA())</f>
        <v>#N/A</v>
      </c>
      <c r="L74" s="417" t="e">
        <f>IF(ISNUMBER(Regressions!L84),ROUND(Regressions!L84, 1), NA())</f>
        <v>#N/A</v>
      </c>
      <c r="M74" s="414" t="e">
        <f>IF(ISNUMBER(Regressions!M84),ROUND(Regressions!M84, 1), NA())</f>
        <v>#N/A</v>
      </c>
      <c r="N74" s="418" t="e">
        <f>IF(ISNUMBER(Regressions!N84),ROUND(Regressions!N84, 1), NA())</f>
        <v>#N/A</v>
      </c>
      <c r="O74" s="412" t="e">
        <f>IF(ISNUMBER(Regressions!O84),ROUND(Regressions!O84, 1), NA())</f>
        <v>#N/A</v>
      </c>
      <c r="P74" s="314" t="e">
        <f>IF(ISNUMBER(Regressions!P84),ROUND(Regressions!P84, 1), NA())</f>
        <v>#N/A</v>
      </c>
      <c r="Q74" s="419" t="e">
        <f>IF(ISNUMBER(Regressions!Q84),ROUND(Regressions!Q84, 1), NA())</f>
        <v>#N/A</v>
      </c>
      <c r="R74" s="414" t="e">
        <f>IF(ISNUMBER(Regressions!R84),ROUND(Regressions!R84, 1), NA())</f>
        <v>#N/A</v>
      </c>
      <c r="S74" s="415" t="e">
        <f>IF(ISNUMBER(Regressions!S84),ROUND(Regressions!S84, 1), NA())</f>
        <v>#N/A</v>
      </c>
    </row>
    <row r="75" x14ac:dyDescent="0.2">
      <c r="A75" s="242" t="str">
        <f>IF(ISBLANK(Regressions!A85), " ", Regressions!A85)</f>
        <v>Ethiopia</v>
      </c>
      <c r="B75" s="237">
        <f>IF(ISBLANK(Regressions!B85), " ", Regressions!B85)</f>
        <v>2003</v>
      </c>
      <c r="C75" s="240" t="str">
        <f>IF(ISBLANK(Regressions!C85), " ", Regressions!C85)</f>
        <v>Primary</v>
      </c>
      <c r="D75" s="244">
        <f>IF(ISBLANK(Regressions!D85), " ", Regressions!D85)</f>
        <v>11760935</v>
      </c>
      <c r="E75" s="412">
        <f>IF(ISNUMBER(Regressions!E85),ROUND(Regressions!E85, 1), NA())</f>
        <v>44.7</v>
      </c>
      <c r="F75" s="314">
        <f>IF(ISNUMBER(Regressions!F85),ROUND(Regressions!F85, 1), NA())</f>
        <v>25.7</v>
      </c>
      <c r="G75" s="413" t="e">
        <f>IF(ISNUMBER(Regressions!G85),ROUND(Regressions!G85, 1), NA())</f>
        <v>#N/A</v>
      </c>
      <c r="H75" s="414">
        <f>IF(ISNUMBER(Regressions!H85),ROUND(Regressions!H85, 1), NA())</f>
        <v>25.7</v>
      </c>
      <c r="I75" s="415">
        <f>IF(ISNUMBER(Regressions!I85),ROUND(Regressions!I85, 1), NA())</f>
        <v>74.3</v>
      </c>
      <c r="J75" s="416">
        <f>IF(ISNUMBER(Regressions!J85),ROUND(Regressions!J85, 1), NA())</f>
        <v>75.5</v>
      </c>
      <c r="K75" s="314" t="e">
        <f>IF(ISNUMBER(Regressions!K85),ROUND(Regressions!K85, 1), NA())</f>
        <v>#N/A</v>
      </c>
      <c r="L75" s="417" t="e">
        <f>IF(ISNUMBER(Regressions!L85),ROUND(Regressions!L85, 1), NA())</f>
        <v>#N/A</v>
      </c>
      <c r="M75" s="414" t="e">
        <f>IF(ISNUMBER(Regressions!M85),ROUND(Regressions!M85, 1), NA())</f>
        <v>#N/A</v>
      </c>
      <c r="N75" s="418" t="e">
        <f>IF(ISNUMBER(Regressions!N85),ROUND(Regressions!N85, 1), NA())</f>
        <v>#N/A</v>
      </c>
      <c r="O75" s="412" t="e">
        <f>IF(ISNUMBER(Regressions!O85),ROUND(Regressions!O85, 1), NA())</f>
        <v>#N/A</v>
      </c>
      <c r="P75" s="314" t="e">
        <f>IF(ISNUMBER(Regressions!P85),ROUND(Regressions!P85, 1), NA())</f>
        <v>#N/A</v>
      </c>
      <c r="Q75" s="419" t="e">
        <f>IF(ISNUMBER(Regressions!Q85),ROUND(Regressions!Q85, 1), NA())</f>
        <v>#N/A</v>
      </c>
      <c r="R75" s="414" t="e">
        <f>IF(ISNUMBER(Regressions!R85),ROUND(Regressions!R85, 1), NA())</f>
        <v>#N/A</v>
      </c>
      <c r="S75" s="415" t="e">
        <f>IF(ISNUMBER(Regressions!S85),ROUND(Regressions!S85, 1), NA())</f>
        <v>#N/A</v>
      </c>
    </row>
    <row r="76" x14ac:dyDescent="0.2">
      <c r="A76" s="242" t="str">
        <f>IF(ISBLANK(Regressions!A86), " ", Regressions!A86)</f>
        <v>Ethiopia</v>
      </c>
      <c r="B76" s="237">
        <f>IF(ISBLANK(Regressions!B86), " ", Regressions!B86)</f>
        <v>2004</v>
      </c>
      <c r="C76" s="240" t="str">
        <f>IF(ISBLANK(Regressions!C86), " ", Regressions!C86)</f>
        <v>Primary</v>
      </c>
      <c r="D76" s="244">
        <f>IF(ISBLANK(Regressions!D86), " ", Regressions!D86)</f>
        <v>12205700</v>
      </c>
      <c r="E76" s="412">
        <f>IF(ISNUMBER(Regressions!E86),ROUND(Regressions!E86, 1), NA())</f>
        <v>43.9</v>
      </c>
      <c r="F76" s="314">
        <f>IF(ISNUMBER(Regressions!F86),ROUND(Regressions!F86, 1), NA())</f>
        <v>25.7</v>
      </c>
      <c r="G76" s="413" t="e">
        <f>IF(ISNUMBER(Regressions!G86),ROUND(Regressions!G86, 1), NA())</f>
        <v>#N/A</v>
      </c>
      <c r="H76" s="414">
        <f>IF(ISNUMBER(Regressions!H86),ROUND(Regressions!H86, 1), NA())</f>
        <v>25.7</v>
      </c>
      <c r="I76" s="415">
        <f>IF(ISNUMBER(Regressions!I86),ROUND(Regressions!I86, 1), NA())</f>
        <v>74.3</v>
      </c>
      <c r="J76" s="416">
        <f>IF(ISNUMBER(Regressions!J86),ROUND(Regressions!J86, 1), NA())</f>
        <v>77.099999999999994</v>
      </c>
      <c r="K76" s="314" t="e">
        <f>IF(ISNUMBER(Regressions!K86),ROUND(Regressions!K86, 1), NA())</f>
        <v>#N/A</v>
      </c>
      <c r="L76" s="417" t="e">
        <f>IF(ISNUMBER(Regressions!L86),ROUND(Regressions!L86, 1), NA())</f>
        <v>#N/A</v>
      </c>
      <c r="M76" s="414" t="e">
        <f>IF(ISNUMBER(Regressions!M86),ROUND(Regressions!M86, 1), NA())</f>
        <v>#N/A</v>
      </c>
      <c r="N76" s="418" t="e">
        <f>IF(ISNUMBER(Regressions!N86),ROUND(Regressions!N86, 1), NA())</f>
        <v>#N/A</v>
      </c>
      <c r="O76" s="412" t="e">
        <f>IF(ISNUMBER(Regressions!O86),ROUND(Regressions!O86, 1), NA())</f>
        <v>#N/A</v>
      </c>
      <c r="P76" s="314" t="e">
        <f>IF(ISNUMBER(Regressions!P86),ROUND(Regressions!P86, 1), NA())</f>
        <v>#N/A</v>
      </c>
      <c r="Q76" s="419" t="e">
        <f>IF(ISNUMBER(Regressions!Q86),ROUND(Regressions!Q86, 1), NA())</f>
        <v>#N/A</v>
      </c>
      <c r="R76" s="414" t="e">
        <f>IF(ISNUMBER(Regressions!R86),ROUND(Regressions!R86, 1), NA())</f>
        <v>#N/A</v>
      </c>
      <c r="S76" s="415" t="e">
        <f>IF(ISNUMBER(Regressions!S86),ROUND(Regressions!S86, 1), NA())</f>
        <v>#N/A</v>
      </c>
    </row>
    <row r="77" x14ac:dyDescent="0.2">
      <c r="A77" s="242" t="str">
        <f>IF(ISBLANK(Regressions!A87), " ", Regressions!A87)</f>
        <v>Ethiopia</v>
      </c>
      <c r="B77" s="237">
        <f>IF(ISBLANK(Regressions!B87), " ", Regressions!B87)</f>
        <v>2005</v>
      </c>
      <c r="C77" s="240" t="str">
        <f>IF(ISBLANK(Regressions!C87), " ", Regressions!C87)</f>
        <v>Primary</v>
      </c>
      <c r="D77" s="244">
        <f>IF(ISBLANK(Regressions!D87), " ", Regressions!D87)</f>
        <v>12681050</v>
      </c>
      <c r="E77" s="412">
        <f>IF(ISNUMBER(Regressions!E87),ROUND(Regressions!E87, 1), NA())</f>
        <v>43.2</v>
      </c>
      <c r="F77" s="314">
        <f>IF(ISNUMBER(Regressions!F87),ROUND(Regressions!F87, 1), NA())</f>
        <v>25.7</v>
      </c>
      <c r="G77" s="413" t="e">
        <f>IF(ISNUMBER(Regressions!G87),ROUND(Regressions!G87, 1), NA())</f>
        <v>#N/A</v>
      </c>
      <c r="H77" s="414">
        <f>IF(ISNUMBER(Regressions!H87),ROUND(Regressions!H87, 1), NA())</f>
        <v>25.7</v>
      </c>
      <c r="I77" s="415">
        <f>IF(ISNUMBER(Regressions!I87),ROUND(Regressions!I87, 1), NA())</f>
        <v>74.3</v>
      </c>
      <c r="J77" s="416">
        <f>IF(ISNUMBER(Regressions!J87),ROUND(Regressions!J87, 1), NA())</f>
        <v>78.599999999999994</v>
      </c>
      <c r="K77" s="314" t="e">
        <f>IF(ISNUMBER(Regressions!K87),ROUND(Regressions!K87, 1), NA())</f>
        <v>#N/A</v>
      </c>
      <c r="L77" s="417" t="e">
        <f>IF(ISNUMBER(Regressions!L87),ROUND(Regressions!L87, 1), NA())</f>
        <v>#N/A</v>
      </c>
      <c r="M77" s="414" t="e">
        <f>IF(ISNUMBER(Regressions!M87),ROUND(Regressions!M87, 1), NA())</f>
        <v>#N/A</v>
      </c>
      <c r="N77" s="418" t="e">
        <f>IF(ISNUMBER(Regressions!N87),ROUND(Regressions!N87, 1), NA())</f>
        <v>#N/A</v>
      </c>
      <c r="O77" s="412" t="e">
        <f>IF(ISNUMBER(Regressions!O87),ROUND(Regressions!O87, 1), NA())</f>
        <v>#N/A</v>
      </c>
      <c r="P77" s="314" t="e">
        <f>IF(ISNUMBER(Regressions!P87),ROUND(Regressions!P87, 1), NA())</f>
        <v>#N/A</v>
      </c>
      <c r="Q77" s="419" t="e">
        <f>IF(ISNUMBER(Regressions!Q87),ROUND(Regressions!Q87, 1), NA())</f>
        <v>#N/A</v>
      </c>
      <c r="R77" s="414" t="e">
        <f>IF(ISNUMBER(Regressions!R87),ROUND(Regressions!R87, 1), NA())</f>
        <v>#N/A</v>
      </c>
      <c r="S77" s="415" t="e">
        <f>IF(ISNUMBER(Regressions!S87),ROUND(Regressions!S87, 1), NA())</f>
        <v>#N/A</v>
      </c>
    </row>
    <row r="78" x14ac:dyDescent="0.2">
      <c r="A78" s="242" t="str">
        <f>IF(ISBLANK(Regressions!A88), " ", Regressions!A88)</f>
        <v>Ethiopia</v>
      </c>
      <c r="B78" s="237">
        <f>IF(ISBLANK(Regressions!B88), " ", Regressions!B88)</f>
        <v>2006</v>
      </c>
      <c r="C78" s="240" t="str">
        <f>IF(ISBLANK(Regressions!C88), " ", Regressions!C88)</f>
        <v>Primary</v>
      </c>
      <c r="D78" s="244">
        <f>IF(ISBLANK(Regressions!D88), " ", Regressions!D88)</f>
        <v>13166795</v>
      </c>
      <c r="E78" s="412">
        <f>IF(ISNUMBER(Regressions!E88),ROUND(Regressions!E88, 1), NA())</f>
        <v>42.4</v>
      </c>
      <c r="F78" s="314">
        <f>IF(ISNUMBER(Regressions!F88),ROUND(Regressions!F88, 1), NA())</f>
        <v>25.2</v>
      </c>
      <c r="G78" s="413" t="e">
        <f>IF(ISNUMBER(Regressions!G88),ROUND(Regressions!G88, 1), NA())</f>
        <v>#N/A</v>
      </c>
      <c r="H78" s="414">
        <f>IF(ISNUMBER(Regressions!H88),ROUND(Regressions!H88, 1), NA())</f>
        <v>25.2</v>
      </c>
      <c r="I78" s="415">
        <f>IF(ISNUMBER(Regressions!I88),ROUND(Regressions!I88, 1), NA())</f>
        <v>74.8</v>
      </c>
      <c r="J78" s="416">
        <f>IF(ISNUMBER(Regressions!J88),ROUND(Regressions!J88, 1), NA())</f>
        <v>80.099999999999994</v>
      </c>
      <c r="K78" s="314" t="e">
        <f>IF(ISNUMBER(Regressions!K88),ROUND(Regressions!K88, 1), NA())</f>
        <v>#N/A</v>
      </c>
      <c r="L78" s="417" t="e">
        <f>IF(ISNUMBER(Regressions!L88),ROUND(Regressions!L88, 1), NA())</f>
        <v>#N/A</v>
      </c>
      <c r="M78" s="414" t="e">
        <f>IF(ISNUMBER(Regressions!M88),ROUND(Regressions!M88, 1), NA())</f>
        <v>#N/A</v>
      </c>
      <c r="N78" s="418" t="e">
        <f>IF(ISNUMBER(Regressions!N88),ROUND(Regressions!N88, 1), NA())</f>
        <v>#N/A</v>
      </c>
      <c r="O78" s="412" t="e">
        <f>IF(ISNUMBER(Regressions!O88),ROUND(Regressions!O88, 1), NA())</f>
        <v>#N/A</v>
      </c>
      <c r="P78" s="314" t="e">
        <f>IF(ISNUMBER(Regressions!P88),ROUND(Regressions!P88, 1), NA())</f>
        <v>#N/A</v>
      </c>
      <c r="Q78" s="419" t="e">
        <f>IF(ISNUMBER(Regressions!Q88),ROUND(Regressions!Q88, 1), NA())</f>
        <v>#N/A</v>
      </c>
      <c r="R78" s="414" t="e">
        <f>IF(ISNUMBER(Regressions!R88),ROUND(Regressions!R88, 1), NA())</f>
        <v>#N/A</v>
      </c>
      <c r="S78" s="415" t="e">
        <f>IF(ISNUMBER(Regressions!S88),ROUND(Regressions!S88, 1), NA())</f>
        <v>#N/A</v>
      </c>
    </row>
    <row r="79" x14ac:dyDescent="0.2">
      <c r="A79" s="242" t="str">
        <f>IF(ISBLANK(Regressions!A89), " ", Regressions!A89)</f>
        <v>Ethiopia</v>
      </c>
      <c r="B79" s="237">
        <f>IF(ISBLANK(Regressions!B89), " ", Regressions!B89)</f>
        <v>2007</v>
      </c>
      <c r="C79" s="240" t="str">
        <f>IF(ISBLANK(Regressions!C89), " ", Regressions!C89)</f>
        <v>Primary</v>
      </c>
      <c r="D79" s="244">
        <f>IF(ISBLANK(Regressions!D89), " ", Regressions!D89)</f>
        <v>13654074</v>
      </c>
      <c r="E79" s="412">
        <f>IF(ISNUMBER(Regressions!E89),ROUND(Regressions!E89, 1), NA())</f>
        <v>41.7</v>
      </c>
      <c r="F79" s="314">
        <f>IF(ISNUMBER(Regressions!F89),ROUND(Regressions!F89, 1), NA())</f>
        <v>24.7</v>
      </c>
      <c r="G79" s="413" t="e">
        <f>IF(ISNUMBER(Regressions!G89),ROUND(Regressions!G89, 1), NA())</f>
        <v>#N/A</v>
      </c>
      <c r="H79" s="414">
        <f>IF(ISNUMBER(Regressions!H89),ROUND(Regressions!H89, 1), NA())</f>
        <v>24.7</v>
      </c>
      <c r="I79" s="415">
        <f>IF(ISNUMBER(Regressions!I89),ROUND(Regressions!I89, 1), NA())</f>
        <v>75.3</v>
      </c>
      <c r="J79" s="416">
        <f>IF(ISNUMBER(Regressions!J89),ROUND(Regressions!J89, 1), NA())</f>
        <v>81.7</v>
      </c>
      <c r="K79" s="314" t="e">
        <f>IF(ISNUMBER(Regressions!K89),ROUND(Regressions!K89, 1), NA())</f>
        <v>#N/A</v>
      </c>
      <c r="L79" s="417" t="e">
        <f>IF(ISNUMBER(Regressions!L89),ROUND(Regressions!L89, 1), NA())</f>
        <v>#N/A</v>
      </c>
      <c r="M79" s="414" t="e">
        <f>IF(ISNUMBER(Regressions!M89),ROUND(Regressions!M89, 1), NA())</f>
        <v>#N/A</v>
      </c>
      <c r="N79" s="418" t="e">
        <f>IF(ISNUMBER(Regressions!N89),ROUND(Regressions!N89, 1), NA())</f>
        <v>#N/A</v>
      </c>
      <c r="O79" s="412" t="e">
        <f>IF(ISNUMBER(Regressions!O89),ROUND(Regressions!O89, 1), NA())</f>
        <v>#N/A</v>
      </c>
      <c r="P79" s="314" t="e">
        <f>IF(ISNUMBER(Regressions!P89),ROUND(Regressions!P89, 1), NA())</f>
        <v>#N/A</v>
      </c>
      <c r="Q79" s="419" t="e">
        <f>IF(ISNUMBER(Regressions!Q89),ROUND(Regressions!Q89, 1), NA())</f>
        <v>#N/A</v>
      </c>
      <c r="R79" s="414" t="e">
        <f>IF(ISNUMBER(Regressions!R89),ROUND(Regressions!R89, 1), NA())</f>
        <v>#N/A</v>
      </c>
      <c r="S79" s="415" t="e">
        <f>IF(ISNUMBER(Regressions!S89),ROUND(Regressions!S89, 1), NA())</f>
        <v>#N/A</v>
      </c>
    </row>
    <row r="80" x14ac:dyDescent="0.2">
      <c r="A80" s="242" t="str">
        <f>IF(ISBLANK(Regressions!A90), " ", Regressions!A90)</f>
        <v>Ethiopia</v>
      </c>
      <c r="B80" s="237">
        <f>IF(ISBLANK(Regressions!B90), " ", Regressions!B90)</f>
        <v>2008</v>
      </c>
      <c r="C80" s="240" t="str">
        <f>IF(ISBLANK(Regressions!C90), " ", Regressions!C90)</f>
        <v>Primary</v>
      </c>
      <c r="D80" s="244">
        <f>IF(ISBLANK(Regressions!D90), " ", Regressions!D90)</f>
        <v>14109530</v>
      </c>
      <c r="E80" s="412">
        <f>IF(ISNUMBER(Regressions!E90),ROUND(Regressions!E90, 1), NA())</f>
        <v>40.9</v>
      </c>
      <c r="F80" s="314">
        <f>IF(ISNUMBER(Regressions!F90),ROUND(Regressions!F90, 1), NA())</f>
        <v>24.2</v>
      </c>
      <c r="G80" s="413" t="e">
        <f>IF(ISNUMBER(Regressions!G90),ROUND(Regressions!G90, 1), NA())</f>
        <v>#N/A</v>
      </c>
      <c r="H80" s="414">
        <f>IF(ISNUMBER(Regressions!H90),ROUND(Regressions!H90, 1), NA())</f>
        <v>24.2</v>
      </c>
      <c r="I80" s="415">
        <f>IF(ISNUMBER(Regressions!I90),ROUND(Regressions!I90, 1), NA())</f>
        <v>75.8</v>
      </c>
      <c r="J80" s="416">
        <f>IF(ISNUMBER(Regressions!J90),ROUND(Regressions!J90, 1), NA())</f>
        <v>83.2</v>
      </c>
      <c r="K80" s="314" t="e">
        <f>IF(ISNUMBER(Regressions!K90),ROUND(Regressions!K90, 1), NA())</f>
        <v>#N/A</v>
      </c>
      <c r="L80" s="417" t="e">
        <f>IF(ISNUMBER(Regressions!L90),ROUND(Regressions!L90, 1), NA())</f>
        <v>#N/A</v>
      </c>
      <c r="M80" s="414" t="e">
        <f>IF(ISNUMBER(Regressions!M90),ROUND(Regressions!M90, 1), NA())</f>
        <v>#N/A</v>
      </c>
      <c r="N80" s="418" t="e">
        <f>IF(ISNUMBER(Regressions!N90),ROUND(Regressions!N90, 1), NA())</f>
        <v>#N/A</v>
      </c>
      <c r="O80" s="412" t="e">
        <f>IF(ISNUMBER(Regressions!O90),ROUND(Regressions!O90, 1), NA())</f>
        <v>#N/A</v>
      </c>
      <c r="P80" s="314" t="e">
        <f>IF(ISNUMBER(Regressions!P90),ROUND(Regressions!P90, 1), NA())</f>
        <v>#N/A</v>
      </c>
      <c r="Q80" s="419" t="e">
        <f>IF(ISNUMBER(Regressions!Q90),ROUND(Regressions!Q90, 1), NA())</f>
        <v>#N/A</v>
      </c>
      <c r="R80" s="414" t="e">
        <f>IF(ISNUMBER(Regressions!R90),ROUND(Regressions!R90, 1), NA())</f>
        <v>#N/A</v>
      </c>
      <c r="S80" s="415" t="e">
        <f>IF(ISNUMBER(Regressions!S90),ROUND(Regressions!S90, 1), NA())</f>
        <v>#N/A</v>
      </c>
    </row>
    <row r="81" x14ac:dyDescent="0.2">
      <c r="A81" s="242" t="str">
        <f>IF(ISBLANK(Regressions!A91), " ", Regressions!A91)</f>
        <v>Ethiopia</v>
      </c>
      <c r="B81" s="237">
        <f>IF(ISBLANK(Regressions!B91), " ", Regressions!B91)</f>
        <v>2009</v>
      </c>
      <c r="C81" s="240" t="str">
        <f>IF(ISBLANK(Regressions!C91), " ", Regressions!C91)</f>
        <v>Primary</v>
      </c>
      <c r="D81" s="244">
        <f>IF(ISBLANK(Regressions!D91), " ", Regressions!D91)</f>
        <v>14513600</v>
      </c>
      <c r="E81" s="412">
        <f>IF(ISNUMBER(Regressions!E91),ROUND(Regressions!E91, 1), NA())</f>
        <v>40.200000000000003</v>
      </c>
      <c r="F81" s="314">
        <f>IF(ISNUMBER(Regressions!F91),ROUND(Regressions!F91, 1), NA())</f>
        <v>23.6</v>
      </c>
      <c r="G81" s="413" t="e">
        <f>IF(ISNUMBER(Regressions!G91),ROUND(Regressions!G91, 1), NA())</f>
        <v>#N/A</v>
      </c>
      <c r="H81" s="414">
        <f>IF(ISNUMBER(Regressions!H91),ROUND(Regressions!H91, 1), NA())</f>
        <v>23.6</v>
      </c>
      <c r="I81" s="415">
        <f>IF(ISNUMBER(Regressions!I91),ROUND(Regressions!I91, 1), NA())</f>
        <v>76.400000000000006</v>
      </c>
      <c r="J81" s="416">
        <f>IF(ISNUMBER(Regressions!J91),ROUND(Regressions!J91, 1), NA())</f>
        <v>84.8</v>
      </c>
      <c r="K81" s="314" t="e">
        <f>IF(ISNUMBER(Regressions!K91),ROUND(Regressions!K91, 1), NA())</f>
        <v>#N/A</v>
      </c>
      <c r="L81" s="417" t="e">
        <f>IF(ISNUMBER(Regressions!L91),ROUND(Regressions!L91, 1), NA())</f>
        <v>#N/A</v>
      </c>
      <c r="M81" s="414" t="e">
        <f>IF(ISNUMBER(Regressions!M91),ROUND(Regressions!M91, 1), NA())</f>
        <v>#N/A</v>
      </c>
      <c r="N81" s="418" t="e">
        <f>IF(ISNUMBER(Regressions!N91),ROUND(Regressions!N91, 1), NA())</f>
        <v>#N/A</v>
      </c>
      <c r="O81" s="412" t="e">
        <f>IF(ISNUMBER(Regressions!O91),ROUND(Regressions!O91, 1), NA())</f>
        <v>#N/A</v>
      </c>
      <c r="P81" s="314" t="e">
        <f>IF(ISNUMBER(Regressions!P91),ROUND(Regressions!P91, 1), NA())</f>
        <v>#N/A</v>
      </c>
      <c r="Q81" s="419" t="e">
        <f>IF(ISNUMBER(Regressions!Q91),ROUND(Regressions!Q91, 1), NA())</f>
        <v>#N/A</v>
      </c>
      <c r="R81" s="414" t="e">
        <f>IF(ISNUMBER(Regressions!R91),ROUND(Regressions!R91, 1), NA())</f>
        <v>#N/A</v>
      </c>
      <c r="S81" s="415" t="e">
        <f>IF(ISNUMBER(Regressions!S91),ROUND(Regressions!S91, 1), NA())</f>
        <v>#N/A</v>
      </c>
    </row>
    <row r="82" x14ac:dyDescent="0.2">
      <c r="A82" s="242" t="str">
        <f>IF(ISBLANK(Regressions!A92), " ", Regressions!A92)</f>
        <v>Ethiopia</v>
      </c>
      <c r="B82" s="237">
        <f>IF(ISBLANK(Regressions!B92), " ", Regressions!B92)</f>
        <v>2010</v>
      </c>
      <c r="C82" s="240" t="str">
        <f>IF(ISBLANK(Regressions!C92), " ", Regressions!C92)</f>
        <v>Primary</v>
      </c>
      <c r="D82" s="244">
        <f>IF(ISBLANK(Regressions!D92), " ", Regressions!D92)</f>
        <v>14857146</v>
      </c>
      <c r="E82" s="412">
        <f>IF(ISNUMBER(Regressions!E92),ROUND(Regressions!E92, 1), NA())</f>
        <v>39.4</v>
      </c>
      <c r="F82" s="314">
        <f>IF(ISNUMBER(Regressions!F92),ROUND(Regressions!F92, 1), NA())</f>
        <v>23.1</v>
      </c>
      <c r="G82" s="413" t="e">
        <f>IF(ISNUMBER(Regressions!G92),ROUND(Regressions!G92, 1), NA())</f>
        <v>#N/A</v>
      </c>
      <c r="H82" s="414">
        <f>IF(ISNUMBER(Regressions!H92),ROUND(Regressions!H92, 1), NA())</f>
        <v>23.1</v>
      </c>
      <c r="I82" s="415">
        <f>IF(ISNUMBER(Regressions!I92),ROUND(Regressions!I92, 1), NA())</f>
        <v>76.900000000000006</v>
      </c>
      <c r="J82" s="416">
        <f>IF(ISNUMBER(Regressions!J92),ROUND(Regressions!J92, 1), NA())</f>
        <v>86.3</v>
      </c>
      <c r="K82" s="314" t="e">
        <f>IF(ISNUMBER(Regressions!K92),ROUND(Regressions!K92, 1), NA())</f>
        <v>#N/A</v>
      </c>
      <c r="L82" s="417" t="e">
        <f>IF(ISNUMBER(Regressions!L92),ROUND(Regressions!L92, 1), NA())</f>
        <v>#N/A</v>
      </c>
      <c r="M82" s="414" t="e">
        <f>IF(ISNUMBER(Regressions!M92),ROUND(Regressions!M92, 1), NA())</f>
        <v>#N/A</v>
      </c>
      <c r="N82" s="418" t="e">
        <f>IF(ISNUMBER(Regressions!N92),ROUND(Regressions!N92, 1), NA())</f>
        <v>#N/A</v>
      </c>
      <c r="O82" s="412" t="e">
        <f>IF(ISNUMBER(Regressions!O92),ROUND(Regressions!O92, 1), NA())</f>
        <v>#N/A</v>
      </c>
      <c r="P82" s="314" t="e">
        <f>IF(ISNUMBER(Regressions!P92),ROUND(Regressions!P92, 1), NA())</f>
        <v>#N/A</v>
      </c>
      <c r="Q82" s="419" t="e">
        <f>IF(ISNUMBER(Regressions!Q92),ROUND(Regressions!Q92, 1), NA())</f>
        <v>#N/A</v>
      </c>
      <c r="R82" s="414" t="e">
        <f>IF(ISNUMBER(Regressions!R92),ROUND(Regressions!R92, 1), NA())</f>
        <v>#N/A</v>
      </c>
      <c r="S82" s="415" t="e">
        <f>IF(ISNUMBER(Regressions!S92),ROUND(Regressions!S92, 1), NA())</f>
        <v>#N/A</v>
      </c>
    </row>
    <row r="83" x14ac:dyDescent="0.2">
      <c r="A83" s="242" t="str">
        <f>IF(ISBLANK(Regressions!A93), " ", Regressions!A93)</f>
        <v>Ethiopia</v>
      </c>
      <c r="B83" s="237">
        <f>IF(ISBLANK(Regressions!B93), " ", Regressions!B93)</f>
        <v>2011</v>
      </c>
      <c r="C83" s="240" t="str">
        <f>IF(ISBLANK(Regressions!C93), " ", Regressions!C93)</f>
        <v>Primary</v>
      </c>
      <c r="D83" s="244">
        <f>IF(ISBLANK(Regressions!D93), " ", Regressions!D93)</f>
        <v>15130034</v>
      </c>
      <c r="E83" s="412">
        <f>IF(ISNUMBER(Regressions!E93),ROUND(Regressions!E93, 1), NA())</f>
        <v>38.700000000000003</v>
      </c>
      <c r="F83" s="314">
        <f>IF(ISNUMBER(Regressions!F93),ROUND(Regressions!F93, 1), NA())</f>
        <v>22.6</v>
      </c>
      <c r="G83" s="413" t="e">
        <f>IF(ISNUMBER(Regressions!G93),ROUND(Regressions!G93, 1), NA())</f>
        <v>#N/A</v>
      </c>
      <c r="H83" s="414">
        <f>IF(ISNUMBER(Regressions!H93),ROUND(Regressions!H93, 1), NA())</f>
        <v>22.6</v>
      </c>
      <c r="I83" s="415">
        <f>IF(ISNUMBER(Regressions!I93),ROUND(Regressions!I93, 1), NA())</f>
        <v>77.400000000000006</v>
      </c>
      <c r="J83" s="416">
        <f>IF(ISNUMBER(Regressions!J93),ROUND(Regressions!J93, 1), NA())</f>
        <v>87.8</v>
      </c>
      <c r="K83" s="314" t="e">
        <f>IF(ISNUMBER(Regressions!K93),ROUND(Regressions!K93, 1), NA())</f>
        <v>#N/A</v>
      </c>
      <c r="L83" s="417" t="e">
        <f>IF(ISNUMBER(Regressions!L93),ROUND(Regressions!L93, 1), NA())</f>
        <v>#N/A</v>
      </c>
      <c r="M83" s="414" t="e">
        <f>IF(ISNUMBER(Regressions!M93),ROUND(Regressions!M93, 1), NA())</f>
        <v>#N/A</v>
      </c>
      <c r="N83" s="418" t="e">
        <f>IF(ISNUMBER(Regressions!N93),ROUND(Regressions!N93, 1), NA())</f>
        <v>#N/A</v>
      </c>
      <c r="O83" s="412" t="e">
        <f>IF(ISNUMBER(Regressions!O93),ROUND(Regressions!O93, 1), NA())</f>
        <v>#N/A</v>
      </c>
      <c r="P83" s="314" t="e">
        <f>IF(ISNUMBER(Regressions!P93),ROUND(Regressions!P93, 1), NA())</f>
        <v>#N/A</v>
      </c>
      <c r="Q83" s="419" t="e">
        <f>IF(ISNUMBER(Regressions!Q93),ROUND(Regressions!Q93, 1), NA())</f>
        <v>#N/A</v>
      </c>
      <c r="R83" s="414" t="e">
        <f>IF(ISNUMBER(Regressions!R93),ROUND(Regressions!R93, 1), NA())</f>
        <v>#N/A</v>
      </c>
      <c r="S83" s="415" t="e">
        <f>IF(ISNUMBER(Regressions!S93),ROUND(Regressions!S93, 1), NA())</f>
        <v>#N/A</v>
      </c>
    </row>
    <row r="84" x14ac:dyDescent="0.2">
      <c r="A84" s="242" t="str">
        <f>IF(ISBLANK(Regressions!A94), " ", Regressions!A94)</f>
        <v>Ethiopia</v>
      </c>
      <c r="B84" s="237">
        <f>IF(ISBLANK(Regressions!B94), " ", Regressions!B94)</f>
        <v>2012</v>
      </c>
      <c r="C84" s="240" t="str">
        <f>IF(ISBLANK(Regressions!C94), " ", Regressions!C94)</f>
        <v>Primary</v>
      </c>
      <c r="D84" s="244">
        <f>IF(ISBLANK(Regressions!D94), " ", Regressions!D94)</f>
        <v>15370029</v>
      </c>
      <c r="E84" s="412">
        <f>IF(ISNUMBER(Regressions!E94),ROUND(Regressions!E94, 1), NA())</f>
        <v>37.9</v>
      </c>
      <c r="F84" s="314">
        <f>IF(ISNUMBER(Regressions!F94),ROUND(Regressions!F94, 1), NA())</f>
        <v>22.1</v>
      </c>
      <c r="G84" s="413" t="e">
        <f>IF(ISNUMBER(Regressions!G94),ROUND(Regressions!G94, 1), NA())</f>
        <v>#N/A</v>
      </c>
      <c r="H84" s="414">
        <f>IF(ISNUMBER(Regressions!H94),ROUND(Regressions!H94, 1), NA())</f>
        <v>22.1</v>
      </c>
      <c r="I84" s="415">
        <f>IF(ISNUMBER(Regressions!I94),ROUND(Regressions!I94, 1), NA())</f>
        <v>77.900000000000006</v>
      </c>
      <c r="J84" s="416">
        <f>IF(ISNUMBER(Regressions!J94),ROUND(Regressions!J94, 1), NA())</f>
        <v>89.4</v>
      </c>
      <c r="K84" s="314">
        <f>IF(ISNUMBER(Regressions!K94),ROUND(Regressions!K94, 1), NA())</f>
        <v>38.6</v>
      </c>
      <c r="L84" s="417" t="e">
        <f>IF(ISNUMBER(Regressions!L94),ROUND(Regressions!L94, 1), NA())</f>
        <v>#N/A</v>
      </c>
      <c r="M84" s="414">
        <f>IF(ISNUMBER(Regressions!M94),ROUND(Regressions!M94, 1), NA())</f>
        <v>38.6</v>
      </c>
      <c r="N84" s="418">
        <f>IF(ISNUMBER(Regressions!N94),ROUND(Regressions!N94, 1), NA())</f>
        <v>61.4</v>
      </c>
      <c r="O84" s="412">
        <f>IF(ISNUMBER(Regressions!O94),ROUND(Regressions!O94, 1), NA())</f>
        <v>21</v>
      </c>
      <c r="P84" s="314" t="e">
        <f>IF(ISNUMBER(Regressions!P94),ROUND(Regressions!P94, 1), NA())</f>
        <v>#N/A</v>
      </c>
      <c r="Q84" s="419">
        <f>IF(ISNUMBER(Regressions!Q94),ROUND(Regressions!Q94, 1), NA())</f>
        <v>5.4</v>
      </c>
      <c r="R84" s="414">
        <f>IF(ISNUMBER(Regressions!R94),ROUND(Regressions!R94, 1), NA())</f>
        <v>15.6</v>
      </c>
      <c r="S84" s="415">
        <f>IF(ISNUMBER(Regressions!S94),ROUND(Regressions!S94, 1), NA())</f>
        <v>79</v>
      </c>
    </row>
    <row r="85" x14ac:dyDescent="0.2">
      <c r="A85" s="242" t="str">
        <f>IF(ISBLANK(Regressions!A95), " ", Regressions!A95)</f>
        <v>Ethiopia</v>
      </c>
      <c r="B85" s="237">
        <f>IF(ISBLANK(Regressions!B95), " ", Regressions!B95)</f>
        <v>2013</v>
      </c>
      <c r="C85" s="240" t="str">
        <f>IF(ISBLANK(Regressions!C95), " ", Regressions!C95)</f>
        <v>Primary</v>
      </c>
      <c r="D85" s="244">
        <f>IF(ISBLANK(Regressions!D95), " ", Regressions!D95)</f>
        <v>15572624</v>
      </c>
      <c r="E85" s="412">
        <f>IF(ISNUMBER(Regressions!E95),ROUND(Regressions!E95, 1), NA())</f>
        <v>37.200000000000003</v>
      </c>
      <c r="F85" s="314">
        <f>IF(ISNUMBER(Regressions!F95),ROUND(Regressions!F95, 1), NA())</f>
        <v>21.6</v>
      </c>
      <c r="G85" s="413" t="e">
        <f>IF(ISNUMBER(Regressions!G95),ROUND(Regressions!G95, 1), NA())</f>
        <v>#N/A</v>
      </c>
      <c r="H85" s="414">
        <f>IF(ISNUMBER(Regressions!H95),ROUND(Regressions!H95, 1), NA())</f>
        <v>21.6</v>
      </c>
      <c r="I85" s="415">
        <f>IF(ISNUMBER(Regressions!I95),ROUND(Regressions!I95, 1), NA())</f>
        <v>78.400000000000006</v>
      </c>
      <c r="J85" s="416">
        <f>IF(ISNUMBER(Regressions!J95),ROUND(Regressions!J95, 1), NA())</f>
        <v>90.9</v>
      </c>
      <c r="K85" s="314">
        <f>IF(ISNUMBER(Regressions!K95),ROUND(Regressions!K95, 1), NA())</f>
        <v>38.6</v>
      </c>
      <c r="L85" s="417" t="e">
        <f>IF(ISNUMBER(Regressions!L95),ROUND(Regressions!L95, 1), NA())</f>
        <v>#N/A</v>
      </c>
      <c r="M85" s="414">
        <f>IF(ISNUMBER(Regressions!M95),ROUND(Regressions!M95, 1), NA())</f>
        <v>38.6</v>
      </c>
      <c r="N85" s="418">
        <f>IF(ISNUMBER(Regressions!N95),ROUND(Regressions!N95, 1), NA())</f>
        <v>61.4</v>
      </c>
      <c r="O85" s="412">
        <f>IF(ISNUMBER(Regressions!O95),ROUND(Regressions!O95, 1), NA())</f>
        <v>21</v>
      </c>
      <c r="P85" s="314" t="e">
        <f>IF(ISNUMBER(Regressions!P95),ROUND(Regressions!P95, 1), NA())</f>
        <v>#N/A</v>
      </c>
      <c r="Q85" s="419">
        <f>IF(ISNUMBER(Regressions!Q95),ROUND(Regressions!Q95, 1), NA())</f>
        <v>5.4</v>
      </c>
      <c r="R85" s="414">
        <f>IF(ISNUMBER(Regressions!R95),ROUND(Regressions!R95, 1), NA())</f>
        <v>15.6</v>
      </c>
      <c r="S85" s="415">
        <f>IF(ISNUMBER(Regressions!S95),ROUND(Regressions!S95, 1), NA())</f>
        <v>79</v>
      </c>
    </row>
    <row r="86" x14ac:dyDescent="0.2">
      <c r="A86" s="242" t="str">
        <f>IF(ISBLANK(Regressions!A96), " ", Regressions!A96)</f>
        <v>Ethiopia</v>
      </c>
      <c r="B86" s="237">
        <f>IF(ISBLANK(Regressions!B96), " ", Regressions!B96)</f>
        <v>2014</v>
      </c>
      <c r="C86" s="240" t="str">
        <f>IF(ISBLANK(Regressions!C96), " ", Regressions!C96)</f>
        <v>Primary</v>
      </c>
      <c r="D86" s="244">
        <f>IF(ISBLANK(Regressions!D96), " ", Regressions!D96)</f>
        <v>15745368</v>
      </c>
      <c r="E86" s="412">
        <f>IF(ISNUMBER(Regressions!E96),ROUND(Regressions!E96, 1), NA())</f>
        <v>36.4</v>
      </c>
      <c r="F86" s="314">
        <f>IF(ISNUMBER(Regressions!F96),ROUND(Regressions!F96, 1), NA())</f>
        <v>21.1</v>
      </c>
      <c r="G86" s="413" t="e">
        <f>IF(ISNUMBER(Regressions!G96),ROUND(Regressions!G96, 1), NA())</f>
        <v>#N/A</v>
      </c>
      <c r="H86" s="414">
        <f>IF(ISNUMBER(Regressions!H96),ROUND(Regressions!H96, 1), NA())</f>
        <v>21.1</v>
      </c>
      <c r="I86" s="415">
        <f>IF(ISNUMBER(Regressions!I96),ROUND(Regressions!I96, 1), NA())</f>
        <v>78.900000000000006</v>
      </c>
      <c r="J86" s="416">
        <f>IF(ISNUMBER(Regressions!J96),ROUND(Regressions!J96, 1), NA())</f>
        <v>92.4</v>
      </c>
      <c r="K86" s="314">
        <f>IF(ISNUMBER(Regressions!K96),ROUND(Regressions!K96, 1), NA())</f>
        <v>38.6</v>
      </c>
      <c r="L86" s="417" t="e">
        <f>IF(ISNUMBER(Regressions!L96),ROUND(Regressions!L96, 1), NA())</f>
        <v>#N/A</v>
      </c>
      <c r="M86" s="414">
        <f>IF(ISNUMBER(Regressions!M96),ROUND(Regressions!M96, 1), NA())</f>
        <v>38.6</v>
      </c>
      <c r="N86" s="418">
        <f>IF(ISNUMBER(Regressions!N96),ROUND(Regressions!N96, 1), NA())</f>
        <v>61.4</v>
      </c>
      <c r="O86" s="412">
        <f>IF(ISNUMBER(Regressions!O96),ROUND(Regressions!O96, 1), NA())</f>
        <v>21</v>
      </c>
      <c r="P86" s="314" t="e">
        <f>IF(ISNUMBER(Regressions!P96),ROUND(Regressions!P96, 1), NA())</f>
        <v>#N/A</v>
      </c>
      <c r="Q86" s="419">
        <f>IF(ISNUMBER(Regressions!Q96),ROUND(Regressions!Q96, 1), NA())</f>
        <v>5.4</v>
      </c>
      <c r="R86" s="414">
        <f>IF(ISNUMBER(Regressions!R96),ROUND(Regressions!R96, 1), NA())</f>
        <v>15.6</v>
      </c>
      <c r="S86" s="415">
        <f>IF(ISNUMBER(Regressions!S96),ROUND(Regressions!S96, 1), NA())</f>
        <v>79</v>
      </c>
    </row>
    <row r="87" x14ac:dyDescent="0.2">
      <c r="A87" s="242" t="str">
        <f>IF(ISBLANK(Regressions!A97), " ", Regressions!A97)</f>
        <v>Ethiopia</v>
      </c>
      <c r="B87" s="237">
        <f>IF(ISBLANK(Regressions!B97), " ", Regressions!B97)</f>
        <v>2015</v>
      </c>
      <c r="C87" s="240" t="str">
        <f>IF(ISBLANK(Regressions!C97), " ", Regressions!C97)</f>
        <v>Primary</v>
      </c>
      <c r="D87" s="244">
        <f>IF(ISBLANK(Regressions!D97), " ", Regressions!D97)</f>
        <v>15889126</v>
      </c>
      <c r="E87" s="412">
        <f>IF(ISNUMBER(Regressions!E97),ROUND(Regressions!E97, 1), NA())</f>
        <v>35.700000000000003</v>
      </c>
      <c r="F87" s="314">
        <f>IF(ISNUMBER(Regressions!F97),ROUND(Regressions!F97, 1), NA())</f>
        <v>20.6</v>
      </c>
      <c r="G87" s="413" t="e">
        <f>IF(ISNUMBER(Regressions!G97),ROUND(Regressions!G97, 1), NA())</f>
        <v>#N/A</v>
      </c>
      <c r="H87" s="414">
        <f>IF(ISNUMBER(Regressions!H97),ROUND(Regressions!H97, 1), NA())</f>
        <v>20.6</v>
      </c>
      <c r="I87" s="415">
        <f>IF(ISNUMBER(Regressions!I97),ROUND(Regressions!I97, 1), NA())</f>
        <v>79.400000000000006</v>
      </c>
      <c r="J87" s="416">
        <f>IF(ISNUMBER(Regressions!J97),ROUND(Regressions!J97, 1), NA())</f>
        <v>94</v>
      </c>
      <c r="K87" s="314">
        <f>IF(ISNUMBER(Regressions!K97),ROUND(Regressions!K97, 1), NA())</f>
        <v>38.6</v>
      </c>
      <c r="L87" s="417" t="e">
        <f>IF(ISNUMBER(Regressions!L97),ROUND(Regressions!L97, 1), NA())</f>
        <v>#N/A</v>
      </c>
      <c r="M87" s="414">
        <f>IF(ISNUMBER(Regressions!M97),ROUND(Regressions!M97, 1), NA())</f>
        <v>38.6</v>
      </c>
      <c r="N87" s="418">
        <f>IF(ISNUMBER(Regressions!N97),ROUND(Regressions!N97, 1), NA())</f>
        <v>61.4</v>
      </c>
      <c r="O87" s="412">
        <f>IF(ISNUMBER(Regressions!O97),ROUND(Regressions!O97, 1), NA())</f>
        <v>21</v>
      </c>
      <c r="P87" s="314" t="e">
        <f>IF(ISNUMBER(Regressions!P97),ROUND(Regressions!P97, 1), NA())</f>
        <v>#N/A</v>
      </c>
      <c r="Q87" s="419">
        <f>IF(ISNUMBER(Regressions!Q97),ROUND(Regressions!Q97, 1), NA())</f>
        <v>5.4</v>
      </c>
      <c r="R87" s="414">
        <f>IF(ISNUMBER(Regressions!R97),ROUND(Regressions!R97, 1), NA())</f>
        <v>15.6</v>
      </c>
      <c r="S87" s="415">
        <f>IF(ISNUMBER(Regressions!S97),ROUND(Regressions!S97, 1), NA())</f>
        <v>79</v>
      </c>
    </row>
    <row r="88" x14ac:dyDescent="0.2">
      <c r="A88" s="389" t="str">
        <f>IF(ISBLANK(Regressions!A98), " ", Regressions!A98)</f>
        <v>Ethiopia</v>
      </c>
      <c r="B88" s="390">
        <f>IF(ISBLANK(Regressions!B98), " ", Regressions!B98)</f>
        <v>2016</v>
      </c>
      <c r="C88" s="391" t="str">
        <f>IF(ISBLANK(Regressions!C98), " ", Regressions!C98)</f>
        <v>Primary</v>
      </c>
      <c r="D88" s="392">
        <f>IF(ISBLANK(Regressions!D98), " ", Regressions!D98)</f>
        <v>16004812</v>
      </c>
      <c r="E88" s="420">
        <f>IF(ISNUMBER(Regressions!E98),ROUND(Regressions!E98, 1), NA())</f>
        <v>34.9</v>
      </c>
      <c r="F88" s="315">
        <f>IF(ISNUMBER(Regressions!F98),ROUND(Regressions!F98, 1), NA())</f>
        <v>20</v>
      </c>
      <c r="G88" s="421" t="e">
        <f>IF(ISNUMBER(Regressions!G98),ROUND(Regressions!G98, 1), NA())</f>
        <v>#N/A</v>
      </c>
      <c r="H88" s="422">
        <f>IF(ISNUMBER(Regressions!H98),ROUND(Regressions!H98, 1), NA())</f>
        <v>20</v>
      </c>
      <c r="I88" s="423">
        <f>IF(ISNUMBER(Regressions!I98),ROUND(Regressions!I98, 1), NA())</f>
        <v>80</v>
      </c>
      <c r="J88" s="424">
        <f>IF(ISNUMBER(Regressions!J98),ROUND(Regressions!J98, 1), NA())</f>
        <v>95.5</v>
      </c>
      <c r="K88" s="315">
        <f>IF(ISNUMBER(Regressions!K98),ROUND(Regressions!K98, 1), NA())</f>
        <v>38.6</v>
      </c>
      <c r="L88" s="425" t="e">
        <f>IF(ISNUMBER(Regressions!L98),ROUND(Regressions!L98, 1), NA())</f>
        <v>#N/A</v>
      </c>
      <c r="M88" s="422">
        <f>IF(ISNUMBER(Regressions!M98),ROUND(Regressions!M98, 1), NA())</f>
        <v>38.6</v>
      </c>
      <c r="N88" s="426">
        <f>IF(ISNUMBER(Regressions!N98),ROUND(Regressions!N98, 1), NA())</f>
        <v>61.4</v>
      </c>
      <c r="O88" s="420">
        <f>IF(ISNUMBER(Regressions!O98),ROUND(Regressions!O98, 1), NA())</f>
        <v>21</v>
      </c>
      <c r="P88" s="315" t="e">
        <f>IF(ISNUMBER(Regressions!P98),ROUND(Regressions!P98, 1), NA())</f>
        <v>#N/A</v>
      </c>
      <c r="Q88" s="427">
        <f>IF(ISNUMBER(Regressions!Q98),ROUND(Regressions!Q98, 1), NA())</f>
        <v>5.4</v>
      </c>
      <c r="R88" s="422">
        <f>IF(ISNUMBER(Regressions!R98),ROUND(Regressions!R98, 1), NA())</f>
        <v>15.6</v>
      </c>
      <c r="S88" s="423">
        <f>IF(ISNUMBER(Regressions!S98),ROUND(Regressions!S98, 1), NA())</f>
        <v>79</v>
      </c>
    </row>
    <row r="89" x14ac:dyDescent="0.2">
      <c r="A89" s="242" t="str">
        <f>IF(ISBLANK(Regressions!A99), " ", Regressions!A99)</f>
        <v>Ethiopia</v>
      </c>
      <c r="B89" s="237">
        <f>IF(ISBLANK(Regressions!B99), " ", Regressions!B99)</f>
        <v>2000</v>
      </c>
      <c r="C89" s="240" t="str">
        <f>IF(ISBLANK(Regressions!C99), " ", Regressions!C99)</f>
        <v>Secondary</v>
      </c>
      <c r="D89" s="244">
        <f>IF(ISBLANK(Regressions!D99), " ", Regressions!D99)</f>
        <v>8861852</v>
      </c>
      <c r="E89" s="412">
        <f>IF(ISNUMBER(Regressions!E99),ROUND(Regressions!E99, 1), NA())</f>
        <v>79.099999999999994</v>
      </c>
      <c r="F89" s="314" t="e">
        <f>IF(ISNUMBER(Regressions!F99),ROUND(Regressions!F99, 1), NA())</f>
        <v>#N/A</v>
      </c>
      <c r="G89" s="413" t="e">
        <f>IF(ISNUMBER(Regressions!G99),ROUND(Regressions!G99, 1), NA())</f>
        <v>#N/A</v>
      </c>
      <c r="H89" s="414" t="e">
        <f>IF(ISNUMBER(Regressions!H99),ROUND(Regressions!H99, 1), NA())</f>
        <v>#N/A</v>
      </c>
      <c r="I89" s="415" t="e">
        <f>IF(ISNUMBER(Regressions!I99),ROUND(Regressions!I99, 1), NA())</f>
        <v>#N/A</v>
      </c>
      <c r="J89" s="416">
        <f>IF(ISNUMBER(Regressions!J99),ROUND(Regressions!J99, 1), NA())</f>
        <v>95.6</v>
      </c>
      <c r="K89" s="314" t="e">
        <f>IF(ISNUMBER(Regressions!K99),ROUND(Regressions!K99, 1), NA())</f>
        <v>#N/A</v>
      </c>
      <c r="L89" s="417" t="e">
        <f>IF(ISNUMBER(Regressions!L99),ROUND(Regressions!L99, 1), NA())</f>
        <v>#N/A</v>
      </c>
      <c r="M89" s="414" t="e">
        <f>IF(ISNUMBER(Regressions!M99),ROUND(Regressions!M99, 1), NA())</f>
        <v>#N/A</v>
      </c>
      <c r="N89" s="418" t="e">
        <f>IF(ISNUMBER(Regressions!N99),ROUND(Regressions!N99, 1), NA())</f>
        <v>#N/A</v>
      </c>
      <c r="O89" s="412" t="e">
        <f>IF(ISNUMBER(Regressions!O99),ROUND(Regressions!O99, 1), NA())</f>
        <v>#N/A</v>
      </c>
      <c r="P89" s="314" t="e">
        <f>IF(ISNUMBER(Regressions!P99),ROUND(Regressions!P99, 1), NA())</f>
        <v>#N/A</v>
      </c>
      <c r="Q89" s="419" t="e">
        <f>IF(ISNUMBER(Regressions!Q99),ROUND(Regressions!Q99, 1), NA())</f>
        <v>#N/A</v>
      </c>
      <c r="R89" s="414" t="e">
        <f>IF(ISNUMBER(Regressions!R99),ROUND(Regressions!R99, 1), NA())</f>
        <v>#N/A</v>
      </c>
      <c r="S89" s="415" t="e">
        <f>IF(ISNUMBER(Regressions!S99),ROUND(Regressions!S99, 1), NA())</f>
        <v>#N/A</v>
      </c>
    </row>
    <row r="90" x14ac:dyDescent="0.2">
      <c r="A90" s="242" t="str">
        <f>IF(ISBLANK(Regressions!A100), " ", Regressions!A100)</f>
        <v>Ethiopia</v>
      </c>
      <c r="B90" s="237">
        <f>IF(ISBLANK(Regressions!B100), " ", Regressions!B100)</f>
        <v>2001</v>
      </c>
      <c r="C90" s="240" t="str">
        <f>IF(ISBLANK(Regressions!C100), " ", Regressions!C100)</f>
        <v>Secondary</v>
      </c>
      <c r="D90" s="244">
        <f>IF(ISBLANK(Regressions!D100), " ", Regressions!D100)</f>
        <v>9137196</v>
      </c>
      <c r="E90" s="412">
        <f>IF(ISNUMBER(Regressions!E100),ROUND(Regressions!E100, 1), NA())</f>
        <v>78.400000000000006</v>
      </c>
      <c r="F90" s="314">
        <f>IF(ISNUMBER(Regressions!F100),ROUND(Regressions!F100, 1), NA())</f>
        <v>65.5</v>
      </c>
      <c r="G90" s="413" t="e">
        <f>IF(ISNUMBER(Regressions!G100),ROUND(Regressions!G100, 1), NA())</f>
        <v>#N/A</v>
      </c>
      <c r="H90" s="414">
        <f>IF(ISNUMBER(Regressions!H100),ROUND(Regressions!H100, 1), NA())</f>
        <v>65.5</v>
      </c>
      <c r="I90" s="415">
        <f>IF(ISNUMBER(Regressions!I100),ROUND(Regressions!I100, 1), NA())</f>
        <v>34.5</v>
      </c>
      <c r="J90" s="416">
        <f>IF(ISNUMBER(Regressions!J100),ROUND(Regressions!J100, 1), NA())</f>
        <v>95.6</v>
      </c>
      <c r="K90" s="314" t="e">
        <f>IF(ISNUMBER(Regressions!K100),ROUND(Regressions!K100, 1), NA())</f>
        <v>#N/A</v>
      </c>
      <c r="L90" s="417" t="e">
        <f>IF(ISNUMBER(Regressions!L100),ROUND(Regressions!L100, 1), NA())</f>
        <v>#N/A</v>
      </c>
      <c r="M90" s="414" t="e">
        <f>IF(ISNUMBER(Regressions!M100),ROUND(Regressions!M100, 1), NA())</f>
        <v>#N/A</v>
      </c>
      <c r="N90" s="418" t="e">
        <f>IF(ISNUMBER(Regressions!N100),ROUND(Regressions!N100, 1), NA())</f>
        <v>#N/A</v>
      </c>
      <c r="O90" s="412" t="e">
        <f>IF(ISNUMBER(Regressions!O100),ROUND(Regressions!O100, 1), NA())</f>
        <v>#N/A</v>
      </c>
      <c r="P90" s="314" t="e">
        <f>IF(ISNUMBER(Regressions!P100),ROUND(Regressions!P100, 1), NA())</f>
        <v>#N/A</v>
      </c>
      <c r="Q90" s="419" t="e">
        <f>IF(ISNUMBER(Regressions!Q100),ROUND(Regressions!Q100, 1), NA())</f>
        <v>#N/A</v>
      </c>
      <c r="R90" s="414" t="e">
        <f>IF(ISNUMBER(Regressions!R100),ROUND(Regressions!R100, 1), NA())</f>
        <v>#N/A</v>
      </c>
      <c r="S90" s="415" t="e">
        <f>IF(ISNUMBER(Regressions!S100),ROUND(Regressions!S100, 1), NA())</f>
        <v>#N/A</v>
      </c>
    </row>
    <row r="91" x14ac:dyDescent="0.2">
      <c r="A91" s="242" t="str">
        <f>IF(ISBLANK(Regressions!A101), " ", Regressions!A101)</f>
        <v>Ethiopia</v>
      </c>
      <c r="B91" s="237">
        <f>IF(ISBLANK(Regressions!B101), " ", Regressions!B101)</f>
        <v>2002</v>
      </c>
      <c r="C91" s="240" t="str">
        <f>IF(ISBLANK(Regressions!C101), " ", Regressions!C101)</f>
        <v>Secondary</v>
      </c>
      <c r="D91" s="244">
        <f>IF(ISBLANK(Regressions!D101), " ", Regressions!D101)</f>
        <v>9334239</v>
      </c>
      <c r="E91" s="412">
        <f>IF(ISNUMBER(Regressions!E101),ROUND(Regressions!E101, 1), NA())</f>
        <v>77.599999999999994</v>
      </c>
      <c r="F91" s="314">
        <f>IF(ISNUMBER(Regressions!F101),ROUND(Regressions!F101, 1), NA())</f>
        <v>65.5</v>
      </c>
      <c r="G91" s="413" t="e">
        <f>IF(ISNUMBER(Regressions!G101),ROUND(Regressions!G101, 1), NA())</f>
        <v>#N/A</v>
      </c>
      <c r="H91" s="414">
        <f>IF(ISNUMBER(Regressions!H101),ROUND(Regressions!H101, 1), NA())</f>
        <v>65.5</v>
      </c>
      <c r="I91" s="415">
        <f>IF(ISNUMBER(Regressions!I101),ROUND(Regressions!I101, 1), NA())</f>
        <v>34.5</v>
      </c>
      <c r="J91" s="416">
        <f>IF(ISNUMBER(Regressions!J101),ROUND(Regressions!J101, 1), NA())</f>
        <v>95.6</v>
      </c>
      <c r="K91" s="314" t="e">
        <f>IF(ISNUMBER(Regressions!K101),ROUND(Regressions!K101, 1), NA())</f>
        <v>#N/A</v>
      </c>
      <c r="L91" s="417" t="e">
        <f>IF(ISNUMBER(Regressions!L101),ROUND(Regressions!L101, 1), NA())</f>
        <v>#N/A</v>
      </c>
      <c r="M91" s="414" t="e">
        <f>IF(ISNUMBER(Regressions!M101),ROUND(Regressions!M101, 1), NA())</f>
        <v>#N/A</v>
      </c>
      <c r="N91" s="418" t="e">
        <f>IF(ISNUMBER(Regressions!N101),ROUND(Regressions!N101, 1), NA())</f>
        <v>#N/A</v>
      </c>
      <c r="O91" s="412" t="e">
        <f>IF(ISNUMBER(Regressions!O101),ROUND(Regressions!O101, 1), NA())</f>
        <v>#N/A</v>
      </c>
      <c r="P91" s="314" t="e">
        <f>IF(ISNUMBER(Regressions!P101),ROUND(Regressions!P101, 1), NA())</f>
        <v>#N/A</v>
      </c>
      <c r="Q91" s="419" t="e">
        <f>IF(ISNUMBER(Regressions!Q101),ROUND(Regressions!Q101, 1), NA())</f>
        <v>#N/A</v>
      </c>
      <c r="R91" s="414" t="e">
        <f>IF(ISNUMBER(Regressions!R101),ROUND(Regressions!R101, 1), NA())</f>
        <v>#N/A</v>
      </c>
      <c r="S91" s="415" t="e">
        <f>IF(ISNUMBER(Regressions!S101),ROUND(Regressions!S101, 1), NA())</f>
        <v>#N/A</v>
      </c>
    </row>
    <row r="92" x14ac:dyDescent="0.2">
      <c r="A92" s="242" t="str">
        <f>IF(ISBLANK(Regressions!A102), " ", Regressions!A102)</f>
        <v>Ethiopia</v>
      </c>
      <c r="B92" s="237">
        <f>IF(ISBLANK(Regressions!B102), " ", Regressions!B102)</f>
        <v>2003</v>
      </c>
      <c r="C92" s="240" t="str">
        <f>IF(ISBLANK(Regressions!C102), " ", Regressions!C102)</f>
        <v>Secondary</v>
      </c>
      <c r="D92" s="244">
        <f>IF(ISBLANK(Regressions!D102), " ", Regressions!D102)</f>
        <v>9545087</v>
      </c>
      <c r="E92" s="412">
        <f>IF(ISNUMBER(Regressions!E102),ROUND(Regressions!E102, 1), NA())</f>
        <v>76.900000000000006</v>
      </c>
      <c r="F92" s="314">
        <f>IF(ISNUMBER(Regressions!F102),ROUND(Regressions!F102, 1), NA())</f>
        <v>65.5</v>
      </c>
      <c r="G92" s="413" t="e">
        <f>IF(ISNUMBER(Regressions!G102),ROUND(Regressions!G102, 1), NA())</f>
        <v>#N/A</v>
      </c>
      <c r="H92" s="414">
        <f>IF(ISNUMBER(Regressions!H102),ROUND(Regressions!H102, 1), NA())</f>
        <v>65.5</v>
      </c>
      <c r="I92" s="415">
        <f>IF(ISNUMBER(Regressions!I102),ROUND(Regressions!I102, 1), NA())</f>
        <v>34.5</v>
      </c>
      <c r="J92" s="416">
        <f>IF(ISNUMBER(Regressions!J102),ROUND(Regressions!J102, 1), NA())</f>
        <v>95.7</v>
      </c>
      <c r="K92" s="314" t="e">
        <f>IF(ISNUMBER(Regressions!K102),ROUND(Regressions!K102, 1), NA())</f>
        <v>#N/A</v>
      </c>
      <c r="L92" s="417" t="e">
        <f>IF(ISNUMBER(Regressions!L102),ROUND(Regressions!L102, 1), NA())</f>
        <v>#N/A</v>
      </c>
      <c r="M92" s="414" t="e">
        <f>IF(ISNUMBER(Regressions!M102),ROUND(Regressions!M102, 1), NA())</f>
        <v>#N/A</v>
      </c>
      <c r="N92" s="418" t="e">
        <f>IF(ISNUMBER(Regressions!N102),ROUND(Regressions!N102, 1), NA())</f>
        <v>#N/A</v>
      </c>
      <c r="O92" s="412" t="e">
        <f>IF(ISNUMBER(Regressions!O102),ROUND(Regressions!O102, 1), NA())</f>
        <v>#N/A</v>
      </c>
      <c r="P92" s="314" t="e">
        <f>IF(ISNUMBER(Regressions!P102),ROUND(Regressions!P102, 1), NA())</f>
        <v>#N/A</v>
      </c>
      <c r="Q92" s="419" t="e">
        <f>IF(ISNUMBER(Regressions!Q102),ROUND(Regressions!Q102, 1), NA())</f>
        <v>#N/A</v>
      </c>
      <c r="R92" s="414" t="e">
        <f>IF(ISNUMBER(Regressions!R102),ROUND(Regressions!R102, 1), NA())</f>
        <v>#N/A</v>
      </c>
      <c r="S92" s="415" t="e">
        <f>IF(ISNUMBER(Regressions!S102),ROUND(Regressions!S102, 1), NA())</f>
        <v>#N/A</v>
      </c>
    </row>
    <row r="93" x14ac:dyDescent="0.2">
      <c r="A93" s="242" t="str">
        <f>IF(ISBLANK(Regressions!A103), " ", Regressions!A103)</f>
        <v>Ethiopia</v>
      </c>
      <c r="B93" s="237">
        <f>IF(ISBLANK(Regressions!B103), " ", Regressions!B103)</f>
        <v>2004</v>
      </c>
      <c r="C93" s="240" t="str">
        <f>IF(ISBLANK(Regressions!C103), " ", Regressions!C103)</f>
        <v>Secondary</v>
      </c>
      <c r="D93" s="244">
        <f>IF(ISBLANK(Regressions!D103), " ", Regressions!D103)</f>
        <v>9788739</v>
      </c>
      <c r="E93" s="412">
        <f>IF(ISNUMBER(Regressions!E103),ROUND(Regressions!E103, 1), NA())</f>
        <v>76.2</v>
      </c>
      <c r="F93" s="314">
        <f>IF(ISNUMBER(Regressions!F103),ROUND(Regressions!F103, 1), NA())</f>
        <v>65.5</v>
      </c>
      <c r="G93" s="413" t="e">
        <f>IF(ISNUMBER(Regressions!G103),ROUND(Regressions!G103, 1), NA())</f>
        <v>#N/A</v>
      </c>
      <c r="H93" s="414">
        <f>IF(ISNUMBER(Regressions!H103),ROUND(Regressions!H103, 1), NA())</f>
        <v>65.5</v>
      </c>
      <c r="I93" s="415">
        <f>IF(ISNUMBER(Regressions!I103),ROUND(Regressions!I103, 1), NA())</f>
        <v>34.5</v>
      </c>
      <c r="J93" s="416">
        <f>IF(ISNUMBER(Regressions!J103),ROUND(Regressions!J103, 1), NA())</f>
        <v>95.7</v>
      </c>
      <c r="K93" s="314" t="e">
        <f>IF(ISNUMBER(Regressions!K103),ROUND(Regressions!K103, 1), NA())</f>
        <v>#N/A</v>
      </c>
      <c r="L93" s="417" t="e">
        <f>IF(ISNUMBER(Regressions!L103),ROUND(Regressions!L103, 1), NA())</f>
        <v>#N/A</v>
      </c>
      <c r="M93" s="414" t="e">
        <f>IF(ISNUMBER(Regressions!M103),ROUND(Regressions!M103, 1), NA())</f>
        <v>#N/A</v>
      </c>
      <c r="N93" s="418" t="e">
        <f>IF(ISNUMBER(Regressions!N103),ROUND(Regressions!N103, 1), NA())</f>
        <v>#N/A</v>
      </c>
      <c r="O93" s="412" t="e">
        <f>IF(ISNUMBER(Regressions!O103),ROUND(Regressions!O103, 1), NA())</f>
        <v>#N/A</v>
      </c>
      <c r="P93" s="314" t="e">
        <f>IF(ISNUMBER(Regressions!P103),ROUND(Regressions!P103, 1), NA())</f>
        <v>#N/A</v>
      </c>
      <c r="Q93" s="419" t="e">
        <f>IF(ISNUMBER(Regressions!Q103),ROUND(Regressions!Q103, 1), NA())</f>
        <v>#N/A</v>
      </c>
      <c r="R93" s="414" t="e">
        <f>IF(ISNUMBER(Regressions!R103),ROUND(Regressions!R103, 1), NA())</f>
        <v>#N/A</v>
      </c>
      <c r="S93" s="415" t="e">
        <f>IF(ISNUMBER(Regressions!S103),ROUND(Regressions!S103, 1), NA())</f>
        <v>#N/A</v>
      </c>
    </row>
    <row r="94" x14ac:dyDescent="0.2">
      <c r="A94" s="242" t="str">
        <f>IF(ISBLANK(Regressions!A104), " ", Regressions!A104)</f>
        <v>Ethiopia</v>
      </c>
      <c r="B94" s="237">
        <f>IF(ISBLANK(Regressions!B104), " ", Regressions!B104)</f>
        <v>2005</v>
      </c>
      <c r="C94" s="240" t="str">
        <f>IF(ISBLANK(Regressions!C104), " ", Regressions!C104)</f>
        <v>Secondary</v>
      </c>
      <c r="D94" s="244">
        <f>IF(ISBLANK(Regressions!D104), " ", Regressions!D104)</f>
        <v>10071502</v>
      </c>
      <c r="E94" s="412">
        <f>IF(ISNUMBER(Regressions!E104),ROUND(Regressions!E104, 1), NA())</f>
        <v>75.400000000000006</v>
      </c>
      <c r="F94" s="314">
        <f>IF(ISNUMBER(Regressions!F104),ROUND(Regressions!F104, 1), NA())</f>
        <v>65.5</v>
      </c>
      <c r="G94" s="413" t="e">
        <f>IF(ISNUMBER(Regressions!G104),ROUND(Regressions!G104, 1), NA())</f>
        <v>#N/A</v>
      </c>
      <c r="H94" s="414">
        <f>IF(ISNUMBER(Regressions!H104),ROUND(Regressions!H104, 1), NA())</f>
        <v>65.5</v>
      </c>
      <c r="I94" s="415">
        <f>IF(ISNUMBER(Regressions!I104),ROUND(Regressions!I104, 1), NA())</f>
        <v>34.5</v>
      </c>
      <c r="J94" s="416">
        <f>IF(ISNUMBER(Regressions!J104),ROUND(Regressions!J104, 1), NA())</f>
        <v>95.7</v>
      </c>
      <c r="K94" s="314" t="e">
        <f>IF(ISNUMBER(Regressions!K104),ROUND(Regressions!K104, 1), NA())</f>
        <v>#N/A</v>
      </c>
      <c r="L94" s="417" t="e">
        <f>IF(ISNUMBER(Regressions!L104),ROUND(Regressions!L104, 1), NA())</f>
        <v>#N/A</v>
      </c>
      <c r="M94" s="414" t="e">
        <f>IF(ISNUMBER(Regressions!M104),ROUND(Regressions!M104, 1), NA())</f>
        <v>#N/A</v>
      </c>
      <c r="N94" s="418" t="e">
        <f>IF(ISNUMBER(Regressions!N104),ROUND(Regressions!N104, 1), NA())</f>
        <v>#N/A</v>
      </c>
      <c r="O94" s="412" t="e">
        <f>IF(ISNUMBER(Regressions!O104),ROUND(Regressions!O104, 1), NA())</f>
        <v>#N/A</v>
      </c>
      <c r="P94" s="314" t="e">
        <f>IF(ISNUMBER(Regressions!P104),ROUND(Regressions!P104, 1), NA())</f>
        <v>#N/A</v>
      </c>
      <c r="Q94" s="419" t="e">
        <f>IF(ISNUMBER(Regressions!Q104),ROUND(Regressions!Q104, 1), NA())</f>
        <v>#N/A</v>
      </c>
      <c r="R94" s="414" t="e">
        <f>IF(ISNUMBER(Regressions!R104),ROUND(Regressions!R104, 1), NA())</f>
        <v>#N/A</v>
      </c>
      <c r="S94" s="415" t="e">
        <f>IF(ISNUMBER(Regressions!S104),ROUND(Regressions!S104, 1), NA())</f>
        <v>#N/A</v>
      </c>
    </row>
    <row r="95" x14ac:dyDescent="0.2">
      <c r="A95" s="242" t="str">
        <f>IF(ISBLANK(Regressions!A105), " ", Regressions!A105)</f>
        <v>Ethiopia</v>
      </c>
      <c r="B95" s="237">
        <f>IF(ISBLANK(Regressions!B105), " ", Regressions!B105)</f>
        <v>2006</v>
      </c>
      <c r="C95" s="240" t="str">
        <f>IF(ISBLANK(Regressions!C105), " ", Regressions!C105)</f>
        <v>Secondary</v>
      </c>
      <c r="D95" s="244">
        <f>IF(ISBLANK(Regressions!D105), " ", Regressions!D105)</f>
        <v>10389246</v>
      </c>
      <c r="E95" s="412">
        <f>IF(ISNUMBER(Regressions!E105),ROUND(Regressions!E105, 1), NA())</f>
        <v>74.7</v>
      </c>
      <c r="F95" s="314">
        <f>IF(ISNUMBER(Regressions!F105),ROUND(Regressions!F105, 1), NA())</f>
        <v>64.400000000000006</v>
      </c>
      <c r="G95" s="413" t="e">
        <f>IF(ISNUMBER(Regressions!G105),ROUND(Regressions!G105, 1), NA())</f>
        <v>#N/A</v>
      </c>
      <c r="H95" s="414">
        <f>IF(ISNUMBER(Regressions!H105),ROUND(Regressions!H105, 1), NA())</f>
        <v>64.400000000000006</v>
      </c>
      <c r="I95" s="415">
        <f>IF(ISNUMBER(Regressions!I105),ROUND(Regressions!I105, 1), NA())</f>
        <v>35.6</v>
      </c>
      <c r="J95" s="416">
        <f>IF(ISNUMBER(Regressions!J105),ROUND(Regressions!J105, 1), NA())</f>
        <v>95.8</v>
      </c>
      <c r="K95" s="314" t="e">
        <f>IF(ISNUMBER(Regressions!K105),ROUND(Regressions!K105, 1), NA())</f>
        <v>#N/A</v>
      </c>
      <c r="L95" s="417" t="e">
        <f>IF(ISNUMBER(Regressions!L105),ROUND(Regressions!L105, 1), NA())</f>
        <v>#N/A</v>
      </c>
      <c r="M95" s="414" t="e">
        <f>IF(ISNUMBER(Regressions!M105),ROUND(Regressions!M105, 1), NA())</f>
        <v>#N/A</v>
      </c>
      <c r="N95" s="418" t="e">
        <f>IF(ISNUMBER(Regressions!N105),ROUND(Regressions!N105, 1), NA())</f>
        <v>#N/A</v>
      </c>
      <c r="O95" s="412" t="e">
        <f>IF(ISNUMBER(Regressions!O105),ROUND(Regressions!O105, 1), NA())</f>
        <v>#N/A</v>
      </c>
      <c r="P95" s="314" t="e">
        <f>IF(ISNUMBER(Regressions!P105),ROUND(Regressions!P105, 1), NA())</f>
        <v>#N/A</v>
      </c>
      <c r="Q95" s="419" t="e">
        <f>IF(ISNUMBER(Regressions!Q105),ROUND(Regressions!Q105, 1), NA())</f>
        <v>#N/A</v>
      </c>
      <c r="R95" s="414" t="e">
        <f>IF(ISNUMBER(Regressions!R105),ROUND(Regressions!R105, 1), NA())</f>
        <v>#N/A</v>
      </c>
      <c r="S95" s="415" t="e">
        <f>IF(ISNUMBER(Regressions!S105),ROUND(Regressions!S105, 1), NA())</f>
        <v>#N/A</v>
      </c>
    </row>
    <row r="96" x14ac:dyDescent="0.2">
      <c r="A96" s="242" t="str">
        <f>IF(ISBLANK(Regressions!A106), " ", Regressions!A106)</f>
        <v>Ethiopia</v>
      </c>
      <c r="B96" s="237">
        <f>IF(ISBLANK(Regressions!B106), " ", Regressions!B106)</f>
        <v>2007</v>
      </c>
      <c r="C96" s="240" t="str">
        <f>IF(ISBLANK(Regressions!C106), " ", Regressions!C106)</f>
        <v>Secondary</v>
      </c>
      <c r="D96" s="244">
        <f>IF(ISBLANK(Regressions!D106), " ", Regressions!D106)</f>
        <v>10731331</v>
      </c>
      <c r="E96" s="412">
        <f>IF(ISNUMBER(Regressions!E106),ROUND(Regressions!E106, 1), NA())</f>
        <v>74</v>
      </c>
      <c r="F96" s="314">
        <f>IF(ISNUMBER(Regressions!F106),ROUND(Regressions!F106, 1), NA())</f>
        <v>63.3</v>
      </c>
      <c r="G96" s="413" t="e">
        <f>IF(ISNUMBER(Regressions!G106),ROUND(Regressions!G106, 1), NA())</f>
        <v>#N/A</v>
      </c>
      <c r="H96" s="414">
        <f>IF(ISNUMBER(Regressions!H106),ROUND(Regressions!H106, 1), NA())</f>
        <v>63.3</v>
      </c>
      <c r="I96" s="415">
        <f>IF(ISNUMBER(Regressions!I106),ROUND(Regressions!I106, 1), NA())</f>
        <v>36.700000000000003</v>
      </c>
      <c r="J96" s="416">
        <f>IF(ISNUMBER(Regressions!J106),ROUND(Regressions!J106, 1), NA())</f>
        <v>95.8</v>
      </c>
      <c r="K96" s="314" t="e">
        <f>IF(ISNUMBER(Regressions!K106),ROUND(Regressions!K106, 1), NA())</f>
        <v>#N/A</v>
      </c>
      <c r="L96" s="417" t="e">
        <f>IF(ISNUMBER(Regressions!L106),ROUND(Regressions!L106, 1), NA())</f>
        <v>#N/A</v>
      </c>
      <c r="M96" s="414" t="e">
        <f>IF(ISNUMBER(Regressions!M106),ROUND(Regressions!M106, 1), NA())</f>
        <v>#N/A</v>
      </c>
      <c r="N96" s="418" t="e">
        <f>IF(ISNUMBER(Regressions!N106),ROUND(Regressions!N106, 1), NA())</f>
        <v>#N/A</v>
      </c>
      <c r="O96" s="412" t="e">
        <f>IF(ISNUMBER(Regressions!O106),ROUND(Regressions!O106, 1), NA())</f>
        <v>#N/A</v>
      </c>
      <c r="P96" s="314" t="e">
        <f>IF(ISNUMBER(Regressions!P106),ROUND(Regressions!P106, 1), NA())</f>
        <v>#N/A</v>
      </c>
      <c r="Q96" s="419" t="e">
        <f>IF(ISNUMBER(Regressions!Q106),ROUND(Regressions!Q106, 1), NA())</f>
        <v>#N/A</v>
      </c>
      <c r="R96" s="414" t="e">
        <f>IF(ISNUMBER(Regressions!R106),ROUND(Regressions!R106, 1), NA())</f>
        <v>#N/A</v>
      </c>
      <c r="S96" s="415" t="e">
        <f>IF(ISNUMBER(Regressions!S106),ROUND(Regressions!S106, 1), NA())</f>
        <v>#N/A</v>
      </c>
    </row>
    <row r="97" x14ac:dyDescent="0.2">
      <c r="A97" s="242" t="str">
        <f>IF(ISBLANK(Regressions!A107), " ", Regressions!A107)</f>
        <v>Ethiopia</v>
      </c>
      <c r="B97" s="237">
        <f>IF(ISBLANK(Regressions!B107), " ", Regressions!B107)</f>
        <v>2008</v>
      </c>
      <c r="C97" s="240" t="str">
        <f>IF(ISBLANK(Regressions!C107), " ", Regressions!C107)</f>
        <v>Secondary</v>
      </c>
      <c r="D97" s="244">
        <f>IF(ISBLANK(Regressions!D107), " ", Regressions!D107)</f>
        <v>11138123</v>
      </c>
      <c r="E97" s="412">
        <f>IF(ISNUMBER(Regressions!E107),ROUND(Regressions!E107, 1), NA())</f>
        <v>73.2</v>
      </c>
      <c r="F97" s="314">
        <f>IF(ISNUMBER(Regressions!F107),ROUND(Regressions!F107, 1), NA())</f>
        <v>62.3</v>
      </c>
      <c r="G97" s="413" t="e">
        <f>IF(ISNUMBER(Regressions!G107),ROUND(Regressions!G107, 1), NA())</f>
        <v>#N/A</v>
      </c>
      <c r="H97" s="414">
        <f>IF(ISNUMBER(Regressions!H107),ROUND(Regressions!H107, 1), NA())</f>
        <v>62.3</v>
      </c>
      <c r="I97" s="415">
        <f>IF(ISNUMBER(Regressions!I107),ROUND(Regressions!I107, 1), NA())</f>
        <v>37.700000000000003</v>
      </c>
      <c r="J97" s="416">
        <f>IF(ISNUMBER(Regressions!J107),ROUND(Regressions!J107, 1), NA())</f>
        <v>95.8</v>
      </c>
      <c r="K97" s="314" t="e">
        <f>IF(ISNUMBER(Regressions!K107),ROUND(Regressions!K107, 1), NA())</f>
        <v>#N/A</v>
      </c>
      <c r="L97" s="417" t="e">
        <f>IF(ISNUMBER(Regressions!L107),ROUND(Regressions!L107, 1), NA())</f>
        <v>#N/A</v>
      </c>
      <c r="M97" s="414" t="e">
        <f>IF(ISNUMBER(Regressions!M107),ROUND(Regressions!M107, 1), NA())</f>
        <v>#N/A</v>
      </c>
      <c r="N97" s="418" t="e">
        <f>IF(ISNUMBER(Regressions!N107),ROUND(Regressions!N107, 1), NA())</f>
        <v>#N/A</v>
      </c>
      <c r="O97" s="412" t="e">
        <f>IF(ISNUMBER(Regressions!O107),ROUND(Regressions!O107, 1), NA())</f>
        <v>#N/A</v>
      </c>
      <c r="P97" s="314" t="e">
        <f>IF(ISNUMBER(Regressions!P107),ROUND(Regressions!P107, 1), NA())</f>
        <v>#N/A</v>
      </c>
      <c r="Q97" s="419" t="e">
        <f>IF(ISNUMBER(Regressions!Q107),ROUND(Regressions!Q107, 1), NA())</f>
        <v>#N/A</v>
      </c>
      <c r="R97" s="414" t="e">
        <f>IF(ISNUMBER(Regressions!R107),ROUND(Regressions!R107, 1), NA())</f>
        <v>#N/A</v>
      </c>
      <c r="S97" s="415" t="e">
        <f>IF(ISNUMBER(Regressions!S107),ROUND(Regressions!S107, 1), NA())</f>
        <v>#N/A</v>
      </c>
    </row>
    <row r="98" x14ac:dyDescent="0.2">
      <c r="A98" s="242" t="str">
        <f>IF(ISBLANK(Regressions!A108), " ", Regressions!A108)</f>
        <v>Ethiopia</v>
      </c>
      <c r="B98" s="237">
        <f>IF(ISBLANK(Regressions!B108), " ", Regressions!B108)</f>
        <v>2009</v>
      </c>
      <c r="C98" s="240" t="str">
        <f>IF(ISBLANK(Regressions!C108), " ", Regressions!C108)</f>
        <v>Secondary</v>
      </c>
      <c r="D98" s="244">
        <f>IF(ISBLANK(Regressions!D108), " ", Regressions!D108)</f>
        <v>11598404</v>
      </c>
      <c r="E98" s="412">
        <f>IF(ISNUMBER(Regressions!E108),ROUND(Regressions!E108, 1), NA())</f>
        <v>72.5</v>
      </c>
      <c r="F98" s="314">
        <f>IF(ISNUMBER(Regressions!F108),ROUND(Regressions!F108, 1), NA())</f>
        <v>61.2</v>
      </c>
      <c r="G98" s="413" t="e">
        <f>IF(ISNUMBER(Regressions!G108),ROUND(Regressions!G108, 1), NA())</f>
        <v>#N/A</v>
      </c>
      <c r="H98" s="414">
        <f>IF(ISNUMBER(Regressions!H108),ROUND(Regressions!H108, 1), NA())</f>
        <v>61.2</v>
      </c>
      <c r="I98" s="415">
        <f>IF(ISNUMBER(Regressions!I108),ROUND(Regressions!I108, 1), NA())</f>
        <v>38.799999999999997</v>
      </c>
      <c r="J98" s="416">
        <f>IF(ISNUMBER(Regressions!J108),ROUND(Regressions!J108, 1), NA())</f>
        <v>95.9</v>
      </c>
      <c r="K98" s="314" t="e">
        <f>IF(ISNUMBER(Regressions!K108),ROUND(Regressions!K108, 1), NA())</f>
        <v>#N/A</v>
      </c>
      <c r="L98" s="417" t="e">
        <f>IF(ISNUMBER(Regressions!L108),ROUND(Regressions!L108, 1), NA())</f>
        <v>#N/A</v>
      </c>
      <c r="M98" s="414" t="e">
        <f>IF(ISNUMBER(Regressions!M108),ROUND(Regressions!M108, 1), NA())</f>
        <v>#N/A</v>
      </c>
      <c r="N98" s="418" t="e">
        <f>IF(ISNUMBER(Regressions!N108),ROUND(Regressions!N108, 1), NA())</f>
        <v>#N/A</v>
      </c>
      <c r="O98" s="412" t="e">
        <f>IF(ISNUMBER(Regressions!O108),ROUND(Regressions!O108, 1), NA())</f>
        <v>#N/A</v>
      </c>
      <c r="P98" s="314" t="e">
        <f>IF(ISNUMBER(Regressions!P108),ROUND(Regressions!P108, 1), NA())</f>
        <v>#N/A</v>
      </c>
      <c r="Q98" s="419" t="e">
        <f>IF(ISNUMBER(Regressions!Q108),ROUND(Regressions!Q108, 1), NA())</f>
        <v>#N/A</v>
      </c>
      <c r="R98" s="414" t="e">
        <f>IF(ISNUMBER(Regressions!R108),ROUND(Regressions!R108, 1), NA())</f>
        <v>#N/A</v>
      </c>
      <c r="S98" s="415" t="e">
        <f>IF(ISNUMBER(Regressions!S108),ROUND(Regressions!S108, 1), NA())</f>
        <v>#N/A</v>
      </c>
    </row>
    <row r="99" x14ac:dyDescent="0.2">
      <c r="A99" s="242" t="str">
        <f>IF(ISBLANK(Regressions!A109), " ", Regressions!A109)</f>
        <v>Ethiopia</v>
      </c>
      <c r="B99" s="237">
        <f>IF(ISBLANK(Regressions!B109), " ", Regressions!B109)</f>
        <v>2010</v>
      </c>
      <c r="C99" s="240" t="str">
        <f>IF(ISBLANK(Regressions!C109), " ", Regressions!C109)</f>
        <v>Secondary</v>
      </c>
      <c r="D99" s="244">
        <f>IF(ISBLANK(Regressions!D109), " ", Regressions!D109)</f>
        <v>12091169</v>
      </c>
      <c r="E99" s="412">
        <f>IF(ISNUMBER(Regressions!E109),ROUND(Regressions!E109, 1), NA())</f>
        <v>71.8</v>
      </c>
      <c r="F99" s="314">
        <f>IF(ISNUMBER(Regressions!F109),ROUND(Regressions!F109, 1), NA())</f>
        <v>60.1</v>
      </c>
      <c r="G99" s="413" t="e">
        <f>IF(ISNUMBER(Regressions!G109),ROUND(Regressions!G109, 1), NA())</f>
        <v>#N/A</v>
      </c>
      <c r="H99" s="414">
        <f>IF(ISNUMBER(Regressions!H109),ROUND(Regressions!H109, 1), NA())</f>
        <v>60.1</v>
      </c>
      <c r="I99" s="415">
        <f>IF(ISNUMBER(Regressions!I109),ROUND(Regressions!I109, 1), NA())</f>
        <v>39.9</v>
      </c>
      <c r="J99" s="416">
        <f>IF(ISNUMBER(Regressions!J109),ROUND(Regressions!J109, 1), NA())</f>
        <v>95.9</v>
      </c>
      <c r="K99" s="314" t="e">
        <f>IF(ISNUMBER(Regressions!K109),ROUND(Regressions!K109, 1), NA())</f>
        <v>#N/A</v>
      </c>
      <c r="L99" s="417" t="e">
        <f>IF(ISNUMBER(Regressions!L109),ROUND(Regressions!L109, 1), NA())</f>
        <v>#N/A</v>
      </c>
      <c r="M99" s="414" t="e">
        <f>IF(ISNUMBER(Regressions!M109),ROUND(Regressions!M109, 1), NA())</f>
        <v>#N/A</v>
      </c>
      <c r="N99" s="418" t="e">
        <f>IF(ISNUMBER(Regressions!N109),ROUND(Regressions!N109, 1), NA())</f>
        <v>#N/A</v>
      </c>
      <c r="O99" s="412" t="e">
        <f>IF(ISNUMBER(Regressions!O109),ROUND(Regressions!O109, 1), NA())</f>
        <v>#N/A</v>
      </c>
      <c r="P99" s="314" t="e">
        <f>IF(ISNUMBER(Regressions!P109),ROUND(Regressions!P109, 1), NA())</f>
        <v>#N/A</v>
      </c>
      <c r="Q99" s="419" t="e">
        <f>IF(ISNUMBER(Regressions!Q109),ROUND(Regressions!Q109, 1), NA())</f>
        <v>#N/A</v>
      </c>
      <c r="R99" s="414" t="e">
        <f>IF(ISNUMBER(Regressions!R109),ROUND(Regressions!R109, 1), NA())</f>
        <v>#N/A</v>
      </c>
      <c r="S99" s="415" t="e">
        <f>IF(ISNUMBER(Regressions!S109),ROUND(Regressions!S109, 1), NA())</f>
        <v>#N/A</v>
      </c>
    </row>
    <row r="100" x14ac:dyDescent="0.2">
      <c r="A100" s="242" t="str">
        <f>IF(ISBLANK(Regressions!A110), " ", Regressions!A110)</f>
        <v>Ethiopia</v>
      </c>
      <c r="B100" s="237">
        <f>IF(ISBLANK(Regressions!B110), " ", Regressions!B110)</f>
        <v>2011</v>
      </c>
      <c r="C100" s="240" t="str">
        <f>IF(ISBLANK(Regressions!C110), " ", Regressions!C110)</f>
        <v>Secondary</v>
      </c>
      <c r="D100" s="244">
        <f>IF(ISBLANK(Regressions!D110), " ", Regressions!D110)</f>
        <v>12606553</v>
      </c>
      <c r="E100" s="412">
        <f>IF(ISNUMBER(Regressions!E110),ROUND(Regressions!E110, 1), NA())</f>
        <v>71</v>
      </c>
      <c r="F100" s="314">
        <f>IF(ISNUMBER(Regressions!F110),ROUND(Regressions!F110, 1), NA())</f>
        <v>59.1</v>
      </c>
      <c r="G100" s="413" t="e">
        <f>IF(ISNUMBER(Regressions!G110),ROUND(Regressions!G110, 1), NA())</f>
        <v>#N/A</v>
      </c>
      <c r="H100" s="414">
        <f>IF(ISNUMBER(Regressions!H110),ROUND(Regressions!H110, 1), NA())</f>
        <v>59.1</v>
      </c>
      <c r="I100" s="415">
        <f>IF(ISNUMBER(Regressions!I110),ROUND(Regressions!I110, 1), NA())</f>
        <v>40.9</v>
      </c>
      <c r="J100" s="416">
        <f>IF(ISNUMBER(Regressions!J110),ROUND(Regressions!J110, 1), NA())</f>
        <v>95.9</v>
      </c>
      <c r="K100" s="314" t="e">
        <f>IF(ISNUMBER(Regressions!K110),ROUND(Regressions!K110, 1), NA())</f>
        <v>#N/A</v>
      </c>
      <c r="L100" s="417" t="e">
        <f>IF(ISNUMBER(Regressions!L110),ROUND(Regressions!L110, 1), NA())</f>
        <v>#N/A</v>
      </c>
      <c r="M100" s="414" t="e">
        <f>IF(ISNUMBER(Regressions!M110),ROUND(Regressions!M110, 1), NA())</f>
        <v>#N/A</v>
      </c>
      <c r="N100" s="418" t="e">
        <f>IF(ISNUMBER(Regressions!N110),ROUND(Regressions!N110, 1), NA())</f>
        <v>#N/A</v>
      </c>
      <c r="O100" s="412" t="e">
        <f>IF(ISNUMBER(Regressions!O110),ROUND(Regressions!O110, 1), NA())</f>
        <v>#N/A</v>
      </c>
      <c r="P100" s="314" t="e">
        <f>IF(ISNUMBER(Regressions!P110),ROUND(Regressions!P110, 1), NA())</f>
        <v>#N/A</v>
      </c>
      <c r="Q100" s="419" t="e">
        <f>IF(ISNUMBER(Regressions!Q110),ROUND(Regressions!Q110, 1), NA())</f>
        <v>#N/A</v>
      </c>
      <c r="R100" s="414" t="e">
        <f>IF(ISNUMBER(Regressions!R110),ROUND(Regressions!R110, 1), NA())</f>
        <v>#N/A</v>
      </c>
      <c r="S100" s="415" t="e">
        <f>IF(ISNUMBER(Regressions!S110),ROUND(Regressions!S110, 1), NA())</f>
        <v>#N/A</v>
      </c>
    </row>
    <row r="101" x14ac:dyDescent="0.2">
      <c r="A101" s="242" t="str">
        <f>IF(ISBLANK(Regressions!A111), " ", Regressions!A111)</f>
        <v>Ethiopia</v>
      </c>
      <c r="B101" s="237">
        <f>IF(ISBLANK(Regressions!B111), " ", Regressions!B111)</f>
        <v>2012</v>
      </c>
      <c r="C101" s="240" t="str">
        <f>IF(ISBLANK(Regressions!C111), " ", Regressions!C111)</f>
        <v>Secondary</v>
      </c>
      <c r="D101" s="244">
        <f>IF(ISBLANK(Regressions!D111), " ", Regressions!D111)</f>
        <v>13088070</v>
      </c>
      <c r="E101" s="412">
        <f>IF(ISNUMBER(Regressions!E111),ROUND(Regressions!E111, 1), NA())</f>
        <v>70.3</v>
      </c>
      <c r="F101" s="314">
        <f>IF(ISNUMBER(Regressions!F111),ROUND(Regressions!F111, 1), NA())</f>
        <v>58</v>
      </c>
      <c r="G101" s="413" t="e">
        <f>IF(ISNUMBER(Regressions!G111),ROUND(Regressions!G111, 1), NA())</f>
        <v>#N/A</v>
      </c>
      <c r="H101" s="414">
        <f>IF(ISNUMBER(Regressions!H111),ROUND(Regressions!H111, 1), NA())</f>
        <v>58</v>
      </c>
      <c r="I101" s="415">
        <f>IF(ISNUMBER(Regressions!I111),ROUND(Regressions!I111, 1), NA())</f>
        <v>42</v>
      </c>
      <c r="J101" s="416">
        <f>IF(ISNUMBER(Regressions!J111),ROUND(Regressions!J111, 1), NA())</f>
        <v>96</v>
      </c>
      <c r="K101" s="314">
        <f>IF(ISNUMBER(Regressions!K111),ROUND(Regressions!K111, 1), NA())</f>
        <v>54.3</v>
      </c>
      <c r="L101" s="417" t="e">
        <f>IF(ISNUMBER(Regressions!L111),ROUND(Regressions!L111, 1), NA())</f>
        <v>#N/A</v>
      </c>
      <c r="M101" s="414">
        <f>IF(ISNUMBER(Regressions!M111),ROUND(Regressions!M111, 1), NA())</f>
        <v>54.3</v>
      </c>
      <c r="N101" s="418">
        <f>IF(ISNUMBER(Regressions!N111),ROUND(Regressions!N111, 1), NA())</f>
        <v>45.7</v>
      </c>
      <c r="O101" s="412">
        <f>IF(ISNUMBER(Regressions!O111),ROUND(Regressions!O111, 1), NA())</f>
        <v>46</v>
      </c>
      <c r="P101" s="314" t="e">
        <f>IF(ISNUMBER(Regressions!P111),ROUND(Regressions!P111, 1), NA())</f>
        <v>#N/A</v>
      </c>
      <c r="Q101" s="419">
        <f>IF(ISNUMBER(Regressions!Q111),ROUND(Regressions!Q111, 1), NA())</f>
        <v>7</v>
      </c>
      <c r="R101" s="414">
        <f>IF(ISNUMBER(Regressions!R111),ROUND(Regressions!R111, 1), NA())</f>
        <v>39</v>
      </c>
      <c r="S101" s="415">
        <f>IF(ISNUMBER(Regressions!S111),ROUND(Regressions!S111, 1), NA())</f>
        <v>54</v>
      </c>
    </row>
    <row r="102" x14ac:dyDescent="0.2">
      <c r="A102" s="242" t="str">
        <f>IF(ISBLANK(Regressions!A112), " ", Regressions!A112)</f>
        <v>Ethiopia</v>
      </c>
      <c r="B102" s="237">
        <f>IF(ISBLANK(Regressions!B112), " ", Regressions!B112)</f>
        <v>2013</v>
      </c>
      <c r="C102" s="240" t="str">
        <f>IF(ISBLANK(Regressions!C112), " ", Regressions!C112)</f>
        <v>Secondary</v>
      </c>
      <c r="D102" s="244">
        <f>IF(ISBLANK(Regressions!D112), " ", Regressions!D112)</f>
        <v>13539718</v>
      </c>
      <c r="E102" s="412">
        <f>IF(ISNUMBER(Regressions!E112),ROUND(Regressions!E112, 1), NA())</f>
        <v>69.599999999999994</v>
      </c>
      <c r="F102" s="314">
        <f>IF(ISNUMBER(Regressions!F112),ROUND(Regressions!F112, 1), NA())</f>
        <v>57</v>
      </c>
      <c r="G102" s="413" t="e">
        <f>IF(ISNUMBER(Regressions!G112),ROUND(Regressions!G112, 1), NA())</f>
        <v>#N/A</v>
      </c>
      <c r="H102" s="414">
        <f>IF(ISNUMBER(Regressions!H112),ROUND(Regressions!H112, 1), NA())</f>
        <v>57</v>
      </c>
      <c r="I102" s="415">
        <f>IF(ISNUMBER(Regressions!I112),ROUND(Regressions!I112, 1), NA())</f>
        <v>43</v>
      </c>
      <c r="J102" s="416">
        <f>IF(ISNUMBER(Regressions!J112),ROUND(Regressions!J112, 1), NA())</f>
        <v>96</v>
      </c>
      <c r="K102" s="314">
        <f>IF(ISNUMBER(Regressions!K112),ROUND(Regressions!K112, 1), NA())</f>
        <v>54.3</v>
      </c>
      <c r="L102" s="417" t="e">
        <f>IF(ISNUMBER(Regressions!L112),ROUND(Regressions!L112, 1), NA())</f>
        <v>#N/A</v>
      </c>
      <c r="M102" s="414">
        <f>IF(ISNUMBER(Regressions!M112),ROUND(Regressions!M112, 1), NA())</f>
        <v>54.3</v>
      </c>
      <c r="N102" s="418">
        <f>IF(ISNUMBER(Regressions!N112),ROUND(Regressions!N112, 1), NA())</f>
        <v>45.7</v>
      </c>
      <c r="O102" s="412">
        <f>IF(ISNUMBER(Regressions!O112),ROUND(Regressions!O112, 1), NA())</f>
        <v>46</v>
      </c>
      <c r="P102" s="314" t="e">
        <f>IF(ISNUMBER(Regressions!P112),ROUND(Regressions!P112, 1), NA())</f>
        <v>#N/A</v>
      </c>
      <c r="Q102" s="419">
        <f>IF(ISNUMBER(Regressions!Q112),ROUND(Regressions!Q112, 1), NA())</f>
        <v>7</v>
      </c>
      <c r="R102" s="414">
        <f>IF(ISNUMBER(Regressions!R112),ROUND(Regressions!R112, 1), NA())</f>
        <v>39</v>
      </c>
      <c r="S102" s="415">
        <f>IF(ISNUMBER(Regressions!S112),ROUND(Regressions!S112, 1), NA())</f>
        <v>54</v>
      </c>
    </row>
    <row r="103" x14ac:dyDescent="0.2">
      <c r="A103" s="242" t="str">
        <f>IF(ISBLANK(Regressions!A113), " ", Regressions!A113)</f>
        <v>Ethiopia</v>
      </c>
      <c r="B103" s="237">
        <f>IF(ISBLANK(Regressions!B113), " ", Regressions!B113)</f>
        <v>2014</v>
      </c>
      <c r="C103" s="240" t="str">
        <f>IF(ISBLANK(Regressions!C113), " ", Regressions!C113)</f>
        <v>Secondary</v>
      </c>
      <c r="D103" s="244">
        <f>IF(ISBLANK(Regressions!D113), " ", Regressions!D113)</f>
        <v>13951530</v>
      </c>
      <c r="E103" s="412">
        <f>IF(ISNUMBER(Regressions!E113),ROUND(Regressions!E113, 1), NA())</f>
        <v>68.8</v>
      </c>
      <c r="F103" s="314">
        <f>IF(ISNUMBER(Regressions!F113),ROUND(Regressions!F113, 1), NA())</f>
        <v>55.9</v>
      </c>
      <c r="G103" s="413" t="e">
        <f>IF(ISNUMBER(Regressions!G113),ROUND(Regressions!G113, 1), NA())</f>
        <v>#N/A</v>
      </c>
      <c r="H103" s="414">
        <f>IF(ISNUMBER(Regressions!H113),ROUND(Regressions!H113, 1), NA())</f>
        <v>55.9</v>
      </c>
      <c r="I103" s="415">
        <f>IF(ISNUMBER(Regressions!I113),ROUND(Regressions!I113, 1), NA())</f>
        <v>44.1</v>
      </c>
      <c r="J103" s="416">
        <f>IF(ISNUMBER(Regressions!J113),ROUND(Regressions!J113, 1), NA())</f>
        <v>96</v>
      </c>
      <c r="K103" s="314">
        <f>IF(ISNUMBER(Regressions!K113),ROUND(Regressions!K113, 1), NA())</f>
        <v>54.3</v>
      </c>
      <c r="L103" s="417" t="e">
        <f>IF(ISNUMBER(Regressions!L113),ROUND(Regressions!L113, 1), NA())</f>
        <v>#N/A</v>
      </c>
      <c r="M103" s="414">
        <f>IF(ISNUMBER(Regressions!M113),ROUND(Regressions!M113, 1), NA())</f>
        <v>54.3</v>
      </c>
      <c r="N103" s="418">
        <f>IF(ISNUMBER(Regressions!N113),ROUND(Regressions!N113, 1), NA())</f>
        <v>45.7</v>
      </c>
      <c r="O103" s="412">
        <f>IF(ISNUMBER(Regressions!O113),ROUND(Regressions!O113, 1), NA())</f>
        <v>46</v>
      </c>
      <c r="P103" s="314" t="e">
        <f>IF(ISNUMBER(Regressions!P113),ROUND(Regressions!P113, 1), NA())</f>
        <v>#N/A</v>
      </c>
      <c r="Q103" s="419">
        <f>IF(ISNUMBER(Regressions!Q113),ROUND(Regressions!Q113, 1), NA())</f>
        <v>7</v>
      </c>
      <c r="R103" s="414">
        <f>IF(ISNUMBER(Regressions!R113),ROUND(Regressions!R113, 1), NA())</f>
        <v>39</v>
      </c>
      <c r="S103" s="415">
        <f>IF(ISNUMBER(Regressions!S113),ROUND(Regressions!S113, 1), NA())</f>
        <v>54</v>
      </c>
    </row>
    <row r="104" x14ac:dyDescent="0.2">
      <c r="A104" s="242" t="str">
        <f>IF(ISBLANK(Regressions!A114), " ", Regressions!A114)</f>
        <v>Ethiopia</v>
      </c>
      <c r="B104" s="237">
        <f>IF(ISBLANK(Regressions!B114), " ", Regressions!B114)</f>
        <v>2015</v>
      </c>
      <c r="C104" s="240" t="str">
        <f>IF(ISBLANK(Regressions!C114), " ", Regressions!C114)</f>
        <v>Secondary</v>
      </c>
      <c r="D104" s="244">
        <f>IF(ISBLANK(Regressions!D114), " ", Regressions!D114)</f>
        <v>14326802</v>
      </c>
      <c r="E104" s="412">
        <f>IF(ISNUMBER(Regressions!E114),ROUND(Regressions!E114, 1), NA())</f>
        <v>68.099999999999994</v>
      </c>
      <c r="F104" s="314">
        <f>IF(ISNUMBER(Regressions!F114),ROUND(Regressions!F114, 1), NA())</f>
        <v>54.8</v>
      </c>
      <c r="G104" s="413" t="e">
        <f>IF(ISNUMBER(Regressions!G114),ROUND(Regressions!G114, 1), NA())</f>
        <v>#N/A</v>
      </c>
      <c r="H104" s="414">
        <f>IF(ISNUMBER(Regressions!H114),ROUND(Regressions!H114, 1), NA())</f>
        <v>54.8</v>
      </c>
      <c r="I104" s="415">
        <f>IF(ISNUMBER(Regressions!I114),ROUND(Regressions!I114, 1), NA())</f>
        <v>45.2</v>
      </c>
      <c r="J104" s="416">
        <f>IF(ISNUMBER(Regressions!J114),ROUND(Regressions!J114, 1), NA())</f>
        <v>96.1</v>
      </c>
      <c r="K104" s="314">
        <f>IF(ISNUMBER(Regressions!K114),ROUND(Regressions!K114, 1), NA())</f>
        <v>54.3</v>
      </c>
      <c r="L104" s="417" t="e">
        <f>IF(ISNUMBER(Regressions!L114),ROUND(Regressions!L114, 1), NA())</f>
        <v>#N/A</v>
      </c>
      <c r="M104" s="414">
        <f>IF(ISNUMBER(Regressions!M114),ROUND(Regressions!M114, 1), NA())</f>
        <v>54.3</v>
      </c>
      <c r="N104" s="418">
        <f>IF(ISNUMBER(Regressions!N114),ROUND(Regressions!N114, 1), NA())</f>
        <v>45.7</v>
      </c>
      <c r="O104" s="412">
        <f>IF(ISNUMBER(Regressions!O114),ROUND(Regressions!O114, 1), NA())</f>
        <v>46</v>
      </c>
      <c r="P104" s="314" t="e">
        <f>IF(ISNUMBER(Regressions!P114),ROUND(Regressions!P114, 1), NA())</f>
        <v>#N/A</v>
      </c>
      <c r="Q104" s="419">
        <f>IF(ISNUMBER(Regressions!Q114),ROUND(Regressions!Q114, 1), NA())</f>
        <v>7</v>
      </c>
      <c r="R104" s="414">
        <f>IF(ISNUMBER(Regressions!R114),ROUND(Regressions!R114, 1), NA())</f>
        <v>39</v>
      </c>
      <c r="S104" s="415">
        <f>IF(ISNUMBER(Regressions!S114),ROUND(Regressions!S114, 1), NA())</f>
        <v>54</v>
      </c>
    </row>
    <row r="105" x14ac:dyDescent="0.2">
      <c r="A105" s="389" t="str">
        <f>IF(ISBLANK(Regressions!A115), " ", Regressions!A115)</f>
        <v>Ethiopia</v>
      </c>
      <c r="B105" s="390">
        <f>IF(ISBLANK(Regressions!B115), " ", Regressions!B115)</f>
        <v>2016</v>
      </c>
      <c r="C105" s="391" t="str">
        <f>IF(ISBLANK(Regressions!C115), " ", Regressions!C115)</f>
        <v>Secondary</v>
      </c>
      <c r="D105" s="392">
        <f>IF(ISBLANK(Regressions!D115), " ", Regressions!D115)</f>
        <v>14666904</v>
      </c>
      <c r="E105" s="420">
        <f>IF(ISNUMBER(Regressions!E115),ROUND(Regressions!E115, 1), NA())</f>
        <v>67.400000000000006</v>
      </c>
      <c r="F105" s="315">
        <f>IF(ISNUMBER(Regressions!F115),ROUND(Regressions!F115, 1), NA())</f>
        <v>53.8</v>
      </c>
      <c r="G105" s="421" t="e">
        <f>IF(ISNUMBER(Regressions!G115),ROUND(Regressions!G115, 1), NA())</f>
        <v>#N/A</v>
      </c>
      <c r="H105" s="422">
        <f>IF(ISNUMBER(Regressions!H115),ROUND(Regressions!H115, 1), NA())</f>
        <v>53.8</v>
      </c>
      <c r="I105" s="423">
        <f>IF(ISNUMBER(Regressions!I115),ROUND(Regressions!I115, 1), NA())</f>
        <v>46.2</v>
      </c>
      <c r="J105" s="424">
        <f>IF(ISNUMBER(Regressions!J115),ROUND(Regressions!J115, 1), NA())</f>
        <v>96.1</v>
      </c>
      <c r="K105" s="315">
        <f>IF(ISNUMBER(Regressions!K115),ROUND(Regressions!K115, 1), NA())</f>
        <v>54.3</v>
      </c>
      <c r="L105" s="425" t="e">
        <f>IF(ISNUMBER(Regressions!L115),ROUND(Regressions!L115, 1), NA())</f>
        <v>#N/A</v>
      </c>
      <c r="M105" s="422">
        <f>IF(ISNUMBER(Regressions!M115),ROUND(Regressions!M115, 1), NA())</f>
        <v>54.3</v>
      </c>
      <c r="N105" s="426">
        <f>IF(ISNUMBER(Regressions!N115),ROUND(Regressions!N115, 1), NA())</f>
        <v>45.7</v>
      </c>
      <c r="O105" s="420">
        <f>IF(ISNUMBER(Regressions!O115),ROUND(Regressions!O115, 1), NA())</f>
        <v>46</v>
      </c>
      <c r="P105" s="315" t="e">
        <f>IF(ISNUMBER(Regressions!P115),ROUND(Regressions!P115, 1), NA())</f>
        <v>#N/A</v>
      </c>
      <c r="Q105" s="427">
        <f>IF(ISNUMBER(Regressions!Q115),ROUND(Regressions!Q115, 1), NA())</f>
        <v>7</v>
      </c>
      <c r="R105" s="422">
        <f>IF(ISNUMBER(Regressions!R115),ROUND(Regressions!R115, 1), NA())</f>
        <v>39</v>
      </c>
      <c r="S105" s="423">
        <f>IF(ISNUMBER(Regressions!S115),ROUND(Regressions!S115, 1), NA())</f>
        <v>54</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6" customWidth="true"/>
    <col min="2" max="2" width="7.5" style="131" customWidth="true"/>
    <col min="3" max="8" width="8.75" style="36" customWidth="true"/>
    <col min="9" max="9" width="9.375" style="36" customWidth="true"/>
    <col min="10" max="10" width="13.375" style="36" customWidth="true"/>
    <col min="11" max="11" width="7.5" style="36" customWidth="true"/>
    <col min="12" max="17" width="8.625" style="36" customWidth="true"/>
    <col min="18" max="18" width="6.5" style="36" customWidth="true"/>
    <col min="19" max="19" width="13.375" style="36" customWidth="true"/>
    <col min="20" max="20" width="7.5" style="36" customWidth="true"/>
    <col min="21" max="26" width="9.125" style="36" customWidth="true"/>
    <col min="27" max="16384" width="9" style="36"/>
  </cols>
  <sheetData>
    <row r="1" ht="15.75" x14ac:dyDescent="0.25">
      <c r="A1" s="61" t="s">
        <v>49</v>
      </c>
      <c r="B1" s="100"/>
      <c r="C1" s="62"/>
      <c r="D1" s="62"/>
      <c r="E1" s="62"/>
      <c r="F1" s="62"/>
      <c r="G1" s="62"/>
      <c r="H1" s="588"/>
      <c r="I1" s="588"/>
      <c r="J1" s="588"/>
      <c r="K1" s="588"/>
      <c r="L1" s="588"/>
      <c r="M1" s="588"/>
      <c r="N1" s="588"/>
      <c r="O1" s="588"/>
      <c r="P1" s="588"/>
      <c r="Q1" s="62"/>
      <c r="R1" s="62"/>
      <c r="S1" s="62"/>
      <c r="T1" s="63"/>
      <c r="U1" s="63"/>
      <c r="V1" s="63"/>
      <c r="W1" s="63"/>
      <c r="X1" s="63"/>
      <c r="Y1" s="63"/>
      <c r="Z1" s="63"/>
      <c r="AA1" s="63"/>
    </row>
    <row r="2" s="48" customFormat="true" ht="26.25" customHeight="true" x14ac:dyDescent="0.25">
      <c r="A2" s="64" t="s">
        <v>13</v>
      </c>
      <c r="B2" s="130"/>
      <c r="J2" s="64" t="s">
        <v>14</v>
      </c>
      <c r="R2" s="65"/>
      <c r="S2" s="66" t="s">
        <v>15</v>
      </c>
      <c r="W2" s="65"/>
      <c r="X2" s="65"/>
      <c r="Y2" s="67"/>
      <c r="Z2" s="67"/>
      <c r="AD2" s="68"/>
      <c r="AE2" s="68"/>
      <c r="AF2" s="68"/>
      <c r="AG2" s="68"/>
      <c r="AH2" s="68"/>
      <c r="AI2" s="68"/>
    </row>
    <row r="3" ht="15.75" x14ac:dyDescent="0.25">
      <c r="A3" s="69"/>
      <c r="B3" s="70" t="s">
        <v>4</v>
      </c>
      <c r="C3" s="65" t="s">
        <v>7</v>
      </c>
      <c r="D3" s="65" t="s">
        <v>2</v>
      </c>
      <c r="E3" s="65" t="s">
        <v>1</v>
      </c>
      <c r="F3" s="65" t="s">
        <v>55</v>
      </c>
      <c r="G3" s="65" t="s">
        <v>17</v>
      </c>
      <c r="H3" s="65" t="s">
        <v>18</v>
      </c>
      <c r="I3" s="71"/>
      <c r="J3" s="69"/>
      <c r="K3" s="70" t="s">
        <v>4</v>
      </c>
      <c r="L3" s="65" t="s">
        <v>7</v>
      </c>
      <c r="M3" s="65" t="s">
        <v>2</v>
      </c>
      <c r="N3" s="65" t="s">
        <v>1</v>
      </c>
      <c r="O3" s="65" t="s">
        <v>55</v>
      </c>
      <c r="P3" s="65" t="s">
        <v>17</v>
      </c>
      <c r="Q3" s="65" t="s">
        <v>18</v>
      </c>
      <c r="R3" s="67"/>
      <c r="S3" s="72"/>
      <c r="T3" s="70" t="s">
        <v>4</v>
      </c>
      <c r="U3" s="65" t="s">
        <v>7</v>
      </c>
      <c r="V3" s="65" t="s">
        <v>2</v>
      </c>
      <c r="W3" s="65" t="s">
        <v>1</v>
      </c>
      <c r="X3" s="65" t="s">
        <v>55</v>
      </c>
      <c r="Y3" s="65" t="s">
        <v>17</v>
      </c>
      <c r="Z3" s="65" t="s">
        <v>18</v>
      </c>
      <c r="AB3" s="68"/>
      <c r="AC3" s="68"/>
      <c r="AD3" s="68"/>
      <c r="AE3" s="68"/>
      <c r="AF3" s="68"/>
      <c r="AG3" s="68"/>
    </row>
    <row r="4" ht="15.75" x14ac:dyDescent="0.25">
      <c r="A4" s="69" t="s">
        <v>35</v>
      </c>
      <c r="B4">
        <v>2016</v>
      </c>
      <c r="C4"/>
      <c r="D4"/>
      <c r="E4"/>
      <c r="F4"/>
      <c r="G4"/>
      <c r="H4"/>
      <c r="I4" s="71"/>
      <c r="J4" s="69" t="s">
        <v>35</v>
      </c>
      <c r="K4">
        <v>2016</v>
      </c>
      <c r="L4"/>
      <c r="M4"/>
      <c r="N4"/>
      <c r="O4"/>
      <c r="P4"/>
      <c r="Q4"/>
      <c r="R4" s="68"/>
      <c r="S4" s="69" t="s">
        <v>35</v>
      </c>
      <c r="T4">
        <v>2016</v>
      </c>
      <c r="U4">
        <v>5.5328038289999997</v>
      </c>
      <c r="V4"/>
      <c r="W4"/>
      <c r="X4"/>
      <c r="Y4">
        <v>5.4</v>
      </c>
      <c r="Z4">
        <v>7</v>
      </c>
      <c r="AA4" s="68"/>
      <c r="AB4" s="68"/>
      <c r="AC4" s="68"/>
      <c r="AD4" s="68"/>
      <c r="AE4" s="68"/>
      <c r="AF4" s="68"/>
      <c r="AG4" s="68"/>
    </row>
    <row r="5" ht="15.75" x14ac:dyDescent="0.25">
      <c r="A5" s="69" t="s">
        <v>36</v>
      </c>
      <c r="B5">
        <v>2016</v>
      </c>
      <c r="C5">
        <v>22.700437390000001</v>
      </c>
      <c r="D5"/>
      <c r="E5"/>
      <c r="F5"/>
      <c r="G5">
        <v>20.03727525</v>
      </c>
      <c r="H5">
        <v>53.774355470000003</v>
      </c>
      <c r="I5" s="71"/>
      <c r="J5" s="69" t="s">
        <v>36</v>
      </c>
      <c r="K5">
        <v>2016</v>
      </c>
      <c r="L5">
        <v>39.903137569999998</v>
      </c>
      <c r="M5"/>
      <c r="N5"/>
      <c r="O5"/>
      <c r="P5">
        <v>38.6</v>
      </c>
      <c r="Q5">
        <v>54.3</v>
      </c>
      <c r="R5" s="68"/>
      <c r="S5" s="69" t="s">
        <v>36</v>
      </c>
      <c r="T5">
        <v>2016</v>
      </c>
      <c r="U5">
        <v>17.542255999999998</v>
      </c>
      <c r="V5"/>
      <c r="W5"/>
      <c r="X5"/>
      <c r="Y5">
        <v>15.6</v>
      </c>
      <c r="Z5">
        <v>39</v>
      </c>
      <c r="AA5" s="68"/>
      <c r="AB5" s="68"/>
      <c r="AC5" s="68"/>
      <c r="AD5" s="68"/>
      <c r="AE5" s="68"/>
      <c r="AF5" s="68"/>
      <c r="AG5" s="68"/>
    </row>
    <row r="6" s="48" customFormat="true" ht="15.75" x14ac:dyDescent="0.25">
      <c r="A6" s="69" t="s">
        <v>37</v>
      </c>
      <c r="B6">
        <v>2016</v>
      </c>
      <c r="C6">
        <v>77.299562609999995</v>
      </c>
      <c r="D6"/>
      <c r="E6"/>
      <c r="F6"/>
      <c r="G6">
        <v>79.962724750000007</v>
      </c>
      <c r="H6">
        <v>46.225644529999997</v>
      </c>
      <c r="I6" s="71"/>
      <c r="J6" s="69" t="s">
        <v>37</v>
      </c>
      <c r="K6">
        <v>2016</v>
      </c>
      <c r="L6">
        <v>60.096862430000002</v>
      </c>
      <c r="M6"/>
      <c r="N6"/>
      <c r="O6"/>
      <c r="P6">
        <v>61.4</v>
      </c>
      <c r="Q6">
        <v>45.7</v>
      </c>
      <c r="R6" s="67"/>
      <c r="S6" s="69" t="s">
        <v>37</v>
      </c>
      <c r="T6">
        <v>2016</v>
      </c>
      <c r="U6">
        <v>76.924940169999999</v>
      </c>
      <c r="V6"/>
      <c r="W6"/>
      <c r="X6"/>
      <c r="Y6">
        <v>79</v>
      </c>
      <c r="Z6">
        <v>54</v>
      </c>
      <c r="AA6" s="68"/>
      <c r="AB6" s="68"/>
      <c r="AC6" s="68"/>
      <c r="AD6" s="68"/>
      <c r="AE6" s="68"/>
      <c r="AF6" s="68"/>
      <c r="AG6" s="68"/>
    </row>
    <row r="7" s="48" customFormat="true" ht="15.75" x14ac:dyDescent="0.25">
      <c r="A7" s="137"/>
      <c r="B7" s="138"/>
      <c r="C7" s="138"/>
      <c r="D7" s="138"/>
      <c r="E7" s="138"/>
      <c r="F7" s="71"/>
      <c r="G7" s="71"/>
      <c r="H7" s="68"/>
      <c r="I7" s="68"/>
      <c r="J7" s="68"/>
      <c r="K7" s="68"/>
      <c r="L7" s="68"/>
      <c r="M7" s="68"/>
      <c r="N7" s="68"/>
      <c r="O7" s="68"/>
      <c r="P7" s="68"/>
      <c r="Q7" s="68"/>
      <c r="R7" s="68"/>
      <c r="S7" s="73"/>
      <c r="T7">
        <v>2016</v>
      </c>
      <c r="U7">
        <v>1</v>
      </c>
      <c r="V7">
        <v>5</v>
      </c>
      <c r="W7">
        <v>4</v>
      </c>
      <c r="X7">
        <v>3</v>
      </c>
      <c r="Y7">
        <v>6</v>
      </c>
      <c r="Z7">
        <v>2</v>
      </c>
      <c r="AA7" s="73"/>
    </row>
    <row r="8" s="48" customFormat="true" ht="15.75" x14ac:dyDescent="0.25">
      <c r="A8" s="97"/>
      <c r="B8" s="74"/>
      <c r="H8" s="73"/>
      <c r="I8" s="73"/>
      <c r="J8" s="73"/>
      <c r="K8" s="73"/>
      <c r="L8" s="73"/>
      <c r="M8" s="73"/>
      <c r="N8" s="73"/>
      <c r="O8" s="73"/>
      <c r="P8" s="73"/>
      <c r="Q8" s="73"/>
      <c r="R8" s="73"/>
      <c r="S8" s="73"/>
      <c r="T8" s="73"/>
      <c r="U8" s="73"/>
      <c r="V8" s="73"/>
      <c r="W8" s="73"/>
      <c r="X8" s="73"/>
      <c r="Y8" s="73"/>
      <c r="Z8" s="73"/>
      <c r="AA8" s="73"/>
    </row>
    <row r="9" s="48" customFormat="true" ht="15.75" x14ac:dyDescent="0.25">
      <c r="A9" s="97"/>
      <c r="B9" s="74"/>
      <c r="H9" s="73"/>
      <c r="I9" s="73"/>
      <c r="J9" s="73"/>
      <c r="K9" s="73"/>
      <c r="L9" s="73"/>
      <c r="M9" s="73"/>
      <c r="N9" s="73"/>
      <c r="O9" s="73"/>
      <c r="P9" s="73"/>
      <c r="Q9" s="73"/>
      <c r="R9" s="73"/>
      <c r="S9" s="73"/>
      <c r="T9" s="73"/>
      <c r="U9" s="73"/>
      <c r="V9" s="73"/>
      <c r="W9" s="73"/>
      <c r="X9" s="73"/>
      <c r="Y9" s="73"/>
      <c r="Z9" s="73"/>
      <c r="AA9" s="73"/>
    </row>
    <row r="10" s="48" customFormat="true" ht="15.75" x14ac:dyDescent="0.25">
      <c r="A10" s="98"/>
      <c r="B10" s="74"/>
      <c r="C10" s="73"/>
      <c r="D10" s="73"/>
      <c r="E10" s="73"/>
      <c r="F10" s="73"/>
      <c r="G10" s="73"/>
      <c r="H10" s="73"/>
      <c r="I10" s="73"/>
      <c r="J10" s="73"/>
      <c r="K10" s="73"/>
      <c r="L10" s="73"/>
      <c r="M10" s="73"/>
      <c r="N10" s="73"/>
      <c r="O10" s="73"/>
      <c r="P10" s="73"/>
      <c r="Q10" s="73"/>
      <c r="R10" s="73"/>
      <c r="S10" s="73"/>
      <c r="T10" s="73"/>
      <c r="U10" s="73"/>
      <c r="V10" s="73"/>
      <c r="W10" s="73"/>
      <c r="X10" s="73"/>
      <c r="Y10" s="73"/>
      <c r="Z10" s="73"/>
      <c r="AA10" s="73"/>
    </row>
    <row r="11" ht="15.75" x14ac:dyDescent="0.25">
      <c r="A11" s="99"/>
      <c r="B11" s="132"/>
      <c r="C11" s="73"/>
      <c r="D11" s="73"/>
      <c r="E11" s="73"/>
      <c r="F11" s="73"/>
      <c r="G11" s="73"/>
      <c r="H11" s="73"/>
      <c r="I11" s="73"/>
      <c r="J11" s="73"/>
      <c r="K11" s="73"/>
      <c r="L11" s="73"/>
      <c r="M11" s="73"/>
      <c r="N11" s="73"/>
      <c r="O11" s="73"/>
      <c r="P11" s="73"/>
      <c r="Q11" s="73"/>
    </row>
    <row r="12" ht="15.75" x14ac:dyDescent="0.25">
      <c r="A12" s="75" t="s">
        <v>50</v>
      </c>
      <c r="B12" s="133"/>
      <c r="C12" s="76"/>
      <c r="D12" s="76"/>
      <c r="E12" s="76"/>
      <c r="F12" s="76"/>
      <c r="G12" s="76"/>
      <c r="H12" s="76"/>
      <c r="I12" s="76"/>
      <c r="J12" s="76"/>
      <c r="K12" s="76"/>
      <c r="L12" s="76"/>
      <c r="M12" s="76"/>
      <c r="N12" s="76"/>
      <c r="O12" s="76"/>
      <c r="P12" s="161"/>
      <c r="Q12" s="160"/>
      <c r="R12" s="119"/>
    </row>
    <row r="13" s="83" customFormat="true" ht="12" x14ac:dyDescent="0.2">
      <c r="A13" s="82" t="s">
        <v>51</v>
      </c>
      <c r="B13" s="136" t="s">
        <v>42</v>
      </c>
      <c r="C13" s="82" t="s">
        <v>102</v>
      </c>
      <c r="D13" s="82" t="s">
        <v>52</v>
      </c>
      <c r="E13" s="82" t="s">
        <v>224</v>
      </c>
      <c r="F13" s="82" t="s">
        <v>103</v>
      </c>
      <c r="G13" s="82" t="s">
        <v>104</v>
      </c>
      <c r="H13" s="82" t="s">
        <v>105</v>
      </c>
      <c r="I13" s="82" t="s">
        <v>106</v>
      </c>
      <c r="J13" s="82" t="s">
        <v>225</v>
      </c>
      <c r="K13" s="82" t="s">
        <v>107</v>
      </c>
      <c r="L13" s="82" t="s">
        <v>108</v>
      </c>
      <c r="M13" s="82" t="s">
        <v>109</v>
      </c>
      <c r="N13" s="82" t="s">
        <v>110</v>
      </c>
      <c r="O13" s="83" t="s">
        <v>142</v>
      </c>
      <c r="P13" s="83" t="s">
        <v>178</v>
      </c>
      <c r="Q13" s="82" t="s">
        <v>111</v>
      </c>
      <c r="R13" s="82" t="s">
        <v>112</v>
      </c>
      <c r="S13" s="121" t="s">
        <v>113</v>
      </c>
    </row>
    <row r="14" s="80" customFormat="true" ht="15.75" x14ac:dyDescent="0.25">
      <c r="A14" s="127" t="s">
        <v>180</v>
      </c>
      <c r="B14">
        <v>2000</v>
      </c>
      <c r="C14" s="129" t="s">
        <v>7</v>
      </c>
      <c r="D14">
        <v>25933624</v>
      </c>
      <c r="E14">
        <v>47.596878259833829</v>
      </c>
      <c r="F14"/>
      <c r="G14"/>
      <c r="H14"/>
      <c r="I14"/>
      <c r="J14">
        <v>71.562996033282616</v>
      </c>
      <c r="K14"/>
      <c r="L14"/>
      <c r="M14"/>
      <c r="N14"/>
      <c r="O14"/>
      <c r="P14"/>
      <c r="Q14"/>
      <c r="R14"/>
      <c r="S14"/>
      <c r="T14" s="128"/>
    </row>
    <row r="15" s="80" customFormat="true" ht="15.75" x14ac:dyDescent="0.25">
      <c r="A15" s="127" t="s">
        <v>180</v>
      </c>
      <c r="B15">
        <v>2001</v>
      </c>
      <c r="C15" s="129" t="s">
        <v>7</v>
      </c>
      <c r="D15">
        <v>26686926</v>
      </c>
      <c r="E15">
        <v>46.944683410693415</v>
      </c>
      <c r="F15">
        <v>26.88870688163183</v>
      </c>
      <c r="G15"/>
      <c r="H15">
        <v>26.88870688163183</v>
      </c>
      <c r="I15">
        <v>73.111293118368167</v>
      </c>
      <c r="J15">
        <v>73.075089819471032</v>
      </c>
      <c r="K15"/>
      <c r="L15"/>
      <c r="M15"/>
      <c r="N15"/>
      <c r="O15"/>
      <c r="P15"/>
      <c r="Q15"/>
      <c r="R15"/>
      <c r="S15"/>
      <c r="T15" s="128"/>
    </row>
    <row r="16" s="80" customFormat="true" ht="15.75" x14ac:dyDescent="0.25">
      <c r="A16" s="127" t="s">
        <v>180</v>
      </c>
      <c r="B16">
        <v>2002</v>
      </c>
      <c r="C16" s="129" t="s">
        <v>7</v>
      </c>
      <c r="D16">
        <v>27465310</v>
      </c>
      <c r="E16">
        <v>46.292488561553</v>
      </c>
      <c r="F16">
        <v>26.88870688163183</v>
      </c>
      <c r="G16"/>
      <c r="H16">
        <v>26.88870688163183</v>
      </c>
      <c r="I16">
        <v>73.111293118368167</v>
      </c>
      <c r="J16">
        <v>74.587183605659447</v>
      </c>
      <c r="K16"/>
      <c r="L16"/>
      <c r="M16"/>
      <c r="N16"/>
      <c r="O16"/>
      <c r="P16"/>
      <c r="Q16"/>
      <c r="R16"/>
      <c r="S16"/>
      <c r="T16" s="128"/>
    </row>
    <row r="17" s="80" customFormat="true" ht="15.75" x14ac:dyDescent="0.25">
      <c r="A17" s="127" t="s">
        <v>180</v>
      </c>
      <c r="B17">
        <v>2003</v>
      </c>
      <c r="C17" s="129" t="s">
        <v>7</v>
      </c>
      <c r="D17">
        <v>28337716</v>
      </c>
      <c r="E17">
        <v>45.640293712412586</v>
      </c>
      <c r="F17">
        <v>26.88870688163183</v>
      </c>
      <c r="G17"/>
      <c r="H17">
        <v>26.88870688163183</v>
      </c>
      <c r="I17">
        <v>73.111293118368167</v>
      </c>
      <c r="J17">
        <v>76.099277391847409</v>
      </c>
      <c r="K17"/>
      <c r="L17"/>
      <c r="M17"/>
      <c r="N17"/>
      <c r="O17"/>
      <c r="P17"/>
      <c r="Q17"/>
      <c r="R17"/>
      <c r="S17"/>
      <c r="T17" s="128"/>
    </row>
    <row r="18" s="80" customFormat="true" ht="15.75" x14ac:dyDescent="0.25">
      <c r="A18" s="127" t="s">
        <v>180</v>
      </c>
      <c r="B18">
        <v>2004</v>
      </c>
      <c r="C18" s="129" t="s">
        <v>7</v>
      </c>
      <c r="D18">
        <v>29284068</v>
      </c>
      <c r="E18">
        <v>44.988098863272171</v>
      </c>
      <c r="F18">
        <v>26.88870688163183</v>
      </c>
      <c r="G18"/>
      <c r="H18">
        <v>26.88870688163183</v>
      </c>
      <c r="I18">
        <v>73.111293118368167</v>
      </c>
      <c r="J18">
        <v>77.611371178035824</v>
      </c>
      <c r="K18"/>
      <c r="L18"/>
      <c r="M18"/>
      <c r="N18"/>
      <c r="O18"/>
      <c r="P18"/>
      <c r="Q18"/>
      <c r="R18"/>
      <c r="S18"/>
      <c r="T18" s="128"/>
    </row>
    <row r="19" s="80" customFormat="true" ht="15.75" x14ac:dyDescent="0.25">
      <c r="A19" s="127" t="s">
        <v>180</v>
      </c>
      <c r="B19">
        <v>2005</v>
      </c>
      <c r="C19" s="129" t="s">
        <v>7</v>
      </c>
      <c r="D19">
        <v>30260496</v>
      </c>
      <c r="E19">
        <v>44.335904014131529</v>
      </c>
      <c r="F19">
        <v>26.888706881631833</v>
      </c>
      <c r="G19"/>
      <c r="H19">
        <v>26.888706881631833</v>
      </c>
      <c r="I19">
        <v>73.111293118368167</v>
      </c>
      <c r="J19">
        <v>79.123464964223786</v>
      </c>
      <c r="K19"/>
      <c r="L19"/>
      <c r="M19"/>
      <c r="N19"/>
      <c r="O19"/>
      <c r="P19"/>
      <c r="Q19"/>
      <c r="R19"/>
      <c r="S19"/>
      <c r="T19" s="128"/>
    </row>
    <row r="20" s="80" customFormat="true" ht="15.75" x14ac:dyDescent="0.25">
      <c r="A20" s="127" t="s">
        <v>180</v>
      </c>
      <c r="B20">
        <v>2006</v>
      </c>
      <c r="C20" s="129" t="s">
        <v>7</v>
      </c>
      <c r="D20">
        <v>31209856</v>
      </c>
      <c r="E20">
        <v>43.683709164991114</v>
      </c>
      <c r="F20">
        <v>26.507955109787304</v>
      </c>
      <c r="G20"/>
      <c r="H20">
        <v>26.507955109787304</v>
      </c>
      <c r="I20">
        <v>73.492044890212696</v>
      </c>
      <c r="J20">
        <v>80.635558750412201</v>
      </c>
      <c r="K20"/>
      <c r="L20"/>
      <c r="M20"/>
      <c r="N20"/>
      <c r="O20"/>
      <c r="P20"/>
      <c r="Q20"/>
      <c r="R20"/>
      <c r="S20"/>
      <c r="T20" s="128"/>
    </row>
    <row r="21" s="80" customFormat="true" ht="15.75" x14ac:dyDescent="0.25">
      <c r="A21" s="127" t="s">
        <v>180</v>
      </c>
      <c r="B21">
        <v>2007</v>
      </c>
      <c r="C21" s="129" t="s">
        <v>7</v>
      </c>
      <c r="D21">
        <v>32181096</v>
      </c>
      <c r="E21">
        <v>43.0315143158507</v>
      </c>
      <c r="F21">
        <v>26.127203337942888</v>
      </c>
      <c r="G21"/>
      <c r="H21">
        <v>26.127203337942888</v>
      </c>
      <c r="I21">
        <v>73.872796662057112</v>
      </c>
      <c r="J21">
        <v>82.147652536600162</v>
      </c>
      <c r="K21"/>
      <c r="L21"/>
      <c r="M21"/>
      <c r="N21"/>
      <c r="O21"/>
      <c r="P21"/>
      <c r="Q21"/>
      <c r="R21"/>
      <c r="S21"/>
      <c r="T21" s="128"/>
    </row>
    <row r="22" s="80" customFormat="true" ht="15.75" x14ac:dyDescent="0.25">
      <c r="A22" s="127" t="s">
        <v>180</v>
      </c>
      <c r="B22">
        <v>2008</v>
      </c>
      <c r="C22" s="129" t="s">
        <v>7</v>
      </c>
      <c r="D22">
        <v>33147152</v>
      </c>
      <c r="E22">
        <v>42.379319466710285</v>
      </c>
      <c r="F22">
        <v>25.746451566098472</v>
      </c>
      <c r="G22"/>
      <c r="H22">
        <v>25.746451566098472</v>
      </c>
      <c r="I22">
        <v>74.253548433901528</v>
      </c>
      <c r="J22">
        <v>83.659746322788578</v>
      </c>
      <c r="K22"/>
      <c r="L22"/>
      <c r="M22"/>
      <c r="N22"/>
      <c r="O22"/>
      <c r="P22"/>
      <c r="Q22"/>
      <c r="R22"/>
      <c r="S22"/>
      <c r="T22" s="128"/>
    </row>
    <row r="23" s="80" customFormat="true" ht="15.75" x14ac:dyDescent="0.25">
      <c r="A23" s="127" t="s">
        <v>180</v>
      </c>
      <c r="B23">
        <v>2009</v>
      </c>
      <c r="C23" s="129" t="s">
        <v>7</v>
      </c>
      <c r="D23">
        <v>34087060</v>
      </c>
      <c r="E23">
        <v>41.727124617569871</v>
      </c>
      <c r="F23">
        <v>25.365699794253942</v>
      </c>
      <c r="G23"/>
      <c r="H23">
        <v>25.365699794253942</v>
      </c>
      <c r="I23">
        <v>74.634300205746058</v>
      </c>
      <c r="J23">
        <v>85.171840108976539</v>
      </c>
      <c r="K23"/>
      <c r="L23"/>
      <c r="M23"/>
      <c r="N23"/>
      <c r="O23"/>
      <c r="P23"/>
      <c r="Q23"/>
      <c r="R23"/>
      <c r="S23"/>
      <c r="T23" s="128"/>
    </row>
    <row r="24" s="80" customFormat="true" ht="15.75" x14ac:dyDescent="0.25">
      <c r="A24" s="127" t="s">
        <v>180</v>
      </c>
      <c r="B24">
        <v>2010</v>
      </c>
      <c r="C24" s="129" t="s">
        <v>7</v>
      </c>
      <c r="D24">
        <v>34984024</v>
      </c>
      <c r="E24">
        <v>41.074929768429229</v>
      </c>
      <c r="F24">
        <v>24.984948022409526</v>
      </c>
      <c r="G24"/>
      <c r="H24">
        <v>24.984948022409526</v>
      </c>
      <c r="I24">
        <v>75.015051977590474</v>
      </c>
      <c r="J24">
        <v>86.683933895164955</v>
      </c>
      <c r="K24"/>
      <c r="L24"/>
      <c r="M24"/>
      <c r="N24"/>
      <c r="O24"/>
      <c r="P24"/>
      <c r="Q24"/>
      <c r="R24"/>
      <c r="S24"/>
      <c r="T24" s="128"/>
    </row>
    <row r="25" s="80" customFormat="true" ht="15.75" x14ac:dyDescent="0.25">
      <c r="A25" s="127" t="s">
        <v>180</v>
      </c>
      <c r="B25">
        <v>2011</v>
      </c>
      <c r="C25" s="129" t="s">
        <v>7</v>
      </c>
      <c r="D25">
        <v>35835680</v>
      </c>
      <c r="E25">
        <v>40.422734919288814</v>
      </c>
      <c r="F25">
        <v>24.60419625056511</v>
      </c>
      <c r="G25"/>
      <c r="H25">
        <v>24.60419625056511</v>
      </c>
      <c r="I25">
        <v>75.39580374943489</v>
      </c>
      <c r="J25">
        <v>88.196027681353371</v>
      </c>
      <c r="K25"/>
      <c r="L25"/>
      <c r="M25"/>
      <c r="N25"/>
      <c r="O25"/>
      <c r="P25"/>
      <c r="Q25"/>
      <c r="R25"/>
      <c r="S25"/>
      <c r="T25" s="128"/>
    </row>
    <row r="26" s="80" customFormat="true" ht="15.75" x14ac:dyDescent="0.25">
      <c r="A26" s="127" t="s">
        <v>180</v>
      </c>
      <c r="B26">
        <v>2012</v>
      </c>
      <c r="C26" s="129" t="s">
        <v>7</v>
      </c>
      <c r="D26">
        <v>36617096</v>
      </c>
      <c r="E26">
        <v>39.7705400701484</v>
      </c>
      <c r="F26">
        <v>24.22344447872058</v>
      </c>
      <c r="G26"/>
      <c r="H26">
        <v>24.22344447872058</v>
      </c>
      <c r="I26">
        <v>75.77655552127942</v>
      </c>
      <c r="J26">
        <v>89.708121467541332</v>
      </c>
      <c r="K26">
        <v>39.903137574625887</v>
      </c>
      <c r="L26"/>
      <c r="M26">
        <v>39.903137574625887</v>
      </c>
      <c r="N26">
        <v>60.096862425374113</v>
      </c>
      <c r="O26">
        <v>23.075059832206819</v>
      </c>
      <c r="P26"/>
      <c r="Q26">
        <v>5.5328038292612378</v>
      </c>
      <c r="R26">
        <v>17.542256002945582</v>
      </c>
      <c r="S26">
        <v>76.924940167793181</v>
      </c>
      <c r="T26" s="128"/>
    </row>
    <row r="27" s="80" customFormat="true" ht="15.75" x14ac:dyDescent="0.25">
      <c r="A27" s="127" t="s">
        <v>180</v>
      </c>
      <c r="B27">
        <v>2013</v>
      </c>
      <c r="C27" s="129" t="s">
        <v>7</v>
      </c>
      <c r="D27">
        <v>37318820</v>
      </c>
      <c r="E27">
        <v>39.118345221007985</v>
      </c>
      <c r="F27">
        <v>23.842692706876164</v>
      </c>
      <c r="G27"/>
      <c r="H27">
        <v>23.842692706876164</v>
      </c>
      <c r="I27">
        <v>76.157307293123836</v>
      </c>
      <c r="J27">
        <v>91.220215253729748</v>
      </c>
      <c r="K27">
        <v>39.903137574625887</v>
      </c>
      <c r="L27"/>
      <c r="M27">
        <v>39.903137574625887</v>
      </c>
      <c r="N27">
        <v>60.096862425374113</v>
      </c>
      <c r="O27">
        <v>23.075059832206819</v>
      </c>
      <c r="P27"/>
      <c r="Q27">
        <v>5.5328038292612378</v>
      </c>
      <c r="R27">
        <v>17.542256002945582</v>
      </c>
      <c r="S27">
        <v>76.924940167793181</v>
      </c>
      <c r="T27" s="128"/>
    </row>
    <row r="28" s="80" customFormat="true" ht="15.75" x14ac:dyDescent="0.25">
      <c r="A28" s="127" t="s">
        <v>180</v>
      </c>
      <c r="B28">
        <v>2014</v>
      </c>
      <c r="C28" s="129" t="s">
        <v>7</v>
      </c>
      <c r="D28">
        <v>37949856</v>
      </c>
      <c r="E28">
        <v>38.46615037186757</v>
      </c>
      <c r="F28">
        <v>23.461940935031635</v>
      </c>
      <c r="G28"/>
      <c r="H28">
        <v>23.461940935031635</v>
      </c>
      <c r="I28">
        <v>76.538059064968365</v>
      </c>
      <c r="J28">
        <v>92.732309039917709</v>
      </c>
      <c r="K28">
        <v>39.903137574625887</v>
      </c>
      <c r="L28"/>
      <c r="M28">
        <v>39.903137574625887</v>
      </c>
      <c r="N28">
        <v>60.096862425374113</v>
      </c>
      <c r="O28">
        <v>23.075059832206819</v>
      </c>
      <c r="P28"/>
      <c r="Q28">
        <v>5.5328038292612378</v>
      </c>
      <c r="R28">
        <v>17.542256002945582</v>
      </c>
      <c r="S28">
        <v>76.924940167793181</v>
      </c>
      <c r="T28" s="128"/>
    </row>
    <row r="29" s="80" customFormat="true" ht="15.75" x14ac:dyDescent="0.25">
      <c r="A29" s="127" t="s">
        <v>180</v>
      </c>
      <c r="B29">
        <v>2015</v>
      </c>
      <c r="C29" s="129" t="s">
        <v>7</v>
      </c>
      <c r="D29">
        <v>38527860</v>
      </c>
      <c r="E29">
        <v>37.813955522727156</v>
      </c>
      <c r="F29">
        <v>23.081189163187219</v>
      </c>
      <c r="G29"/>
      <c r="H29">
        <v>23.081189163187219</v>
      </c>
      <c r="I29">
        <v>76.918810836812781</v>
      </c>
      <c r="J29">
        <v>94.244402826106125</v>
      </c>
      <c r="K29">
        <v>39.903137574625887</v>
      </c>
      <c r="L29"/>
      <c r="M29">
        <v>39.903137574625887</v>
      </c>
      <c r="N29">
        <v>60.096862425374113</v>
      </c>
      <c r="O29">
        <v>23.075059832206819</v>
      </c>
      <c r="P29"/>
      <c r="Q29">
        <v>5.5328038292612378</v>
      </c>
      <c r="R29">
        <v>17.542256002945582</v>
      </c>
      <c r="S29">
        <v>76.924940167793181</v>
      </c>
      <c r="T29" s="128"/>
    </row>
    <row r="30" s="80" customFormat="true" ht="15.75" x14ac:dyDescent="0.25">
      <c r="A30" s="127" t="s">
        <v>180</v>
      </c>
      <c r="B30">
        <v>2016</v>
      </c>
      <c r="C30" s="129" t="s">
        <v>7</v>
      </c>
      <c r="D30">
        <v>39070104</v>
      </c>
      <c r="E30">
        <v>37.161760673586514</v>
      </c>
      <c r="F30">
        <v>22.700437391342803</v>
      </c>
      <c r="G30"/>
      <c r="H30">
        <v>22.700437391342803</v>
      </c>
      <c r="I30">
        <v>77.299562608657197</v>
      </c>
      <c r="J30">
        <v>95.756496612294086</v>
      </c>
      <c r="K30">
        <v>39.903137574625887</v>
      </c>
      <c r="L30"/>
      <c r="M30">
        <v>39.903137574625887</v>
      </c>
      <c r="N30">
        <v>60.096862425374113</v>
      </c>
      <c r="O30">
        <v>23.075059832206819</v>
      </c>
      <c r="P30"/>
      <c r="Q30">
        <v>5.5328038292612378</v>
      </c>
      <c r="R30">
        <v>17.542256002945582</v>
      </c>
      <c r="S30">
        <v>76.924940167793181</v>
      </c>
      <c r="T30" s="128"/>
    </row>
    <row r="31" s="80" customFormat="true" ht="15.75" x14ac:dyDescent="0.25">
      <c r="A31" s="127" t="s">
        <v>180</v>
      </c>
      <c r="B31">
        <v>2000</v>
      </c>
      <c r="C31" s="129" t="s">
        <v>1</v>
      </c>
      <c r="D31">
        <v>3822616.1182426456</v>
      </c>
      <c r="E31"/>
      <c r="F31"/>
      <c r="G31"/>
      <c r="H31"/>
      <c r="I31"/>
      <c r="J31"/>
      <c r="K31"/>
      <c r="L31"/>
      <c r="M31"/>
      <c r="N31"/>
      <c r="O31"/>
      <c r="P31"/>
      <c r="Q31"/>
      <c r="R31"/>
      <c r="S31"/>
      <c r="T31" s="128"/>
    </row>
    <row r="32" s="80" customFormat="true" ht="15.75" x14ac:dyDescent="0.25">
      <c r="A32" s="127" t="s">
        <v>180</v>
      </c>
      <c r="B32">
        <v>2001</v>
      </c>
      <c r="C32" s="129" t="s">
        <v>1</v>
      </c>
      <c r="D32">
        <v>3983557.9652490234</v>
      </c>
      <c r="E32"/>
      <c r="F32"/>
      <c r="G32"/>
      <c r="H32"/>
      <c r="I32"/>
      <c r="J32"/>
      <c r="K32"/>
      <c r="L32"/>
      <c r="M32"/>
      <c r="N32"/>
      <c r="O32"/>
      <c r="P32"/>
      <c r="Q32"/>
      <c r="R32"/>
      <c r="S32"/>
      <c r="T32" s="128"/>
    </row>
    <row r="33" s="80" customFormat="true" ht="15.75" x14ac:dyDescent="0.25">
      <c r="A33" s="127" t="s">
        <v>180</v>
      </c>
      <c r="B33">
        <v>2002</v>
      </c>
      <c r="C33" s="129" t="s">
        <v>1</v>
      </c>
      <c r="D33">
        <v>4152206.0980409621</v>
      </c>
      <c r="E33"/>
      <c r="F33"/>
      <c r="G33"/>
      <c r="H33"/>
      <c r="I33"/>
      <c r="J33"/>
      <c r="K33"/>
      <c r="L33"/>
      <c r="M33"/>
      <c r="N33"/>
      <c r="O33"/>
      <c r="P33"/>
      <c r="Q33"/>
      <c r="R33"/>
      <c r="S33"/>
      <c r="T33" s="128"/>
    </row>
    <row r="34" s="80" customFormat="true" ht="15.75" x14ac:dyDescent="0.25">
      <c r="A34" s="127" t="s">
        <v>180</v>
      </c>
      <c r="B34">
        <v>2003</v>
      </c>
      <c r="C34" s="129" t="s">
        <v>1</v>
      </c>
      <c r="D34">
        <v>4338504.9790088274</v>
      </c>
      <c r="E34"/>
      <c r="F34"/>
      <c r="G34"/>
      <c r="H34"/>
      <c r="I34"/>
      <c r="J34"/>
      <c r="K34"/>
      <c r="L34"/>
      <c r="M34"/>
      <c r="N34"/>
      <c r="O34"/>
      <c r="P34"/>
      <c r="Q34"/>
      <c r="R34"/>
      <c r="S34"/>
      <c r="T34" s="128"/>
    </row>
    <row r="35" s="80" customFormat="true" ht="15.75" x14ac:dyDescent="0.25">
      <c r="A35" s="127" t="s">
        <v>180</v>
      </c>
      <c r="B35">
        <v>2004</v>
      </c>
      <c r="C35" s="129" t="s">
        <v>1</v>
      </c>
      <c r="D35">
        <v>4540202.0970951468</v>
      </c>
      <c r="E35"/>
      <c r="F35"/>
      <c r="G35"/>
      <c r="H35"/>
      <c r="I35"/>
      <c r="J35"/>
      <c r="K35"/>
      <c r="L35"/>
      <c r="M35"/>
      <c r="N35"/>
      <c r="O35"/>
      <c r="P35"/>
      <c r="Q35"/>
      <c r="R35"/>
      <c r="S35"/>
      <c r="T35" s="128"/>
    </row>
    <row r="36" s="80" customFormat="true" ht="15.75" x14ac:dyDescent="0.25">
      <c r="A36" s="127" t="s">
        <v>180</v>
      </c>
      <c r="B36">
        <v>2005</v>
      </c>
      <c r="C36" s="129" t="s">
        <v>1</v>
      </c>
      <c r="D36">
        <v>4750898.1028692629</v>
      </c>
      <c r="E36"/>
      <c r="F36"/>
      <c r="G36"/>
      <c r="H36"/>
      <c r="I36"/>
      <c r="J36"/>
      <c r="K36"/>
      <c r="L36"/>
      <c r="M36"/>
      <c r="N36"/>
      <c r="O36"/>
      <c r="P36"/>
      <c r="Q36"/>
      <c r="R36"/>
      <c r="S36"/>
      <c r="T36" s="128"/>
    </row>
    <row r="37" s="80" customFormat="true" ht="15.75" x14ac:dyDescent="0.25">
      <c r="A37" s="127" t="s">
        <v>180</v>
      </c>
      <c r="B37">
        <v>2006</v>
      </c>
      <c r="C37" s="129" t="s">
        <v>1</v>
      </c>
      <c r="D37">
        <v>4962055.0578247076</v>
      </c>
      <c r="E37"/>
      <c r="F37"/>
      <c r="G37"/>
      <c r="H37"/>
      <c r="I37"/>
      <c r="J37"/>
      <c r="K37"/>
      <c r="L37"/>
      <c r="M37"/>
      <c r="N37"/>
      <c r="O37"/>
      <c r="P37"/>
      <c r="Q37"/>
      <c r="R37"/>
      <c r="S37"/>
      <c r="T37" s="128"/>
    </row>
    <row r="38" s="80" customFormat="true" ht="15.75" x14ac:dyDescent="0.25">
      <c r="A38" s="127" t="s">
        <v>180</v>
      </c>
      <c r="B38">
        <v>2007</v>
      </c>
      <c r="C38" s="129" t="s">
        <v>1</v>
      </c>
      <c r="D38">
        <v>5186305.1809272766</v>
      </c>
      <c r="E38"/>
      <c r="F38"/>
      <c r="G38"/>
      <c r="H38"/>
      <c r="I38"/>
      <c r="J38"/>
      <c r="K38"/>
      <c r="L38"/>
      <c r="M38"/>
      <c r="N38"/>
      <c r="O38"/>
      <c r="P38"/>
      <c r="Q38"/>
      <c r="R38"/>
      <c r="S38"/>
      <c r="T38" s="128"/>
    </row>
    <row r="39" s="80" customFormat="true" ht="15.75" x14ac:dyDescent="0.25">
      <c r="A39" s="127" t="s">
        <v>180</v>
      </c>
      <c r="B39">
        <v>2008</v>
      </c>
      <c r="C39" s="129" t="s">
        <v>1</v>
      </c>
      <c r="D39">
        <v>5472594.8710678099</v>
      </c>
      <c r="E39"/>
      <c r="F39"/>
      <c r="G39"/>
      <c r="H39"/>
      <c r="I39"/>
      <c r="J39"/>
      <c r="K39"/>
      <c r="L39"/>
      <c r="M39"/>
      <c r="N39"/>
      <c r="O39"/>
      <c r="P39"/>
      <c r="Q39"/>
      <c r="R39"/>
      <c r="S39"/>
      <c r="T39" s="128"/>
    </row>
    <row r="40" s="80" customFormat="true" ht="15.75" x14ac:dyDescent="0.25">
      <c r="A40" s="127" t="s">
        <v>180</v>
      </c>
      <c r="B40">
        <v>2009</v>
      </c>
      <c r="C40" s="129" t="s">
        <v>1</v>
      </c>
      <c r="D40">
        <v>5764121.7939872742</v>
      </c>
      <c r="E40"/>
      <c r="F40"/>
      <c r="G40"/>
      <c r="H40"/>
      <c r="I40"/>
      <c r="J40"/>
      <c r="K40"/>
      <c r="L40"/>
      <c r="M40"/>
      <c r="N40"/>
      <c r="O40"/>
      <c r="P40"/>
      <c r="Q40"/>
      <c r="R40"/>
      <c r="S40"/>
      <c r="T40" s="128"/>
    </row>
    <row r="41" s="80" customFormat="true" ht="15.75" x14ac:dyDescent="0.25">
      <c r="A41" s="127" t="s">
        <v>180</v>
      </c>
      <c r="B41">
        <v>2010</v>
      </c>
      <c r="C41" s="129" t="s">
        <v>1</v>
      </c>
      <c r="D41">
        <v>6058883.201970215</v>
      </c>
      <c r="E41"/>
      <c r="F41"/>
      <c r="G41"/>
      <c r="H41"/>
      <c r="I41"/>
      <c r="J41"/>
      <c r="K41"/>
      <c r="L41"/>
      <c r="M41"/>
      <c r="N41"/>
      <c r="O41"/>
      <c r="P41"/>
      <c r="Q41"/>
      <c r="R41"/>
      <c r="S41"/>
      <c r="T41" s="128"/>
    </row>
    <row r="42" s="80" customFormat="true" ht="15.75" x14ac:dyDescent="0.25">
      <c r="A42" s="127" t="s">
        <v>180</v>
      </c>
      <c r="B42">
        <v>2011</v>
      </c>
      <c r="C42" s="129" t="s">
        <v>1</v>
      </c>
      <c r="D42">
        <v>6355458.0667236326</v>
      </c>
      <c r="E42"/>
      <c r="F42"/>
      <c r="G42"/>
      <c r="H42"/>
      <c r="I42"/>
      <c r="J42"/>
      <c r="K42"/>
      <c r="L42"/>
      <c r="M42"/>
      <c r="N42"/>
      <c r="O42"/>
      <c r="P42"/>
      <c r="Q42"/>
      <c r="R42"/>
      <c r="S42"/>
      <c r="T42" s="128"/>
    </row>
    <row r="43" s="80" customFormat="true" ht="15.75" x14ac:dyDescent="0.25">
      <c r="A43" s="127" t="s">
        <v>180</v>
      </c>
      <c r="B43">
        <v>2012</v>
      </c>
      <c r="C43" s="129" t="s">
        <v>1</v>
      </c>
      <c r="D43">
        <v>6649665.2761424258</v>
      </c>
      <c r="E43"/>
      <c r="F43"/>
      <c r="G43"/>
      <c r="H43"/>
      <c r="I43"/>
      <c r="J43"/>
      <c r="K43"/>
      <c r="L43"/>
      <c r="M43"/>
      <c r="N43"/>
      <c r="O43"/>
      <c r="P43"/>
      <c r="Q43"/>
      <c r="R43"/>
      <c r="S43"/>
      <c r="T43" s="128"/>
    </row>
    <row r="44" s="80" customFormat="true" ht="15.75" x14ac:dyDescent="0.25">
      <c r="A44" s="127" t="s">
        <v>180</v>
      </c>
      <c r="B44">
        <v>2013</v>
      </c>
      <c r="C44" s="129" t="s">
        <v>1</v>
      </c>
      <c r="D44">
        <v>6937568.6949439999</v>
      </c>
      <c r="E44"/>
      <c r="F44"/>
      <c r="G44"/>
      <c r="H44"/>
      <c r="I44"/>
      <c r="J44"/>
      <c r="K44"/>
      <c r="L44"/>
      <c r="M44"/>
      <c r="N44"/>
      <c r="O44"/>
      <c r="P44"/>
      <c r="Q44"/>
      <c r="R44"/>
      <c r="S44"/>
      <c r="T44" s="128"/>
    </row>
    <row r="45" s="80" customFormat="true" ht="15.75" x14ac:dyDescent="0.25">
      <c r="A45" s="127" t="s">
        <v>180</v>
      </c>
      <c r="B45">
        <v>2014</v>
      </c>
      <c r="C45" s="129" t="s">
        <v>1</v>
      </c>
      <c r="D45">
        <v>7221099.2771905521</v>
      </c>
      <c r="E45"/>
      <c r="F45"/>
      <c r="G45"/>
      <c r="H45"/>
      <c r="I45"/>
      <c r="J45"/>
      <c r="K45"/>
      <c r="L45"/>
      <c r="M45"/>
      <c r="N45"/>
      <c r="O45"/>
      <c r="P45"/>
      <c r="Q45"/>
      <c r="R45"/>
      <c r="S45"/>
      <c r="T45" s="128"/>
    </row>
    <row r="46" s="80" customFormat="true" ht="15.75" x14ac:dyDescent="0.25">
      <c r="A46" s="127" t="s">
        <v>180</v>
      </c>
      <c r="B46">
        <v>2015</v>
      </c>
      <c r="C46" s="129" t="s">
        <v>1</v>
      </c>
      <c r="D46">
        <v>7502144.9462310793</v>
      </c>
      <c r="E46"/>
      <c r="F46"/>
      <c r="G46"/>
      <c r="H46"/>
      <c r="I46"/>
      <c r="J46"/>
      <c r="K46"/>
      <c r="L46"/>
      <c r="M46"/>
      <c r="N46"/>
      <c r="O46"/>
      <c r="P46"/>
      <c r="Q46"/>
      <c r="R46"/>
      <c r="S46"/>
      <c r="T46" s="128"/>
    </row>
    <row r="47" s="80" customFormat="true" ht="15.75" x14ac:dyDescent="0.25">
      <c r="A47" s="127" t="s">
        <v>180</v>
      </c>
      <c r="B47">
        <v>2016</v>
      </c>
      <c r="C47" s="129" t="s">
        <v>1</v>
      </c>
      <c r="D47">
        <v>7783547.2098573307</v>
      </c>
      <c r="E47"/>
      <c r="F47"/>
      <c r="G47"/>
      <c r="H47"/>
      <c r="I47"/>
      <c r="J47"/>
      <c r="K47"/>
      <c r="L47"/>
      <c r="M47"/>
      <c r="N47"/>
      <c r="O47"/>
      <c r="P47"/>
      <c r="Q47"/>
      <c r="R47"/>
      <c r="S47"/>
      <c r="T47" s="128"/>
    </row>
    <row r="48" s="80" customFormat="true" ht="15.75" x14ac:dyDescent="0.25">
      <c r="A48" s="127" t="s">
        <v>180</v>
      </c>
      <c r="B48">
        <v>2000</v>
      </c>
      <c r="C48" s="129" t="s">
        <v>2</v>
      </c>
      <c r="D48">
        <v>22111007.881757356</v>
      </c>
      <c r="E48"/>
      <c r="F48"/>
      <c r="G48"/>
      <c r="H48"/>
      <c r="I48"/>
      <c r="J48"/>
      <c r="K48"/>
      <c r="L48"/>
      <c r="M48"/>
      <c r="N48"/>
      <c r="O48"/>
      <c r="P48"/>
      <c r="Q48"/>
      <c r="R48"/>
      <c r="S48"/>
      <c r="T48" s="128"/>
    </row>
    <row r="49" s="80" customFormat="true" ht="15.75" x14ac:dyDescent="0.25">
      <c r="A49" s="127" t="s">
        <v>180</v>
      </c>
      <c r="B49">
        <v>2001</v>
      </c>
      <c r="C49" s="129" t="s">
        <v>2</v>
      </c>
      <c r="D49">
        <v>22703368.034750976</v>
      </c>
      <c r="E49"/>
      <c r="F49"/>
      <c r="G49"/>
      <c r="H49"/>
      <c r="I49"/>
      <c r="J49"/>
      <c r="K49"/>
      <c r="L49"/>
      <c r="M49"/>
      <c r="N49"/>
      <c r="O49"/>
      <c r="P49"/>
      <c r="Q49"/>
      <c r="R49"/>
      <c r="S49"/>
      <c r="T49" s="128"/>
    </row>
    <row r="50" s="80" customFormat="true" ht="15.75" x14ac:dyDescent="0.25">
      <c r="A50" s="127" t="s">
        <v>180</v>
      </c>
      <c r="B50">
        <v>2002</v>
      </c>
      <c r="C50" s="129" t="s">
        <v>2</v>
      </c>
      <c r="D50">
        <v>23313103.901959039</v>
      </c>
      <c r="E50"/>
      <c r="F50"/>
      <c r="G50"/>
      <c r="H50"/>
      <c r="I50"/>
      <c r="J50"/>
      <c r="K50"/>
      <c r="L50"/>
      <c r="M50"/>
      <c r="N50"/>
      <c r="O50"/>
      <c r="P50"/>
      <c r="Q50"/>
      <c r="R50"/>
      <c r="S50"/>
      <c r="T50" s="128"/>
    </row>
    <row r="51" s="80" customFormat="true" ht="15.75" x14ac:dyDescent="0.25">
      <c r="A51" s="127" t="s">
        <v>180</v>
      </c>
      <c r="B51">
        <v>2003</v>
      </c>
      <c r="C51" s="129" t="s">
        <v>2</v>
      </c>
      <c r="D51">
        <v>23999211.020991173</v>
      </c>
      <c r="E51"/>
      <c r="F51"/>
      <c r="G51"/>
      <c r="H51"/>
      <c r="I51"/>
      <c r="J51"/>
      <c r="K51"/>
      <c r="L51"/>
      <c r="M51"/>
      <c r="N51"/>
      <c r="O51"/>
      <c r="P51"/>
      <c r="Q51"/>
      <c r="R51"/>
      <c r="S51"/>
      <c r="T51" s="128"/>
    </row>
    <row r="52" s="80" customFormat="true" ht="15.75" x14ac:dyDescent="0.25">
      <c r="A52" s="127" t="s">
        <v>180</v>
      </c>
      <c r="B52">
        <v>2004</v>
      </c>
      <c r="C52" s="129" t="s">
        <v>2</v>
      </c>
      <c r="D52">
        <v>24743865.902904853</v>
      </c>
      <c r="E52"/>
      <c r="F52"/>
      <c r="G52"/>
      <c r="H52"/>
      <c r="I52"/>
      <c r="J52"/>
      <c r="K52"/>
      <c r="L52"/>
      <c r="M52"/>
      <c r="N52"/>
      <c r="O52"/>
      <c r="P52"/>
      <c r="Q52"/>
      <c r="R52"/>
      <c r="S52"/>
      <c r="T52" s="128"/>
    </row>
    <row r="53" s="80" customFormat="true" ht="15.75" x14ac:dyDescent="0.25">
      <c r="A53" s="127" t="s">
        <v>180</v>
      </c>
      <c r="B53">
        <v>2005</v>
      </c>
      <c r="C53" s="129" t="s">
        <v>2</v>
      </c>
      <c r="D53">
        <v>25509597.897130739</v>
      </c>
      <c r="E53"/>
      <c r="F53"/>
      <c r="G53"/>
      <c r="H53"/>
      <c r="I53"/>
      <c r="J53"/>
      <c r="K53"/>
      <c r="L53"/>
      <c r="M53"/>
      <c r="N53"/>
      <c r="O53"/>
      <c r="P53"/>
      <c r="Q53"/>
      <c r="R53"/>
      <c r="S53"/>
      <c r="T53" s="128"/>
    </row>
    <row r="54" s="80" customFormat="true" ht="15.75" x14ac:dyDescent="0.25">
      <c r="A54" s="127" t="s">
        <v>180</v>
      </c>
      <c r="B54">
        <v>2006</v>
      </c>
      <c r="C54" s="129" t="s">
        <v>2</v>
      </c>
      <c r="D54">
        <v>26247800.942175295</v>
      </c>
      <c r="E54"/>
      <c r="F54"/>
      <c r="G54"/>
      <c r="H54"/>
      <c r="I54"/>
      <c r="J54"/>
      <c r="K54"/>
      <c r="L54"/>
      <c r="M54"/>
      <c r="N54"/>
      <c r="O54"/>
      <c r="P54"/>
      <c r="Q54"/>
      <c r="R54"/>
      <c r="S54"/>
      <c r="T54" s="128"/>
    </row>
    <row r="55" s="80" customFormat="true" ht="15.75" x14ac:dyDescent="0.25">
      <c r="A55" s="127" t="s">
        <v>180</v>
      </c>
      <c r="B55">
        <v>2007</v>
      </c>
      <c r="C55" s="129" t="s">
        <v>2</v>
      </c>
      <c r="D55">
        <v>26994790.819072723</v>
      </c>
      <c r="E55"/>
      <c r="F55"/>
      <c r="G55"/>
      <c r="H55"/>
      <c r="I55"/>
      <c r="J55"/>
      <c r="K55"/>
      <c r="L55"/>
      <c r="M55"/>
      <c r="N55"/>
      <c r="O55"/>
      <c r="P55"/>
      <c r="Q55"/>
      <c r="R55"/>
      <c r="S55"/>
      <c r="T55" s="128"/>
    </row>
    <row r="56" s="80" customFormat="true" ht="15.75" x14ac:dyDescent="0.25">
      <c r="A56" s="127" t="s">
        <v>180</v>
      </c>
      <c r="B56">
        <v>2008</v>
      </c>
      <c r="C56" s="129" t="s">
        <v>2</v>
      </c>
      <c r="D56">
        <v>27674557.128932189</v>
      </c>
      <c r="E56"/>
      <c r="F56"/>
      <c r="G56"/>
      <c r="H56"/>
      <c r="I56"/>
      <c r="J56"/>
      <c r="K56"/>
      <c r="L56"/>
      <c r="M56"/>
      <c r="N56"/>
      <c r="O56"/>
      <c r="P56"/>
      <c r="Q56"/>
      <c r="R56"/>
      <c r="S56"/>
      <c r="T56" s="128"/>
    </row>
    <row r="57" s="80" customFormat="true" ht="15.75" x14ac:dyDescent="0.25">
      <c r="A57" s="127" t="s">
        <v>180</v>
      </c>
      <c r="B57">
        <v>2009</v>
      </c>
      <c r="C57" s="129" t="s">
        <v>2</v>
      </c>
      <c r="D57">
        <v>28322938.206012726</v>
      </c>
      <c r="E57"/>
      <c r="F57"/>
      <c r="G57"/>
      <c r="H57"/>
      <c r="I57"/>
      <c r="J57"/>
      <c r="K57"/>
      <c r="L57"/>
      <c r="M57"/>
      <c r="N57"/>
      <c r="O57"/>
      <c r="P57"/>
      <c r="Q57"/>
      <c r="R57"/>
      <c r="S57"/>
      <c r="T57" s="128"/>
    </row>
    <row r="58" s="80" customFormat="true" ht="15.75" x14ac:dyDescent="0.25">
      <c r="A58" s="127" t="s">
        <v>180</v>
      </c>
      <c r="B58">
        <v>2010</v>
      </c>
      <c r="C58" s="129" t="s">
        <v>2</v>
      </c>
      <c r="D58">
        <v>28925140.798029784</v>
      </c>
      <c r="E58"/>
      <c r="F58"/>
      <c r="G58"/>
      <c r="H58"/>
      <c r="I58"/>
      <c r="J58"/>
      <c r="K58"/>
      <c r="L58"/>
      <c r="M58"/>
      <c r="N58"/>
      <c r="O58"/>
      <c r="P58"/>
      <c r="Q58"/>
      <c r="R58"/>
      <c r="S58"/>
      <c r="T58" s="128"/>
    </row>
    <row r="59" s="80" customFormat="true" ht="15.75" x14ac:dyDescent="0.25">
      <c r="A59" s="127" t="s">
        <v>180</v>
      </c>
      <c r="B59">
        <v>2011</v>
      </c>
      <c r="C59" s="129" t="s">
        <v>2</v>
      </c>
      <c r="D59">
        <v>29480221.93327637</v>
      </c>
      <c r="E59"/>
      <c r="F59"/>
      <c r="G59"/>
      <c r="H59"/>
      <c r="I59"/>
      <c r="J59"/>
      <c r="K59"/>
      <c r="L59"/>
      <c r="M59"/>
      <c r="N59"/>
      <c r="O59"/>
      <c r="P59"/>
      <c r="Q59"/>
      <c r="R59"/>
      <c r="S59"/>
      <c r="T59" s="128"/>
    </row>
    <row r="60" s="80" customFormat="true" ht="15.75" x14ac:dyDescent="0.25">
      <c r="A60" s="127" t="s">
        <v>180</v>
      </c>
      <c r="B60">
        <v>2012</v>
      </c>
      <c r="C60" s="129" t="s">
        <v>2</v>
      </c>
      <c r="D60">
        <v>29967430.723857574</v>
      </c>
      <c r="E60"/>
      <c r="F60"/>
      <c r="G60"/>
      <c r="H60"/>
      <c r="I60"/>
      <c r="J60"/>
      <c r="K60"/>
      <c r="L60"/>
      <c r="M60"/>
      <c r="N60"/>
      <c r="O60"/>
      <c r="P60"/>
      <c r="Q60"/>
      <c r="R60"/>
      <c r="S60"/>
      <c r="T60" s="128"/>
    </row>
    <row r="61" s="80" customFormat="true" ht="15.75" x14ac:dyDescent="0.25">
      <c r="A61" s="127" t="s">
        <v>180</v>
      </c>
      <c r="B61">
        <v>2013</v>
      </c>
      <c r="C61" s="129" t="s">
        <v>2</v>
      </c>
      <c r="D61">
        <v>30381251.305055998</v>
      </c>
      <c r="E61"/>
      <c r="F61"/>
      <c r="G61"/>
      <c r="H61"/>
      <c r="I61"/>
      <c r="J61"/>
      <c r="K61"/>
      <c r="L61"/>
      <c r="M61"/>
      <c r="N61"/>
      <c r="O61"/>
      <c r="P61"/>
      <c r="Q61"/>
      <c r="R61"/>
      <c r="S61"/>
      <c r="T61" s="128"/>
    </row>
    <row r="62" s="80" customFormat="true" ht="15.75" x14ac:dyDescent="0.25">
      <c r="A62" s="127" t="s">
        <v>180</v>
      </c>
      <c r="B62">
        <v>2014</v>
      </c>
      <c r="C62" s="129" t="s">
        <v>2</v>
      </c>
      <c r="D62">
        <v>30728756.722809445</v>
      </c>
      <c r="E62"/>
      <c r="F62"/>
      <c r="G62"/>
      <c r="H62"/>
      <c r="I62"/>
      <c r="J62"/>
      <c r="K62"/>
      <c r="L62"/>
      <c r="M62"/>
      <c r="N62"/>
      <c r="O62"/>
      <c r="P62"/>
      <c r="Q62"/>
      <c r="R62"/>
      <c r="S62"/>
      <c r="T62" s="128"/>
    </row>
    <row r="63" s="80" customFormat="true" ht="15.75" x14ac:dyDescent="0.25">
      <c r="A63" s="127" t="s">
        <v>180</v>
      </c>
      <c r="B63">
        <v>2015</v>
      </c>
      <c r="C63" s="129" t="s">
        <v>2</v>
      </c>
      <c r="D63">
        <v>31025715.053768922</v>
      </c>
      <c r="E63"/>
      <c r="F63"/>
      <c r="G63"/>
      <c r="H63"/>
      <c r="I63"/>
      <c r="J63"/>
      <c r="K63"/>
      <c r="L63"/>
      <c r="M63"/>
      <c r="N63"/>
      <c r="O63"/>
      <c r="P63"/>
      <c r="Q63"/>
      <c r="R63"/>
      <c r="S63"/>
      <c r="T63" s="128"/>
    </row>
    <row r="64" s="80" customFormat="true" ht="15.75" x14ac:dyDescent="0.25">
      <c r="A64" s="127" t="s">
        <v>180</v>
      </c>
      <c r="B64">
        <v>2016</v>
      </c>
      <c r="C64" s="129" t="s">
        <v>2</v>
      </c>
      <c r="D64">
        <v>31286556.79014267</v>
      </c>
      <c r="E64"/>
      <c r="F64"/>
      <c r="G64"/>
      <c r="H64"/>
      <c r="I64"/>
      <c r="J64"/>
      <c r="K64"/>
      <c r="L64"/>
      <c r="M64"/>
      <c r="N64"/>
      <c r="O64"/>
      <c r="P64"/>
      <c r="Q64"/>
      <c r="R64"/>
      <c r="S64"/>
      <c r="T64" s="128"/>
    </row>
    <row r="65" s="80" customFormat="true" ht="15.75" x14ac:dyDescent="0.25">
      <c r="A65" s="127" t="s">
        <v>180</v>
      </c>
      <c r="B65">
        <v>2000</v>
      </c>
      <c r="C65" s="129" t="s">
        <v>16</v>
      </c>
      <c r="D65">
        <v>6331730</v>
      </c>
      <c r="E65"/>
      <c r="F65"/>
      <c r="G65"/>
      <c r="H65"/>
      <c r="I65"/>
      <c r="J65"/>
      <c r="K65"/>
      <c r="L65"/>
      <c r="M65"/>
      <c r="N65"/>
      <c r="O65"/>
      <c r="P65"/>
      <c r="Q65"/>
      <c r="R65"/>
      <c r="S65"/>
      <c r="T65" s="128"/>
    </row>
    <row r="66" s="80" customFormat="true" ht="15.75" x14ac:dyDescent="0.25">
      <c r="A66" s="127" t="s">
        <v>180</v>
      </c>
      <c r="B66">
        <v>2001</v>
      </c>
      <c r="C66" s="129" t="s">
        <v>16</v>
      </c>
      <c r="D66">
        <v>6513231</v>
      </c>
      <c r="E66"/>
      <c r="F66"/>
      <c r="G66"/>
      <c r="H66"/>
      <c r="I66"/>
      <c r="J66"/>
      <c r="K66"/>
      <c r="L66"/>
      <c r="M66"/>
      <c r="N66"/>
      <c r="O66"/>
      <c r="P66"/>
      <c r="Q66"/>
      <c r="R66"/>
      <c r="S66"/>
      <c r="T66" s="128"/>
    </row>
    <row r="67" s="80" customFormat="true" ht="15.75" x14ac:dyDescent="0.25">
      <c r="A67" s="127" t="s">
        <v>180</v>
      </c>
      <c r="B67">
        <v>2002</v>
      </c>
      <c r="C67" s="129" t="s">
        <v>16</v>
      </c>
      <c r="D67">
        <v>6764550</v>
      </c>
      <c r="E67"/>
      <c r="F67"/>
      <c r="G67"/>
      <c r="H67"/>
      <c r="I67"/>
      <c r="J67"/>
      <c r="K67"/>
      <c r="L67"/>
      <c r="M67"/>
      <c r="N67"/>
      <c r="O67"/>
      <c r="P67"/>
      <c r="Q67"/>
      <c r="R67"/>
      <c r="S67"/>
      <c r="T67" s="128"/>
    </row>
    <row r="68" s="80" customFormat="true" ht="15.75" x14ac:dyDescent="0.25">
      <c r="A68" s="127" t="s">
        <v>180</v>
      </c>
      <c r="B68">
        <v>2003</v>
      </c>
      <c r="C68" s="129" t="s">
        <v>16</v>
      </c>
      <c r="D68">
        <v>7031694</v>
      </c>
      <c r="E68"/>
      <c r="F68"/>
      <c r="G68"/>
      <c r="H68"/>
      <c r="I68"/>
      <c r="J68"/>
      <c r="K68"/>
      <c r="L68"/>
      <c r="M68"/>
      <c r="N68"/>
      <c r="O68"/>
      <c r="P68"/>
      <c r="Q68"/>
      <c r="R68"/>
      <c r="S68"/>
      <c r="T68" s="128"/>
    </row>
    <row r="69" s="80" customFormat="true" ht="15.75" x14ac:dyDescent="0.25">
      <c r="A69" s="127" t="s">
        <v>180</v>
      </c>
      <c r="B69">
        <v>2004</v>
      </c>
      <c r="C69" s="129" t="s">
        <v>16</v>
      </c>
      <c r="D69">
        <v>7289629</v>
      </c>
      <c r="E69"/>
      <c r="F69"/>
      <c r="G69"/>
      <c r="H69"/>
      <c r="I69"/>
      <c r="J69"/>
      <c r="K69"/>
      <c r="L69"/>
      <c r="M69"/>
      <c r="N69"/>
      <c r="O69"/>
      <c r="P69"/>
      <c r="Q69"/>
      <c r="R69"/>
      <c r="S69"/>
      <c r="T69" s="128"/>
    </row>
    <row r="70" s="80" customFormat="true" ht="15.75" x14ac:dyDescent="0.25">
      <c r="A70" s="127" t="s">
        <v>180</v>
      </c>
      <c r="B70">
        <v>2005</v>
      </c>
      <c r="C70" s="129" t="s">
        <v>16</v>
      </c>
      <c r="D70">
        <v>7507944</v>
      </c>
      <c r="E70"/>
      <c r="F70"/>
      <c r="G70"/>
      <c r="H70"/>
      <c r="I70"/>
      <c r="J70"/>
      <c r="K70"/>
      <c r="L70"/>
      <c r="M70"/>
      <c r="N70"/>
      <c r="O70"/>
      <c r="P70"/>
      <c r="Q70"/>
      <c r="R70"/>
      <c r="S70"/>
      <c r="T70" s="128"/>
    </row>
    <row r="71" s="80" customFormat="true" ht="15.75" x14ac:dyDescent="0.25">
      <c r="A71" s="127" t="s">
        <v>180</v>
      </c>
      <c r="B71">
        <v>2006</v>
      </c>
      <c r="C71" s="129" t="s">
        <v>16</v>
      </c>
      <c r="D71">
        <v>7653816</v>
      </c>
      <c r="E71"/>
      <c r="F71"/>
      <c r="G71"/>
      <c r="H71"/>
      <c r="I71"/>
      <c r="J71"/>
      <c r="K71"/>
      <c r="L71"/>
      <c r="M71"/>
      <c r="N71"/>
      <c r="O71"/>
      <c r="P71"/>
      <c r="Q71"/>
      <c r="R71"/>
      <c r="S71"/>
      <c r="T71" s="128"/>
    </row>
    <row r="72" s="80" customFormat="true" ht="15.75" x14ac:dyDescent="0.25">
      <c r="A72" s="127" t="s">
        <v>180</v>
      </c>
      <c r="B72">
        <v>2007</v>
      </c>
      <c r="C72" s="129" t="s">
        <v>16</v>
      </c>
      <c r="D72">
        <v>7795691</v>
      </c>
      <c r="E72"/>
      <c r="F72"/>
      <c r="G72"/>
      <c r="H72"/>
      <c r="I72"/>
      <c r="J72"/>
      <c r="K72"/>
      <c r="L72"/>
      <c r="M72"/>
      <c r="N72"/>
      <c r="O72"/>
      <c r="P72"/>
      <c r="Q72"/>
      <c r="R72"/>
      <c r="S72"/>
      <c r="T72" s="128"/>
    </row>
    <row r="73" s="80" customFormat="true" ht="15.75" x14ac:dyDescent="0.25">
      <c r="A73" s="127" t="s">
        <v>180</v>
      </c>
      <c r="B73">
        <v>2008</v>
      </c>
      <c r="C73" s="129" t="s">
        <v>16</v>
      </c>
      <c r="D73">
        <v>7899498</v>
      </c>
      <c r="E73"/>
      <c r="F73"/>
      <c r="G73"/>
      <c r="H73"/>
      <c r="I73"/>
      <c r="J73"/>
      <c r="K73"/>
      <c r="L73"/>
      <c r="M73"/>
      <c r="N73"/>
      <c r="O73"/>
      <c r="P73"/>
      <c r="Q73"/>
      <c r="R73"/>
      <c r="S73"/>
      <c r="T73" s="128"/>
    </row>
    <row r="74" s="80" customFormat="true" ht="15.75" x14ac:dyDescent="0.25">
      <c r="A74" s="127" t="s">
        <v>180</v>
      </c>
      <c r="B74">
        <v>2009</v>
      </c>
      <c r="C74" s="129" t="s">
        <v>16</v>
      </c>
      <c r="D74">
        <v>7975055</v>
      </c>
      <c r="E74"/>
      <c r="F74"/>
      <c r="G74"/>
      <c r="H74"/>
      <c r="I74"/>
      <c r="J74"/>
      <c r="K74"/>
      <c r="L74"/>
      <c r="M74"/>
      <c r="N74"/>
      <c r="O74"/>
      <c r="P74"/>
      <c r="Q74"/>
      <c r="R74"/>
      <c r="S74"/>
      <c r="T74" s="128"/>
    </row>
    <row r="75" s="80" customFormat="true" ht="15.75" x14ac:dyDescent="0.25">
      <c r="A75" s="127" t="s">
        <v>180</v>
      </c>
      <c r="B75">
        <v>2010</v>
      </c>
      <c r="C75" s="129" t="s">
        <v>16</v>
      </c>
      <c r="D75">
        <v>8035708</v>
      </c>
      <c r="E75"/>
      <c r="F75"/>
      <c r="G75"/>
      <c r="H75"/>
      <c r="I75"/>
      <c r="J75"/>
      <c r="K75"/>
      <c r="L75"/>
      <c r="M75"/>
      <c r="N75"/>
      <c r="O75"/>
      <c r="P75"/>
      <c r="Q75"/>
      <c r="R75"/>
      <c r="S75"/>
      <c r="T75" s="128"/>
    </row>
    <row r="76" s="80" customFormat="true" ht="15.75" x14ac:dyDescent="0.25">
      <c r="A76" s="127" t="s">
        <v>180</v>
      </c>
      <c r="B76">
        <v>2011</v>
      </c>
      <c r="C76" s="129" t="s">
        <v>16</v>
      </c>
      <c r="D76">
        <v>8099093</v>
      </c>
      <c r="E76"/>
      <c r="F76"/>
      <c r="G76"/>
      <c r="H76"/>
      <c r="I76"/>
      <c r="J76"/>
      <c r="K76"/>
      <c r="L76"/>
      <c r="M76"/>
      <c r="N76"/>
      <c r="O76"/>
      <c r="P76"/>
      <c r="Q76"/>
      <c r="R76"/>
      <c r="S76"/>
      <c r="T76" s="128"/>
    </row>
    <row r="77" s="80" customFormat="true" ht="15.75" x14ac:dyDescent="0.25">
      <c r="A77" s="127" t="s">
        <v>180</v>
      </c>
      <c r="B77">
        <v>2012</v>
      </c>
      <c r="C77" s="129" t="s">
        <v>16</v>
      </c>
      <c r="D77">
        <v>8158996</v>
      </c>
      <c r="E77"/>
      <c r="F77"/>
      <c r="G77"/>
      <c r="H77"/>
      <c r="I77"/>
      <c r="J77"/>
      <c r="K77"/>
      <c r="L77"/>
      <c r="M77"/>
      <c r="N77"/>
      <c r="O77"/>
      <c r="P77"/>
      <c r="Q77"/>
      <c r="R77"/>
      <c r="S77"/>
      <c r="T77" s="128"/>
    </row>
    <row r="78" s="80" customFormat="true" ht="15.75" x14ac:dyDescent="0.25">
      <c r="A78" s="127" t="s">
        <v>180</v>
      </c>
      <c r="B78">
        <v>2013</v>
      </c>
      <c r="C78" s="129" t="s">
        <v>16</v>
      </c>
      <c r="D78">
        <v>8206479</v>
      </c>
      <c r="E78"/>
      <c r="F78"/>
      <c r="G78"/>
      <c r="H78"/>
      <c r="I78"/>
      <c r="J78"/>
      <c r="K78"/>
      <c r="L78"/>
      <c r="M78"/>
      <c r="N78"/>
      <c r="O78"/>
      <c r="P78"/>
      <c r="Q78"/>
      <c r="R78"/>
      <c r="S78"/>
      <c r="T78" s="128"/>
    </row>
    <row r="79" s="80" customFormat="true" ht="15.75" x14ac:dyDescent="0.25">
      <c r="A79" s="127" t="s">
        <v>180</v>
      </c>
      <c r="B79">
        <v>2014</v>
      </c>
      <c r="C79" s="129" t="s">
        <v>16</v>
      </c>
      <c r="D79">
        <v>8252956</v>
      </c>
      <c r="E79"/>
      <c r="F79"/>
      <c r="G79"/>
      <c r="H79"/>
      <c r="I79"/>
      <c r="J79"/>
      <c r="K79"/>
      <c r="L79"/>
      <c r="M79"/>
      <c r="N79"/>
      <c r="O79"/>
      <c r="P79"/>
      <c r="Q79"/>
      <c r="R79"/>
      <c r="S79"/>
      <c r="T79" s="128"/>
    </row>
    <row r="80" s="80" customFormat="true" ht="15.75" x14ac:dyDescent="0.25">
      <c r="A80" s="127" t="s">
        <v>180</v>
      </c>
      <c r="B80">
        <v>2015</v>
      </c>
      <c r="C80" s="129" t="s">
        <v>16</v>
      </c>
      <c r="D80">
        <v>8311931</v>
      </c>
      <c r="E80"/>
      <c r="F80"/>
      <c r="G80"/>
      <c r="H80"/>
      <c r="I80"/>
      <c r="J80"/>
      <c r="K80"/>
      <c r="L80"/>
      <c r="M80"/>
      <c r="N80"/>
      <c r="O80"/>
      <c r="P80"/>
      <c r="Q80"/>
      <c r="R80"/>
      <c r="S80"/>
      <c r="T80" s="128"/>
    </row>
    <row r="81" s="80" customFormat="true" ht="15.75" x14ac:dyDescent="0.25">
      <c r="A81" s="127" t="s">
        <v>180</v>
      </c>
      <c r="B81">
        <v>2016</v>
      </c>
      <c r="C81" s="129" t="s">
        <v>16</v>
      </c>
      <c r="D81">
        <v>8398386</v>
      </c>
      <c r="E81"/>
      <c r="F81"/>
      <c r="G81"/>
      <c r="H81"/>
      <c r="I81"/>
      <c r="J81"/>
      <c r="K81"/>
      <c r="L81"/>
      <c r="M81"/>
      <c r="N81"/>
      <c r="O81"/>
      <c r="P81"/>
      <c r="Q81"/>
      <c r="R81"/>
      <c r="S81"/>
      <c r="T81" s="128"/>
    </row>
    <row r="82" s="80" customFormat="true" ht="15.75" x14ac:dyDescent="0.25">
      <c r="A82" s="127" t="s">
        <v>180</v>
      </c>
      <c r="B82">
        <v>2000</v>
      </c>
      <c r="C82" s="129" t="s">
        <v>17</v>
      </c>
      <c r="D82">
        <v>10740041</v>
      </c>
      <c r="E82">
        <v>46.897319896615272</v>
      </c>
      <c r="F82"/>
      <c r="G82"/>
      <c r="H82"/>
      <c r="I82"/>
      <c r="J82">
        <v>70.919658077381882</v>
      </c>
      <c r="K82"/>
      <c r="L82"/>
      <c r="M82"/>
      <c r="N82"/>
      <c r="O82"/>
      <c r="P82"/>
      <c r="Q82"/>
      <c r="R82"/>
      <c r="S82"/>
      <c r="T82" s="128"/>
    </row>
    <row r="83" s="80" customFormat="true" ht="15.75" x14ac:dyDescent="0.25">
      <c r="A83" s="127" t="s">
        <v>180</v>
      </c>
      <c r="B83">
        <v>2001</v>
      </c>
      <c r="C83" s="129" t="s">
        <v>17</v>
      </c>
      <c r="D83">
        <v>11036499</v>
      </c>
      <c r="E83">
        <v>46.148267269350981</v>
      </c>
      <c r="F83">
        <v>25.706486648624381</v>
      </c>
      <c r="G83"/>
      <c r="H83">
        <v>25.706486648624381</v>
      </c>
      <c r="I83">
        <v>74.293513351375623</v>
      </c>
      <c r="J83">
        <v>72.456626114095798</v>
      </c>
      <c r="K83"/>
      <c r="L83"/>
      <c r="M83"/>
      <c r="N83"/>
      <c r="O83"/>
      <c r="P83"/>
      <c r="Q83"/>
      <c r="R83"/>
      <c r="S83"/>
      <c r="T83" s="128"/>
    </row>
    <row r="84" s="80" customFormat="true" ht="15.75" x14ac:dyDescent="0.25">
      <c r="A84" s="127" t="s">
        <v>180</v>
      </c>
      <c r="B84">
        <v>2002</v>
      </c>
      <c r="C84" s="129" t="s">
        <v>17</v>
      </c>
      <c r="D84">
        <v>11366521</v>
      </c>
      <c r="E84">
        <v>45.39921464208669</v>
      </c>
      <c r="F84">
        <v>25.706486648624381</v>
      </c>
      <c r="G84"/>
      <c r="H84">
        <v>25.706486648624381</v>
      </c>
      <c r="I84">
        <v>74.293513351375623</v>
      </c>
      <c r="J84">
        <v>73.993594150809713</v>
      </c>
      <c r="K84"/>
      <c r="L84"/>
      <c r="M84"/>
      <c r="N84"/>
      <c r="O84"/>
      <c r="P84"/>
      <c r="Q84"/>
      <c r="R84"/>
      <c r="S84"/>
      <c r="T84" s="128"/>
    </row>
    <row r="85" s="80" customFormat="true" ht="15.75" x14ac:dyDescent="0.25">
      <c r="A85" s="127" t="s">
        <v>180</v>
      </c>
      <c r="B85">
        <v>2003</v>
      </c>
      <c r="C85" s="129" t="s">
        <v>17</v>
      </c>
      <c r="D85">
        <v>11760935</v>
      </c>
      <c r="E85">
        <v>44.650162014822172</v>
      </c>
      <c r="F85">
        <v>25.706486648624381</v>
      </c>
      <c r="G85"/>
      <c r="H85">
        <v>25.706486648624381</v>
      </c>
      <c r="I85">
        <v>74.293513351375623</v>
      </c>
      <c r="J85">
        <v>75.530562187523174</v>
      </c>
      <c r="K85"/>
      <c r="L85"/>
      <c r="M85"/>
      <c r="N85"/>
      <c r="O85"/>
      <c r="P85"/>
      <c r="Q85"/>
      <c r="R85"/>
      <c r="S85"/>
      <c r="T85" s="128"/>
    </row>
    <row r="86" s="80" customFormat="true" ht="15.75" x14ac:dyDescent="0.25">
      <c r="A86" s="127" t="s">
        <v>180</v>
      </c>
      <c r="B86">
        <v>2004</v>
      </c>
      <c r="C86" s="129" t="s">
        <v>17</v>
      </c>
      <c r="D86">
        <v>12205700</v>
      </c>
      <c r="E86">
        <v>43.901109387557881</v>
      </c>
      <c r="F86">
        <v>25.706486648624381</v>
      </c>
      <c r="G86"/>
      <c r="H86">
        <v>25.706486648624381</v>
      </c>
      <c r="I86">
        <v>74.293513351375623</v>
      </c>
      <c r="J86">
        <v>77.067530224237089</v>
      </c>
      <c r="K86"/>
      <c r="L86"/>
      <c r="M86"/>
      <c r="N86"/>
      <c r="O86"/>
      <c r="P86"/>
      <c r="Q86"/>
      <c r="R86"/>
      <c r="S86"/>
      <c r="T86" s="128"/>
    </row>
    <row r="87" s="80" customFormat="true" ht="15.75" x14ac:dyDescent="0.25">
      <c r="A87" s="127" t="s">
        <v>180</v>
      </c>
      <c r="B87">
        <v>2005</v>
      </c>
      <c r="C87" s="129" t="s">
        <v>17</v>
      </c>
      <c r="D87">
        <v>12681050</v>
      </c>
      <c r="E87">
        <v>43.15205676029359</v>
      </c>
      <c r="F87">
        <v>25.706486648624377</v>
      </c>
      <c r="G87"/>
      <c r="H87">
        <v>25.706486648624377</v>
      </c>
      <c r="I87">
        <v>74.293513351375623</v>
      </c>
      <c r="J87">
        <v>78.604498260951004</v>
      </c>
      <c r="K87"/>
      <c r="L87"/>
      <c r="M87"/>
      <c r="N87"/>
      <c r="O87"/>
      <c r="P87"/>
      <c r="Q87"/>
      <c r="R87"/>
      <c r="S87"/>
      <c r="T87" s="128"/>
    </row>
    <row r="88" s="80" customFormat="true" ht="15.75" x14ac:dyDescent="0.25">
      <c r="A88" s="127" t="s">
        <v>180</v>
      </c>
      <c r="B88">
        <v>2006</v>
      </c>
      <c r="C88" s="129" t="s">
        <v>17</v>
      </c>
      <c r="D88">
        <v>13166795</v>
      </c>
      <c r="E88">
        <v>42.403004133029071</v>
      </c>
      <c r="F88">
        <v>25.191103793975799</v>
      </c>
      <c r="G88"/>
      <c r="H88">
        <v>25.191103793975799</v>
      </c>
      <c r="I88">
        <v>74.808896206024201</v>
      </c>
      <c r="J88">
        <v>80.141466297664465</v>
      </c>
      <c r="K88"/>
      <c r="L88"/>
      <c r="M88"/>
      <c r="N88"/>
      <c r="O88"/>
      <c r="P88"/>
      <c r="Q88"/>
      <c r="R88"/>
      <c r="S88"/>
      <c r="T88" s="128"/>
    </row>
    <row r="89" s="80" customFormat="true" ht="15.75" x14ac:dyDescent="0.25">
      <c r="A89" s="127" t="s">
        <v>180</v>
      </c>
      <c r="B89">
        <v>2007</v>
      </c>
      <c r="C89" s="129" t="s">
        <v>17</v>
      </c>
      <c r="D89">
        <v>13654074</v>
      </c>
      <c r="E89">
        <v>41.65395150576478</v>
      </c>
      <c r="F89">
        <v>24.675720939327221</v>
      </c>
      <c r="G89"/>
      <c r="H89">
        <v>24.675720939327221</v>
      </c>
      <c r="I89">
        <v>75.324279060672779</v>
      </c>
      <c r="J89">
        <v>81.67843433437838</v>
      </c>
      <c r="K89"/>
      <c r="L89"/>
      <c r="M89"/>
      <c r="N89"/>
      <c r="O89"/>
      <c r="P89"/>
      <c r="Q89"/>
      <c r="R89"/>
      <c r="S89"/>
      <c r="T89" s="128"/>
    </row>
    <row r="90" s="80" customFormat="true" ht="15.75" x14ac:dyDescent="0.25">
      <c r="A90" s="127" t="s">
        <v>180</v>
      </c>
      <c r="B90">
        <v>2008</v>
      </c>
      <c r="C90" s="129" t="s">
        <v>17</v>
      </c>
      <c r="D90">
        <v>14109530</v>
      </c>
      <c r="E90">
        <v>40.904898878500489</v>
      </c>
      <c r="F90">
        <v>24.160338084678642</v>
      </c>
      <c r="G90"/>
      <c r="H90">
        <v>24.160338084678642</v>
      </c>
      <c r="I90">
        <v>75.839661915321358</v>
      </c>
      <c r="J90">
        <v>83.215402371092296</v>
      </c>
      <c r="K90"/>
      <c r="L90"/>
      <c r="M90"/>
      <c r="N90"/>
      <c r="O90"/>
      <c r="P90"/>
      <c r="Q90"/>
      <c r="R90"/>
      <c r="S90"/>
      <c r="T90" s="128"/>
    </row>
    <row r="91" s="80" customFormat="true" ht="15.75" x14ac:dyDescent="0.25">
      <c r="A91" s="127" t="s">
        <v>180</v>
      </c>
      <c r="B91">
        <v>2009</v>
      </c>
      <c r="C91" s="129" t="s">
        <v>17</v>
      </c>
      <c r="D91">
        <v>14513600</v>
      </c>
      <c r="E91">
        <v>40.155846251235971</v>
      </c>
      <c r="F91">
        <v>23.644955230030291</v>
      </c>
      <c r="G91"/>
      <c r="H91">
        <v>23.644955230030291</v>
      </c>
      <c r="I91">
        <v>76.355044769969709</v>
      </c>
      <c r="J91">
        <v>84.752370407805756</v>
      </c>
      <c r="K91"/>
      <c r="L91"/>
      <c r="M91"/>
      <c r="N91"/>
      <c r="O91"/>
      <c r="P91"/>
      <c r="Q91"/>
      <c r="R91"/>
      <c r="S91"/>
      <c r="T91" s="128"/>
    </row>
    <row r="92" s="80" customFormat="true" ht="15.75" x14ac:dyDescent="0.25">
      <c r="A92" s="127" t="s">
        <v>180</v>
      </c>
      <c r="B92">
        <v>2010</v>
      </c>
      <c r="C92" s="129" t="s">
        <v>17</v>
      </c>
      <c r="D92">
        <v>14857146</v>
      </c>
      <c r="E92">
        <v>39.40679362397168</v>
      </c>
      <c r="F92">
        <v>23.129572375381713</v>
      </c>
      <c r="G92"/>
      <c r="H92">
        <v>23.129572375381713</v>
      </c>
      <c r="I92">
        <v>76.870427624618287</v>
      </c>
      <c r="J92">
        <v>86.289338444519672</v>
      </c>
      <c r="K92"/>
      <c r="L92"/>
      <c r="M92"/>
      <c r="N92"/>
      <c r="O92"/>
      <c r="P92"/>
      <c r="Q92"/>
      <c r="R92"/>
      <c r="S92"/>
      <c r="T92" s="128"/>
    </row>
    <row r="93" s="80" customFormat="true" ht="15.75" x14ac:dyDescent="0.25">
      <c r="A93" s="127" t="s">
        <v>180</v>
      </c>
      <c r="B93">
        <v>2011</v>
      </c>
      <c r="C93" s="129" t="s">
        <v>17</v>
      </c>
      <c r="D93">
        <v>15130034</v>
      </c>
      <c r="E93">
        <v>38.657740996707389</v>
      </c>
      <c r="F93">
        <v>22.614189520733134</v>
      </c>
      <c r="G93"/>
      <c r="H93">
        <v>22.614189520733134</v>
      </c>
      <c r="I93">
        <v>77.385810479266866</v>
      </c>
      <c r="J93">
        <v>87.826306481233587</v>
      </c>
      <c r="K93"/>
      <c r="L93"/>
      <c r="M93"/>
      <c r="N93"/>
      <c r="O93"/>
      <c r="P93"/>
      <c r="Q93"/>
      <c r="R93"/>
      <c r="S93"/>
      <c r="T93" s="128"/>
    </row>
    <row r="94" s="80" customFormat="true" ht="15.75" x14ac:dyDescent="0.25">
      <c r="A94" s="127" t="s">
        <v>180</v>
      </c>
      <c r="B94">
        <v>2012</v>
      </c>
      <c r="C94" s="129" t="s">
        <v>17</v>
      </c>
      <c r="D94">
        <v>15370029</v>
      </c>
      <c r="E94">
        <v>37.908688369442871</v>
      </c>
      <c r="F94">
        <v>22.098806666084556</v>
      </c>
      <c r="G94"/>
      <c r="H94">
        <v>22.098806666084556</v>
      </c>
      <c r="I94">
        <v>77.901193333915444</v>
      </c>
      <c r="J94">
        <v>89.363274517947048</v>
      </c>
      <c r="K94">
        <v>38.6</v>
      </c>
      <c r="L94"/>
      <c r="M94">
        <v>38.6</v>
      </c>
      <c r="N94">
        <v>61.4</v>
      </c>
      <c r="O94">
        <v>21</v>
      </c>
      <c r="P94"/>
      <c r="Q94">
        <v>5.4</v>
      </c>
      <c r="R94">
        <v>15.6</v>
      </c>
      <c r="S94">
        <v>79</v>
      </c>
      <c r="T94" s="128"/>
    </row>
    <row r="95" s="80" customFormat="true" ht="15.75" x14ac:dyDescent="0.25">
      <c r="A95" s="127" t="s">
        <v>180</v>
      </c>
      <c r="B95">
        <v>2013</v>
      </c>
      <c r="C95" s="129" t="s">
        <v>17</v>
      </c>
      <c r="D95">
        <v>15572624</v>
      </c>
      <c r="E95">
        <v>37.15963574217858</v>
      </c>
      <c r="F95">
        <v>21.583423811436205</v>
      </c>
      <c r="G95"/>
      <c r="H95">
        <v>21.583423811436205</v>
      </c>
      <c r="I95">
        <v>78.416576188563795</v>
      </c>
      <c r="J95">
        <v>90.900242554660963</v>
      </c>
      <c r="K95">
        <v>38.6</v>
      </c>
      <c r="L95"/>
      <c r="M95">
        <v>38.6</v>
      </c>
      <c r="N95">
        <v>61.4</v>
      </c>
      <c r="O95">
        <v>21</v>
      </c>
      <c r="P95"/>
      <c r="Q95">
        <v>5.4</v>
      </c>
      <c r="R95">
        <v>15.6</v>
      </c>
      <c r="S95">
        <v>79</v>
      </c>
      <c r="T95" s="128"/>
    </row>
    <row r="96" s="80" customFormat="true" ht="15.75" x14ac:dyDescent="0.25">
      <c r="A96" s="127" t="s">
        <v>180</v>
      </c>
      <c r="B96">
        <v>2014</v>
      </c>
      <c r="C96" s="129" t="s">
        <v>17</v>
      </c>
      <c r="D96">
        <v>15745368</v>
      </c>
      <c r="E96">
        <v>36.410583114914289</v>
      </c>
      <c r="F96">
        <v>21.068040956787627</v>
      </c>
      <c r="G96"/>
      <c r="H96">
        <v>21.068040956787627</v>
      </c>
      <c r="I96">
        <v>78.931959043212373</v>
      </c>
      <c r="J96">
        <v>92.437210591374878</v>
      </c>
      <c r="K96">
        <v>38.6</v>
      </c>
      <c r="L96"/>
      <c r="M96">
        <v>38.6</v>
      </c>
      <c r="N96">
        <v>61.4</v>
      </c>
      <c r="O96">
        <v>21</v>
      </c>
      <c r="P96"/>
      <c r="Q96">
        <v>5.4</v>
      </c>
      <c r="R96">
        <v>15.6</v>
      </c>
      <c r="S96">
        <v>79</v>
      </c>
      <c r="T96" s="128"/>
    </row>
    <row r="97" s="80" customFormat="true" ht="15.75" x14ac:dyDescent="0.25">
      <c r="A97" s="127" t="s">
        <v>180</v>
      </c>
      <c r="B97">
        <v>2015</v>
      </c>
      <c r="C97" s="129" t="s">
        <v>17</v>
      </c>
      <c r="D97">
        <v>15889126</v>
      </c>
      <c r="E97">
        <v>35.66153048764977</v>
      </c>
      <c r="F97">
        <v>20.552658102139048</v>
      </c>
      <c r="G97"/>
      <c r="H97">
        <v>20.552658102139048</v>
      </c>
      <c r="I97">
        <v>79.447341897860952</v>
      </c>
      <c r="J97">
        <v>93.974178628088339</v>
      </c>
      <c r="K97">
        <v>38.6</v>
      </c>
      <c r="L97"/>
      <c r="M97">
        <v>38.6</v>
      </c>
      <c r="N97">
        <v>61.4</v>
      </c>
      <c r="O97">
        <v>21</v>
      </c>
      <c r="P97"/>
      <c r="Q97">
        <v>5.4</v>
      </c>
      <c r="R97">
        <v>15.6</v>
      </c>
      <c r="S97">
        <v>79</v>
      </c>
      <c r="T97" s="128"/>
    </row>
    <row r="98" s="80" customFormat="true" ht="15.75" x14ac:dyDescent="0.25">
      <c r="A98" s="127" t="s">
        <v>180</v>
      </c>
      <c r="B98">
        <v>2016</v>
      </c>
      <c r="C98" s="129" t="s">
        <v>17</v>
      </c>
      <c r="D98">
        <v>16004812</v>
      </c>
      <c r="E98">
        <v>34.912477860385479</v>
      </c>
      <c r="F98">
        <v>20.03727524749047</v>
      </c>
      <c r="G98"/>
      <c r="H98">
        <v>20.03727524749047</v>
      </c>
      <c r="I98">
        <v>79.96272475250953</v>
      </c>
      <c r="J98">
        <v>95.511146664802254</v>
      </c>
      <c r="K98">
        <v>38.6</v>
      </c>
      <c r="L98"/>
      <c r="M98">
        <v>38.6</v>
      </c>
      <c r="N98">
        <v>61.4</v>
      </c>
      <c r="O98">
        <v>21</v>
      </c>
      <c r="P98"/>
      <c r="Q98">
        <v>5.4</v>
      </c>
      <c r="R98">
        <v>15.6</v>
      </c>
      <c r="S98">
        <v>79</v>
      </c>
      <c r="T98" s="128"/>
    </row>
    <row r="99" s="80" customFormat="true" ht="15.75" x14ac:dyDescent="0.25">
      <c r="A99" s="127" t="s">
        <v>180</v>
      </c>
      <c r="B99">
        <v>2000</v>
      </c>
      <c r="C99" s="129" t="s">
        <v>18</v>
      </c>
      <c r="D99">
        <v>8861852</v>
      </c>
      <c r="E99">
        <v>79.111273347107726</v>
      </c>
      <c r="F99"/>
      <c r="G99"/>
      <c r="H99"/>
      <c r="I99"/>
      <c r="J99">
        <v>95.557972737112436</v>
      </c>
      <c r="K99"/>
      <c r="L99"/>
      <c r="M99"/>
      <c r="N99"/>
      <c r="O99"/>
      <c r="P99"/>
      <c r="Q99"/>
      <c r="R99"/>
      <c r="S99"/>
      <c r="T99" s="128"/>
    </row>
    <row r="100" s="80" customFormat="true" ht="15.75" x14ac:dyDescent="0.25">
      <c r="A100" s="127" t="s">
        <v>180</v>
      </c>
      <c r="B100">
        <v>2001</v>
      </c>
      <c r="C100" s="129" t="s">
        <v>18</v>
      </c>
      <c r="D100">
        <v>9137196</v>
      </c>
      <c r="E100">
        <v>78.377545145156319</v>
      </c>
      <c r="F100">
        <v>65.462807625375262</v>
      </c>
      <c r="G100"/>
      <c r="H100">
        <v>65.462807625375262</v>
      </c>
      <c r="I100">
        <v>34.537192374624738</v>
      </c>
      <c r="J100">
        <v>95.592404158729437</v>
      </c>
      <c r="K100"/>
      <c r="L100"/>
      <c r="M100"/>
      <c r="N100"/>
      <c r="O100"/>
      <c r="P100"/>
      <c r="Q100"/>
      <c r="R100"/>
      <c r="S100"/>
      <c r="T100" s="128"/>
    </row>
    <row r="101" s="80" customFormat="true" ht="15.75" x14ac:dyDescent="0.25">
      <c r="A101" s="127" t="s">
        <v>180</v>
      </c>
      <c r="B101">
        <v>2002</v>
      </c>
      <c r="C101" s="129" t="s">
        <v>18</v>
      </c>
      <c r="D101">
        <v>9334239</v>
      </c>
      <c r="E101">
        <v>77.643816943204911</v>
      </c>
      <c r="F101">
        <v>65.462807625375262</v>
      </c>
      <c r="G101"/>
      <c r="H101">
        <v>65.462807625375262</v>
      </c>
      <c r="I101">
        <v>34.537192374624738</v>
      </c>
      <c r="J101">
        <v>95.626835580346452</v>
      </c>
      <c r="K101"/>
      <c r="L101"/>
      <c r="M101"/>
      <c r="N101"/>
      <c r="O101"/>
      <c r="P101"/>
      <c r="Q101"/>
      <c r="R101"/>
      <c r="S101"/>
      <c r="T101" s="128"/>
    </row>
    <row r="102" s="80" customFormat="true" ht="15.75" x14ac:dyDescent="0.25">
      <c r="A102" s="127" t="s">
        <v>180</v>
      </c>
      <c r="B102">
        <v>2003</v>
      </c>
      <c r="C102" s="129" t="s">
        <v>18</v>
      </c>
      <c r="D102">
        <v>9545087</v>
      </c>
      <c r="E102">
        <v>76.910088741253503</v>
      </c>
      <c r="F102">
        <v>65.462807625375262</v>
      </c>
      <c r="G102"/>
      <c r="H102">
        <v>65.462807625375262</v>
      </c>
      <c r="I102">
        <v>34.537192374624738</v>
      </c>
      <c r="J102">
        <v>95.661267001963452</v>
      </c>
      <c r="K102"/>
      <c r="L102"/>
      <c r="M102"/>
      <c r="N102"/>
      <c r="O102"/>
      <c r="P102"/>
      <c r="Q102"/>
      <c r="R102"/>
      <c r="S102"/>
      <c r="T102" s="128"/>
    </row>
    <row r="103" s="80" customFormat="true" ht="15.75" x14ac:dyDescent="0.25">
      <c r="A103" s="127" t="s">
        <v>180</v>
      </c>
      <c r="B103">
        <v>2004</v>
      </c>
      <c r="C103" s="129" t="s">
        <v>18</v>
      </c>
      <c r="D103">
        <v>9788739</v>
      </c>
      <c r="E103">
        <v>76.176360539302095</v>
      </c>
      <c r="F103">
        <v>65.462807625375262</v>
      </c>
      <c r="G103"/>
      <c r="H103">
        <v>65.462807625375262</v>
      </c>
      <c r="I103">
        <v>34.537192374624738</v>
      </c>
      <c r="J103">
        <v>95.695698423580467</v>
      </c>
      <c r="K103"/>
      <c r="L103"/>
      <c r="M103"/>
      <c r="N103"/>
      <c r="O103"/>
      <c r="P103"/>
      <c r="Q103"/>
      <c r="R103"/>
      <c r="S103"/>
      <c r="T103" s="128"/>
    </row>
    <row r="104" s="80" customFormat="true" ht="15.75" x14ac:dyDescent="0.25">
      <c r="A104" s="127" t="s">
        <v>180</v>
      </c>
      <c r="B104">
        <v>2005</v>
      </c>
      <c r="C104" s="129" t="s">
        <v>18</v>
      </c>
      <c r="D104">
        <v>10071502</v>
      </c>
      <c r="E104">
        <v>75.442632337350688</v>
      </c>
      <c r="F104">
        <v>65.462807625375262</v>
      </c>
      <c r="G104"/>
      <c r="H104">
        <v>65.462807625375262</v>
      </c>
      <c r="I104">
        <v>34.537192374624738</v>
      </c>
      <c r="J104">
        <v>95.730129845197482</v>
      </c>
      <c r="K104"/>
      <c r="L104"/>
      <c r="M104"/>
      <c r="N104"/>
      <c r="O104"/>
      <c r="P104"/>
      <c r="Q104"/>
      <c r="R104"/>
      <c r="S104"/>
      <c r="T104" s="128"/>
    </row>
    <row r="105" s="80" customFormat="true" ht="15.75" x14ac:dyDescent="0.25">
      <c r="A105" s="127" t="s">
        <v>180</v>
      </c>
      <c r="B105">
        <v>2006</v>
      </c>
      <c r="C105" s="129" t="s">
        <v>18</v>
      </c>
      <c r="D105">
        <v>10389246</v>
      </c>
      <c r="E105">
        <v>74.70890413539928</v>
      </c>
      <c r="F105">
        <v>64.400221065854566</v>
      </c>
      <c r="G105"/>
      <c r="H105">
        <v>64.400221065854566</v>
      </c>
      <c r="I105">
        <v>35.599778934145434</v>
      </c>
      <c r="J105">
        <v>95.764561266814482</v>
      </c>
      <c r="K105"/>
      <c r="L105"/>
      <c r="M105"/>
      <c r="N105"/>
      <c r="O105"/>
      <c r="P105"/>
      <c r="Q105"/>
      <c r="R105"/>
      <c r="S105"/>
      <c r="T105" s="128"/>
    </row>
    <row r="106" s="80" customFormat="true" ht="15.75" x14ac:dyDescent="0.25">
      <c r="A106" s="127" t="s">
        <v>180</v>
      </c>
      <c r="B106">
        <v>2007</v>
      </c>
      <c r="C106" s="129" t="s">
        <v>18</v>
      </c>
      <c r="D106">
        <v>10731331</v>
      </c>
      <c r="E106">
        <v>73.975175933447872</v>
      </c>
      <c r="F106">
        <v>63.337634506333416</v>
      </c>
      <c r="G106"/>
      <c r="H106">
        <v>63.337634506333416</v>
      </c>
      <c r="I106">
        <v>36.662365493666584</v>
      </c>
      <c r="J106">
        <v>95.798992688431497</v>
      </c>
      <c r="K106"/>
      <c r="L106"/>
      <c r="M106"/>
      <c r="N106"/>
      <c r="O106"/>
      <c r="P106"/>
      <c r="Q106"/>
      <c r="R106"/>
      <c r="S106"/>
      <c r="T106" s="128"/>
    </row>
    <row r="107" s="80" customFormat="true" ht="15.75" x14ac:dyDescent="0.25">
      <c r="A107" s="127" t="s">
        <v>180</v>
      </c>
      <c r="B107">
        <v>2008</v>
      </c>
      <c r="C107" s="129" t="s">
        <v>18</v>
      </c>
      <c r="D107">
        <v>11138123</v>
      </c>
      <c r="E107">
        <v>73.241447731496692</v>
      </c>
      <c r="F107">
        <v>62.27504794681272</v>
      </c>
      <c r="G107"/>
      <c r="H107">
        <v>62.27504794681272</v>
      </c>
      <c r="I107">
        <v>37.72495205318728</v>
      </c>
      <c r="J107">
        <v>95.833424110048497</v>
      </c>
      <c r="K107"/>
      <c r="L107"/>
      <c r="M107"/>
      <c r="N107"/>
      <c r="O107"/>
      <c r="P107"/>
      <c r="Q107"/>
      <c r="R107"/>
      <c r="S107"/>
      <c r="T107" s="128"/>
    </row>
    <row r="108" s="80" customFormat="true" ht="15.75" x14ac:dyDescent="0.25">
      <c r="A108" s="127" t="s">
        <v>180</v>
      </c>
      <c r="B108">
        <v>2009</v>
      </c>
      <c r="C108" s="129" t="s">
        <v>18</v>
      </c>
      <c r="D108">
        <v>11598404</v>
      </c>
      <c r="E108">
        <v>72.507719529545284</v>
      </c>
      <c r="F108">
        <v>61.212461387291569</v>
      </c>
      <c r="G108"/>
      <c r="H108">
        <v>61.212461387291569</v>
      </c>
      <c r="I108">
        <v>38.787538612708431</v>
      </c>
      <c r="J108">
        <v>95.867855531665512</v>
      </c>
      <c r="K108"/>
      <c r="L108"/>
      <c r="M108"/>
      <c r="N108"/>
      <c r="O108"/>
      <c r="P108"/>
      <c r="Q108"/>
      <c r="R108"/>
      <c r="S108"/>
      <c r="T108" s="128"/>
    </row>
    <row r="109" s="80" customFormat="true" ht="15.75" x14ac:dyDescent="0.25">
      <c r="A109" s="127" t="s">
        <v>180</v>
      </c>
      <c r="B109">
        <v>2010</v>
      </c>
      <c r="C109" s="129" t="s">
        <v>18</v>
      </c>
      <c r="D109">
        <v>12091169</v>
      </c>
      <c r="E109">
        <v>71.773991327593876</v>
      </c>
      <c r="F109">
        <v>60.149874827770418</v>
      </c>
      <c r="G109"/>
      <c r="H109">
        <v>60.149874827770418</v>
      </c>
      <c r="I109">
        <v>39.850125172229582</v>
      </c>
      <c r="J109">
        <v>95.902286953282513</v>
      </c>
      <c r="K109"/>
      <c r="L109"/>
      <c r="M109"/>
      <c r="N109"/>
      <c r="O109"/>
      <c r="P109"/>
      <c r="Q109"/>
      <c r="R109"/>
      <c r="S109"/>
      <c r="T109" s="128"/>
    </row>
    <row r="110" s="80" customFormat="true" ht="15.75" x14ac:dyDescent="0.25">
      <c r="A110" s="127" t="s">
        <v>180</v>
      </c>
      <c r="B110">
        <v>2011</v>
      </c>
      <c r="C110" s="79" t="s">
        <v>18</v>
      </c>
      <c r="D110">
        <v>12606553</v>
      </c>
      <c r="E110">
        <v>71.040263125642468</v>
      </c>
      <c r="F110">
        <v>59.087288268249722</v>
      </c>
      <c r="G110"/>
      <c r="H110">
        <v>59.087288268249722</v>
      </c>
      <c r="I110">
        <v>40.912711731750278</v>
      </c>
      <c r="J110">
        <v>95.936718374899527</v>
      </c>
      <c r="K110"/>
      <c r="L110"/>
      <c r="M110"/>
      <c r="N110"/>
      <c r="O110"/>
      <c r="P110"/>
      <c r="Q110"/>
      <c r="R110"/>
      <c r="S110"/>
      <c r="T110" s="122"/>
      <c r="U110" s="120"/>
      <c r="V110" s="120"/>
      <c r="W110" s="120"/>
      <c r="X110" s="120"/>
      <c r="Y110" s="120"/>
      <c r="Z110" s="120"/>
      <c r="AA110" s="120"/>
      <c r="AB110" s="120"/>
      <c r="AC110" s="120"/>
      <c r="AD110" s="120"/>
      <c r="AE110" s="120"/>
    </row>
    <row r="111" s="80" customFormat="true" ht="15.75" x14ac:dyDescent="0.25">
      <c r="A111" s="127" t="s">
        <v>180</v>
      </c>
      <c r="B111">
        <v>2012</v>
      </c>
      <c r="C111" s="79" t="s">
        <v>18</v>
      </c>
      <c r="D111">
        <v>13088070</v>
      </c>
      <c r="E111">
        <v>70.306534923691061</v>
      </c>
      <c r="F111">
        <v>58.024701708728571</v>
      </c>
      <c r="G111"/>
      <c r="H111">
        <v>58.024701708728571</v>
      </c>
      <c r="I111">
        <v>41.975298291271429</v>
      </c>
      <c r="J111">
        <v>95.971149796516542</v>
      </c>
      <c r="K111">
        <v>54.3</v>
      </c>
      <c r="L111"/>
      <c r="M111">
        <v>54.3</v>
      </c>
      <c r="N111">
        <v>45.7</v>
      </c>
      <c r="O111">
        <v>46</v>
      </c>
      <c r="P111"/>
      <c r="Q111">
        <v>7</v>
      </c>
      <c r="R111">
        <v>39</v>
      </c>
      <c r="S111">
        <v>54</v>
      </c>
      <c r="T111" s="122"/>
      <c r="U111" s="120"/>
      <c r="V111" s="120"/>
      <c r="W111" s="120"/>
      <c r="X111" s="120"/>
      <c r="Y111" s="120"/>
      <c r="Z111" s="120"/>
      <c r="AA111" s="120"/>
      <c r="AB111" s="120"/>
      <c r="AC111" s="120"/>
      <c r="AD111" s="120"/>
      <c r="AE111" s="120"/>
    </row>
    <row r="112" s="80" customFormat="true" ht="15.75" x14ac:dyDescent="0.25">
      <c r="A112" s="127" t="s">
        <v>180</v>
      </c>
      <c r="B112">
        <v>2013</v>
      </c>
      <c r="C112" s="79" t="s">
        <v>18</v>
      </c>
      <c r="D112">
        <v>13539718</v>
      </c>
      <c r="E112">
        <v>69.572806721739653</v>
      </c>
      <c r="F112">
        <v>56.962115149207875</v>
      </c>
      <c r="G112"/>
      <c r="H112">
        <v>56.962115149207875</v>
      </c>
      <c r="I112">
        <v>43.037884850792125</v>
      </c>
      <c r="J112">
        <v>96.005581218133543</v>
      </c>
      <c r="K112">
        <v>54.3</v>
      </c>
      <c r="L112"/>
      <c r="M112">
        <v>54.3</v>
      </c>
      <c r="N112">
        <v>45.7</v>
      </c>
      <c r="O112">
        <v>46</v>
      </c>
      <c r="P112"/>
      <c r="Q112">
        <v>7</v>
      </c>
      <c r="R112">
        <v>39</v>
      </c>
      <c r="S112">
        <v>54</v>
      </c>
      <c r="T112" s="122"/>
      <c r="U112" s="120"/>
      <c r="V112" s="120"/>
      <c r="W112" s="120"/>
      <c r="X112" s="120"/>
      <c r="Y112" s="120"/>
      <c r="Z112" s="120"/>
      <c r="AA112" s="120"/>
      <c r="AB112" s="120"/>
      <c r="AC112" s="120"/>
      <c r="AD112" s="120"/>
      <c r="AE112" s="120"/>
    </row>
    <row r="113" s="80" customFormat="true" ht="15.75" x14ac:dyDescent="0.25">
      <c r="A113" s="127" t="s">
        <v>180</v>
      </c>
      <c r="B113">
        <v>2014</v>
      </c>
      <c r="C113" s="79" t="s">
        <v>18</v>
      </c>
      <c r="D113">
        <v>13951530</v>
      </c>
      <c r="E113">
        <v>68.839078519788245</v>
      </c>
      <c r="F113">
        <v>55.899528589686724</v>
      </c>
      <c r="G113"/>
      <c r="H113">
        <v>55.899528589686724</v>
      </c>
      <c r="I113">
        <v>44.100471410313276</v>
      </c>
      <c r="J113">
        <v>96.040012639750557</v>
      </c>
      <c r="K113">
        <v>54.3</v>
      </c>
      <c r="L113"/>
      <c r="M113">
        <v>54.3</v>
      </c>
      <c r="N113">
        <v>45.7</v>
      </c>
      <c r="O113">
        <v>46</v>
      </c>
      <c r="P113"/>
      <c r="Q113">
        <v>7</v>
      </c>
      <c r="R113">
        <v>39</v>
      </c>
      <c r="S113">
        <v>54</v>
      </c>
      <c r="T113" s="122"/>
      <c r="U113" s="120"/>
      <c r="V113" s="120"/>
      <c r="W113" s="120"/>
      <c r="X113" s="120"/>
      <c r="Y113" s="120"/>
      <c r="Z113" s="120"/>
      <c r="AA113" s="120"/>
      <c r="AB113" s="120"/>
      <c r="AC113" s="120"/>
      <c r="AD113" s="120"/>
      <c r="AE113" s="120"/>
    </row>
    <row r="114" s="80" customFormat="true" ht="15.75" x14ac:dyDescent="0.25">
      <c r="A114" s="127" t="s">
        <v>180</v>
      </c>
      <c r="B114">
        <v>2015</v>
      </c>
      <c r="C114" s="79" t="s">
        <v>18</v>
      </c>
      <c r="D114">
        <v>14326802</v>
      </c>
      <c r="E114">
        <v>68.105350317836837</v>
      </c>
      <c r="F114">
        <v>54.836942030166028</v>
      </c>
      <c r="G114"/>
      <c r="H114">
        <v>54.836942030166028</v>
      </c>
      <c r="I114">
        <v>45.163057969833972</v>
      </c>
      <c r="J114">
        <v>96.074444061367558</v>
      </c>
      <c r="K114">
        <v>54.3</v>
      </c>
      <c r="L114"/>
      <c r="M114">
        <v>54.3</v>
      </c>
      <c r="N114">
        <v>45.7</v>
      </c>
      <c r="O114">
        <v>46</v>
      </c>
      <c r="P114"/>
      <c r="Q114">
        <v>7</v>
      </c>
      <c r="R114">
        <v>39</v>
      </c>
      <c r="S114">
        <v>54</v>
      </c>
      <c r="T114" s="122"/>
      <c r="U114" s="120"/>
      <c r="V114" s="120"/>
      <c r="W114" s="120"/>
      <c r="X114" s="120"/>
      <c r="Y114" s="120"/>
      <c r="Z114" s="120"/>
      <c r="AA114" s="120"/>
      <c r="AB114" s="120"/>
      <c r="AC114" s="120"/>
      <c r="AD114" s="120"/>
      <c r="AE114" s="120"/>
    </row>
    <row r="115" s="80" customFormat="true" ht="15.75" x14ac:dyDescent="0.25">
      <c r="A115" s="127" t="s">
        <v>180</v>
      </c>
      <c r="B115">
        <v>2016</v>
      </c>
      <c r="C115" s="79" t="s">
        <v>18</v>
      </c>
      <c r="D115">
        <v>14666904</v>
      </c>
      <c r="E115">
        <v>67.37162211588543</v>
      </c>
      <c r="F115">
        <v>53.774355470644878</v>
      </c>
      <c r="G115"/>
      <c r="H115">
        <v>53.774355470644878</v>
      </c>
      <c r="I115">
        <v>46.225644529355122</v>
      </c>
      <c r="J115">
        <v>96.108875482984573</v>
      </c>
      <c r="K115">
        <v>54.3</v>
      </c>
      <c r="L115"/>
      <c r="M115">
        <v>54.3</v>
      </c>
      <c r="N115">
        <v>45.7</v>
      </c>
      <c r="O115">
        <v>46</v>
      </c>
      <c r="P115"/>
      <c r="Q115">
        <v>7</v>
      </c>
      <c r="R115">
        <v>39</v>
      </c>
      <c r="S115">
        <v>54</v>
      </c>
      <c r="T115" s="122"/>
      <c r="U115" s="120"/>
      <c r="V115" s="120"/>
      <c r="W115" s="120"/>
      <c r="X115" s="120"/>
      <c r="Y115" s="120"/>
      <c r="Z115" s="120"/>
      <c r="AA115" s="120"/>
      <c r="AB115" s="120"/>
      <c r="AC115" s="120"/>
      <c r="AD115" s="120"/>
      <c r="AE115" s="120"/>
    </row>
    <row r="116" s="80" customFormat="true" ht="12" x14ac:dyDescent="0.2">
      <c r="A116" s="81"/>
      <c r="B116" s="134"/>
      <c r="C116" s="81"/>
      <c r="D116" s="81"/>
      <c r="E116" s="81"/>
      <c r="F116" s="81"/>
      <c r="G116" s="81"/>
      <c r="H116" s="81"/>
      <c r="I116" s="81"/>
      <c r="J116" s="81"/>
      <c r="K116" s="81"/>
      <c r="L116" s="81"/>
      <c r="M116" s="81"/>
      <c r="N116" s="81"/>
      <c r="O116" s="81"/>
      <c r="P116" s="81"/>
      <c r="Q116" s="81"/>
      <c r="R116" s="81"/>
      <c r="S116" s="81"/>
      <c r="T116" s="81"/>
      <c r="U116" s="81"/>
      <c r="V116" s="81"/>
      <c r="W116" s="81"/>
      <c r="X116" s="81"/>
      <c r="Y116" s="81"/>
      <c r="Z116" s="81"/>
      <c r="AA116" s="81"/>
      <c r="AB116" s="81"/>
      <c r="AC116" s="81"/>
    </row>
    <row r="117" s="80" customFormat="true" ht="12" x14ac:dyDescent="0.2">
      <c r="A117" s="81"/>
      <c r="B117" s="134"/>
      <c r="C117" s="81"/>
      <c r="D117" s="81"/>
      <c r="E117" s="81"/>
      <c r="F117" s="81"/>
      <c r="G117" s="81"/>
      <c r="H117" s="81"/>
      <c r="I117" s="81"/>
      <c r="J117" s="81"/>
      <c r="K117" s="81"/>
      <c r="L117" s="81"/>
      <c r="M117" s="81"/>
      <c r="N117" s="81"/>
      <c r="O117" s="81"/>
      <c r="P117" s="81"/>
      <c r="Q117" s="81"/>
      <c r="R117" s="81"/>
      <c r="S117" s="81"/>
      <c r="T117" s="81"/>
      <c r="U117" s="81"/>
      <c r="V117" s="81"/>
      <c r="W117" s="81"/>
      <c r="X117" s="81"/>
      <c r="Y117" s="81"/>
      <c r="Z117" s="81"/>
      <c r="AA117" s="81"/>
      <c r="AB117" s="81"/>
      <c r="AC117" s="81"/>
    </row>
    <row r="118" s="80" customFormat="true" ht="12" x14ac:dyDescent="0.2">
      <c r="A118" s="81"/>
      <c r="B118" s="134"/>
      <c r="C118" s="81"/>
      <c r="D118" s="81"/>
      <c r="E118" s="81"/>
      <c r="F118" s="81"/>
      <c r="G118" s="81"/>
      <c r="H118" s="81"/>
      <c r="I118" s="81"/>
      <c r="J118" s="81"/>
      <c r="K118" s="81"/>
      <c r="L118" s="81"/>
      <c r="M118" s="81"/>
      <c r="N118" s="81"/>
      <c r="O118" s="81"/>
      <c r="P118" s="81"/>
      <c r="Q118" s="81"/>
      <c r="R118" s="81"/>
      <c r="S118" s="81"/>
      <c r="T118" s="81"/>
      <c r="U118" s="81"/>
      <c r="V118" s="81"/>
      <c r="W118" s="81"/>
      <c r="X118" s="81"/>
      <c r="Y118" s="81"/>
      <c r="Z118" s="81"/>
      <c r="AA118" s="81"/>
      <c r="AB118" s="81"/>
      <c r="AC118" s="81"/>
      <c r="AD118" s="81"/>
    </row>
    <row r="119" s="80" customFormat="true" ht="12" x14ac:dyDescent="0.2">
      <c r="A119" s="81"/>
      <c r="B119" s="134"/>
      <c r="C119" s="81"/>
      <c r="D119" s="81"/>
      <c r="E119" s="81"/>
      <c r="F119" s="81"/>
      <c r="G119" s="81"/>
      <c r="H119" s="81"/>
      <c r="I119" s="81"/>
      <c r="J119" s="81"/>
      <c r="K119" s="81"/>
      <c r="L119" s="81"/>
      <c r="M119" s="81"/>
      <c r="N119" s="81"/>
      <c r="O119" s="81"/>
      <c r="P119" s="81"/>
      <c r="Q119" s="81"/>
      <c r="R119" s="81"/>
      <c r="S119" s="81"/>
      <c r="T119" s="81"/>
      <c r="U119" s="81"/>
      <c r="V119" s="81"/>
      <c r="W119" s="81"/>
      <c r="X119" s="81"/>
      <c r="Y119" s="81"/>
      <c r="Z119" s="81"/>
      <c r="AA119" s="81"/>
      <c r="AB119" s="81"/>
      <c r="AC119" s="81"/>
      <c r="AD119" s="81"/>
    </row>
    <row r="120" s="80" customFormat="true" ht="12" x14ac:dyDescent="0.2">
      <c r="A120" s="81"/>
      <c r="B120" s="134"/>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row>
    <row r="121" s="80" customFormat="true" ht="12" x14ac:dyDescent="0.2">
      <c r="A121" s="81"/>
      <c r="B121" s="134"/>
      <c r="C121" s="81"/>
      <c r="D121" s="81"/>
      <c r="E121" s="81"/>
      <c r="F121" s="81"/>
      <c r="G121" s="81"/>
      <c r="H121" s="81"/>
      <c r="I121" s="81"/>
      <c r="J121" s="81"/>
      <c r="K121" s="81"/>
      <c r="L121" s="81"/>
      <c r="M121" s="81"/>
      <c r="N121" s="81"/>
      <c r="O121" s="81"/>
      <c r="P121" s="81"/>
      <c r="Q121" s="81"/>
      <c r="R121" s="81"/>
      <c r="S121" s="81"/>
      <c r="T121" s="81"/>
      <c r="U121" s="81"/>
      <c r="V121" s="81"/>
      <c r="W121" s="81"/>
      <c r="X121" s="81"/>
      <c r="Y121" s="81"/>
      <c r="Z121" s="81"/>
      <c r="AA121" s="81"/>
      <c r="AB121" s="81"/>
      <c r="AC121" s="81"/>
      <c r="AD121" s="81"/>
    </row>
    <row r="122" s="80" customFormat="true" ht="12" x14ac:dyDescent="0.2">
      <c r="A122" s="81"/>
      <c r="B122" s="134"/>
      <c r="C122" s="81"/>
      <c r="D122" s="81"/>
      <c r="E122" s="81"/>
      <c r="F122" s="81"/>
      <c r="G122" s="81"/>
      <c r="H122" s="81"/>
      <c r="I122" s="81"/>
      <c r="J122" s="81"/>
      <c r="K122" s="81"/>
      <c r="L122" s="81"/>
      <c r="M122" s="81"/>
      <c r="N122" s="81"/>
      <c r="O122" s="81"/>
      <c r="P122" s="81"/>
      <c r="Q122" s="81"/>
      <c r="R122" s="81"/>
      <c r="S122" s="81"/>
      <c r="T122" s="81"/>
      <c r="U122" s="81"/>
      <c r="V122" s="81"/>
      <c r="W122" s="81"/>
      <c r="X122" s="81"/>
      <c r="Y122" s="81"/>
      <c r="Z122" s="81"/>
      <c r="AA122" s="81"/>
      <c r="AB122" s="81"/>
      <c r="AC122" s="81"/>
      <c r="AD122" s="81"/>
    </row>
    <row r="123" s="80" customFormat="true" ht="12" x14ac:dyDescent="0.2">
      <c r="A123" s="81"/>
      <c r="B123" s="134"/>
      <c r="C123" s="81"/>
      <c r="D123" s="81"/>
      <c r="E123" s="81"/>
      <c r="F123" s="81"/>
      <c r="G123" s="81"/>
      <c r="H123" s="81"/>
      <c r="I123" s="81"/>
      <c r="J123" s="81"/>
      <c r="K123" s="81"/>
      <c r="L123" s="81"/>
      <c r="M123" s="81"/>
      <c r="N123" s="81"/>
      <c r="O123" s="81"/>
      <c r="P123" s="81"/>
      <c r="Q123" s="81"/>
      <c r="R123" s="81"/>
      <c r="S123" s="81"/>
      <c r="T123" s="81"/>
      <c r="U123" s="81"/>
      <c r="V123" s="81"/>
      <c r="W123" s="81"/>
      <c r="X123" s="81"/>
      <c r="Y123" s="81"/>
      <c r="Z123" s="81"/>
      <c r="AA123" s="81"/>
      <c r="AB123" s="81"/>
      <c r="AC123" s="81"/>
      <c r="AD123" s="81"/>
    </row>
    <row r="124" s="80" customFormat="true" ht="12" x14ac:dyDescent="0.2">
      <c r="A124" s="81"/>
      <c r="B124" s="134"/>
      <c r="C124" s="81"/>
      <c r="D124" s="81"/>
      <c r="E124" s="81"/>
      <c r="F124" s="81"/>
      <c r="G124" s="81"/>
      <c r="H124" s="81"/>
      <c r="I124" s="81"/>
      <c r="J124" s="81"/>
      <c r="K124" s="81"/>
      <c r="L124" s="81"/>
      <c r="M124" s="81"/>
      <c r="N124" s="81"/>
      <c r="O124" s="81"/>
      <c r="P124" s="81"/>
      <c r="Q124" s="81"/>
      <c r="R124" s="81"/>
      <c r="S124" s="81"/>
      <c r="T124" s="81"/>
      <c r="U124" s="81"/>
      <c r="V124" s="81"/>
      <c r="W124" s="81"/>
      <c r="X124" s="81"/>
      <c r="Y124" s="81"/>
      <c r="Z124" s="81"/>
      <c r="AA124" s="81"/>
      <c r="AB124" s="81"/>
      <c r="AC124" s="81"/>
      <c r="AD124" s="81"/>
    </row>
    <row r="125" s="80" customFormat="true" ht="12" x14ac:dyDescent="0.2">
      <c r="A125" s="81"/>
      <c r="B125" s="134"/>
      <c r="C125" s="81"/>
      <c r="D125" s="81"/>
      <c r="E125" s="81"/>
      <c r="F125" s="81"/>
      <c r="G125" s="81"/>
      <c r="H125" s="81"/>
      <c r="I125" s="81"/>
      <c r="J125" s="81"/>
      <c r="K125" s="81"/>
      <c r="L125" s="81"/>
      <c r="M125" s="81"/>
      <c r="N125" s="81"/>
      <c r="O125" s="81"/>
      <c r="P125" s="81"/>
      <c r="Q125" s="81"/>
      <c r="R125" s="81"/>
      <c r="S125" s="81"/>
      <c r="T125" s="81"/>
      <c r="U125" s="81"/>
      <c r="V125" s="81"/>
      <c r="W125" s="81"/>
      <c r="X125" s="81"/>
      <c r="Y125" s="81"/>
      <c r="Z125" s="81"/>
      <c r="AA125" s="81"/>
      <c r="AB125" s="81"/>
      <c r="AC125" s="81"/>
      <c r="AD125" s="81"/>
    </row>
    <row r="126" s="80" customFormat="true" ht="12" x14ac:dyDescent="0.2">
      <c r="A126" s="81"/>
      <c r="B126" s="134"/>
      <c r="C126" s="81"/>
      <c r="D126" s="81"/>
      <c r="E126" s="81"/>
      <c r="F126" s="81"/>
      <c r="G126" s="81"/>
      <c r="H126" s="81"/>
      <c r="I126" s="81"/>
      <c r="J126" s="81"/>
      <c r="K126" s="81"/>
      <c r="L126" s="81"/>
      <c r="M126" s="81"/>
      <c r="N126" s="81"/>
      <c r="O126" s="81"/>
      <c r="P126" s="81"/>
      <c r="Q126" s="81"/>
      <c r="R126" s="81"/>
      <c r="S126" s="81"/>
      <c r="T126" s="81"/>
      <c r="U126" s="81"/>
      <c r="V126" s="81"/>
      <c r="W126" s="81"/>
      <c r="X126" s="81"/>
      <c r="Y126" s="81"/>
      <c r="Z126" s="81"/>
      <c r="AA126" s="81"/>
      <c r="AB126" s="81"/>
      <c r="AC126" s="81"/>
      <c r="AD126" s="81"/>
    </row>
    <row r="127" s="80" customFormat="true" ht="12" x14ac:dyDescent="0.2">
      <c r="A127" s="81"/>
      <c r="B127" s="134"/>
      <c r="C127" s="81"/>
      <c r="D127" s="81"/>
      <c r="E127" s="81"/>
      <c r="F127" s="81"/>
      <c r="G127" s="81"/>
      <c r="H127" s="81"/>
      <c r="I127" s="81"/>
      <c r="J127" s="81"/>
      <c r="K127" s="81"/>
      <c r="L127" s="81"/>
      <c r="M127" s="81"/>
      <c r="N127" s="81"/>
      <c r="O127" s="81"/>
      <c r="P127" s="81"/>
      <c r="Q127" s="81"/>
      <c r="R127" s="81"/>
      <c r="S127" s="81"/>
      <c r="T127" s="81"/>
      <c r="U127" s="81"/>
      <c r="V127" s="81"/>
      <c r="W127" s="81"/>
      <c r="X127" s="81"/>
      <c r="Y127" s="81"/>
      <c r="Z127" s="81"/>
      <c r="AA127" s="81"/>
      <c r="AB127" s="81"/>
      <c r="AC127" s="81"/>
      <c r="AD127" s="81"/>
    </row>
    <row r="128" s="80" customFormat="true" ht="12" x14ac:dyDescent="0.2">
      <c r="A128" s="81"/>
      <c r="B128" s="134"/>
      <c r="C128" s="81"/>
      <c r="D128" s="81"/>
      <c r="E128" s="81"/>
      <c r="F128" s="81"/>
      <c r="G128" s="81"/>
      <c r="H128" s="81"/>
      <c r="I128" s="81"/>
      <c r="J128" s="81"/>
      <c r="K128" s="81"/>
      <c r="L128" s="81"/>
      <c r="M128" s="81"/>
      <c r="N128" s="81"/>
      <c r="O128" s="81"/>
      <c r="P128" s="81"/>
      <c r="Q128" s="81"/>
      <c r="R128" s="81"/>
      <c r="S128" s="81"/>
      <c r="T128" s="81"/>
      <c r="U128" s="81"/>
      <c r="V128" s="81"/>
      <c r="W128" s="81"/>
      <c r="X128" s="81"/>
      <c r="Y128" s="81"/>
      <c r="Z128" s="81"/>
      <c r="AA128" s="81"/>
      <c r="AB128" s="81"/>
      <c r="AC128" s="81"/>
      <c r="AD128" s="81"/>
    </row>
    <row r="129" s="80" customFormat="true" ht="12" x14ac:dyDescent="0.2">
      <c r="A129" s="81"/>
      <c r="B129" s="134"/>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row>
    <row r="130" s="80" customFormat="true" ht="12" x14ac:dyDescent="0.2">
      <c r="A130" s="81"/>
      <c r="B130" s="134"/>
      <c r="C130" s="81"/>
      <c r="D130" s="81"/>
      <c r="E130" s="81"/>
      <c r="F130" s="81"/>
      <c r="G130" s="81"/>
      <c r="H130" s="81"/>
      <c r="I130" s="81"/>
      <c r="J130" s="81"/>
      <c r="K130" s="81"/>
      <c r="L130" s="81"/>
      <c r="M130" s="81"/>
      <c r="N130" s="81"/>
      <c r="O130" s="81"/>
      <c r="P130" s="81"/>
      <c r="Q130" s="81"/>
      <c r="R130" s="81"/>
      <c r="S130" s="81"/>
      <c r="T130" s="81"/>
      <c r="U130" s="81"/>
      <c r="V130" s="81"/>
      <c r="W130" s="81"/>
      <c r="X130" s="81"/>
      <c r="Y130" s="81"/>
      <c r="Z130" s="81"/>
      <c r="AA130" s="81"/>
      <c r="AB130" s="81"/>
      <c r="AC130" s="81"/>
      <c r="AD130" s="81"/>
    </row>
    <row r="131" s="80" customFormat="true" ht="12" x14ac:dyDescent="0.2">
      <c r="A131" s="81"/>
      <c r="B131" s="134"/>
      <c r="C131" s="81"/>
      <c r="D131" s="81"/>
      <c r="E131" s="81"/>
      <c r="F131" s="81"/>
      <c r="G131" s="81"/>
      <c r="H131" s="81"/>
      <c r="I131" s="81"/>
      <c r="J131" s="81"/>
      <c r="K131" s="81"/>
      <c r="L131" s="81"/>
      <c r="M131" s="81"/>
      <c r="N131" s="81"/>
      <c r="O131" s="81"/>
      <c r="P131" s="81"/>
      <c r="Q131" s="81"/>
      <c r="R131" s="81"/>
      <c r="S131" s="81"/>
      <c r="T131" s="81"/>
      <c r="U131" s="81"/>
      <c r="V131" s="81"/>
      <c r="W131" s="81"/>
      <c r="X131" s="81"/>
      <c r="Y131" s="81"/>
      <c r="Z131" s="81"/>
      <c r="AA131" s="81"/>
      <c r="AB131" s="81"/>
      <c r="AC131" s="81"/>
      <c r="AD131" s="81"/>
    </row>
    <row r="132" s="80" customFormat="true" ht="12" x14ac:dyDescent="0.2">
      <c r="A132" s="81"/>
      <c r="B132" s="134"/>
      <c r="C132" s="81"/>
      <c r="D132" s="81"/>
      <c r="E132" s="81"/>
      <c r="F132" s="81"/>
      <c r="G132" s="81"/>
      <c r="H132" s="81"/>
      <c r="I132" s="81"/>
      <c r="J132" s="81"/>
      <c r="K132" s="81"/>
      <c r="L132" s="81"/>
      <c r="M132" s="81"/>
      <c r="N132" s="81"/>
      <c r="O132" s="81"/>
      <c r="P132" s="81"/>
      <c r="Q132" s="81"/>
      <c r="R132" s="81"/>
      <c r="S132" s="81"/>
      <c r="T132" s="81"/>
      <c r="U132" s="81"/>
      <c r="V132" s="81"/>
      <c r="W132" s="81"/>
      <c r="X132" s="81"/>
      <c r="Y132" s="81"/>
      <c r="Z132" s="81"/>
      <c r="AA132" s="81"/>
      <c r="AB132" s="81"/>
      <c r="AC132" s="81"/>
      <c r="AD132" s="81"/>
    </row>
    <row r="133" s="80" customFormat="true" ht="12" x14ac:dyDescent="0.2">
      <c r="A133" s="81"/>
      <c r="B133" s="134"/>
      <c r="C133" s="81"/>
      <c r="D133" s="81"/>
      <c r="E133" s="81"/>
      <c r="F133" s="81"/>
      <c r="G133" s="81"/>
      <c r="H133" s="81"/>
      <c r="I133" s="81"/>
      <c r="J133" s="81"/>
      <c r="K133" s="81"/>
      <c r="L133" s="81"/>
      <c r="M133" s="81"/>
      <c r="N133" s="81"/>
      <c r="O133" s="81"/>
      <c r="P133" s="81"/>
      <c r="Q133" s="81"/>
      <c r="R133" s="81"/>
      <c r="S133" s="81"/>
      <c r="T133" s="81"/>
      <c r="U133" s="81"/>
      <c r="V133" s="81"/>
      <c r="W133" s="81"/>
      <c r="X133" s="81"/>
      <c r="Y133" s="81"/>
      <c r="Z133" s="81"/>
      <c r="AA133" s="81"/>
      <c r="AB133" s="81"/>
      <c r="AC133" s="81"/>
      <c r="AD133" s="81"/>
    </row>
    <row r="134" s="80" customFormat="true" ht="12" x14ac:dyDescent="0.2">
      <c r="A134" s="81"/>
      <c r="B134" s="134"/>
      <c r="C134" s="81"/>
      <c r="D134" s="81"/>
      <c r="E134" s="81"/>
      <c r="F134" s="81"/>
      <c r="G134" s="81"/>
      <c r="H134" s="81"/>
      <c r="I134" s="81"/>
      <c r="J134" s="81"/>
      <c r="K134" s="81"/>
      <c r="L134" s="81"/>
      <c r="M134" s="81"/>
      <c r="N134" s="81"/>
      <c r="O134" s="81"/>
      <c r="P134" s="81"/>
      <c r="Q134" s="81"/>
      <c r="R134" s="81"/>
      <c r="S134" s="81"/>
      <c r="T134" s="81"/>
      <c r="U134" s="81"/>
      <c r="V134" s="81"/>
      <c r="W134" s="81"/>
      <c r="X134" s="81"/>
      <c r="Y134" s="81"/>
      <c r="Z134" s="81"/>
      <c r="AA134" s="81"/>
      <c r="AB134" s="81"/>
      <c r="AC134" s="81"/>
      <c r="AD134" s="81"/>
    </row>
    <row r="135" s="80" customFormat="true" ht="12" x14ac:dyDescent="0.2">
      <c r="A135" s="81"/>
      <c r="B135" s="134"/>
      <c r="C135" s="81"/>
      <c r="D135" s="81"/>
      <c r="E135" s="81"/>
      <c r="F135" s="81"/>
      <c r="G135" s="81"/>
      <c r="H135" s="81"/>
      <c r="I135" s="81"/>
      <c r="J135" s="81"/>
      <c r="K135" s="81"/>
      <c r="L135" s="81"/>
      <c r="M135" s="81"/>
      <c r="N135" s="81"/>
      <c r="O135" s="81"/>
      <c r="P135" s="81"/>
      <c r="Q135" s="81"/>
      <c r="R135" s="81"/>
      <c r="S135" s="81"/>
      <c r="T135" s="81"/>
      <c r="U135" s="81"/>
      <c r="V135" s="81"/>
      <c r="W135" s="81"/>
      <c r="X135" s="81"/>
      <c r="Y135" s="81"/>
      <c r="Z135" s="81"/>
      <c r="AA135" s="81"/>
      <c r="AB135" s="81"/>
      <c r="AC135" s="81"/>
      <c r="AD135" s="81"/>
    </row>
    <row r="136" s="80" customFormat="true" ht="12" x14ac:dyDescent="0.2">
      <c r="A136" s="81"/>
      <c r="B136" s="134"/>
      <c r="C136" s="81"/>
      <c r="D136" s="81"/>
      <c r="E136" s="81"/>
      <c r="F136" s="81"/>
      <c r="G136" s="81"/>
      <c r="H136" s="81"/>
      <c r="I136" s="81"/>
      <c r="J136" s="81"/>
      <c r="K136" s="81"/>
      <c r="L136" s="81"/>
      <c r="M136" s="81"/>
      <c r="N136" s="81"/>
      <c r="O136" s="81"/>
      <c r="P136" s="81"/>
      <c r="Q136" s="81"/>
      <c r="R136" s="81"/>
      <c r="S136" s="81"/>
      <c r="T136" s="81"/>
      <c r="U136" s="81"/>
      <c r="V136" s="81"/>
      <c r="W136" s="81"/>
      <c r="X136" s="81"/>
      <c r="Y136" s="81"/>
      <c r="Z136" s="81"/>
      <c r="AA136" s="81"/>
      <c r="AB136" s="81"/>
      <c r="AC136" s="81"/>
      <c r="AD136" s="81"/>
    </row>
    <row r="137" s="80" customFormat="true" ht="12" x14ac:dyDescent="0.2">
      <c r="A137" s="81"/>
      <c r="B137" s="134"/>
      <c r="C137" s="81"/>
      <c r="D137" s="81"/>
      <c r="E137" s="81"/>
      <c r="F137" s="81"/>
      <c r="G137" s="81"/>
      <c r="H137" s="81"/>
      <c r="I137" s="81"/>
      <c r="J137" s="81"/>
      <c r="K137" s="81"/>
      <c r="L137" s="81"/>
      <c r="M137" s="81"/>
      <c r="N137" s="81"/>
      <c r="O137" s="81"/>
      <c r="P137" s="81"/>
      <c r="Q137" s="81"/>
      <c r="R137" s="81"/>
      <c r="S137" s="81"/>
      <c r="T137" s="81"/>
      <c r="U137" s="81"/>
      <c r="V137" s="81"/>
      <c r="W137" s="81"/>
      <c r="X137" s="81"/>
      <c r="Y137" s="81"/>
      <c r="Z137" s="81"/>
      <c r="AA137" s="81"/>
      <c r="AB137" s="81"/>
      <c r="AC137" s="81"/>
      <c r="AD137" s="81"/>
    </row>
    <row r="138" s="80" customFormat="true" ht="12" x14ac:dyDescent="0.2">
      <c r="A138" s="81"/>
      <c r="B138" s="134"/>
      <c r="C138" s="81"/>
      <c r="D138" s="81"/>
      <c r="E138" s="81"/>
      <c r="F138" s="81"/>
      <c r="G138" s="81"/>
      <c r="H138" s="81"/>
      <c r="I138" s="81"/>
      <c r="J138" s="81"/>
      <c r="K138" s="81"/>
      <c r="L138" s="81"/>
      <c r="M138" s="81"/>
      <c r="N138" s="81"/>
      <c r="O138" s="81"/>
      <c r="P138" s="81"/>
      <c r="Q138" s="81"/>
      <c r="R138" s="81"/>
      <c r="S138" s="81"/>
      <c r="T138" s="81"/>
      <c r="U138" s="81"/>
      <c r="V138" s="81"/>
      <c r="W138" s="81"/>
      <c r="X138" s="81"/>
      <c r="Y138" s="81"/>
      <c r="Z138" s="81"/>
      <c r="AA138" s="81"/>
      <c r="AB138" s="81"/>
      <c r="AC138" s="81"/>
      <c r="AD138" s="81"/>
    </row>
    <row r="139" s="80" customFormat="true" ht="12" x14ac:dyDescent="0.2">
      <c r="A139" s="81"/>
      <c r="B139" s="134"/>
      <c r="C139" s="81"/>
      <c r="D139" s="81"/>
      <c r="E139" s="81"/>
      <c r="F139" s="81"/>
      <c r="G139" s="81"/>
      <c r="H139" s="81"/>
      <c r="I139" s="81"/>
      <c r="J139" s="81"/>
      <c r="K139" s="81"/>
      <c r="L139" s="81"/>
      <c r="M139" s="81"/>
      <c r="N139" s="81"/>
      <c r="O139" s="81"/>
      <c r="P139" s="81"/>
      <c r="Q139" s="81"/>
      <c r="R139" s="81"/>
      <c r="S139" s="81"/>
      <c r="T139" s="81"/>
      <c r="U139" s="81"/>
      <c r="V139" s="81"/>
      <c r="W139" s="81"/>
      <c r="X139" s="81"/>
      <c r="Y139" s="81"/>
      <c r="Z139" s="81"/>
      <c r="AA139" s="81"/>
      <c r="AB139" s="81"/>
      <c r="AC139" s="81"/>
      <c r="AD139" s="81"/>
    </row>
    <row r="140" s="80" customFormat="true" ht="12" x14ac:dyDescent="0.2">
      <c r="A140" s="81"/>
      <c r="B140" s="134"/>
      <c r="C140" s="81"/>
      <c r="D140" s="81"/>
      <c r="E140" s="81"/>
      <c r="F140" s="81"/>
      <c r="G140" s="81"/>
      <c r="H140" s="81"/>
      <c r="I140" s="81"/>
      <c r="J140" s="81"/>
      <c r="K140" s="81"/>
      <c r="L140" s="81"/>
      <c r="M140" s="81"/>
      <c r="N140" s="81"/>
      <c r="O140" s="81"/>
      <c r="P140" s="81"/>
      <c r="Q140" s="81"/>
      <c r="R140" s="81"/>
      <c r="S140" s="81"/>
      <c r="T140" s="81"/>
      <c r="U140" s="81"/>
      <c r="V140" s="81"/>
      <c r="W140" s="81"/>
      <c r="X140" s="81"/>
      <c r="Y140" s="81"/>
      <c r="Z140" s="81"/>
      <c r="AA140" s="81"/>
      <c r="AB140" s="81"/>
      <c r="AC140" s="81"/>
      <c r="AD140" s="81"/>
    </row>
    <row r="141" s="80" customFormat="true" ht="12" x14ac:dyDescent="0.2">
      <c r="A141" s="81"/>
      <c r="B141" s="134"/>
      <c r="C141" s="81"/>
      <c r="D141" s="81"/>
      <c r="E141" s="81"/>
      <c r="F141" s="81"/>
      <c r="G141" s="81"/>
      <c r="H141" s="81"/>
      <c r="I141" s="81"/>
      <c r="J141" s="81"/>
      <c r="K141" s="81"/>
      <c r="L141" s="81"/>
      <c r="M141" s="81"/>
      <c r="N141" s="81"/>
      <c r="O141" s="81"/>
      <c r="P141" s="81"/>
      <c r="Q141" s="81"/>
      <c r="R141" s="81"/>
      <c r="S141" s="81"/>
      <c r="T141" s="81"/>
      <c r="U141" s="81"/>
      <c r="V141" s="81"/>
      <c r="W141" s="81"/>
      <c r="X141" s="81"/>
      <c r="Y141" s="81"/>
      <c r="Z141" s="81"/>
      <c r="AA141" s="81"/>
      <c r="AB141" s="81"/>
      <c r="AC141" s="81"/>
      <c r="AD141" s="81"/>
    </row>
    <row r="142" s="80" customFormat="true" ht="12" x14ac:dyDescent="0.2">
      <c r="A142" s="81"/>
      <c r="B142" s="134"/>
      <c r="C142" s="81"/>
      <c r="D142" s="81"/>
      <c r="E142" s="81"/>
      <c r="F142" s="81"/>
      <c r="G142" s="81"/>
      <c r="H142" s="81"/>
      <c r="I142" s="81"/>
      <c r="J142" s="81"/>
      <c r="K142" s="81"/>
      <c r="L142" s="81"/>
      <c r="M142" s="81"/>
      <c r="N142" s="81"/>
      <c r="O142" s="81"/>
      <c r="P142" s="81"/>
      <c r="Q142" s="81"/>
      <c r="R142" s="81"/>
      <c r="S142" s="81"/>
      <c r="T142" s="81"/>
      <c r="U142" s="81"/>
      <c r="V142" s="81"/>
      <c r="W142" s="81"/>
      <c r="X142" s="81"/>
      <c r="Y142" s="81"/>
      <c r="Z142" s="81"/>
      <c r="AA142" s="81"/>
      <c r="AB142" s="81"/>
      <c r="AC142" s="81"/>
      <c r="AD142" s="81"/>
    </row>
    <row r="143" s="80" customFormat="true" ht="12" x14ac:dyDescent="0.2">
      <c r="A143" s="81"/>
      <c r="B143" s="134"/>
      <c r="C143" s="81"/>
      <c r="D143" s="81"/>
      <c r="E143" s="81"/>
      <c r="F143" s="81"/>
      <c r="G143" s="81"/>
      <c r="H143" s="81"/>
      <c r="I143" s="81"/>
      <c r="J143" s="81"/>
      <c r="K143" s="81"/>
      <c r="L143" s="81"/>
      <c r="M143" s="81"/>
      <c r="N143" s="81"/>
      <c r="O143" s="81"/>
      <c r="P143" s="81"/>
      <c r="Q143" s="81"/>
      <c r="R143" s="81"/>
      <c r="S143" s="81"/>
      <c r="T143" s="81"/>
      <c r="U143" s="81"/>
      <c r="V143" s="81"/>
      <c r="W143" s="81"/>
      <c r="X143" s="81"/>
      <c r="Y143" s="81"/>
      <c r="Z143" s="81"/>
      <c r="AA143" s="81"/>
      <c r="AB143" s="81"/>
      <c r="AC143" s="81"/>
      <c r="AD143" s="81"/>
    </row>
    <row r="144" s="80" customFormat="true" ht="12" x14ac:dyDescent="0.2">
      <c r="A144" s="81"/>
      <c r="B144" s="134"/>
      <c r="C144" s="81"/>
      <c r="D144" s="81"/>
      <c r="E144" s="81"/>
      <c r="F144" s="81"/>
      <c r="G144" s="81"/>
      <c r="H144" s="81"/>
      <c r="I144" s="81"/>
      <c r="J144" s="81"/>
      <c r="K144" s="81"/>
      <c r="L144" s="81"/>
      <c r="M144" s="81"/>
      <c r="N144" s="81"/>
      <c r="O144" s="81"/>
      <c r="P144" s="81"/>
      <c r="Q144" s="81"/>
      <c r="R144" s="81"/>
      <c r="S144" s="81"/>
      <c r="T144" s="81"/>
      <c r="U144" s="81"/>
      <c r="V144" s="81"/>
      <c r="W144" s="81"/>
      <c r="X144" s="81"/>
      <c r="Y144" s="81"/>
      <c r="Z144" s="81"/>
      <c r="AA144" s="81"/>
      <c r="AB144" s="81"/>
      <c r="AC144" s="81"/>
      <c r="AD144" s="81"/>
    </row>
    <row r="145" s="80" customFormat="true" ht="12" x14ac:dyDescent="0.2">
      <c r="A145" s="81"/>
      <c r="B145" s="134"/>
      <c r="C145" s="81"/>
      <c r="D145" s="81"/>
      <c r="E145" s="81"/>
      <c r="F145" s="81"/>
      <c r="G145" s="81"/>
      <c r="H145" s="81"/>
      <c r="I145" s="81"/>
      <c r="J145" s="81"/>
      <c r="K145" s="81"/>
      <c r="L145" s="81"/>
      <c r="M145" s="81"/>
      <c r="N145" s="81"/>
      <c r="O145" s="81"/>
      <c r="P145" s="81"/>
      <c r="Q145" s="81"/>
      <c r="R145" s="81"/>
      <c r="S145" s="81"/>
      <c r="T145" s="81"/>
      <c r="U145" s="81"/>
      <c r="V145" s="81"/>
      <c r="W145" s="81"/>
      <c r="X145" s="81"/>
      <c r="Y145" s="81"/>
      <c r="Z145" s="81"/>
      <c r="AA145" s="81"/>
      <c r="AB145" s="81"/>
      <c r="AC145" s="81"/>
      <c r="AD145" s="81"/>
    </row>
    <row r="146" s="80" customFormat="true" ht="12" x14ac:dyDescent="0.2">
      <c r="A146" s="81"/>
      <c r="B146" s="134"/>
      <c r="C146" s="81"/>
      <c r="D146" s="81"/>
      <c r="E146" s="81"/>
      <c r="F146" s="81"/>
      <c r="G146" s="81"/>
      <c r="H146" s="81"/>
      <c r="I146" s="81"/>
      <c r="J146" s="81"/>
      <c r="K146" s="81"/>
      <c r="L146" s="81"/>
      <c r="M146" s="81"/>
      <c r="N146" s="81"/>
      <c r="O146" s="81"/>
      <c r="P146" s="81"/>
      <c r="Q146" s="81"/>
      <c r="R146" s="81"/>
      <c r="S146" s="81"/>
      <c r="T146" s="81"/>
      <c r="U146" s="81"/>
      <c r="V146" s="81"/>
      <c r="W146" s="81"/>
      <c r="X146" s="81"/>
      <c r="Y146" s="81"/>
      <c r="Z146" s="81"/>
      <c r="AA146" s="81"/>
      <c r="AB146" s="81"/>
      <c r="AC146" s="81"/>
      <c r="AD146" s="81"/>
    </row>
    <row r="147" s="80" customFormat="true" ht="12" x14ac:dyDescent="0.2">
      <c r="A147" s="81"/>
      <c r="B147" s="134"/>
      <c r="C147" s="81"/>
      <c r="D147" s="81"/>
      <c r="E147" s="81"/>
      <c r="F147" s="81"/>
      <c r="G147" s="81"/>
      <c r="H147" s="81"/>
      <c r="I147" s="81"/>
      <c r="J147" s="81"/>
      <c r="K147" s="81"/>
      <c r="L147" s="81"/>
      <c r="M147" s="81"/>
      <c r="N147" s="81"/>
      <c r="O147" s="81"/>
      <c r="P147" s="81"/>
      <c r="Q147" s="81"/>
      <c r="R147" s="81"/>
      <c r="S147" s="81"/>
      <c r="T147" s="81"/>
      <c r="U147" s="81"/>
      <c r="V147" s="81"/>
      <c r="W147" s="81"/>
      <c r="X147" s="81"/>
      <c r="Y147" s="81"/>
      <c r="Z147" s="81"/>
      <c r="AA147" s="81"/>
      <c r="AB147" s="81"/>
      <c r="AC147" s="81"/>
      <c r="AD147" s="81"/>
    </row>
    <row r="148" s="80" customFormat="true" ht="12" x14ac:dyDescent="0.2">
      <c r="A148" s="81"/>
      <c r="B148" s="134"/>
      <c r="C148" s="81"/>
      <c r="D148" s="81"/>
      <c r="E148" s="81"/>
      <c r="F148" s="81"/>
      <c r="G148" s="81"/>
      <c r="H148" s="81"/>
      <c r="I148" s="81"/>
      <c r="J148" s="81"/>
      <c r="K148" s="81"/>
      <c r="L148" s="81"/>
      <c r="M148" s="81"/>
      <c r="N148" s="81"/>
      <c r="O148" s="81"/>
      <c r="P148" s="81"/>
      <c r="Q148" s="81"/>
      <c r="R148" s="81"/>
      <c r="S148" s="81"/>
      <c r="T148" s="81"/>
      <c r="U148" s="81"/>
      <c r="V148" s="81"/>
      <c r="W148" s="81"/>
      <c r="X148" s="81"/>
      <c r="Y148" s="81"/>
      <c r="Z148" s="81"/>
      <c r="AA148" s="81"/>
      <c r="AB148" s="81"/>
      <c r="AC148" s="81"/>
      <c r="AD148" s="81"/>
    </row>
    <row r="149" s="80" customFormat="true" ht="12" x14ac:dyDescent="0.2">
      <c r="A149" s="81"/>
      <c r="B149" s="134"/>
      <c r="C149" s="81"/>
      <c r="D149" s="81"/>
      <c r="E149" s="81"/>
      <c r="F149" s="81"/>
      <c r="G149" s="81"/>
      <c r="H149" s="81"/>
      <c r="I149" s="81"/>
      <c r="J149" s="81"/>
      <c r="K149" s="81"/>
      <c r="L149" s="81"/>
      <c r="M149" s="81"/>
      <c r="N149" s="81"/>
      <c r="O149" s="81"/>
      <c r="P149" s="81"/>
      <c r="Q149" s="81"/>
      <c r="R149" s="81"/>
      <c r="S149" s="81"/>
      <c r="T149" s="81"/>
      <c r="U149" s="81"/>
      <c r="V149" s="81"/>
      <c r="W149" s="81"/>
      <c r="X149" s="81"/>
      <c r="Y149" s="81"/>
      <c r="Z149" s="81"/>
      <c r="AA149" s="81"/>
      <c r="AB149" s="81"/>
      <c r="AC149" s="81"/>
      <c r="AD149" s="81"/>
    </row>
    <row r="150" s="80" customFormat="true" ht="12" x14ac:dyDescent="0.2">
      <c r="A150" s="81"/>
      <c r="B150" s="134"/>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row>
    <row r="151" s="80" customFormat="true" ht="12" x14ac:dyDescent="0.2">
      <c r="A151" s="81"/>
      <c r="B151" s="134"/>
      <c r="C151" s="81"/>
      <c r="D151" s="81"/>
      <c r="E151" s="81"/>
      <c r="F151" s="81"/>
      <c r="G151" s="81"/>
      <c r="H151" s="81"/>
      <c r="I151" s="81"/>
      <c r="J151" s="81"/>
      <c r="K151" s="81"/>
      <c r="L151" s="81"/>
      <c r="M151" s="81"/>
      <c r="N151" s="81"/>
      <c r="O151" s="81"/>
      <c r="P151" s="81"/>
      <c r="Q151" s="81"/>
      <c r="R151" s="81"/>
      <c r="S151" s="81"/>
      <c r="T151" s="81"/>
      <c r="U151" s="81"/>
      <c r="V151" s="81"/>
      <c r="W151" s="81"/>
      <c r="X151" s="81"/>
      <c r="Y151" s="81"/>
      <c r="Z151" s="81"/>
      <c r="AA151" s="81"/>
      <c r="AB151" s="81"/>
      <c r="AC151" s="81"/>
      <c r="AD151" s="81"/>
    </row>
    <row r="152" s="80" customFormat="true" ht="12" x14ac:dyDescent="0.2">
      <c r="A152" s="81"/>
      <c r="B152" s="134"/>
      <c r="C152" s="81"/>
      <c r="D152" s="81"/>
      <c r="E152" s="81"/>
      <c r="F152" s="81"/>
      <c r="G152" s="81"/>
      <c r="H152" s="81"/>
      <c r="I152" s="81"/>
      <c r="J152" s="81"/>
      <c r="K152" s="81"/>
      <c r="L152" s="81"/>
      <c r="M152" s="81"/>
      <c r="N152" s="81"/>
      <c r="O152" s="81"/>
      <c r="P152" s="81"/>
      <c r="Q152" s="81"/>
      <c r="R152" s="81"/>
      <c r="S152" s="81"/>
      <c r="T152" s="81"/>
      <c r="U152" s="81"/>
      <c r="V152" s="81"/>
      <c r="W152" s="81"/>
      <c r="X152" s="81"/>
      <c r="Y152" s="81"/>
      <c r="Z152" s="81"/>
      <c r="AA152" s="81"/>
      <c r="AB152" s="81"/>
      <c r="AC152" s="81"/>
      <c r="AD152" s="81"/>
    </row>
    <row r="153" s="80" customFormat="true" ht="12" x14ac:dyDescent="0.2">
      <c r="A153" s="81"/>
      <c r="B153" s="134"/>
      <c r="C153" s="81"/>
      <c r="D153" s="81"/>
      <c r="E153" s="81"/>
      <c r="F153" s="81"/>
      <c r="G153" s="81"/>
      <c r="H153" s="81"/>
      <c r="I153" s="81"/>
      <c r="J153" s="81"/>
      <c r="K153" s="81"/>
      <c r="L153" s="81"/>
      <c r="M153" s="81"/>
      <c r="N153" s="81"/>
      <c r="O153" s="81"/>
      <c r="P153" s="81"/>
      <c r="Q153" s="81"/>
      <c r="R153" s="81"/>
      <c r="S153" s="81"/>
      <c r="T153" s="81"/>
      <c r="U153" s="81"/>
      <c r="V153" s="81"/>
      <c r="W153" s="81"/>
      <c r="X153" s="81"/>
      <c r="Y153" s="81"/>
      <c r="Z153" s="81"/>
      <c r="AA153" s="81"/>
      <c r="AB153" s="81"/>
      <c r="AC153" s="81"/>
      <c r="AD153" s="81"/>
    </row>
    <row r="154" s="80" customFormat="true" ht="12" x14ac:dyDescent="0.2">
      <c r="A154" s="81"/>
      <c r="B154" s="134"/>
      <c r="C154" s="81"/>
      <c r="D154" s="81"/>
      <c r="E154" s="81"/>
      <c r="F154" s="81"/>
      <c r="G154" s="81"/>
      <c r="H154" s="81"/>
      <c r="I154" s="81"/>
      <c r="J154" s="81"/>
      <c r="K154" s="81"/>
      <c r="L154" s="81"/>
      <c r="M154" s="81"/>
      <c r="N154" s="81"/>
      <c r="O154" s="81"/>
      <c r="P154" s="81"/>
      <c r="Q154" s="81"/>
      <c r="R154" s="81"/>
      <c r="S154" s="81"/>
      <c r="T154" s="81"/>
      <c r="U154" s="81"/>
      <c r="V154" s="81"/>
      <c r="W154" s="81"/>
      <c r="X154" s="81"/>
      <c r="Y154" s="81"/>
      <c r="Z154" s="81"/>
      <c r="AA154" s="81"/>
      <c r="AB154" s="81"/>
      <c r="AC154" s="81"/>
      <c r="AD154" s="81"/>
    </row>
    <row r="155" s="80" customFormat="true" ht="12" x14ac:dyDescent="0.2">
      <c r="A155" s="81"/>
      <c r="B155" s="134"/>
      <c r="C155" s="81"/>
      <c r="D155" s="81"/>
      <c r="E155" s="81"/>
      <c r="F155" s="81"/>
      <c r="G155" s="81"/>
      <c r="H155" s="81"/>
      <c r="I155" s="81"/>
      <c r="J155" s="81"/>
      <c r="K155" s="81"/>
      <c r="L155" s="81"/>
      <c r="M155" s="81"/>
      <c r="N155" s="81"/>
      <c r="O155" s="81"/>
      <c r="P155" s="81"/>
      <c r="Q155" s="81"/>
      <c r="R155" s="81"/>
      <c r="S155" s="81"/>
      <c r="T155" s="81"/>
      <c r="U155" s="81"/>
      <c r="V155" s="81"/>
      <c r="W155" s="81"/>
      <c r="X155" s="81"/>
      <c r="Y155" s="81"/>
      <c r="Z155" s="81"/>
      <c r="AA155" s="81"/>
      <c r="AB155" s="81"/>
      <c r="AC155" s="81"/>
      <c r="AD155" s="81"/>
    </row>
    <row r="156" s="80" customFormat="true" ht="12" x14ac:dyDescent="0.2">
      <c r="A156" s="81"/>
      <c r="B156" s="134"/>
      <c r="C156" s="81"/>
      <c r="D156" s="81"/>
      <c r="E156" s="81"/>
      <c r="F156" s="81"/>
      <c r="G156" s="81"/>
      <c r="H156" s="81"/>
      <c r="I156" s="81"/>
      <c r="J156" s="81"/>
      <c r="K156" s="81"/>
      <c r="L156" s="81"/>
      <c r="M156" s="81"/>
      <c r="N156" s="81"/>
      <c r="O156" s="81"/>
      <c r="P156" s="81"/>
      <c r="Q156" s="81"/>
      <c r="R156" s="81"/>
      <c r="S156" s="81"/>
      <c r="T156" s="81"/>
      <c r="U156" s="81"/>
      <c r="V156" s="81"/>
      <c r="W156" s="81"/>
      <c r="X156" s="81"/>
      <c r="Y156" s="81"/>
      <c r="Z156" s="81"/>
      <c r="AA156" s="81"/>
      <c r="AB156" s="81"/>
      <c r="AC156" s="81"/>
      <c r="AD156" s="81"/>
    </row>
    <row r="157" s="80" customFormat="true" ht="12" x14ac:dyDescent="0.2">
      <c r="A157" s="81"/>
      <c r="B157" s="134"/>
      <c r="C157" s="81"/>
      <c r="D157" s="81"/>
      <c r="E157" s="81"/>
      <c r="F157" s="81"/>
      <c r="G157" s="81"/>
      <c r="H157" s="81"/>
      <c r="I157" s="81"/>
      <c r="J157" s="81"/>
      <c r="K157" s="81"/>
      <c r="L157" s="81"/>
      <c r="M157" s="81"/>
      <c r="N157" s="81"/>
      <c r="O157" s="81"/>
      <c r="P157" s="81"/>
      <c r="Q157" s="81"/>
      <c r="R157" s="81"/>
      <c r="S157" s="81"/>
      <c r="T157" s="81"/>
      <c r="U157" s="81"/>
      <c r="V157" s="81"/>
      <c r="W157" s="81"/>
      <c r="X157" s="81"/>
      <c r="Y157" s="81"/>
      <c r="Z157" s="81"/>
      <c r="AA157" s="81"/>
      <c r="AB157" s="81"/>
      <c r="AC157" s="81"/>
      <c r="AD157" s="81"/>
    </row>
    <row r="158" s="80" customFormat="true" ht="12" x14ac:dyDescent="0.2">
      <c r="A158" s="81"/>
      <c r="B158" s="134"/>
      <c r="C158" s="81"/>
      <c r="D158" s="81"/>
      <c r="E158" s="81"/>
      <c r="F158" s="81"/>
      <c r="G158" s="81"/>
      <c r="H158" s="81"/>
      <c r="I158" s="81"/>
      <c r="J158" s="81"/>
      <c r="K158" s="81"/>
      <c r="L158" s="81"/>
      <c r="M158" s="81"/>
      <c r="N158" s="81"/>
      <c r="O158" s="81"/>
      <c r="P158" s="81"/>
      <c r="Q158" s="81"/>
      <c r="R158" s="81"/>
      <c r="S158" s="81"/>
      <c r="T158" s="81"/>
      <c r="U158" s="81"/>
      <c r="V158" s="81"/>
      <c r="W158" s="81"/>
      <c r="X158" s="81"/>
      <c r="Y158" s="81"/>
      <c r="Z158" s="81"/>
      <c r="AA158" s="81"/>
      <c r="AB158" s="81"/>
      <c r="AC158" s="81"/>
      <c r="AD158" s="81"/>
    </row>
    <row r="159" s="80" customFormat="true" ht="12" x14ac:dyDescent="0.2">
      <c r="A159" s="81"/>
      <c r="B159" s="134"/>
      <c r="C159" s="81"/>
      <c r="D159" s="81"/>
      <c r="E159" s="81"/>
      <c r="F159" s="81"/>
      <c r="G159" s="81"/>
      <c r="H159" s="81"/>
      <c r="I159" s="81"/>
      <c r="J159" s="81"/>
      <c r="K159" s="81"/>
      <c r="L159" s="81"/>
      <c r="M159" s="81"/>
      <c r="N159" s="81"/>
      <c r="O159" s="81"/>
      <c r="P159" s="81"/>
      <c r="Q159" s="81"/>
      <c r="R159" s="81"/>
      <c r="S159" s="81"/>
      <c r="T159" s="81"/>
      <c r="U159" s="81"/>
      <c r="V159" s="81"/>
      <c r="W159" s="81"/>
      <c r="X159" s="81"/>
      <c r="Y159" s="81"/>
      <c r="Z159" s="81"/>
      <c r="AA159" s="81"/>
      <c r="AB159" s="81"/>
      <c r="AC159" s="81"/>
      <c r="AD159" s="81"/>
    </row>
    <row r="160" s="80" customFormat="true" ht="12" x14ac:dyDescent="0.2">
      <c r="A160" s="81"/>
      <c r="B160" s="134"/>
      <c r="C160" s="81"/>
      <c r="D160" s="81"/>
      <c r="E160" s="81"/>
      <c r="F160" s="81"/>
      <c r="G160" s="81"/>
      <c r="H160" s="81"/>
      <c r="I160" s="81"/>
      <c r="J160" s="81"/>
      <c r="K160" s="81"/>
      <c r="L160" s="81"/>
      <c r="M160" s="81"/>
      <c r="N160" s="81"/>
      <c r="O160" s="81"/>
      <c r="P160" s="81"/>
      <c r="Q160" s="81"/>
      <c r="R160" s="81"/>
      <c r="S160" s="81"/>
      <c r="T160" s="81"/>
      <c r="U160" s="81"/>
      <c r="V160" s="81"/>
      <c r="W160" s="81"/>
      <c r="X160" s="81"/>
      <c r="Y160" s="81"/>
      <c r="Z160" s="81"/>
      <c r="AA160" s="81"/>
      <c r="AB160" s="81"/>
      <c r="AC160" s="81"/>
      <c r="AD160" s="81"/>
    </row>
    <row r="161" s="80" customFormat="true" ht="12" x14ac:dyDescent="0.2">
      <c r="A161" s="81"/>
      <c r="B161" s="134"/>
      <c r="C161" s="81"/>
      <c r="D161" s="81"/>
      <c r="E161" s="81"/>
      <c r="F161" s="81"/>
      <c r="G161" s="81"/>
      <c r="H161" s="81"/>
      <c r="I161" s="81"/>
      <c r="J161" s="81"/>
      <c r="K161" s="81"/>
      <c r="L161" s="81"/>
      <c r="M161" s="81"/>
      <c r="N161" s="81"/>
      <c r="O161" s="81"/>
      <c r="P161" s="81"/>
      <c r="Q161" s="81"/>
      <c r="R161" s="81"/>
      <c r="S161" s="81"/>
      <c r="T161" s="81"/>
      <c r="U161" s="81"/>
      <c r="V161" s="81"/>
      <c r="W161" s="81"/>
      <c r="X161" s="81"/>
      <c r="Y161" s="81"/>
      <c r="Z161" s="81"/>
      <c r="AA161" s="81"/>
      <c r="AB161" s="81"/>
      <c r="AC161" s="81"/>
      <c r="AD161" s="81"/>
    </row>
    <row r="162" s="80" customFormat="true" ht="12" x14ac:dyDescent="0.2">
      <c r="A162" s="81"/>
      <c r="B162" s="134"/>
      <c r="C162" s="81"/>
      <c r="D162" s="81"/>
      <c r="E162" s="81"/>
      <c r="F162" s="81"/>
      <c r="G162" s="81"/>
      <c r="H162" s="81"/>
      <c r="I162" s="81"/>
      <c r="J162" s="81"/>
      <c r="K162" s="81"/>
      <c r="L162" s="81"/>
      <c r="M162" s="81"/>
      <c r="N162" s="81"/>
      <c r="O162" s="81"/>
      <c r="P162" s="81"/>
      <c r="Q162" s="81"/>
      <c r="R162" s="81"/>
      <c r="S162" s="81"/>
      <c r="T162" s="81"/>
      <c r="U162" s="81"/>
      <c r="V162" s="81"/>
      <c r="W162" s="81"/>
      <c r="X162" s="81"/>
      <c r="Y162" s="81"/>
      <c r="Z162" s="81"/>
      <c r="AA162" s="81"/>
      <c r="AB162" s="81"/>
      <c r="AC162" s="81"/>
      <c r="AD162" s="81"/>
    </row>
    <row r="163" s="80" customFormat="true" ht="12" x14ac:dyDescent="0.2">
      <c r="A163" s="81"/>
      <c r="B163" s="134"/>
      <c r="C163" s="81"/>
      <c r="D163" s="81"/>
      <c r="E163" s="81"/>
      <c r="F163" s="81"/>
      <c r="G163" s="81"/>
      <c r="H163" s="81"/>
      <c r="I163" s="81"/>
      <c r="J163" s="81"/>
      <c r="K163" s="81"/>
      <c r="L163" s="81"/>
      <c r="M163" s="81"/>
      <c r="N163" s="81"/>
      <c r="O163" s="81"/>
      <c r="P163" s="81"/>
      <c r="Q163" s="81"/>
      <c r="R163" s="81"/>
      <c r="S163" s="81"/>
      <c r="T163" s="81"/>
      <c r="U163" s="81"/>
      <c r="V163" s="81"/>
      <c r="W163" s="81"/>
      <c r="X163" s="81"/>
      <c r="Y163" s="81"/>
      <c r="Z163" s="81"/>
      <c r="AA163" s="81"/>
      <c r="AB163" s="81"/>
      <c r="AC163" s="81"/>
      <c r="AD163" s="81"/>
    </row>
    <row r="164" s="80" customFormat="true" ht="12" x14ac:dyDescent="0.2">
      <c r="A164" s="81"/>
      <c r="B164" s="134"/>
      <c r="C164" s="81"/>
      <c r="D164" s="81"/>
      <c r="E164" s="81"/>
      <c r="F164" s="81"/>
      <c r="G164" s="81"/>
      <c r="H164" s="81"/>
      <c r="I164" s="81"/>
      <c r="J164" s="81"/>
      <c r="K164" s="81"/>
      <c r="L164" s="81"/>
      <c r="M164" s="81"/>
      <c r="N164" s="81"/>
      <c r="O164" s="81"/>
      <c r="P164" s="81"/>
      <c r="Q164" s="81"/>
      <c r="R164" s="81"/>
      <c r="S164" s="81"/>
      <c r="T164" s="81"/>
      <c r="U164" s="81"/>
      <c r="V164" s="81"/>
      <c r="W164" s="81"/>
      <c r="X164" s="81"/>
      <c r="Y164" s="81"/>
      <c r="Z164" s="81"/>
      <c r="AA164" s="81"/>
      <c r="AB164" s="81"/>
      <c r="AC164" s="81"/>
      <c r="AD164" s="81"/>
    </row>
    <row r="165" s="80" customFormat="true" ht="12" x14ac:dyDescent="0.2">
      <c r="A165" s="81"/>
      <c r="B165" s="134"/>
      <c r="C165" s="81"/>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row>
    <row r="166" s="80" customFormat="true" ht="12" x14ac:dyDescent="0.2">
      <c r="A166" s="81"/>
      <c r="B166" s="134"/>
      <c r="C166" s="81"/>
      <c r="D166" s="81"/>
      <c r="E166" s="81"/>
      <c r="F166" s="81"/>
      <c r="G166" s="81"/>
      <c r="H166" s="81"/>
      <c r="I166" s="81"/>
      <c r="J166" s="81"/>
      <c r="K166" s="81"/>
      <c r="L166" s="81"/>
      <c r="M166" s="81"/>
      <c r="N166" s="81"/>
      <c r="O166" s="81"/>
      <c r="P166" s="81"/>
      <c r="Q166" s="81"/>
      <c r="R166" s="81"/>
      <c r="S166" s="81"/>
      <c r="T166" s="81"/>
      <c r="U166" s="81"/>
      <c r="V166" s="81"/>
      <c r="W166" s="81"/>
      <c r="X166" s="81"/>
      <c r="Y166" s="81"/>
      <c r="Z166" s="81"/>
      <c r="AA166" s="81"/>
      <c r="AB166" s="81"/>
      <c r="AC166" s="81"/>
      <c r="AD166" s="81"/>
    </row>
    <row r="167" s="80" customFormat="true" ht="12" x14ac:dyDescent="0.2">
      <c r="A167" s="81"/>
      <c r="B167" s="134"/>
      <c r="C167" s="81"/>
      <c r="D167" s="81"/>
      <c r="E167" s="81"/>
      <c r="F167" s="81"/>
      <c r="G167" s="81"/>
      <c r="H167" s="81"/>
      <c r="I167" s="81"/>
      <c r="J167" s="81"/>
      <c r="K167" s="81"/>
      <c r="L167" s="81"/>
      <c r="M167" s="81"/>
      <c r="N167" s="81"/>
      <c r="O167" s="81"/>
      <c r="P167" s="81"/>
      <c r="Q167" s="81"/>
      <c r="R167" s="81"/>
      <c r="S167" s="81"/>
      <c r="T167" s="81"/>
      <c r="U167" s="81"/>
      <c r="V167" s="81"/>
      <c r="W167" s="81"/>
      <c r="X167" s="81"/>
      <c r="Y167" s="81"/>
      <c r="Z167" s="81"/>
      <c r="AA167" s="81"/>
      <c r="AB167" s="81"/>
    </row>
    <row r="168" s="80" customFormat="true" ht="12" x14ac:dyDescent="0.2">
      <c r="A168" s="81"/>
      <c r="B168" s="134"/>
      <c r="C168" s="81"/>
      <c r="D168" s="81"/>
      <c r="E168" s="81"/>
      <c r="F168" s="81"/>
      <c r="G168" s="81"/>
      <c r="H168" s="81"/>
      <c r="I168" s="81"/>
      <c r="J168" s="81"/>
      <c r="K168" s="81"/>
      <c r="L168" s="81"/>
      <c r="M168" s="81"/>
      <c r="N168" s="81"/>
      <c r="O168" s="81"/>
      <c r="P168" s="81"/>
      <c r="Q168" s="81"/>
      <c r="R168" s="81"/>
      <c r="S168" s="81"/>
      <c r="T168" s="81"/>
      <c r="U168" s="81"/>
      <c r="V168" s="81"/>
      <c r="W168" s="81"/>
      <c r="X168" s="81"/>
      <c r="Y168" s="81"/>
      <c r="Z168" s="81"/>
      <c r="AA168" s="81"/>
      <c r="AB168" s="81"/>
    </row>
    <row r="169" ht="15.75" x14ac:dyDescent="0.25">
      <c r="A169" s="77"/>
      <c r="B169" s="135"/>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ht="15.75" x14ac:dyDescent="0.25">
      <c r="A170" s="77"/>
      <c r="B170" s="135"/>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ht="15.75" x14ac:dyDescent="0.25">
      <c r="A171" s="77"/>
      <c r="B171" s="135"/>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ht="15.75" x14ac:dyDescent="0.25">
      <c r="A172" s="77"/>
      <c r="B172" s="135"/>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ht="15.75" x14ac:dyDescent="0.25">
      <c r="A173" s="77"/>
      <c r="B173" s="13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ht="15.75" x14ac:dyDescent="0.25">
      <c r="A174" s="77"/>
      <c r="B174" s="135"/>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ht="15.75" x14ac:dyDescent="0.25">
      <c r="A175" s="77"/>
      <c r="B175" s="135"/>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ht="15.75" x14ac:dyDescent="0.25">
      <c r="A176" s="77"/>
      <c r="B176" s="135"/>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ht="15.75" x14ac:dyDescent="0.25">
      <c r="A177" s="77"/>
      <c r="B177" s="135"/>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ht="15.75" x14ac:dyDescent="0.25">
      <c r="A178" s="77"/>
      <c r="B178" s="135"/>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ht="15.75" x14ac:dyDescent="0.25">
      <c r="A179" s="77"/>
      <c r="B179" s="135"/>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ht="15.75" x14ac:dyDescent="0.25">
      <c r="A180" s="77"/>
      <c r="B180" s="135"/>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ht="15.75" x14ac:dyDescent="0.25">
      <c r="A181" s="77"/>
      <c r="B181" s="135"/>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ht="15.75" x14ac:dyDescent="0.25">
      <c r="A182" s="77"/>
      <c r="B182" s="135"/>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ht="15.75" x14ac:dyDescent="0.25">
      <c r="A183" s="77"/>
      <c r="B183" s="135"/>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ht="15.75" x14ac:dyDescent="0.25">
      <c r="A184" s="77"/>
      <c r="B184" s="135"/>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ht="15.75" x14ac:dyDescent="0.25">
      <c r="A185" s="77"/>
      <c r="B185" s="135"/>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ht="15.75" x14ac:dyDescent="0.25">
      <c r="A186" s="77"/>
      <c r="B186" s="135"/>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ht="15.75" x14ac:dyDescent="0.25">
      <c r="A187" s="77"/>
      <c r="B187" s="135"/>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ht="15.75" x14ac:dyDescent="0.25">
      <c r="A188" s="77"/>
      <c r="B188" s="135"/>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ht="15.75" x14ac:dyDescent="0.25">
      <c r="A189" s="77"/>
      <c r="B189" s="135"/>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ht="15.75" x14ac:dyDescent="0.25">
      <c r="A190" s="77"/>
      <c r="B190" s="135"/>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ht="15.75" x14ac:dyDescent="0.25">
      <c r="A191" s="77"/>
      <c r="B191" s="135"/>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ht="15.75" x14ac:dyDescent="0.25">
      <c r="A192" s="77"/>
      <c r="B192" s="135"/>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ht="15.75" x14ac:dyDescent="0.25">
      <c r="A193" s="77"/>
      <c r="B193" s="135"/>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ht="15.75" x14ac:dyDescent="0.25">
      <c r="A194" s="77"/>
      <c r="B194" s="135"/>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ht="15.75" x14ac:dyDescent="0.25">
      <c r="A195" s="77"/>
      <c r="B195" s="135"/>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ht="15.75" x14ac:dyDescent="0.25">
      <c r="A196" s="77"/>
      <c r="B196" s="135"/>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ht="15.75" x14ac:dyDescent="0.25">
      <c r="A197" s="77"/>
      <c r="B197" s="135"/>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ht="15.75" x14ac:dyDescent="0.25">
      <c r="A198" s="77"/>
      <c r="B198" s="135"/>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ht="15.75" x14ac:dyDescent="0.25">
      <c r="A199" s="77"/>
      <c r="B199" s="135"/>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ht="15.75" x14ac:dyDescent="0.25">
      <c r="A200" s="77"/>
      <c r="B200" s="135"/>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ht="15.75" x14ac:dyDescent="0.25">
      <c r="A201" s="77"/>
      <c r="B201" s="135"/>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ht="15.75" x14ac:dyDescent="0.25">
      <c r="A202" s="77"/>
      <c r="B202" s="135"/>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ht="15.75" x14ac:dyDescent="0.25">
      <c r="A203" s="77"/>
      <c r="B203" s="135"/>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row>
    <row r="204" ht="15.75" x14ac:dyDescent="0.25">
      <c r="A204" s="77"/>
      <c r="B204" s="135"/>
      <c r="C204" s="77"/>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row>
    <row r="205" ht="15.75" x14ac:dyDescent="0.25">
      <c r="A205" s="77"/>
      <c r="B205" s="135"/>
      <c r="C205" s="77"/>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row>
    <row r="206" ht="15.75" x14ac:dyDescent="0.25">
      <c r="A206" s="77"/>
      <c r="B206" s="135"/>
      <c r="C206" s="77"/>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row>
    <row r="207" ht="15.75" x14ac:dyDescent="0.25">
      <c r="A207" s="77"/>
      <c r="B207" s="135"/>
      <c r="C207" s="77"/>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row>
    <row r="208" ht="15.75" x14ac:dyDescent="0.25">
      <c r="A208" s="77"/>
      <c r="B208" s="135"/>
      <c r="C208" s="77"/>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row>
    <row r="209" ht="15.75" x14ac:dyDescent="0.25">
      <c r="A209" s="77"/>
      <c r="B209" s="135"/>
      <c r="C209" s="77"/>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row>
    <row r="210" ht="15.75" x14ac:dyDescent="0.25">
      <c r="A210" s="77"/>
      <c r="B210" s="135"/>
      <c r="C210" s="77"/>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row>
    <row r="211" ht="15.75" x14ac:dyDescent="0.25">
      <c r="A211" s="77"/>
      <c r="B211" s="135"/>
      <c r="C211" s="77"/>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row>
    <row r="212" ht="15.75" x14ac:dyDescent="0.25">
      <c r="A212" s="77"/>
      <c r="B212" s="135"/>
      <c r="C212" s="77"/>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row>
    <row r="213" ht="15.75" x14ac:dyDescent="0.25">
      <c r="A213" s="77"/>
      <c r="B213" s="135"/>
      <c r="C213" s="77"/>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row>
    <row r="214" ht="15.75" x14ac:dyDescent="0.25">
      <c r="A214" s="77"/>
      <c r="B214" s="135"/>
      <c r="C214" s="77"/>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row>
    <row r="215" ht="15.75" x14ac:dyDescent="0.25">
      <c r="A215" s="77"/>
      <c r="B215" s="135"/>
      <c r="C215" s="77"/>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row>
    <row r="216" ht="15.75" x14ac:dyDescent="0.25">
      <c r="A216" s="77"/>
      <c r="B216" s="135"/>
      <c r="C216" s="77"/>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row>
    <row r="217" ht="15.75" x14ac:dyDescent="0.25">
      <c r="A217" s="77"/>
      <c r="B217" s="135"/>
      <c r="C217" s="77"/>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row>
    <row r="218" ht="15.75" x14ac:dyDescent="0.25">
      <c r="A218" s="77"/>
      <c r="B218" s="135"/>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row>
    <row r="219" ht="15.75" x14ac:dyDescent="0.25">
      <c r="A219" s="77"/>
      <c r="B219" s="135"/>
      <c r="C219" s="77"/>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row>
    <row r="220" ht="15.75" x14ac:dyDescent="0.25">
      <c r="A220" s="77"/>
      <c r="B220" s="135"/>
      <c r="C220" s="77"/>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row>
    <row r="221" ht="15.75" x14ac:dyDescent="0.25">
      <c r="A221" s="77"/>
      <c r="B221" s="135"/>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row>
    <row r="222" ht="15.75" x14ac:dyDescent="0.25">
      <c r="A222" s="77"/>
      <c r="B222" s="135"/>
      <c r="C222" s="77"/>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row>
    <row r="223" ht="15.75" x14ac:dyDescent="0.25">
      <c r="A223" s="77"/>
      <c r="B223" s="135"/>
      <c r="C223" s="77"/>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row>
    <row r="224" ht="15.75" x14ac:dyDescent="0.25">
      <c r="A224" s="77"/>
      <c r="B224" s="135"/>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row>
    <row r="225" ht="15.75" x14ac:dyDescent="0.25">
      <c r="A225" s="77"/>
      <c r="B225" s="135"/>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row>
    <row r="226" ht="15.75" x14ac:dyDescent="0.25">
      <c r="A226" s="77"/>
      <c r="B226" s="135"/>
      <c r="C226" s="77"/>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row>
    <row r="227" ht="15.75" x14ac:dyDescent="0.25">
      <c r="A227" s="77"/>
      <c r="B227" s="135"/>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row>
    <row r="228" ht="15.75" x14ac:dyDescent="0.25">
      <c r="A228" s="77"/>
      <c r="B228" s="135"/>
      <c r="C228" s="77"/>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row>
    <row r="229" ht="15.75" x14ac:dyDescent="0.25">
      <c r="A229" s="77"/>
      <c r="B229" s="135"/>
      <c r="C229" s="77"/>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row>
    <row r="230" ht="15.75" x14ac:dyDescent="0.25">
      <c r="A230" s="77"/>
      <c r="B230" s="135"/>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row>
    <row r="231" ht="15.75" x14ac:dyDescent="0.25">
      <c r="A231" s="77"/>
      <c r="B231" s="135"/>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row>
    <row r="232" ht="15.75" x14ac:dyDescent="0.25">
      <c r="A232" s="77"/>
      <c r="B232" s="135"/>
      <c r="C232" s="77"/>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row>
    <row r="233" ht="15.75" x14ac:dyDescent="0.25">
      <c r="A233" s="77"/>
      <c r="B233" s="135"/>
      <c r="C233" s="77"/>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row>
    <row r="234" ht="15.75" x14ac:dyDescent="0.25">
      <c r="A234" s="77"/>
      <c r="B234" s="135"/>
      <c r="C234" s="77"/>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row>
    <row r="235" ht="15.75" x14ac:dyDescent="0.25">
      <c r="A235" s="77"/>
      <c r="B235" s="135"/>
      <c r="C235" s="77"/>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row>
    <row r="236" ht="15.75" x14ac:dyDescent="0.25">
      <c r="A236" s="77"/>
      <c r="B236" s="135"/>
      <c r="C236" s="77"/>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row>
    <row r="237" ht="15.75" x14ac:dyDescent="0.25">
      <c r="A237" s="77"/>
      <c r="B237" s="135"/>
      <c r="C237" s="77"/>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row>
    <row r="238" ht="15.75" x14ac:dyDescent="0.25">
      <c r="A238" s="77"/>
      <c r="B238" s="135"/>
      <c r="C238" s="77"/>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row>
    <row r="239" ht="15.75" x14ac:dyDescent="0.25">
      <c r="A239" s="77"/>
      <c r="B239" s="135"/>
      <c r="C239" s="77"/>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row>
    <row r="240" ht="15.75" x14ac:dyDescent="0.25">
      <c r="A240" s="77"/>
      <c r="B240" s="135"/>
      <c r="C240" s="77"/>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row>
    <row r="241" ht="15.75" x14ac:dyDescent="0.25">
      <c r="A241" s="77"/>
      <c r="B241" s="135"/>
      <c r="C241" s="77"/>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row>
    <row r="242" ht="15.75" x14ac:dyDescent="0.25">
      <c r="A242" s="77"/>
      <c r="B242" s="135"/>
      <c r="C242" s="77"/>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row>
    <row r="243" ht="15.75" x14ac:dyDescent="0.25">
      <c r="A243" s="77"/>
      <c r="B243" s="135"/>
      <c r="C243" s="77"/>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row>
    <row r="244" ht="15.75" x14ac:dyDescent="0.25">
      <c r="A244" s="77"/>
      <c r="B244" s="135"/>
      <c r="C244" s="77"/>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row>
    <row r="245" ht="15.75" x14ac:dyDescent="0.25">
      <c r="A245" s="77"/>
      <c r="B245" s="135"/>
      <c r="C245" s="77"/>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row>
    <row r="246" ht="15.75" x14ac:dyDescent="0.25">
      <c r="A246" s="77"/>
      <c r="B246" s="135"/>
      <c r="C246" s="77"/>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row>
    <row r="247" ht="15.75" x14ac:dyDescent="0.25">
      <c r="A247" s="77"/>
      <c r="B247" s="135"/>
      <c r="C247" s="77"/>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row>
    <row r="248" ht="15.75" x14ac:dyDescent="0.25">
      <c r="A248" s="77"/>
      <c r="B248" s="135"/>
      <c r="C248" s="77"/>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row>
    <row r="249" ht="15.75" x14ac:dyDescent="0.25">
      <c r="A249" s="77"/>
      <c r="B249" s="135"/>
      <c r="C249" s="77"/>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row>
    <row r="250" ht="15.75" x14ac:dyDescent="0.25">
      <c r="A250" s="77"/>
      <c r="B250" s="135"/>
      <c r="C250" s="77"/>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row>
    <row r="251" ht="15.75" x14ac:dyDescent="0.25">
      <c r="A251" s="77"/>
      <c r="B251" s="135"/>
      <c r="C251" s="77"/>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row>
    <row r="252" ht="15.75" x14ac:dyDescent="0.25">
      <c r="A252" s="77"/>
      <c r="B252" s="135"/>
      <c r="C252" s="77"/>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row>
    <row r="253" ht="15.75" x14ac:dyDescent="0.25">
      <c r="A253" s="77"/>
      <c r="B253" s="135"/>
      <c r="C253" s="77"/>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row>
    <row r="254" ht="15.75" x14ac:dyDescent="0.25">
      <c r="A254" s="77"/>
      <c r="B254" s="135"/>
      <c r="C254" s="77"/>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row>
    <row r="255" ht="15.75" x14ac:dyDescent="0.25">
      <c r="A255" s="77"/>
      <c r="B255" s="135"/>
      <c r="C255" s="77"/>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row>
    <row r="256" ht="15.75" x14ac:dyDescent="0.25">
      <c r="A256" s="77"/>
      <c r="B256" s="135"/>
      <c r="C256" s="77"/>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row>
    <row r="257" ht="15.75" x14ac:dyDescent="0.25">
      <c r="A257" s="77"/>
      <c r="B257" s="135"/>
      <c r="C257" s="77"/>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row>
    <row r="258" ht="15.75" x14ac:dyDescent="0.25">
      <c r="A258" s="77"/>
      <c r="B258" s="135"/>
      <c r="C258" s="77"/>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row>
    <row r="259" ht="15.75" x14ac:dyDescent="0.25">
      <c r="A259" s="77"/>
      <c r="B259" s="135"/>
      <c r="C259" s="77"/>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row>
    <row r="260" ht="15.75" x14ac:dyDescent="0.25">
      <c r="A260" s="77"/>
      <c r="B260" s="135"/>
      <c r="C260" s="77"/>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row>
    <row r="261" ht="15.75" x14ac:dyDescent="0.25">
      <c r="A261" s="77"/>
      <c r="B261" s="135"/>
      <c r="C261" s="77"/>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row>
    <row r="262" ht="15.75" x14ac:dyDescent="0.25">
      <c r="A262" s="77"/>
      <c r="B262" s="135"/>
      <c r="C262" s="77"/>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row>
    <row r="263" ht="15.75" x14ac:dyDescent="0.25">
      <c r="A263" s="77"/>
      <c r="B263" s="135"/>
      <c r="C263" s="77"/>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row>
    <row r="264" ht="15.75" x14ac:dyDescent="0.25">
      <c r="A264" s="77"/>
      <c r="B264" s="135"/>
      <c r="C264" s="77"/>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row>
    <row r="265" ht="15.75" x14ac:dyDescent="0.25">
      <c r="A265" s="77"/>
      <c r="B265" s="135"/>
      <c r="C265" s="77"/>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row>
    <row r="266" ht="15.75" x14ac:dyDescent="0.25">
      <c r="A266" s="77"/>
      <c r="B266" s="135"/>
      <c r="C266" s="77"/>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row>
    <row r="267" ht="15.75" x14ac:dyDescent="0.25">
      <c r="A267" s="77"/>
      <c r="B267" s="135"/>
      <c r="C267" s="77"/>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row>
    <row r="268" ht="15.75" x14ac:dyDescent="0.25">
      <c r="A268" s="77"/>
      <c r="B268" s="135"/>
      <c r="C268" s="77"/>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row>
    <row r="269" ht="15.75" x14ac:dyDescent="0.25">
      <c r="A269" s="77"/>
      <c r="B269" s="135"/>
      <c r="C269" s="77"/>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row>
    <row r="270" ht="15.75" x14ac:dyDescent="0.25">
      <c r="A270" s="77"/>
      <c r="B270" s="135"/>
      <c r="C270" s="77"/>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row>
    <row r="271" ht="15.75" x14ac:dyDescent="0.25">
      <c r="A271" s="77"/>
      <c r="B271" s="135"/>
      <c r="C271" s="77"/>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row>
    <row r="272" ht="15.75" x14ac:dyDescent="0.25">
      <c r="A272" s="77"/>
      <c r="B272" s="135"/>
      <c r="C272" s="77"/>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row>
    <row r="273" ht="15.75" x14ac:dyDescent="0.25">
      <c r="A273" s="77"/>
      <c r="B273" s="135"/>
      <c r="C273" s="77"/>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row>
    <row r="274" ht="15.75" x14ac:dyDescent="0.25">
      <c r="A274" s="77"/>
      <c r="B274" s="135"/>
      <c r="C274" s="77"/>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row>
    <row r="275" ht="15.75" x14ac:dyDescent="0.25">
      <c r="A275" s="77"/>
      <c r="B275" s="135"/>
      <c r="C275" s="77"/>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row>
    <row r="276" ht="15.75" x14ac:dyDescent="0.25">
      <c r="A276" s="77"/>
      <c r="B276" s="135"/>
      <c r="C276" s="77"/>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row>
    <row r="277" ht="15.75" x14ac:dyDescent="0.25">
      <c r="A277" s="77"/>
      <c r="B277" s="135"/>
      <c r="C277" s="77"/>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row>
    <row r="278" ht="15.75" x14ac:dyDescent="0.25">
      <c r="A278" s="77"/>
      <c r="B278" s="135"/>
      <c r="C278" s="77"/>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row>
    <row r="279" ht="15.75" x14ac:dyDescent="0.25">
      <c r="A279" s="77"/>
      <c r="B279" s="135"/>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row>
    <row r="280" ht="15.75" x14ac:dyDescent="0.25">
      <c r="A280" s="77"/>
      <c r="B280" s="135"/>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row>
    <row r="281" ht="15.75" x14ac:dyDescent="0.25">
      <c r="A281" s="77"/>
      <c r="B281" s="135"/>
      <c r="C281" s="77"/>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row>
    <row r="282" ht="15.75" x14ac:dyDescent="0.25">
      <c r="A282" s="77"/>
      <c r="B282" s="135"/>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row>
    <row r="283" ht="15.75" x14ac:dyDescent="0.25">
      <c r="A283" s="77"/>
      <c r="B283" s="135"/>
      <c r="C283" s="77"/>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row>
    <row r="284" ht="15.75" x14ac:dyDescent="0.25">
      <c r="A284" s="77"/>
      <c r="B284" s="135"/>
      <c r="C284" s="77"/>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row>
    <row r="285" ht="15.75" x14ac:dyDescent="0.25">
      <c r="A285" s="77"/>
      <c r="B285" s="135"/>
      <c r="C285" s="77"/>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row>
    <row r="286" ht="15.75" x14ac:dyDescent="0.25">
      <c r="A286" s="77"/>
      <c r="B286" s="135"/>
      <c r="C286" s="77"/>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row>
    <row r="287" ht="15.75" x14ac:dyDescent="0.25">
      <c r="A287" s="77"/>
      <c r="B287" s="135"/>
      <c r="C287" s="77"/>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row>
    <row r="288" ht="15.75" x14ac:dyDescent="0.25">
      <c r="A288" s="77"/>
      <c r="B288" s="135"/>
      <c r="C288" s="77"/>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row>
    <row r="289" ht="15.75" x14ac:dyDescent="0.25">
      <c r="A289" s="77"/>
      <c r="B289" s="135"/>
      <c r="C289" s="77"/>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row>
    <row r="290" ht="15.75" x14ac:dyDescent="0.25">
      <c r="A290" s="77"/>
      <c r="B290" s="135"/>
      <c r="C290" s="77"/>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row>
    <row r="291" ht="15.75" x14ac:dyDescent="0.25">
      <c r="A291" s="77"/>
      <c r="B291" s="135"/>
      <c r="C291" s="77"/>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row>
    <row r="292" ht="15.75" x14ac:dyDescent="0.25">
      <c r="A292" s="77"/>
      <c r="B292" s="135"/>
      <c r="C292" s="77"/>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row>
    <row r="293" ht="15.75" x14ac:dyDescent="0.25">
      <c r="A293" s="77"/>
      <c r="B293" s="135"/>
      <c r="C293" s="77"/>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row>
    <row r="294" ht="15.75" x14ac:dyDescent="0.25">
      <c r="A294" s="77"/>
      <c r="B294" s="135"/>
      <c r="C294" s="77"/>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row>
    <row r="295" ht="15.75" x14ac:dyDescent="0.25">
      <c r="A295" s="77"/>
      <c r="B295" s="135"/>
      <c r="C295" s="77"/>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row>
    <row r="296" ht="15.75" x14ac:dyDescent="0.25">
      <c r="A296" s="77"/>
      <c r="B296" s="135"/>
      <c r="C296" s="77"/>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row>
    <row r="297" ht="15.75" x14ac:dyDescent="0.25">
      <c r="A297" s="77"/>
      <c r="B297" s="135"/>
      <c r="C297" s="77"/>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row>
    <row r="298" ht="15.75" x14ac:dyDescent="0.25">
      <c r="A298" s="77"/>
      <c r="B298" s="135"/>
      <c r="C298" s="77"/>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row>
    <row r="299" ht="15.75" x14ac:dyDescent="0.25">
      <c r="A299" s="77"/>
      <c r="B299" s="135"/>
      <c r="C299" s="77"/>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row>
    <row r="300" ht="15.75" x14ac:dyDescent="0.25">
      <c r="A300" s="77"/>
      <c r="B300" s="135"/>
      <c r="C300" s="77"/>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row>
    <row r="301" ht="15.75" x14ac:dyDescent="0.25">
      <c r="A301" s="77"/>
      <c r="B301" s="135"/>
      <c r="C301" s="77"/>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row>
    <row r="302" ht="15.75" x14ac:dyDescent="0.25">
      <c r="A302" s="77"/>
      <c r="B302" s="135"/>
      <c r="C302" s="77"/>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row>
    <row r="303" ht="15.75" x14ac:dyDescent="0.25">
      <c r="A303" s="77"/>
      <c r="B303" s="135"/>
      <c r="C303" s="77"/>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row>
    <row r="304" ht="15.75" x14ac:dyDescent="0.25">
      <c r="A304" s="77"/>
      <c r="B304" s="135"/>
      <c r="C304" s="77"/>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row>
    <row r="305" ht="15.75" x14ac:dyDescent="0.25">
      <c r="A305" s="77"/>
      <c r="B305" s="135"/>
      <c r="C305" s="77"/>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row>
    <row r="306" ht="15.75" x14ac:dyDescent="0.25">
      <c r="A306" s="77"/>
      <c r="B306" s="135"/>
      <c r="C306" s="77"/>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row>
    <row r="307" ht="15.75" x14ac:dyDescent="0.25">
      <c r="A307" s="77"/>
      <c r="B307" s="135"/>
      <c r="C307" s="77"/>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row>
    <row r="308" ht="15.75" x14ac:dyDescent="0.25">
      <c r="A308" s="77"/>
      <c r="B308" s="135"/>
      <c r="C308" s="77"/>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row>
    <row r="309" ht="15.75" x14ac:dyDescent="0.25">
      <c r="A309" s="77"/>
      <c r="B309" s="135"/>
      <c r="C309" s="77"/>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row>
    <row r="310" ht="15.75" x14ac:dyDescent="0.25">
      <c r="A310" s="77"/>
      <c r="B310" s="135"/>
      <c r="C310" s="77"/>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row>
    <row r="311" ht="15.75" x14ac:dyDescent="0.25">
      <c r="A311" s="77"/>
      <c r="B311" s="135"/>
      <c r="C311" s="77"/>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row>
    <row r="312" ht="15.75" x14ac:dyDescent="0.25">
      <c r="A312" s="77"/>
      <c r="B312" s="135"/>
      <c r="C312" s="77"/>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row>
    <row r="313" ht="15.75" x14ac:dyDescent="0.25">
      <c r="A313" s="77"/>
      <c r="B313" s="135"/>
      <c r="C313" s="77"/>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row>
    <row r="314" ht="15.75" x14ac:dyDescent="0.25">
      <c r="A314" s="77"/>
      <c r="B314" s="135"/>
      <c r="C314" s="77"/>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row>
    <row r="315" ht="15.75" x14ac:dyDescent="0.25">
      <c r="A315" s="77"/>
      <c r="B315" s="135"/>
      <c r="C315" s="77"/>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row>
    <row r="316" ht="15.75" x14ac:dyDescent="0.25">
      <c r="A316" s="77"/>
      <c r="B316" s="135"/>
      <c r="C316" s="77"/>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row>
    <row r="317" ht="15.75" x14ac:dyDescent="0.25">
      <c r="A317" s="77"/>
      <c r="B317" s="135"/>
      <c r="C317" s="77"/>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row>
    <row r="318" ht="15.75" x14ac:dyDescent="0.25">
      <c r="A318" s="77"/>
      <c r="B318" s="135"/>
      <c r="C318" s="77"/>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row>
    <row r="319" ht="15.75" x14ac:dyDescent="0.25">
      <c r="A319" s="77"/>
      <c r="B319" s="135"/>
      <c r="C319" s="77"/>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row>
    <row r="320" ht="15.75" x14ac:dyDescent="0.25">
      <c r="A320" s="77"/>
      <c r="B320" s="135"/>
      <c r="C320" s="77"/>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row>
    <row r="321" ht="15.75" x14ac:dyDescent="0.25">
      <c r="A321" s="77"/>
      <c r="B321" s="135"/>
      <c r="C321" s="77"/>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row>
    <row r="322" ht="15.75" x14ac:dyDescent="0.25">
      <c r="A322" s="77"/>
      <c r="B322" s="135"/>
      <c r="C322" s="77"/>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row>
    <row r="323" ht="15.75" x14ac:dyDescent="0.25">
      <c r="A323" s="77"/>
      <c r="B323" s="135"/>
      <c r="C323" s="77"/>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row>
    <row r="324" ht="15.75" x14ac:dyDescent="0.25">
      <c r="A324" s="77"/>
      <c r="B324" s="135"/>
      <c r="C324" s="77"/>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row>
    <row r="325" ht="15.75" x14ac:dyDescent="0.25">
      <c r="A325" s="77"/>
      <c r="B325" s="135"/>
      <c r="C325" s="77"/>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row>
    <row r="326" ht="15.75" x14ac:dyDescent="0.25">
      <c r="A326" s="77"/>
      <c r="B326" s="135"/>
      <c r="C326" s="77"/>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row>
    <row r="327" ht="15.75" x14ac:dyDescent="0.25">
      <c r="A327" s="77"/>
      <c r="B327" s="135"/>
      <c r="C327" s="77"/>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row>
    <row r="328" ht="15.75" x14ac:dyDescent="0.25">
      <c r="A328" s="77"/>
      <c r="B328" s="135"/>
      <c r="C328" s="77"/>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row>
    <row r="329" ht="15.75" x14ac:dyDescent="0.25">
      <c r="A329" s="77"/>
      <c r="B329" s="135"/>
      <c r="C329" s="77"/>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row>
    <row r="330" ht="15.75" x14ac:dyDescent="0.25">
      <c r="A330" s="77"/>
      <c r="B330" s="135"/>
      <c r="C330" s="77"/>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row>
    <row r="331" ht="15.75" x14ac:dyDescent="0.25">
      <c r="A331" s="77"/>
      <c r="B331" s="135"/>
      <c r="C331" s="77"/>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row>
    <row r="332" ht="15.75" x14ac:dyDescent="0.25">
      <c r="A332" s="77"/>
      <c r="B332" s="135"/>
      <c r="C332" s="77"/>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row>
    <row r="333" ht="15.75" x14ac:dyDescent="0.25">
      <c r="A333" s="77"/>
      <c r="B333" s="135"/>
      <c r="C333" s="77"/>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row>
    <row r="334" ht="15.75" x14ac:dyDescent="0.25">
      <c r="A334" s="77"/>
      <c r="B334" s="135"/>
      <c r="C334" s="77"/>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row>
    <row r="335" ht="15.75" x14ac:dyDescent="0.25">
      <c r="A335" s="77"/>
      <c r="B335" s="135"/>
      <c r="C335" s="77"/>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row>
    <row r="336" ht="15.75" x14ac:dyDescent="0.25">
      <c r="A336" s="77"/>
      <c r="B336" s="135"/>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row>
    <row r="337" ht="15.75" x14ac:dyDescent="0.25">
      <c r="A337" s="77"/>
      <c r="B337" s="135"/>
      <c r="C337" s="77"/>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row>
    <row r="338" ht="15.75" x14ac:dyDescent="0.25">
      <c r="A338" s="77"/>
      <c r="B338" s="135"/>
      <c r="C338" s="77"/>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row>
    <row r="339" ht="15.75" x14ac:dyDescent="0.25">
      <c r="A339" s="77"/>
      <c r="B339" s="135"/>
      <c r="C339" s="77"/>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row>
    <row r="340" ht="15.75" x14ac:dyDescent="0.25">
      <c r="A340" s="77"/>
      <c r="B340" s="135"/>
      <c r="C340" s="77"/>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row>
    <row r="341" ht="15.75" x14ac:dyDescent="0.25">
      <c r="A341" s="77"/>
      <c r="B341" s="135"/>
      <c r="C341" s="77"/>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row>
    <row r="342" ht="15.75" x14ac:dyDescent="0.25">
      <c r="A342" s="77"/>
      <c r="B342" s="135"/>
      <c r="C342" s="77"/>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row>
    <row r="343" ht="15.75" x14ac:dyDescent="0.25">
      <c r="A343" s="77"/>
      <c r="B343" s="135"/>
      <c r="C343" s="77"/>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row>
    <row r="344" ht="15.75" x14ac:dyDescent="0.25">
      <c r="A344" s="77"/>
      <c r="B344" s="135"/>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row>
    <row r="345" ht="15.75" x14ac:dyDescent="0.25">
      <c r="A345" s="77"/>
      <c r="B345" s="135"/>
      <c r="C345" s="77"/>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row>
    <row r="346" ht="15.75" x14ac:dyDescent="0.25">
      <c r="A346" s="77"/>
      <c r="B346" s="135"/>
      <c r="C346" s="77"/>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row>
    <row r="347" ht="15.75" x14ac:dyDescent="0.25">
      <c r="A347" s="77"/>
      <c r="B347" s="135"/>
      <c r="C347" s="77"/>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row>
    <row r="348" ht="15.75" x14ac:dyDescent="0.25">
      <c r="A348" s="77"/>
      <c r="B348" s="135"/>
      <c r="C348" s="77"/>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row>
    <row r="349" ht="15.75" x14ac:dyDescent="0.25">
      <c r="A349" s="77"/>
      <c r="B349" s="135"/>
      <c r="C349" s="77"/>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row>
    <row r="350" ht="15.75" x14ac:dyDescent="0.25">
      <c r="A350" s="77"/>
      <c r="B350" s="135"/>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row>
    <row r="351" ht="15.75" x14ac:dyDescent="0.25">
      <c r="A351" s="77"/>
      <c r="B351" s="135"/>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row>
    <row r="352" ht="15.75" x14ac:dyDescent="0.25">
      <c r="A352" s="77"/>
      <c r="B352" s="135"/>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row>
    <row r="353" ht="15.75" x14ac:dyDescent="0.25">
      <c r="A353" s="77"/>
      <c r="B353" s="135"/>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row>
    <row r="354" ht="15.75" x14ac:dyDescent="0.25">
      <c r="A354" s="77"/>
      <c r="B354" s="135"/>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row>
    <row r="355" ht="15.75" x14ac:dyDescent="0.25">
      <c r="A355" s="77"/>
      <c r="B355" s="135"/>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row>
    <row r="356" ht="15.75" x14ac:dyDescent="0.25">
      <c r="A356" s="77"/>
      <c r="B356" s="135"/>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row>
    <row r="357" ht="15.75" x14ac:dyDescent="0.25">
      <c r="A357" s="77"/>
      <c r="B357" s="135"/>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row>
    <row r="358" ht="15.75" x14ac:dyDescent="0.25">
      <c r="A358" s="77"/>
      <c r="B358" s="135"/>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row>
    <row r="359" ht="15.75" x14ac:dyDescent="0.25">
      <c r="A359" s="77"/>
      <c r="B359" s="135"/>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row>
    <row r="360" ht="15.75" x14ac:dyDescent="0.25">
      <c r="A360" s="77"/>
      <c r="B360" s="135"/>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row>
    <row r="361" ht="15.75" x14ac:dyDescent="0.25">
      <c r="A361" s="77"/>
      <c r="B361" s="135"/>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row>
    <row r="362" ht="15.75" x14ac:dyDescent="0.25">
      <c r="A362" s="77"/>
      <c r="B362" s="135"/>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row>
    <row r="363" ht="15.75" x14ac:dyDescent="0.25">
      <c r="A363" s="77"/>
      <c r="B363" s="135"/>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row>
    <row r="364" ht="15.75" x14ac:dyDescent="0.25">
      <c r="A364" s="77"/>
      <c r="B364" s="135"/>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row>
    <row r="365" ht="15.75" x14ac:dyDescent="0.25">
      <c r="A365" s="77"/>
      <c r="B365" s="135"/>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row>
    <row r="366" ht="15.75" x14ac:dyDescent="0.25">
      <c r="A366" s="77"/>
      <c r="B366" s="135"/>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row>
    <row r="367" ht="15.75" x14ac:dyDescent="0.25">
      <c r="A367" s="77"/>
      <c r="B367" s="135"/>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row>
    <row r="368" ht="15.75" x14ac:dyDescent="0.25">
      <c r="A368" s="77"/>
      <c r="B368" s="135"/>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row>
    <row r="369" ht="15.75" x14ac:dyDescent="0.25">
      <c r="A369" s="77"/>
      <c r="B369" s="135"/>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row>
    <row r="370" ht="15.75" x14ac:dyDescent="0.25">
      <c r="A370" s="77"/>
      <c r="B370" s="135"/>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row>
    <row r="371" ht="15.75" x14ac:dyDescent="0.25">
      <c r="A371" s="77"/>
      <c r="B371" s="135"/>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row>
    <row r="372" ht="15.75" x14ac:dyDescent="0.25">
      <c r="A372" s="77"/>
      <c r="B372" s="135"/>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row>
    <row r="373" ht="15.75" x14ac:dyDescent="0.25">
      <c r="A373" s="77"/>
      <c r="B373" s="135"/>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row>
    <row r="374" ht="15.75" x14ac:dyDescent="0.25">
      <c r="A374" s="77"/>
      <c r="B374" s="135"/>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row>
    <row r="375" ht="15.75" x14ac:dyDescent="0.25">
      <c r="A375" s="77"/>
      <c r="B375" s="135"/>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row>
    <row r="376" ht="15.75" x14ac:dyDescent="0.25">
      <c r="A376" s="77"/>
      <c r="B376" s="135"/>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row>
    <row r="377" ht="15.75" x14ac:dyDescent="0.25">
      <c r="A377" s="77"/>
      <c r="B377" s="135"/>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row>
    <row r="378" ht="15.75" x14ac:dyDescent="0.25">
      <c r="A378" s="77"/>
      <c r="B378" s="135"/>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row>
    <row r="379" ht="15.75" x14ac:dyDescent="0.25">
      <c r="A379" s="77"/>
      <c r="B379" s="135"/>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row>
    <row r="380" ht="15.75" x14ac:dyDescent="0.25">
      <c r="A380" s="77"/>
      <c r="B380" s="135"/>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row>
    <row r="381" ht="15.75" x14ac:dyDescent="0.25">
      <c r="A381" s="77"/>
      <c r="B381" s="135"/>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row>
    <row r="382" ht="15.75" x14ac:dyDescent="0.25">
      <c r="A382" s="77"/>
      <c r="B382" s="135"/>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row>
    <row r="383" ht="15.75" x14ac:dyDescent="0.25">
      <c r="A383" s="77"/>
      <c r="B383" s="135"/>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row>
    <row r="384" ht="15.75" x14ac:dyDescent="0.25">
      <c r="A384" s="77"/>
      <c r="B384" s="135"/>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row>
    <row r="385" ht="15.75" x14ac:dyDescent="0.25">
      <c r="A385" s="77"/>
      <c r="B385" s="135"/>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row>
    <row r="386" ht="15.75" x14ac:dyDescent="0.25">
      <c r="A386" s="77"/>
      <c r="B386" s="135"/>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row>
    <row r="387" ht="15.75" x14ac:dyDescent="0.25">
      <c r="A387" s="77"/>
      <c r="B387" s="135"/>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row>
    <row r="388" ht="15.75" x14ac:dyDescent="0.25">
      <c r="A388" s="77"/>
      <c r="B388" s="135"/>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row>
    <row r="389" ht="15.75" x14ac:dyDescent="0.25">
      <c r="A389" s="77"/>
      <c r="B389" s="135"/>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row>
    <row r="390" ht="15.75" x14ac:dyDescent="0.25">
      <c r="A390" s="77"/>
      <c r="B390" s="135"/>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row>
    <row r="391" ht="15.75" x14ac:dyDescent="0.25">
      <c r="A391" s="77"/>
      <c r="B391" s="135"/>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row>
    <row r="392" ht="15.75" x14ac:dyDescent="0.25">
      <c r="A392" s="77"/>
      <c r="B392" s="135"/>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row>
    <row r="393" ht="15.75" x14ac:dyDescent="0.25">
      <c r="A393" s="77"/>
      <c r="B393" s="135"/>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row>
    <row r="394" ht="15.75" x14ac:dyDescent="0.25">
      <c r="A394" s="77"/>
      <c r="B394" s="135"/>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row>
    <row r="395" ht="15.75" x14ac:dyDescent="0.25">
      <c r="A395" s="77"/>
      <c r="B395" s="135"/>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row>
    <row r="396" ht="15.75" x14ac:dyDescent="0.25">
      <c r="A396" s="77"/>
      <c r="B396" s="135"/>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row>
    <row r="397" ht="15.75" x14ac:dyDescent="0.25">
      <c r="A397" s="77"/>
      <c r="B397" s="135"/>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row>
    <row r="398" ht="15.75" x14ac:dyDescent="0.25">
      <c r="A398" s="77"/>
      <c r="B398" s="135"/>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row>
    <row r="399" ht="15.75" x14ac:dyDescent="0.25">
      <c r="A399" s="77"/>
      <c r="B399" s="135"/>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row>
    <row r="400" ht="15.75" x14ac:dyDescent="0.25">
      <c r="A400" s="77"/>
      <c r="B400" s="135"/>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row>
    <row r="401" ht="15.75" x14ac:dyDescent="0.25">
      <c r="A401" s="77"/>
      <c r="B401" s="135"/>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row>
    <row r="402" ht="15.75" x14ac:dyDescent="0.25">
      <c r="A402" s="77"/>
      <c r="B402" s="135"/>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row>
    <row r="403" ht="15.75" x14ac:dyDescent="0.25">
      <c r="A403" s="77"/>
      <c r="B403" s="135"/>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row>
    <row r="404" ht="15.75" x14ac:dyDescent="0.25">
      <c r="A404" s="77"/>
      <c r="B404" s="135"/>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row>
    <row r="405" ht="15.75" x14ac:dyDescent="0.25">
      <c r="A405" s="77"/>
      <c r="B405" s="135"/>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row>
    <row r="406" ht="15.75" x14ac:dyDescent="0.25">
      <c r="A406" s="77"/>
      <c r="B406" s="135"/>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row>
    <row r="407" ht="15.75" x14ac:dyDescent="0.25">
      <c r="A407" s="77"/>
      <c r="B407" s="135"/>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row>
    <row r="408" ht="15.75" x14ac:dyDescent="0.25">
      <c r="A408" s="77"/>
      <c r="B408" s="135"/>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row>
    <row r="409" ht="15.75" x14ac:dyDescent="0.25">
      <c r="A409" s="77"/>
      <c r="B409" s="135"/>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row>
    <row r="410" ht="15.75" x14ac:dyDescent="0.25">
      <c r="A410" s="77"/>
      <c r="B410" s="135"/>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row>
    <row r="411" ht="15.75" x14ac:dyDescent="0.25">
      <c r="A411" s="77"/>
      <c r="B411" s="135"/>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row>
    <row r="412" ht="15.75" x14ac:dyDescent="0.25">
      <c r="A412" s="77"/>
      <c r="B412" s="135"/>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row>
    <row r="413" ht="15.75" x14ac:dyDescent="0.25">
      <c r="A413" s="77"/>
      <c r="B413" s="135"/>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row>
    <row r="414" ht="15.75" x14ac:dyDescent="0.25">
      <c r="A414" s="77"/>
      <c r="B414" s="135"/>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row>
    <row r="415" ht="15.75" x14ac:dyDescent="0.25">
      <c r="A415" s="77"/>
      <c r="B415" s="135"/>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row>
    <row r="416" ht="15.75" x14ac:dyDescent="0.25">
      <c r="A416" s="77"/>
      <c r="B416" s="135"/>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row>
    <row r="417" ht="15.75" x14ac:dyDescent="0.25">
      <c r="A417" s="77"/>
      <c r="B417" s="135"/>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row>
    <row r="418" ht="15.75" x14ac:dyDescent="0.25">
      <c r="A418" s="77"/>
      <c r="B418" s="135"/>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row>
    <row r="419" ht="15.75" x14ac:dyDescent="0.25">
      <c r="A419" s="77"/>
      <c r="B419" s="135"/>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row>
    <row r="420" ht="15.75" x14ac:dyDescent="0.25">
      <c r="A420" s="77"/>
      <c r="B420" s="135"/>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row>
    <row r="421" ht="15.75" x14ac:dyDescent="0.25">
      <c r="A421" s="77"/>
      <c r="B421" s="135"/>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row>
    <row r="422" ht="15.75" x14ac:dyDescent="0.25">
      <c r="A422" s="77"/>
      <c r="B422" s="135"/>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row>
    <row r="423" ht="15.75" x14ac:dyDescent="0.25">
      <c r="A423" s="77"/>
      <c r="B423" s="135"/>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row>
    <row r="424" ht="15.75" x14ac:dyDescent="0.25">
      <c r="A424" s="77"/>
      <c r="B424" s="135"/>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row>
    <row r="425" ht="15.75" x14ac:dyDescent="0.25">
      <c r="A425" s="77"/>
      <c r="B425" s="135"/>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row>
    <row r="426" ht="15.75" x14ac:dyDescent="0.25">
      <c r="A426" s="77"/>
      <c r="B426" s="135"/>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row>
    <row r="427" ht="15.75" x14ac:dyDescent="0.25">
      <c r="A427" s="77"/>
      <c r="B427" s="135"/>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row>
    <row r="428" ht="15.75" x14ac:dyDescent="0.25">
      <c r="A428" s="77"/>
      <c r="B428" s="135"/>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row>
    <row r="429" ht="15.75" x14ac:dyDescent="0.25">
      <c r="A429" s="77"/>
      <c r="B429" s="135"/>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row>
    <row r="430" ht="15.75" x14ac:dyDescent="0.25">
      <c r="A430" s="77"/>
      <c r="B430" s="135"/>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row>
    <row r="431" ht="15.75" x14ac:dyDescent="0.25">
      <c r="A431" s="77"/>
      <c r="B431" s="135"/>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row>
    <row r="432" ht="15.75" x14ac:dyDescent="0.25">
      <c r="A432" s="77"/>
      <c r="B432" s="135"/>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row>
    <row r="433" ht="15.75" x14ac:dyDescent="0.25">
      <c r="A433" s="77"/>
      <c r="B433" s="135"/>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row>
    <row r="434" ht="15.75" x14ac:dyDescent="0.25">
      <c r="A434" s="77"/>
      <c r="B434" s="135"/>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row>
    <row r="435" ht="15.75" x14ac:dyDescent="0.25">
      <c r="A435" s="77"/>
      <c r="B435" s="135"/>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row>
    <row r="436" ht="15.75" x14ac:dyDescent="0.25">
      <c r="A436" s="77"/>
      <c r="B436" s="135"/>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row>
    <row r="437" ht="15.75" x14ac:dyDescent="0.25">
      <c r="A437" s="77"/>
      <c r="B437" s="135"/>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row>
    <row r="438" ht="15.75" x14ac:dyDescent="0.25">
      <c r="A438" s="77"/>
      <c r="B438" s="135"/>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row>
    <row r="439" ht="15.75" x14ac:dyDescent="0.25">
      <c r="A439" s="77"/>
      <c r="B439" s="135"/>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row>
    <row r="440" ht="15.75" x14ac:dyDescent="0.25">
      <c r="A440" s="77"/>
      <c r="B440" s="135"/>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row>
    <row r="441" ht="15.75" x14ac:dyDescent="0.25">
      <c r="A441" s="77"/>
      <c r="B441" s="135"/>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row>
    <row r="442" ht="15.75" x14ac:dyDescent="0.25">
      <c r="A442" s="77"/>
      <c r="B442" s="135"/>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row>
    <row r="443" ht="15.75" x14ac:dyDescent="0.25">
      <c r="A443" s="77"/>
      <c r="B443" s="135"/>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row>
    <row r="444" ht="15.75" x14ac:dyDescent="0.25">
      <c r="A444" s="77"/>
      <c r="B444" s="135"/>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row>
    <row r="445" ht="15.75" x14ac:dyDescent="0.25">
      <c r="A445" s="77"/>
      <c r="B445" s="135"/>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row>
    <row r="446" ht="15.75" x14ac:dyDescent="0.25">
      <c r="A446" s="77"/>
      <c r="B446" s="135"/>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row>
    <row r="447" ht="15.75" x14ac:dyDescent="0.25">
      <c r="A447" s="77"/>
      <c r="B447" s="135"/>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row>
    <row r="448" ht="15.75" x14ac:dyDescent="0.25">
      <c r="A448" s="77"/>
      <c r="B448" s="135"/>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row>
    <row r="449" ht="15.75" x14ac:dyDescent="0.25">
      <c r="A449" s="77"/>
      <c r="B449" s="135"/>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row>
    <row r="450" ht="15.75" x14ac:dyDescent="0.25">
      <c r="A450" s="77"/>
      <c r="B450" s="135"/>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row>
    <row r="451" ht="15.75" x14ac:dyDescent="0.25">
      <c r="A451" s="77"/>
      <c r="B451" s="135"/>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row>
    <row r="452" ht="15.75" x14ac:dyDescent="0.25">
      <c r="A452" s="77"/>
      <c r="B452" s="135"/>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row>
    <row r="453" ht="15.75" x14ac:dyDescent="0.25">
      <c r="A453" s="77"/>
      <c r="B453" s="135"/>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row>
    <row r="454" ht="15.75" x14ac:dyDescent="0.25">
      <c r="A454" s="77"/>
      <c r="B454" s="135"/>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row>
    <row r="455" ht="15.75" x14ac:dyDescent="0.25">
      <c r="A455" s="77"/>
      <c r="B455" s="135"/>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row>
    <row r="456" ht="15.75" x14ac:dyDescent="0.25">
      <c r="A456" s="77"/>
      <c r="B456" s="135"/>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row>
    <row r="457" ht="15.75" x14ac:dyDescent="0.25">
      <c r="A457" s="77"/>
      <c r="B457" s="135"/>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row>
    <row r="458" ht="15.75" x14ac:dyDescent="0.25">
      <c r="A458" s="77"/>
      <c r="B458" s="135"/>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row>
    <row r="459" ht="15.75" x14ac:dyDescent="0.25">
      <c r="A459" s="77"/>
      <c r="B459" s="135"/>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row>
    <row r="460" ht="15.75" x14ac:dyDescent="0.25">
      <c r="A460" s="77"/>
      <c r="B460" s="135"/>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row>
    <row r="461" ht="15.75" x14ac:dyDescent="0.25">
      <c r="A461" s="77"/>
      <c r="B461" s="135"/>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row>
    <row r="462" ht="15.75" x14ac:dyDescent="0.25">
      <c r="A462" s="77"/>
      <c r="B462" s="135"/>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row>
    <row r="463" ht="15.75" x14ac:dyDescent="0.25">
      <c r="A463" s="77"/>
      <c r="B463" s="135"/>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row>
    <row r="464" ht="15.75" x14ac:dyDescent="0.25">
      <c r="A464" s="77"/>
      <c r="B464" s="135"/>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row>
    <row r="465" ht="15.75" x14ac:dyDescent="0.25">
      <c r="A465" s="77"/>
      <c r="B465" s="135"/>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row>
    <row r="466" ht="15.75" x14ac:dyDescent="0.25">
      <c r="A466" s="77"/>
      <c r="B466" s="135"/>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row>
    <row r="467" ht="15.75" x14ac:dyDescent="0.25">
      <c r="A467" s="77"/>
      <c r="B467" s="135"/>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row>
    <row r="468" ht="15.75" x14ac:dyDescent="0.25">
      <c r="A468" s="77"/>
      <c r="B468" s="135"/>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row>
    <row r="469" ht="15.75" x14ac:dyDescent="0.25">
      <c r="A469" s="77"/>
      <c r="B469" s="135"/>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row>
    <row r="470" ht="15.75" x14ac:dyDescent="0.25">
      <c r="A470" s="77"/>
      <c r="B470" s="135"/>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row>
    <row r="471" ht="15.75" x14ac:dyDescent="0.25">
      <c r="A471" s="77"/>
      <c r="B471" s="135"/>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row>
    <row r="472" ht="15.75" x14ac:dyDescent="0.25">
      <c r="A472" s="77"/>
      <c r="B472" s="135"/>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row>
    <row r="473" ht="15.75" x14ac:dyDescent="0.25">
      <c r="A473" s="77"/>
      <c r="B473" s="135"/>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row>
    <row r="474" ht="15.75" x14ac:dyDescent="0.25">
      <c r="A474" s="77"/>
      <c r="B474" s="135"/>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row>
    <row r="475" ht="15.75" x14ac:dyDescent="0.25">
      <c r="A475" s="77"/>
      <c r="B475" s="135"/>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row>
    <row r="476" ht="15.75" x14ac:dyDescent="0.25">
      <c r="A476" s="77"/>
      <c r="B476" s="135"/>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row>
    <row r="477" ht="15.75" x14ac:dyDescent="0.25">
      <c r="A477" s="77"/>
      <c r="B477" s="135"/>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row>
    <row r="478" ht="15.75" x14ac:dyDescent="0.25">
      <c r="A478" s="77"/>
      <c r="B478" s="135"/>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row>
    <row r="479" ht="15.75" x14ac:dyDescent="0.25">
      <c r="A479" s="77"/>
      <c r="B479" s="135"/>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row>
    <row r="480" ht="15.75" x14ac:dyDescent="0.25">
      <c r="A480" s="77"/>
      <c r="B480" s="135"/>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row>
    <row r="481" ht="15.75" x14ac:dyDescent="0.25">
      <c r="A481" s="77"/>
      <c r="B481" s="135"/>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row>
    <row r="482" ht="15.75" x14ac:dyDescent="0.25">
      <c r="A482" s="77"/>
      <c r="B482" s="135"/>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row>
    <row r="483" ht="15.75" x14ac:dyDescent="0.25">
      <c r="A483" s="77"/>
      <c r="B483" s="135"/>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row>
    <row r="484" ht="15.75" x14ac:dyDescent="0.25">
      <c r="A484" s="77"/>
      <c r="B484" s="135"/>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row>
    <row r="485" ht="15.75" x14ac:dyDescent="0.25">
      <c r="A485" s="77"/>
      <c r="B485" s="135"/>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row>
    <row r="486" ht="15.75" x14ac:dyDescent="0.25">
      <c r="A486" s="77"/>
      <c r="B486" s="135"/>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row>
    <row r="487" ht="15.75" x14ac:dyDescent="0.25">
      <c r="A487" s="77"/>
      <c r="B487" s="135"/>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row>
    <row r="488" ht="15.75" x14ac:dyDescent="0.25">
      <c r="A488" s="77"/>
      <c r="B488" s="135"/>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6" customWidth="true"/>
    <col min="2" max="2" width="9" style="36"/>
    <col min="3" max="3" width="5" style="36" customWidth="true"/>
    <col min="4" max="21" width="3.875" style="36" customWidth="true"/>
    <col min="22" max="22" width="3.875" style="171" customWidth="true"/>
    <col min="23" max="23" width="3.875" style="90" customWidth="true"/>
    <col min="24" max="25" width="3.875" style="90" hidden="true" customWidth="true"/>
    <col min="26" max="26" width="3.875" style="90" customWidth="true"/>
    <col min="27" max="27" width="3.875" style="171" customWidth="true"/>
    <col min="28" max="28" width="3.875" style="90" customWidth="true"/>
    <col min="29" max="30" width="3.875" style="90" hidden="true" customWidth="true"/>
    <col min="31" max="31" width="3.875" style="90" customWidth="true"/>
    <col min="32" max="32" width="3.875" style="171" customWidth="true"/>
    <col min="33" max="33" width="3.875" style="90" customWidth="true"/>
    <col min="34" max="35" width="3.875" style="90" hidden="true" customWidth="true"/>
    <col min="36" max="36" width="3.875" style="90" customWidth="true"/>
    <col min="37" max="37" width="3.875" style="171" customWidth="true"/>
    <col min="38" max="38" width="3.875" style="90" customWidth="true"/>
    <col min="39" max="40" width="3.875" style="90" hidden="true" customWidth="true"/>
    <col min="41" max="41" width="3.875" style="90" customWidth="true"/>
    <col min="42" max="42" width="3.875" style="171" customWidth="true"/>
    <col min="43" max="43" width="3.875" style="90" customWidth="true"/>
    <col min="44" max="45" width="3.875" style="90" hidden="true" customWidth="true"/>
    <col min="46" max="46" width="3.875" style="90" customWidth="true"/>
    <col min="47" max="47" width="3.875" style="171" customWidth="true"/>
    <col min="48" max="48" width="3.875" style="90" customWidth="true"/>
    <col min="49" max="50" width="3.875" style="90" hidden="true" customWidth="true"/>
    <col min="51" max="51" width="3.875" style="90" customWidth="true"/>
    <col min="52" max="52" width="3.875" style="112" customWidth="true"/>
    <col min="53" max="69" width="3.875" style="78" customWidth="true"/>
    <col min="70" max="70" width="9" style="36" customWidth="true"/>
    <col min="71" max="136" width="3.875" style="36" hidden="true" customWidth="true"/>
    <col min="137" max="137" width="9" style="36" customWidth="true"/>
    <col min="138" max="16384" width="9" style="36"/>
  </cols>
  <sheetData>
    <row r="1" ht="18" x14ac:dyDescent="0.25">
      <c r="A1" s="50" t="s">
        <v>60</v>
      </c>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row>
    <row r="2" ht="15.75" x14ac:dyDescent="0.25">
      <c r="A2" s="52" t="s">
        <v>38</v>
      </c>
      <c r="B2" s="52"/>
      <c r="C2" s="52"/>
      <c r="D2" s="316" t="s">
        <v>13</v>
      </c>
      <c r="E2" s="51"/>
      <c r="F2" s="51"/>
      <c r="G2" s="95"/>
      <c r="H2" s="51"/>
      <c r="I2" s="51"/>
      <c r="J2" s="95"/>
      <c r="K2" s="53"/>
      <c r="L2" s="53"/>
      <c r="M2" s="95"/>
      <c r="N2" s="53"/>
      <c r="O2" s="53"/>
      <c r="P2" s="95"/>
      <c r="Q2" s="53"/>
      <c r="R2" s="53"/>
      <c r="S2" s="95"/>
      <c r="T2" s="53"/>
      <c r="U2" s="53"/>
      <c r="V2" s="317" t="s">
        <v>14</v>
      </c>
      <c r="W2" s="48"/>
      <c r="X2" s="53"/>
      <c r="Y2" s="53"/>
      <c r="Z2" s="53"/>
      <c r="AA2" s="94"/>
      <c r="AB2" s="53"/>
      <c r="AC2" s="53"/>
      <c r="AD2" s="53"/>
      <c r="AE2" s="53"/>
      <c r="AF2" s="94"/>
      <c r="AG2" s="53"/>
      <c r="AH2" s="53"/>
      <c r="AI2" s="53"/>
      <c r="AJ2" s="53"/>
      <c r="AK2" s="94"/>
      <c r="AL2" s="53"/>
      <c r="AM2" s="53"/>
      <c r="AN2" s="53"/>
      <c r="AO2" s="53"/>
      <c r="AP2" s="94"/>
      <c r="AQ2" s="53"/>
      <c r="AR2" s="53"/>
      <c r="AS2" s="53"/>
      <c r="AT2" s="53"/>
      <c r="AU2" s="94"/>
      <c r="AV2" s="53"/>
      <c r="AW2" s="53"/>
      <c r="AX2" s="53"/>
      <c r="AY2" s="53"/>
      <c r="AZ2" s="318" t="s">
        <v>15</v>
      </c>
      <c r="BA2" s="48"/>
      <c r="BB2" s="55"/>
      <c r="BC2" s="55"/>
      <c r="BD2" s="54"/>
      <c r="BE2" s="54"/>
      <c r="BF2" s="54"/>
      <c r="BG2" s="54"/>
      <c r="BH2" s="54"/>
      <c r="BI2" s="54"/>
      <c r="BJ2" s="54"/>
      <c r="BK2" s="54"/>
      <c r="BL2" s="54"/>
      <c r="BM2" s="54"/>
      <c r="BN2" s="54"/>
      <c r="BO2" s="54"/>
      <c r="BP2" s="54"/>
      <c r="BQ2" s="54"/>
    </row>
    <row r="3" ht="14.25" x14ac:dyDescent="0.2">
      <c r="A3" s="56"/>
      <c r="B3" s="51"/>
      <c r="C3" s="51"/>
      <c r="D3" s="57" t="s">
        <v>7</v>
      </c>
      <c r="E3" s="57"/>
      <c r="F3" s="57"/>
      <c r="G3" s="57" t="s">
        <v>1</v>
      </c>
      <c r="I3" s="57"/>
      <c r="J3" s="57" t="s">
        <v>2</v>
      </c>
      <c r="L3" s="57"/>
      <c r="M3" s="57" t="s">
        <v>16</v>
      </c>
      <c r="O3" s="57"/>
      <c r="P3" s="57" t="s">
        <v>17</v>
      </c>
      <c r="Q3" s="57"/>
      <c r="R3" s="57"/>
      <c r="S3" s="57" t="s">
        <v>18</v>
      </c>
      <c r="U3" s="57"/>
      <c r="V3" s="57" t="s">
        <v>7</v>
      </c>
      <c r="W3" s="48"/>
      <c r="X3" s="57"/>
      <c r="Y3" s="57"/>
      <c r="Z3" s="57"/>
      <c r="AA3" s="57" t="s">
        <v>1</v>
      </c>
      <c r="AB3" s="57"/>
      <c r="AC3" s="57"/>
      <c r="AD3" s="57"/>
      <c r="AE3" s="57"/>
      <c r="AF3" s="57" t="s">
        <v>2</v>
      </c>
      <c r="AG3" s="48"/>
      <c r="AH3" s="57"/>
      <c r="AI3" s="57"/>
      <c r="AJ3" s="57"/>
      <c r="AK3" s="57" t="s">
        <v>16</v>
      </c>
      <c r="AL3" s="57"/>
      <c r="AM3" s="57"/>
      <c r="AN3" s="57"/>
      <c r="AO3" s="57"/>
      <c r="AP3" s="57" t="s">
        <v>17</v>
      </c>
      <c r="AQ3" s="57"/>
      <c r="AR3" s="57"/>
      <c r="AS3" s="57"/>
      <c r="AT3" s="57"/>
      <c r="AU3" s="57" t="s">
        <v>18</v>
      </c>
      <c r="AV3" s="57"/>
      <c r="AW3" s="57"/>
      <c r="AX3" s="57"/>
      <c r="AY3" s="57"/>
      <c r="AZ3" s="57" t="s">
        <v>7</v>
      </c>
      <c r="BA3" s="48"/>
      <c r="BB3" s="57"/>
      <c r="BC3" s="57" t="s">
        <v>1</v>
      </c>
      <c r="BD3" s="48"/>
      <c r="BE3" s="57"/>
      <c r="BF3" s="57" t="s">
        <v>2</v>
      </c>
      <c r="BG3" s="57"/>
      <c r="BH3" s="57"/>
      <c r="BI3" s="57" t="s">
        <v>16</v>
      </c>
      <c r="BJ3" s="48"/>
      <c r="BK3" s="57"/>
      <c r="BL3" s="57" t="s">
        <v>17</v>
      </c>
      <c r="BM3" s="48"/>
      <c r="BN3" s="57"/>
      <c r="BO3" s="57" t="s">
        <v>18</v>
      </c>
      <c r="BP3" s="48"/>
      <c r="BQ3" s="57"/>
      <c r="BS3" s="57" t="s">
        <v>7</v>
      </c>
      <c r="BU3" s="57"/>
      <c r="BV3" s="57" t="s">
        <v>1</v>
      </c>
      <c r="BX3" s="57"/>
      <c r="BY3" s="57" t="s">
        <v>2</v>
      </c>
      <c r="CA3" s="57"/>
      <c r="CB3" s="57" t="s">
        <v>16</v>
      </c>
      <c r="CD3" s="57"/>
      <c r="CE3" s="57" t="s">
        <v>17</v>
      </c>
      <c r="CG3" s="57"/>
      <c r="CH3" s="57" t="s">
        <v>18</v>
      </c>
      <c r="CJ3" s="57"/>
      <c r="CK3" s="57" t="s">
        <v>7</v>
      </c>
      <c r="CM3" s="57"/>
      <c r="CN3" s="48"/>
      <c r="CO3" s="48"/>
      <c r="CP3" s="57" t="s">
        <v>1</v>
      </c>
      <c r="CR3" s="48"/>
      <c r="CS3" s="57"/>
      <c r="CT3" s="48"/>
      <c r="CU3" s="57" t="s">
        <v>2</v>
      </c>
      <c r="CW3" s="57"/>
      <c r="CX3" s="48"/>
      <c r="CY3" s="48"/>
      <c r="CZ3" s="57" t="s">
        <v>16</v>
      </c>
      <c r="DB3" s="48"/>
      <c r="DC3" s="57"/>
      <c r="DD3" s="48"/>
      <c r="DE3" s="57" t="s">
        <v>17</v>
      </c>
      <c r="DG3" s="48"/>
      <c r="DH3" s="48"/>
      <c r="DI3" s="48"/>
      <c r="DJ3" s="57" t="s">
        <v>18</v>
      </c>
      <c r="DL3" s="48"/>
      <c r="DM3" s="48"/>
      <c r="DN3" s="48"/>
      <c r="DO3" s="57" t="s">
        <v>7</v>
      </c>
      <c r="DP3" s="57"/>
      <c r="DQ3" s="57"/>
      <c r="DR3" s="57" t="s">
        <v>1</v>
      </c>
      <c r="DS3" s="57"/>
      <c r="DT3" s="57"/>
      <c r="DU3" s="57" t="s">
        <v>2</v>
      </c>
      <c r="DV3" s="57"/>
      <c r="DW3" s="57"/>
      <c r="DX3" s="57" t="s">
        <v>16</v>
      </c>
      <c r="DY3" s="57"/>
      <c r="DZ3" s="57"/>
      <c r="EA3" s="57" t="s">
        <v>17</v>
      </c>
      <c r="EB3" s="57"/>
      <c r="EC3" s="57"/>
      <c r="ED3" s="57"/>
      <c r="EE3" s="57" t="s">
        <v>18</v>
      </c>
      <c r="EF3" s="57"/>
    </row>
    <row r="4" s="87" customFormat="true" ht="160.5" customHeight="true" x14ac:dyDescent="0.2">
      <c r="A4" s="58" t="s">
        <v>5</v>
      </c>
      <c r="B4" s="58" t="s">
        <v>6</v>
      </c>
      <c r="C4" s="58" t="s">
        <v>4</v>
      </c>
      <c r="D4" s="433" t="s">
        <v>25</v>
      </c>
      <c r="E4" s="434" t="s">
        <v>19</v>
      </c>
      <c r="F4" s="435" t="s">
        <v>231</v>
      </c>
      <c r="G4" s="433" t="s">
        <v>25</v>
      </c>
      <c r="H4" s="434" t="s">
        <v>19</v>
      </c>
      <c r="I4" s="435" t="s">
        <v>231</v>
      </c>
      <c r="J4" s="433" t="s">
        <v>25</v>
      </c>
      <c r="K4" s="434" t="s">
        <v>19</v>
      </c>
      <c r="L4" s="435" t="s">
        <v>231</v>
      </c>
      <c r="M4" s="433" t="s">
        <v>25</v>
      </c>
      <c r="N4" s="434" t="s">
        <v>19</v>
      </c>
      <c r="O4" s="435" t="s">
        <v>231</v>
      </c>
      <c r="P4" s="433" t="s">
        <v>25</v>
      </c>
      <c r="Q4" s="434" t="s">
        <v>19</v>
      </c>
      <c r="R4" s="435" t="s">
        <v>231</v>
      </c>
      <c r="S4" s="433" t="s">
        <v>25</v>
      </c>
      <c r="T4" s="434" t="s">
        <v>19</v>
      </c>
      <c r="U4" s="436" t="s">
        <v>231</v>
      </c>
      <c r="V4" s="437" t="s">
        <v>25</v>
      </c>
      <c r="W4" s="438" t="s">
        <v>19</v>
      </c>
      <c r="X4" s="439" t="s">
        <v>21</v>
      </c>
      <c r="Y4" s="439" t="s">
        <v>30</v>
      </c>
      <c r="Z4" s="440" t="s">
        <v>232</v>
      </c>
      <c r="AA4" s="437" t="s">
        <v>25</v>
      </c>
      <c r="AB4" s="438" t="s">
        <v>19</v>
      </c>
      <c r="AC4" s="439" t="s">
        <v>21</v>
      </c>
      <c r="AD4" s="439" t="s">
        <v>30</v>
      </c>
      <c r="AE4" s="440" t="s">
        <v>232</v>
      </c>
      <c r="AF4" s="437" t="s">
        <v>25</v>
      </c>
      <c r="AG4" s="438" t="s">
        <v>19</v>
      </c>
      <c r="AH4" s="439" t="s">
        <v>21</v>
      </c>
      <c r="AI4" s="439" t="s">
        <v>30</v>
      </c>
      <c r="AJ4" s="440" t="s">
        <v>232</v>
      </c>
      <c r="AK4" s="437" t="s">
        <v>25</v>
      </c>
      <c r="AL4" s="438" t="s">
        <v>19</v>
      </c>
      <c r="AM4" s="439" t="s">
        <v>21</v>
      </c>
      <c r="AN4" s="439" t="s">
        <v>30</v>
      </c>
      <c r="AO4" s="440" t="s">
        <v>232</v>
      </c>
      <c r="AP4" s="437" t="s">
        <v>25</v>
      </c>
      <c r="AQ4" s="438" t="s">
        <v>19</v>
      </c>
      <c r="AR4" s="439" t="s">
        <v>21</v>
      </c>
      <c r="AS4" s="439" t="s">
        <v>30</v>
      </c>
      <c r="AT4" s="440" t="s">
        <v>232</v>
      </c>
      <c r="AU4" s="437" t="s">
        <v>25</v>
      </c>
      <c r="AV4" s="438" t="s">
        <v>19</v>
      </c>
      <c r="AW4" s="439" t="s">
        <v>21</v>
      </c>
      <c r="AX4" s="439" t="s">
        <v>30</v>
      </c>
      <c r="AY4" s="441" t="s">
        <v>232</v>
      </c>
      <c r="AZ4" s="442" t="s">
        <v>144</v>
      </c>
      <c r="BA4" s="443" t="s">
        <v>143</v>
      </c>
      <c r="BB4" s="444" t="s">
        <v>233</v>
      </c>
      <c r="BC4" s="442" t="s">
        <v>144</v>
      </c>
      <c r="BD4" s="443" t="s">
        <v>143</v>
      </c>
      <c r="BE4" s="444" t="s">
        <v>233</v>
      </c>
      <c r="BF4" s="442" t="s">
        <v>144</v>
      </c>
      <c r="BG4" s="443" t="s">
        <v>143</v>
      </c>
      <c r="BH4" s="444" t="s">
        <v>233</v>
      </c>
      <c r="BI4" s="442" t="s">
        <v>144</v>
      </c>
      <c r="BJ4" s="443" t="s">
        <v>143</v>
      </c>
      <c r="BK4" s="444" t="s">
        <v>233</v>
      </c>
      <c r="BL4" s="442" t="s">
        <v>144</v>
      </c>
      <c r="BM4" s="443" t="s">
        <v>143</v>
      </c>
      <c r="BN4" s="444" t="s">
        <v>233</v>
      </c>
      <c r="BO4" s="442" t="s">
        <v>144</v>
      </c>
      <c r="BP4" s="443" t="s">
        <v>143</v>
      </c>
      <c r="BQ4" s="444" t="s">
        <v>233</v>
      </c>
      <c r="BS4" s="165" t="s">
        <v>25</v>
      </c>
      <c r="BT4" s="166" t="s">
        <v>19</v>
      </c>
      <c r="BU4" s="101" t="s">
        <v>39</v>
      </c>
      <c r="BV4" s="165" t="s">
        <v>25</v>
      </c>
      <c r="BW4" s="166" t="s">
        <v>19</v>
      </c>
      <c r="BX4" s="167" t="s">
        <v>117</v>
      </c>
      <c r="BY4" s="165" t="s">
        <v>25</v>
      </c>
      <c r="BZ4" s="166" t="s">
        <v>19</v>
      </c>
      <c r="CA4" s="88" t="s">
        <v>39</v>
      </c>
      <c r="CB4" s="165" t="s">
        <v>25</v>
      </c>
      <c r="CC4" s="166" t="s">
        <v>19</v>
      </c>
      <c r="CD4" s="101" t="s">
        <v>39</v>
      </c>
      <c r="CE4" s="165" t="s">
        <v>25</v>
      </c>
      <c r="CF4" s="166" t="s">
        <v>19</v>
      </c>
      <c r="CG4" s="167" t="s">
        <v>39</v>
      </c>
      <c r="CH4" s="165" t="s">
        <v>25</v>
      </c>
      <c r="CI4" s="166" t="s">
        <v>19</v>
      </c>
      <c r="CJ4" s="88" t="s">
        <v>39</v>
      </c>
      <c r="CK4" s="169" t="s">
        <v>25</v>
      </c>
      <c r="CL4" s="168" t="s">
        <v>19</v>
      </c>
      <c r="CM4" s="104" t="s">
        <v>54</v>
      </c>
      <c r="CN4" s="104" t="s">
        <v>59</v>
      </c>
      <c r="CO4" s="170" t="s">
        <v>124</v>
      </c>
      <c r="CP4" s="169" t="s">
        <v>25</v>
      </c>
      <c r="CQ4" s="168" t="s">
        <v>19</v>
      </c>
      <c r="CR4" s="89" t="s">
        <v>54</v>
      </c>
      <c r="CS4" s="89" t="s">
        <v>59</v>
      </c>
      <c r="CT4" s="104" t="s">
        <v>124</v>
      </c>
      <c r="CU4" s="169" t="s">
        <v>25</v>
      </c>
      <c r="CV4" s="168" t="s">
        <v>19</v>
      </c>
      <c r="CW4" s="104" t="s">
        <v>54</v>
      </c>
      <c r="CX4" s="104" t="s">
        <v>59</v>
      </c>
      <c r="CY4" s="170" t="s">
        <v>124</v>
      </c>
      <c r="CZ4" s="169" t="s">
        <v>25</v>
      </c>
      <c r="DA4" s="168" t="s">
        <v>19</v>
      </c>
      <c r="DB4" s="89" t="s">
        <v>54</v>
      </c>
      <c r="DC4" s="89" t="s">
        <v>59</v>
      </c>
      <c r="DD4" s="104" t="s">
        <v>124</v>
      </c>
      <c r="DE4" s="169" t="s">
        <v>25</v>
      </c>
      <c r="DF4" s="168" t="s">
        <v>19</v>
      </c>
      <c r="DG4" s="104" t="s">
        <v>54</v>
      </c>
      <c r="DH4" s="104" t="s">
        <v>59</v>
      </c>
      <c r="DI4" s="170" t="s">
        <v>124</v>
      </c>
      <c r="DJ4" s="169" t="s">
        <v>25</v>
      </c>
      <c r="DK4" s="168" t="s">
        <v>19</v>
      </c>
      <c r="DL4" s="89" t="s">
        <v>54</v>
      </c>
      <c r="DM4" s="89" t="s">
        <v>59</v>
      </c>
      <c r="DN4" s="104" t="s">
        <v>124</v>
      </c>
      <c r="DO4" s="86" t="s">
        <v>130</v>
      </c>
      <c r="DP4" s="103" t="s">
        <v>131</v>
      </c>
      <c r="DQ4" s="103" t="s">
        <v>132</v>
      </c>
      <c r="DR4" s="86" t="s">
        <v>130</v>
      </c>
      <c r="DS4" s="103" t="s">
        <v>131</v>
      </c>
      <c r="DT4" s="103" t="s">
        <v>132</v>
      </c>
      <c r="DU4" s="86" t="s">
        <v>130</v>
      </c>
      <c r="DV4" s="103" t="s">
        <v>131</v>
      </c>
      <c r="DW4" s="103" t="s">
        <v>132</v>
      </c>
      <c r="DX4" s="86" t="s">
        <v>130</v>
      </c>
      <c r="DY4" s="103" t="s">
        <v>131</v>
      </c>
      <c r="DZ4" s="103" t="s">
        <v>132</v>
      </c>
      <c r="EA4" s="86" t="s">
        <v>130</v>
      </c>
      <c r="EB4" s="103" t="s">
        <v>131</v>
      </c>
      <c r="EC4" s="103" t="s">
        <v>132</v>
      </c>
      <c r="ED4" s="86" t="s">
        <v>130</v>
      </c>
      <c r="EE4" s="103" t="s">
        <v>131</v>
      </c>
      <c r="EF4" s="103" t="s">
        <v>132</v>
      </c>
    </row>
    <row r="5" ht="50.25" hidden="true" x14ac:dyDescent="0.2">
      <c r="A5" s="58" t="s">
        <v>40</v>
      </c>
      <c r="B5" s="58" t="s">
        <v>41</v>
      </c>
      <c r="C5" s="58" t="s">
        <v>42</v>
      </c>
      <c r="D5" s="319" t="s">
        <v>154</v>
      </c>
      <c r="E5" s="320" t="s">
        <v>43</v>
      </c>
      <c r="F5" s="321" t="s">
        <v>66</v>
      </c>
      <c r="G5" s="177" t="s">
        <v>155</v>
      </c>
      <c r="H5" s="177" t="s">
        <v>44</v>
      </c>
      <c r="I5" s="177" t="s">
        <v>67</v>
      </c>
      <c r="J5" s="96" t="s">
        <v>156</v>
      </c>
      <c r="K5" s="177" t="s">
        <v>45</v>
      </c>
      <c r="L5" s="177" t="s">
        <v>68</v>
      </c>
      <c r="M5" s="96" t="s">
        <v>157</v>
      </c>
      <c r="N5" s="177" t="s">
        <v>96</v>
      </c>
      <c r="O5" s="177" t="s">
        <v>97</v>
      </c>
      <c r="P5" s="96" t="s">
        <v>158</v>
      </c>
      <c r="Q5" s="177" t="s">
        <v>98</v>
      </c>
      <c r="R5" s="177" t="s">
        <v>99</v>
      </c>
      <c r="S5" s="96" t="s">
        <v>159</v>
      </c>
      <c r="T5" s="177" t="s">
        <v>100</v>
      </c>
      <c r="U5" s="177" t="s">
        <v>101</v>
      </c>
      <c r="V5" s="322" t="s">
        <v>148</v>
      </c>
      <c r="W5" s="323" t="s">
        <v>46</v>
      </c>
      <c r="X5" s="323" t="s">
        <v>69</v>
      </c>
      <c r="Y5" s="323" t="s">
        <v>70</v>
      </c>
      <c r="Z5" s="323" t="s">
        <v>123</v>
      </c>
      <c r="AA5" s="180" t="s">
        <v>149</v>
      </c>
      <c r="AB5" s="159" t="s">
        <v>47</v>
      </c>
      <c r="AC5" s="159" t="s">
        <v>71</v>
      </c>
      <c r="AD5" s="159" t="s">
        <v>72</v>
      </c>
      <c r="AE5" s="159" t="s">
        <v>125</v>
      </c>
      <c r="AF5" s="180" t="s">
        <v>150</v>
      </c>
      <c r="AG5" s="159" t="s">
        <v>48</v>
      </c>
      <c r="AH5" s="159" t="s">
        <v>73</v>
      </c>
      <c r="AI5" s="159" t="s">
        <v>74</v>
      </c>
      <c r="AJ5" s="159" t="s">
        <v>126</v>
      </c>
      <c r="AK5" s="180" t="s">
        <v>151</v>
      </c>
      <c r="AL5" s="159" t="s">
        <v>75</v>
      </c>
      <c r="AM5" s="159" t="s">
        <v>76</v>
      </c>
      <c r="AN5" s="159" t="s">
        <v>77</v>
      </c>
      <c r="AO5" s="159" t="s">
        <v>127</v>
      </c>
      <c r="AP5" s="180" t="s">
        <v>152</v>
      </c>
      <c r="AQ5" s="159" t="s">
        <v>78</v>
      </c>
      <c r="AR5" s="159" t="s">
        <v>79</v>
      </c>
      <c r="AS5" s="159" t="s">
        <v>80</v>
      </c>
      <c r="AT5" s="159" t="s">
        <v>128</v>
      </c>
      <c r="AU5" s="180" t="s">
        <v>153</v>
      </c>
      <c r="AV5" s="159" t="s">
        <v>81</v>
      </c>
      <c r="AW5" s="159" t="s">
        <v>82</v>
      </c>
      <c r="AX5" s="159" t="s">
        <v>83</v>
      </c>
      <c r="AY5" s="181" t="s">
        <v>129</v>
      </c>
      <c r="AZ5" s="183" t="s">
        <v>84</v>
      </c>
      <c r="BA5" s="91" t="s">
        <v>133</v>
      </c>
      <c r="BB5" s="162" t="s">
        <v>85</v>
      </c>
      <c r="BC5" s="123" t="s">
        <v>95</v>
      </c>
      <c r="BD5" s="163" t="s">
        <v>134</v>
      </c>
      <c r="BE5" s="124" t="s">
        <v>94</v>
      </c>
      <c r="BF5" s="123" t="s">
        <v>93</v>
      </c>
      <c r="BG5" s="163" t="s">
        <v>135</v>
      </c>
      <c r="BH5" s="124" t="s">
        <v>92</v>
      </c>
      <c r="BI5" s="123" t="s">
        <v>91</v>
      </c>
      <c r="BJ5" s="163" t="s">
        <v>136</v>
      </c>
      <c r="BK5" s="124" t="s">
        <v>90</v>
      </c>
      <c r="BL5" s="163" t="s">
        <v>89</v>
      </c>
      <c r="BM5" s="163" t="s">
        <v>137</v>
      </c>
      <c r="BN5" s="124" t="s">
        <v>88</v>
      </c>
      <c r="BO5" s="163" t="s">
        <v>87</v>
      </c>
      <c r="BP5" s="163" t="s">
        <v>138</v>
      </c>
      <c r="BQ5" s="124" t="s">
        <v>86</v>
      </c>
    </row>
    <row r="6" x14ac:dyDescent="0.2">
      <c r="A6" s="59" t="str">
        <f>'Water Data'!B1</f>
        <v>EMIS00</v>
      </c>
      <c r="B6" s="59" t="str">
        <f>+'Water Data'!A3</f>
        <v>EMIS</v>
      </c>
      <c r="C6" s="59">
        <f>'Water Data'!C3</f>
        <v>2000</v>
      </c>
      <c r="D6" s="252">
        <f>+IF(AND(ISNUMBER('Water Data'!C5),BS6="Yes"),100-'Water Data'!C5,IF(AND(ISNUMBER('Water Data'!C5),BS6="No",ISNUMBER('Water Data'!C5)),CONCATENATE("[",ROUND(100-'Water Data'!C5,0),"]"),NA()))</f>
        <v>52.92477274658058</v>
      </c>
      <c r="E6" s="252" t="e">
        <f>+IF(AND(ISNUMBER('Water Data'!C7),BT6="Yes"),'Water Data'!C7,IF(AND(ISNUMBER('Water Data'!C7),BT6="No",ISNUMBER('Water Data'!C7)),CONCATENATE("[",ROUND('Water Data'!C7,0),"]"),NA()))</f>
        <v>#N/A</v>
      </c>
      <c r="F6" s="252" t="e">
        <f>+IF(AND(ISNUMBER('Water Data'!C10),BU6="Yes"),'Water Data'!C10,IF(AND(ISNUMBER('Water Data'!C10),BU6="No",ISNUMBER('Water Data'!C10)),CONCATENATE("[",ROUND('Water Data'!C10,0),"]"),NA()))</f>
        <v>#N/A</v>
      </c>
      <c r="G6" s="252" t="e">
        <f>+IF(AND(ISNUMBER('Water Data'!D5),BV6="Yes"),100-'Water Data'!D5,IF(AND(ISNUMBER('Water Data'!D5),BV6="No",ISNUMBER('Water Data'!D5)),CONCATENATE("[",ROUND(100-'Water Data'!D5,0),"]"),NA()))</f>
        <v>#N/A</v>
      </c>
      <c r="H6" s="252" t="e">
        <f>+IF(AND(ISNUMBER('Water Data'!D7),BW6="Yes"),'Water Data'!D7,IF(AND(ISNUMBER('Water Data'!D7),BW6="No",ISNUMBER('Water Data'!D7)),CONCATENATE("[",ROUND('Water Data'!D7,0),"]"),NA()))</f>
        <v>#N/A</v>
      </c>
      <c r="I6" s="252" t="e">
        <f>+IF(AND(ISNUMBER('Water Data'!D10),BX6="Yes"),'Water Data'!D10,IF(AND(ISNUMBER('Water Data'!D10),BX6="No",ISNUMBER('Water Data'!D10)),CONCATENATE("[",ROUND('Water Data'!D10,0),"]"),NA()))</f>
        <v>#N/A</v>
      </c>
      <c r="J6" s="252" t="e">
        <f>+IF(AND(ISNUMBER('Water Data'!E5),BY6="Yes"),100-'Water Data'!E5,IF(AND(ISNUMBER('Water Data'!E5),BY6="No",ISNUMBER('Water Data'!E5)),CONCATENATE("[",ROUND(100-'Water Data'!E5,0),"]"),NA()))</f>
        <v>#N/A</v>
      </c>
      <c r="K6" s="252" t="e">
        <f>+IF(AND(ISNUMBER('Water Data'!E7),BZ6="Yes"),'Water Data'!E7,IF(AND(ISNUMBER('Water Data'!E7),BZ6="No",ISNUMBER('Water Data'!E7)),CONCATENATE("[",ROUND('Water Data'!E7,0),"]"),NA()))</f>
        <v>#N/A</v>
      </c>
      <c r="L6" s="252" t="e">
        <f>+IF(AND(ISNUMBER('Water Data'!E10),CA6="Yes"),'Water Data'!E10,IF(AND(ISNUMBER('Water Data'!E10),CA6="No",ISNUMBER('Water Data'!E10)),CONCATENATE("[",ROUND('Water Data'!E10,0),"]"),NA()))</f>
        <v>#N/A</v>
      </c>
      <c r="M6" s="252" t="e">
        <f>+IF(AND(ISNUMBER('Water Data'!F5),CB6="Yes"),100-'Water Data'!F5,IF(AND(ISNUMBER('Water Data'!F5),CB6="No",ISNUMBER('Water Data'!F5)),CONCATENATE("[",ROUND(100-'Water Data'!F5,0),"]"),NA()))</f>
        <v>#N/A</v>
      </c>
      <c r="N6" s="252" t="e">
        <f>+IF(AND(ISNUMBER('Water Data'!F7),CC6="Yes"),'Water Data'!F7,IF(AND(ISNUMBER('Water Data'!F7),CC6="No",ISNUMBER('Water Data'!F7)),CONCATENATE("[",ROUND('Water Data'!F7,0),"]"),NA()))</f>
        <v>#N/A</v>
      </c>
      <c r="O6" s="252" t="e">
        <f>+IF(AND(ISNUMBER('Water Data'!F10),CD6="Yes"),'Water Data'!F10,IF(AND(ISNUMBER('Water Data'!F10),CD6="No",ISNUMBER('Water Data'!F10)),CONCATENATE("[",ROUND('Water Data'!F10,0),"]"),NA()))</f>
        <v>#N/A</v>
      </c>
      <c r="P6" s="252">
        <f>+IF(AND(ISNUMBER('Water Data'!G5),CE6="Yes"),100-'Water Data'!G5,IF(AND(ISNUMBER('Water Data'!G5),CE6="No",ISNUMBER('Water Data'!G5)),CONCATENATE("[",ROUND(100-'Water Data'!G5,0),"]"),NA()))</f>
        <v>52.186805918189734</v>
      </c>
      <c r="Q6" s="252" t="e">
        <f>+IF(AND(ISNUMBER('Water Data'!G7),CF6="Yes"),'Water Data'!G7,IF(AND(ISNUMBER('Water Data'!G7),CF6="No",ISNUMBER('Water Data'!G7)),CONCATENATE("[",ROUND('Water Data'!G7,0),"]"),NA()))</f>
        <v>#N/A</v>
      </c>
      <c r="R6" s="252" t="e">
        <f>+IF(AND(ISNUMBER('Water Data'!G10),CG6="Yes"),'Water Data'!G10,IF(AND(ISNUMBER('Water Data'!G10),CG6="No",ISNUMBER('Water Data'!G10)),CONCATENATE("[",ROUND('Water Data'!G10,0),"]"),NA()))</f>
        <v>#N/A</v>
      </c>
      <c r="S6" s="252">
        <f>+IF(AND(ISNUMBER('Water Data'!H5),CH6="Yes"),100-'Water Data'!H5,IF(AND(ISNUMBER('Water Data'!H5),CH6="No",ISNUMBER('Water Data'!H5)),CONCATENATE("[",ROUND(100-'Water Data'!H5,0),"]"),NA()))</f>
        <v>79.733414634146328</v>
      </c>
      <c r="T6" s="252" t="e">
        <f>+IF(AND(ISNUMBER('Water Data'!H7),CI6="Yes"),'Water Data'!H7,IF(AND(ISNUMBER('Water Data'!H7),CI6="No",ISNUMBER('Water Data'!H7)),CONCATENATE("[",ROUND('Water Data'!H7,0),"]"),NA()))</f>
        <v>#N/A</v>
      </c>
      <c r="U6" s="252" t="e">
        <f>+IF(AND(ISNUMBER('Water Data'!H10),CJ6="Yes"),'Water Data'!H10,IF(AND(ISNUMBER('Water Data'!H10),CJ6="No",ISNUMBER('Water Data'!H10)),CONCATENATE("[",ROUND('Water Data'!H10,0),"]"),NA()))</f>
        <v>#N/A</v>
      </c>
      <c r="V6" s="253">
        <f>+IF(AND(ISNUMBER('Sanitation Data'!C5),CK6="Yes"),100-'Sanitation Data'!C5,IF(AND(ISNUMBER('Sanitation Data'!C5),CK6="No",ISNUMBER('Sanitation Data'!C5)),CONCATENATE("[",ROUND(100-'Sanitation Data'!C5,0),"]"),NA()))</f>
        <v>53.79760428170929</v>
      </c>
      <c r="W6" s="253" t="e">
        <f>+IF(AND(ISNUMBER('Sanitation Data'!C7),CL6="Yes"),'Sanitation Data'!C7,IF(AND(ISNUMBER('Sanitation Data'!C7),CL6="No",ISNUMBER('Sanitation Data'!C7)),CONCATENATE("[",ROUND('Sanitation Data'!C7,0),"]"),NA()))</f>
        <v>#N/A</v>
      </c>
      <c r="X6" s="253" t="e">
        <f>+IF(AND(ISNUMBER('Sanitation Data'!C11),CM6="Yes"),'Sanitation Data'!C11,IF(AND(ISNUMBER('Sanitation Data'!C11),CM6="No",ISNUMBER('Sanitation Data'!C11)),CONCATENATE("[",ROUND('Sanitation Data'!C11,0),"]"),NA()))</f>
        <v>#N/A</v>
      </c>
      <c r="Y6" s="253" t="e">
        <f>+IF(AND(ISNUMBER('Sanitation Data'!C12),CN6="Yes"),'Sanitation Data'!C12,IF(AND(ISNUMBER('Sanitation Data'!C12),CN6="No",ISNUMBER('Sanitation Data'!C12)),CONCATENATE("[",ROUND('Sanitation Data'!C12,0),"]"),NA()))</f>
        <v>#N/A</v>
      </c>
      <c r="Z6" s="253" t="e">
        <f>+IF(AND(ISNUMBER('Sanitation Data'!C13),CO6="Yes"),'Sanitation Data'!C13,IF(AND(ISNUMBER('Sanitation Data'!C13),CO6="No",ISNUMBER('Sanitation Data'!C13)),CONCATENATE("[",ROUND('Sanitation Data'!C13,0),"]"),NA()))</f>
        <v>#N/A</v>
      </c>
      <c r="AA6" s="253" t="e">
        <f>+IF(AND(ISNUMBER('Sanitation Data'!D5),CP6="Yes"),100-'Sanitation Data'!D5,IF(AND(ISNUMBER('Sanitation Data'!D5),CP6="No",ISNUMBER('Sanitation Data'!D5)),CONCATENATE("[",ROUND(100-'Sanitation Data'!D5,0),"]"),NA()))</f>
        <v>#N/A</v>
      </c>
      <c r="AB6" s="253" t="e">
        <f>+IF(AND(ISNUMBER('Sanitation Data'!D7),CQ6="Yes"),'Sanitation Data'!D7,IF(AND(ISNUMBER('Sanitation Data'!D7),CQ6="No",ISNUMBER('Sanitation Data'!D7)),CONCATENATE("[",ROUND('Sanitation Data'!D7,0),"]"),NA()))</f>
        <v>#N/A</v>
      </c>
      <c r="AC6" s="253" t="e">
        <f>+IF(AND(ISNUMBER('Sanitation Data'!D11),CR6="Yes"),'Sanitation Data'!D11,IF(AND(ISNUMBER('Sanitation Data'!D11),CR6="No",ISNUMBER('Sanitation Data'!D11)),CONCATENATE("[",ROUND('Sanitation Data'!D11,0),"]"),NA()))</f>
        <v>#N/A</v>
      </c>
      <c r="AD6" s="253" t="e">
        <f>+IF(AND(ISNUMBER('Sanitation Data'!D12),CS6="Yes"),'Sanitation Data'!D12,IF(AND(ISNUMBER('Sanitation Data'!D12),CS6="No",ISNUMBER('Sanitation Data'!D12)),CONCATENATE("[",ROUND('Sanitation Data'!D12,0),"]"),NA()))</f>
        <v>#N/A</v>
      </c>
      <c r="AE6" s="253" t="e">
        <f>+IF(AND(ISNUMBER('Sanitation Data'!D13),CT6="Yes"),'Sanitation Data'!D13,IF(AND(ISNUMBER('Sanitation Data'!D13),CT6="No",ISNUMBER('Sanitation Data'!D13)),CONCATENATE("[",ROUND('Sanitation Data'!D13,0),"]"),NA()))</f>
        <v>#N/A</v>
      </c>
      <c r="AF6" s="253" t="e">
        <f>+IF(AND(ISNUMBER('Sanitation Data'!E5),CU6="Yes"),100-'Sanitation Data'!E5,IF(AND(ISNUMBER('Sanitation Data'!E5),CU6="No",ISNUMBER('Sanitation Data'!E5)),CONCATENATE("[",ROUND(100-'Sanitation Data'!E5,0),"]"),NA()))</f>
        <v>#N/A</v>
      </c>
      <c r="AG6" s="253" t="e">
        <f>+IF(AND(ISNUMBER('Sanitation Data'!E7),CV6="Yes"),'Sanitation Data'!E7,IF(AND(ISNUMBER('Sanitation Data'!E7),CV6="No",ISNUMBER('Sanitation Data'!E7)),CONCATENATE("[",ROUND('Sanitation Data'!E7,0),"]"),NA()))</f>
        <v>#N/A</v>
      </c>
      <c r="AH6" s="253" t="e">
        <f>+IF(AND(ISNUMBER('Sanitation Data'!E11),CW6="Yes"),'Sanitation Data'!E11,IF(AND(ISNUMBER('Sanitation Data'!E11),CW6="No",ISNUMBER('Sanitation Data'!E11)),CONCATENATE("[",ROUND('Sanitation Data'!E11,0),"]"),NA()))</f>
        <v>#N/A</v>
      </c>
      <c r="AI6" s="253" t="e">
        <f>+IF(AND(ISNUMBER('Sanitation Data'!E12),CX6="Yes"),'Sanitation Data'!E12,IF(AND(ISNUMBER('Sanitation Data'!E12),CX6="No",ISNUMBER('Sanitation Data'!E12)),CONCATENATE("[",ROUND('Sanitation Data'!E12,0),"]"),NA()))</f>
        <v>#N/A</v>
      </c>
      <c r="AJ6" s="253" t="e">
        <f>+IF(AND(ISNUMBER('Sanitation Data'!E13),CY6="Yes"),'Sanitation Data'!E13,IF(AND(ISNUMBER('Sanitation Data'!E13),CY6="No",ISNUMBER('Sanitation Data'!E13)),CONCATENATE("[",ROUND('Sanitation Data'!E13,0),"]"),NA()))</f>
        <v>#N/A</v>
      </c>
      <c r="AK6" s="253" t="e">
        <f>+IF(AND(ISNUMBER('Sanitation Data'!F5),CZ6="Yes"),100-'Sanitation Data'!F5,IF(AND(ISNUMBER('Sanitation Data'!F5),CZ6="No",ISNUMBER('Sanitation Data'!F5)),CONCATENATE("[",ROUND(100-'Sanitation Data'!F5,0),"]"),NA()))</f>
        <v>#N/A</v>
      </c>
      <c r="AL6" s="253" t="e">
        <f>+IF(AND(ISNUMBER('Sanitation Data'!F7),DA6="Yes"),'Sanitation Data'!F7,IF(AND(ISNUMBER('Sanitation Data'!F7),DA6="No",ISNUMBER('Sanitation Data'!F7)),CONCATENATE("[",ROUND('Sanitation Data'!F7,0),"]"),NA()))</f>
        <v>#N/A</v>
      </c>
      <c r="AM6" s="253" t="e">
        <f>+IF(AND(ISNUMBER('Sanitation Data'!F11),DB6="Yes"),'Sanitation Data'!F11,IF(AND(ISNUMBER('Sanitation Data'!F11),DB6="No",ISNUMBER('Sanitation Data'!F11)),CONCATENATE("[",ROUND('Sanitation Data'!F11,0),"]"),NA()))</f>
        <v>#N/A</v>
      </c>
      <c r="AN6" s="253" t="e">
        <f>+IF(AND(ISNUMBER('Sanitation Data'!F12),DC6="Yes"),'Sanitation Data'!F12,IF(AND(ISNUMBER('Sanitation Data'!F12),DC6="No",ISNUMBER('Sanitation Data'!F12)),CONCATENATE("[",ROUND('Sanitation Data'!F12,0),"]"),NA()))</f>
        <v>#N/A</v>
      </c>
      <c r="AO6" s="253" t="e">
        <f>+IF(AND(ISNUMBER('Sanitation Data'!F13),DD6="Yes"),'Sanitation Data'!F13,IF(AND(ISNUMBER('Sanitation Data'!F13),DD6="No",ISNUMBER('Sanitation Data'!F13)),CONCATENATE("[",ROUND('Sanitation Data'!F13,0),"]"),NA()))</f>
        <v>#N/A</v>
      </c>
      <c r="AP6" s="253">
        <f>+IF(AND(ISNUMBER('Sanitation Data'!G5),DE6="Yes"),100-'Sanitation Data'!G5,IF(AND(ISNUMBER('Sanitation Data'!G5),DE6="No",ISNUMBER('Sanitation Data'!G5)),CONCATENATE("[",ROUND(100-'Sanitation Data'!G5,0),"]"),NA()))</f>
        <v>52.763255004351613</v>
      </c>
      <c r="AQ6" s="253" t="e">
        <f>+IF(AND(ISNUMBER('Sanitation Data'!G7),DF6="Yes"),'Sanitation Data'!G7,IF(AND(ISNUMBER('Sanitation Data'!G7),DF6="No",ISNUMBER('Sanitation Data'!G7)),CONCATENATE("[",ROUND('Sanitation Data'!G7,0),"]"),NA()))</f>
        <v>#N/A</v>
      </c>
      <c r="AR6" s="253" t="e">
        <f>+IF(AND(ISNUMBER('Sanitation Data'!G11),DG6="Yes"),'Sanitation Data'!G11,IF(AND(ISNUMBER('Sanitation Data'!G11),DG6="No",ISNUMBER('Sanitation Data'!G11)),CONCATENATE("[",ROUND('Sanitation Data'!G11,0),"]"),NA()))</f>
        <v>#N/A</v>
      </c>
      <c r="AS6" s="253" t="e">
        <f>+IF(AND(ISNUMBER('Sanitation Data'!G12),DH6="Yes"),'Sanitation Data'!G12,IF(AND(ISNUMBER('Sanitation Data'!G12),DH6="No",ISNUMBER('Sanitation Data'!G12)),CONCATENATE("[",ROUND('Sanitation Data'!G12,0),"]"),NA()))</f>
        <v>#N/A</v>
      </c>
      <c r="AT6" s="253" t="e">
        <f>+IF(AND(ISNUMBER('Sanitation Data'!G13),DI6="Yes"),'Sanitation Data'!G13,IF(AND(ISNUMBER('Sanitation Data'!G13),DI6="No",ISNUMBER('Sanitation Data'!G13)),CONCATENATE("[",ROUND('Sanitation Data'!G13,0),"]"),NA()))</f>
        <v>#N/A</v>
      </c>
      <c r="AU6" s="253">
        <f>+IF(AND(ISNUMBER('Sanitation Data'!H5),DJ6="Yes"),100-'Sanitation Data'!H5,IF(AND(ISNUMBER('Sanitation Data'!H5),DJ6="No",ISNUMBER('Sanitation Data'!H5)),CONCATENATE("[",ROUND(100-'Sanitation Data'!H5,0),"]"),NA()))</f>
        <v>96.137073170731696</v>
      </c>
      <c r="AV6" s="253" t="e">
        <f>+IF(AND(ISNUMBER('Sanitation Data'!H7),DK6="Yes"),'Sanitation Data'!H7,IF(AND(ISNUMBER('Sanitation Data'!H7),DK6="No",ISNUMBER('Sanitation Data'!H7)),CONCATENATE("[",ROUND('Sanitation Data'!H7,0),"]"),NA()))</f>
        <v>#N/A</v>
      </c>
      <c r="AW6" s="253" t="e">
        <f>+IF(AND(ISNUMBER('Sanitation Data'!H11),DL6="Yes"),'Sanitation Data'!H11,IF(AND(ISNUMBER('Sanitation Data'!H11),DL6="No",ISNUMBER('Sanitation Data'!H11)),CONCATENATE("[",ROUND('Sanitation Data'!H11,0),"]"),NA()))</f>
        <v>#N/A</v>
      </c>
      <c r="AX6" s="253" t="e">
        <f>+IF(AND(ISNUMBER('Sanitation Data'!H12),DM6="Yes"),'Sanitation Data'!H12,IF(AND(ISNUMBER('Sanitation Data'!H12),DM6="No",ISNUMBER('Sanitation Data'!H12)),CONCATENATE("[",ROUND('Sanitation Data'!H12,0),"]"),NA()))</f>
        <v>#N/A</v>
      </c>
      <c r="AY6" s="253" t="e">
        <f>+IF(AND(ISNUMBER('Sanitation Data'!H13),DN6="Yes"),'Sanitation Data'!H13,IF(AND(ISNUMBER('Sanitation Data'!H13),DN6="No",ISNUMBER('Sanitation Data'!H13)),CONCATENATE("[",ROUND('Sanitation Data'!H13,0),"]"),NA()))</f>
        <v>#N/A</v>
      </c>
      <c r="AZ6" s="254" t="e">
        <f>+IF(AND(ISNUMBER('Hygiene Data'!C6),DO6="Yes"),'Hygiene Data'!C6,IF(AND(ISNUMBER('Hygiene Data'!C6),DO6="No",ISNUMBER('Hygiene Data'!C6)),CONCATENATE("[",ROUND('Hygiene Data'!C6,0),"]"),NA()))</f>
        <v>#N/A</v>
      </c>
      <c r="BA6" s="254" t="e">
        <f>+IF(AND(ISNUMBER('Hygiene Data'!C8),DP6="Yes"),'Hygiene Data'!C8,IF(AND(ISNUMBER('Hygiene Data'!C8),DP6="No",ISNUMBER('Hygiene Data'!C8)),CONCATENATE("[",ROUND('Hygiene Data'!C8,0),"]"),NA()))</f>
        <v>#N/A</v>
      </c>
      <c r="BB6" s="254" t="e">
        <f>+IF(AND(ISNUMBER('Hygiene Data'!C10),DQ6="Yes"),'Hygiene Data'!C10,IF(AND(ISNUMBER('Hygiene Data'!C10),DQ6="No",ISNUMBER('Hygiene Data'!C10)),CONCATENATE("[",ROUND('Hygiene Data'!C10,0),"]"),NA()))</f>
        <v>#N/A</v>
      </c>
      <c r="BC6" s="254" t="e">
        <f>+IF(AND(ISNUMBER('Hygiene Data'!D6),DR6="Yes"),'Hygiene Data'!D6,IF(AND(ISNUMBER('Hygiene Data'!D6),DR6="No",ISNUMBER('Hygiene Data'!D6)),CONCATENATE("[",ROUND('Hygiene Data'!D6,0),"]"),NA()))</f>
        <v>#N/A</v>
      </c>
      <c r="BD6" s="254" t="e">
        <f>+IF(AND(ISNUMBER('Hygiene Data'!D8),DS6="Yes"),'Hygiene Data'!D8,IF(AND(ISNUMBER('Hygiene Data'!D8),DS6="No",ISNUMBER('Hygiene Data'!D8)),CONCATENATE("[",ROUND('Hygiene Data'!D8,0),"]"),NA()))</f>
        <v>#N/A</v>
      </c>
      <c r="BE6" s="254" t="e">
        <f>+IF(AND(ISNUMBER('Hygiene Data'!D10),DT6="Yes"),'Hygiene Data'!D10,IF(AND(ISNUMBER('Hygiene Data'!D10),DT6="No",ISNUMBER('Hygiene Data'!D10)),CONCATENATE("[",ROUND('Hygiene Data'!D10,0),"]"),NA()))</f>
        <v>#N/A</v>
      </c>
      <c r="BF6" s="254" t="e">
        <f>+IF(AND(ISNUMBER('Hygiene Data'!E6),DU6="Yes"),'Hygiene Data'!E6,IF(AND(ISNUMBER('Hygiene Data'!E6),DU6="No",ISNUMBER('Hygiene Data'!E6)),CONCATENATE("[",ROUND('Hygiene Data'!E6,0),"]"),NA()))</f>
        <v>#N/A</v>
      </c>
      <c r="BG6" s="254" t="e">
        <f>+IF(AND(ISNUMBER('Hygiene Data'!E8),DV6="Yes"),'Hygiene Data'!E8,IF(AND(ISNUMBER('Hygiene Data'!E8),DV6="No",ISNUMBER('Hygiene Data'!E8)),CONCATENATE("[",ROUND('Hygiene Data'!E8,0),"]"),NA()))</f>
        <v>#N/A</v>
      </c>
      <c r="BH6" s="254" t="e">
        <f>+IF(AND(ISNUMBER('Hygiene Data'!E10),DW6="Yes"),'Hygiene Data'!E10,IF(AND(ISNUMBER('Hygiene Data'!E10),DW6="No",ISNUMBER('Hygiene Data'!E10)),CONCATENATE("[",ROUND('Hygiene Data'!E10,0),"]"),NA()))</f>
        <v>#N/A</v>
      </c>
      <c r="BI6" s="254" t="e">
        <f>+IF(AND(ISNUMBER('Hygiene Data'!F6),DX6="Yes"),'Hygiene Data'!F6,IF(AND(ISNUMBER('Hygiene Data'!F6),DX6="No",ISNUMBER('Hygiene Data'!F6)),CONCATENATE("[",ROUND('Hygiene Data'!F6,0),"]"),NA()))</f>
        <v>#N/A</v>
      </c>
      <c r="BJ6" s="254" t="e">
        <f>+IF(AND(ISNUMBER('Hygiene Data'!F8),DY6="Yes"),'Hygiene Data'!F8,IF(AND(ISNUMBER('Hygiene Data'!F8),DY6="No",ISNUMBER('Hygiene Data'!F8)),CONCATENATE("[",ROUND('Hygiene Data'!F8,0),"]"),NA()))</f>
        <v>#N/A</v>
      </c>
      <c r="BK6" s="254" t="e">
        <f>+IF(AND(ISNUMBER('Hygiene Data'!F10),DZ6="Yes"),'Hygiene Data'!F10,IF(AND(ISNUMBER('Hygiene Data'!F10),DZ6="No",ISNUMBER('Hygiene Data'!F10)),CONCATENATE("[",ROUND('Hygiene Data'!F10,0),"]"),NA()))</f>
        <v>#N/A</v>
      </c>
      <c r="BL6" s="254" t="e">
        <f>+IF(AND(ISNUMBER('Hygiene Data'!G6),EA6="Yes"),'Hygiene Data'!G6,IF(AND(ISNUMBER('Hygiene Data'!G6),EA6="No",ISNUMBER('Hygiene Data'!G6)),CONCATENATE("[",ROUND('Hygiene Data'!G6,0),"]"),NA()))</f>
        <v>#N/A</v>
      </c>
      <c r="BM6" s="254" t="e">
        <f>+IF(AND(ISNUMBER('Hygiene Data'!G8),EB6="Yes"),'Hygiene Data'!G8,IF(AND(ISNUMBER('Hygiene Data'!G8),EB6="No",ISNUMBER('Hygiene Data'!G8)),CONCATENATE("[",ROUND('Hygiene Data'!G8,0),"]"),NA()))</f>
        <v>#N/A</v>
      </c>
      <c r="BN6" s="254" t="e">
        <f>+IF(AND(ISNUMBER('Hygiene Data'!G10),EC6="Yes"),'Hygiene Data'!G10,IF(AND(ISNUMBER('Hygiene Data'!G10),EC6="No",ISNUMBER('Hygiene Data'!G10)),CONCATENATE("[",ROUND('Hygiene Data'!G10,0),"]"),NA()))</f>
        <v>#N/A</v>
      </c>
      <c r="BO6" s="254" t="e">
        <f>+IF(AND(ISNUMBER('Hygiene Data'!H6),ED6="Yes"),'Hygiene Data'!H6,IF(AND(ISNUMBER('Hygiene Data'!H6),ED6="No",ISNUMBER('Hygiene Data'!H6)),CONCATENATE("[",ROUND('Hygiene Data'!H6,0),"]"),NA()))</f>
        <v>#N/A</v>
      </c>
      <c r="BP6" s="254" t="e">
        <f>+IF(AND(ISNUMBER('Hygiene Data'!H8),EE6="Yes"),'Hygiene Data'!H8,IF(AND(ISNUMBER('Hygiene Data'!H8),EE6="No",ISNUMBER('Hygiene Data'!H8)),CONCATENATE("[",ROUND('Hygiene Data'!H8,0),"]"),NA()))</f>
        <v>#N/A</v>
      </c>
      <c r="BQ6" s="254" t="e">
        <f>+IF(AND(ISNUMBER('Hygiene Data'!H10),EF6="Yes"),'Hygiene Data'!H10,IF(AND(ISNUMBER('Hygiene Data'!H10),EF6="No",ISNUMBER('Hygiene Data'!H10)),CONCATENATE("[",ROUND('Hygiene Data'!H10,0),"]"),NA()))</f>
        <v>#N/A</v>
      </c>
      <c r="BS6" s="36" t="str">
        <f>+'Water Data'!C28</f>
        <v>Yes</v>
      </c>
      <c r="BT6" s="36">
        <f>+'Water Data'!C29</f>
        <v>0</v>
      </c>
      <c r="BU6" s="36">
        <f>+'Water Data'!C30</f>
        <v>0</v>
      </c>
      <c r="BV6" s="36">
        <f>+'Water Data'!D28</f>
        <v>0</v>
      </c>
      <c r="BW6" s="36">
        <f>+'Water Data'!D29</f>
        <v>0</v>
      </c>
      <c r="BX6" s="36">
        <f>+'Water Data'!D30</f>
        <v>0</v>
      </c>
      <c r="BY6" s="36">
        <f>+'Water Data'!E28</f>
        <v>0</v>
      </c>
      <c r="BZ6" s="36">
        <f>+'Water Data'!E29</f>
        <v>0</v>
      </c>
      <c r="CA6" s="36">
        <f>+'Water Data'!E30</f>
        <v>0</v>
      </c>
      <c r="CB6" s="36">
        <f>+'Water Data'!F28</f>
        <v>0</v>
      </c>
      <c r="CC6" s="36">
        <f>+'Water Data'!F29</f>
        <v>0</v>
      </c>
      <c r="CD6" s="36">
        <f>+'Water Data'!F30</f>
        <v>0</v>
      </c>
      <c r="CE6" s="36" t="str">
        <f>+'Water Data'!G28</f>
        <v>Yes</v>
      </c>
      <c r="CF6" s="36">
        <f>+'Water Data'!G29</f>
        <v>0</v>
      </c>
      <c r="CG6" s="36">
        <f>+'Water Data'!G30</f>
        <v>0</v>
      </c>
      <c r="CH6" s="36" t="str">
        <f>+'Water Data'!H28</f>
        <v>Yes</v>
      </c>
      <c r="CI6" s="36">
        <f>+'Water Data'!H29</f>
        <v>0</v>
      </c>
      <c r="CJ6" s="36">
        <f>+'Water Data'!H30</f>
        <v>0</v>
      </c>
      <c r="CK6" s="36" t="str">
        <f>+'Sanitation Data'!C29</f>
        <v>Yes</v>
      </c>
      <c r="CL6" s="36">
        <f>+'Sanitation Data'!C30</f>
        <v>0</v>
      </c>
      <c r="CM6" s="36">
        <f>+'Sanitation Data'!C31</f>
        <v>0</v>
      </c>
      <c r="CN6" s="36">
        <f>+'Sanitation Data'!C32</f>
        <v>0</v>
      </c>
      <c r="CO6" s="36">
        <f>+'Sanitation Data'!C33</f>
        <v>0</v>
      </c>
      <c r="CP6" s="36">
        <f>+'Sanitation Data'!D29</f>
        <v>0</v>
      </c>
      <c r="CQ6" s="36">
        <f>+'Sanitation Data'!D30</f>
        <v>0</v>
      </c>
      <c r="CR6" s="36">
        <f>+'Sanitation Data'!D31</f>
        <v>0</v>
      </c>
      <c r="CS6" s="36">
        <f>+'Sanitation Data'!D32</f>
        <v>0</v>
      </c>
      <c r="CT6" s="36">
        <f>+'Sanitation Data'!D33</f>
        <v>0</v>
      </c>
      <c r="CU6" s="36">
        <f>+'Sanitation Data'!E29</f>
        <v>0</v>
      </c>
      <c r="CV6" s="36">
        <f>+'Sanitation Data'!E30</f>
        <v>0</v>
      </c>
      <c r="CW6" s="36">
        <f>+'Sanitation Data'!E31</f>
        <v>0</v>
      </c>
      <c r="CX6" s="36">
        <f>+'Sanitation Data'!E32</f>
        <v>0</v>
      </c>
      <c r="CY6" s="36">
        <f>+'Sanitation Data'!E33</f>
        <v>0</v>
      </c>
      <c r="CZ6" s="36">
        <f>+'Sanitation Data'!F29</f>
        <v>0</v>
      </c>
      <c r="DA6" s="36">
        <f>+'Sanitation Data'!F30</f>
        <v>0</v>
      </c>
      <c r="DB6" s="36">
        <f>+'Sanitation Data'!F31</f>
        <v>0</v>
      </c>
      <c r="DC6" s="36">
        <f>+'Sanitation Data'!F32</f>
        <v>0</v>
      </c>
      <c r="DD6" s="36">
        <f>+'Sanitation Data'!F33</f>
        <v>0</v>
      </c>
      <c r="DE6" s="36" t="str">
        <f>+'Sanitation Data'!G29</f>
        <v>Yes</v>
      </c>
      <c r="DF6" s="36">
        <f>+'Sanitation Data'!G30</f>
        <v>0</v>
      </c>
      <c r="DG6" s="36">
        <f>+'Sanitation Data'!G31</f>
        <v>0</v>
      </c>
      <c r="DH6" s="36">
        <f>+'Sanitation Data'!G32</f>
        <v>0</v>
      </c>
      <c r="DI6" s="36">
        <f>+'Sanitation Data'!G33</f>
        <v>0</v>
      </c>
      <c r="DJ6" s="36" t="str">
        <f>+'Sanitation Data'!H29</f>
        <v>Yes</v>
      </c>
      <c r="DK6" s="36">
        <f>+'Sanitation Data'!H30</f>
        <v>0</v>
      </c>
      <c r="DL6" s="36">
        <f>+'Sanitation Data'!H31</f>
        <v>0</v>
      </c>
      <c r="DM6" s="36">
        <f>+'Sanitation Data'!H32</f>
        <v>0</v>
      </c>
      <c r="DN6" s="36">
        <f>+'Sanitation Data'!H33</f>
        <v>0</v>
      </c>
      <c r="DO6" s="36">
        <f>+'Hygiene Data'!C12</f>
        <v>0</v>
      </c>
      <c r="DP6" s="36">
        <f>+'Hygiene Data'!C13</f>
        <v>0</v>
      </c>
      <c r="DQ6" s="36">
        <f>+'Hygiene Data'!C14</f>
        <v>0</v>
      </c>
      <c r="DR6" s="36">
        <f>+'Hygiene Data'!D12</f>
        <v>0</v>
      </c>
      <c r="DS6" s="36">
        <f>+'Hygiene Data'!D13</f>
        <v>0</v>
      </c>
      <c r="DT6" s="36">
        <f>+'Hygiene Data'!D14</f>
        <v>0</v>
      </c>
      <c r="DU6" s="36">
        <f>+'Hygiene Data'!E12</f>
        <v>0</v>
      </c>
      <c r="DV6" s="36">
        <f>+'Hygiene Data'!E13</f>
        <v>0</v>
      </c>
      <c r="DW6" s="36">
        <f>+'Hygiene Data'!E14</f>
        <v>0</v>
      </c>
      <c r="DX6" s="36">
        <f>+'Hygiene Data'!F12</f>
        <v>0</v>
      </c>
      <c r="DY6" s="36">
        <f>+'Hygiene Data'!F13</f>
        <v>0</v>
      </c>
      <c r="DZ6" s="36">
        <f>+'Hygiene Data'!F14</f>
        <v>0</v>
      </c>
      <c r="EA6" s="36">
        <f>+'Hygiene Data'!G12</f>
        <v>0</v>
      </c>
      <c r="EB6" s="36">
        <f>+'Hygiene Data'!G13</f>
        <v>0</v>
      </c>
      <c r="EC6" s="36">
        <f>+'Hygiene Data'!G14</f>
        <v>0</v>
      </c>
      <c r="ED6" s="36">
        <f>+'Hygiene Data'!H12</f>
        <v>0</v>
      </c>
      <c r="EE6" s="36">
        <f>+'Hygiene Data'!H13</f>
        <v>0</v>
      </c>
      <c r="EF6" s="36">
        <f>+'Hygiene Data'!H14</f>
        <v>0</v>
      </c>
    </row>
    <row r="7" x14ac:dyDescent="0.2">
      <c r="A7" s="59" t="str">
        <f ca="true">+IF(OFFSET('Water Data'!$B$1,0,10*ROW('Water Data'!B1))="","",OFFSET('Water Data'!$B$1,0,10*ROW('Water Data'!B1)))</f>
        <v>EMIS01</v>
      </c>
      <c r="B7" s="59" t="str">
        <f ca="true">+IF(OFFSET('Water Data'!$A$3,0,10*ROW('Water Data'!A1))="","",OFFSET('Water Data'!$A$3,0,10*ROW('Water Data'!A1)))</f>
        <v>EMIS</v>
      </c>
      <c r="C7" s="59">
        <f ca="true">+IF(OFFSET('Water Data'!$C$3,0,10*ROW('Water Data'!C1))="","",OFFSET('Water Data'!$C$3,0,10*ROW('Water Data'!C1)))</f>
        <v>2001</v>
      </c>
      <c r="D7" s="252">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47.75928163535545</v>
      </c>
      <c r="E7" s="252"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52"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52"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52"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52"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52"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52"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52"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52"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52"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52"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52">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46.893989813242783</v>
      </c>
      <c r="Q7" s="252"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52"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52">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79.145518867924523</v>
      </c>
      <c r="T7" s="252"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52"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3">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77.49521641976331</v>
      </c>
      <c r="W7" s="253"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3"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3"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3"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3"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3"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3"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3"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3"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3"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3"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3"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3"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3"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3"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3"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3"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3"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3"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3">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76.978089983022073</v>
      </c>
      <c r="AQ7" s="253"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3"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3"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3"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3">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97.314622641509416</v>
      </c>
      <c r="AV7" s="253"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3"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3"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3"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4"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4"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4"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4"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4"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4"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4"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4"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4"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4"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4"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4"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4"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4"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4"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4"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4"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4"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6" t="str">
        <f ca="true">+IF(OFFSET('Water Data'!$C$28,0,10*ROW('Water Data'!C1))="","",OFFSET('Water Data'!$C$28,0,10*ROW('Water Data'!C1)))</f>
        <v>Yes</v>
      </c>
      <c r="BT7" s="36" t="str">
        <f ca="true">+IF(OFFSET('Water Data'!$C$29,0,10*ROW('Water Data'!C1))="","",OFFSET('Water Data'!$C$29,0,10*ROW('Water Data'!C1)))</f>
        <v/>
      </c>
      <c r="BU7" s="36" t="str">
        <f ca="true">+IF(OFFSET('Water Data'!$C$30,0,10*ROW('Water Data'!C1))="","",OFFSET('Water Data'!$C$30,0,10*ROW('Water Data'!C1)))</f>
        <v/>
      </c>
      <c r="BV7" s="36" t="str">
        <f ca="true">+IF(OFFSET('Water Data'!$D$28,0,10*ROW('Water Data'!D1))="","",OFFSET('Water Data'!$D$28,0,10*ROW('Water Data'!D1)))</f>
        <v/>
      </c>
      <c r="BW7" s="36" t="str">
        <f ca="true">+IF(OFFSET('Water Data'!$D$29,0,10*ROW('Water Data'!D1))="","",OFFSET('Water Data'!$D$29,0,10*ROW('Water Data'!D1)))</f>
        <v/>
      </c>
      <c r="BX7" s="36" t="str">
        <f ca="true">+IF(OFFSET('Water Data'!$D$30,0,10*ROW('Water Data'!D1))="","",OFFSET('Water Data'!$D$30,0,10*ROW('Water Data'!D1)))</f>
        <v/>
      </c>
      <c r="BY7" s="36" t="str">
        <f ca="true">+IF(OFFSET('Water Data'!$E$28,0,10*ROW('Water Data'!E1))="","",OFFSET('Water Data'!$E$28,0,10*ROW('Water Data'!E1)))</f>
        <v/>
      </c>
      <c r="BZ7" s="36" t="str">
        <f ca="true">+IF(OFFSET('Water Data'!$E$29,0,10*ROW('Water Data'!E1))="","",OFFSET('Water Data'!$E$29,0,10*ROW('Water Data'!E1)))</f>
        <v/>
      </c>
      <c r="CA7" s="36" t="str">
        <f ca="true">+IF(OFFSET('Water Data'!$E$30,0,10*ROW('Water Data'!E1))="","",OFFSET('Water Data'!$E$30,0,10*ROW('Water Data'!E1)))</f>
        <v/>
      </c>
      <c r="CB7" s="36" t="str">
        <f ca="true">+IF(OFFSET('Water Data'!$F$28,0,10*ROW('Water Data'!F1))="","",OFFSET('Water Data'!$F$28,0,10*ROW('Water Data'!F1)))</f>
        <v/>
      </c>
      <c r="CC7" s="36" t="str">
        <f ca="true">+IF(OFFSET('Water Data'!$F$29,0,10*ROW('Water Data'!F1))="","",OFFSET('Water Data'!$F$29,0,10*ROW('Water Data'!F1)))</f>
        <v/>
      </c>
      <c r="CD7" s="36" t="str">
        <f ca="true">+IF(OFFSET('Water Data'!$F$30,0,10*ROW('Water Data'!F1))="","",OFFSET('Water Data'!$F$30,0,10*ROW('Water Data'!F1)))</f>
        <v/>
      </c>
      <c r="CE7" s="36" t="str">
        <f ca="true">+IF(OFFSET('Water Data'!$G$28,0,10*ROW('Water Data'!G1))="","",OFFSET('Water Data'!$G$28,0,10*ROW('Water Data'!G1)))</f>
        <v>Yes</v>
      </c>
      <c r="CF7" s="36" t="str">
        <f ca="true">+IF(OFFSET('Water Data'!$G$29,0,10*ROW('Water Data'!G1))="","",OFFSET('Water Data'!$G$29,0,10*ROW('Water Data'!G1)))</f>
        <v/>
      </c>
      <c r="CG7" s="36" t="str">
        <f ca="true">+IF(OFFSET('Water Data'!$G$30,0,10*ROW('Water Data'!G1))="","",OFFSET('Water Data'!$G$30,0,10*ROW('Water Data'!G1)))</f>
        <v/>
      </c>
      <c r="CH7" s="36" t="str">
        <f ca="true">+IF(OFFSET('Water Data'!$H$28,0,10*ROW('Water Data'!H1))="","",OFFSET('Water Data'!$H$28,0,10*ROW('Water Data'!H1)))</f>
        <v>Yes</v>
      </c>
      <c r="CI7" s="36" t="str">
        <f ca="true">+IF(OFFSET('Water Data'!$H$29,0,10*ROW('Water Data'!H1))="","",OFFSET('Water Data'!$H$29,0,10*ROW('Water Data'!H1)))</f>
        <v/>
      </c>
      <c r="CJ7" s="36" t="str">
        <f ca="true">+IF(OFFSET('Water Data'!$H$30,0,10*ROW('Water Data'!H1))="","",OFFSET('Water Data'!$H$30,0,10*ROW('Water Data'!H1)))</f>
        <v/>
      </c>
      <c r="CK7" s="36" t="str">
        <f ca="true">+IF(OFFSET('Sanitation Data'!$C$29,0,10*ROW('Sanitation Data'!C1))="","",OFFSET('Sanitation Data'!$C$29,0,10*ROW('Sanitation Data'!C1)))</f>
        <v>Yes</v>
      </c>
      <c r="CL7" s="36" t="str">
        <f ca="true">+IF(OFFSET('Sanitation Data'!$C$30,0,10*ROW('Sanitation Data'!C1))="","",OFFSET('Sanitation Data'!$C$30,0,10*ROW('Sanitation Data'!C1)))</f>
        <v/>
      </c>
      <c r="CM7" s="36" t="str">
        <f ca="true">+IF(OFFSET('Sanitation Data'!$C$31,0,10*ROW('Sanitation Data'!C1))="","",OFFSET('Sanitation Data'!$C$31,0,10*ROW('Sanitation Data'!C1)))</f>
        <v/>
      </c>
      <c r="CN7" s="36" t="str">
        <f ca="true">+IF(OFFSET('Sanitation Data'!$C$32,0,10*ROW('Sanitation Data'!C1))="","",OFFSET('Sanitation Data'!$C$32,0,10*ROW('Sanitation Data'!C1)))</f>
        <v/>
      </c>
      <c r="CO7" s="36" t="str">
        <f ca="true">+IF(OFFSET('Sanitation Data'!$C$33,0,10*ROW('Sanitation Data'!C1))="","",OFFSET('Sanitation Data'!$C$33,0,10*ROW('Sanitation Data'!C1)))</f>
        <v/>
      </c>
      <c r="CP7" s="36" t="str">
        <f ca="true">+IF(OFFSET('Sanitation Data'!$D$29,0,10*ROW('Sanitation Data'!D1))="","",OFFSET('Sanitation Data'!$D$29,0,10*ROW('Sanitation Data'!D1)))</f>
        <v/>
      </c>
      <c r="CQ7" s="36" t="str">
        <f ca="true">+IF(OFFSET('Sanitation Data'!$D$30,0,10*ROW('Sanitation Data'!D1))="","",OFFSET('Sanitation Data'!$D$30,0,10*ROW('Sanitation Data'!D1)))</f>
        <v/>
      </c>
      <c r="CR7" s="36" t="str">
        <f ca="true">+IF(OFFSET('Sanitation Data'!$D$31,0,10*ROW('Sanitation Data'!D1))="","",OFFSET('Sanitation Data'!$D$31,0,10*ROW('Sanitation Data'!D1)))</f>
        <v/>
      </c>
      <c r="CS7" s="36" t="str">
        <f ca="true">+IF(OFFSET('Sanitation Data'!$D$32,0,10*ROW('Sanitation Data'!D1))="","",OFFSET('Sanitation Data'!$D$32,0,10*ROW('Sanitation Data'!D1)))</f>
        <v/>
      </c>
      <c r="CT7" s="36" t="str">
        <f ca="true">+IF(OFFSET('Sanitation Data'!$D$33,0,10*ROW('Sanitation Data'!D1))="","",OFFSET('Sanitation Data'!$D$33,0,10*ROW('Sanitation Data'!D1)))</f>
        <v/>
      </c>
      <c r="CU7" s="36" t="str">
        <f ca="true">+IF(OFFSET('Sanitation Data'!$E$29,0,10*ROW('Sanitation Data'!E1))="","",OFFSET('Sanitation Data'!$E$29,0,10*ROW('Sanitation Data'!E1)))</f>
        <v/>
      </c>
      <c r="CV7" s="36" t="str">
        <f ca="true">+IF(OFFSET('Sanitation Data'!$E$30,0,10*ROW('Sanitation Data'!E1))="","",OFFSET('Sanitation Data'!$E$30,0,10*ROW('Sanitation Data'!E1)))</f>
        <v/>
      </c>
      <c r="CW7" s="36" t="str">
        <f ca="true">+IF(OFFSET('Sanitation Data'!$E$31,0,10*ROW('Sanitation Data'!E1))="","",OFFSET('Sanitation Data'!$E$31,0,10*ROW('Sanitation Data'!E1)))</f>
        <v/>
      </c>
      <c r="CX7" s="36" t="str">
        <f ca="true">+IF(OFFSET('Sanitation Data'!$E$32,0,10*ROW('Sanitation Data'!E1))="","",OFFSET('Sanitation Data'!$E$32,0,10*ROW('Sanitation Data'!E1)))</f>
        <v/>
      </c>
      <c r="CY7" s="36" t="str">
        <f ca="true">+IF(OFFSET('Sanitation Data'!$E$33,0,10*ROW('Sanitation Data'!E1))="","",OFFSET('Sanitation Data'!$E$33,0,10*ROW('Sanitation Data'!E1)))</f>
        <v/>
      </c>
      <c r="CZ7" s="36" t="str">
        <f ca="true">+IF(OFFSET('Sanitation Data'!$F$29,0,10*ROW('Sanitation Data'!F1))="","",OFFSET('Sanitation Data'!$F$29,0,10*ROW('Sanitation Data'!F1)))</f>
        <v/>
      </c>
      <c r="DA7" s="36" t="str">
        <f ca="true">+IF(OFFSET('Sanitation Data'!$F$30,0,10*ROW('Sanitation Data'!F1))="","",OFFSET('Sanitation Data'!$F$30,0,10*ROW('Sanitation Data'!F1)))</f>
        <v/>
      </c>
      <c r="DB7" s="36" t="str">
        <f ca="true">+IF(OFFSET('Sanitation Data'!$F$31,0,10*ROW('Sanitation Data'!F1))="","",OFFSET('Sanitation Data'!$F$31,0,10*ROW('Sanitation Data'!F1)))</f>
        <v/>
      </c>
      <c r="DC7" s="36" t="str">
        <f ca="true">+IF(OFFSET('Sanitation Data'!$F$32,0,10*ROW('Sanitation Data'!F1))="","",OFFSET('Sanitation Data'!$F$32,0,10*ROW('Sanitation Data'!F1)))</f>
        <v/>
      </c>
      <c r="DD7" s="36" t="str">
        <f ca="true">+IF(OFFSET('Sanitation Data'!$F$33,0,10*ROW('Sanitation Data'!F1))="","",OFFSET('Sanitation Data'!$F$33,0,10*ROW('Sanitation Data'!F1)))</f>
        <v/>
      </c>
      <c r="DE7" s="36" t="str">
        <f ca="true">+IF(OFFSET('Sanitation Data'!$G$29,0,10*ROW('Sanitation Data'!G1))="","",OFFSET('Sanitation Data'!$G$29,0,10*ROW('Sanitation Data'!G1)))</f>
        <v>Yes</v>
      </c>
      <c r="DF7" s="36" t="str">
        <f ca="true">+IF(OFFSET('Sanitation Data'!$G$30,0,10*ROW('Sanitation Data'!G1))="","",OFFSET('Sanitation Data'!$G$30,0,10*ROW('Sanitation Data'!G1)))</f>
        <v/>
      </c>
      <c r="DG7" s="36" t="str">
        <f ca="true">+IF(OFFSET('Sanitation Data'!$G$31,0,10*ROW('Sanitation Data'!G1))="","",OFFSET('Sanitation Data'!$G$31,0,10*ROW('Sanitation Data'!G1)))</f>
        <v/>
      </c>
      <c r="DH7" s="36" t="str">
        <f ca="true">+IF(OFFSET('Sanitation Data'!$G$32,0,10*ROW('Sanitation Data'!G1))="","",OFFSET('Sanitation Data'!$G$32,0,10*ROW('Sanitation Data'!G1)))</f>
        <v/>
      </c>
      <c r="DI7" s="36" t="str">
        <f ca="true">+IF(OFFSET('Sanitation Data'!$G$33,0,10*ROW('Sanitation Data'!G1))="","",OFFSET('Sanitation Data'!$G$33,0,10*ROW('Sanitation Data'!G1)))</f>
        <v/>
      </c>
      <c r="DJ7" s="36" t="str">
        <f ca="true">+IF(OFFSET('Sanitation Data'!$H$29,0,10*ROW('Sanitation Data'!H1))="","",OFFSET('Sanitation Data'!$H$29,0,10*ROW('Sanitation Data'!H1)))</f>
        <v>Yes</v>
      </c>
      <c r="DK7" s="36" t="str">
        <f ca="true">+IF(OFFSET('Sanitation Data'!$H$30,0,10*ROW('Sanitation Data'!H1))="","",OFFSET('Sanitation Data'!$H$30,0,10*ROW('Sanitation Data'!H1)))</f>
        <v/>
      </c>
      <c r="DL7" s="36" t="str">
        <f ca="true">+IF(OFFSET('Sanitation Data'!$H$31,0,10*ROW('Sanitation Data'!H1))="","",OFFSET('Sanitation Data'!$H$31,0,10*ROW('Sanitation Data'!H1)))</f>
        <v/>
      </c>
      <c r="DM7" s="36" t="str">
        <f ca="true">+IF(OFFSET('Sanitation Data'!$H$32,0,10*ROW('Sanitation Data'!H1))="","",OFFSET('Sanitation Data'!$H$32,0,10*ROW('Sanitation Data'!H1)))</f>
        <v/>
      </c>
      <c r="DN7" s="36" t="str">
        <f ca="true">+IF(OFFSET('Sanitation Data'!$H$33,0,10*ROW('Sanitation Data'!H1))="","",OFFSET('Sanitation Data'!$H$33,0,10*ROW('Sanitation Data'!H1)))</f>
        <v/>
      </c>
      <c r="DO7" s="36" t="str">
        <f ca="true">+IF(OFFSET('Hygiene Data'!$C$12,0,10*ROW('Hygiene Data'!C1))="","",OFFSET('Hygiene Data'!$C$12,0,10*ROW('Hygiene Data'!C1)))</f>
        <v/>
      </c>
      <c r="DP7" s="36" t="str">
        <f ca="true">+IF(OFFSET('Hygiene Data'!$C$13,0,10*ROW('Hygiene Data'!C1))="","",OFFSET('Hygiene Data'!$C$13,0,10*ROW('Hygiene Data'!C1)))</f>
        <v/>
      </c>
      <c r="DQ7" s="36" t="str">
        <f ca="true">+IF(OFFSET('Hygiene Data'!$C$14,0,10*ROW('Hygiene Data'!C1))="","",OFFSET('Hygiene Data'!$C$14,0,10*ROW('Hygiene Data'!C1)))</f>
        <v/>
      </c>
      <c r="DR7" s="36" t="str">
        <f ca="true">+IF(OFFSET('Hygiene Data'!$D$12,0,10*ROW('Hygiene Data'!D1))="","",OFFSET('Hygiene Data'!$D$12,0,10*ROW('Hygiene Data'!D1)))</f>
        <v/>
      </c>
      <c r="DS7" s="36" t="str">
        <f ca="true">+IF(OFFSET('Hygiene Data'!$D$13,0,10*ROW('Hygiene Data'!D1))="","",OFFSET('Hygiene Data'!$D$13,0,10*ROW('Hygiene Data'!D1)))</f>
        <v/>
      </c>
      <c r="DT7" s="36" t="str">
        <f ca="true">+IF(OFFSET('Hygiene Data'!$D$14,0,10*ROW('Hygiene Data'!D1))="","",OFFSET('Hygiene Data'!$D$14,0,10*ROW('Hygiene Data'!D1)))</f>
        <v/>
      </c>
      <c r="DU7" s="36" t="str">
        <f ca="true">+IF(OFFSET('Hygiene Data'!$E$12,0,10*ROW('Hygiene Data'!E1))="","",OFFSET('Hygiene Data'!$E$12,0,10*ROW('Hygiene Data'!E1)))</f>
        <v/>
      </c>
      <c r="DV7" s="36" t="str">
        <f ca="true">+IF(OFFSET('Hygiene Data'!$E$13,0,10*ROW('Hygiene Data'!E1))="","",OFFSET('Hygiene Data'!$E$13,0,10*ROW('Hygiene Data'!E1)))</f>
        <v/>
      </c>
      <c r="DW7" s="36" t="str">
        <f ca="true">+IF(OFFSET('Hygiene Data'!$E$14,0,10*ROW('Hygiene Data'!E1))="","",OFFSET('Hygiene Data'!$E$14,0,10*ROW('Hygiene Data'!E1)))</f>
        <v/>
      </c>
      <c r="DX7" s="36" t="str">
        <f ca="true">+IF(OFFSET('Hygiene Data'!$F$12,0,10*ROW('Hygiene Data'!F1))="","",OFFSET('Hygiene Data'!$F$12,0,10*ROW('Hygiene Data'!F1)))</f>
        <v/>
      </c>
      <c r="DY7" s="36" t="str">
        <f ca="true">+IF(OFFSET('Hygiene Data'!$F$13,0,10*ROW('Hygiene Data'!F1))="","",OFFSET('Hygiene Data'!$F$13,0,10*ROW('Hygiene Data'!F1)))</f>
        <v/>
      </c>
      <c r="DZ7" s="36" t="str">
        <f ca="true">+IF(OFFSET('Hygiene Data'!$F$14,0,10*ROW('Hygiene Data'!F1))="","",OFFSET('Hygiene Data'!$F$14,0,10*ROW('Hygiene Data'!F1)))</f>
        <v/>
      </c>
      <c r="EA7" s="36" t="str">
        <f ca="true">+IF(OFFSET('Hygiene Data'!$G$12,0,10*ROW('Hygiene Data'!G1))="","",OFFSET('Hygiene Data'!$G$12,0,10*ROW('Hygiene Data'!G1)))</f>
        <v/>
      </c>
      <c r="EB7" s="36" t="str">
        <f ca="true">+IF(OFFSET('Hygiene Data'!$G$13,0,10*ROW('Hygiene Data'!G1))="","",OFFSET('Hygiene Data'!$G$13,0,10*ROW('Hygiene Data'!G1)))</f>
        <v/>
      </c>
      <c r="EC7" s="36" t="str">
        <f ca="true">+IF(OFFSET('Hygiene Data'!$G$14,0,10*ROW('Hygiene Data'!G1))="","",OFFSET('Hygiene Data'!$G$14,0,10*ROW('Hygiene Data'!G1)))</f>
        <v/>
      </c>
      <c r="ED7" s="36" t="str">
        <f ca="true">+IF(OFFSET('Hygiene Data'!$H$12,0,10*ROW('Hygiene Data'!H1))="","",OFFSET('Hygiene Data'!$H$12,0,10*ROW('Hygiene Data'!H1)))</f>
        <v/>
      </c>
      <c r="EE7" s="36" t="str">
        <f ca="true">+IF(OFFSET('Hygiene Data'!$H$13,0,10*ROW('Hygiene Data'!H1))="","",OFFSET('Hygiene Data'!$H$13,0,10*ROW('Hygiene Data'!H1)))</f>
        <v/>
      </c>
      <c r="EF7" s="36" t="str">
        <f ca="true">+IF(OFFSET('Hygiene Data'!$H$14,0,10*ROW('Hygiene Data'!H1))="","",OFFSET('Hygiene Data'!$H$14,0,10*ROW('Hygiene Data'!H1)))</f>
        <v/>
      </c>
    </row>
    <row r="8" x14ac:dyDescent="0.2">
      <c r="A8" s="59" t="str">
        <f ca="true">+IF(OFFSET('Water Data'!$B$1,0,10*ROW('Water Data'!B2))="","",OFFSET('Water Data'!$B$1,0,10*ROW('Water Data'!B2)))</f>
        <v>EMIS02</v>
      </c>
      <c r="B8" s="59" t="str">
        <f ca="true">+IF(OFFSET('Water Data'!$A$3,0,10*ROW('Water Data'!A2))="","",OFFSET('Water Data'!$A$3,0,10*ROW('Water Data'!A2)))</f>
        <v>EMIS</v>
      </c>
      <c r="C8" s="59">
        <f ca="true">+IF(OFFSET('Water Data'!$C$3,0,10*ROW('Water Data'!C2))="","",OFFSET('Water Data'!$C$3,0,10*ROW('Water Data'!C2)))</f>
        <v>2002</v>
      </c>
      <c r="D8" s="252">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46.401515029414128</v>
      </c>
      <c r="E8" s="252"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52"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52"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52"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52"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52"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52"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52"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52"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52"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52"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52">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45.411063230297501</v>
      </c>
      <c r="Q8" s="252"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52"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52">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79.427272727272737</v>
      </c>
      <c r="T8" s="252"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52"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3">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74.935853009912165</v>
      </c>
      <c r="W8" s="253"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3"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3"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3"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3"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3"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3"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3"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3"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3"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3"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3"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3"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3"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3"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3"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3"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3"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3"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3">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74.549631225656768</v>
      </c>
      <c r="AQ8" s="253"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3"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3"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3"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3">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89.321286031042135</v>
      </c>
      <c r="AV8" s="253"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3"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3"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3"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4"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4"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4"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4"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4"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4"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4"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4"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4"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4"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4"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4"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4"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4"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4"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4"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4"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4"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6" t="str">
        <f ca="true">+IF(OFFSET('Water Data'!$C$28,0,10*ROW('Water Data'!C2))="","",OFFSET('Water Data'!$C$28,0,10*ROW('Water Data'!C2)))</f>
        <v>Yes</v>
      </c>
      <c r="BT8" s="36" t="str">
        <f ca="true">+IF(OFFSET('Water Data'!$C$29,0,10*ROW('Water Data'!C2))="","",OFFSET('Water Data'!$C$29,0,10*ROW('Water Data'!C2)))</f>
        <v/>
      </c>
      <c r="BU8" s="36" t="str">
        <f ca="true">+IF(OFFSET('Water Data'!$C$30,0,10*ROW('Water Data'!C2))="","",OFFSET('Water Data'!$C$30,0,10*ROW('Water Data'!C2)))</f>
        <v/>
      </c>
      <c r="BV8" s="36" t="str">
        <f ca="true">+IF(OFFSET('Water Data'!$D$28,0,10*ROW('Water Data'!D2))="","",OFFSET('Water Data'!$D$28,0,10*ROW('Water Data'!D2)))</f>
        <v/>
      </c>
      <c r="BW8" s="36" t="str">
        <f ca="true">+IF(OFFSET('Water Data'!$D$29,0,10*ROW('Water Data'!D2))="","",OFFSET('Water Data'!$D$29,0,10*ROW('Water Data'!D2)))</f>
        <v/>
      </c>
      <c r="BX8" s="36" t="str">
        <f ca="true">+IF(OFFSET('Water Data'!$D$30,0,10*ROW('Water Data'!D2))="","",OFFSET('Water Data'!$D$30,0,10*ROW('Water Data'!D2)))</f>
        <v/>
      </c>
      <c r="BY8" s="36" t="str">
        <f ca="true">+IF(OFFSET('Water Data'!$E$28,0,10*ROW('Water Data'!E2))="","",OFFSET('Water Data'!$E$28,0,10*ROW('Water Data'!E2)))</f>
        <v/>
      </c>
      <c r="BZ8" s="36" t="str">
        <f ca="true">+IF(OFFSET('Water Data'!$E$29,0,10*ROW('Water Data'!E2))="","",OFFSET('Water Data'!$E$29,0,10*ROW('Water Data'!E2)))</f>
        <v/>
      </c>
      <c r="CA8" s="36" t="str">
        <f ca="true">+IF(OFFSET('Water Data'!$E$30,0,10*ROW('Water Data'!E2))="","",OFFSET('Water Data'!$E$30,0,10*ROW('Water Data'!E2)))</f>
        <v/>
      </c>
      <c r="CB8" s="36" t="str">
        <f ca="true">+IF(OFFSET('Water Data'!$F$28,0,10*ROW('Water Data'!F2))="","",OFFSET('Water Data'!$F$28,0,10*ROW('Water Data'!F2)))</f>
        <v/>
      </c>
      <c r="CC8" s="36" t="str">
        <f ca="true">+IF(OFFSET('Water Data'!$F$29,0,10*ROW('Water Data'!F2))="","",OFFSET('Water Data'!$F$29,0,10*ROW('Water Data'!F2)))</f>
        <v/>
      </c>
      <c r="CD8" s="36" t="str">
        <f ca="true">+IF(OFFSET('Water Data'!$F$30,0,10*ROW('Water Data'!F2))="","",OFFSET('Water Data'!$F$30,0,10*ROW('Water Data'!F2)))</f>
        <v/>
      </c>
      <c r="CE8" s="36" t="str">
        <f ca="true">+IF(OFFSET('Water Data'!$G$28,0,10*ROW('Water Data'!G2))="","",OFFSET('Water Data'!$G$28,0,10*ROW('Water Data'!G2)))</f>
        <v>Yes</v>
      </c>
      <c r="CF8" s="36" t="str">
        <f ca="true">+IF(OFFSET('Water Data'!$G$29,0,10*ROW('Water Data'!G2))="","",OFFSET('Water Data'!$G$29,0,10*ROW('Water Data'!G2)))</f>
        <v/>
      </c>
      <c r="CG8" s="36" t="str">
        <f ca="true">+IF(OFFSET('Water Data'!$G$30,0,10*ROW('Water Data'!G2))="","",OFFSET('Water Data'!$G$30,0,10*ROW('Water Data'!G2)))</f>
        <v/>
      </c>
      <c r="CH8" s="36" t="str">
        <f ca="true">+IF(OFFSET('Water Data'!$H$28,0,10*ROW('Water Data'!H2))="","",OFFSET('Water Data'!$H$28,0,10*ROW('Water Data'!H2)))</f>
        <v>Yes</v>
      </c>
      <c r="CI8" s="36" t="str">
        <f ca="true">+IF(OFFSET('Water Data'!$H$29,0,10*ROW('Water Data'!H2))="","",OFFSET('Water Data'!$H$29,0,10*ROW('Water Data'!H2)))</f>
        <v/>
      </c>
      <c r="CJ8" s="36" t="str">
        <f ca="true">+IF(OFFSET('Water Data'!$H$30,0,10*ROW('Water Data'!H2))="","",OFFSET('Water Data'!$H$30,0,10*ROW('Water Data'!H2)))</f>
        <v/>
      </c>
      <c r="CK8" s="36" t="str">
        <f ca="true">+IF(OFFSET('Sanitation Data'!$C$29,0,10*ROW('Sanitation Data'!C2))="","",OFFSET('Sanitation Data'!$C$29,0,10*ROW('Sanitation Data'!C2)))</f>
        <v>Yes</v>
      </c>
      <c r="CL8" s="36" t="str">
        <f ca="true">+IF(OFFSET('Sanitation Data'!$C$30,0,10*ROW('Sanitation Data'!C2))="","",OFFSET('Sanitation Data'!$C$30,0,10*ROW('Sanitation Data'!C2)))</f>
        <v/>
      </c>
      <c r="CM8" s="36" t="str">
        <f ca="true">+IF(OFFSET('Sanitation Data'!$C$31,0,10*ROW('Sanitation Data'!C2))="","",OFFSET('Sanitation Data'!$C$31,0,10*ROW('Sanitation Data'!C2)))</f>
        <v/>
      </c>
      <c r="CN8" s="36" t="str">
        <f ca="true">+IF(OFFSET('Sanitation Data'!$C$32,0,10*ROW('Sanitation Data'!C2))="","",OFFSET('Sanitation Data'!$C$32,0,10*ROW('Sanitation Data'!C2)))</f>
        <v/>
      </c>
      <c r="CO8" s="36" t="str">
        <f ca="true">+IF(OFFSET('Sanitation Data'!$C$33,0,10*ROW('Sanitation Data'!C2))="","",OFFSET('Sanitation Data'!$C$33,0,10*ROW('Sanitation Data'!C2)))</f>
        <v/>
      </c>
      <c r="CP8" s="36" t="str">
        <f ca="true">+IF(OFFSET('Sanitation Data'!$D$29,0,10*ROW('Sanitation Data'!D2))="","",OFFSET('Sanitation Data'!$D$29,0,10*ROW('Sanitation Data'!D2)))</f>
        <v/>
      </c>
      <c r="CQ8" s="36" t="str">
        <f ca="true">+IF(OFFSET('Sanitation Data'!$D$30,0,10*ROW('Sanitation Data'!D2))="","",OFFSET('Sanitation Data'!$D$30,0,10*ROW('Sanitation Data'!D2)))</f>
        <v/>
      </c>
      <c r="CR8" s="36" t="str">
        <f ca="true">+IF(OFFSET('Sanitation Data'!$D$31,0,10*ROW('Sanitation Data'!D2))="","",OFFSET('Sanitation Data'!$D$31,0,10*ROW('Sanitation Data'!D2)))</f>
        <v/>
      </c>
      <c r="CS8" s="36" t="str">
        <f ca="true">+IF(OFFSET('Sanitation Data'!$D$32,0,10*ROW('Sanitation Data'!D2))="","",OFFSET('Sanitation Data'!$D$32,0,10*ROW('Sanitation Data'!D2)))</f>
        <v/>
      </c>
      <c r="CT8" s="36" t="str">
        <f ca="true">+IF(OFFSET('Sanitation Data'!$D$33,0,10*ROW('Sanitation Data'!D2))="","",OFFSET('Sanitation Data'!$D$33,0,10*ROW('Sanitation Data'!D2)))</f>
        <v/>
      </c>
      <c r="CU8" s="36" t="str">
        <f ca="true">+IF(OFFSET('Sanitation Data'!$E$29,0,10*ROW('Sanitation Data'!E2))="","",OFFSET('Sanitation Data'!$E$29,0,10*ROW('Sanitation Data'!E2)))</f>
        <v/>
      </c>
      <c r="CV8" s="36" t="str">
        <f ca="true">+IF(OFFSET('Sanitation Data'!$E$30,0,10*ROW('Sanitation Data'!E2))="","",OFFSET('Sanitation Data'!$E$30,0,10*ROW('Sanitation Data'!E2)))</f>
        <v/>
      </c>
      <c r="CW8" s="36" t="str">
        <f ca="true">+IF(OFFSET('Sanitation Data'!$E$31,0,10*ROW('Sanitation Data'!E2))="","",OFFSET('Sanitation Data'!$E$31,0,10*ROW('Sanitation Data'!E2)))</f>
        <v/>
      </c>
      <c r="CX8" s="36" t="str">
        <f ca="true">+IF(OFFSET('Sanitation Data'!$E$32,0,10*ROW('Sanitation Data'!E2))="","",OFFSET('Sanitation Data'!$E$32,0,10*ROW('Sanitation Data'!E2)))</f>
        <v/>
      </c>
      <c r="CY8" s="36" t="str">
        <f ca="true">+IF(OFFSET('Sanitation Data'!$E$33,0,10*ROW('Sanitation Data'!E2))="","",OFFSET('Sanitation Data'!$E$33,0,10*ROW('Sanitation Data'!E2)))</f>
        <v/>
      </c>
      <c r="CZ8" s="36" t="str">
        <f ca="true">+IF(OFFSET('Sanitation Data'!$F$29,0,10*ROW('Sanitation Data'!F2))="","",OFFSET('Sanitation Data'!$F$29,0,10*ROW('Sanitation Data'!F2)))</f>
        <v/>
      </c>
      <c r="DA8" s="36" t="str">
        <f ca="true">+IF(OFFSET('Sanitation Data'!$F$30,0,10*ROW('Sanitation Data'!F2))="","",OFFSET('Sanitation Data'!$F$30,0,10*ROW('Sanitation Data'!F2)))</f>
        <v/>
      </c>
      <c r="DB8" s="36" t="str">
        <f ca="true">+IF(OFFSET('Sanitation Data'!$F$31,0,10*ROW('Sanitation Data'!F2))="","",OFFSET('Sanitation Data'!$F$31,0,10*ROW('Sanitation Data'!F2)))</f>
        <v/>
      </c>
      <c r="DC8" s="36" t="str">
        <f ca="true">+IF(OFFSET('Sanitation Data'!$F$32,0,10*ROW('Sanitation Data'!F2))="","",OFFSET('Sanitation Data'!$F$32,0,10*ROW('Sanitation Data'!F2)))</f>
        <v/>
      </c>
      <c r="DD8" s="36" t="str">
        <f ca="true">+IF(OFFSET('Sanitation Data'!$F$33,0,10*ROW('Sanitation Data'!F2))="","",OFFSET('Sanitation Data'!$F$33,0,10*ROW('Sanitation Data'!F2)))</f>
        <v/>
      </c>
      <c r="DE8" s="36" t="str">
        <f ca="true">+IF(OFFSET('Sanitation Data'!$G$29,0,10*ROW('Sanitation Data'!G2))="","",OFFSET('Sanitation Data'!$G$29,0,10*ROW('Sanitation Data'!G2)))</f>
        <v>Yes</v>
      </c>
      <c r="DF8" s="36" t="str">
        <f ca="true">+IF(OFFSET('Sanitation Data'!$G$30,0,10*ROW('Sanitation Data'!G2))="","",OFFSET('Sanitation Data'!$G$30,0,10*ROW('Sanitation Data'!G2)))</f>
        <v/>
      </c>
      <c r="DG8" s="36" t="str">
        <f ca="true">+IF(OFFSET('Sanitation Data'!$G$31,0,10*ROW('Sanitation Data'!G2))="","",OFFSET('Sanitation Data'!$G$31,0,10*ROW('Sanitation Data'!G2)))</f>
        <v/>
      </c>
      <c r="DH8" s="36" t="str">
        <f ca="true">+IF(OFFSET('Sanitation Data'!$G$32,0,10*ROW('Sanitation Data'!G2))="","",OFFSET('Sanitation Data'!$G$32,0,10*ROW('Sanitation Data'!G2)))</f>
        <v/>
      </c>
      <c r="DI8" s="36" t="str">
        <f ca="true">+IF(OFFSET('Sanitation Data'!$G$33,0,10*ROW('Sanitation Data'!G2))="","",OFFSET('Sanitation Data'!$G$33,0,10*ROW('Sanitation Data'!G2)))</f>
        <v/>
      </c>
      <c r="DJ8" s="36" t="str">
        <f ca="true">+IF(OFFSET('Sanitation Data'!$H$29,0,10*ROW('Sanitation Data'!H2))="","",OFFSET('Sanitation Data'!$H$29,0,10*ROW('Sanitation Data'!H2)))</f>
        <v>Yes</v>
      </c>
      <c r="DK8" s="36" t="str">
        <f ca="true">+IF(OFFSET('Sanitation Data'!$H$30,0,10*ROW('Sanitation Data'!H2))="","",OFFSET('Sanitation Data'!$H$30,0,10*ROW('Sanitation Data'!H2)))</f>
        <v/>
      </c>
      <c r="DL8" s="36" t="str">
        <f ca="true">+IF(OFFSET('Sanitation Data'!$H$31,0,10*ROW('Sanitation Data'!H2))="","",OFFSET('Sanitation Data'!$H$31,0,10*ROW('Sanitation Data'!H2)))</f>
        <v/>
      </c>
      <c r="DM8" s="36" t="str">
        <f ca="true">+IF(OFFSET('Sanitation Data'!$H$32,0,10*ROW('Sanitation Data'!H2))="","",OFFSET('Sanitation Data'!$H$32,0,10*ROW('Sanitation Data'!H2)))</f>
        <v/>
      </c>
      <c r="DN8" s="36" t="str">
        <f ca="true">+IF(OFFSET('Sanitation Data'!$H$33,0,10*ROW('Sanitation Data'!H2))="","",OFFSET('Sanitation Data'!$H$33,0,10*ROW('Sanitation Data'!H2)))</f>
        <v/>
      </c>
      <c r="DO8" s="36" t="str">
        <f ca="true">+IF(OFFSET('Hygiene Data'!$C$12,0,10*ROW('Hygiene Data'!C2))="","",OFFSET('Hygiene Data'!$C$12,0,10*ROW('Hygiene Data'!C2)))</f>
        <v/>
      </c>
      <c r="DP8" s="36" t="str">
        <f ca="true">+IF(OFFSET('Hygiene Data'!$C$13,0,10*ROW('Hygiene Data'!C2))="","",OFFSET('Hygiene Data'!$C$13,0,10*ROW('Hygiene Data'!C2)))</f>
        <v/>
      </c>
      <c r="DQ8" s="36" t="str">
        <f ca="true">+IF(OFFSET('Hygiene Data'!$C$14,0,10*ROW('Hygiene Data'!C2))="","",OFFSET('Hygiene Data'!$C$14,0,10*ROW('Hygiene Data'!C2)))</f>
        <v/>
      </c>
      <c r="DR8" s="36" t="str">
        <f ca="true">+IF(OFFSET('Hygiene Data'!$D$12,0,10*ROW('Hygiene Data'!D2))="","",OFFSET('Hygiene Data'!$D$12,0,10*ROW('Hygiene Data'!D2)))</f>
        <v/>
      </c>
      <c r="DS8" s="36" t="str">
        <f ca="true">+IF(OFFSET('Hygiene Data'!$D$13,0,10*ROW('Hygiene Data'!D2))="","",OFFSET('Hygiene Data'!$D$13,0,10*ROW('Hygiene Data'!D2)))</f>
        <v/>
      </c>
      <c r="DT8" s="36" t="str">
        <f ca="true">+IF(OFFSET('Hygiene Data'!$D$14,0,10*ROW('Hygiene Data'!D2))="","",OFFSET('Hygiene Data'!$D$14,0,10*ROW('Hygiene Data'!D2)))</f>
        <v/>
      </c>
      <c r="DU8" s="36" t="str">
        <f ca="true">+IF(OFFSET('Hygiene Data'!$E$12,0,10*ROW('Hygiene Data'!E2))="","",OFFSET('Hygiene Data'!$E$12,0,10*ROW('Hygiene Data'!E2)))</f>
        <v/>
      </c>
      <c r="DV8" s="36" t="str">
        <f ca="true">+IF(OFFSET('Hygiene Data'!$E$13,0,10*ROW('Hygiene Data'!E2))="","",OFFSET('Hygiene Data'!$E$13,0,10*ROW('Hygiene Data'!E2)))</f>
        <v/>
      </c>
      <c r="DW8" s="36" t="str">
        <f ca="true">+IF(OFFSET('Hygiene Data'!$E$14,0,10*ROW('Hygiene Data'!E2))="","",OFFSET('Hygiene Data'!$E$14,0,10*ROW('Hygiene Data'!E2)))</f>
        <v/>
      </c>
      <c r="DX8" s="36" t="str">
        <f ca="true">+IF(OFFSET('Hygiene Data'!$F$12,0,10*ROW('Hygiene Data'!F2))="","",OFFSET('Hygiene Data'!$F$12,0,10*ROW('Hygiene Data'!F2)))</f>
        <v/>
      </c>
      <c r="DY8" s="36" t="str">
        <f ca="true">+IF(OFFSET('Hygiene Data'!$F$13,0,10*ROW('Hygiene Data'!F2))="","",OFFSET('Hygiene Data'!$F$13,0,10*ROW('Hygiene Data'!F2)))</f>
        <v/>
      </c>
      <c r="DZ8" s="36" t="str">
        <f ca="true">+IF(OFFSET('Hygiene Data'!$F$14,0,10*ROW('Hygiene Data'!F2))="","",OFFSET('Hygiene Data'!$F$14,0,10*ROW('Hygiene Data'!F2)))</f>
        <v/>
      </c>
      <c r="EA8" s="36" t="str">
        <f ca="true">+IF(OFFSET('Hygiene Data'!$G$12,0,10*ROW('Hygiene Data'!G2))="","",OFFSET('Hygiene Data'!$G$12,0,10*ROW('Hygiene Data'!G2)))</f>
        <v/>
      </c>
      <c r="EB8" s="36" t="str">
        <f ca="true">+IF(OFFSET('Hygiene Data'!$G$13,0,10*ROW('Hygiene Data'!G2))="","",OFFSET('Hygiene Data'!$G$13,0,10*ROW('Hygiene Data'!G2)))</f>
        <v/>
      </c>
      <c r="EC8" s="36" t="str">
        <f ca="true">+IF(OFFSET('Hygiene Data'!$G$14,0,10*ROW('Hygiene Data'!G2))="","",OFFSET('Hygiene Data'!$G$14,0,10*ROW('Hygiene Data'!G2)))</f>
        <v/>
      </c>
      <c r="ED8" s="36" t="str">
        <f ca="true">+IF(OFFSET('Hygiene Data'!$H$12,0,10*ROW('Hygiene Data'!H2))="","",OFFSET('Hygiene Data'!$H$12,0,10*ROW('Hygiene Data'!H2)))</f>
        <v/>
      </c>
      <c r="EE8" s="36" t="str">
        <f ca="true">+IF(OFFSET('Hygiene Data'!$H$13,0,10*ROW('Hygiene Data'!H2))="","",OFFSET('Hygiene Data'!$H$13,0,10*ROW('Hygiene Data'!H2)))</f>
        <v/>
      </c>
      <c r="EF8" s="36" t="str">
        <f ca="true">+IF(OFFSET('Hygiene Data'!$H$14,0,10*ROW('Hygiene Data'!H2))="","",OFFSET('Hygiene Data'!$H$14,0,10*ROW('Hygiene Data'!H2)))</f>
        <v/>
      </c>
    </row>
    <row r="9" x14ac:dyDescent="0.2">
      <c r="A9" s="59" t="str">
        <f ca="true">+IF(OFFSET('Water Data'!$B$1,0,10*ROW('Water Data'!B3))="","",OFFSET('Water Data'!$B$1,0,10*ROW('Water Data'!B3)))</f>
        <v>EMIS03</v>
      </c>
      <c r="B9" s="59" t="str">
        <f ca="true">+IF(OFFSET('Water Data'!$A$3,0,10*ROW('Water Data'!A3))="","",OFFSET('Water Data'!$A$3,0,10*ROW('Water Data'!A3)))</f>
        <v>EMIS</v>
      </c>
      <c r="C9" s="59">
        <f ca="true">+IF(OFFSET('Water Data'!$C$3,0,10*ROW('Water Data'!C3))="","",OFFSET('Water Data'!$C$3,0,10*ROW('Water Data'!C3)))</f>
        <v>2003</v>
      </c>
      <c r="D9" s="252">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47.435262191715225</v>
      </c>
      <c r="E9" s="252"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52"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52"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52"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52"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52"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52"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52"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52"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52"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52"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52">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46.497124075595728</v>
      </c>
      <c r="Q9" s="252"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52"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52">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78.709014675052401</v>
      </c>
      <c r="T9" s="252"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52"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3">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78.678825125708357</v>
      </c>
      <c r="W9" s="253"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3"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3"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3"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3"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3"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3"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3"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3"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3"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3"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3"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3"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3"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3"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3"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3"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3"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3"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3">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78.314905505341002</v>
      </c>
      <c r="AQ9" s="253"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3"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3"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3"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3">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92.619706498951786</v>
      </c>
      <c r="AV9" s="253"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3"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3"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3"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4"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4"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4"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4"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4"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4"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4"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4"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4"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4"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4"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4"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4"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4"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4"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4"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4"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4"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6" t="str">
        <f ca="true">+IF(OFFSET('Water Data'!$C$28,0,10*ROW('Water Data'!C3))="","",OFFSET('Water Data'!$C$28,0,10*ROW('Water Data'!C3)))</f>
        <v>Yes</v>
      </c>
      <c r="BT9" s="36" t="str">
        <f ca="true">+IF(OFFSET('Water Data'!$C$29,0,10*ROW('Water Data'!C3))="","",OFFSET('Water Data'!$C$29,0,10*ROW('Water Data'!C3)))</f>
        <v/>
      </c>
      <c r="BU9" s="36" t="str">
        <f ca="true">+IF(OFFSET('Water Data'!$C$30,0,10*ROW('Water Data'!C3))="","",OFFSET('Water Data'!$C$30,0,10*ROW('Water Data'!C3)))</f>
        <v/>
      </c>
      <c r="BV9" s="36" t="str">
        <f ca="true">+IF(OFFSET('Water Data'!$D$28,0,10*ROW('Water Data'!D3))="","",OFFSET('Water Data'!$D$28,0,10*ROW('Water Data'!D3)))</f>
        <v/>
      </c>
      <c r="BW9" s="36" t="str">
        <f ca="true">+IF(OFFSET('Water Data'!$D$29,0,10*ROW('Water Data'!D3))="","",OFFSET('Water Data'!$D$29,0,10*ROW('Water Data'!D3)))</f>
        <v/>
      </c>
      <c r="BX9" s="36" t="str">
        <f ca="true">+IF(OFFSET('Water Data'!$D$30,0,10*ROW('Water Data'!D3))="","",OFFSET('Water Data'!$D$30,0,10*ROW('Water Data'!D3)))</f>
        <v/>
      </c>
      <c r="BY9" s="36" t="str">
        <f ca="true">+IF(OFFSET('Water Data'!$E$28,0,10*ROW('Water Data'!E3))="","",OFFSET('Water Data'!$E$28,0,10*ROW('Water Data'!E3)))</f>
        <v/>
      </c>
      <c r="BZ9" s="36" t="str">
        <f ca="true">+IF(OFFSET('Water Data'!$E$29,0,10*ROW('Water Data'!E3))="","",OFFSET('Water Data'!$E$29,0,10*ROW('Water Data'!E3)))</f>
        <v/>
      </c>
      <c r="CA9" s="36" t="str">
        <f ca="true">+IF(OFFSET('Water Data'!$E$30,0,10*ROW('Water Data'!E3))="","",OFFSET('Water Data'!$E$30,0,10*ROW('Water Data'!E3)))</f>
        <v/>
      </c>
      <c r="CB9" s="36" t="str">
        <f ca="true">+IF(OFFSET('Water Data'!$F$28,0,10*ROW('Water Data'!F3))="","",OFFSET('Water Data'!$F$28,0,10*ROW('Water Data'!F3)))</f>
        <v/>
      </c>
      <c r="CC9" s="36" t="str">
        <f ca="true">+IF(OFFSET('Water Data'!$F$29,0,10*ROW('Water Data'!F3))="","",OFFSET('Water Data'!$F$29,0,10*ROW('Water Data'!F3)))</f>
        <v/>
      </c>
      <c r="CD9" s="36" t="str">
        <f ca="true">+IF(OFFSET('Water Data'!$F$30,0,10*ROW('Water Data'!F3))="","",OFFSET('Water Data'!$F$30,0,10*ROW('Water Data'!F3)))</f>
        <v/>
      </c>
      <c r="CE9" s="36" t="str">
        <f ca="true">+IF(OFFSET('Water Data'!$G$28,0,10*ROW('Water Data'!G3))="","",OFFSET('Water Data'!$G$28,0,10*ROW('Water Data'!G3)))</f>
        <v>Yes</v>
      </c>
      <c r="CF9" s="36" t="str">
        <f ca="true">+IF(OFFSET('Water Data'!$G$29,0,10*ROW('Water Data'!G3))="","",OFFSET('Water Data'!$G$29,0,10*ROW('Water Data'!G3)))</f>
        <v/>
      </c>
      <c r="CG9" s="36" t="str">
        <f ca="true">+IF(OFFSET('Water Data'!$G$30,0,10*ROW('Water Data'!G3))="","",OFFSET('Water Data'!$G$30,0,10*ROW('Water Data'!G3)))</f>
        <v/>
      </c>
      <c r="CH9" s="36" t="str">
        <f ca="true">+IF(OFFSET('Water Data'!$H$28,0,10*ROW('Water Data'!H3))="","",OFFSET('Water Data'!$H$28,0,10*ROW('Water Data'!H3)))</f>
        <v>Yes</v>
      </c>
      <c r="CI9" s="36" t="str">
        <f ca="true">+IF(OFFSET('Water Data'!$H$29,0,10*ROW('Water Data'!H3))="","",OFFSET('Water Data'!$H$29,0,10*ROW('Water Data'!H3)))</f>
        <v/>
      </c>
      <c r="CJ9" s="36" t="str">
        <f ca="true">+IF(OFFSET('Water Data'!$H$30,0,10*ROW('Water Data'!H3))="","",OFFSET('Water Data'!$H$30,0,10*ROW('Water Data'!H3)))</f>
        <v/>
      </c>
      <c r="CK9" s="36" t="str">
        <f ca="true">+IF(OFFSET('Sanitation Data'!$C$29,0,10*ROW('Sanitation Data'!C3))="","",OFFSET('Sanitation Data'!$C$29,0,10*ROW('Sanitation Data'!C3)))</f>
        <v>Yes</v>
      </c>
      <c r="CL9" s="36" t="str">
        <f ca="true">+IF(OFFSET('Sanitation Data'!$C$30,0,10*ROW('Sanitation Data'!C3))="","",OFFSET('Sanitation Data'!$C$30,0,10*ROW('Sanitation Data'!C3)))</f>
        <v/>
      </c>
      <c r="CM9" s="36" t="str">
        <f ca="true">+IF(OFFSET('Sanitation Data'!$C$31,0,10*ROW('Sanitation Data'!C3))="","",OFFSET('Sanitation Data'!$C$31,0,10*ROW('Sanitation Data'!C3)))</f>
        <v/>
      </c>
      <c r="CN9" s="36" t="str">
        <f ca="true">+IF(OFFSET('Sanitation Data'!$C$32,0,10*ROW('Sanitation Data'!C3))="","",OFFSET('Sanitation Data'!$C$32,0,10*ROW('Sanitation Data'!C3)))</f>
        <v/>
      </c>
      <c r="CO9" s="36" t="str">
        <f ca="true">+IF(OFFSET('Sanitation Data'!$C$33,0,10*ROW('Sanitation Data'!C3))="","",OFFSET('Sanitation Data'!$C$33,0,10*ROW('Sanitation Data'!C3)))</f>
        <v/>
      </c>
      <c r="CP9" s="36" t="str">
        <f ca="true">+IF(OFFSET('Sanitation Data'!$D$29,0,10*ROW('Sanitation Data'!D3))="","",OFFSET('Sanitation Data'!$D$29,0,10*ROW('Sanitation Data'!D3)))</f>
        <v/>
      </c>
      <c r="CQ9" s="36" t="str">
        <f ca="true">+IF(OFFSET('Sanitation Data'!$D$30,0,10*ROW('Sanitation Data'!D3))="","",OFFSET('Sanitation Data'!$D$30,0,10*ROW('Sanitation Data'!D3)))</f>
        <v/>
      </c>
      <c r="CR9" s="36" t="str">
        <f ca="true">+IF(OFFSET('Sanitation Data'!$D$31,0,10*ROW('Sanitation Data'!D3))="","",OFFSET('Sanitation Data'!$D$31,0,10*ROW('Sanitation Data'!D3)))</f>
        <v/>
      </c>
      <c r="CS9" s="36" t="str">
        <f ca="true">+IF(OFFSET('Sanitation Data'!$D$32,0,10*ROW('Sanitation Data'!D3))="","",OFFSET('Sanitation Data'!$D$32,0,10*ROW('Sanitation Data'!D3)))</f>
        <v/>
      </c>
      <c r="CT9" s="36" t="str">
        <f ca="true">+IF(OFFSET('Sanitation Data'!$D$33,0,10*ROW('Sanitation Data'!D3))="","",OFFSET('Sanitation Data'!$D$33,0,10*ROW('Sanitation Data'!D3)))</f>
        <v/>
      </c>
      <c r="CU9" s="36" t="str">
        <f ca="true">+IF(OFFSET('Sanitation Data'!$E$29,0,10*ROW('Sanitation Data'!E3))="","",OFFSET('Sanitation Data'!$E$29,0,10*ROW('Sanitation Data'!E3)))</f>
        <v/>
      </c>
      <c r="CV9" s="36" t="str">
        <f ca="true">+IF(OFFSET('Sanitation Data'!$E$30,0,10*ROW('Sanitation Data'!E3))="","",OFFSET('Sanitation Data'!$E$30,0,10*ROW('Sanitation Data'!E3)))</f>
        <v/>
      </c>
      <c r="CW9" s="36" t="str">
        <f ca="true">+IF(OFFSET('Sanitation Data'!$E$31,0,10*ROW('Sanitation Data'!E3))="","",OFFSET('Sanitation Data'!$E$31,0,10*ROW('Sanitation Data'!E3)))</f>
        <v/>
      </c>
      <c r="CX9" s="36" t="str">
        <f ca="true">+IF(OFFSET('Sanitation Data'!$E$32,0,10*ROW('Sanitation Data'!E3))="","",OFFSET('Sanitation Data'!$E$32,0,10*ROW('Sanitation Data'!E3)))</f>
        <v/>
      </c>
      <c r="CY9" s="36" t="str">
        <f ca="true">+IF(OFFSET('Sanitation Data'!$E$33,0,10*ROW('Sanitation Data'!E3))="","",OFFSET('Sanitation Data'!$E$33,0,10*ROW('Sanitation Data'!E3)))</f>
        <v/>
      </c>
      <c r="CZ9" s="36" t="str">
        <f ca="true">+IF(OFFSET('Sanitation Data'!$F$29,0,10*ROW('Sanitation Data'!F3))="","",OFFSET('Sanitation Data'!$F$29,0,10*ROW('Sanitation Data'!F3)))</f>
        <v/>
      </c>
      <c r="DA9" s="36" t="str">
        <f ca="true">+IF(OFFSET('Sanitation Data'!$F$30,0,10*ROW('Sanitation Data'!F3))="","",OFFSET('Sanitation Data'!$F$30,0,10*ROW('Sanitation Data'!F3)))</f>
        <v/>
      </c>
      <c r="DB9" s="36" t="str">
        <f ca="true">+IF(OFFSET('Sanitation Data'!$F$31,0,10*ROW('Sanitation Data'!F3))="","",OFFSET('Sanitation Data'!$F$31,0,10*ROW('Sanitation Data'!F3)))</f>
        <v/>
      </c>
      <c r="DC9" s="36" t="str">
        <f ca="true">+IF(OFFSET('Sanitation Data'!$F$32,0,10*ROW('Sanitation Data'!F3))="","",OFFSET('Sanitation Data'!$F$32,0,10*ROW('Sanitation Data'!F3)))</f>
        <v/>
      </c>
      <c r="DD9" s="36" t="str">
        <f ca="true">+IF(OFFSET('Sanitation Data'!$F$33,0,10*ROW('Sanitation Data'!F3))="","",OFFSET('Sanitation Data'!$F$33,0,10*ROW('Sanitation Data'!F3)))</f>
        <v/>
      </c>
      <c r="DE9" s="36" t="str">
        <f ca="true">+IF(OFFSET('Sanitation Data'!$G$29,0,10*ROW('Sanitation Data'!G3))="","",OFFSET('Sanitation Data'!$G$29,0,10*ROW('Sanitation Data'!G3)))</f>
        <v>Yes</v>
      </c>
      <c r="DF9" s="36" t="str">
        <f ca="true">+IF(OFFSET('Sanitation Data'!$G$30,0,10*ROW('Sanitation Data'!G3))="","",OFFSET('Sanitation Data'!$G$30,0,10*ROW('Sanitation Data'!G3)))</f>
        <v/>
      </c>
      <c r="DG9" s="36" t="str">
        <f ca="true">+IF(OFFSET('Sanitation Data'!$G$31,0,10*ROW('Sanitation Data'!G3))="","",OFFSET('Sanitation Data'!$G$31,0,10*ROW('Sanitation Data'!G3)))</f>
        <v/>
      </c>
      <c r="DH9" s="36" t="str">
        <f ca="true">+IF(OFFSET('Sanitation Data'!$G$32,0,10*ROW('Sanitation Data'!G3))="","",OFFSET('Sanitation Data'!$G$32,0,10*ROW('Sanitation Data'!G3)))</f>
        <v/>
      </c>
      <c r="DI9" s="36" t="str">
        <f ca="true">+IF(OFFSET('Sanitation Data'!$G$33,0,10*ROW('Sanitation Data'!G3))="","",OFFSET('Sanitation Data'!$G$33,0,10*ROW('Sanitation Data'!G3)))</f>
        <v/>
      </c>
      <c r="DJ9" s="36" t="str">
        <f ca="true">+IF(OFFSET('Sanitation Data'!$H$29,0,10*ROW('Sanitation Data'!H3))="","",OFFSET('Sanitation Data'!$H$29,0,10*ROW('Sanitation Data'!H3)))</f>
        <v>Yes</v>
      </c>
      <c r="DK9" s="36" t="str">
        <f ca="true">+IF(OFFSET('Sanitation Data'!$H$30,0,10*ROW('Sanitation Data'!H3))="","",OFFSET('Sanitation Data'!$H$30,0,10*ROW('Sanitation Data'!H3)))</f>
        <v/>
      </c>
      <c r="DL9" s="36" t="str">
        <f ca="true">+IF(OFFSET('Sanitation Data'!$H$31,0,10*ROW('Sanitation Data'!H3))="","",OFFSET('Sanitation Data'!$H$31,0,10*ROW('Sanitation Data'!H3)))</f>
        <v/>
      </c>
      <c r="DM9" s="36" t="str">
        <f ca="true">+IF(OFFSET('Sanitation Data'!$H$32,0,10*ROW('Sanitation Data'!H3))="","",OFFSET('Sanitation Data'!$H$32,0,10*ROW('Sanitation Data'!H3)))</f>
        <v/>
      </c>
      <c r="DN9" s="36" t="str">
        <f ca="true">+IF(OFFSET('Sanitation Data'!$H$33,0,10*ROW('Sanitation Data'!H3))="","",OFFSET('Sanitation Data'!$H$33,0,10*ROW('Sanitation Data'!H3)))</f>
        <v/>
      </c>
      <c r="DO9" s="36" t="str">
        <f ca="true">+IF(OFFSET('Hygiene Data'!$C$12,0,10*ROW('Hygiene Data'!C3))="","",OFFSET('Hygiene Data'!$C$12,0,10*ROW('Hygiene Data'!C3)))</f>
        <v/>
      </c>
      <c r="DP9" s="36" t="str">
        <f ca="true">+IF(OFFSET('Hygiene Data'!$C$13,0,10*ROW('Hygiene Data'!C3))="","",OFFSET('Hygiene Data'!$C$13,0,10*ROW('Hygiene Data'!C3)))</f>
        <v/>
      </c>
      <c r="DQ9" s="36" t="str">
        <f ca="true">+IF(OFFSET('Hygiene Data'!$C$14,0,10*ROW('Hygiene Data'!C3))="","",OFFSET('Hygiene Data'!$C$14,0,10*ROW('Hygiene Data'!C3)))</f>
        <v/>
      </c>
      <c r="DR9" s="36" t="str">
        <f ca="true">+IF(OFFSET('Hygiene Data'!$D$12,0,10*ROW('Hygiene Data'!D3))="","",OFFSET('Hygiene Data'!$D$12,0,10*ROW('Hygiene Data'!D3)))</f>
        <v/>
      </c>
      <c r="DS9" s="36" t="str">
        <f ca="true">+IF(OFFSET('Hygiene Data'!$D$13,0,10*ROW('Hygiene Data'!D3))="","",OFFSET('Hygiene Data'!$D$13,0,10*ROW('Hygiene Data'!D3)))</f>
        <v/>
      </c>
      <c r="DT9" s="36" t="str">
        <f ca="true">+IF(OFFSET('Hygiene Data'!$D$14,0,10*ROW('Hygiene Data'!D3))="","",OFFSET('Hygiene Data'!$D$14,0,10*ROW('Hygiene Data'!D3)))</f>
        <v/>
      </c>
      <c r="DU9" s="36" t="str">
        <f ca="true">+IF(OFFSET('Hygiene Data'!$E$12,0,10*ROW('Hygiene Data'!E3))="","",OFFSET('Hygiene Data'!$E$12,0,10*ROW('Hygiene Data'!E3)))</f>
        <v/>
      </c>
      <c r="DV9" s="36" t="str">
        <f ca="true">+IF(OFFSET('Hygiene Data'!$E$13,0,10*ROW('Hygiene Data'!E3))="","",OFFSET('Hygiene Data'!$E$13,0,10*ROW('Hygiene Data'!E3)))</f>
        <v/>
      </c>
      <c r="DW9" s="36" t="str">
        <f ca="true">+IF(OFFSET('Hygiene Data'!$E$14,0,10*ROW('Hygiene Data'!E3))="","",OFFSET('Hygiene Data'!$E$14,0,10*ROW('Hygiene Data'!E3)))</f>
        <v/>
      </c>
      <c r="DX9" s="36" t="str">
        <f ca="true">+IF(OFFSET('Hygiene Data'!$F$12,0,10*ROW('Hygiene Data'!F3))="","",OFFSET('Hygiene Data'!$F$12,0,10*ROW('Hygiene Data'!F3)))</f>
        <v/>
      </c>
      <c r="DY9" s="36" t="str">
        <f ca="true">+IF(OFFSET('Hygiene Data'!$F$13,0,10*ROW('Hygiene Data'!F3))="","",OFFSET('Hygiene Data'!$F$13,0,10*ROW('Hygiene Data'!F3)))</f>
        <v/>
      </c>
      <c r="DZ9" s="36" t="str">
        <f ca="true">+IF(OFFSET('Hygiene Data'!$F$14,0,10*ROW('Hygiene Data'!F3))="","",OFFSET('Hygiene Data'!$F$14,0,10*ROW('Hygiene Data'!F3)))</f>
        <v/>
      </c>
      <c r="EA9" s="36" t="str">
        <f ca="true">+IF(OFFSET('Hygiene Data'!$G$12,0,10*ROW('Hygiene Data'!G3))="","",OFFSET('Hygiene Data'!$G$12,0,10*ROW('Hygiene Data'!G3)))</f>
        <v/>
      </c>
      <c r="EB9" s="36" t="str">
        <f ca="true">+IF(OFFSET('Hygiene Data'!$G$13,0,10*ROW('Hygiene Data'!G3))="","",OFFSET('Hygiene Data'!$G$13,0,10*ROW('Hygiene Data'!G3)))</f>
        <v/>
      </c>
      <c r="EC9" s="36" t="str">
        <f ca="true">+IF(OFFSET('Hygiene Data'!$G$14,0,10*ROW('Hygiene Data'!G3))="","",OFFSET('Hygiene Data'!$G$14,0,10*ROW('Hygiene Data'!G3)))</f>
        <v/>
      </c>
      <c r="ED9" s="36" t="str">
        <f ca="true">+IF(OFFSET('Hygiene Data'!$H$12,0,10*ROW('Hygiene Data'!H3))="","",OFFSET('Hygiene Data'!$H$12,0,10*ROW('Hygiene Data'!H3)))</f>
        <v/>
      </c>
      <c r="EE9" s="36" t="str">
        <f ca="true">+IF(OFFSET('Hygiene Data'!$H$13,0,10*ROW('Hygiene Data'!H3))="","",OFFSET('Hygiene Data'!$H$13,0,10*ROW('Hygiene Data'!H3)))</f>
        <v/>
      </c>
      <c r="EF9" s="36" t="str">
        <f ca="true">+IF(OFFSET('Hygiene Data'!$H$14,0,10*ROW('Hygiene Data'!H3))="","",OFFSET('Hygiene Data'!$H$14,0,10*ROW('Hygiene Data'!H3)))</f>
        <v/>
      </c>
    </row>
    <row r="10" x14ac:dyDescent="0.2">
      <c r="A10" s="59" t="str">
        <f ca="true">+IF(OFFSET('Water Data'!$B$1,0,10*ROW('Water Data'!B4))="","",OFFSET('Water Data'!$B$1,0,10*ROW('Water Data'!B4)))</f>
        <v>EMIS04</v>
      </c>
      <c r="B10" s="59" t="str">
        <f ca="true">+IF(OFFSET('Water Data'!$A$3,0,10*ROW('Water Data'!A4))="","",OFFSET('Water Data'!$A$3,0,10*ROW('Water Data'!A4)))</f>
        <v>EMIS</v>
      </c>
      <c r="C10" s="59">
        <f ca="true">+IF(OFFSET('Water Data'!$C$3,0,10*ROW('Water Data'!C4))="","",OFFSET('Water Data'!$C$3,0,10*ROW('Water Data'!C4)))</f>
        <v>2004</v>
      </c>
      <c r="D10" s="252">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50.065644541550512</v>
      </c>
      <c r="E10" s="252"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52"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52"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52"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52"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52"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52"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52"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52"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52"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52"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52">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49.128204529535367</v>
      </c>
      <c r="Q10" s="252"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52"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52">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78.102753872633386</v>
      </c>
      <c r="T10" s="252"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52"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3">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79.73953137949222</v>
      </c>
      <c r="W10" s="253"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3"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3"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3"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3"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3"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3"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3"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3"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3"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3"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3"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3"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3"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3"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3"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3"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3"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3"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3">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79.33752821231225</v>
      </c>
      <c r="AQ10" s="253"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3"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3"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3"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3">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92.888812392426857</v>
      </c>
      <c r="AV10" s="253"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3"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3"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3"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4"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4"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4"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4"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4"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4"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4"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4"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4"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4"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4"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4"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4"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4"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4"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4"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4"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4"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6" t="str">
        <f ca="true">+IF(OFFSET('Water Data'!$C$28,0,10*ROW('Water Data'!C4))="","",OFFSET('Water Data'!$C$28,0,10*ROW('Water Data'!C4)))</f>
        <v>Yes</v>
      </c>
      <c r="BT10" s="36" t="str">
        <f ca="true">+IF(OFFSET('Water Data'!$C$29,0,10*ROW('Water Data'!C4))="","",OFFSET('Water Data'!$C$29,0,10*ROW('Water Data'!C4)))</f>
        <v/>
      </c>
      <c r="BU10" s="36" t="str">
        <f ca="true">+IF(OFFSET('Water Data'!$C$30,0,10*ROW('Water Data'!C4))="","",OFFSET('Water Data'!$C$30,0,10*ROW('Water Data'!C4)))</f>
        <v/>
      </c>
      <c r="BV10" s="36" t="str">
        <f ca="true">+IF(OFFSET('Water Data'!$D$28,0,10*ROW('Water Data'!D4))="","",OFFSET('Water Data'!$D$28,0,10*ROW('Water Data'!D4)))</f>
        <v/>
      </c>
      <c r="BW10" s="36" t="str">
        <f ca="true">+IF(OFFSET('Water Data'!$D$29,0,10*ROW('Water Data'!D4))="","",OFFSET('Water Data'!$D$29,0,10*ROW('Water Data'!D4)))</f>
        <v/>
      </c>
      <c r="BX10" s="36" t="str">
        <f ca="true">+IF(OFFSET('Water Data'!$D$30,0,10*ROW('Water Data'!D4))="","",OFFSET('Water Data'!$D$30,0,10*ROW('Water Data'!D4)))</f>
        <v/>
      </c>
      <c r="BY10" s="36" t="str">
        <f ca="true">+IF(OFFSET('Water Data'!$E$28,0,10*ROW('Water Data'!E4))="","",OFFSET('Water Data'!$E$28,0,10*ROW('Water Data'!E4)))</f>
        <v/>
      </c>
      <c r="BZ10" s="36" t="str">
        <f ca="true">+IF(OFFSET('Water Data'!$E$29,0,10*ROW('Water Data'!E4))="","",OFFSET('Water Data'!$E$29,0,10*ROW('Water Data'!E4)))</f>
        <v/>
      </c>
      <c r="CA10" s="36" t="str">
        <f ca="true">+IF(OFFSET('Water Data'!$E$30,0,10*ROW('Water Data'!E4))="","",OFFSET('Water Data'!$E$30,0,10*ROW('Water Data'!E4)))</f>
        <v/>
      </c>
      <c r="CB10" s="36" t="str">
        <f ca="true">+IF(OFFSET('Water Data'!$F$28,0,10*ROW('Water Data'!F4))="","",OFFSET('Water Data'!$F$28,0,10*ROW('Water Data'!F4)))</f>
        <v/>
      </c>
      <c r="CC10" s="36" t="str">
        <f ca="true">+IF(OFFSET('Water Data'!$F$29,0,10*ROW('Water Data'!F4))="","",OFFSET('Water Data'!$F$29,0,10*ROW('Water Data'!F4)))</f>
        <v/>
      </c>
      <c r="CD10" s="36" t="str">
        <f ca="true">+IF(OFFSET('Water Data'!$F$30,0,10*ROW('Water Data'!F4))="","",OFFSET('Water Data'!$F$30,0,10*ROW('Water Data'!F4)))</f>
        <v/>
      </c>
      <c r="CE10" s="36" t="str">
        <f ca="true">+IF(OFFSET('Water Data'!$G$28,0,10*ROW('Water Data'!G4))="","",OFFSET('Water Data'!$G$28,0,10*ROW('Water Data'!G4)))</f>
        <v>Yes</v>
      </c>
      <c r="CF10" s="36" t="str">
        <f ca="true">+IF(OFFSET('Water Data'!$G$29,0,10*ROW('Water Data'!G4))="","",OFFSET('Water Data'!$G$29,0,10*ROW('Water Data'!G4)))</f>
        <v/>
      </c>
      <c r="CG10" s="36" t="str">
        <f ca="true">+IF(OFFSET('Water Data'!$G$30,0,10*ROW('Water Data'!G4))="","",OFFSET('Water Data'!$G$30,0,10*ROW('Water Data'!G4)))</f>
        <v/>
      </c>
      <c r="CH10" s="36" t="str">
        <f ca="true">+IF(OFFSET('Water Data'!$H$28,0,10*ROW('Water Data'!H4))="","",OFFSET('Water Data'!$H$28,0,10*ROW('Water Data'!H4)))</f>
        <v>Yes</v>
      </c>
      <c r="CI10" s="36" t="str">
        <f ca="true">+IF(OFFSET('Water Data'!$H$29,0,10*ROW('Water Data'!H4))="","",OFFSET('Water Data'!$H$29,0,10*ROW('Water Data'!H4)))</f>
        <v/>
      </c>
      <c r="CJ10" s="36" t="str">
        <f ca="true">+IF(OFFSET('Water Data'!$H$30,0,10*ROW('Water Data'!H4))="","",OFFSET('Water Data'!$H$30,0,10*ROW('Water Data'!H4)))</f>
        <v/>
      </c>
      <c r="CK10" s="36" t="str">
        <f ca="true">+IF(OFFSET('Sanitation Data'!$C$29,0,10*ROW('Sanitation Data'!C4))="","",OFFSET('Sanitation Data'!$C$29,0,10*ROW('Sanitation Data'!C4)))</f>
        <v>Yes</v>
      </c>
      <c r="CL10" s="36" t="str">
        <f ca="true">+IF(OFFSET('Sanitation Data'!$C$30,0,10*ROW('Sanitation Data'!C4))="","",OFFSET('Sanitation Data'!$C$30,0,10*ROW('Sanitation Data'!C4)))</f>
        <v/>
      </c>
      <c r="CM10" s="36" t="str">
        <f ca="true">+IF(OFFSET('Sanitation Data'!$C$31,0,10*ROW('Sanitation Data'!C4))="","",OFFSET('Sanitation Data'!$C$31,0,10*ROW('Sanitation Data'!C4)))</f>
        <v/>
      </c>
      <c r="CN10" s="36" t="str">
        <f ca="true">+IF(OFFSET('Sanitation Data'!$C$32,0,10*ROW('Sanitation Data'!C4))="","",OFFSET('Sanitation Data'!$C$32,0,10*ROW('Sanitation Data'!C4)))</f>
        <v/>
      </c>
      <c r="CO10" s="36" t="str">
        <f ca="true">+IF(OFFSET('Sanitation Data'!$C$33,0,10*ROW('Sanitation Data'!C4))="","",OFFSET('Sanitation Data'!$C$33,0,10*ROW('Sanitation Data'!C4)))</f>
        <v/>
      </c>
      <c r="CP10" s="36" t="str">
        <f ca="true">+IF(OFFSET('Sanitation Data'!$D$29,0,10*ROW('Sanitation Data'!D4))="","",OFFSET('Sanitation Data'!$D$29,0,10*ROW('Sanitation Data'!D4)))</f>
        <v/>
      </c>
      <c r="CQ10" s="36" t="str">
        <f ca="true">+IF(OFFSET('Sanitation Data'!$D$30,0,10*ROW('Sanitation Data'!D4))="","",OFFSET('Sanitation Data'!$D$30,0,10*ROW('Sanitation Data'!D4)))</f>
        <v/>
      </c>
      <c r="CR10" s="36" t="str">
        <f ca="true">+IF(OFFSET('Sanitation Data'!$D$31,0,10*ROW('Sanitation Data'!D4))="","",OFFSET('Sanitation Data'!$D$31,0,10*ROW('Sanitation Data'!D4)))</f>
        <v/>
      </c>
      <c r="CS10" s="36" t="str">
        <f ca="true">+IF(OFFSET('Sanitation Data'!$D$32,0,10*ROW('Sanitation Data'!D4))="","",OFFSET('Sanitation Data'!$D$32,0,10*ROW('Sanitation Data'!D4)))</f>
        <v/>
      </c>
      <c r="CT10" s="36" t="str">
        <f ca="true">+IF(OFFSET('Sanitation Data'!$D$33,0,10*ROW('Sanitation Data'!D4))="","",OFFSET('Sanitation Data'!$D$33,0,10*ROW('Sanitation Data'!D4)))</f>
        <v/>
      </c>
      <c r="CU10" s="36" t="str">
        <f ca="true">+IF(OFFSET('Sanitation Data'!$E$29,0,10*ROW('Sanitation Data'!E4))="","",OFFSET('Sanitation Data'!$E$29,0,10*ROW('Sanitation Data'!E4)))</f>
        <v/>
      </c>
      <c r="CV10" s="36" t="str">
        <f ca="true">+IF(OFFSET('Sanitation Data'!$E$30,0,10*ROW('Sanitation Data'!E4))="","",OFFSET('Sanitation Data'!$E$30,0,10*ROW('Sanitation Data'!E4)))</f>
        <v/>
      </c>
      <c r="CW10" s="36" t="str">
        <f ca="true">+IF(OFFSET('Sanitation Data'!$E$31,0,10*ROW('Sanitation Data'!E4))="","",OFFSET('Sanitation Data'!$E$31,0,10*ROW('Sanitation Data'!E4)))</f>
        <v/>
      </c>
      <c r="CX10" s="36" t="str">
        <f ca="true">+IF(OFFSET('Sanitation Data'!$E$32,0,10*ROW('Sanitation Data'!E4))="","",OFFSET('Sanitation Data'!$E$32,0,10*ROW('Sanitation Data'!E4)))</f>
        <v/>
      </c>
      <c r="CY10" s="36" t="str">
        <f ca="true">+IF(OFFSET('Sanitation Data'!$E$33,0,10*ROW('Sanitation Data'!E4))="","",OFFSET('Sanitation Data'!$E$33,0,10*ROW('Sanitation Data'!E4)))</f>
        <v/>
      </c>
      <c r="CZ10" s="36" t="str">
        <f ca="true">+IF(OFFSET('Sanitation Data'!$F$29,0,10*ROW('Sanitation Data'!F4))="","",OFFSET('Sanitation Data'!$F$29,0,10*ROW('Sanitation Data'!F4)))</f>
        <v/>
      </c>
      <c r="DA10" s="36" t="str">
        <f ca="true">+IF(OFFSET('Sanitation Data'!$F$30,0,10*ROW('Sanitation Data'!F4))="","",OFFSET('Sanitation Data'!$F$30,0,10*ROW('Sanitation Data'!F4)))</f>
        <v/>
      </c>
      <c r="DB10" s="36" t="str">
        <f ca="true">+IF(OFFSET('Sanitation Data'!$F$31,0,10*ROW('Sanitation Data'!F4))="","",OFFSET('Sanitation Data'!$F$31,0,10*ROW('Sanitation Data'!F4)))</f>
        <v/>
      </c>
      <c r="DC10" s="36" t="str">
        <f ca="true">+IF(OFFSET('Sanitation Data'!$F$32,0,10*ROW('Sanitation Data'!F4))="","",OFFSET('Sanitation Data'!$F$32,0,10*ROW('Sanitation Data'!F4)))</f>
        <v/>
      </c>
      <c r="DD10" s="36" t="str">
        <f ca="true">+IF(OFFSET('Sanitation Data'!$F$33,0,10*ROW('Sanitation Data'!F4))="","",OFFSET('Sanitation Data'!$F$33,0,10*ROW('Sanitation Data'!F4)))</f>
        <v/>
      </c>
      <c r="DE10" s="36" t="str">
        <f ca="true">+IF(OFFSET('Sanitation Data'!$G$29,0,10*ROW('Sanitation Data'!G4))="","",OFFSET('Sanitation Data'!$G$29,0,10*ROW('Sanitation Data'!G4)))</f>
        <v>Yes</v>
      </c>
      <c r="DF10" s="36" t="str">
        <f ca="true">+IF(OFFSET('Sanitation Data'!$G$30,0,10*ROW('Sanitation Data'!G4))="","",OFFSET('Sanitation Data'!$G$30,0,10*ROW('Sanitation Data'!G4)))</f>
        <v/>
      </c>
      <c r="DG10" s="36" t="str">
        <f ca="true">+IF(OFFSET('Sanitation Data'!$G$31,0,10*ROW('Sanitation Data'!G4))="","",OFFSET('Sanitation Data'!$G$31,0,10*ROW('Sanitation Data'!G4)))</f>
        <v/>
      </c>
      <c r="DH10" s="36" t="str">
        <f ca="true">+IF(OFFSET('Sanitation Data'!$G$32,0,10*ROW('Sanitation Data'!G4))="","",OFFSET('Sanitation Data'!$G$32,0,10*ROW('Sanitation Data'!G4)))</f>
        <v/>
      </c>
      <c r="DI10" s="36" t="str">
        <f ca="true">+IF(OFFSET('Sanitation Data'!$G$33,0,10*ROW('Sanitation Data'!G4))="","",OFFSET('Sanitation Data'!$G$33,0,10*ROW('Sanitation Data'!G4)))</f>
        <v/>
      </c>
      <c r="DJ10" s="36" t="str">
        <f ca="true">+IF(OFFSET('Sanitation Data'!$H$29,0,10*ROW('Sanitation Data'!H4))="","",OFFSET('Sanitation Data'!$H$29,0,10*ROW('Sanitation Data'!H4)))</f>
        <v>Yes</v>
      </c>
      <c r="DK10" s="36" t="str">
        <f ca="true">+IF(OFFSET('Sanitation Data'!$H$30,0,10*ROW('Sanitation Data'!H4))="","",OFFSET('Sanitation Data'!$H$30,0,10*ROW('Sanitation Data'!H4)))</f>
        <v/>
      </c>
      <c r="DL10" s="36" t="str">
        <f ca="true">+IF(OFFSET('Sanitation Data'!$H$31,0,10*ROW('Sanitation Data'!H4))="","",OFFSET('Sanitation Data'!$H$31,0,10*ROW('Sanitation Data'!H4)))</f>
        <v/>
      </c>
      <c r="DM10" s="36" t="str">
        <f ca="true">+IF(OFFSET('Sanitation Data'!$H$32,0,10*ROW('Sanitation Data'!H4))="","",OFFSET('Sanitation Data'!$H$32,0,10*ROW('Sanitation Data'!H4)))</f>
        <v/>
      </c>
      <c r="DN10" s="36" t="str">
        <f ca="true">+IF(OFFSET('Sanitation Data'!$H$33,0,10*ROW('Sanitation Data'!H4))="","",OFFSET('Sanitation Data'!$H$33,0,10*ROW('Sanitation Data'!H4)))</f>
        <v/>
      </c>
      <c r="DO10" s="36" t="str">
        <f ca="true">+IF(OFFSET('Hygiene Data'!$C$12,0,10*ROW('Hygiene Data'!C4))="","",OFFSET('Hygiene Data'!$C$12,0,10*ROW('Hygiene Data'!C4)))</f>
        <v/>
      </c>
      <c r="DP10" s="36" t="str">
        <f ca="true">+IF(OFFSET('Hygiene Data'!$C$13,0,10*ROW('Hygiene Data'!C4))="","",OFFSET('Hygiene Data'!$C$13,0,10*ROW('Hygiene Data'!C4)))</f>
        <v/>
      </c>
      <c r="DQ10" s="36" t="str">
        <f ca="true">+IF(OFFSET('Hygiene Data'!$C$14,0,10*ROW('Hygiene Data'!C4))="","",OFFSET('Hygiene Data'!$C$14,0,10*ROW('Hygiene Data'!C4)))</f>
        <v/>
      </c>
      <c r="DR10" s="36" t="str">
        <f ca="true">+IF(OFFSET('Hygiene Data'!$D$12,0,10*ROW('Hygiene Data'!D4))="","",OFFSET('Hygiene Data'!$D$12,0,10*ROW('Hygiene Data'!D4)))</f>
        <v/>
      </c>
      <c r="DS10" s="36" t="str">
        <f ca="true">+IF(OFFSET('Hygiene Data'!$D$13,0,10*ROW('Hygiene Data'!D4))="","",OFFSET('Hygiene Data'!$D$13,0,10*ROW('Hygiene Data'!D4)))</f>
        <v/>
      </c>
      <c r="DT10" s="36" t="str">
        <f ca="true">+IF(OFFSET('Hygiene Data'!$D$14,0,10*ROW('Hygiene Data'!D4))="","",OFFSET('Hygiene Data'!$D$14,0,10*ROW('Hygiene Data'!D4)))</f>
        <v/>
      </c>
      <c r="DU10" s="36" t="str">
        <f ca="true">+IF(OFFSET('Hygiene Data'!$E$12,0,10*ROW('Hygiene Data'!E4))="","",OFFSET('Hygiene Data'!$E$12,0,10*ROW('Hygiene Data'!E4)))</f>
        <v/>
      </c>
      <c r="DV10" s="36" t="str">
        <f ca="true">+IF(OFFSET('Hygiene Data'!$E$13,0,10*ROW('Hygiene Data'!E4))="","",OFFSET('Hygiene Data'!$E$13,0,10*ROW('Hygiene Data'!E4)))</f>
        <v/>
      </c>
      <c r="DW10" s="36" t="str">
        <f ca="true">+IF(OFFSET('Hygiene Data'!$E$14,0,10*ROW('Hygiene Data'!E4))="","",OFFSET('Hygiene Data'!$E$14,0,10*ROW('Hygiene Data'!E4)))</f>
        <v/>
      </c>
      <c r="DX10" s="36" t="str">
        <f ca="true">+IF(OFFSET('Hygiene Data'!$F$12,0,10*ROW('Hygiene Data'!F4))="","",OFFSET('Hygiene Data'!$F$12,0,10*ROW('Hygiene Data'!F4)))</f>
        <v/>
      </c>
      <c r="DY10" s="36" t="str">
        <f ca="true">+IF(OFFSET('Hygiene Data'!$F$13,0,10*ROW('Hygiene Data'!F4))="","",OFFSET('Hygiene Data'!$F$13,0,10*ROW('Hygiene Data'!F4)))</f>
        <v/>
      </c>
      <c r="DZ10" s="36" t="str">
        <f ca="true">+IF(OFFSET('Hygiene Data'!$F$14,0,10*ROW('Hygiene Data'!F4))="","",OFFSET('Hygiene Data'!$F$14,0,10*ROW('Hygiene Data'!F4)))</f>
        <v/>
      </c>
      <c r="EA10" s="36" t="str">
        <f ca="true">+IF(OFFSET('Hygiene Data'!$G$12,0,10*ROW('Hygiene Data'!G4))="","",OFFSET('Hygiene Data'!$G$12,0,10*ROW('Hygiene Data'!G4)))</f>
        <v/>
      </c>
      <c r="EB10" s="36" t="str">
        <f ca="true">+IF(OFFSET('Hygiene Data'!$G$13,0,10*ROW('Hygiene Data'!G4))="","",OFFSET('Hygiene Data'!$G$13,0,10*ROW('Hygiene Data'!G4)))</f>
        <v/>
      </c>
      <c r="EC10" s="36" t="str">
        <f ca="true">+IF(OFFSET('Hygiene Data'!$G$14,0,10*ROW('Hygiene Data'!G4))="","",OFFSET('Hygiene Data'!$G$14,0,10*ROW('Hygiene Data'!G4)))</f>
        <v/>
      </c>
      <c r="ED10" s="36" t="str">
        <f ca="true">+IF(OFFSET('Hygiene Data'!$H$12,0,10*ROW('Hygiene Data'!H4))="","",OFFSET('Hygiene Data'!$H$12,0,10*ROW('Hygiene Data'!H4)))</f>
        <v/>
      </c>
      <c r="EE10" s="36" t="str">
        <f ca="true">+IF(OFFSET('Hygiene Data'!$H$13,0,10*ROW('Hygiene Data'!H4))="","",OFFSET('Hygiene Data'!$H$13,0,10*ROW('Hygiene Data'!H4)))</f>
        <v/>
      </c>
      <c r="EF10" s="36" t="str">
        <f ca="true">+IF(OFFSET('Hygiene Data'!$H$14,0,10*ROW('Hygiene Data'!H4))="","",OFFSET('Hygiene Data'!$H$14,0,10*ROW('Hygiene Data'!H4)))</f>
        <v/>
      </c>
    </row>
    <row r="11" x14ac:dyDescent="0.2">
      <c r="A11" s="59" t="str">
        <f ca="true">+IF(OFFSET('Water Data'!$B$1,0,10*ROW('Water Data'!B5))="","",OFFSET('Water Data'!$B$1,0,10*ROW('Water Data'!B5)))</f>
        <v>EMIS05</v>
      </c>
      <c r="B11" s="59" t="str">
        <f ca="true">+IF(OFFSET('Water Data'!$A$3,0,10*ROW('Water Data'!A5))="","",OFFSET('Water Data'!$A$3,0,10*ROW('Water Data'!A5)))</f>
        <v>EMIS</v>
      </c>
      <c r="C11" s="59">
        <f ca="true">+IF(OFFSET('Water Data'!$C$3,0,10*ROW('Water Data'!C5))="","",OFFSET('Water Data'!$C$3,0,10*ROW('Water Data'!C5)))</f>
        <v>2005</v>
      </c>
      <c r="D11" s="252">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42.535523000292997</v>
      </c>
      <c r="E11" s="252"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52"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52"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52"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52"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52"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52"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52"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52"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52"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52"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52">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41.42809301762248</v>
      </c>
      <c r="Q11" s="252"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52"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52">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77.00254957507083</v>
      </c>
      <c r="T11" s="252"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52"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3">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73.786533841195435</v>
      </c>
      <c r="W11" s="253"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3"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3"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3"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3"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3"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3"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3"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3"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3"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3"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3"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3"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3"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3"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3"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3"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3"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3"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3">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73.199775934112523</v>
      </c>
      <c r="AQ11" s="253"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3"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3"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3"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3">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91.679745042492925</v>
      </c>
      <c r="AV11" s="253"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3"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3"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3"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4"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4"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4"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4"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4"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4"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4"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4"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4"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4"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4"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4"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4"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4"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4"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4"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4"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4"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6" t="str">
        <f ca="true">+IF(OFFSET('Water Data'!$C$28,0,10*ROW('Water Data'!C5))="","",OFFSET('Water Data'!$C$28,0,10*ROW('Water Data'!C5)))</f>
        <v>Yes</v>
      </c>
      <c r="BT11" s="36" t="str">
        <f ca="true">+IF(OFFSET('Water Data'!$C$29,0,10*ROW('Water Data'!C5))="","",OFFSET('Water Data'!$C$29,0,10*ROW('Water Data'!C5)))</f>
        <v/>
      </c>
      <c r="BU11" s="36" t="str">
        <f ca="true">+IF(OFFSET('Water Data'!$C$30,0,10*ROW('Water Data'!C5))="","",OFFSET('Water Data'!$C$30,0,10*ROW('Water Data'!C5)))</f>
        <v/>
      </c>
      <c r="BV11" s="36" t="str">
        <f ca="true">+IF(OFFSET('Water Data'!$D$28,0,10*ROW('Water Data'!D5))="","",OFFSET('Water Data'!$D$28,0,10*ROW('Water Data'!D5)))</f>
        <v/>
      </c>
      <c r="BW11" s="36" t="str">
        <f ca="true">+IF(OFFSET('Water Data'!$D$29,0,10*ROW('Water Data'!D5))="","",OFFSET('Water Data'!$D$29,0,10*ROW('Water Data'!D5)))</f>
        <v/>
      </c>
      <c r="BX11" s="36" t="str">
        <f ca="true">+IF(OFFSET('Water Data'!$D$30,0,10*ROW('Water Data'!D5))="","",OFFSET('Water Data'!$D$30,0,10*ROW('Water Data'!D5)))</f>
        <v/>
      </c>
      <c r="BY11" s="36" t="str">
        <f ca="true">+IF(OFFSET('Water Data'!$E$28,0,10*ROW('Water Data'!E5))="","",OFFSET('Water Data'!$E$28,0,10*ROW('Water Data'!E5)))</f>
        <v/>
      </c>
      <c r="BZ11" s="36" t="str">
        <f ca="true">+IF(OFFSET('Water Data'!$E$29,0,10*ROW('Water Data'!E5))="","",OFFSET('Water Data'!$E$29,0,10*ROW('Water Data'!E5)))</f>
        <v/>
      </c>
      <c r="CA11" s="36" t="str">
        <f ca="true">+IF(OFFSET('Water Data'!$E$30,0,10*ROW('Water Data'!E5))="","",OFFSET('Water Data'!$E$30,0,10*ROW('Water Data'!E5)))</f>
        <v/>
      </c>
      <c r="CB11" s="36" t="str">
        <f ca="true">+IF(OFFSET('Water Data'!$F$28,0,10*ROW('Water Data'!F5))="","",OFFSET('Water Data'!$F$28,0,10*ROW('Water Data'!F5)))</f>
        <v/>
      </c>
      <c r="CC11" s="36" t="str">
        <f ca="true">+IF(OFFSET('Water Data'!$F$29,0,10*ROW('Water Data'!F5))="","",OFFSET('Water Data'!$F$29,0,10*ROW('Water Data'!F5)))</f>
        <v/>
      </c>
      <c r="CD11" s="36" t="str">
        <f ca="true">+IF(OFFSET('Water Data'!$F$30,0,10*ROW('Water Data'!F5))="","",OFFSET('Water Data'!$F$30,0,10*ROW('Water Data'!F5)))</f>
        <v/>
      </c>
      <c r="CE11" s="36" t="str">
        <f ca="true">+IF(OFFSET('Water Data'!$G$28,0,10*ROW('Water Data'!G5))="","",OFFSET('Water Data'!$G$28,0,10*ROW('Water Data'!G5)))</f>
        <v>Yes</v>
      </c>
      <c r="CF11" s="36" t="str">
        <f ca="true">+IF(OFFSET('Water Data'!$G$29,0,10*ROW('Water Data'!G5))="","",OFFSET('Water Data'!$G$29,0,10*ROW('Water Data'!G5)))</f>
        <v/>
      </c>
      <c r="CG11" s="36" t="str">
        <f ca="true">+IF(OFFSET('Water Data'!$G$30,0,10*ROW('Water Data'!G5))="","",OFFSET('Water Data'!$G$30,0,10*ROW('Water Data'!G5)))</f>
        <v/>
      </c>
      <c r="CH11" s="36" t="str">
        <f ca="true">+IF(OFFSET('Water Data'!$H$28,0,10*ROW('Water Data'!H5))="","",OFFSET('Water Data'!$H$28,0,10*ROW('Water Data'!H5)))</f>
        <v>Yes</v>
      </c>
      <c r="CI11" s="36" t="str">
        <f ca="true">+IF(OFFSET('Water Data'!$H$29,0,10*ROW('Water Data'!H5))="","",OFFSET('Water Data'!$H$29,0,10*ROW('Water Data'!H5)))</f>
        <v/>
      </c>
      <c r="CJ11" s="36" t="str">
        <f ca="true">+IF(OFFSET('Water Data'!$H$30,0,10*ROW('Water Data'!H5))="","",OFFSET('Water Data'!$H$30,0,10*ROW('Water Data'!H5)))</f>
        <v/>
      </c>
      <c r="CK11" s="36" t="str">
        <f ca="true">+IF(OFFSET('Sanitation Data'!$C$29,0,10*ROW('Sanitation Data'!C5))="","",OFFSET('Sanitation Data'!$C$29,0,10*ROW('Sanitation Data'!C5)))</f>
        <v>Yes</v>
      </c>
      <c r="CL11" s="36" t="str">
        <f ca="true">+IF(OFFSET('Sanitation Data'!$C$30,0,10*ROW('Sanitation Data'!C5))="","",OFFSET('Sanitation Data'!$C$30,0,10*ROW('Sanitation Data'!C5)))</f>
        <v/>
      </c>
      <c r="CM11" s="36" t="str">
        <f ca="true">+IF(OFFSET('Sanitation Data'!$C$31,0,10*ROW('Sanitation Data'!C5))="","",OFFSET('Sanitation Data'!$C$31,0,10*ROW('Sanitation Data'!C5)))</f>
        <v/>
      </c>
      <c r="CN11" s="36" t="str">
        <f ca="true">+IF(OFFSET('Sanitation Data'!$C$32,0,10*ROW('Sanitation Data'!C5))="","",OFFSET('Sanitation Data'!$C$32,0,10*ROW('Sanitation Data'!C5)))</f>
        <v/>
      </c>
      <c r="CO11" s="36" t="str">
        <f ca="true">+IF(OFFSET('Sanitation Data'!$C$33,0,10*ROW('Sanitation Data'!C5))="","",OFFSET('Sanitation Data'!$C$33,0,10*ROW('Sanitation Data'!C5)))</f>
        <v/>
      </c>
      <c r="CP11" s="36" t="str">
        <f ca="true">+IF(OFFSET('Sanitation Data'!$D$29,0,10*ROW('Sanitation Data'!D5))="","",OFFSET('Sanitation Data'!$D$29,0,10*ROW('Sanitation Data'!D5)))</f>
        <v/>
      </c>
      <c r="CQ11" s="36" t="str">
        <f ca="true">+IF(OFFSET('Sanitation Data'!$D$30,0,10*ROW('Sanitation Data'!D5))="","",OFFSET('Sanitation Data'!$D$30,0,10*ROW('Sanitation Data'!D5)))</f>
        <v/>
      </c>
      <c r="CR11" s="36" t="str">
        <f ca="true">+IF(OFFSET('Sanitation Data'!$D$31,0,10*ROW('Sanitation Data'!D5))="","",OFFSET('Sanitation Data'!$D$31,0,10*ROW('Sanitation Data'!D5)))</f>
        <v/>
      </c>
      <c r="CS11" s="36" t="str">
        <f ca="true">+IF(OFFSET('Sanitation Data'!$D$32,0,10*ROW('Sanitation Data'!D5))="","",OFFSET('Sanitation Data'!$D$32,0,10*ROW('Sanitation Data'!D5)))</f>
        <v/>
      </c>
      <c r="CT11" s="36" t="str">
        <f ca="true">+IF(OFFSET('Sanitation Data'!$D$33,0,10*ROW('Sanitation Data'!D5))="","",OFFSET('Sanitation Data'!$D$33,0,10*ROW('Sanitation Data'!D5)))</f>
        <v/>
      </c>
      <c r="CU11" s="36" t="str">
        <f ca="true">+IF(OFFSET('Sanitation Data'!$E$29,0,10*ROW('Sanitation Data'!E5))="","",OFFSET('Sanitation Data'!$E$29,0,10*ROW('Sanitation Data'!E5)))</f>
        <v/>
      </c>
      <c r="CV11" s="36" t="str">
        <f ca="true">+IF(OFFSET('Sanitation Data'!$E$30,0,10*ROW('Sanitation Data'!E5))="","",OFFSET('Sanitation Data'!$E$30,0,10*ROW('Sanitation Data'!E5)))</f>
        <v/>
      </c>
      <c r="CW11" s="36" t="str">
        <f ca="true">+IF(OFFSET('Sanitation Data'!$E$31,0,10*ROW('Sanitation Data'!E5))="","",OFFSET('Sanitation Data'!$E$31,0,10*ROW('Sanitation Data'!E5)))</f>
        <v/>
      </c>
      <c r="CX11" s="36" t="str">
        <f ca="true">+IF(OFFSET('Sanitation Data'!$E$32,0,10*ROW('Sanitation Data'!E5))="","",OFFSET('Sanitation Data'!$E$32,0,10*ROW('Sanitation Data'!E5)))</f>
        <v/>
      </c>
      <c r="CY11" s="36" t="str">
        <f ca="true">+IF(OFFSET('Sanitation Data'!$E$33,0,10*ROW('Sanitation Data'!E5))="","",OFFSET('Sanitation Data'!$E$33,0,10*ROW('Sanitation Data'!E5)))</f>
        <v/>
      </c>
      <c r="CZ11" s="36" t="str">
        <f ca="true">+IF(OFFSET('Sanitation Data'!$F$29,0,10*ROW('Sanitation Data'!F5))="","",OFFSET('Sanitation Data'!$F$29,0,10*ROW('Sanitation Data'!F5)))</f>
        <v/>
      </c>
      <c r="DA11" s="36" t="str">
        <f ca="true">+IF(OFFSET('Sanitation Data'!$F$30,0,10*ROW('Sanitation Data'!F5))="","",OFFSET('Sanitation Data'!$F$30,0,10*ROW('Sanitation Data'!F5)))</f>
        <v/>
      </c>
      <c r="DB11" s="36" t="str">
        <f ca="true">+IF(OFFSET('Sanitation Data'!$F$31,0,10*ROW('Sanitation Data'!F5))="","",OFFSET('Sanitation Data'!$F$31,0,10*ROW('Sanitation Data'!F5)))</f>
        <v/>
      </c>
      <c r="DC11" s="36" t="str">
        <f ca="true">+IF(OFFSET('Sanitation Data'!$F$32,0,10*ROW('Sanitation Data'!F5))="","",OFFSET('Sanitation Data'!$F$32,0,10*ROW('Sanitation Data'!F5)))</f>
        <v/>
      </c>
      <c r="DD11" s="36" t="str">
        <f ca="true">+IF(OFFSET('Sanitation Data'!$F$33,0,10*ROW('Sanitation Data'!F5))="","",OFFSET('Sanitation Data'!$F$33,0,10*ROW('Sanitation Data'!F5)))</f>
        <v/>
      </c>
      <c r="DE11" s="36" t="str">
        <f ca="true">+IF(OFFSET('Sanitation Data'!$G$29,0,10*ROW('Sanitation Data'!G5))="","",OFFSET('Sanitation Data'!$G$29,0,10*ROW('Sanitation Data'!G5)))</f>
        <v>Yes</v>
      </c>
      <c r="DF11" s="36" t="str">
        <f ca="true">+IF(OFFSET('Sanitation Data'!$G$30,0,10*ROW('Sanitation Data'!G5))="","",OFFSET('Sanitation Data'!$G$30,0,10*ROW('Sanitation Data'!G5)))</f>
        <v/>
      </c>
      <c r="DG11" s="36" t="str">
        <f ca="true">+IF(OFFSET('Sanitation Data'!$G$31,0,10*ROW('Sanitation Data'!G5))="","",OFFSET('Sanitation Data'!$G$31,0,10*ROW('Sanitation Data'!G5)))</f>
        <v/>
      </c>
      <c r="DH11" s="36" t="str">
        <f ca="true">+IF(OFFSET('Sanitation Data'!$G$32,0,10*ROW('Sanitation Data'!G5))="","",OFFSET('Sanitation Data'!$G$32,0,10*ROW('Sanitation Data'!G5)))</f>
        <v/>
      </c>
      <c r="DI11" s="36" t="str">
        <f ca="true">+IF(OFFSET('Sanitation Data'!$G$33,0,10*ROW('Sanitation Data'!G5))="","",OFFSET('Sanitation Data'!$G$33,0,10*ROW('Sanitation Data'!G5)))</f>
        <v/>
      </c>
      <c r="DJ11" s="36" t="str">
        <f ca="true">+IF(OFFSET('Sanitation Data'!$H$29,0,10*ROW('Sanitation Data'!H5))="","",OFFSET('Sanitation Data'!$H$29,0,10*ROW('Sanitation Data'!H5)))</f>
        <v>Yes</v>
      </c>
      <c r="DK11" s="36" t="str">
        <f ca="true">+IF(OFFSET('Sanitation Data'!$H$30,0,10*ROW('Sanitation Data'!H5))="","",OFFSET('Sanitation Data'!$H$30,0,10*ROW('Sanitation Data'!H5)))</f>
        <v/>
      </c>
      <c r="DL11" s="36" t="str">
        <f ca="true">+IF(OFFSET('Sanitation Data'!$H$31,0,10*ROW('Sanitation Data'!H5))="","",OFFSET('Sanitation Data'!$H$31,0,10*ROW('Sanitation Data'!H5)))</f>
        <v/>
      </c>
      <c r="DM11" s="36" t="str">
        <f ca="true">+IF(OFFSET('Sanitation Data'!$H$32,0,10*ROW('Sanitation Data'!H5))="","",OFFSET('Sanitation Data'!$H$32,0,10*ROW('Sanitation Data'!H5)))</f>
        <v/>
      </c>
      <c r="DN11" s="36" t="str">
        <f ca="true">+IF(OFFSET('Sanitation Data'!$H$33,0,10*ROW('Sanitation Data'!H5))="","",OFFSET('Sanitation Data'!$H$33,0,10*ROW('Sanitation Data'!H5)))</f>
        <v/>
      </c>
      <c r="DO11" s="36" t="str">
        <f ca="true">+IF(OFFSET('Hygiene Data'!$C$12,0,10*ROW('Hygiene Data'!C5))="","",OFFSET('Hygiene Data'!$C$12,0,10*ROW('Hygiene Data'!C5)))</f>
        <v/>
      </c>
      <c r="DP11" s="36" t="str">
        <f ca="true">+IF(OFFSET('Hygiene Data'!$C$13,0,10*ROW('Hygiene Data'!C5))="","",OFFSET('Hygiene Data'!$C$13,0,10*ROW('Hygiene Data'!C5)))</f>
        <v/>
      </c>
      <c r="DQ11" s="36" t="str">
        <f ca="true">+IF(OFFSET('Hygiene Data'!$C$14,0,10*ROW('Hygiene Data'!C5))="","",OFFSET('Hygiene Data'!$C$14,0,10*ROW('Hygiene Data'!C5)))</f>
        <v/>
      </c>
      <c r="DR11" s="36" t="str">
        <f ca="true">+IF(OFFSET('Hygiene Data'!$D$12,0,10*ROW('Hygiene Data'!D5))="","",OFFSET('Hygiene Data'!$D$12,0,10*ROW('Hygiene Data'!D5)))</f>
        <v/>
      </c>
      <c r="DS11" s="36" t="str">
        <f ca="true">+IF(OFFSET('Hygiene Data'!$D$13,0,10*ROW('Hygiene Data'!D5))="","",OFFSET('Hygiene Data'!$D$13,0,10*ROW('Hygiene Data'!D5)))</f>
        <v/>
      </c>
      <c r="DT11" s="36" t="str">
        <f ca="true">+IF(OFFSET('Hygiene Data'!$D$14,0,10*ROW('Hygiene Data'!D5))="","",OFFSET('Hygiene Data'!$D$14,0,10*ROW('Hygiene Data'!D5)))</f>
        <v/>
      </c>
      <c r="DU11" s="36" t="str">
        <f ca="true">+IF(OFFSET('Hygiene Data'!$E$12,0,10*ROW('Hygiene Data'!E5))="","",OFFSET('Hygiene Data'!$E$12,0,10*ROW('Hygiene Data'!E5)))</f>
        <v/>
      </c>
      <c r="DV11" s="36" t="str">
        <f ca="true">+IF(OFFSET('Hygiene Data'!$E$13,0,10*ROW('Hygiene Data'!E5))="","",OFFSET('Hygiene Data'!$E$13,0,10*ROW('Hygiene Data'!E5)))</f>
        <v/>
      </c>
      <c r="DW11" s="36" t="str">
        <f ca="true">+IF(OFFSET('Hygiene Data'!$E$14,0,10*ROW('Hygiene Data'!E5))="","",OFFSET('Hygiene Data'!$E$14,0,10*ROW('Hygiene Data'!E5)))</f>
        <v/>
      </c>
      <c r="DX11" s="36" t="str">
        <f ca="true">+IF(OFFSET('Hygiene Data'!$F$12,0,10*ROW('Hygiene Data'!F5))="","",OFFSET('Hygiene Data'!$F$12,0,10*ROW('Hygiene Data'!F5)))</f>
        <v/>
      </c>
      <c r="DY11" s="36" t="str">
        <f ca="true">+IF(OFFSET('Hygiene Data'!$F$13,0,10*ROW('Hygiene Data'!F5))="","",OFFSET('Hygiene Data'!$F$13,0,10*ROW('Hygiene Data'!F5)))</f>
        <v/>
      </c>
      <c r="DZ11" s="36" t="str">
        <f ca="true">+IF(OFFSET('Hygiene Data'!$F$14,0,10*ROW('Hygiene Data'!F5))="","",OFFSET('Hygiene Data'!$F$14,0,10*ROW('Hygiene Data'!F5)))</f>
        <v/>
      </c>
      <c r="EA11" s="36" t="str">
        <f ca="true">+IF(OFFSET('Hygiene Data'!$G$12,0,10*ROW('Hygiene Data'!G5))="","",OFFSET('Hygiene Data'!$G$12,0,10*ROW('Hygiene Data'!G5)))</f>
        <v/>
      </c>
      <c r="EB11" s="36" t="str">
        <f ca="true">+IF(OFFSET('Hygiene Data'!$G$13,0,10*ROW('Hygiene Data'!G5))="","",OFFSET('Hygiene Data'!$G$13,0,10*ROW('Hygiene Data'!G5)))</f>
        <v/>
      </c>
      <c r="EC11" s="36" t="str">
        <f ca="true">+IF(OFFSET('Hygiene Data'!$G$14,0,10*ROW('Hygiene Data'!G5))="","",OFFSET('Hygiene Data'!$G$14,0,10*ROW('Hygiene Data'!G5)))</f>
        <v/>
      </c>
      <c r="ED11" s="36" t="str">
        <f ca="true">+IF(OFFSET('Hygiene Data'!$H$12,0,10*ROW('Hygiene Data'!H5))="","",OFFSET('Hygiene Data'!$H$12,0,10*ROW('Hygiene Data'!H5)))</f>
        <v/>
      </c>
      <c r="EE11" s="36" t="str">
        <f ca="true">+IF(OFFSET('Hygiene Data'!$H$13,0,10*ROW('Hygiene Data'!H5))="","",OFFSET('Hygiene Data'!$H$13,0,10*ROW('Hygiene Data'!H5)))</f>
        <v/>
      </c>
      <c r="EF11" s="36" t="str">
        <f ca="true">+IF(OFFSET('Hygiene Data'!$H$14,0,10*ROW('Hygiene Data'!H5))="","",OFFSET('Hygiene Data'!$H$14,0,10*ROW('Hygiene Data'!H5)))</f>
        <v/>
      </c>
    </row>
    <row r="12" x14ac:dyDescent="0.2">
      <c r="A12" s="59" t="str">
        <f ca="true">+IF(OFFSET('Water Data'!$B$1,0,10*ROW('Water Data'!B6))="","",OFFSET('Water Data'!$B$1,0,10*ROW('Water Data'!B6)))</f>
        <v>EMIS06</v>
      </c>
      <c r="B12" s="59" t="str">
        <f ca="true">+IF(OFFSET('Water Data'!$A$3,0,10*ROW('Water Data'!A6))="","",OFFSET('Water Data'!$A$3,0,10*ROW('Water Data'!A6)))</f>
        <v>EMIS</v>
      </c>
      <c r="C12" s="59">
        <f ca="true">+IF(OFFSET('Water Data'!$C$3,0,10*ROW('Water Data'!C6))="","",OFFSET('Water Data'!$C$3,0,10*ROW('Water Data'!C6)))</f>
        <v>2006</v>
      </c>
      <c r="D12" s="252" t="str">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[43]</v>
      </c>
      <c r="E12" s="252"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52"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52"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52"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52"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52"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52"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52"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52"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52"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52"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52" t="str">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[41]</v>
      </c>
      <c r="Q12" s="252"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52"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52" t="str">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[77]</v>
      </c>
      <c r="T12" s="252"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52"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3" t="str">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[74]</v>
      </c>
      <c r="W12" s="253"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3"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3"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3"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3"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3"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3"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3"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3"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3"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3"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3"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3"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3"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3"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3"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3"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3"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3"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3" t="str">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[73]</v>
      </c>
      <c r="AQ12" s="253"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3"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3"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3"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3" t="str">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[92]</v>
      </c>
      <c r="AV12" s="253"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3"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3"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3"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4"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4"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4"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4"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4"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4"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4"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4"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4"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4"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4"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4"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4"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4"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4"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4"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4"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4"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6" t="str">
        <f ca="true">+IF(OFFSET('Water Data'!$C$28,0,10*ROW('Water Data'!C6))="","",OFFSET('Water Data'!$C$28,0,10*ROW('Water Data'!C6)))</f>
        <v>No</v>
      </c>
      <c r="BT12" s="36" t="str">
        <f ca="true">+IF(OFFSET('Water Data'!$C$29,0,10*ROW('Water Data'!C6))="","",OFFSET('Water Data'!$C$29,0,10*ROW('Water Data'!C6)))</f>
        <v/>
      </c>
      <c r="BU12" s="36" t="str">
        <f ca="true">+IF(OFFSET('Water Data'!$C$30,0,10*ROW('Water Data'!C6))="","",OFFSET('Water Data'!$C$30,0,10*ROW('Water Data'!C6)))</f>
        <v/>
      </c>
      <c r="BV12" s="36" t="str">
        <f ca="true">+IF(OFFSET('Water Data'!$D$28,0,10*ROW('Water Data'!D6))="","",OFFSET('Water Data'!$D$28,0,10*ROW('Water Data'!D6)))</f>
        <v/>
      </c>
      <c r="BW12" s="36" t="str">
        <f ca="true">+IF(OFFSET('Water Data'!$D$29,0,10*ROW('Water Data'!D6))="","",OFFSET('Water Data'!$D$29,0,10*ROW('Water Data'!D6)))</f>
        <v/>
      </c>
      <c r="BX12" s="36" t="str">
        <f ca="true">+IF(OFFSET('Water Data'!$D$30,0,10*ROW('Water Data'!D6))="","",OFFSET('Water Data'!$D$30,0,10*ROW('Water Data'!D6)))</f>
        <v/>
      </c>
      <c r="BY12" s="36" t="str">
        <f ca="true">+IF(OFFSET('Water Data'!$E$28,0,10*ROW('Water Data'!E6))="","",OFFSET('Water Data'!$E$28,0,10*ROW('Water Data'!E6)))</f>
        <v/>
      </c>
      <c r="BZ12" s="36" t="str">
        <f ca="true">+IF(OFFSET('Water Data'!$E$29,0,10*ROW('Water Data'!E6))="","",OFFSET('Water Data'!$E$29,0,10*ROW('Water Data'!E6)))</f>
        <v/>
      </c>
      <c r="CA12" s="36" t="str">
        <f ca="true">+IF(OFFSET('Water Data'!$E$30,0,10*ROW('Water Data'!E6))="","",OFFSET('Water Data'!$E$30,0,10*ROW('Water Data'!E6)))</f>
        <v/>
      </c>
      <c r="CB12" s="36" t="str">
        <f ca="true">+IF(OFFSET('Water Data'!$F$28,0,10*ROW('Water Data'!F6))="","",OFFSET('Water Data'!$F$28,0,10*ROW('Water Data'!F6)))</f>
        <v/>
      </c>
      <c r="CC12" s="36" t="str">
        <f ca="true">+IF(OFFSET('Water Data'!$F$29,0,10*ROW('Water Data'!F6))="","",OFFSET('Water Data'!$F$29,0,10*ROW('Water Data'!F6)))</f>
        <v/>
      </c>
      <c r="CD12" s="36" t="str">
        <f ca="true">+IF(OFFSET('Water Data'!$F$30,0,10*ROW('Water Data'!F6))="","",OFFSET('Water Data'!$F$30,0,10*ROW('Water Data'!F6)))</f>
        <v/>
      </c>
      <c r="CE12" s="36" t="str">
        <f ca="true">+IF(OFFSET('Water Data'!$G$28,0,10*ROW('Water Data'!G6))="","",OFFSET('Water Data'!$G$28,0,10*ROW('Water Data'!G6)))</f>
        <v>No</v>
      </c>
      <c r="CF12" s="36" t="str">
        <f ca="true">+IF(OFFSET('Water Data'!$G$29,0,10*ROW('Water Data'!G6))="","",OFFSET('Water Data'!$G$29,0,10*ROW('Water Data'!G6)))</f>
        <v/>
      </c>
      <c r="CG12" s="36" t="str">
        <f ca="true">+IF(OFFSET('Water Data'!$G$30,0,10*ROW('Water Data'!G6))="","",OFFSET('Water Data'!$G$30,0,10*ROW('Water Data'!G6)))</f>
        <v/>
      </c>
      <c r="CH12" s="36" t="str">
        <f ca="true">+IF(OFFSET('Water Data'!$H$28,0,10*ROW('Water Data'!H6))="","",OFFSET('Water Data'!$H$28,0,10*ROW('Water Data'!H6)))</f>
        <v>No</v>
      </c>
      <c r="CI12" s="36" t="str">
        <f ca="true">+IF(OFFSET('Water Data'!$H$29,0,10*ROW('Water Data'!H6))="","",OFFSET('Water Data'!$H$29,0,10*ROW('Water Data'!H6)))</f>
        <v/>
      </c>
      <c r="CJ12" s="36" t="str">
        <f ca="true">+IF(OFFSET('Water Data'!$H$30,0,10*ROW('Water Data'!H6))="","",OFFSET('Water Data'!$H$30,0,10*ROW('Water Data'!H6)))</f>
        <v/>
      </c>
      <c r="CK12" s="36" t="str">
        <f ca="true">+IF(OFFSET('Sanitation Data'!$C$29,0,10*ROW('Sanitation Data'!C6))="","",OFFSET('Sanitation Data'!$C$29,0,10*ROW('Sanitation Data'!C6)))</f>
        <v>No</v>
      </c>
      <c r="CL12" s="36" t="str">
        <f ca="true">+IF(OFFSET('Sanitation Data'!$C$30,0,10*ROW('Sanitation Data'!C6))="","",OFFSET('Sanitation Data'!$C$30,0,10*ROW('Sanitation Data'!C6)))</f>
        <v/>
      </c>
      <c r="CM12" s="36" t="str">
        <f ca="true">+IF(OFFSET('Sanitation Data'!$C$31,0,10*ROW('Sanitation Data'!C6))="","",OFFSET('Sanitation Data'!$C$31,0,10*ROW('Sanitation Data'!C6)))</f>
        <v/>
      </c>
      <c r="CN12" s="36" t="str">
        <f ca="true">+IF(OFFSET('Sanitation Data'!$C$32,0,10*ROW('Sanitation Data'!C6))="","",OFFSET('Sanitation Data'!$C$32,0,10*ROW('Sanitation Data'!C6)))</f>
        <v/>
      </c>
      <c r="CO12" s="36" t="str">
        <f ca="true">+IF(OFFSET('Sanitation Data'!$C$33,0,10*ROW('Sanitation Data'!C6))="","",OFFSET('Sanitation Data'!$C$33,0,10*ROW('Sanitation Data'!C6)))</f>
        <v/>
      </c>
      <c r="CP12" s="36" t="str">
        <f ca="true">+IF(OFFSET('Sanitation Data'!$D$29,0,10*ROW('Sanitation Data'!D6))="","",OFFSET('Sanitation Data'!$D$29,0,10*ROW('Sanitation Data'!D6)))</f>
        <v/>
      </c>
      <c r="CQ12" s="36" t="str">
        <f ca="true">+IF(OFFSET('Sanitation Data'!$D$30,0,10*ROW('Sanitation Data'!D6))="","",OFFSET('Sanitation Data'!$D$30,0,10*ROW('Sanitation Data'!D6)))</f>
        <v/>
      </c>
      <c r="CR12" s="36" t="str">
        <f ca="true">+IF(OFFSET('Sanitation Data'!$D$31,0,10*ROW('Sanitation Data'!D6))="","",OFFSET('Sanitation Data'!$D$31,0,10*ROW('Sanitation Data'!D6)))</f>
        <v/>
      </c>
      <c r="CS12" s="36" t="str">
        <f ca="true">+IF(OFFSET('Sanitation Data'!$D$32,0,10*ROW('Sanitation Data'!D6))="","",OFFSET('Sanitation Data'!$D$32,0,10*ROW('Sanitation Data'!D6)))</f>
        <v/>
      </c>
      <c r="CT12" s="36" t="str">
        <f ca="true">+IF(OFFSET('Sanitation Data'!$D$33,0,10*ROW('Sanitation Data'!D6))="","",OFFSET('Sanitation Data'!$D$33,0,10*ROW('Sanitation Data'!D6)))</f>
        <v/>
      </c>
      <c r="CU12" s="36" t="str">
        <f ca="true">+IF(OFFSET('Sanitation Data'!$E$29,0,10*ROW('Sanitation Data'!E6))="","",OFFSET('Sanitation Data'!$E$29,0,10*ROW('Sanitation Data'!E6)))</f>
        <v/>
      </c>
      <c r="CV12" s="36" t="str">
        <f ca="true">+IF(OFFSET('Sanitation Data'!$E$30,0,10*ROW('Sanitation Data'!E6))="","",OFFSET('Sanitation Data'!$E$30,0,10*ROW('Sanitation Data'!E6)))</f>
        <v/>
      </c>
      <c r="CW12" s="36" t="str">
        <f ca="true">+IF(OFFSET('Sanitation Data'!$E$31,0,10*ROW('Sanitation Data'!E6))="","",OFFSET('Sanitation Data'!$E$31,0,10*ROW('Sanitation Data'!E6)))</f>
        <v/>
      </c>
      <c r="CX12" s="36" t="str">
        <f ca="true">+IF(OFFSET('Sanitation Data'!$E$32,0,10*ROW('Sanitation Data'!E6))="","",OFFSET('Sanitation Data'!$E$32,0,10*ROW('Sanitation Data'!E6)))</f>
        <v/>
      </c>
      <c r="CY12" s="36" t="str">
        <f ca="true">+IF(OFFSET('Sanitation Data'!$E$33,0,10*ROW('Sanitation Data'!E6))="","",OFFSET('Sanitation Data'!$E$33,0,10*ROW('Sanitation Data'!E6)))</f>
        <v/>
      </c>
      <c r="CZ12" s="36" t="str">
        <f ca="true">+IF(OFFSET('Sanitation Data'!$F$29,0,10*ROW('Sanitation Data'!F6))="","",OFFSET('Sanitation Data'!$F$29,0,10*ROW('Sanitation Data'!F6)))</f>
        <v/>
      </c>
      <c r="DA12" s="36" t="str">
        <f ca="true">+IF(OFFSET('Sanitation Data'!$F$30,0,10*ROW('Sanitation Data'!F6))="","",OFFSET('Sanitation Data'!$F$30,0,10*ROW('Sanitation Data'!F6)))</f>
        <v/>
      </c>
      <c r="DB12" s="36" t="str">
        <f ca="true">+IF(OFFSET('Sanitation Data'!$F$31,0,10*ROW('Sanitation Data'!F6))="","",OFFSET('Sanitation Data'!$F$31,0,10*ROW('Sanitation Data'!F6)))</f>
        <v/>
      </c>
      <c r="DC12" s="36" t="str">
        <f ca="true">+IF(OFFSET('Sanitation Data'!$F$32,0,10*ROW('Sanitation Data'!F6))="","",OFFSET('Sanitation Data'!$F$32,0,10*ROW('Sanitation Data'!F6)))</f>
        <v/>
      </c>
      <c r="DD12" s="36" t="str">
        <f ca="true">+IF(OFFSET('Sanitation Data'!$F$33,0,10*ROW('Sanitation Data'!F6))="","",OFFSET('Sanitation Data'!$F$33,0,10*ROW('Sanitation Data'!F6)))</f>
        <v/>
      </c>
      <c r="DE12" s="36" t="str">
        <f ca="true">+IF(OFFSET('Sanitation Data'!$G$29,0,10*ROW('Sanitation Data'!G6))="","",OFFSET('Sanitation Data'!$G$29,0,10*ROW('Sanitation Data'!G6)))</f>
        <v>No</v>
      </c>
      <c r="DF12" s="36" t="str">
        <f ca="true">+IF(OFFSET('Sanitation Data'!$G$30,0,10*ROW('Sanitation Data'!G6))="","",OFFSET('Sanitation Data'!$G$30,0,10*ROW('Sanitation Data'!G6)))</f>
        <v/>
      </c>
      <c r="DG12" s="36" t="str">
        <f ca="true">+IF(OFFSET('Sanitation Data'!$G$31,0,10*ROW('Sanitation Data'!G6))="","",OFFSET('Sanitation Data'!$G$31,0,10*ROW('Sanitation Data'!G6)))</f>
        <v/>
      </c>
      <c r="DH12" s="36" t="str">
        <f ca="true">+IF(OFFSET('Sanitation Data'!$G$32,0,10*ROW('Sanitation Data'!G6))="","",OFFSET('Sanitation Data'!$G$32,0,10*ROW('Sanitation Data'!G6)))</f>
        <v/>
      </c>
      <c r="DI12" s="36" t="str">
        <f ca="true">+IF(OFFSET('Sanitation Data'!$G$33,0,10*ROW('Sanitation Data'!G6))="","",OFFSET('Sanitation Data'!$G$33,0,10*ROW('Sanitation Data'!G6)))</f>
        <v/>
      </c>
      <c r="DJ12" s="36" t="str">
        <f ca="true">+IF(OFFSET('Sanitation Data'!$H$29,0,10*ROW('Sanitation Data'!H6))="","",OFFSET('Sanitation Data'!$H$29,0,10*ROW('Sanitation Data'!H6)))</f>
        <v>No</v>
      </c>
      <c r="DK12" s="36" t="str">
        <f ca="true">+IF(OFFSET('Sanitation Data'!$H$30,0,10*ROW('Sanitation Data'!H6))="","",OFFSET('Sanitation Data'!$H$30,0,10*ROW('Sanitation Data'!H6)))</f>
        <v/>
      </c>
      <c r="DL12" s="36" t="str">
        <f ca="true">+IF(OFFSET('Sanitation Data'!$H$31,0,10*ROW('Sanitation Data'!H6))="","",OFFSET('Sanitation Data'!$H$31,0,10*ROW('Sanitation Data'!H6)))</f>
        <v/>
      </c>
      <c r="DM12" s="36" t="str">
        <f ca="true">+IF(OFFSET('Sanitation Data'!$H$32,0,10*ROW('Sanitation Data'!H6))="","",OFFSET('Sanitation Data'!$H$32,0,10*ROW('Sanitation Data'!H6)))</f>
        <v/>
      </c>
      <c r="DN12" s="36" t="str">
        <f ca="true">+IF(OFFSET('Sanitation Data'!$H$33,0,10*ROW('Sanitation Data'!H6))="","",OFFSET('Sanitation Data'!$H$33,0,10*ROW('Sanitation Data'!H6)))</f>
        <v/>
      </c>
      <c r="DO12" s="36" t="str">
        <f ca="true">+IF(OFFSET('Hygiene Data'!$C$12,0,10*ROW('Hygiene Data'!C6))="","",OFFSET('Hygiene Data'!$C$12,0,10*ROW('Hygiene Data'!C6)))</f>
        <v/>
      </c>
      <c r="DP12" s="36" t="str">
        <f ca="true">+IF(OFFSET('Hygiene Data'!$C$13,0,10*ROW('Hygiene Data'!C6))="","",OFFSET('Hygiene Data'!$C$13,0,10*ROW('Hygiene Data'!C6)))</f>
        <v/>
      </c>
      <c r="DQ12" s="36" t="str">
        <f ca="true">+IF(OFFSET('Hygiene Data'!$C$14,0,10*ROW('Hygiene Data'!C6))="","",OFFSET('Hygiene Data'!$C$14,0,10*ROW('Hygiene Data'!C6)))</f>
        <v/>
      </c>
      <c r="DR12" s="36" t="str">
        <f ca="true">+IF(OFFSET('Hygiene Data'!$D$12,0,10*ROW('Hygiene Data'!D6))="","",OFFSET('Hygiene Data'!$D$12,0,10*ROW('Hygiene Data'!D6)))</f>
        <v/>
      </c>
      <c r="DS12" s="36" t="str">
        <f ca="true">+IF(OFFSET('Hygiene Data'!$D$13,0,10*ROW('Hygiene Data'!D6))="","",OFFSET('Hygiene Data'!$D$13,0,10*ROW('Hygiene Data'!D6)))</f>
        <v/>
      </c>
      <c r="DT12" s="36" t="str">
        <f ca="true">+IF(OFFSET('Hygiene Data'!$D$14,0,10*ROW('Hygiene Data'!D6))="","",OFFSET('Hygiene Data'!$D$14,0,10*ROW('Hygiene Data'!D6)))</f>
        <v/>
      </c>
      <c r="DU12" s="36" t="str">
        <f ca="true">+IF(OFFSET('Hygiene Data'!$E$12,0,10*ROW('Hygiene Data'!E6))="","",OFFSET('Hygiene Data'!$E$12,0,10*ROW('Hygiene Data'!E6)))</f>
        <v/>
      </c>
      <c r="DV12" s="36" t="str">
        <f ca="true">+IF(OFFSET('Hygiene Data'!$E$13,0,10*ROW('Hygiene Data'!E6))="","",OFFSET('Hygiene Data'!$E$13,0,10*ROW('Hygiene Data'!E6)))</f>
        <v/>
      </c>
      <c r="DW12" s="36" t="str">
        <f ca="true">+IF(OFFSET('Hygiene Data'!$E$14,0,10*ROW('Hygiene Data'!E6))="","",OFFSET('Hygiene Data'!$E$14,0,10*ROW('Hygiene Data'!E6)))</f>
        <v/>
      </c>
      <c r="DX12" s="36" t="str">
        <f ca="true">+IF(OFFSET('Hygiene Data'!$F$12,0,10*ROW('Hygiene Data'!F6))="","",OFFSET('Hygiene Data'!$F$12,0,10*ROW('Hygiene Data'!F6)))</f>
        <v/>
      </c>
      <c r="DY12" s="36" t="str">
        <f ca="true">+IF(OFFSET('Hygiene Data'!$F$13,0,10*ROW('Hygiene Data'!F6))="","",OFFSET('Hygiene Data'!$F$13,0,10*ROW('Hygiene Data'!F6)))</f>
        <v/>
      </c>
      <c r="DZ12" s="36" t="str">
        <f ca="true">+IF(OFFSET('Hygiene Data'!$F$14,0,10*ROW('Hygiene Data'!F6))="","",OFFSET('Hygiene Data'!$F$14,0,10*ROW('Hygiene Data'!F6)))</f>
        <v/>
      </c>
      <c r="EA12" s="36" t="str">
        <f ca="true">+IF(OFFSET('Hygiene Data'!$G$12,0,10*ROW('Hygiene Data'!G6))="","",OFFSET('Hygiene Data'!$G$12,0,10*ROW('Hygiene Data'!G6)))</f>
        <v/>
      </c>
      <c r="EB12" s="36" t="str">
        <f ca="true">+IF(OFFSET('Hygiene Data'!$G$13,0,10*ROW('Hygiene Data'!G6))="","",OFFSET('Hygiene Data'!$G$13,0,10*ROW('Hygiene Data'!G6)))</f>
        <v/>
      </c>
      <c r="EC12" s="36" t="str">
        <f ca="true">+IF(OFFSET('Hygiene Data'!$G$14,0,10*ROW('Hygiene Data'!G6))="","",OFFSET('Hygiene Data'!$G$14,0,10*ROW('Hygiene Data'!G6)))</f>
        <v/>
      </c>
      <c r="ED12" s="36" t="str">
        <f ca="true">+IF(OFFSET('Hygiene Data'!$H$12,0,10*ROW('Hygiene Data'!H6))="","",OFFSET('Hygiene Data'!$H$12,0,10*ROW('Hygiene Data'!H6)))</f>
        <v/>
      </c>
      <c r="EE12" s="36" t="str">
        <f ca="true">+IF(OFFSET('Hygiene Data'!$H$13,0,10*ROW('Hygiene Data'!H6))="","",OFFSET('Hygiene Data'!$H$13,0,10*ROW('Hygiene Data'!H6)))</f>
        <v/>
      </c>
      <c r="EF12" s="36" t="str">
        <f ca="true">+IF(OFFSET('Hygiene Data'!$H$14,0,10*ROW('Hygiene Data'!H6))="","",OFFSET('Hygiene Data'!$H$14,0,10*ROW('Hygiene Data'!H6)))</f>
        <v/>
      </c>
    </row>
    <row r="13" x14ac:dyDescent="0.2">
      <c r="A13" s="59" t="str">
        <f ca="true">+IF(OFFSET('Water Data'!$B$1,0,10*ROW('Water Data'!B7))="","",OFFSET('Water Data'!$B$1,0,10*ROW('Water Data'!B7)))</f>
        <v>EMIS07</v>
      </c>
      <c r="B13" s="59" t="str">
        <f ca="true">+IF(OFFSET('Water Data'!$A$3,0,10*ROW('Water Data'!A7))="","",OFFSET('Water Data'!$A$3,0,10*ROW('Water Data'!A7)))</f>
        <v>EMIS</v>
      </c>
      <c r="C13" s="59">
        <f ca="true">+IF(OFFSET('Water Data'!$C$3,0,10*ROW('Water Data'!C7))="","",OFFSET('Water Data'!$C$3,0,10*ROW('Water Data'!C7)))</f>
        <v>2007</v>
      </c>
      <c r="D13" s="252">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34.453081621321488</v>
      </c>
      <c r="E13" s="252">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25.717194151397372</v>
      </c>
      <c r="F13" s="252"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52"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52"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52"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52"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52"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52"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52"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52"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52"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52">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33.025169409486935</v>
      </c>
      <c r="Q13" s="252">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23.949661181026137</v>
      </c>
      <c r="R13" s="252"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52">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65.441176470588232</v>
      </c>
      <c r="T13" s="252">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64.075630252100837</v>
      </c>
      <c r="U13" s="252"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3">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90.918471219692762</v>
      </c>
      <c r="W13" s="253"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3"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3"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3"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3"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3"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3"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3"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3"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3"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3"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3"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3"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3"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3"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3"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3"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3"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3"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3">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90.5</v>
      </c>
      <c r="AQ13" s="253"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3"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3"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3"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3">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100</v>
      </c>
      <c r="AV13" s="253"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3"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3"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3"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4"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4"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4"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4"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4"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4"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4"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4"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4"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4"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4"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4"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4"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4"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4"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4"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4"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4"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6" t="str">
        <f ca="true">+IF(OFFSET('Water Data'!$C$28,0,10*ROW('Water Data'!C7))="","",OFFSET('Water Data'!$C$28,0,10*ROW('Water Data'!C7)))</f>
        <v>Yes</v>
      </c>
      <c r="BT13" s="36" t="str">
        <f ca="true">+IF(OFFSET('Water Data'!$C$29,0,10*ROW('Water Data'!C7))="","",OFFSET('Water Data'!$C$29,0,10*ROW('Water Data'!C7)))</f>
        <v>Yes</v>
      </c>
      <c r="BU13" s="36" t="str">
        <f ca="true">+IF(OFFSET('Water Data'!$C$30,0,10*ROW('Water Data'!C7))="","",OFFSET('Water Data'!$C$30,0,10*ROW('Water Data'!C7)))</f>
        <v/>
      </c>
      <c r="BV13" s="36" t="str">
        <f ca="true">+IF(OFFSET('Water Data'!$D$28,0,10*ROW('Water Data'!D7))="","",OFFSET('Water Data'!$D$28,0,10*ROW('Water Data'!D7)))</f>
        <v/>
      </c>
      <c r="BW13" s="36" t="str">
        <f ca="true">+IF(OFFSET('Water Data'!$D$29,0,10*ROW('Water Data'!D7))="","",OFFSET('Water Data'!$D$29,0,10*ROW('Water Data'!D7)))</f>
        <v/>
      </c>
      <c r="BX13" s="36" t="str">
        <f ca="true">+IF(OFFSET('Water Data'!$D$30,0,10*ROW('Water Data'!D7))="","",OFFSET('Water Data'!$D$30,0,10*ROW('Water Data'!D7)))</f>
        <v/>
      </c>
      <c r="BY13" s="36" t="str">
        <f ca="true">+IF(OFFSET('Water Data'!$E$28,0,10*ROW('Water Data'!E7))="","",OFFSET('Water Data'!$E$28,0,10*ROW('Water Data'!E7)))</f>
        <v/>
      </c>
      <c r="BZ13" s="36" t="str">
        <f ca="true">+IF(OFFSET('Water Data'!$E$29,0,10*ROW('Water Data'!E7))="","",OFFSET('Water Data'!$E$29,0,10*ROW('Water Data'!E7)))</f>
        <v/>
      </c>
      <c r="CA13" s="36" t="str">
        <f ca="true">+IF(OFFSET('Water Data'!$E$30,0,10*ROW('Water Data'!E7))="","",OFFSET('Water Data'!$E$30,0,10*ROW('Water Data'!E7)))</f>
        <v/>
      </c>
      <c r="CB13" s="36" t="str">
        <f ca="true">+IF(OFFSET('Water Data'!$F$28,0,10*ROW('Water Data'!F7))="","",OFFSET('Water Data'!$F$28,0,10*ROW('Water Data'!F7)))</f>
        <v/>
      </c>
      <c r="CC13" s="36" t="str">
        <f ca="true">+IF(OFFSET('Water Data'!$F$29,0,10*ROW('Water Data'!F7))="","",OFFSET('Water Data'!$F$29,0,10*ROW('Water Data'!F7)))</f>
        <v/>
      </c>
      <c r="CD13" s="36" t="str">
        <f ca="true">+IF(OFFSET('Water Data'!$F$30,0,10*ROW('Water Data'!F7))="","",OFFSET('Water Data'!$F$30,0,10*ROW('Water Data'!F7)))</f>
        <v/>
      </c>
      <c r="CE13" s="36" t="str">
        <f ca="true">+IF(OFFSET('Water Data'!$G$28,0,10*ROW('Water Data'!G7))="","",OFFSET('Water Data'!$G$28,0,10*ROW('Water Data'!G7)))</f>
        <v>Yes</v>
      </c>
      <c r="CF13" s="36" t="str">
        <f ca="true">+IF(OFFSET('Water Data'!$G$29,0,10*ROW('Water Data'!G7))="","",OFFSET('Water Data'!$G$29,0,10*ROW('Water Data'!G7)))</f>
        <v>Yes</v>
      </c>
      <c r="CG13" s="36" t="str">
        <f ca="true">+IF(OFFSET('Water Data'!$G$30,0,10*ROW('Water Data'!G7))="","",OFFSET('Water Data'!$G$30,0,10*ROW('Water Data'!G7)))</f>
        <v/>
      </c>
      <c r="CH13" s="36" t="str">
        <f ca="true">+IF(OFFSET('Water Data'!$H$28,0,10*ROW('Water Data'!H7))="","",OFFSET('Water Data'!$H$28,0,10*ROW('Water Data'!H7)))</f>
        <v>Yes</v>
      </c>
      <c r="CI13" s="36" t="str">
        <f ca="true">+IF(OFFSET('Water Data'!$H$29,0,10*ROW('Water Data'!H7))="","",OFFSET('Water Data'!$H$29,0,10*ROW('Water Data'!H7)))</f>
        <v>Yes</v>
      </c>
      <c r="CJ13" s="36" t="str">
        <f ca="true">+IF(OFFSET('Water Data'!$H$30,0,10*ROW('Water Data'!H7))="","",OFFSET('Water Data'!$H$30,0,10*ROW('Water Data'!H7)))</f>
        <v/>
      </c>
      <c r="CK13" s="36" t="str">
        <f ca="true">+IF(OFFSET('Sanitation Data'!$C$29,0,10*ROW('Sanitation Data'!C7))="","",OFFSET('Sanitation Data'!$C$29,0,10*ROW('Sanitation Data'!C7)))</f>
        <v>Yes</v>
      </c>
      <c r="CL13" s="36" t="str">
        <f ca="true">+IF(OFFSET('Sanitation Data'!$C$30,0,10*ROW('Sanitation Data'!C7))="","",OFFSET('Sanitation Data'!$C$30,0,10*ROW('Sanitation Data'!C7)))</f>
        <v/>
      </c>
      <c r="CM13" s="36" t="str">
        <f ca="true">+IF(OFFSET('Sanitation Data'!$C$31,0,10*ROW('Sanitation Data'!C7))="","",OFFSET('Sanitation Data'!$C$31,0,10*ROW('Sanitation Data'!C7)))</f>
        <v/>
      </c>
      <c r="CN13" s="36" t="str">
        <f ca="true">+IF(OFFSET('Sanitation Data'!$C$32,0,10*ROW('Sanitation Data'!C7))="","",OFFSET('Sanitation Data'!$C$32,0,10*ROW('Sanitation Data'!C7)))</f>
        <v/>
      </c>
      <c r="CO13" s="36" t="str">
        <f ca="true">+IF(OFFSET('Sanitation Data'!$C$33,0,10*ROW('Sanitation Data'!C7))="","",OFFSET('Sanitation Data'!$C$33,0,10*ROW('Sanitation Data'!C7)))</f>
        <v/>
      </c>
      <c r="CP13" s="36" t="str">
        <f ca="true">+IF(OFFSET('Sanitation Data'!$D$29,0,10*ROW('Sanitation Data'!D7))="","",OFFSET('Sanitation Data'!$D$29,0,10*ROW('Sanitation Data'!D7)))</f>
        <v/>
      </c>
      <c r="CQ13" s="36" t="str">
        <f ca="true">+IF(OFFSET('Sanitation Data'!$D$30,0,10*ROW('Sanitation Data'!D7))="","",OFFSET('Sanitation Data'!$D$30,0,10*ROW('Sanitation Data'!D7)))</f>
        <v/>
      </c>
      <c r="CR13" s="36" t="str">
        <f ca="true">+IF(OFFSET('Sanitation Data'!$D$31,0,10*ROW('Sanitation Data'!D7))="","",OFFSET('Sanitation Data'!$D$31,0,10*ROW('Sanitation Data'!D7)))</f>
        <v/>
      </c>
      <c r="CS13" s="36" t="str">
        <f ca="true">+IF(OFFSET('Sanitation Data'!$D$32,0,10*ROW('Sanitation Data'!D7))="","",OFFSET('Sanitation Data'!$D$32,0,10*ROW('Sanitation Data'!D7)))</f>
        <v/>
      </c>
      <c r="CT13" s="36" t="str">
        <f ca="true">+IF(OFFSET('Sanitation Data'!$D$33,0,10*ROW('Sanitation Data'!D7))="","",OFFSET('Sanitation Data'!$D$33,0,10*ROW('Sanitation Data'!D7)))</f>
        <v/>
      </c>
      <c r="CU13" s="36" t="str">
        <f ca="true">+IF(OFFSET('Sanitation Data'!$E$29,0,10*ROW('Sanitation Data'!E7))="","",OFFSET('Sanitation Data'!$E$29,0,10*ROW('Sanitation Data'!E7)))</f>
        <v/>
      </c>
      <c r="CV13" s="36" t="str">
        <f ca="true">+IF(OFFSET('Sanitation Data'!$E$30,0,10*ROW('Sanitation Data'!E7))="","",OFFSET('Sanitation Data'!$E$30,0,10*ROW('Sanitation Data'!E7)))</f>
        <v/>
      </c>
      <c r="CW13" s="36" t="str">
        <f ca="true">+IF(OFFSET('Sanitation Data'!$E$31,0,10*ROW('Sanitation Data'!E7))="","",OFFSET('Sanitation Data'!$E$31,0,10*ROW('Sanitation Data'!E7)))</f>
        <v/>
      </c>
      <c r="CX13" s="36" t="str">
        <f ca="true">+IF(OFFSET('Sanitation Data'!$E$32,0,10*ROW('Sanitation Data'!E7))="","",OFFSET('Sanitation Data'!$E$32,0,10*ROW('Sanitation Data'!E7)))</f>
        <v/>
      </c>
      <c r="CY13" s="36" t="str">
        <f ca="true">+IF(OFFSET('Sanitation Data'!$E$33,0,10*ROW('Sanitation Data'!E7))="","",OFFSET('Sanitation Data'!$E$33,0,10*ROW('Sanitation Data'!E7)))</f>
        <v/>
      </c>
      <c r="CZ13" s="36" t="str">
        <f ca="true">+IF(OFFSET('Sanitation Data'!$F$29,0,10*ROW('Sanitation Data'!F7))="","",OFFSET('Sanitation Data'!$F$29,0,10*ROW('Sanitation Data'!F7)))</f>
        <v/>
      </c>
      <c r="DA13" s="36" t="str">
        <f ca="true">+IF(OFFSET('Sanitation Data'!$F$30,0,10*ROW('Sanitation Data'!F7))="","",OFFSET('Sanitation Data'!$F$30,0,10*ROW('Sanitation Data'!F7)))</f>
        <v/>
      </c>
      <c r="DB13" s="36" t="str">
        <f ca="true">+IF(OFFSET('Sanitation Data'!$F$31,0,10*ROW('Sanitation Data'!F7))="","",OFFSET('Sanitation Data'!$F$31,0,10*ROW('Sanitation Data'!F7)))</f>
        <v/>
      </c>
      <c r="DC13" s="36" t="str">
        <f ca="true">+IF(OFFSET('Sanitation Data'!$F$32,0,10*ROW('Sanitation Data'!F7))="","",OFFSET('Sanitation Data'!$F$32,0,10*ROW('Sanitation Data'!F7)))</f>
        <v/>
      </c>
      <c r="DD13" s="36" t="str">
        <f ca="true">+IF(OFFSET('Sanitation Data'!$F$33,0,10*ROW('Sanitation Data'!F7))="","",OFFSET('Sanitation Data'!$F$33,0,10*ROW('Sanitation Data'!F7)))</f>
        <v/>
      </c>
      <c r="DE13" s="36" t="str">
        <f ca="true">+IF(OFFSET('Sanitation Data'!$G$29,0,10*ROW('Sanitation Data'!G7))="","",OFFSET('Sanitation Data'!$G$29,0,10*ROW('Sanitation Data'!G7)))</f>
        <v>Yes</v>
      </c>
      <c r="DF13" s="36" t="str">
        <f ca="true">+IF(OFFSET('Sanitation Data'!$G$30,0,10*ROW('Sanitation Data'!G7))="","",OFFSET('Sanitation Data'!$G$30,0,10*ROW('Sanitation Data'!G7)))</f>
        <v/>
      </c>
      <c r="DG13" s="36" t="str">
        <f ca="true">+IF(OFFSET('Sanitation Data'!$G$31,0,10*ROW('Sanitation Data'!G7))="","",OFFSET('Sanitation Data'!$G$31,0,10*ROW('Sanitation Data'!G7)))</f>
        <v/>
      </c>
      <c r="DH13" s="36" t="str">
        <f ca="true">+IF(OFFSET('Sanitation Data'!$G$32,0,10*ROW('Sanitation Data'!G7))="","",OFFSET('Sanitation Data'!$G$32,0,10*ROW('Sanitation Data'!G7)))</f>
        <v/>
      </c>
      <c r="DI13" s="36" t="str">
        <f ca="true">+IF(OFFSET('Sanitation Data'!$G$33,0,10*ROW('Sanitation Data'!G7))="","",OFFSET('Sanitation Data'!$G$33,0,10*ROW('Sanitation Data'!G7)))</f>
        <v/>
      </c>
      <c r="DJ13" s="36" t="str">
        <f ca="true">+IF(OFFSET('Sanitation Data'!$H$29,0,10*ROW('Sanitation Data'!H7))="","",OFFSET('Sanitation Data'!$H$29,0,10*ROW('Sanitation Data'!H7)))</f>
        <v>Yes</v>
      </c>
      <c r="DK13" s="36" t="str">
        <f ca="true">+IF(OFFSET('Sanitation Data'!$H$30,0,10*ROW('Sanitation Data'!H7))="","",OFFSET('Sanitation Data'!$H$30,0,10*ROW('Sanitation Data'!H7)))</f>
        <v/>
      </c>
      <c r="DL13" s="36" t="str">
        <f ca="true">+IF(OFFSET('Sanitation Data'!$H$31,0,10*ROW('Sanitation Data'!H7))="","",OFFSET('Sanitation Data'!$H$31,0,10*ROW('Sanitation Data'!H7)))</f>
        <v/>
      </c>
      <c r="DM13" s="36" t="str">
        <f ca="true">+IF(OFFSET('Sanitation Data'!$H$32,0,10*ROW('Sanitation Data'!H7))="","",OFFSET('Sanitation Data'!$H$32,0,10*ROW('Sanitation Data'!H7)))</f>
        <v/>
      </c>
      <c r="DN13" s="36" t="str">
        <f ca="true">+IF(OFFSET('Sanitation Data'!$H$33,0,10*ROW('Sanitation Data'!H7))="","",OFFSET('Sanitation Data'!$H$33,0,10*ROW('Sanitation Data'!H7)))</f>
        <v/>
      </c>
      <c r="DO13" s="36" t="str">
        <f ca="true">+IF(OFFSET('Hygiene Data'!$C$12,0,10*ROW('Hygiene Data'!C7))="","",OFFSET('Hygiene Data'!$C$12,0,10*ROW('Hygiene Data'!C7)))</f>
        <v/>
      </c>
      <c r="DP13" s="36" t="str">
        <f ca="true">+IF(OFFSET('Hygiene Data'!$C$13,0,10*ROW('Hygiene Data'!C7))="","",OFFSET('Hygiene Data'!$C$13,0,10*ROW('Hygiene Data'!C7)))</f>
        <v/>
      </c>
      <c r="DQ13" s="36" t="str">
        <f ca="true">+IF(OFFSET('Hygiene Data'!$C$14,0,10*ROW('Hygiene Data'!C7))="","",OFFSET('Hygiene Data'!$C$14,0,10*ROW('Hygiene Data'!C7)))</f>
        <v/>
      </c>
      <c r="DR13" s="36" t="str">
        <f ca="true">+IF(OFFSET('Hygiene Data'!$D$12,0,10*ROW('Hygiene Data'!D7))="","",OFFSET('Hygiene Data'!$D$12,0,10*ROW('Hygiene Data'!D7)))</f>
        <v/>
      </c>
      <c r="DS13" s="36" t="str">
        <f ca="true">+IF(OFFSET('Hygiene Data'!$D$13,0,10*ROW('Hygiene Data'!D7))="","",OFFSET('Hygiene Data'!$D$13,0,10*ROW('Hygiene Data'!D7)))</f>
        <v/>
      </c>
      <c r="DT13" s="36" t="str">
        <f ca="true">+IF(OFFSET('Hygiene Data'!$D$14,0,10*ROW('Hygiene Data'!D7))="","",OFFSET('Hygiene Data'!$D$14,0,10*ROW('Hygiene Data'!D7)))</f>
        <v/>
      </c>
      <c r="DU13" s="36" t="str">
        <f ca="true">+IF(OFFSET('Hygiene Data'!$E$12,0,10*ROW('Hygiene Data'!E7))="","",OFFSET('Hygiene Data'!$E$12,0,10*ROW('Hygiene Data'!E7)))</f>
        <v/>
      </c>
      <c r="DV13" s="36" t="str">
        <f ca="true">+IF(OFFSET('Hygiene Data'!$E$13,0,10*ROW('Hygiene Data'!E7))="","",OFFSET('Hygiene Data'!$E$13,0,10*ROW('Hygiene Data'!E7)))</f>
        <v/>
      </c>
      <c r="DW13" s="36" t="str">
        <f ca="true">+IF(OFFSET('Hygiene Data'!$E$14,0,10*ROW('Hygiene Data'!E7))="","",OFFSET('Hygiene Data'!$E$14,0,10*ROW('Hygiene Data'!E7)))</f>
        <v/>
      </c>
      <c r="DX13" s="36" t="str">
        <f ca="true">+IF(OFFSET('Hygiene Data'!$F$12,0,10*ROW('Hygiene Data'!F7))="","",OFFSET('Hygiene Data'!$F$12,0,10*ROW('Hygiene Data'!F7)))</f>
        <v/>
      </c>
      <c r="DY13" s="36" t="str">
        <f ca="true">+IF(OFFSET('Hygiene Data'!$F$13,0,10*ROW('Hygiene Data'!F7))="","",OFFSET('Hygiene Data'!$F$13,0,10*ROW('Hygiene Data'!F7)))</f>
        <v/>
      </c>
      <c r="DZ13" s="36" t="str">
        <f ca="true">+IF(OFFSET('Hygiene Data'!$F$14,0,10*ROW('Hygiene Data'!F7))="","",OFFSET('Hygiene Data'!$F$14,0,10*ROW('Hygiene Data'!F7)))</f>
        <v/>
      </c>
      <c r="EA13" s="36" t="str">
        <f ca="true">+IF(OFFSET('Hygiene Data'!$G$12,0,10*ROW('Hygiene Data'!G7))="","",OFFSET('Hygiene Data'!$G$12,0,10*ROW('Hygiene Data'!G7)))</f>
        <v/>
      </c>
      <c r="EB13" s="36" t="str">
        <f ca="true">+IF(OFFSET('Hygiene Data'!$G$13,0,10*ROW('Hygiene Data'!G7))="","",OFFSET('Hygiene Data'!$G$13,0,10*ROW('Hygiene Data'!G7)))</f>
        <v/>
      </c>
      <c r="EC13" s="36" t="str">
        <f ca="true">+IF(OFFSET('Hygiene Data'!$G$14,0,10*ROW('Hygiene Data'!G7))="","",OFFSET('Hygiene Data'!$G$14,0,10*ROW('Hygiene Data'!G7)))</f>
        <v/>
      </c>
      <c r="ED13" s="36" t="str">
        <f ca="true">+IF(OFFSET('Hygiene Data'!$H$12,0,10*ROW('Hygiene Data'!H7))="","",OFFSET('Hygiene Data'!$H$12,0,10*ROW('Hygiene Data'!H7)))</f>
        <v/>
      </c>
      <c r="EE13" s="36" t="str">
        <f ca="true">+IF(OFFSET('Hygiene Data'!$H$13,0,10*ROW('Hygiene Data'!H7))="","",OFFSET('Hygiene Data'!$H$13,0,10*ROW('Hygiene Data'!H7)))</f>
        <v/>
      </c>
      <c r="EF13" s="36" t="str">
        <f ca="true">+IF(OFFSET('Hygiene Data'!$H$14,0,10*ROW('Hygiene Data'!H7))="","",OFFSET('Hygiene Data'!$H$14,0,10*ROW('Hygiene Data'!H7)))</f>
        <v/>
      </c>
    </row>
    <row r="14" x14ac:dyDescent="0.2">
      <c r="A14" s="59" t="str">
        <f ca="true">+IF(OFFSET('Water Data'!$B$1,0,10*ROW('Water Data'!B8))="","",OFFSET('Water Data'!$B$1,0,10*ROW('Water Data'!B8)))</f>
        <v>EMIS08</v>
      </c>
      <c r="B14" s="59" t="str">
        <f ca="true">+IF(OFFSET('Water Data'!$A$3,0,10*ROW('Water Data'!A8))="","",OFFSET('Water Data'!$A$3,0,10*ROW('Water Data'!A8)))</f>
        <v>EMIS</v>
      </c>
      <c r="C14" s="59">
        <f ca="true">+IF(OFFSET('Water Data'!$C$3,0,10*ROW('Water Data'!C8))="","",OFFSET('Water Data'!$C$3,0,10*ROW('Water Data'!C8)))</f>
        <v>2008</v>
      </c>
      <c r="D14" s="252">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33.885683891821117</v>
      </c>
      <c r="E14" s="252">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25.602471257313532</v>
      </c>
      <c r="F14" s="252"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52"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52"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52"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52"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52"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52"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52"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52"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52"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52">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32.302817504496019</v>
      </c>
      <c r="Q14" s="252">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23.816048642630815</v>
      </c>
      <c r="R14" s="252"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52">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67.893284268629245</v>
      </c>
      <c r="T14" s="252">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63.983440662373503</v>
      </c>
      <c r="U14" s="252"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3">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91.018059817519742</v>
      </c>
      <c r="W14" s="253"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3"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3"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3"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3"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3"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3"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3"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3"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3"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3"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3"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3"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3"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3"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3"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3"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3"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3"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3">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90.6</v>
      </c>
      <c r="AQ14" s="253"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3"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3"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3"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3">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100</v>
      </c>
      <c r="AV14" s="253"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3"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3"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3"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4"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4"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4"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4"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4"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4"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4"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4"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4"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4"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4"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4"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4"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4"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4"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4"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4"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4"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6" t="str">
        <f ca="true">+IF(OFFSET('Water Data'!$C$28,0,10*ROW('Water Data'!C8))="","",OFFSET('Water Data'!$C$28,0,10*ROW('Water Data'!C8)))</f>
        <v>Yes</v>
      </c>
      <c r="BT14" s="36" t="str">
        <f ca="true">+IF(OFFSET('Water Data'!$C$29,0,10*ROW('Water Data'!C8))="","",OFFSET('Water Data'!$C$29,0,10*ROW('Water Data'!C8)))</f>
        <v>Yes</v>
      </c>
      <c r="BU14" s="36" t="str">
        <f ca="true">+IF(OFFSET('Water Data'!$C$30,0,10*ROW('Water Data'!C8))="","",OFFSET('Water Data'!$C$30,0,10*ROW('Water Data'!C8)))</f>
        <v/>
      </c>
      <c r="BV14" s="36" t="str">
        <f ca="true">+IF(OFFSET('Water Data'!$D$28,0,10*ROW('Water Data'!D8))="","",OFFSET('Water Data'!$D$28,0,10*ROW('Water Data'!D8)))</f>
        <v/>
      </c>
      <c r="BW14" s="36" t="str">
        <f ca="true">+IF(OFFSET('Water Data'!$D$29,0,10*ROW('Water Data'!D8))="","",OFFSET('Water Data'!$D$29,0,10*ROW('Water Data'!D8)))</f>
        <v/>
      </c>
      <c r="BX14" s="36" t="str">
        <f ca="true">+IF(OFFSET('Water Data'!$D$30,0,10*ROW('Water Data'!D8))="","",OFFSET('Water Data'!$D$30,0,10*ROW('Water Data'!D8)))</f>
        <v/>
      </c>
      <c r="BY14" s="36" t="str">
        <f ca="true">+IF(OFFSET('Water Data'!$E$28,0,10*ROW('Water Data'!E8))="","",OFFSET('Water Data'!$E$28,0,10*ROW('Water Data'!E8)))</f>
        <v/>
      </c>
      <c r="BZ14" s="36" t="str">
        <f ca="true">+IF(OFFSET('Water Data'!$E$29,0,10*ROW('Water Data'!E8))="","",OFFSET('Water Data'!$E$29,0,10*ROW('Water Data'!E8)))</f>
        <v/>
      </c>
      <c r="CA14" s="36" t="str">
        <f ca="true">+IF(OFFSET('Water Data'!$E$30,0,10*ROW('Water Data'!E8))="","",OFFSET('Water Data'!$E$30,0,10*ROW('Water Data'!E8)))</f>
        <v/>
      </c>
      <c r="CB14" s="36" t="str">
        <f ca="true">+IF(OFFSET('Water Data'!$F$28,0,10*ROW('Water Data'!F8))="","",OFFSET('Water Data'!$F$28,0,10*ROW('Water Data'!F8)))</f>
        <v/>
      </c>
      <c r="CC14" s="36" t="str">
        <f ca="true">+IF(OFFSET('Water Data'!$F$29,0,10*ROW('Water Data'!F8))="","",OFFSET('Water Data'!$F$29,0,10*ROW('Water Data'!F8)))</f>
        <v/>
      </c>
      <c r="CD14" s="36" t="str">
        <f ca="true">+IF(OFFSET('Water Data'!$F$30,0,10*ROW('Water Data'!F8))="","",OFFSET('Water Data'!$F$30,0,10*ROW('Water Data'!F8)))</f>
        <v/>
      </c>
      <c r="CE14" s="36" t="str">
        <f ca="true">+IF(OFFSET('Water Data'!$G$28,0,10*ROW('Water Data'!G8))="","",OFFSET('Water Data'!$G$28,0,10*ROW('Water Data'!G8)))</f>
        <v>Yes</v>
      </c>
      <c r="CF14" s="36" t="str">
        <f ca="true">+IF(OFFSET('Water Data'!$G$29,0,10*ROW('Water Data'!G8))="","",OFFSET('Water Data'!$G$29,0,10*ROW('Water Data'!G8)))</f>
        <v>Yes</v>
      </c>
      <c r="CG14" s="36" t="str">
        <f ca="true">+IF(OFFSET('Water Data'!$G$30,0,10*ROW('Water Data'!G8))="","",OFFSET('Water Data'!$G$30,0,10*ROW('Water Data'!G8)))</f>
        <v/>
      </c>
      <c r="CH14" s="36" t="str">
        <f ca="true">+IF(OFFSET('Water Data'!$H$28,0,10*ROW('Water Data'!H8))="","",OFFSET('Water Data'!$H$28,0,10*ROW('Water Data'!H8)))</f>
        <v>Yes</v>
      </c>
      <c r="CI14" s="36" t="str">
        <f ca="true">+IF(OFFSET('Water Data'!$H$29,0,10*ROW('Water Data'!H8))="","",OFFSET('Water Data'!$H$29,0,10*ROW('Water Data'!H8)))</f>
        <v>Yes</v>
      </c>
      <c r="CJ14" s="36" t="str">
        <f ca="true">+IF(OFFSET('Water Data'!$H$30,0,10*ROW('Water Data'!H8))="","",OFFSET('Water Data'!$H$30,0,10*ROW('Water Data'!H8)))</f>
        <v/>
      </c>
      <c r="CK14" s="36" t="str">
        <f ca="true">+IF(OFFSET('Sanitation Data'!$C$29,0,10*ROW('Sanitation Data'!C8))="","",OFFSET('Sanitation Data'!$C$29,0,10*ROW('Sanitation Data'!C8)))</f>
        <v>Yes</v>
      </c>
      <c r="CL14" s="36" t="str">
        <f ca="true">+IF(OFFSET('Sanitation Data'!$C$30,0,10*ROW('Sanitation Data'!C8))="","",OFFSET('Sanitation Data'!$C$30,0,10*ROW('Sanitation Data'!C8)))</f>
        <v/>
      </c>
      <c r="CM14" s="36" t="str">
        <f ca="true">+IF(OFFSET('Sanitation Data'!$C$31,0,10*ROW('Sanitation Data'!C8))="","",OFFSET('Sanitation Data'!$C$31,0,10*ROW('Sanitation Data'!C8)))</f>
        <v/>
      </c>
      <c r="CN14" s="36" t="str">
        <f ca="true">+IF(OFFSET('Sanitation Data'!$C$32,0,10*ROW('Sanitation Data'!C8))="","",OFFSET('Sanitation Data'!$C$32,0,10*ROW('Sanitation Data'!C8)))</f>
        <v/>
      </c>
      <c r="CO14" s="36" t="str">
        <f ca="true">+IF(OFFSET('Sanitation Data'!$C$33,0,10*ROW('Sanitation Data'!C8))="","",OFFSET('Sanitation Data'!$C$33,0,10*ROW('Sanitation Data'!C8)))</f>
        <v/>
      </c>
      <c r="CP14" s="36" t="str">
        <f ca="true">+IF(OFFSET('Sanitation Data'!$D$29,0,10*ROW('Sanitation Data'!D8))="","",OFFSET('Sanitation Data'!$D$29,0,10*ROW('Sanitation Data'!D8)))</f>
        <v/>
      </c>
      <c r="CQ14" s="36" t="str">
        <f ca="true">+IF(OFFSET('Sanitation Data'!$D$30,0,10*ROW('Sanitation Data'!D8))="","",OFFSET('Sanitation Data'!$D$30,0,10*ROW('Sanitation Data'!D8)))</f>
        <v/>
      </c>
      <c r="CR14" s="36" t="str">
        <f ca="true">+IF(OFFSET('Sanitation Data'!$D$31,0,10*ROW('Sanitation Data'!D8))="","",OFFSET('Sanitation Data'!$D$31,0,10*ROW('Sanitation Data'!D8)))</f>
        <v/>
      </c>
      <c r="CS14" s="36" t="str">
        <f ca="true">+IF(OFFSET('Sanitation Data'!$D$32,0,10*ROW('Sanitation Data'!D8))="","",OFFSET('Sanitation Data'!$D$32,0,10*ROW('Sanitation Data'!D8)))</f>
        <v/>
      </c>
      <c r="CT14" s="36" t="str">
        <f ca="true">+IF(OFFSET('Sanitation Data'!$D$33,0,10*ROW('Sanitation Data'!D8))="","",OFFSET('Sanitation Data'!$D$33,0,10*ROW('Sanitation Data'!D8)))</f>
        <v/>
      </c>
      <c r="CU14" s="36" t="str">
        <f ca="true">+IF(OFFSET('Sanitation Data'!$E$29,0,10*ROW('Sanitation Data'!E8))="","",OFFSET('Sanitation Data'!$E$29,0,10*ROW('Sanitation Data'!E8)))</f>
        <v/>
      </c>
      <c r="CV14" s="36" t="str">
        <f ca="true">+IF(OFFSET('Sanitation Data'!$E$30,0,10*ROW('Sanitation Data'!E8))="","",OFFSET('Sanitation Data'!$E$30,0,10*ROW('Sanitation Data'!E8)))</f>
        <v/>
      </c>
      <c r="CW14" s="36" t="str">
        <f ca="true">+IF(OFFSET('Sanitation Data'!$E$31,0,10*ROW('Sanitation Data'!E8))="","",OFFSET('Sanitation Data'!$E$31,0,10*ROW('Sanitation Data'!E8)))</f>
        <v/>
      </c>
      <c r="CX14" s="36" t="str">
        <f ca="true">+IF(OFFSET('Sanitation Data'!$E$32,0,10*ROW('Sanitation Data'!E8))="","",OFFSET('Sanitation Data'!$E$32,0,10*ROW('Sanitation Data'!E8)))</f>
        <v/>
      </c>
      <c r="CY14" s="36" t="str">
        <f ca="true">+IF(OFFSET('Sanitation Data'!$E$33,0,10*ROW('Sanitation Data'!E8))="","",OFFSET('Sanitation Data'!$E$33,0,10*ROW('Sanitation Data'!E8)))</f>
        <v/>
      </c>
      <c r="CZ14" s="36" t="str">
        <f ca="true">+IF(OFFSET('Sanitation Data'!$F$29,0,10*ROW('Sanitation Data'!F8))="","",OFFSET('Sanitation Data'!$F$29,0,10*ROW('Sanitation Data'!F8)))</f>
        <v/>
      </c>
      <c r="DA14" s="36" t="str">
        <f ca="true">+IF(OFFSET('Sanitation Data'!$F$30,0,10*ROW('Sanitation Data'!F8))="","",OFFSET('Sanitation Data'!$F$30,0,10*ROW('Sanitation Data'!F8)))</f>
        <v/>
      </c>
      <c r="DB14" s="36" t="str">
        <f ca="true">+IF(OFFSET('Sanitation Data'!$F$31,0,10*ROW('Sanitation Data'!F8))="","",OFFSET('Sanitation Data'!$F$31,0,10*ROW('Sanitation Data'!F8)))</f>
        <v/>
      </c>
      <c r="DC14" s="36" t="str">
        <f ca="true">+IF(OFFSET('Sanitation Data'!$F$32,0,10*ROW('Sanitation Data'!F8))="","",OFFSET('Sanitation Data'!$F$32,0,10*ROW('Sanitation Data'!F8)))</f>
        <v/>
      </c>
      <c r="DD14" s="36" t="str">
        <f ca="true">+IF(OFFSET('Sanitation Data'!$F$33,0,10*ROW('Sanitation Data'!F8))="","",OFFSET('Sanitation Data'!$F$33,0,10*ROW('Sanitation Data'!F8)))</f>
        <v/>
      </c>
      <c r="DE14" s="36" t="str">
        <f ca="true">+IF(OFFSET('Sanitation Data'!$G$29,0,10*ROW('Sanitation Data'!G8))="","",OFFSET('Sanitation Data'!$G$29,0,10*ROW('Sanitation Data'!G8)))</f>
        <v>Yes</v>
      </c>
      <c r="DF14" s="36" t="str">
        <f ca="true">+IF(OFFSET('Sanitation Data'!$G$30,0,10*ROW('Sanitation Data'!G8))="","",OFFSET('Sanitation Data'!$G$30,0,10*ROW('Sanitation Data'!G8)))</f>
        <v/>
      </c>
      <c r="DG14" s="36" t="str">
        <f ca="true">+IF(OFFSET('Sanitation Data'!$G$31,0,10*ROW('Sanitation Data'!G8))="","",OFFSET('Sanitation Data'!$G$31,0,10*ROW('Sanitation Data'!G8)))</f>
        <v/>
      </c>
      <c r="DH14" s="36" t="str">
        <f ca="true">+IF(OFFSET('Sanitation Data'!$G$32,0,10*ROW('Sanitation Data'!G8))="","",OFFSET('Sanitation Data'!$G$32,0,10*ROW('Sanitation Data'!G8)))</f>
        <v/>
      </c>
      <c r="DI14" s="36" t="str">
        <f ca="true">+IF(OFFSET('Sanitation Data'!$G$33,0,10*ROW('Sanitation Data'!G8))="","",OFFSET('Sanitation Data'!$G$33,0,10*ROW('Sanitation Data'!G8)))</f>
        <v/>
      </c>
      <c r="DJ14" s="36" t="str">
        <f ca="true">+IF(OFFSET('Sanitation Data'!$H$29,0,10*ROW('Sanitation Data'!H8))="","",OFFSET('Sanitation Data'!$H$29,0,10*ROW('Sanitation Data'!H8)))</f>
        <v>Yes</v>
      </c>
      <c r="DK14" s="36" t="str">
        <f ca="true">+IF(OFFSET('Sanitation Data'!$H$30,0,10*ROW('Sanitation Data'!H8))="","",OFFSET('Sanitation Data'!$H$30,0,10*ROW('Sanitation Data'!H8)))</f>
        <v/>
      </c>
      <c r="DL14" s="36" t="str">
        <f ca="true">+IF(OFFSET('Sanitation Data'!$H$31,0,10*ROW('Sanitation Data'!H8))="","",OFFSET('Sanitation Data'!$H$31,0,10*ROW('Sanitation Data'!H8)))</f>
        <v/>
      </c>
      <c r="DM14" s="36" t="str">
        <f ca="true">+IF(OFFSET('Sanitation Data'!$H$32,0,10*ROW('Sanitation Data'!H8))="","",OFFSET('Sanitation Data'!$H$32,0,10*ROW('Sanitation Data'!H8)))</f>
        <v/>
      </c>
      <c r="DN14" s="36" t="str">
        <f ca="true">+IF(OFFSET('Sanitation Data'!$H$33,0,10*ROW('Sanitation Data'!H8))="","",OFFSET('Sanitation Data'!$H$33,0,10*ROW('Sanitation Data'!H8)))</f>
        <v/>
      </c>
      <c r="DO14" s="36" t="str">
        <f ca="true">+IF(OFFSET('Hygiene Data'!$C$12,0,10*ROW('Hygiene Data'!C8))="","",OFFSET('Hygiene Data'!$C$12,0,10*ROW('Hygiene Data'!C8)))</f>
        <v/>
      </c>
      <c r="DP14" s="36" t="str">
        <f ca="true">+IF(OFFSET('Hygiene Data'!$C$13,0,10*ROW('Hygiene Data'!C8))="","",OFFSET('Hygiene Data'!$C$13,0,10*ROW('Hygiene Data'!C8)))</f>
        <v/>
      </c>
      <c r="DQ14" s="36" t="str">
        <f ca="true">+IF(OFFSET('Hygiene Data'!$C$14,0,10*ROW('Hygiene Data'!C8))="","",OFFSET('Hygiene Data'!$C$14,0,10*ROW('Hygiene Data'!C8)))</f>
        <v/>
      </c>
      <c r="DR14" s="36" t="str">
        <f ca="true">+IF(OFFSET('Hygiene Data'!$D$12,0,10*ROW('Hygiene Data'!D8))="","",OFFSET('Hygiene Data'!$D$12,0,10*ROW('Hygiene Data'!D8)))</f>
        <v/>
      </c>
      <c r="DS14" s="36" t="str">
        <f ca="true">+IF(OFFSET('Hygiene Data'!$D$13,0,10*ROW('Hygiene Data'!D8))="","",OFFSET('Hygiene Data'!$D$13,0,10*ROW('Hygiene Data'!D8)))</f>
        <v/>
      </c>
      <c r="DT14" s="36" t="str">
        <f ca="true">+IF(OFFSET('Hygiene Data'!$D$14,0,10*ROW('Hygiene Data'!D8))="","",OFFSET('Hygiene Data'!$D$14,0,10*ROW('Hygiene Data'!D8)))</f>
        <v/>
      </c>
      <c r="DU14" s="36" t="str">
        <f ca="true">+IF(OFFSET('Hygiene Data'!$E$12,0,10*ROW('Hygiene Data'!E8))="","",OFFSET('Hygiene Data'!$E$12,0,10*ROW('Hygiene Data'!E8)))</f>
        <v/>
      </c>
      <c r="DV14" s="36" t="str">
        <f ca="true">+IF(OFFSET('Hygiene Data'!$E$13,0,10*ROW('Hygiene Data'!E8))="","",OFFSET('Hygiene Data'!$E$13,0,10*ROW('Hygiene Data'!E8)))</f>
        <v/>
      </c>
      <c r="DW14" s="36" t="str">
        <f ca="true">+IF(OFFSET('Hygiene Data'!$E$14,0,10*ROW('Hygiene Data'!E8))="","",OFFSET('Hygiene Data'!$E$14,0,10*ROW('Hygiene Data'!E8)))</f>
        <v/>
      </c>
      <c r="DX14" s="36" t="str">
        <f ca="true">+IF(OFFSET('Hygiene Data'!$F$12,0,10*ROW('Hygiene Data'!F8))="","",OFFSET('Hygiene Data'!$F$12,0,10*ROW('Hygiene Data'!F8)))</f>
        <v/>
      </c>
      <c r="DY14" s="36" t="str">
        <f ca="true">+IF(OFFSET('Hygiene Data'!$F$13,0,10*ROW('Hygiene Data'!F8))="","",OFFSET('Hygiene Data'!$F$13,0,10*ROW('Hygiene Data'!F8)))</f>
        <v/>
      </c>
      <c r="DZ14" s="36" t="str">
        <f ca="true">+IF(OFFSET('Hygiene Data'!$F$14,0,10*ROW('Hygiene Data'!F8))="","",OFFSET('Hygiene Data'!$F$14,0,10*ROW('Hygiene Data'!F8)))</f>
        <v/>
      </c>
      <c r="EA14" s="36" t="str">
        <f ca="true">+IF(OFFSET('Hygiene Data'!$G$12,0,10*ROW('Hygiene Data'!G8))="","",OFFSET('Hygiene Data'!$G$12,0,10*ROW('Hygiene Data'!G8)))</f>
        <v/>
      </c>
      <c r="EB14" s="36" t="str">
        <f ca="true">+IF(OFFSET('Hygiene Data'!$G$13,0,10*ROW('Hygiene Data'!G8))="","",OFFSET('Hygiene Data'!$G$13,0,10*ROW('Hygiene Data'!G8)))</f>
        <v/>
      </c>
      <c r="EC14" s="36" t="str">
        <f ca="true">+IF(OFFSET('Hygiene Data'!$G$14,0,10*ROW('Hygiene Data'!G8))="","",OFFSET('Hygiene Data'!$G$14,0,10*ROW('Hygiene Data'!G8)))</f>
        <v/>
      </c>
      <c r="ED14" s="36" t="str">
        <f ca="true">+IF(OFFSET('Hygiene Data'!$H$12,0,10*ROW('Hygiene Data'!H8))="","",OFFSET('Hygiene Data'!$H$12,0,10*ROW('Hygiene Data'!H8)))</f>
        <v/>
      </c>
      <c r="EE14" s="36" t="str">
        <f ca="true">+IF(OFFSET('Hygiene Data'!$H$13,0,10*ROW('Hygiene Data'!H8))="","",OFFSET('Hygiene Data'!$H$13,0,10*ROW('Hygiene Data'!H8)))</f>
        <v/>
      </c>
      <c r="EF14" s="36" t="str">
        <f ca="true">+IF(OFFSET('Hygiene Data'!$H$14,0,10*ROW('Hygiene Data'!H8))="","",OFFSET('Hygiene Data'!$H$14,0,10*ROW('Hygiene Data'!H8)))</f>
        <v/>
      </c>
    </row>
    <row r="15" x14ac:dyDescent="0.2">
      <c r="A15" s="59" t="str">
        <f ca="true">+IF(OFFSET('Water Data'!$B$1,0,10*ROW('Water Data'!B9))="","",OFFSET('Water Data'!$B$1,0,10*ROW('Water Data'!B9)))</f>
        <v>EMIS09</v>
      </c>
      <c r="B15" s="59" t="str">
        <f ca="true">+IF(OFFSET('Water Data'!$A$3,0,10*ROW('Water Data'!A9))="","",OFFSET('Water Data'!$A$3,0,10*ROW('Water Data'!A9)))</f>
        <v>EMIS</v>
      </c>
      <c r="C15" s="59">
        <f ca="true">+IF(OFFSET('Water Data'!$C$3,0,10*ROW('Water Data'!C9))="","",OFFSET('Water Data'!$C$3,0,10*ROW('Water Data'!C9)))</f>
        <v>2009</v>
      </c>
      <c r="D15" s="252">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35.768109356658712</v>
      </c>
      <c r="E15" s="252">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24.908175243288277</v>
      </c>
      <c r="F15" s="252"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52"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52"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52"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52"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52"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52"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52"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52"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52"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52">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34.245597334602564</v>
      </c>
      <c r="Q15" s="252">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23.256782484531179</v>
      </c>
      <c r="R15" s="252"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52">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67.836257309941516</v>
      </c>
      <c r="T15" s="252">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59.690893901420218</v>
      </c>
      <c r="U15" s="252"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3">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90.930591843689655</v>
      </c>
      <c r="W15" s="253"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3"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3"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3"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3"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3"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3"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3"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3"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3"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3"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3"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3"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3"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3"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3"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3"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3"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3"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3">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90.5</v>
      </c>
      <c r="AQ15" s="253"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3"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3"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3"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3">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100</v>
      </c>
      <c r="AV15" s="253"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3"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3"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3"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4"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4"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4"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4"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4"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4"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4"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4"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4"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4"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4"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4"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4"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4"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4"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4"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4"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4"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6" t="str">
        <f ca="true">+IF(OFFSET('Water Data'!$C$28,0,10*ROW('Water Data'!C9))="","",OFFSET('Water Data'!$C$28,0,10*ROW('Water Data'!C9)))</f>
        <v>Yes</v>
      </c>
      <c r="BT15" s="36" t="str">
        <f ca="true">+IF(OFFSET('Water Data'!$C$29,0,10*ROW('Water Data'!C9))="","",OFFSET('Water Data'!$C$29,0,10*ROW('Water Data'!C9)))</f>
        <v>Yes</v>
      </c>
      <c r="BU15" s="36" t="str">
        <f ca="true">+IF(OFFSET('Water Data'!$C$30,0,10*ROW('Water Data'!C9))="","",OFFSET('Water Data'!$C$30,0,10*ROW('Water Data'!C9)))</f>
        <v/>
      </c>
      <c r="BV15" s="36" t="str">
        <f ca="true">+IF(OFFSET('Water Data'!$D$28,0,10*ROW('Water Data'!D9))="","",OFFSET('Water Data'!$D$28,0,10*ROW('Water Data'!D9)))</f>
        <v/>
      </c>
      <c r="BW15" s="36" t="str">
        <f ca="true">+IF(OFFSET('Water Data'!$D$29,0,10*ROW('Water Data'!D9))="","",OFFSET('Water Data'!$D$29,0,10*ROW('Water Data'!D9)))</f>
        <v/>
      </c>
      <c r="BX15" s="36" t="str">
        <f ca="true">+IF(OFFSET('Water Data'!$D$30,0,10*ROW('Water Data'!D9))="","",OFFSET('Water Data'!$D$30,0,10*ROW('Water Data'!D9)))</f>
        <v/>
      </c>
      <c r="BY15" s="36" t="str">
        <f ca="true">+IF(OFFSET('Water Data'!$E$28,0,10*ROW('Water Data'!E9))="","",OFFSET('Water Data'!$E$28,0,10*ROW('Water Data'!E9)))</f>
        <v/>
      </c>
      <c r="BZ15" s="36" t="str">
        <f ca="true">+IF(OFFSET('Water Data'!$E$29,0,10*ROW('Water Data'!E9))="","",OFFSET('Water Data'!$E$29,0,10*ROW('Water Data'!E9)))</f>
        <v/>
      </c>
      <c r="CA15" s="36" t="str">
        <f ca="true">+IF(OFFSET('Water Data'!$E$30,0,10*ROW('Water Data'!E9))="","",OFFSET('Water Data'!$E$30,0,10*ROW('Water Data'!E9)))</f>
        <v/>
      </c>
      <c r="CB15" s="36" t="str">
        <f ca="true">+IF(OFFSET('Water Data'!$F$28,0,10*ROW('Water Data'!F9))="","",OFFSET('Water Data'!$F$28,0,10*ROW('Water Data'!F9)))</f>
        <v/>
      </c>
      <c r="CC15" s="36" t="str">
        <f ca="true">+IF(OFFSET('Water Data'!$F$29,0,10*ROW('Water Data'!F9))="","",OFFSET('Water Data'!$F$29,0,10*ROW('Water Data'!F9)))</f>
        <v/>
      </c>
      <c r="CD15" s="36" t="str">
        <f ca="true">+IF(OFFSET('Water Data'!$F$30,0,10*ROW('Water Data'!F9))="","",OFFSET('Water Data'!$F$30,0,10*ROW('Water Data'!F9)))</f>
        <v/>
      </c>
      <c r="CE15" s="36" t="str">
        <f ca="true">+IF(OFFSET('Water Data'!$G$28,0,10*ROW('Water Data'!G9))="","",OFFSET('Water Data'!$G$28,0,10*ROW('Water Data'!G9)))</f>
        <v>Yes</v>
      </c>
      <c r="CF15" s="36" t="str">
        <f ca="true">+IF(OFFSET('Water Data'!$G$29,0,10*ROW('Water Data'!G9))="","",OFFSET('Water Data'!$G$29,0,10*ROW('Water Data'!G9)))</f>
        <v>Yes</v>
      </c>
      <c r="CG15" s="36" t="str">
        <f ca="true">+IF(OFFSET('Water Data'!$G$30,0,10*ROW('Water Data'!G9))="","",OFFSET('Water Data'!$G$30,0,10*ROW('Water Data'!G9)))</f>
        <v/>
      </c>
      <c r="CH15" s="36" t="str">
        <f ca="true">+IF(OFFSET('Water Data'!$H$28,0,10*ROW('Water Data'!H9))="","",OFFSET('Water Data'!$H$28,0,10*ROW('Water Data'!H9)))</f>
        <v>Yes</v>
      </c>
      <c r="CI15" s="36" t="str">
        <f ca="true">+IF(OFFSET('Water Data'!$H$29,0,10*ROW('Water Data'!H9))="","",OFFSET('Water Data'!$H$29,0,10*ROW('Water Data'!H9)))</f>
        <v>Yes</v>
      </c>
      <c r="CJ15" s="36" t="str">
        <f ca="true">+IF(OFFSET('Water Data'!$H$30,0,10*ROW('Water Data'!H9))="","",OFFSET('Water Data'!$H$30,0,10*ROW('Water Data'!H9)))</f>
        <v/>
      </c>
      <c r="CK15" s="36" t="str">
        <f ca="true">+IF(OFFSET('Sanitation Data'!$C$29,0,10*ROW('Sanitation Data'!C9))="","",OFFSET('Sanitation Data'!$C$29,0,10*ROW('Sanitation Data'!C9)))</f>
        <v>Yes</v>
      </c>
      <c r="CL15" s="36" t="str">
        <f ca="true">+IF(OFFSET('Sanitation Data'!$C$30,0,10*ROW('Sanitation Data'!C9))="","",OFFSET('Sanitation Data'!$C$30,0,10*ROW('Sanitation Data'!C9)))</f>
        <v/>
      </c>
      <c r="CM15" s="36" t="str">
        <f ca="true">+IF(OFFSET('Sanitation Data'!$C$31,0,10*ROW('Sanitation Data'!C9))="","",OFFSET('Sanitation Data'!$C$31,0,10*ROW('Sanitation Data'!C9)))</f>
        <v/>
      </c>
      <c r="CN15" s="36" t="str">
        <f ca="true">+IF(OFFSET('Sanitation Data'!$C$32,0,10*ROW('Sanitation Data'!C9))="","",OFFSET('Sanitation Data'!$C$32,0,10*ROW('Sanitation Data'!C9)))</f>
        <v/>
      </c>
      <c r="CO15" s="36" t="str">
        <f ca="true">+IF(OFFSET('Sanitation Data'!$C$33,0,10*ROW('Sanitation Data'!C9))="","",OFFSET('Sanitation Data'!$C$33,0,10*ROW('Sanitation Data'!C9)))</f>
        <v/>
      </c>
      <c r="CP15" s="36" t="str">
        <f ca="true">+IF(OFFSET('Sanitation Data'!$D$29,0,10*ROW('Sanitation Data'!D9))="","",OFFSET('Sanitation Data'!$D$29,0,10*ROW('Sanitation Data'!D9)))</f>
        <v/>
      </c>
      <c r="CQ15" s="36" t="str">
        <f ca="true">+IF(OFFSET('Sanitation Data'!$D$30,0,10*ROW('Sanitation Data'!D9))="","",OFFSET('Sanitation Data'!$D$30,0,10*ROW('Sanitation Data'!D9)))</f>
        <v/>
      </c>
      <c r="CR15" s="36" t="str">
        <f ca="true">+IF(OFFSET('Sanitation Data'!$D$31,0,10*ROW('Sanitation Data'!D9))="","",OFFSET('Sanitation Data'!$D$31,0,10*ROW('Sanitation Data'!D9)))</f>
        <v/>
      </c>
      <c r="CS15" s="36" t="str">
        <f ca="true">+IF(OFFSET('Sanitation Data'!$D$32,0,10*ROW('Sanitation Data'!D9))="","",OFFSET('Sanitation Data'!$D$32,0,10*ROW('Sanitation Data'!D9)))</f>
        <v/>
      </c>
      <c r="CT15" s="36" t="str">
        <f ca="true">+IF(OFFSET('Sanitation Data'!$D$33,0,10*ROW('Sanitation Data'!D9))="","",OFFSET('Sanitation Data'!$D$33,0,10*ROW('Sanitation Data'!D9)))</f>
        <v/>
      </c>
      <c r="CU15" s="36" t="str">
        <f ca="true">+IF(OFFSET('Sanitation Data'!$E$29,0,10*ROW('Sanitation Data'!E9))="","",OFFSET('Sanitation Data'!$E$29,0,10*ROW('Sanitation Data'!E9)))</f>
        <v/>
      </c>
      <c r="CV15" s="36" t="str">
        <f ca="true">+IF(OFFSET('Sanitation Data'!$E$30,0,10*ROW('Sanitation Data'!E9))="","",OFFSET('Sanitation Data'!$E$30,0,10*ROW('Sanitation Data'!E9)))</f>
        <v/>
      </c>
      <c r="CW15" s="36" t="str">
        <f ca="true">+IF(OFFSET('Sanitation Data'!$E$31,0,10*ROW('Sanitation Data'!E9))="","",OFFSET('Sanitation Data'!$E$31,0,10*ROW('Sanitation Data'!E9)))</f>
        <v/>
      </c>
      <c r="CX15" s="36" t="str">
        <f ca="true">+IF(OFFSET('Sanitation Data'!$E$32,0,10*ROW('Sanitation Data'!E9))="","",OFFSET('Sanitation Data'!$E$32,0,10*ROW('Sanitation Data'!E9)))</f>
        <v/>
      </c>
      <c r="CY15" s="36" t="str">
        <f ca="true">+IF(OFFSET('Sanitation Data'!$E$33,0,10*ROW('Sanitation Data'!E9))="","",OFFSET('Sanitation Data'!$E$33,0,10*ROW('Sanitation Data'!E9)))</f>
        <v/>
      </c>
      <c r="CZ15" s="36" t="str">
        <f ca="true">+IF(OFFSET('Sanitation Data'!$F$29,0,10*ROW('Sanitation Data'!F9))="","",OFFSET('Sanitation Data'!$F$29,0,10*ROW('Sanitation Data'!F9)))</f>
        <v/>
      </c>
      <c r="DA15" s="36" t="str">
        <f ca="true">+IF(OFFSET('Sanitation Data'!$F$30,0,10*ROW('Sanitation Data'!F9))="","",OFFSET('Sanitation Data'!$F$30,0,10*ROW('Sanitation Data'!F9)))</f>
        <v/>
      </c>
      <c r="DB15" s="36" t="str">
        <f ca="true">+IF(OFFSET('Sanitation Data'!$F$31,0,10*ROW('Sanitation Data'!F9))="","",OFFSET('Sanitation Data'!$F$31,0,10*ROW('Sanitation Data'!F9)))</f>
        <v/>
      </c>
      <c r="DC15" s="36" t="str">
        <f ca="true">+IF(OFFSET('Sanitation Data'!$F$32,0,10*ROW('Sanitation Data'!F9))="","",OFFSET('Sanitation Data'!$F$32,0,10*ROW('Sanitation Data'!F9)))</f>
        <v/>
      </c>
      <c r="DD15" s="36" t="str">
        <f ca="true">+IF(OFFSET('Sanitation Data'!$F$33,0,10*ROW('Sanitation Data'!F9))="","",OFFSET('Sanitation Data'!$F$33,0,10*ROW('Sanitation Data'!F9)))</f>
        <v/>
      </c>
      <c r="DE15" s="36" t="str">
        <f ca="true">+IF(OFFSET('Sanitation Data'!$G$29,0,10*ROW('Sanitation Data'!G9))="","",OFFSET('Sanitation Data'!$G$29,0,10*ROW('Sanitation Data'!G9)))</f>
        <v>Yes</v>
      </c>
      <c r="DF15" s="36" t="str">
        <f ca="true">+IF(OFFSET('Sanitation Data'!$G$30,0,10*ROW('Sanitation Data'!G9))="","",OFFSET('Sanitation Data'!$G$30,0,10*ROW('Sanitation Data'!G9)))</f>
        <v/>
      </c>
      <c r="DG15" s="36" t="str">
        <f ca="true">+IF(OFFSET('Sanitation Data'!$G$31,0,10*ROW('Sanitation Data'!G9))="","",OFFSET('Sanitation Data'!$G$31,0,10*ROW('Sanitation Data'!G9)))</f>
        <v/>
      </c>
      <c r="DH15" s="36" t="str">
        <f ca="true">+IF(OFFSET('Sanitation Data'!$G$32,0,10*ROW('Sanitation Data'!G9))="","",OFFSET('Sanitation Data'!$G$32,0,10*ROW('Sanitation Data'!G9)))</f>
        <v/>
      </c>
      <c r="DI15" s="36" t="str">
        <f ca="true">+IF(OFFSET('Sanitation Data'!$G$33,0,10*ROW('Sanitation Data'!G9))="","",OFFSET('Sanitation Data'!$G$33,0,10*ROW('Sanitation Data'!G9)))</f>
        <v/>
      </c>
      <c r="DJ15" s="36" t="str">
        <f ca="true">+IF(OFFSET('Sanitation Data'!$H$29,0,10*ROW('Sanitation Data'!H9))="","",OFFSET('Sanitation Data'!$H$29,0,10*ROW('Sanitation Data'!H9)))</f>
        <v>Yes</v>
      </c>
      <c r="DK15" s="36" t="str">
        <f ca="true">+IF(OFFSET('Sanitation Data'!$H$30,0,10*ROW('Sanitation Data'!H9))="","",OFFSET('Sanitation Data'!$H$30,0,10*ROW('Sanitation Data'!H9)))</f>
        <v/>
      </c>
      <c r="DL15" s="36" t="str">
        <f ca="true">+IF(OFFSET('Sanitation Data'!$H$31,0,10*ROW('Sanitation Data'!H9))="","",OFFSET('Sanitation Data'!$H$31,0,10*ROW('Sanitation Data'!H9)))</f>
        <v/>
      </c>
      <c r="DM15" s="36" t="str">
        <f ca="true">+IF(OFFSET('Sanitation Data'!$H$32,0,10*ROW('Sanitation Data'!H9))="","",OFFSET('Sanitation Data'!$H$32,0,10*ROW('Sanitation Data'!H9)))</f>
        <v/>
      </c>
      <c r="DN15" s="36" t="str">
        <f ca="true">+IF(OFFSET('Sanitation Data'!$H$33,0,10*ROW('Sanitation Data'!H9))="","",OFFSET('Sanitation Data'!$H$33,0,10*ROW('Sanitation Data'!H9)))</f>
        <v/>
      </c>
      <c r="DO15" s="36" t="str">
        <f ca="true">+IF(OFFSET('Hygiene Data'!$C$12,0,10*ROW('Hygiene Data'!C9))="","",OFFSET('Hygiene Data'!$C$12,0,10*ROW('Hygiene Data'!C9)))</f>
        <v/>
      </c>
      <c r="DP15" s="36" t="str">
        <f ca="true">+IF(OFFSET('Hygiene Data'!$C$13,0,10*ROW('Hygiene Data'!C9))="","",OFFSET('Hygiene Data'!$C$13,0,10*ROW('Hygiene Data'!C9)))</f>
        <v/>
      </c>
      <c r="DQ15" s="36" t="str">
        <f ca="true">+IF(OFFSET('Hygiene Data'!$C$14,0,10*ROW('Hygiene Data'!C9))="","",OFFSET('Hygiene Data'!$C$14,0,10*ROW('Hygiene Data'!C9)))</f>
        <v/>
      </c>
      <c r="DR15" s="36" t="str">
        <f ca="true">+IF(OFFSET('Hygiene Data'!$D$12,0,10*ROW('Hygiene Data'!D9))="","",OFFSET('Hygiene Data'!$D$12,0,10*ROW('Hygiene Data'!D9)))</f>
        <v/>
      </c>
      <c r="DS15" s="36" t="str">
        <f ca="true">+IF(OFFSET('Hygiene Data'!$D$13,0,10*ROW('Hygiene Data'!D9))="","",OFFSET('Hygiene Data'!$D$13,0,10*ROW('Hygiene Data'!D9)))</f>
        <v/>
      </c>
      <c r="DT15" s="36" t="str">
        <f ca="true">+IF(OFFSET('Hygiene Data'!$D$14,0,10*ROW('Hygiene Data'!D9))="","",OFFSET('Hygiene Data'!$D$14,0,10*ROW('Hygiene Data'!D9)))</f>
        <v/>
      </c>
      <c r="DU15" s="36" t="str">
        <f ca="true">+IF(OFFSET('Hygiene Data'!$E$12,0,10*ROW('Hygiene Data'!E9))="","",OFFSET('Hygiene Data'!$E$12,0,10*ROW('Hygiene Data'!E9)))</f>
        <v/>
      </c>
      <c r="DV15" s="36" t="str">
        <f ca="true">+IF(OFFSET('Hygiene Data'!$E$13,0,10*ROW('Hygiene Data'!E9))="","",OFFSET('Hygiene Data'!$E$13,0,10*ROW('Hygiene Data'!E9)))</f>
        <v/>
      </c>
      <c r="DW15" s="36" t="str">
        <f ca="true">+IF(OFFSET('Hygiene Data'!$E$14,0,10*ROW('Hygiene Data'!E9))="","",OFFSET('Hygiene Data'!$E$14,0,10*ROW('Hygiene Data'!E9)))</f>
        <v/>
      </c>
      <c r="DX15" s="36" t="str">
        <f ca="true">+IF(OFFSET('Hygiene Data'!$F$12,0,10*ROW('Hygiene Data'!F9))="","",OFFSET('Hygiene Data'!$F$12,0,10*ROW('Hygiene Data'!F9)))</f>
        <v/>
      </c>
      <c r="DY15" s="36" t="str">
        <f ca="true">+IF(OFFSET('Hygiene Data'!$F$13,0,10*ROW('Hygiene Data'!F9))="","",OFFSET('Hygiene Data'!$F$13,0,10*ROW('Hygiene Data'!F9)))</f>
        <v/>
      </c>
      <c r="DZ15" s="36" t="str">
        <f ca="true">+IF(OFFSET('Hygiene Data'!$F$14,0,10*ROW('Hygiene Data'!F9))="","",OFFSET('Hygiene Data'!$F$14,0,10*ROW('Hygiene Data'!F9)))</f>
        <v/>
      </c>
      <c r="EA15" s="36" t="str">
        <f ca="true">+IF(OFFSET('Hygiene Data'!$G$12,0,10*ROW('Hygiene Data'!G9))="","",OFFSET('Hygiene Data'!$G$12,0,10*ROW('Hygiene Data'!G9)))</f>
        <v/>
      </c>
      <c r="EB15" s="36" t="str">
        <f ca="true">+IF(OFFSET('Hygiene Data'!$G$13,0,10*ROW('Hygiene Data'!G9))="","",OFFSET('Hygiene Data'!$G$13,0,10*ROW('Hygiene Data'!G9)))</f>
        <v/>
      </c>
      <c r="EC15" s="36" t="str">
        <f ca="true">+IF(OFFSET('Hygiene Data'!$G$14,0,10*ROW('Hygiene Data'!G9))="","",OFFSET('Hygiene Data'!$G$14,0,10*ROW('Hygiene Data'!G9)))</f>
        <v/>
      </c>
      <c r="ED15" s="36" t="str">
        <f ca="true">+IF(OFFSET('Hygiene Data'!$H$12,0,10*ROW('Hygiene Data'!H9))="","",OFFSET('Hygiene Data'!$H$12,0,10*ROW('Hygiene Data'!H9)))</f>
        <v/>
      </c>
      <c r="EE15" s="36" t="str">
        <f ca="true">+IF(OFFSET('Hygiene Data'!$H$13,0,10*ROW('Hygiene Data'!H9))="","",OFFSET('Hygiene Data'!$H$13,0,10*ROW('Hygiene Data'!H9)))</f>
        <v/>
      </c>
      <c r="EF15" s="36" t="str">
        <f ca="true">+IF(OFFSET('Hygiene Data'!$H$14,0,10*ROW('Hygiene Data'!H9))="","",OFFSET('Hygiene Data'!$H$14,0,10*ROW('Hygiene Data'!H9)))</f>
        <v/>
      </c>
    </row>
    <row r="16" x14ac:dyDescent="0.2">
      <c r="A16" s="59" t="str">
        <f ca="true">+IF(OFFSET('Water Data'!$B$1,0,10*ROW('Water Data'!B10))="","",OFFSET('Water Data'!$B$1,0,10*ROW('Water Data'!B10)))</f>
        <v>EMIS10</v>
      </c>
      <c r="B16" s="59" t="str">
        <f ca="true">+IF(OFFSET('Water Data'!$A$3,0,10*ROW('Water Data'!A10))="","",OFFSET('Water Data'!$A$3,0,10*ROW('Water Data'!A10)))</f>
        <v>EMIS</v>
      </c>
      <c r="C16" s="59">
        <f ca="true">+IF(OFFSET('Water Data'!$C$3,0,10*ROW('Water Data'!C10))="","",OFFSET('Water Data'!$C$3,0,10*ROW('Water Data'!C10)))</f>
        <v>2010</v>
      </c>
      <c r="D16" s="252">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38.916699978956544</v>
      </c>
      <c r="E16" s="252">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27.60411752940934</v>
      </c>
      <c r="F16" s="252"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52"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52"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52"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52"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52"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52"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52"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52"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52"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52">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37.36410522800638</v>
      </c>
      <c r="Q16" s="252">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25.876590850061223</v>
      </c>
      <c r="R16" s="252"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52">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69.889298892988933</v>
      </c>
      <c r="T16" s="252">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62.066420664206639</v>
      </c>
      <c r="U16" s="252"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3">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90.477351423927644</v>
      </c>
      <c r="W16" s="253"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3"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3"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3"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3"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3"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3"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3"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3"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3"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3"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3"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3"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3"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3"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3"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3"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3"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3"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3">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90</v>
      </c>
      <c r="AQ16" s="253"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3"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3"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3"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3">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100</v>
      </c>
      <c r="AV16" s="253"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3"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3"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3"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4"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4"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4"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4"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4"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4"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4"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4"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4"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4"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4"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4"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4"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4"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4"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4"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4"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4"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6" t="str">
        <f ca="true">+IF(OFFSET('Water Data'!$C$28,0,10*ROW('Water Data'!C10))="","",OFFSET('Water Data'!$C$28,0,10*ROW('Water Data'!C10)))</f>
        <v>Yes</v>
      </c>
      <c r="BT16" s="36" t="str">
        <f ca="true">+IF(OFFSET('Water Data'!$C$29,0,10*ROW('Water Data'!C10))="","",OFFSET('Water Data'!$C$29,0,10*ROW('Water Data'!C10)))</f>
        <v>Yes</v>
      </c>
      <c r="BU16" s="36" t="str">
        <f ca="true">+IF(OFFSET('Water Data'!$C$30,0,10*ROW('Water Data'!C10))="","",OFFSET('Water Data'!$C$30,0,10*ROW('Water Data'!C10)))</f>
        <v/>
      </c>
      <c r="BV16" s="36" t="str">
        <f ca="true">+IF(OFFSET('Water Data'!$D$28,0,10*ROW('Water Data'!D10))="","",OFFSET('Water Data'!$D$28,0,10*ROW('Water Data'!D10)))</f>
        <v/>
      </c>
      <c r="BW16" s="36" t="str">
        <f ca="true">+IF(OFFSET('Water Data'!$D$29,0,10*ROW('Water Data'!D10))="","",OFFSET('Water Data'!$D$29,0,10*ROW('Water Data'!D10)))</f>
        <v/>
      </c>
      <c r="BX16" s="36" t="str">
        <f ca="true">+IF(OFFSET('Water Data'!$D$30,0,10*ROW('Water Data'!D10))="","",OFFSET('Water Data'!$D$30,0,10*ROW('Water Data'!D10)))</f>
        <v/>
      </c>
      <c r="BY16" s="36" t="str">
        <f ca="true">+IF(OFFSET('Water Data'!$E$28,0,10*ROW('Water Data'!E10))="","",OFFSET('Water Data'!$E$28,0,10*ROW('Water Data'!E10)))</f>
        <v/>
      </c>
      <c r="BZ16" s="36" t="str">
        <f ca="true">+IF(OFFSET('Water Data'!$E$29,0,10*ROW('Water Data'!E10))="","",OFFSET('Water Data'!$E$29,0,10*ROW('Water Data'!E10)))</f>
        <v/>
      </c>
      <c r="CA16" s="36" t="str">
        <f ca="true">+IF(OFFSET('Water Data'!$E$30,0,10*ROW('Water Data'!E10))="","",OFFSET('Water Data'!$E$30,0,10*ROW('Water Data'!E10)))</f>
        <v/>
      </c>
      <c r="CB16" s="36" t="str">
        <f ca="true">+IF(OFFSET('Water Data'!$F$28,0,10*ROW('Water Data'!F10))="","",OFFSET('Water Data'!$F$28,0,10*ROW('Water Data'!F10)))</f>
        <v/>
      </c>
      <c r="CC16" s="36" t="str">
        <f ca="true">+IF(OFFSET('Water Data'!$F$29,0,10*ROW('Water Data'!F10))="","",OFFSET('Water Data'!$F$29,0,10*ROW('Water Data'!F10)))</f>
        <v/>
      </c>
      <c r="CD16" s="36" t="str">
        <f ca="true">+IF(OFFSET('Water Data'!$F$30,0,10*ROW('Water Data'!F10))="","",OFFSET('Water Data'!$F$30,0,10*ROW('Water Data'!F10)))</f>
        <v/>
      </c>
      <c r="CE16" s="36" t="str">
        <f ca="true">+IF(OFFSET('Water Data'!$G$28,0,10*ROW('Water Data'!G10))="","",OFFSET('Water Data'!$G$28,0,10*ROW('Water Data'!G10)))</f>
        <v>Yes</v>
      </c>
      <c r="CF16" s="36" t="str">
        <f ca="true">+IF(OFFSET('Water Data'!$G$29,0,10*ROW('Water Data'!G10))="","",OFFSET('Water Data'!$G$29,0,10*ROW('Water Data'!G10)))</f>
        <v>Yes</v>
      </c>
      <c r="CG16" s="36" t="str">
        <f ca="true">+IF(OFFSET('Water Data'!$G$30,0,10*ROW('Water Data'!G10))="","",OFFSET('Water Data'!$G$30,0,10*ROW('Water Data'!G10)))</f>
        <v/>
      </c>
      <c r="CH16" s="36" t="str">
        <f ca="true">+IF(OFFSET('Water Data'!$H$28,0,10*ROW('Water Data'!H10))="","",OFFSET('Water Data'!$H$28,0,10*ROW('Water Data'!H10)))</f>
        <v>Yes</v>
      </c>
      <c r="CI16" s="36" t="str">
        <f ca="true">+IF(OFFSET('Water Data'!$H$29,0,10*ROW('Water Data'!H10))="","",OFFSET('Water Data'!$H$29,0,10*ROW('Water Data'!H10)))</f>
        <v>Yes</v>
      </c>
      <c r="CJ16" s="36" t="str">
        <f ca="true">+IF(OFFSET('Water Data'!$H$30,0,10*ROW('Water Data'!H10))="","",OFFSET('Water Data'!$H$30,0,10*ROW('Water Data'!H10)))</f>
        <v/>
      </c>
      <c r="CK16" s="36" t="str">
        <f ca="true">+IF(OFFSET('Sanitation Data'!$C$29,0,10*ROW('Sanitation Data'!C10))="","",OFFSET('Sanitation Data'!$C$29,0,10*ROW('Sanitation Data'!C10)))</f>
        <v>Yes</v>
      </c>
      <c r="CL16" s="36" t="str">
        <f ca="true">+IF(OFFSET('Sanitation Data'!$C$30,0,10*ROW('Sanitation Data'!C10))="","",OFFSET('Sanitation Data'!$C$30,0,10*ROW('Sanitation Data'!C10)))</f>
        <v/>
      </c>
      <c r="CM16" s="36" t="str">
        <f ca="true">+IF(OFFSET('Sanitation Data'!$C$31,0,10*ROW('Sanitation Data'!C10))="","",OFFSET('Sanitation Data'!$C$31,0,10*ROW('Sanitation Data'!C10)))</f>
        <v/>
      </c>
      <c r="CN16" s="36" t="str">
        <f ca="true">+IF(OFFSET('Sanitation Data'!$C$32,0,10*ROW('Sanitation Data'!C10))="","",OFFSET('Sanitation Data'!$C$32,0,10*ROW('Sanitation Data'!C10)))</f>
        <v/>
      </c>
      <c r="CO16" s="36" t="str">
        <f ca="true">+IF(OFFSET('Sanitation Data'!$C$33,0,10*ROW('Sanitation Data'!C10))="","",OFFSET('Sanitation Data'!$C$33,0,10*ROW('Sanitation Data'!C10)))</f>
        <v/>
      </c>
      <c r="CP16" s="36" t="str">
        <f ca="true">+IF(OFFSET('Sanitation Data'!$D$29,0,10*ROW('Sanitation Data'!D10))="","",OFFSET('Sanitation Data'!$D$29,0,10*ROW('Sanitation Data'!D10)))</f>
        <v/>
      </c>
      <c r="CQ16" s="36" t="str">
        <f ca="true">+IF(OFFSET('Sanitation Data'!$D$30,0,10*ROW('Sanitation Data'!D10))="","",OFFSET('Sanitation Data'!$D$30,0,10*ROW('Sanitation Data'!D10)))</f>
        <v/>
      </c>
      <c r="CR16" s="36" t="str">
        <f ca="true">+IF(OFFSET('Sanitation Data'!$D$31,0,10*ROW('Sanitation Data'!D10))="","",OFFSET('Sanitation Data'!$D$31,0,10*ROW('Sanitation Data'!D10)))</f>
        <v/>
      </c>
      <c r="CS16" s="36" t="str">
        <f ca="true">+IF(OFFSET('Sanitation Data'!$D$32,0,10*ROW('Sanitation Data'!D10))="","",OFFSET('Sanitation Data'!$D$32,0,10*ROW('Sanitation Data'!D10)))</f>
        <v/>
      </c>
      <c r="CT16" s="36" t="str">
        <f ca="true">+IF(OFFSET('Sanitation Data'!$D$33,0,10*ROW('Sanitation Data'!D10))="","",OFFSET('Sanitation Data'!$D$33,0,10*ROW('Sanitation Data'!D10)))</f>
        <v/>
      </c>
      <c r="CU16" s="36" t="str">
        <f ca="true">+IF(OFFSET('Sanitation Data'!$E$29,0,10*ROW('Sanitation Data'!E10))="","",OFFSET('Sanitation Data'!$E$29,0,10*ROW('Sanitation Data'!E10)))</f>
        <v/>
      </c>
      <c r="CV16" s="36" t="str">
        <f ca="true">+IF(OFFSET('Sanitation Data'!$E$30,0,10*ROW('Sanitation Data'!E10))="","",OFFSET('Sanitation Data'!$E$30,0,10*ROW('Sanitation Data'!E10)))</f>
        <v/>
      </c>
      <c r="CW16" s="36" t="str">
        <f ca="true">+IF(OFFSET('Sanitation Data'!$E$31,0,10*ROW('Sanitation Data'!E10))="","",OFFSET('Sanitation Data'!$E$31,0,10*ROW('Sanitation Data'!E10)))</f>
        <v/>
      </c>
      <c r="CX16" s="36" t="str">
        <f ca="true">+IF(OFFSET('Sanitation Data'!$E$32,0,10*ROW('Sanitation Data'!E10))="","",OFFSET('Sanitation Data'!$E$32,0,10*ROW('Sanitation Data'!E10)))</f>
        <v/>
      </c>
      <c r="CY16" s="36" t="str">
        <f ca="true">+IF(OFFSET('Sanitation Data'!$E$33,0,10*ROW('Sanitation Data'!E10))="","",OFFSET('Sanitation Data'!$E$33,0,10*ROW('Sanitation Data'!E10)))</f>
        <v/>
      </c>
      <c r="CZ16" s="36" t="str">
        <f ca="true">+IF(OFFSET('Sanitation Data'!$F$29,0,10*ROW('Sanitation Data'!F10))="","",OFFSET('Sanitation Data'!$F$29,0,10*ROW('Sanitation Data'!F10)))</f>
        <v/>
      </c>
      <c r="DA16" s="36" t="str">
        <f ca="true">+IF(OFFSET('Sanitation Data'!$F$30,0,10*ROW('Sanitation Data'!F10))="","",OFFSET('Sanitation Data'!$F$30,0,10*ROW('Sanitation Data'!F10)))</f>
        <v/>
      </c>
      <c r="DB16" s="36" t="str">
        <f ca="true">+IF(OFFSET('Sanitation Data'!$F$31,0,10*ROW('Sanitation Data'!F10))="","",OFFSET('Sanitation Data'!$F$31,0,10*ROW('Sanitation Data'!F10)))</f>
        <v/>
      </c>
      <c r="DC16" s="36" t="str">
        <f ca="true">+IF(OFFSET('Sanitation Data'!$F$32,0,10*ROW('Sanitation Data'!F10))="","",OFFSET('Sanitation Data'!$F$32,0,10*ROW('Sanitation Data'!F10)))</f>
        <v/>
      </c>
      <c r="DD16" s="36" t="str">
        <f ca="true">+IF(OFFSET('Sanitation Data'!$F$33,0,10*ROW('Sanitation Data'!F10))="","",OFFSET('Sanitation Data'!$F$33,0,10*ROW('Sanitation Data'!F10)))</f>
        <v/>
      </c>
      <c r="DE16" s="36" t="str">
        <f ca="true">+IF(OFFSET('Sanitation Data'!$G$29,0,10*ROW('Sanitation Data'!G10))="","",OFFSET('Sanitation Data'!$G$29,0,10*ROW('Sanitation Data'!G10)))</f>
        <v>Yes</v>
      </c>
      <c r="DF16" s="36" t="str">
        <f ca="true">+IF(OFFSET('Sanitation Data'!$G$30,0,10*ROW('Sanitation Data'!G10))="","",OFFSET('Sanitation Data'!$G$30,0,10*ROW('Sanitation Data'!G10)))</f>
        <v/>
      </c>
      <c r="DG16" s="36" t="str">
        <f ca="true">+IF(OFFSET('Sanitation Data'!$G$31,0,10*ROW('Sanitation Data'!G10))="","",OFFSET('Sanitation Data'!$G$31,0,10*ROW('Sanitation Data'!G10)))</f>
        <v/>
      </c>
      <c r="DH16" s="36" t="str">
        <f ca="true">+IF(OFFSET('Sanitation Data'!$G$32,0,10*ROW('Sanitation Data'!G10))="","",OFFSET('Sanitation Data'!$G$32,0,10*ROW('Sanitation Data'!G10)))</f>
        <v/>
      </c>
      <c r="DI16" s="36" t="str">
        <f ca="true">+IF(OFFSET('Sanitation Data'!$G$33,0,10*ROW('Sanitation Data'!G10))="","",OFFSET('Sanitation Data'!$G$33,0,10*ROW('Sanitation Data'!G10)))</f>
        <v/>
      </c>
      <c r="DJ16" s="36" t="str">
        <f ca="true">+IF(OFFSET('Sanitation Data'!$H$29,0,10*ROW('Sanitation Data'!H10))="","",OFFSET('Sanitation Data'!$H$29,0,10*ROW('Sanitation Data'!H10)))</f>
        <v>Yes</v>
      </c>
      <c r="DK16" s="36" t="str">
        <f ca="true">+IF(OFFSET('Sanitation Data'!$H$30,0,10*ROW('Sanitation Data'!H10))="","",OFFSET('Sanitation Data'!$H$30,0,10*ROW('Sanitation Data'!H10)))</f>
        <v/>
      </c>
      <c r="DL16" s="36" t="str">
        <f ca="true">+IF(OFFSET('Sanitation Data'!$H$31,0,10*ROW('Sanitation Data'!H10))="","",OFFSET('Sanitation Data'!$H$31,0,10*ROW('Sanitation Data'!H10)))</f>
        <v/>
      </c>
      <c r="DM16" s="36" t="str">
        <f ca="true">+IF(OFFSET('Sanitation Data'!$H$32,0,10*ROW('Sanitation Data'!H10))="","",OFFSET('Sanitation Data'!$H$32,0,10*ROW('Sanitation Data'!H10)))</f>
        <v/>
      </c>
      <c r="DN16" s="36" t="str">
        <f ca="true">+IF(OFFSET('Sanitation Data'!$H$33,0,10*ROW('Sanitation Data'!H10))="","",OFFSET('Sanitation Data'!$H$33,0,10*ROW('Sanitation Data'!H10)))</f>
        <v/>
      </c>
      <c r="DO16" s="36" t="str">
        <f ca="true">+IF(OFFSET('Hygiene Data'!$C$12,0,10*ROW('Hygiene Data'!C10))="","",OFFSET('Hygiene Data'!$C$12,0,10*ROW('Hygiene Data'!C10)))</f>
        <v/>
      </c>
      <c r="DP16" s="36" t="str">
        <f ca="true">+IF(OFFSET('Hygiene Data'!$C$13,0,10*ROW('Hygiene Data'!C10))="","",OFFSET('Hygiene Data'!$C$13,0,10*ROW('Hygiene Data'!C10)))</f>
        <v/>
      </c>
      <c r="DQ16" s="36" t="str">
        <f ca="true">+IF(OFFSET('Hygiene Data'!$C$14,0,10*ROW('Hygiene Data'!C10))="","",OFFSET('Hygiene Data'!$C$14,0,10*ROW('Hygiene Data'!C10)))</f>
        <v/>
      </c>
      <c r="DR16" s="36" t="str">
        <f ca="true">+IF(OFFSET('Hygiene Data'!$D$12,0,10*ROW('Hygiene Data'!D10))="","",OFFSET('Hygiene Data'!$D$12,0,10*ROW('Hygiene Data'!D10)))</f>
        <v/>
      </c>
      <c r="DS16" s="36" t="str">
        <f ca="true">+IF(OFFSET('Hygiene Data'!$D$13,0,10*ROW('Hygiene Data'!D10))="","",OFFSET('Hygiene Data'!$D$13,0,10*ROW('Hygiene Data'!D10)))</f>
        <v/>
      </c>
      <c r="DT16" s="36" t="str">
        <f ca="true">+IF(OFFSET('Hygiene Data'!$D$14,0,10*ROW('Hygiene Data'!D10))="","",OFFSET('Hygiene Data'!$D$14,0,10*ROW('Hygiene Data'!D10)))</f>
        <v/>
      </c>
      <c r="DU16" s="36" t="str">
        <f ca="true">+IF(OFFSET('Hygiene Data'!$E$12,0,10*ROW('Hygiene Data'!E10))="","",OFFSET('Hygiene Data'!$E$12,0,10*ROW('Hygiene Data'!E10)))</f>
        <v/>
      </c>
      <c r="DV16" s="36" t="str">
        <f ca="true">+IF(OFFSET('Hygiene Data'!$E$13,0,10*ROW('Hygiene Data'!E10))="","",OFFSET('Hygiene Data'!$E$13,0,10*ROW('Hygiene Data'!E10)))</f>
        <v/>
      </c>
      <c r="DW16" s="36" t="str">
        <f ca="true">+IF(OFFSET('Hygiene Data'!$E$14,0,10*ROW('Hygiene Data'!E10))="","",OFFSET('Hygiene Data'!$E$14,0,10*ROW('Hygiene Data'!E10)))</f>
        <v/>
      </c>
      <c r="DX16" s="36" t="str">
        <f ca="true">+IF(OFFSET('Hygiene Data'!$F$12,0,10*ROW('Hygiene Data'!F10))="","",OFFSET('Hygiene Data'!$F$12,0,10*ROW('Hygiene Data'!F10)))</f>
        <v/>
      </c>
      <c r="DY16" s="36" t="str">
        <f ca="true">+IF(OFFSET('Hygiene Data'!$F$13,0,10*ROW('Hygiene Data'!F10))="","",OFFSET('Hygiene Data'!$F$13,0,10*ROW('Hygiene Data'!F10)))</f>
        <v/>
      </c>
      <c r="DZ16" s="36" t="str">
        <f ca="true">+IF(OFFSET('Hygiene Data'!$F$14,0,10*ROW('Hygiene Data'!F10))="","",OFFSET('Hygiene Data'!$F$14,0,10*ROW('Hygiene Data'!F10)))</f>
        <v/>
      </c>
      <c r="EA16" s="36" t="str">
        <f ca="true">+IF(OFFSET('Hygiene Data'!$G$12,0,10*ROW('Hygiene Data'!G10))="","",OFFSET('Hygiene Data'!$G$12,0,10*ROW('Hygiene Data'!G10)))</f>
        <v/>
      </c>
      <c r="EB16" s="36" t="str">
        <f ca="true">+IF(OFFSET('Hygiene Data'!$G$13,0,10*ROW('Hygiene Data'!G10))="","",OFFSET('Hygiene Data'!$G$13,0,10*ROW('Hygiene Data'!G10)))</f>
        <v/>
      </c>
      <c r="EC16" s="36" t="str">
        <f ca="true">+IF(OFFSET('Hygiene Data'!$G$14,0,10*ROW('Hygiene Data'!G10))="","",OFFSET('Hygiene Data'!$G$14,0,10*ROW('Hygiene Data'!G10)))</f>
        <v/>
      </c>
      <c r="ED16" s="36" t="str">
        <f ca="true">+IF(OFFSET('Hygiene Data'!$H$12,0,10*ROW('Hygiene Data'!H10))="","",OFFSET('Hygiene Data'!$H$12,0,10*ROW('Hygiene Data'!H10)))</f>
        <v/>
      </c>
      <c r="EE16" s="36" t="str">
        <f ca="true">+IF(OFFSET('Hygiene Data'!$H$13,0,10*ROW('Hygiene Data'!H10))="","",OFFSET('Hygiene Data'!$H$13,0,10*ROW('Hygiene Data'!H10)))</f>
        <v/>
      </c>
      <c r="EF16" s="36" t="str">
        <f ca="true">+IF(OFFSET('Hygiene Data'!$H$14,0,10*ROW('Hygiene Data'!H10))="","",OFFSET('Hygiene Data'!$H$14,0,10*ROW('Hygiene Data'!H10)))</f>
        <v/>
      </c>
    </row>
    <row r="17" x14ac:dyDescent="0.2">
      <c r="A17" s="59" t="str">
        <f ca="true">+IF(OFFSET('Water Data'!$B$1,0,10*ROW('Water Data'!B11))="","",OFFSET('Water Data'!$B$1,0,10*ROW('Water Data'!B11)))</f>
        <v>UIS10</v>
      </c>
      <c r="B17" s="59" t="str">
        <f ca="true">+IF(OFFSET('Water Data'!$A$3,0,10*ROW('Water Data'!A11))="","",OFFSET('Water Data'!$A$3,0,10*ROW('Water Data'!A11)))</f>
        <v>Other</v>
      </c>
      <c r="C17" s="59">
        <f ca="true">+IF(OFFSET('Water Data'!$C$3,0,10*ROW('Water Data'!C11))="","",OFFSET('Water Data'!$C$3,0,10*ROW('Water Data'!C11)))</f>
        <v>2010</v>
      </c>
      <c r="D17" s="252"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52" t="str">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[39]</v>
      </c>
      <c r="F17" s="252"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52"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52"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52"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52"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52"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52"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52"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52"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52"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52"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52" t="str">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[37]</v>
      </c>
      <c r="R17" s="252"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52"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52" t="str">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[70]</v>
      </c>
      <c r="U17" s="252"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3"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3"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3"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3"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3"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3"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3"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3"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3"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3"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3"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3"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3"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3"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3"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3"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3"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3"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3"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3"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3"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3"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3"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3"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3"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3"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3"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3"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3"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3"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4"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4"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4"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4"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4"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4"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4"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4"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4"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4"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4"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4"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4"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4"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4"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4"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4"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4"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6" t="str">
        <f ca="true">+IF(OFFSET('Water Data'!$C$28,0,10*ROW('Water Data'!C11))="","",OFFSET('Water Data'!$C$28,0,10*ROW('Water Data'!C11)))</f>
        <v/>
      </c>
      <c r="BT17" s="36" t="str">
        <f ca="true">+IF(OFFSET('Water Data'!$C$29,0,10*ROW('Water Data'!C11))="","",OFFSET('Water Data'!$C$29,0,10*ROW('Water Data'!C11)))</f>
        <v>No</v>
      </c>
      <c r="BU17" s="36" t="str">
        <f ca="true">+IF(OFFSET('Water Data'!$C$30,0,10*ROW('Water Data'!C11))="","",OFFSET('Water Data'!$C$30,0,10*ROW('Water Data'!C11)))</f>
        <v/>
      </c>
      <c r="BV17" s="36" t="str">
        <f ca="true">+IF(OFFSET('Water Data'!$D$28,0,10*ROW('Water Data'!D11))="","",OFFSET('Water Data'!$D$28,0,10*ROW('Water Data'!D11)))</f>
        <v/>
      </c>
      <c r="BW17" s="36" t="str">
        <f ca="true">+IF(OFFSET('Water Data'!$D$29,0,10*ROW('Water Data'!D11))="","",OFFSET('Water Data'!$D$29,0,10*ROW('Water Data'!D11)))</f>
        <v/>
      </c>
      <c r="BX17" s="36" t="str">
        <f ca="true">+IF(OFFSET('Water Data'!$D$30,0,10*ROW('Water Data'!D11))="","",OFFSET('Water Data'!$D$30,0,10*ROW('Water Data'!D11)))</f>
        <v/>
      </c>
      <c r="BY17" s="36" t="str">
        <f ca="true">+IF(OFFSET('Water Data'!$E$28,0,10*ROW('Water Data'!E11))="","",OFFSET('Water Data'!$E$28,0,10*ROW('Water Data'!E11)))</f>
        <v/>
      </c>
      <c r="BZ17" s="36" t="str">
        <f ca="true">+IF(OFFSET('Water Data'!$E$29,0,10*ROW('Water Data'!E11))="","",OFFSET('Water Data'!$E$29,0,10*ROW('Water Data'!E11)))</f>
        <v/>
      </c>
      <c r="CA17" s="36" t="str">
        <f ca="true">+IF(OFFSET('Water Data'!$E$30,0,10*ROW('Water Data'!E11))="","",OFFSET('Water Data'!$E$30,0,10*ROW('Water Data'!E11)))</f>
        <v/>
      </c>
      <c r="CB17" s="36" t="str">
        <f ca="true">+IF(OFFSET('Water Data'!$F$28,0,10*ROW('Water Data'!F11))="","",OFFSET('Water Data'!$F$28,0,10*ROW('Water Data'!F11)))</f>
        <v/>
      </c>
      <c r="CC17" s="36" t="str">
        <f ca="true">+IF(OFFSET('Water Data'!$F$29,0,10*ROW('Water Data'!F11))="","",OFFSET('Water Data'!$F$29,0,10*ROW('Water Data'!F11)))</f>
        <v/>
      </c>
      <c r="CD17" s="36" t="str">
        <f ca="true">+IF(OFFSET('Water Data'!$F$30,0,10*ROW('Water Data'!F11))="","",OFFSET('Water Data'!$F$30,0,10*ROW('Water Data'!F11)))</f>
        <v/>
      </c>
      <c r="CE17" s="36" t="str">
        <f ca="true">+IF(OFFSET('Water Data'!$G$28,0,10*ROW('Water Data'!G11))="","",OFFSET('Water Data'!$G$28,0,10*ROW('Water Data'!G11)))</f>
        <v/>
      </c>
      <c r="CF17" s="36" t="str">
        <f ca="true">+IF(OFFSET('Water Data'!$G$29,0,10*ROW('Water Data'!G11))="","",OFFSET('Water Data'!$G$29,0,10*ROW('Water Data'!G11)))</f>
        <v>No</v>
      </c>
      <c r="CG17" s="36" t="str">
        <f ca="true">+IF(OFFSET('Water Data'!$G$30,0,10*ROW('Water Data'!G11))="","",OFFSET('Water Data'!$G$30,0,10*ROW('Water Data'!G11)))</f>
        <v/>
      </c>
      <c r="CH17" s="36" t="str">
        <f ca="true">+IF(OFFSET('Water Data'!$H$28,0,10*ROW('Water Data'!H11))="","",OFFSET('Water Data'!$H$28,0,10*ROW('Water Data'!H11)))</f>
        <v/>
      </c>
      <c r="CI17" s="36" t="str">
        <f ca="true">+IF(OFFSET('Water Data'!$H$29,0,10*ROW('Water Data'!H11))="","",OFFSET('Water Data'!$H$29,0,10*ROW('Water Data'!H11)))</f>
        <v>No</v>
      </c>
      <c r="CJ17" s="36" t="str">
        <f ca="true">+IF(OFFSET('Water Data'!$H$30,0,10*ROW('Water Data'!H11))="","",OFFSET('Water Data'!$H$30,0,10*ROW('Water Data'!H11)))</f>
        <v/>
      </c>
      <c r="CK17" s="36" t="str">
        <f ca="true">+IF(OFFSET('Sanitation Data'!$C$29,0,10*ROW('Sanitation Data'!C11))="","",OFFSET('Sanitation Data'!$C$29,0,10*ROW('Sanitation Data'!C11)))</f>
        <v/>
      </c>
      <c r="CL17" s="36" t="str">
        <f ca="true">+IF(OFFSET('Sanitation Data'!$C$30,0,10*ROW('Sanitation Data'!C11))="","",OFFSET('Sanitation Data'!$C$30,0,10*ROW('Sanitation Data'!C11)))</f>
        <v/>
      </c>
      <c r="CM17" s="36" t="str">
        <f ca="true">+IF(OFFSET('Sanitation Data'!$C$31,0,10*ROW('Sanitation Data'!C11))="","",OFFSET('Sanitation Data'!$C$31,0,10*ROW('Sanitation Data'!C11)))</f>
        <v/>
      </c>
      <c r="CN17" s="36" t="str">
        <f ca="true">+IF(OFFSET('Sanitation Data'!$C$32,0,10*ROW('Sanitation Data'!C11))="","",OFFSET('Sanitation Data'!$C$32,0,10*ROW('Sanitation Data'!C11)))</f>
        <v/>
      </c>
      <c r="CO17" s="36" t="str">
        <f ca="true">+IF(OFFSET('Sanitation Data'!$C$33,0,10*ROW('Sanitation Data'!C11))="","",OFFSET('Sanitation Data'!$C$33,0,10*ROW('Sanitation Data'!C11)))</f>
        <v/>
      </c>
      <c r="CP17" s="36" t="str">
        <f ca="true">+IF(OFFSET('Sanitation Data'!$D$29,0,10*ROW('Sanitation Data'!D11))="","",OFFSET('Sanitation Data'!$D$29,0,10*ROW('Sanitation Data'!D11)))</f>
        <v/>
      </c>
      <c r="CQ17" s="36" t="str">
        <f ca="true">+IF(OFFSET('Sanitation Data'!$D$30,0,10*ROW('Sanitation Data'!D11))="","",OFFSET('Sanitation Data'!$D$30,0,10*ROW('Sanitation Data'!D11)))</f>
        <v/>
      </c>
      <c r="CR17" s="36" t="str">
        <f ca="true">+IF(OFFSET('Sanitation Data'!$D$31,0,10*ROW('Sanitation Data'!D11))="","",OFFSET('Sanitation Data'!$D$31,0,10*ROW('Sanitation Data'!D11)))</f>
        <v/>
      </c>
      <c r="CS17" s="36" t="str">
        <f ca="true">+IF(OFFSET('Sanitation Data'!$D$32,0,10*ROW('Sanitation Data'!D11))="","",OFFSET('Sanitation Data'!$D$32,0,10*ROW('Sanitation Data'!D11)))</f>
        <v/>
      </c>
      <c r="CT17" s="36" t="str">
        <f ca="true">+IF(OFFSET('Sanitation Data'!$D$33,0,10*ROW('Sanitation Data'!D11))="","",OFFSET('Sanitation Data'!$D$33,0,10*ROW('Sanitation Data'!D11)))</f>
        <v/>
      </c>
      <c r="CU17" s="36" t="str">
        <f ca="true">+IF(OFFSET('Sanitation Data'!$E$29,0,10*ROW('Sanitation Data'!E11))="","",OFFSET('Sanitation Data'!$E$29,0,10*ROW('Sanitation Data'!E11)))</f>
        <v/>
      </c>
      <c r="CV17" s="36" t="str">
        <f ca="true">+IF(OFFSET('Sanitation Data'!$E$30,0,10*ROW('Sanitation Data'!E11))="","",OFFSET('Sanitation Data'!$E$30,0,10*ROW('Sanitation Data'!E11)))</f>
        <v/>
      </c>
      <c r="CW17" s="36" t="str">
        <f ca="true">+IF(OFFSET('Sanitation Data'!$E$31,0,10*ROW('Sanitation Data'!E11))="","",OFFSET('Sanitation Data'!$E$31,0,10*ROW('Sanitation Data'!E11)))</f>
        <v/>
      </c>
      <c r="CX17" s="36" t="str">
        <f ca="true">+IF(OFFSET('Sanitation Data'!$E$32,0,10*ROW('Sanitation Data'!E11))="","",OFFSET('Sanitation Data'!$E$32,0,10*ROW('Sanitation Data'!E11)))</f>
        <v/>
      </c>
      <c r="CY17" s="36" t="str">
        <f ca="true">+IF(OFFSET('Sanitation Data'!$E$33,0,10*ROW('Sanitation Data'!E11))="","",OFFSET('Sanitation Data'!$E$33,0,10*ROW('Sanitation Data'!E11)))</f>
        <v/>
      </c>
      <c r="CZ17" s="36" t="str">
        <f ca="true">+IF(OFFSET('Sanitation Data'!$F$29,0,10*ROW('Sanitation Data'!F11))="","",OFFSET('Sanitation Data'!$F$29,0,10*ROW('Sanitation Data'!F11)))</f>
        <v/>
      </c>
      <c r="DA17" s="36" t="str">
        <f ca="true">+IF(OFFSET('Sanitation Data'!$F$30,0,10*ROW('Sanitation Data'!F11))="","",OFFSET('Sanitation Data'!$F$30,0,10*ROW('Sanitation Data'!F11)))</f>
        <v/>
      </c>
      <c r="DB17" s="36" t="str">
        <f ca="true">+IF(OFFSET('Sanitation Data'!$F$31,0,10*ROW('Sanitation Data'!F11))="","",OFFSET('Sanitation Data'!$F$31,0,10*ROW('Sanitation Data'!F11)))</f>
        <v/>
      </c>
      <c r="DC17" s="36" t="str">
        <f ca="true">+IF(OFFSET('Sanitation Data'!$F$32,0,10*ROW('Sanitation Data'!F11))="","",OFFSET('Sanitation Data'!$F$32,0,10*ROW('Sanitation Data'!F11)))</f>
        <v/>
      </c>
      <c r="DD17" s="36" t="str">
        <f ca="true">+IF(OFFSET('Sanitation Data'!$F$33,0,10*ROW('Sanitation Data'!F11))="","",OFFSET('Sanitation Data'!$F$33,0,10*ROW('Sanitation Data'!F11)))</f>
        <v/>
      </c>
      <c r="DE17" s="36" t="str">
        <f ca="true">+IF(OFFSET('Sanitation Data'!$G$29,0,10*ROW('Sanitation Data'!G11))="","",OFFSET('Sanitation Data'!$G$29,0,10*ROW('Sanitation Data'!G11)))</f>
        <v/>
      </c>
      <c r="DF17" s="36" t="str">
        <f ca="true">+IF(OFFSET('Sanitation Data'!$G$30,0,10*ROW('Sanitation Data'!G11))="","",OFFSET('Sanitation Data'!$G$30,0,10*ROW('Sanitation Data'!G11)))</f>
        <v/>
      </c>
      <c r="DG17" s="36" t="str">
        <f ca="true">+IF(OFFSET('Sanitation Data'!$G$31,0,10*ROW('Sanitation Data'!G11))="","",OFFSET('Sanitation Data'!$G$31,0,10*ROW('Sanitation Data'!G11)))</f>
        <v/>
      </c>
      <c r="DH17" s="36" t="str">
        <f ca="true">+IF(OFFSET('Sanitation Data'!$G$32,0,10*ROW('Sanitation Data'!G11))="","",OFFSET('Sanitation Data'!$G$32,0,10*ROW('Sanitation Data'!G11)))</f>
        <v/>
      </c>
      <c r="DI17" s="36" t="str">
        <f ca="true">+IF(OFFSET('Sanitation Data'!$G$33,0,10*ROW('Sanitation Data'!G11))="","",OFFSET('Sanitation Data'!$G$33,0,10*ROW('Sanitation Data'!G11)))</f>
        <v/>
      </c>
      <c r="DJ17" s="36" t="str">
        <f ca="true">+IF(OFFSET('Sanitation Data'!$H$29,0,10*ROW('Sanitation Data'!H11))="","",OFFSET('Sanitation Data'!$H$29,0,10*ROW('Sanitation Data'!H11)))</f>
        <v/>
      </c>
      <c r="DK17" s="36" t="str">
        <f ca="true">+IF(OFFSET('Sanitation Data'!$H$30,0,10*ROW('Sanitation Data'!H11))="","",OFFSET('Sanitation Data'!$H$30,0,10*ROW('Sanitation Data'!H11)))</f>
        <v/>
      </c>
      <c r="DL17" s="36" t="str">
        <f ca="true">+IF(OFFSET('Sanitation Data'!$H$31,0,10*ROW('Sanitation Data'!H11))="","",OFFSET('Sanitation Data'!$H$31,0,10*ROW('Sanitation Data'!H11)))</f>
        <v/>
      </c>
      <c r="DM17" s="36" t="str">
        <f ca="true">+IF(OFFSET('Sanitation Data'!$H$32,0,10*ROW('Sanitation Data'!H11))="","",OFFSET('Sanitation Data'!$H$32,0,10*ROW('Sanitation Data'!H11)))</f>
        <v/>
      </c>
      <c r="DN17" s="36" t="str">
        <f ca="true">+IF(OFFSET('Sanitation Data'!$H$33,0,10*ROW('Sanitation Data'!H11))="","",OFFSET('Sanitation Data'!$H$33,0,10*ROW('Sanitation Data'!H11)))</f>
        <v/>
      </c>
      <c r="DO17" s="36" t="str">
        <f ca="true">+IF(OFFSET('Hygiene Data'!$C$12,0,10*ROW('Hygiene Data'!C11))="","",OFFSET('Hygiene Data'!$C$12,0,10*ROW('Hygiene Data'!C11)))</f>
        <v/>
      </c>
      <c r="DP17" s="36" t="str">
        <f ca="true">+IF(OFFSET('Hygiene Data'!$C$13,0,10*ROW('Hygiene Data'!C11))="","",OFFSET('Hygiene Data'!$C$13,0,10*ROW('Hygiene Data'!C11)))</f>
        <v/>
      </c>
      <c r="DQ17" s="36" t="str">
        <f ca="true">+IF(OFFSET('Hygiene Data'!$C$14,0,10*ROW('Hygiene Data'!C11))="","",OFFSET('Hygiene Data'!$C$14,0,10*ROW('Hygiene Data'!C11)))</f>
        <v/>
      </c>
      <c r="DR17" s="36" t="str">
        <f ca="true">+IF(OFFSET('Hygiene Data'!$D$12,0,10*ROW('Hygiene Data'!D11))="","",OFFSET('Hygiene Data'!$D$12,0,10*ROW('Hygiene Data'!D11)))</f>
        <v/>
      </c>
      <c r="DS17" s="36" t="str">
        <f ca="true">+IF(OFFSET('Hygiene Data'!$D$13,0,10*ROW('Hygiene Data'!D11))="","",OFFSET('Hygiene Data'!$D$13,0,10*ROW('Hygiene Data'!D11)))</f>
        <v/>
      </c>
      <c r="DT17" s="36" t="str">
        <f ca="true">+IF(OFFSET('Hygiene Data'!$D$14,0,10*ROW('Hygiene Data'!D11))="","",OFFSET('Hygiene Data'!$D$14,0,10*ROW('Hygiene Data'!D11)))</f>
        <v/>
      </c>
      <c r="DU17" s="36" t="str">
        <f ca="true">+IF(OFFSET('Hygiene Data'!$E$12,0,10*ROW('Hygiene Data'!E11))="","",OFFSET('Hygiene Data'!$E$12,0,10*ROW('Hygiene Data'!E11)))</f>
        <v/>
      </c>
      <c r="DV17" s="36" t="str">
        <f ca="true">+IF(OFFSET('Hygiene Data'!$E$13,0,10*ROW('Hygiene Data'!E11))="","",OFFSET('Hygiene Data'!$E$13,0,10*ROW('Hygiene Data'!E11)))</f>
        <v/>
      </c>
      <c r="DW17" s="36" t="str">
        <f ca="true">+IF(OFFSET('Hygiene Data'!$E$14,0,10*ROW('Hygiene Data'!E11))="","",OFFSET('Hygiene Data'!$E$14,0,10*ROW('Hygiene Data'!E11)))</f>
        <v/>
      </c>
      <c r="DX17" s="36" t="str">
        <f ca="true">+IF(OFFSET('Hygiene Data'!$F$12,0,10*ROW('Hygiene Data'!F11))="","",OFFSET('Hygiene Data'!$F$12,0,10*ROW('Hygiene Data'!F11)))</f>
        <v/>
      </c>
      <c r="DY17" s="36" t="str">
        <f ca="true">+IF(OFFSET('Hygiene Data'!$F$13,0,10*ROW('Hygiene Data'!F11))="","",OFFSET('Hygiene Data'!$F$13,0,10*ROW('Hygiene Data'!F11)))</f>
        <v/>
      </c>
      <c r="DZ17" s="36" t="str">
        <f ca="true">+IF(OFFSET('Hygiene Data'!$F$14,0,10*ROW('Hygiene Data'!F11))="","",OFFSET('Hygiene Data'!$F$14,0,10*ROW('Hygiene Data'!F11)))</f>
        <v/>
      </c>
      <c r="EA17" s="36" t="str">
        <f ca="true">+IF(OFFSET('Hygiene Data'!$G$12,0,10*ROW('Hygiene Data'!G11))="","",OFFSET('Hygiene Data'!$G$12,0,10*ROW('Hygiene Data'!G11)))</f>
        <v/>
      </c>
      <c r="EB17" s="36" t="str">
        <f ca="true">+IF(OFFSET('Hygiene Data'!$G$13,0,10*ROW('Hygiene Data'!G11))="","",OFFSET('Hygiene Data'!$G$13,0,10*ROW('Hygiene Data'!G11)))</f>
        <v/>
      </c>
      <c r="EC17" s="36" t="str">
        <f ca="true">+IF(OFFSET('Hygiene Data'!$G$14,0,10*ROW('Hygiene Data'!G11))="","",OFFSET('Hygiene Data'!$G$14,0,10*ROW('Hygiene Data'!G11)))</f>
        <v/>
      </c>
      <c r="ED17" s="36" t="str">
        <f ca="true">+IF(OFFSET('Hygiene Data'!$H$12,0,10*ROW('Hygiene Data'!H11))="","",OFFSET('Hygiene Data'!$H$12,0,10*ROW('Hygiene Data'!H11)))</f>
        <v/>
      </c>
      <c r="EE17" s="36" t="str">
        <f ca="true">+IF(OFFSET('Hygiene Data'!$H$13,0,10*ROW('Hygiene Data'!H11))="","",OFFSET('Hygiene Data'!$H$13,0,10*ROW('Hygiene Data'!H11)))</f>
        <v/>
      </c>
      <c r="EF17" s="36" t="str">
        <f ca="true">+IF(OFFSET('Hygiene Data'!$H$14,0,10*ROW('Hygiene Data'!H11))="","",OFFSET('Hygiene Data'!$H$14,0,10*ROW('Hygiene Data'!H11)))</f>
        <v/>
      </c>
    </row>
    <row r="18" x14ac:dyDescent="0.2">
      <c r="A18" s="59" t="str">
        <f ca="true">+IF(OFFSET('Water Data'!$B$1,0,10*ROW('Water Data'!B12))="","",OFFSET('Water Data'!$B$1,0,10*ROW('Water Data'!B12)))</f>
        <v>EMIS11</v>
      </c>
      <c r="B18" s="59" t="str">
        <f ca="true">+IF(OFFSET('Water Data'!$A$3,0,10*ROW('Water Data'!A12))="","",OFFSET('Water Data'!$A$3,0,10*ROW('Water Data'!A12)))</f>
        <v>EMIS</v>
      </c>
      <c r="C18" s="59">
        <f ca="true">+IF(OFFSET('Water Data'!$C$3,0,10*ROW('Water Data'!C12))="","",OFFSET('Water Data'!$C$3,0,10*ROW('Water Data'!C12)))</f>
        <v>2011</v>
      </c>
      <c r="D18" s="252">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40.1</v>
      </c>
      <c r="E18" s="252">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23.3</v>
      </c>
      <c r="F18" s="252"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52"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52"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52"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52"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52"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52"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52"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52"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52"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52">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38.4</v>
      </c>
      <c r="Q18" s="252">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21.55</v>
      </c>
      <c r="R18" s="252"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52">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71.5</v>
      </c>
      <c r="T18" s="252">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57.150000000000006</v>
      </c>
      <c r="U18" s="252"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3">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90.5</v>
      </c>
      <c r="W18" s="253"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3"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3"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3"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3"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3"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3"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3"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3"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3"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3"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3"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3"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3"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3"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3"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3"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3"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3"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3">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90</v>
      </c>
      <c r="AQ18" s="253"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3"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3"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3"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3">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100</v>
      </c>
      <c r="AV18" s="253"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3"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3"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3"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4"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4"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4"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4"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4"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4"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4"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4"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4"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4"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4"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4"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4"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4"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4"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4"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4"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4"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6" t="str">
        <f ca="true">+IF(OFFSET('Water Data'!$C$28,0,10*ROW('Water Data'!C12))="","",OFFSET('Water Data'!$C$28,0,10*ROW('Water Data'!C12)))</f>
        <v>Yes</v>
      </c>
      <c r="BT18" s="36" t="str">
        <f ca="true">+IF(OFFSET('Water Data'!$C$29,0,10*ROW('Water Data'!C12))="","",OFFSET('Water Data'!$C$29,0,10*ROW('Water Data'!C12)))</f>
        <v>Yes</v>
      </c>
      <c r="BU18" s="36" t="str">
        <f ca="true">+IF(OFFSET('Water Data'!$C$30,0,10*ROW('Water Data'!C12))="","",OFFSET('Water Data'!$C$30,0,10*ROW('Water Data'!C12)))</f>
        <v/>
      </c>
      <c r="BV18" s="36" t="str">
        <f ca="true">+IF(OFFSET('Water Data'!$D$28,0,10*ROW('Water Data'!D12))="","",OFFSET('Water Data'!$D$28,0,10*ROW('Water Data'!D12)))</f>
        <v/>
      </c>
      <c r="BW18" s="36" t="str">
        <f ca="true">+IF(OFFSET('Water Data'!$D$29,0,10*ROW('Water Data'!D12))="","",OFFSET('Water Data'!$D$29,0,10*ROW('Water Data'!D12)))</f>
        <v/>
      </c>
      <c r="BX18" s="36" t="str">
        <f ca="true">+IF(OFFSET('Water Data'!$D$30,0,10*ROW('Water Data'!D12))="","",OFFSET('Water Data'!$D$30,0,10*ROW('Water Data'!D12)))</f>
        <v/>
      </c>
      <c r="BY18" s="36" t="str">
        <f ca="true">+IF(OFFSET('Water Data'!$E$28,0,10*ROW('Water Data'!E12))="","",OFFSET('Water Data'!$E$28,0,10*ROW('Water Data'!E12)))</f>
        <v/>
      </c>
      <c r="BZ18" s="36" t="str">
        <f ca="true">+IF(OFFSET('Water Data'!$E$29,0,10*ROW('Water Data'!E12))="","",OFFSET('Water Data'!$E$29,0,10*ROW('Water Data'!E12)))</f>
        <v/>
      </c>
      <c r="CA18" s="36" t="str">
        <f ca="true">+IF(OFFSET('Water Data'!$E$30,0,10*ROW('Water Data'!E12))="","",OFFSET('Water Data'!$E$30,0,10*ROW('Water Data'!E12)))</f>
        <v/>
      </c>
      <c r="CB18" s="36" t="str">
        <f ca="true">+IF(OFFSET('Water Data'!$F$28,0,10*ROW('Water Data'!F12))="","",OFFSET('Water Data'!$F$28,0,10*ROW('Water Data'!F12)))</f>
        <v/>
      </c>
      <c r="CC18" s="36" t="str">
        <f ca="true">+IF(OFFSET('Water Data'!$F$29,0,10*ROW('Water Data'!F12))="","",OFFSET('Water Data'!$F$29,0,10*ROW('Water Data'!F12)))</f>
        <v/>
      </c>
      <c r="CD18" s="36" t="str">
        <f ca="true">+IF(OFFSET('Water Data'!$F$30,0,10*ROW('Water Data'!F12))="","",OFFSET('Water Data'!$F$30,0,10*ROW('Water Data'!F12)))</f>
        <v/>
      </c>
      <c r="CE18" s="36" t="str">
        <f ca="true">+IF(OFFSET('Water Data'!$G$28,0,10*ROW('Water Data'!G12))="","",OFFSET('Water Data'!$G$28,0,10*ROW('Water Data'!G12)))</f>
        <v>Yes</v>
      </c>
      <c r="CF18" s="36" t="str">
        <f ca="true">+IF(OFFSET('Water Data'!$G$29,0,10*ROW('Water Data'!G12))="","",OFFSET('Water Data'!$G$29,0,10*ROW('Water Data'!G12)))</f>
        <v>Yes</v>
      </c>
      <c r="CG18" s="36" t="str">
        <f ca="true">+IF(OFFSET('Water Data'!$G$30,0,10*ROW('Water Data'!G12))="","",OFFSET('Water Data'!$G$30,0,10*ROW('Water Data'!G12)))</f>
        <v/>
      </c>
      <c r="CH18" s="36" t="str">
        <f ca="true">+IF(OFFSET('Water Data'!$H$28,0,10*ROW('Water Data'!H12))="","",OFFSET('Water Data'!$H$28,0,10*ROW('Water Data'!H12)))</f>
        <v>Yes</v>
      </c>
      <c r="CI18" s="36" t="str">
        <f ca="true">+IF(OFFSET('Water Data'!$H$29,0,10*ROW('Water Data'!H12))="","",OFFSET('Water Data'!$H$29,0,10*ROW('Water Data'!H12)))</f>
        <v>Yes</v>
      </c>
      <c r="CJ18" s="36" t="str">
        <f ca="true">+IF(OFFSET('Water Data'!$H$30,0,10*ROW('Water Data'!H12))="","",OFFSET('Water Data'!$H$30,0,10*ROW('Water Data'!H12)))</f>
        <v/>
      </c>
      <c r="CK18" s="36" t="str">
        <f ca="true">+IF(OFFSET('Sanitation Data'!$C$29,0,10*ROW('Sanitation Data'!C12))="","",OFFSET('Sanitation Data'!$C$29,0,10*ROW('Sanitation Data'!C12)))</f>
        <v>Yes</v>
      </c>
      <c r="CL18" s="36" t="str">
        <f ca="true">+IF(OFFSET('Sanitation Data'!$C$30,0,10*ROW('Sanitation Data'!C12))="","",OFFSET('Sanitation Data'!$C$30,0,10*ROW('Sanitation Data'!C12)))</f>
        <v/>
      </c>
      <c r="CM18" s="36" t="str">
        <f ca="true">+IF(OFFSET('Sanitation Data'!$C$31,0,10*ROW('Sanitation Data'!C12))="","",OFFSET('Sanitation Data'!$C$31,0,10*ROW('Sanitation Data'!C12)))</f>
        <v/>
      </c>
      <c r="CN18" s="36" t="str">
        <f ca="true">+IF(OFFSET('Sanitation Data'!$C$32,0,10*ROW('Sanitation Data'!C12))="","",OFFSET('Sanitation Data'!$C$32,0,10*ROW('Sanitation Data'!C12)))</f>
        <v/>
      </c>
      <c r="CO18" s="36" t="str">
        <f ca="true">+IF(OFFSET('Sanitation Data'!$C$33,0,10*ROW('Sanitation Data'!C12))="","",OFFSET('Sanitation Data'!$C$33,0,10*ROW('Sanitation Data'!C12)))</f>
        <v/>
      </c>
      <c r="CP18" s="36" t="str">
        <f ca="true">+IF(OFFSET('Sanitation Data'!$D$29,0,10*ROW('Sanitation Data'!D12))="","",OFFSET('Sanitation Data'!$D$29,0,10*ROW('Sanitation Data'!D12)))</f>
        <v/>
      </c>
      <c r="CQ18" s="36" t="str">
        <f ca="true">+IF(OFFSET('Sanitation Data'!$D$30,0,10*ROW('Sanitation Data'!D12))="","",OFFSET('Sanitation Data'!$D$30,0,10*ROW('Sanitation Data'!D12)))</f>
        <v/>
      </c>
      <c r="CR18" s="36" t="str">
        <f ca="true">+IF(OFFSET('Sanitation Data'!$D$31,0,10*ROW('Sanitation Data'!D12))="","",OFFSET('Sanitation Data'!$D$31,0,10*ROW('Sanitation Data'!D12)))</f>
        <v/>
      </c>
      <c r="CS18" s="36" t="str">
        <f ca="true">+IF(OFFSET('Sanitation Data'!$D$32,0,10*ROW('Sanitation Data'!D12))="","",OFFSET('Sanitation Data'!$D$32,0,10*ROW('Sanitation Data'!D12)))</f>
        <v/>
      </c>
      <c r="CT18" s="36" t="str">
        <f ca="true">+IF(OFFSET('Sanitation Data'!$D$33,0,10*ROW('Sanitation Data'!D12))="","",OFFSET('Sanitation Data'!$D$33,0,10*ROW('Sanitation Data'!D12)))</f>
        <v/>
      </c>
      <c r="CU18" s="36" t="str">
        <f ca="true">+IF(OFFSET('Sanitation Data'!$E$29,0,10*ROW('Sanitation Data'!E12))="","",OFFSET('Sanitation Data'!$E$29,0,10*ROW('Sanitation Data'!E12)))</f>
        <v/>
      </c>
      <c r="CV18" s="36" t="str">
        <f ca="true">+IF(OFFSET('Sanitation Data'!$E$30,0,10*ROW('Sanitation Data'!E12))="","",OFFSET('Sanitation Data'!$E$30,0,10*ROW('Sanitation Data'!E12)))</f>
        <v/>
      </c>
      <c r="CW18" s="36" t="str">
        <f ca="true">+IF(OFFSET('Sanitation Data'!$E$31,0,10*ROW('Sanitation Data'!E12))="","",OFFSET('Sanitation Data'!$E$31,0,10*ROW('Sanitation Data'!E12)))</f>
        <v/>
      </c>
      <c r="CX18" s="36" t="str">
        <f ca="true">+IF(OFFSET('Sanitation Data'!$E$32,0,10*ROW('Sanitation Data'!E12))="","",OFFSET('Sanitation Data'!$E$32,0,10*ROW('Sanitation Data'!E12)))</f>
        <v/>
      </c>
      <c r="CY18" s="36" t="str">
        <f ca="true">+IF(OFFSET('Sanitation Data'!$E$33,0,10*ROW('Sanitation Data'!E12))="","",OFFSET('Sanitation Data'!$E$33,0,10*ROW('Sanitation Data'!E12)))</f>
        <v/>
      </c>
      <c r="CZ18" s="36" t="str">
        <f ca="true">+IF(OFFSET('Sanitation Data'!$F$29,0,10*ROW('Sanitation Data'!F12))="","",OFFSET('Sanitation Data'!$F$29,0,10*ROW('Sanitation Data'!F12)))</f>
        <v/>
      </c>
      <c r="DA18" s="36" t="str">
        <f ca="true">+IF(OFFSET('Sanitation Data'!$F$30,0,10*ROW('Sanitation Data'!F12))="","",OFFSET('Sanitation Data'!$F$30,0,10*ROW('Sanitation Data'!F12)))</f>
        <v/>
      </c>
      <c r="DB18" s="36" t="str">
        <f ca="true">+IF(OFFSET('Sanitation Data'!$F$31,0,10*ROW('Sanitation Data'!F12))="","",OFFSET('Sanitation Data'!$F$31,0,10*ROW('Sanitation Data'!F12)))</f>
        <v/>
      </c>
      <c r="DC18" s="36" t="str">
        <f ca="true">+IF(OFFSET('Sanitation Data'!$F$32,0,10*ROW('Sanitation Data'!F12))="","",OFFSET('Sanitation Data'!$F$32,0,10*ROW('Sanitation Data'!F12)))</f>
        <v/>
      </c>
      <c r="DD18" s="36" t="str">
        <f ca="true">+IF(OFFSET('Sanitation Data'!$F$33,0,10*ROW('Sanitation Data'!F12))="","",OFFSET('Sanitation Data'!$F$33,0,10*ROW('Sanitation Data'!F12)))</f>
        <v/>
      </c>
      <c r="DE18" s="36" t="str">
        <f ca="true">+IF(OFFSET('Sanitation Data'!$G$29,0,10*ROW('Sanitation Data'!G12))="","",OFFSET('Sanitation Data'!$G$29,0,10*ROW('Sanitation Data'!G12)))</f>
        <v>Yes</v>
      </c>
      <c r="DF18" s="36" t="str">
        <f ca="true">+IF(OFFSET('Sanitation Data'!$G$30,0,10*ROW('Sanitation Data'!G12))="","",OFFSET('Sanitation Data'!$G$30,0,10*ROW('Sanitation Data'!G12)))</f>
        <v/>
      </c>
      <c r="DG18" s="36" t="str">
        <f ca="true">+IF(OFFSET('Sanitation Data'!$G$31,0,10*ROW('Sanitation Data'!G12))="","",OFFSET('Sanitation Data'!$G$31,0,10*ROW('Sanitation Data'!G12)))</f>
        <v/>
      </c>
      <c r="DH18" s="36" t="str">
        <f ca="true">+IF(OFFSET('Sanitation Data'!$G$32,0,10*ROW('Sanitation Data'!G12))="","",OFFSET('Sanitation Data'!$G$32,0,10*ROW('Sanitation Data'!G12)))</f>
        <v/>
      </c>
      <c r="DI18" s="36" t="str">
        <f ca="true">+IF(OFFSET('Sanitation Data'!$G$33,0,10*ROW('Sanitation Data'!G12))="","",OFFSET('Sanitation Data'!$G$33,0,10*ROW('Sanitation Data'!G12)))</f>
        <v/>
      </c>
      <c r="DJ18" s="36" t="str">
        <f ca="true">+IF(OFFSET('Sanitation Data'!$H$29,0,10*ROW('Sanitation Data'!H12))="","",OFFSET('Sanitation Data'!$H$29,0,10*ROW('Sanitation Data'!H12)))</f>
        <v>Yes</v>
      </c>
      <c r="DK18" s="36" t="str">
        <f ca="true">+IF(OFFSET('Sanitation Data'!$H$30,0,10*ROW('Sanitation Data'!H12))="","",OFFSET('Sanitation Data'!$H$30,0,10*ROW('Sanitation Data'!H12)))</f>
        <v/>
      </c>
      <c r="DL18" s="36" t="str">
        <f ca="true">+IF(OFFSET('Sanitation Data'!$H$31,0,10*ROW('Sanitation Data'!H12))="","",OFFSET('Sanitation Data'!$H$31,0,10*ROW('Sanitation Data'!H12)))</f>
        <v/>
      </c>
      <c r="DM18" s="36" t="str">
        <f ca="true">+IF(OFFSET('Sanitation Data'!$H$32,0,10*ROW('Sanitation Data'!H12))="","",OFFSET('Sanitation Data'!$H$32,0,10*ROW('Sanitation Data'!H12)))</f>
        <v/>
      </c>
      <c r="DN18" s="36" t="str">
        <f ca="true">+IF(OFFSET('Sanitation Data'!$H$33,0,10*ROW('Sanitation Data'!H12))="","",OFFSET('Sanitation Data'!$H$33,0,10*ROW('Sanitation Data'!H12)))</f>
        <v/>
      </c>
      <c r="DO18" s="36" t="str">
        <f ca="true">+IF(OFFSET('Hygiene Data'!$C$12,0,10*ROW('Hygiene Data'!C12))="","",OFFSET('Hygiene Data'!$C$12,0,10*ROW('Hygiene Data'!C12)))</f>
        <v/>
      </c>
      <c r="DP18" s="36" t="str">
        <f ca="true">+IF(OFFSET('Hygiene Data'!$C$13,0,10*ROW('Hygiene Data'!C12))="","",OFFSET('Hygiene Data'!$C$13,0,10*ROW('Hygiene Data'!C12)))</f>
        <v/>
      </c>
      <c r="DQ18" s="36" t="str">
        <f ca="true">+IF(OFFSET('Hygiene Data'!$C$14,0,10*ROW('Hygiene Data'!C12))="","",OFFSET('Hygiene Data'!$C$14,0,10*ROW('Hygiene Data'!C12)))</f>
        <v/>
      </c>
      <c r="DR18" s="36" t="str">
        <f ca="true">+IF(OFFSET('Hygiene Data'!$D$12,0,10*ROW('Hygiene Data'!D12))="","",OFFSET('Hygiene Data'!$D$12,0,10*ROW('Hygiene Data'!D12)))</f>
        <v/>
      </c>
      <c r="DS18" s="36" t="str">
        <f ca="true">+IF(OFFSET('Hygiene Data'!$D$13,0,10*ROW('Hygiene Data'!D12))="","",OFFSET('Hygiene Data'!$D$13,0,10*ROW('Hygiene Data'!D12)))</f>
        <v/>
      </c>
      <c r="DT18" s="36" t="str">
        <f ca="true">+IF(OFFSET('Hygiene Data'!$D$14,0,10*ROW('Hygiene Data'!D12))="","",OFFSET('Hygiene Data'!$D$14,0,10*ROW('Hygiene Data'!D12)))</f>
        <v/>
      </c>
      <c r="DU18" s="36" t="str">
        <f ca="true">+IF(OFFSET('Hygiene Data'!$E$12,0,10*ROW('Hygiene Data'!E12))="","",OFFSET('Hygiene Data'!$E$12,0,10*ROW('Hygiene Data'!E12)))</f>
        <v/>
      </c>
      <c r="DV18" s="36" t="str">
        <f ca="true">+IF(OFFSET('Hygiene Data'!$E$13,0,10*ROW('Hygiene Data'!E12))="","",OFFSET('Hygiene Data'!$E$13,0,10*ROW('Hygiene Data'!E12)))</f>
        <v/>
      </c>
      <c r="DW18" s="36" t="str">
        <f ca="true">+IF(OFFSET('Hygiene Data'!$E$14,0,10*ROW('Hygiene Data'!E12))="","",OFFSET('Hygiene Data'!$E$14,0,10*ROW('Hygiene Data'!E12)))</f>
        <v/>
      </c>
      <c r="DX18" s="36" t="str">
        <f ca="true">+IF(OFFSET('Hygiene Data'!$F$12,0,10*ROW('Hygiene Data'!F12))="","",OFFSET('Hygiene Data'!$F$12,0,10*ROW('Hygiene Data'!F12)))</f>
        <v/>
      </c>
      <c r="DY18" s="36" t="str">
        <f ca="true">+IF(OFFSET('Hygiene Data'!$F$13,0,10*ROW('Hygiene Data'!F12))="","",OFFSET('Hygiene Data'!$F$13,0,10*ROW('Hygiene Data'!F12)))</f>
        <v/>
      </c>
      <c r="DZ18" s="36" t="str">
        <f ca="true">+IF(OFFSET('Hygiene Data'!$F$14,0,10*ROW('Hygiene Data'!F12))="","",OFFSET('Hygiene Data'!$F$14,0,10*ROW('Hygiene Data'!F12)))</f>
        <v/>
      </c>
      <c r="EA18" s="36" t="str">
        <f ca="true">+IF(OFFSET('Hygiene Data'!$G$12,0,10*ROW('Hygiene Data'!G12))="","",OFFSET('Hygiene Data'!$G$12,0,10*ROW('Hygiene Data'!G12)))</f>
        <v/>
      </c>
      <c r="EB18" s="36" t="str">
        <f ca="true">+IF(OFFSET('Hygiene Data'!$G$13,0,10*ROW('Hygiene Data'!G12))="","",OFFSET('Hygiene Data'!$G$13,0,10*ROW('Hygiene Data'!G12)))</f>
        <v/>
      </c>
      <c r="EC18" s="36" t="str">
        <f ca="true">+IF(OFFSET('Hygiene Data'!$G$14,0,10*ROW('Hygiene Data'!G12))="","",OFFSET('Hygiene Data'!$G$14,0,10*ROW('Hygiene Data'!G12)))</f>
        <v/>
      </c>
      <c r="ED18" s="36" t="str">
        <f ca="true">+IF(OFFSET('Hygiene Data'!$H$12,0,10*ROW('Hygiene Data'!H12))="","",OFFSET('Hygiene Data'!$H$12,0,10*ROW('Hygiene Data'!H12)))</f>
        <v/>
      </c>
      <c r="EE18" s="36" t="str">
        <f ca="true">+IF(OFFSET('Hygiene Data'!$H$13,0,10*ROW('Hygiene Data'!H12))="","",OFFSET('Hygiene Data'!$H$13,0,10*ROW('Hygiene Data'!H12)))</f>
        <v/>
      </c>
      <c r="EF18" s="36" t="str">
        <f ca="true">+IF(OFFSET('Hygiene Data'!$H$14,0,10*ROW('Hygiene Data'!H12))="","",OFFSET('Hygiene Data'!$H$14,0,10*ROW('Hygiene Data'!H12)))</f>
        <v/>
      </c>
    </row>
    <row r="19" x14ac:dyDescent="0.2">
      <c r="A19" s="59" t="str">
        <f ca="true">+IF(OFFSET('Water Data'!$B$1,0,10*ROW('Water Data'!B13))="","",OFFSET('Water Data'!$B$1,0,10*ROW('Water Data'!B13)))</f>
        <v>UIS11</v>
      </c>
      <c r="B19" s="59" t="str">
        <f ca="true">+IF(OFFSET('Water Data'!$A$3,0,10*ROW('Water Data'!A13))="","",OFFSET('Water Data'!$A$3,0,10*ROW('Water Data'!A13)))</f>
        <v>Other</v>
      </c>
      <c r="C19" s="59">
        <f ca="true">+IF(OFFSET('Water Data'!$C$3,0,10*ROW('Water Data'!C13))="","",OFFSET('Water Data'!$C$3,0,10*ROW('Water Data'!C13)))</f>
        <v>2011</v>
      </c>
      <c r="D19" s="252"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52" t="str">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[35]</v>
      </c>
      <c r="F19" s="252"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52"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52"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52"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52"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52"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52"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52"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52"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52"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52"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52" t="str">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[35]</v>
      </c>
      <c r="R19" s="252"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52"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52" t="str">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[42]</v>
      </c>
      <c r="U19" s="252"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3"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3"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3"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3"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3"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3"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3"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3"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3"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3"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3"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3"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3"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3"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3"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3"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3"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3"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3"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3"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3"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3"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3"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3"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3"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3"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3"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3"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3"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3"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4"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4"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4"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4"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4"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4"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4"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4"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4"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4"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4"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4"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4"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4"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4"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4"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4"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4"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6" t="str">
        <f ca="true">+IF(OFFSET('Water Data'!$C$28,0,10*ROW('Water Data'!C13))="","",OFFSET('Water Data'!$C$28,0,10*ROW('Water Data'!C13)))</f>
        <v/>
      </c>
      <c r="BT19" s="36" t="str">
        <f ca="true">+IF(OFFSET('Water Data'!$C$29,0,10*ROW('Water Data'!C13))="","",OFFSET('Water Data'!$C$29,0,10*ROW('Water Data'!C13)))</f>
        <v>No</v>
      </c>
      <c r="BU19" s="36" t="str">
        <f ca="true">+IF(OFFSET('Water Data'!$C$30,0,10*ROW('Water Data'!C13))="","",OFFSET('Water Data'!$C$30,0,10*ROW('Water Data'!C13)))</f>
        <v/>
      </c>
      <c r="BV19" s="36" t="str">
        <f ca="true">+IF(OFFSET('Water Data'!$D$28,0,10*ROW('Water Data'!D13))="","",OFFSET('Water Data'!$D$28,0,10*ROW('Water Data'!D13)))</f>
        <v/>
      </c>
      <c r="BW19" s="36" t="str">
        <f ca="true">+IF(OFFSET('Water Data'!$D$29,0,10*ROW('Water Data'!D13))="","",OFFSET('Water Data'!$D$29,0,10*ROW('Water Data'!D13)))</f>
        <v/>
      </c>
      <c r="BX19" s="36" t="str">
        <f ca="true">+IF(OFFSET('Water Data'!$D$30,0,10*ROW('Water Data'!D13))="","",OFFSET('Water Data'!$D$30,0,10*ROW('Water Data'!D13)))</f>
        <v/>
      </c>
      <c r="BY19" s="36" t="str">
        <f ca="true">+IF(OFFSET('Water Data'!$E$28,0,10*ROW('Water Data'!E13))="","",OFFSET('Water Data'!$E$28,0,10*ROW('Water Data'!E13)))</f>
        <v/>
      </c>
      <c r="BZ19" s="36" t="str">
        <f ca="true">+IF(OFFSET('Water Data'!$E$29,0,10*ROW('Water Data'!E13))="","",OFFSET('Water Data'!$E$29,0,10*ROW('Water Data'!E13)))</f>
        <v/>
      </c>
      <c r="CA19" s="36" t="str">
        <f ca="true">+IF(OFFSET('Water Data'!$E$30,0,10*ROW('Water Data'!E13))="","",OFFSET('Water Data'!$E$30,0,10*ROW('Water Data'!E13)))</f>
        <v/>
      </c>
      <c r="CB19" s="36" t="str">
        <f ca="true">+IF(OFFSET('Water Data'!$F$28,0,10*ROW('Water Data'!F13))="","",OFFSET('Water Data'!$F$28,0,10*ROW('Water Data'!F13)))</f>
        <v/>
      </c>
      <c r="CC19" s="36" t="str">
        <f ca="true">+IF(OFFSET('Water Data'!$F$29,0,10*ROW('Water Data'!F13))="","",OFFSET('Water Data'!$F$29,0,10*ROW('Water Data'!F13)))</f>
        <v/>
      </c>
      <c r="CD19" s="36" t="str">
        <f ca="true">+IF(OFFSET('Water Data'!$F$30,0,10*ROW('Water Data'!F13))="","",OFFSET('Water Data'!$F$30,0,10*ROW('Water Data'!F13)))</f>
        <v/>
      </c>
      <c r="CE19" s="36" t="str">
        <f ca="true">+IF(OFFSET('Water Data'!$G$28,0,10*ROW('Water Data'!G13))="","",OFFSET('Water Data'!$G$28,0,10*ROW('Water Data'!G13)))</f>
        <v/>
      </c>
      <c r="CF19" s="36" t="str">
        <f ca="true">+IF(OFFSET('Water Data'!$G$29,0,10*ROW('Water Data'!G13))="","",OFFSET('Water Data'!$G$29,0,10*ROW('Water Data'!G13)))</f>
        <v>No</v>
      </c>
      <c r="CG19" s="36" t="str">
        <f ca="true">+IF(OFFSET('Water Data'!$G$30,0,10*ROW('Water Data'!G13))="","",OFFSET('Water Data'!$G$30,0,10*ROW('Water Data'!G13)))</f>
        <v/>
      </c>
      <c r="CH19" s="36" t="str">
        <f ca="true">+IF(OFFSET('Water Data'!$H$28,0,10*ROW('Water Data'!H13))="","",OFFSET('Water Data'!$H$28,0,10*ROW('Water Data'!H13)))</f>
        <v/>
      </c>
      <c r="CI19" s="36" t="str">
        <f ca="true">+IF(OFFSET('Water Data'!$H$29,0,10*ROW('Water Data'!H13))="","",OFFSET('Water Data'!$H$29,0,10*ROW('Water Data'!H13)))</f>
        <v>No</v>
      </c>
      <c r="CJ19" s="36" t="str">
        <f ca="true">+IF(OFFSET('Water Data'!$H$30,0,10*ROW('Water Data'!H13))="","",OFFSET('Water Data'!$H$30,0,10*ROW('Water Data'!H13)))</f>
        <v/>
      </c>
      <c r="CK19" s="36" t="str">
        <f ca="true">+IF(OFFSET('Sanitation Data'!$C$29,0,10*ROW('Sanitation Data'!C13))="","",OFFSET('Sanitation Data'!$C$29,0,10*ROW('Sanitation Data'!C13)))</f>
        <v/>
      </c>
      <c r="CL19" s="36" t="str">
        <f ca="true">+IF(OFFSET('Sanitation Data'!$C$30,0,10*ROW('Sanitation Data'!C13))="","",OFFSET('Sanitation Data'!$C$30,0,10*ROW('Sanitation Data'!C13)))</f>
        <v/>
      </c>
      <c r="CM19" s="36" t="str">
        <f ca="true">+IF(OFFSET('Sanitation Data'!$C$31,0,10*ROW('Sanitation Data'!C13))="","",OFFSET('Sanitation Data'!$C$31,0,10*ROW('Sanitation Data'!C13)))</f>
        <v/>
      </c>
      <c r="CN19" s="36" t="str">
        <f ca="true">+IF(OFFSET('Sanitation Data'!$C$32,0,10*ROW('Sanitation Data'!C13))="","",OFFSET('Sanitation Data'!$C$32,0,10*ROW('Sanitation Data'!C13)))</f>
        <v/>
      </c>
      <c r="CO19" s="36" t="str">
        <f ca="true">+IF(OFFSET('Sanitation Data'!$C$33,0,10*ROW('Sanitation Data'!C13))="","",OFFSET('Sanitation Data'!$C$33,0,10*ROW('Sanitation Data'!C13)))</f>
        <v/>
      </c>
      <c r="CP19" s="36" t="str">
        <f ca="true">+IF(OFFSET('Sanitation Data'!$D$29,0,10*ROW('Sanitation Data'!D13))="","",OFFSET('Sanitation Data'!$D$29,0,10*ROW('Sanitation Data'!D13)))</f>
        <v/>
      </c>
      <c r="CQ19" s="36" t="str">
        <f ca="true">+IF(OFFSET('Sanitation Data'!$D$30,0,10*ROW('Sanitation Data'!D13))="","",OFFSET('Sanitation Data'!$D$30,0,10*ROW('Sanitation Data'!D13)))</f>
        <v/>
      </c>
      <c r="CR19" s="36" t="str">
        <f ca="true">+IF(OFFSET('Sanitation Data'!$D$31,0,10*ROW('Sanitation Data'!D13))="","",OFFSET('Sanitation Data'!$D$31,0,10*ROW('Sanitation Data'!D13)))</f>
        <v/>
      </c>
      <c r="CS19" s="36" t="str">
        <f ca="true">+IF(OFFSET('Sanitation Data'!$D$32,0,10*ROW('Sanitation Data'!D13))="","",OFFSET('Sanitation Data'!$D$32,0,10*ROW('Sanitation Data'!D13)))</f>
        <v/>
      </c>
      <c r="CT19" s="36" t="str">
        <f ca="true">+IF(OFFSET('Sanitation Data'!$D$33,0,10*ROW('Sanitation Data'!D13))="","",OFFSET('Sanitation Data'!$D$33,0,10*ROW('Sanitation Data'!D13)))</f>
        <v/>
      </c>
      <c r="CU19" s="36" t="str">
        <f ca="true">+IF(OFFSET('Sanitation Data'!$E$29,0,10*ROW('Sanitation Data'!E13))="","",OFFSET('Sanitation Data'!$E$29,0,10*ROW('Sanitation Data'!E13)))</f>
        <v/>
      </c>
      <c r="CV19" s="36" t="str">
        <f ca="true">+IF(OFFSET('Sanitation Data'!$E$30,0,10*ROW('Sanitation Data'!E13))="","",OFFSET('Sanitation Data'!$E$30,0,10*ROW('Sanitation Data'!E13)))</f>
        <v/>
      </c>
      <c r="CW19" s="36" t="str">
        <f ca="true">+IF(OFFSET('Sanitation Data'!$E$31,0,10*ROW('Sanitation Data'!E13))="","",OFFSET('Sanitation Data'!$E$31,0,10*ROW('Sanitation Data'!E13)))</f>
        <v/>
      </c>
      <c r="CX19" s="36" t="str">
        <f ca="true">+IF(OFFSET('Sanitation Data'!$E$32,0,10*ROW('Sanitation Data'!E13))="","",OFFSET('Sanitation Data'!$E$32,0,10*ROW('Sanitation Data'!E13)))</f>
        <v/>
      </c>
      <c r="CY19" s="36" t="str">
        <f ca="true">+IF(OFFSET('Sanitation Data'!$E$33,0,10*ROW('Sanitation Data'!E13))="","",OFFSET('Sanitation Data'!$E$33,0,10*ROW('Sanitation Data'!E13)))</f>
        <v/>
      </c>
      <c r="CZ19" s="36" t="str">
        <f ca="true">+IF(OFFSET('Sanitation Data'!$F$29,0,10*ROW('Sanitation Data'!F13))="","",OFFSET('Sanitation Data'!$F$29,0,10*ROW('Sanitation Data'!F13)))</f>
        <v/>
      </c>
      <c r="DA19" s="36" t="str">
        <f ca="true">+IF(OFFSET('Sanitation Data'!$F$30,0,10*ROW('Sanitation Data'!F13))="","",OFFSET('Sanitation Data'!$F$30,0,10*ROW('Sanitation Data'!F13)))</f>
        <v/>
      </c>
      <c r="DB19" s="36" t="str">
        <f ca="true">+IF(OFFSET('Sanitation Data'!$F$31,0,10*ROW('Sanitation Data'!F13))="","",OFFSET('Sanitation Data'!$F$31,0,10*ROW('Sanitation Data'!F13)))</f>
        <v/>
      </c>
      <c r="DC19" s="36" t="str">
        <f ca="true">+IF(OFFSET('Sanitation Data'!$F$32,0,10*ROW('Sanitation Data'!F13))="","",OFFSET('Sanitation Data'!$F$32,0,10*ROW('Sanitation Data'!F13)))</f>
        <v/>
      </c>
      <c r="DD19" s="36" t="str">
        <f ca="true">+IF(OFFSET('Sanitation Data'!$F$33,0,10*ROW('Sanitation Data'!F13))="","",OFFSET('Sanitation Data'!$F$33,0,10*ROW('Sanitation Data'!F13)))</f>
        <v/>
      </c>
      <c r="DE19" s="36" t="str">
        <f ca="true">+IF(OFFSET('Sanitation Data'!$G$29,0,10*ROW('Sanitation Data'!G13))="","",OFFSET('Sanitation Data'!$G$29,0,10*ROW('Sanitation Data'!G13)))</f>
        <v/>
      </c>
      <c r="DF19" s="36" t="str">
        <f ca="true">+IF(OFFSET('Sanitation Data'!$G$30,0,10*ROW('Sanitation Data'!G13))="","",OFFSET('Sanitation Data'!$G$30,0,10*ROW('Sanitation Data'!G13)))</f>
        <v/>
      </c>
      <c r="DG19" s="36" t="str">
        <f ca="true">+IF(OFFSET('Sanitation Data'!$G$31,0,10*ROW('Sanitation Data'!G13))="","",OFFSET('Sanitation Data'!$G$31,0,10*ROW('Sanitation Data'!G13)))</f>
        <v/>
      </c>
      <c r="DH19" s="36" t="str">
        <f ca="true">+IF(OFFSET('Sanitation Data'!$G$32,0,10*ROW('Sanitation Data'!G13))="","",OFFSET('Sanitation Data'!$G$32,0,10*ROW('Sanitation Data'!G13)))</f>
        <v/>
      </c>
      <c r="DI19" s="36" t="str">
        <f ca="true">+IF(OFFSET('Sanitation Data'!$G$33,0,10*ROW('Sanitation Data'!G13))="","",OFFSET('Sanitation Data'!$G$33,0,10*ROW('Sanitation Data'!G13)))</f>
        <v/>
      </c>
      <c r="DJ19" s="36" t="str">
        <f ca="true">+IF(OFFSET('Sanitation Data'!$H$29,0,10*ROW('Sanitation Data'!H13))="","",OFFSET('Sanitation Data'!$H$29,0,10*ROW('Sanitation Data'!H13)))</f>
        <v/>
      </c>
      <c r="DK19" s="36" t="str">
        <f ca="true">+IF(OFFSET('Sanitation Data'!$H$30,0,10*ROW('Sanitation Data'!H13))="","",OFFSET('Sanitation Data'!$H$30,0,10*ROW('Sanitation Data'!H13)))</f>
        <v/>
      </c>
      <c r="DL19" s="36" t="str">
        <f ca="true">+IF(OFFSET('Sanitation Data'!$H$31,0,10*ROW('Sanitation Data'!H13))="","",OFFSET('Sanitation Data'!$H$31,0,10*ROW('Sanitation Data'!H13)))</f>
        <v/>
      </c>
      <c r="DM19" s="36" t="str">
        <f ca="true">+IF(OFFSET('Sanitation Data'!$H$32,0,10*ROW('Sanitation Data'!H13))="","",OFFSET('Sanitation Data'!$H$32,0,10*ROW('Sanitation Data'!H13)))</f>
        <v/>
      </c>
      <c r="DN19" s="36" t="str">
        <f ca="true">+IF(OFFSET('Sanitation Data'!$H$33,0,10*ROW('Sanitation Data'!H13))="","",OFFSET('Sanitation Data'!$H$33,0,10*ROW('Sanitation Data'!H13)))</f>
        <v/>
      </c>
      <c r="DO19" s="36" t="str">
        <f ca="true">+IF(OFFSET('Hygiene Data'!$C$12,0,10*ROW('Hygiene Data'!C13))="","",OFFSET('Hygiene Data'!$C$12,0,10*ROW('Hygiene Data'!C13)))</f>
        <v/>
      </c>
      <c r="DP19" s="36" t="str">
        <f ca="true">+IF(OFFSET('Hygiene Data'!$C$13,0,10*ROW('Hygiene Data'!C13))="","",OFFSET('Hygiene Data'!$C$13,0,10*ROW('Hygiene Data'!C13)))</f>
        <v/>
      </c>
      <c r="DQ19" s="36" t="str">
        <f ca="true">+IF(OFFSET('Hygiene Data'!$C$14,0,10*ROW('Hygiene Data'!C13))="","",OFFSET('Hygiene Data'!$C$14,0,10*ROW('Hygiene Data'!C13)))</f>
        <v/>
      </c>
      <c r="DR19" s="36" t="str">
        <f ca="true">+IF(OFFSET('Hygiene Data'!$D$12,0,10*ROW('Hygiene Data'!D13))="","",OFFSET('Hygiene Data'!$D$12,0,10*ROW('Hygiene Data'!D13)))</f>
        <v/>
      </c>
      <c r="DS19" s="36" t="str">
        <f ca="true">+IF(OFFSET('Hygiene Data'!$D$13,0,10*ROW('Hygiene Data'!D13))="","",OFFSET('Hygiene Data'!$D$13,0,10*ROW('Hygiene Data'!D13)))</f>
        <v/>
      </c>
      <c r="DT19" s="36" t="str">
        <f ca="true">+IF(OFFSET('Hygiene Data'!$D$14,0,10*ROW('Hygiene Data'!D13))="","",OFFSET('Hygiene Data'!$D$14,0,10*ROW('Hygiene Data'!D13)))</f>
        <v/>
      </c>
      <c r="DU19" s="36" t="str">
        <f ca="true">+IF(OFFSET('Hygiene Data'!$E$12,0,10*ROW('Hygiene Data'!E13))="","",OFFSET('Hygiene Data'!$E$12,0,10*ROW('Hygiene Data'!E13)))</f>
        <v/>
      </c>
      <c r="DV19" s="36" t="str">
        <f ca="true">+IF(OFFSET('Hygiene Data'!$E$13,0,10*ROW('Hygiene Data'!E13))="","",OFFSET('Hygiene Data'!$E$13,0,10*ROW('Hygiene Data'!E13)))</f>
        <v/>
      </c>
      <c r="DW19" s="36" t="str">
        <f ca="true">+IF(OFFSET('Hygiene Data'!$E$14,0,10*ROW('Hygiene Data'!E13))="","",OFFSET('Hygiene Data'!$E$14,0,10*ROW('Hygiene Data'!E13)))</f>
        <v/>
      </c>
      <c r="DX19" s="36" t="str">
        <f ca="true">+IF(OFFSET('Hygiene Data'!$F$12,0,10*ROW('Hygiene Data'!F13))="","",OFFSET('Hygiene Data'!$F$12,0,10*ROW('Hygiene Data'!F13)))</f>
        <v/>
      </c>
      <c r="DY19" s="36" t="str">
        <f ca="true">+IF(OFFSET('Hygiene Data'!$F$13,0,10*ROW('Hygiene Data'!F13))="","",OFFSET('Hygiene Data'!$F$13,0,10*ROW('Hygiene Data'!F13)))</f>
        <v/>
      </c>
      <c r="DZ19" s="36" t="str">
        <f ca="true">+IF(OFFSET('Hygiene Data'!$F$14,0,10*ROW('Hygiene Data'!F13))="","",OFFSET('Hygiene Data'!$F$14,0,10*ROW('Hygiene Data'!F13)))</f>
        <v/>
      </c>
      <c r="EA19" s="36" t="str">
        <f ca="true">+IF(OFFSET('Hygiene Data'!$G$12,0,10*ROW('Hygiene Data'!G13))="","",OFFSET('Hygiene Data'!$G$12,0,10*ROW('Hygiene Data'!G13)))</f>
        <v/>
      </c>
      <c r="EB19" s="36" t="str">
        <f ca="true">+IF(OFFSET('Hygiene Data'!$G$13,0,10*ROW('Hygiene Data'!G13))="","",OFFSET('Hygiene Data'!$G$13,0,10*ROW('Hygiene Data'!G13)))</f>
        <v/>
      </c>
      <c r="EC19" s="36" t="str">
        <f ca="true">+IF(OFFSET('Hygiene Data'!$G$14,0,10*ROW('Hygiene Data'!G13))="","",OFFSET('Hygiene Data'!$G$14,0,10*ROW('Hygiene Data'!G13)))</f>
        <v/>
      </c>
      <c r="ED19" s="36" t="str">
        <f ca="true">+IF(OFFSET('Hygiene Data'!$H$12,0,10*ROW('Hygiene Data'!H13))="","",OFFSET('Hygiene Data'!$H$12,0,10*ROW('Hygiene Data'!H13)))</f>
        <v/>
      </c>
      <c r="EE19" s="36" t="str">
        <f ca="true">+IF(OFFSET('Hygiene Data'!$H$13,0,10*ROW('Hygiene Data'!H13))="","",OFFSET('Hygiene Data'!$H$13,0,10*ROW('Hygiene Data'!H13)))</f>
        <v/>
      </c>
      <c r="EF19" s="36" t="str">
        <f ca="true">+IF(OFFSET('Hygiene Data'!$H$14,0,10*ROW('Hygiene Data'!H13))="","",OFFSET('Hygiene Data'!$H$14,0,10*ROW('Hygiene Data'!H13)))</f>
        <v/>
      </c>
    </row>
    <row r="20" x14ac:dyDescent="0.2">
      <c r="A20" s="59" t="str">
        <f ca="true">+IF(OFFSET('Water Data'!$B$1,0,10*ROW('Water Data'!B14))="","",OFFSET('Water Data'!$B$1,0,10*ROW('Water Data'!B14)))</f>
        <v>EMIS12</v>
      </c>
      <c r="B20" s="59" t="str">
        <f ca="true">+IF(OFFSET('Water Data'!$A$3,0,10*ROW('Water Data'!A14))="","",OFFSET('Water Data'!$A$3,0,10*ROW('Water Data'!A14)))</f>
        <v>EMIS</v>
      </c>
      <c r="C20" s="59">
        <f ca="true">+IF(OFFSET('Water Data'!$C$3,0,10*ROW('Water Data'!C14))="","",OFFSET('Water Data'!$C$3,0,10*ROW('Water Data'!C14)))</f>
        <v>2012</v>
      </c>
      <c r="D20" s="252">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38.9</v>
      </c>
      <c r="E20" s="252">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21.95</v>
      </c>
      <c r="F20" s="252"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52"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52"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52"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52"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52"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52"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52"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52"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52"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52">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36.9</v>
      </c>
      <c r="Q20" s="252">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19.700000000000003</v>
      </c>
      <c r="R20" s="252"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52">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72.5</v>
      </c>
      <c r="T20" s="252">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60.2</v>
      </c>
      <c r="U20" s="252"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3">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90.5</v>
      </c>
      <c r="W20" s="253"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3"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3"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3"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3"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3"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3"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3"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3"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3"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3"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3"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3"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3"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3"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3"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3"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3"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3"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3">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90</v>
      </c>
      <c r="AQ20" s="253"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3"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3"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3"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3">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100</v>
      </c>
      <c r="AV20" s="253"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3"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3"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3"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4"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4"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4"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4"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4"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4"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4"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4"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4"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4"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4"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4"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4"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4"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4"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4"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4"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4"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6" t="str">
        <f ca="true">+IF(OFFSET('Water Data'!$C$28,0,10*ROW('Water Data'!C14))="","",OFFSET('Water Data'!$C$28,0,10*ROW('Water Data'!C14)))</f>
        <v>Yes</v>
      </c>
      <c r="BT20" s="36" t="str">
        <f ca="true">+IF(OFFSET('Water Data'!$C$29,0,10*ROW('Water Data'!C14))="","",OFFSET('Water Data'!$C$29,0,10*ROW('Water Data'!C14)))</f>
        <v>Yes</v>
      </c>
      <c r="BU20" s="36" t="str">
        <f ca="true">+IF(OFFSET('Water Data'!$C$30,0,10*ROW('Water Data'!C14))="","",OFFSET('Water Data'!$C$30,0,10*ROW('Water Data'!C14)))</f>
        <v/>
      </c>
      <c r="BV20" s="36" t="str">
        <f ca="true">+IF(OFFSET('Water Data'!$D$28,0,10*ROW('Water Data'!D14))="","",OFFSET('Water Data'!$D$28,0,10*ROW('Water Data'!D14)))</f>
        <v/>
      </c>
      <c r="BW20" s="36" t="str">
        <f ca="true">+IF(OFFSET('Water Data'!$D$29,0,10*ROW('Water Data'!D14))="","",OFFSET('Water Data'!$D$29,0,10*ROW('Water Data'!D14)))</f>
        <v/>
      </c>
      <c r="BX20" s="36" t="str">
        <f ca="true">+IF(OFFSET('Water Data'!$D$30,0,10*ROW('Water Data'!D14))="","",OFFSET('Water Data'!$D$30,0,10*ROW('Water Data'!D14)))</f>
        <v/>
      </c>
      <c r="BY20" s="36" t="str">
        <f ca="true">+IF(OFFSET('Water Data'!$E$28,0,10*ROW('Water Data'!E14))="","",OFFSET('Water Data'!$E$28,0,10*ROW('Water Data'!E14)))</f>
        <v/>
      </c>
      <c r="BZ20" s="36" t="str">
        <f ca="true">+IF(OFFSET('Water Data'!$E$29,0,10*ROW('Water Data'!E14))="","",OFFSET('Water Data'!$E$29,0,10*ROW('Water Data'!E14)))</f>
        <v/>
      </c>
      <c r="CA20" s="36" t="str">
        <f ca="true">+IF(OFFSET('Water Data'!$E$30,0,10*ROW('Water Data'!E14))="","",OFFSET('Water Data'!$E$30,0,10*ROW('Water Data'!E14)))</f>
        <v/>
      </c>
      <c r="CB20" s="36" t="str">
        <f ca="true">+IF(OFFSET('Water Data'!$F$28,0,10*ROW('Water Data'!F14))="","",OFFSET('Water Data'!$F$28,0,10*ROW('Water Data'!F14)))</f>
        <v/>
      </c>
      <c r="CC20" s="36" t="str">
        <f ca="true">+IF(OFFSET('Water Data'!$F$29,0,10*ROW('Water Data'!F14))="","",OFFSET('Water Data'!$F$29,0,10*ROW('Water Data'!F14)))</f>
        <v/>
      </c>
      <c r="CD20" s="36" t="str">
        <f ca="true">+IF(OFFSET('Water Data'!$F$30,0,10*ROW('Water Data'!F14))="","",OFFSET('Water Data'!$F$30,0,10*ROW('Water Data'!F14)))</f>
        <v/>
      </c>
      <c r="CE20" s="36" t="str">
        <f ca="true">+IF(OFFSET('Water Data'!$G$28,0,10*ROW('Water Data'!G14))="","",OFFSET('Water Data'!$G$28,0,10*ROW('Water Data'!G14)))</f>
        <v>Yes</v>
      </c>
      <c r="CF20" s="36" t="str">
        <f ca="true">+IF(OFFSET('Water Data'!$G$29,0,10*ROW('Water Data'!G14))="","",OFFSET('Water Data'!$G$29,0,10*ROW('Water Data'!G14)))</f>
        <v>Yes</v>
      </c>
      <c r="CG20" s="36" t="str">
        <f ca="true">+IF(OFFSET('Water Data'!$G$30,0,10*ROW('Water Data'!G14))="","",OFFSET('Water Data'!$G$30,0,10*ROW('Water Data'!G14)))</f>
        <v/>
      </c>
      <c r="CH20" s="36" t="str">
        <f ca="true">+IF(OFFSET('Water Data'!$H$28,0,10*ROW('Water Data'!H14))="","",OFFSET('Water Data'!$H$28,0,10*ROW('Water Data'!H14)))</f>
        <v>Yes</v>
      </c>
      <c r="CI20" s="36" t="str">
        <f ca="true">+IF(OFFSET('Water Data'!$H$29,0,10*ROW('Water Data'!H14))="","",OFFSET('Water Data'!$H$29,0,10*ROW('Water Data'!H14)))</f>
        <v>Yes</v>
      </c>
      <c r="CJ20" s="36" t="str">
        <f ca="true">+IF(OFFSET('Water Data'!$H$30,0,10*ROW('Water Data'!H14))="","",OFFSET('Water Data'!$H$30,0,10*ROW('Water Data'!H14)))</f>
        <v/>
      </c>
      <c r="CK20" s="36" t="str">
        <f ca="true">+IF(OFFSET('Sanitation Data'!$C$29,0,10*ROW('Sanitation Data'!C14))="","",OFFSET('Sanitation Data'!$C$29,0,10*ROW('Sanitation Data'!C14)))</f>
        <v>Yes</v>
      </c>
      <c r="CL20" s="36" t="str">
        <f ca="true">+IF(OFFSET('Sanitation Data'!$C$30,0,10*ROW('Sanitation Data'!C14))="","",OFFSET('Sanitation Data'!$C$30,0,10*ROW('Sanitation Data'!C14)))</f>
        <v/>
      </c>
      <c r="CM20" s="36" t="str">
        <f ca="true">+IF(OFFSET('Sanitation Data'!$C$31,0,10*ROW('Sanitation Data'!C14))="","",OFFSET('Sanitation Data'!$C$31,0,10*ROW('Sanitation Data'!C14)))</f>
        <v/>
      </c>
      <c r="CN20" s="36" t="str">
        <f ca="true">+IF(OFFSET('Sanitation Data'!$C$32,0,10*ROW('Sanitation Data'!C14))="","",OFFSET('Sanitation Data'!$C$32,0,10*ROW('Sanitation Data'!C14)))</f>
        <v/>
      </c>
      <c r="CO20" s="36" t="str">
        <f ca="true">+IF(OFFSET('Sanitation Data'!$C$33,0,10*ROW('Sanitation Data'!C14))="","",OFFSET('Sanitation Data'!$C$33,0,10*ROW('Sanitation Data'!C14)))</f>
        <v/>
      </c>
      <c r="CP20" s="36" t="str">
        <f ca="true">+IF(OFFSET('Sanitation Data'!$D$29,0,10*ROW('Sanitation Data'!D14))="","",OFFSET('Sanitation Data'!$D$29,0,10*ROW('Sanitation Data'!D14)))</f>
        <v/>
      </c>
      <c r="CQ20" s="36" t="str">
        <f ca="true">+IF(OFFSET('Sanitation Data'!$D$30,0,10*ROW('Sanitation Data'!D14))="","",OFFSET('Sanitation Data'!$D$30,0,10*ROW('Sanitation Data'!D14)))</f>
        <v/>
      </c>
      <c r="CR20" s="36" t="str">
        <f ca="true">+IF(OFFSET('Sanitation Data'!$D$31,0,10*ROW('Sanitation Data'!D14))="","",OFFSET('Sanitation Data'!$D$31,0,10*ROW('Sanitation Data'!D14)))</f>
        <v/>
      </c>
      <c r="CS20" s="36" t="str">
        <f ca="true">+IF(OFFSET('Sanitation Data'!$D$32,0,10*ROW('Sanitation Data'!D14))="","",OFFSET('Sanitation Data'!$D$32,0,10*ROW('Sanitation Data'!D14)))</f>
        <v/>
      </c>
      <c r="CT20" s="36" t="str">
        <f ca="true">+IF(OFFSET('Sanitation Data'!$D$33,0,10*ROW('Sanitation Data'!D14))="","",OFFSET('Sanitation Data'!$D$33,0,10*ROW('Sanitation Data'!D14)))</f>
        <v/>
      </c>
      <c r="CU20" s="36" t="str">
        <f ca="true">+IF(OFFSET('Sanitation Data'!$E$29,0,10*ROW('Sanitation Data'!E14))="","",OFFSET('Sanitation Data'!$E$29,0,10*ROW('Sanitation Data'!E14)))</f>
        <v/>
      </c>
      <c r="CV20" s="36" t="str">
        <f ca="true">+IF(OFFSET('Sanitation Data'!$E$30,0,10*ROW('Sanitation Data'!E14))="","",OFFSET('Sanitation Data'!$E$30,0,10*ROW('Sanitation Data'!E14)))</f>
        <v/>
      </c>
      <c r="CW20" s="36" t="str">
        <f ca="true">+IF(OFFSET('Sanitation Data'!$E$31,0,10*ROW('Sanitation Data'!E14))="","",OFFSET('Sanitation Data'!$E$31,0,10*ROW('Sanitation Data'!E14)))</f>
        <v/>
      </c>
      <c r="CX20" s="36" t="str">
        <f ca="true">+IF(OFFSET('Sanitation Data'!$E$32,0,10*ROW('Sanitation Data'!E14))="","",OFFSET('Sanitation Data'!$E$32,0,10*ROW('Sanitation Data'!E14)))</f>
        <v/>
      </c>
      <c r="CY20" s="36" t="str">
        <f ca="true">+IF(OFFSET('Sanitation Data'!$E$33,0,10*ROW('Sanitation Data'!E14))="","",OFFSET('Sanitation Data'!$E$33,0,10*ROW('Sanitation Data'!E14)))</f>
        <v/>
      </c>
      <c r="CZ20" s="36" t="str">
        <f ca="true">+IF(OFFSET('Sanitation Data'!$F$29,0,10*ROW('Sanitation Data'!F14))="","",OFFSET('Sanitation Data'!$F$29,0,10*ROW('Sanitation Data'!F14)))</f>
        <v/>
      </c>
      <c r="DA20" s="36" t="str">
        <f ca="true">+IF(OFFSET('Sanitation Data'!$F$30,0,10*ROW('Sanitation Data'!F14))="","",OFFSET('Sanitation Data'!$F$30,0,10*ROW('Sanitation Data'!F14)))</f>
        <v/>
      </c>
      <c r="DB20" s="36" t="str">
        <f ca="true">+IF(OFFSET('Sanitation Data'!$F$31,0,10*ROW('Sanitation Data'!F14))="","",OFFSET('Sanitation Data'!$F$31,0,10*ROW('Sanitation Data'!F14)))</f>
        <v/>
      </c>
      <c r="DC20" s="36" t="str">
        <f ca="true">+IF(OFFSET('Sanitation Data'!$F$32,0,10*ROW('Sanitation Data'!F14))="","",OFFSET('Sanitation Data'!$F$32,0,10*ROW('Sanitation Data'!F14)))</f>
        <v/>
      </c>
      <c r="DD20" s="36" t="str">
        <f ca="true">+IF(OFFSET('Sanitation Data'!$F$33,0,10*ROW('Sanitation Data'!F14))="","",OFFSET('Sanitation Data'!$F$33,0,10*ROW('Sanitation Data'!F14)))</f>
        <v/>
      </c>
      <c r="DE20" s="36" t="str">
        <f ca="true">+IF(OFFSET('Sanitation Data'!$G$29,0,10*ROW('Sanitation Data'!G14))="","",OFFSET('Sanitation Data'!$G$29,0,10*ROW('Sanitation Data'!G14)))</f>
        <v>Yes</v>
      </c>
      <c r="DF20" s="36" t="str">
        <f ca="true">+IF(OFFSET('Sanitation Data'!$G$30,0,10*ROW('Sanitation Data'!G14))="","",OFFSET('Sanitation Data'!$G$30,0,10*ROW('Sanitation Data'!G14)))</f>
        <v/>
      </c>
      <c r="DG20" s="36" t="str">
        <f ca="true">+IF(OFFSET('Sanitation Data'!$G$31,0,10*ROW('Sanitation Data'!G14))="","",OFFSET('Sanitation Data'!$G$31,0,10*ROW('Sanitation Data'!G14)))</f>
        <v/>
      </c>
      <c r="DH20" s="36" t="str">
        <f ca="true">+IF(OFFSET('Sanitation Data'!$G$32,0,10*ROW('Sanitation Data'!G14))="","",OFFSET('Sanitation Data'!$G$32,0,10*ROW('Sanitation Data'!G14)))</f>
        <v/>
      </c>
      <c r="DI20" s="36" t="str">
        <f ca="true">+IF(OFFSET('Sanitation Data'!$G$33,0,10*ROW('Sanitation Data'!G14))="","",OFFSET('Sanitation Data'!$G$33,0,10*ROW('Sanitation Data'!G14)))</f>
        <v/>
      </c>
      <c r="DJ20" s="36" t="str">
        <f ca="true">+IF(OFFSET('Sanitation Data'!$H$29,0,10*ROW('Sanitation Data'!H14))="","",OFFSET('Sanitation Data'!$H$29,0,10*ROW('Sanitation Data'!H14)))</f>
        <v>Yes</v>
      </c>
      <c r="DK20" s="36" t="str">
        <f ca="true">+IF(OFFSET('Sanitation Data'!$H$30,0,10*ROW('Sanitation Data'!H14))="","",OFFSET('Sanitation Data'!$H$30,0,10*ROW('Sanitation Data'!H14)))</f>
        <v/>
      </c>
      <c r="DL20" s="36" t="str">
        <f ca="true">+IF(OFFSET('Sanitation Data'!$H$31,0,10*ROW('Sanitation Data'!H14))="","",OFFSET('Sanitation Data'!$H$31,0,10*ROW('Sanitation Data'!H14)))</f>
        <v/>
      </c>
      <c r="DM20" s="36" t="str">
        <f ca="true">+IF(OFFSET('Sanitation Data'!$H$32,0,10*ROW('Sanitation Data'!H14))="","",OFFSET('Sanitation Data'!$H$32,0,10*ROW('Sanitation Data'!H14)))</f>
        <v/>
      </c>
      <c r="DN20" s="36" t="str">
        <f ca="true">+IF(OFFSET('Sanitation Data'!$H$33,0,10*ROW('Sanitation Data'!H14))="","",OFFSET('Sanitation Data'!$H$33,0,10*ROW('Sanitation Data'!H14)))</f>
        <v/>
      </c>
      <c r="DO20" s="36" t="str">
        <f ca="true">+IF(OFFSET('Hygiene Data'!$C$12,0,10*ROW('Hygiene Data'!C14))="","",OFFSET('Hygiene Data'!$C$12,0,10*ROW('Hygiene Data'!C14)))</f>
        <v/>
      </c>
      <c r="DP20" s="36" t="str">
        <f ca="true">+IF(OFFSET('Hygiene Data'!$C$13,0,10*ROW('Hygiene Data'!C14))="","",OFFSET('Hygiene Data'!$C$13,0,10*ROW('Hygiene Data'!C14)))</f>
        <v/>
      </c>
      <c r="DQ20" s="36" t="str">
        <f ca="true">+IF(OFFSET('Hygiene Data'!$C$14,0,10*ROW('Hygiene Data'!C14))="","",OFFSET('Hygiene Data'!$C$14,0,10*ROW('Hygiene Data'!C14)))</f>
        <v/>
      </c>
      <c r="DR20" s="36" t="str">
        <f ca="true">+IF(OFFSET('Hygiene Data'!$D$12,0,10*ROW('Hygiene Data'!D14))="","",OFFSET('Hygiene Data'!$D$12,0,10*ROW('Hygiene Data'!D14)))</f>
        <v/>
      </c>
      <c r="DS20" s="36" t="str">
        <f ca="true">+IF(OFFSET('Hygiene Data'!$D$13,0,10*ROW('Hygiene Data'!D14))="","",OFFSET('Hygiene Data'!$D$13,0,10*ROW('Hygiene Data'!D14)))</f>
        <v/>
      </c>
      <c r="DT20" s="36" t="str">
        <f ca="true">+IF(OFFSET('Hygiene Data'!$D$14,0,10*ROW('Hygiene Data'!D14))="","",OFFSET('Hygiene Data'!$D$14,0,10*ROW('Hygiene Data'!D14)))</f>
        <v/>
      </c>
      <c r="DU20" s="36" t="str">
        <f ca="true">+IF(OFFSET('Hygiene Data'!$E$12,0,10*ROW('Hygiene Data'!E14))="","",OFFSET('Hygiene Data'!$E$12,0,10*ROW('Hygiene Data'!E14)))</f>
        <v/>
      </c>
      <c r="DV20" s="36" t="str">
        <f ca="true">+IF(OFFSET('Hygiene Data'!$E$13,0,10*ROW('Hygiene Data'!E14))="","",OFFSET('Hygiene Data'!$E$13,0,10*ROW('Hygiene Data'!E14)))</f>
        <v/>
      </c>
      <c r="DW20" s="36" t="str">
        <f ca="true">+IF(OFFSET('Hygiene Data'!$E$14,0,10*ROW('Hygiene Data'!E14))="","",OFFSET('Hygiene Data'!$E$14,0,10*ROW('Hygiene Data'!E14)))</f>
        <v/>
      </c>
      <c r="DX20" s="36" t="str">
        <f ca="true">+IF(OFFSET('Hygiene Data'!$F$12,0,10*ROW('Hygiene Data'!F14))="","",OFFSET('Hygiene Data'!$F$12,0,10*ROW('Hygiene Data'!F14)))</f>
        <v/>
      </c>
      <c r="DY20" s="36" t="str">
        <f ca="true">+IF(OFFSET('Hygiene Data'!$F$13,0,10*ROW('Hygiene Data'!F14))="","",OFFSET('Hygiene Data'!$F$13,0,10*ROW('Hygiene Data'!F14)))</f>
        <v/>
      </c>
      <c r="DZ20" s="36" t="str">
        <f ca="true">+IF(OFFSET('Hygiene Data'!$F$14,0,10*ROW('Hygiene Data'!F14))="","",OFFSET('Hygiene Data'!$F$14,0,10*ROW('Hygiene Data'!F14)))</f>
        <v/>
      </c>
      <c r="EA20" s="36" t="str">
        <f ca="true">+IF(OFFSET('Hygiene Data'!$G$12,0,10*ROW('Hygiene Data'!G14))="","",OFFSET('Hygiene Data'!$G$12,0,10*ROW('Hygiene Data'!G14)))</f>
        <v/>
      </c>
      <c r="EB20" s="36" t="str">
        <f ca="true">+IF(OFFSET('Hygiene Data'!$G$13,0,10*ROW('Hygiene Data'!G14))="","",OFFSET('Hygiene Data'!$G$13,0,10*ROW('Hygiene Data'!G14)))</f>
        <v/>
      </c>
      <c r="EC20" s="36" t="str">
        <f ca="true">+IF(OFFSET('Hygiene Data'!$G$14,0,10*ROW('Hygiene Data'!G14))="","",OFFSET('Hygiene Data'!$G$14,0,10*ROW('Hygiene Data'!G14)))</f>
        <v/>
      </c>
      <c r="ED20" s="36" t="str">
        <f ca="true">+IF(OFFSET('Hygiene Data'!$H$12,0,10*ROW('Hygiene Data'!H14))="","",OFFSET('Hygiene Data'!$H$12,0,10*ROW('Hygiene Data'!H14)))</f>
        <v/>
      </c>
      <c r="EE20" s="36" t="str">
        <f ca="true">+IF(OFFSET('Hygiene Data'!$H$13,0,10*ROW('Hygiene Data'!H14))="","",OFFSET('Hygiene Data'!$H$13,0,10*ROW('Hygiene Data'!H14)))</f>
        <v/>
      </c>
      <c r="EF20" s="36" t="str">
        <f ca="true">+IF(OFFSET('Hygiene Data'!$H$14,0,10*ROW('Hygiene Data'!H14))="","",OFFSET('Hygiene Data'!$H$14,0,10*ROW('Hygiene Data'!H14)))</f>
        <v/>
      </c>
    </row>
    <row r="21" x14ac:dyDescent="0.2">
      <c r="A21" s="59" t="str">
        <f ca="true">+IF(OFFSET('Water Data'!$B$1,0,10*ROW('Water Data'!B15))="","",OFFSET('Water Data'!$B$1,0,10*ROW('Water Data'!B15)))</f>
        <v>UIS12</v>
      </c>
      <c r="B21" s="59" t="str">
        <f ca="true">+IF(OFFSET('Water Data'!$A$3,0,10*ROW('Water Data'!A15))="","",OFFSET('Water Data'!$A$3,0,10*ROW('Water Data'!A15)))</f>
        <v>Other</v>
      </c>
      <c r="C21" s="59">
        <f ca="true">+IF(OFFSET('Water Data'!$C$3,0,10*ROW('Water Data'!C15))="","",OFFSET('Water Data'!$C$3,0,10*ROW('Water Data'!C15)))</f>
        <v>2012</v>
      </c>
      <c r="D21" s="252"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52" t="str">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[41]</v>
      </c>
      <c r="F21" s="252"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52"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52"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52"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52"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52"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52"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52"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52"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52"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52"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52" t="str">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[39]</v>
      </c>
      <c r="R21" s="252"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52"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52" t="str">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[74]</v>
      </c>
      <c r="U21" s="252"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3" t="str">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[78]</v>
      </c>
      <c r="W21" s="253"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3"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3"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3"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3"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3"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3"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3"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3"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3"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3"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3"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3"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3"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3"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3"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3"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3"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3"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3" t="str">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[79]</v>
      </c>
      <c r="AQ21" s="253"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3"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3"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3"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3" t="str">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[73]</v>
      </c>
      <c r="AV21" s="253"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3"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3"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3"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4"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4"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4"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4"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4"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4"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4"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4"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4"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4"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4"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4"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4"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4"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4"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4"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4"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4"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6" t="str">
        <f ca="true">+IF(OFFSET('Water Data'!$C$28,0,10*ROW('Water Data'!C15))="","",OFFSET('Water Data'!$C$28,0,10*ROW('Water Data'!C15)))</f>
        <v/>
      </c>
      <c r="BT21" s="36" t="str">
        <f ca="true">+IF(OFFSET('Water Data'!$C$29,0,10*ROW('Water Data'!C15))="","",OFFSET('Water Data'!$C$29,0,10*ROW('Water Data'!C15)))</f>
        <v>No</v>
      </c>
      <c r="BU21" s="36" t="str">
        <f ca="true">+IF(OFFSET('Water Data'!$C$30,0,10*ROW('Water Data'!C15))="","",OFFSET('Water Data'!$C$30,0,10*ROW('Water Data'!C15)))</f>
        <v/>
      </c>
      <c r="BV21" s="36" t="str">
        <f ca="true">+IF(OFFSET('Water Data'!$D$28,0,10*ROW('Water Data'!D15))="","",OFFSET('Water Data'!$D$28,0,10*ROW('Water Data'!D15)))</f>
        <v/>
      </c>
      <c r="BW21" s="36" t="str">
        <f ca="true">+IF(OFFSET('Water Data'!$D$29,0,10*ROW('Water Data'!D15))="","",OFFSET('Water Data'!$D$29,0,10*ROW('Water Data'!D15)))</f>
        <v/>
      </c>
      <c r="BX21" s="36" t="str">
        <f ca="true">+IF(OFFSET('Water Data'!$D$30,0,10*ROW('Water Data'!D15))="","",OFFSET('Water Data'!$D$30,0,10*ROW('Water Data'!D15)))</f>
        <v/>
      </c>
      <c r="BY21" s="36" t="str">
        <f ca="true">+IF(OFFSET('Water Data'!$E$28,0,10*ROW('Water Data'!E15))="","",OFFSET('Water Data'!$E$28,0,10*ROW('Water Data'!E15)))</f>
        <v/>
      </c>
      <c r="BZ21" s="36" t="str">
        <f ca="true">+IF(OFFSET('Water Data'!$E$29,0,10*ROW('Water Data'!E15))="","",OFFSET('Water Data'!$E$29,0,10*ROW('Water Data'!E15)))</f>
        <v/>
      </c>
      <c r="CA21" s="36" t="str">
        <f ca="true">+IF(OFFSET('Water Data'!$E$30,0,10*ROW('Water Data'!E15))="","",OFFSET('Water Data'!$E$30,0,10*ROW('Water Data'!E15)))</f>
        <v/>
      </c>
      <c r="CB21" s="36" t="str">
        <f ca="true">+IF(OFFSET('Water Data'!$F$28,0,10*ROW('Water Data'!F15))="","",OFFSET('Water Data'!$F$28,0,10*ROW('Water Data'!F15)))</f>
        <v/>
      </c>
      <c r="CC21" s="36" t="str">
        <f ca="true">+IF(OFFSET('Water Data'!$F$29,0,10*ROW('Water Data'!F15))="","",OFFSET('Water Data'!$F$29,0,10*ROW('Water Data'!F15)))</f>
        <v/>
      </c>
      <c r="CD21" s="36" t="str">
        <f ca="true">+IF(OFFSET('Water Data'!$F$30,0,10*ROW('Water Data'!F15))="","",OFFSET('Water Data'!$F$30,0,10*ROW('Water Data'!F15)))</f>
        <v/>
      </c>
      <c r="CE21" s="36" t="str">
        <f ca="true">+IF(OFFSET('Water Data'!$G$28,0,10*ROW('Water Data'!G15))="","",OFFSET('Water Data'!$G$28,0,10*ROW('Water Data'!G15)))</f>
        <v/>
      </c>
      <c r="CF21" s="36" t="str">
        <f ca="true">+IF(OFFSET('Water Data'!$G$29,0,10*ROW('Water Data'!G15))="","",OFFSET('Water Data'!$G$29,0,10*ROW('Water Data'!G15)))</f>
        <v>No</v>
      </c>
      <c r="CG21" s="36" t="str">
        <f ca="true">+IF(OFFSET('Water Data'!$G$30,0,10*ROW('Water Data'!G15))="","",OFFSET('Water Data'!$G$30,0,10*ROW('Water Data'!G15)))</f>
        <v/>
      </c>
      <c r="CH21" s="36" t="str">
        <f ca="true">+IF(OFFSET('Water Data'!$H$28,0,10*ROW('Water Data'!H15))="","",OFFSET('Water Data'!$H$28,0,10*ROW('Water Data'!H15)))</f>
        <v/>
      </c>
      <c r="CI21" s="36" t="str">
        <f ca="true">+IF(OFFSET('Water Data'!$H$29,0,10*ROW('Water Data'!H15))="","",OFFSET('Water Data'!$H$29,0,10*ROW('Water Data'!H15)))</f>
        <v>No</v>
      </c>
      <c r="CJ21" s="36" t="str">
        <f ca="true">+IF(OFFSET('Water Data'!$H$30,0,10*ROW('Water Data'!H15))="","",OFFSET('Water Data'!$H$30,0,10*ROW('Water Data'!H15)))</f>
        <v/>
      </c>
      <c r="CK21" s="36" t="str">
        <f ca="true">+IF(OFFSET('Sanitation Data'!$C$29,0,10*ROW('Sanitation Data'!C15))="","",OFFSET('Sanitation Data'!$C$29,0,10*ROW('Sanitation Data'!C15)))</f>
        <v>No</v>
      </c>
      <c r="CL21" s="36" t="str">
        <f ca="true">+IF(OFFSET('Sanitation Data'!$C$30,0,10*ROW('Sanitation Data'!C15))="","",OFFSET('Sanitation Data'!$C$30,0,10*ROW('Sanitation Data'!C15)))</f>
        <v/>
      </c>
      <c r="CM21" s="36" t="str">
        <f ca="true">+IF(OFFSET('Sanitation Data'!$C$31,0,10*ROW('Sanitation Data'!C15))="","",OFFSET('Sanitation Data'!$C$31,0,10*ROW('Sanitation Data'!C15)))</f>
        <v/>
      </c>
      <c r="CN21" s="36" t="str">
        <f ca="true">+IF(OFFSET('Sanitation Data'!$C$32,0,10*ROW('Sanitation Data'!C15))="","",OFFSET('Sanitation Data'!$C$32,0,10*ROW('Sanitation Data'!C15)))</f>
        <v/>
      </c>
      <c r="CO21" s="36" t="str">
        <f ca="true">+IF(OFFSET('Sanitation Data'!$C$33,0,10*ROW('Sanitation Data'!C15))="","",OFFSET('Sanitation Data'!$C$33,0,10*ROW('Sanitation Data'!C15)))</f>
        <v/>
      </c>
      <c r="CP21" s="36" t="str">
        <f ca="true">+IF(OFFSET('Sanitation Data'!$D$29,0,10*ROW('Sanitation Data'!D15))="","",OFFSET('Sanitation Data'!$D$29,0,10*ROW('Sanitation Data'!D15)))</f>
        <v/>
      </c>
      <c r="CQ21" s="36" t="str">
        <f ca="true">+IF(OFFSET('Sanitation Data'!$D$30,0,10*ROW('Sanitation Data'!D15))="","",OFFSET('Sanitation Data'!$D$30,0,10*ROW('Sanitation Data'!D15)))</f>
        <v/>
      </c>
      <c r="CR21" s="36" t="str">
        <f ca="true">+IF(OFFSET('Sanitation Data'!$D$31,0,10*ROW('Sanitation Data'!D15))="","",OFFSET('Sanitation Data'!$D$31,0,10*ROW('Sanitation Data'!D15)))</f>
        <v/>
      </c>
      <c r="CS21" s="36" t="str">
        <f ca="true">+IF(OFFSET('Sanitation Data'!$D$32,0,10*ROW('Sanitation Data'!D15))="","",OFFSET('Sanitation Data'!$D$32,0,10*ROW('Sanitation Data'!D15)))</f>
        <v/>
      </c>
      <c r="CT21" s="36" t="str">
        <f ca="true">+IF(OFFSET('Sanitation Data'!$D$33,0,10*ROW('Sanitation Data'!D15))="","",OFFSET('Sanitation Data'!$D$33,0,10*ROW('Sanitation Data'!D15)))</f>
        <v/>
      </c>
      <c r="CU21" s="36" t="str">
        <f ca="true">+IF(OFFSET('Sanitation Data'!$E$29,0,10*ROW('Sanitation Data'!E15))="","",OFFSET('Sanitation Data'!$E$29,0,10*ROW('Sanitation Data'!E15)))</f>
        <v/>
      </c>
      <c r="CV21" s="36" t="str">
        <f ca="true">+IF(OFFSET('Sanitation Data'!$E$30,0,10*ROW('Sanitation Data'!E15))="","",OFFSET('Sanitation Data'!$E$30,0,10*ROW('Sanitation Data'!E15)))</f>
        <v/>
      </c>
      <c r="CW21" s="36" t="str">
        <f ca="true">+IF(OFFSET('Sanitation Data'!$E$31,0,10*ROW('Sanitation Data'!E15))="","",OFFSET('Sanitation Data'!$E$31,0,10*ROW('Sanitation Data'!E15)))</f>
        <v/>
      </c>
      <c r="CX21" s="36" t="str">
        <f ca="true">+IF(OFFSET('Sanitation Data'!$E$32,0,10*ROW('Sanitation Data'!E15))="","",OFFSET('Sanitation Data'!$E$32,0,10*ROW('Sanitation Data'!E15)))</f>
        <v/>
      </c>
      <c r="CY21" s="36" t="str">
        <f ca="true">+IF(OFFSET('Sanitation Data'!$E$33,0,10*ROW('Sanitation Data'!E15))="","",OFFSET('Sanitation Data'!$E$33,0,10*ROW('Sanitation Data'!E15)))</f>
        <v/>
      </c>
      <c r="CZ21" s="36" t="str">
        <f ca="true">+IF(OFFSET('Sanitation Data'!$F$29,0,10*ROW('Sanitation Data'!F15))="","",OFFSET('Sanitation Data'!$F$29,0,10*ROW('Sanitation Data'!F15)))</f>
        <v/>
      </c>
      <c r="DA21" s="36" t="str">
        <f ca="true">+IF(OFFSET('Sanitation Data'!$F$30,0,10*ROW('Sanitation Data'!F15))="","",OFFSET('Sanitation Data'!$F$30,0,10*ROW('Sanitation Data'!F15)))</f>
        <v/>
      </c>
      <c r="DB21" s="36" t="str">
        <f ca="true">+IF(OFFSET('Sanitation Data'!$F$31,0,10*ROW('Sanitation Data'!F15))="","",OFFSET('Sanitation Data'!$F$31,0,10*ROW('Sanitation Data'!F15)))</f>
        <v/>
      </c>
      <c r="DC21" s="36" t="str">
        <f ca="true">+IF(OFFSET('Sanitation Data'!$F$32,0,10*ROW('Sanitation Data'!F15))="","",OFFSET('Sanitation Data'!$F$32,0,10*ROW('Sanitation Data'!F15)))</f>
        <v/>
      </c>
      <c r="DD21" s="36" t="str">
        <f ca="true">+IF(OFFSET('Sanitation Data'!$F$33,0,10*ROW('Sanitation Data'!F15))="","",OFFSET('Sanitation Data'!$F$33,0,10*ROW('Sanitation Data'!F15)))</f>
        <v/>
      </c>
      <c r="DE21" s="36" t="str">
        <f ca="true">+IF(OFFSET('Sanitation Data'!$G$29,0,10*ROW('Sanitation Data'!G15))="","",OFFSET('Sanitation Data'!$G$29,0,10*ROW('Sanitation Data'!G15)))</f>
        <v>No</v>
      </c>
      <c r="DF21" s="36" t="str">
        <f ca="true">+IF(OFFSET('Sanitation Data'!$G$30,0,10*ROW('Sanitation Data'!G15))="","",OFFSET('Sanitation Data'!$G$30,0,10*ROW('Sanitation Data'!G15)))</f>
        <v/>
      </c>
      <c r="DG21" s="36" t="str">
        <f ca="true">+IF(OFFSET('Sanitation Data'!$G$31,0,10*ROW('Sanitation Data'!G15))="","",OFFSET('Sanitation Data'!$G$31,0,10*ROW('Sanitation Data'!G15)))</f>
        <v/>
      </c>
      <c r="DH21" s="36" t="str">
        <f ca="true">+IF(OFFSET('Sanitation Data'!$G$32,0,10*ROW('Sanitation Data'!G15))="","",OFFSET('Sanitation Data'!$G$32,0,10*ROW('Sanitation Data'!G15)))</f>
        <v/>
      </c>
      <c r="DI21" s="36" t="str">
        <f ca="true">+IF(OFFSET('Sanitation Data'!$G$33,0,10*ROW('Sanitation Data'!G15))="","",OFFSET('Sanitation Data'!$G$33,0,10*ROW('Sanitation Data'!G15)))</f>
        <v/>
      </c>
      <c r="DJ21" s="36" t="str">
        <f ca="true">+IF(OFFSET('Sanitation Data'!$H$29,0,10*ROW('Sanitation Data'!H15))="","",OFFSET('Sanitation Data'!$H$29,0,10*ROW('Sanitation Data'!H15)))</f>
        <v>No</v>
      </c>
      <c r="DK21" s="36" t="str">
        <f ca="true">+IF(OFFSET('Sanitation Data'!$H$30,0,10*ROW('Sanitation Data'!H15))="","",OFFSET('Sanitation Data'!$H$30,0,10*ROW('Sanitation Data'!H15)))</f>
        <v/>
      </c>
      <c r="DL21" s="36" t="str">
        <f ca="true">+IF(OFFSET('Sanitation Data'!$H$31,0,10*ROW('Sanitation Data'!H15))="","",OFFSET('Sanitation Data'!$H$31,0,10*ROW('Sanitation Data'!H15)))</f>
        <v/>
      </c>
      <c r="DM21" s="36" t="str">
        <f ca="true">+IF(OFFSET('Sanitation Data'!$H$32,0,10*ROW('Sanitation Data'!H15))="","",OFFSET('Sanitation Data'!$H$32,0,10*ROW('Sanitation Data'!H15)))</f>
        <v/>
      </c>
      <c r="DN21" s="36" t="str">
        <f ca="true">+IF(OFFSET('Sanitation Data'!$H$33,0,10*ROW('Sanitation Data'!H15))="","",OFFSET('Sanitation Data'!$H$33,0,10*ROW('Sanitation Data'!H15)))</f>
        <v/>
      </c>
      <c r="DO21" s="36" t="str">
        <f ca="true">+IF(OFFSET('Hygiene Data'!$C$12,0,10*ROW('Hygiene Data'!C15))="","",OFFSET('Hygiene Data'!$C$12,0,10*ROW('Hygiene Data'!C15)))</f>
        <v/>
      </c>
      <c r="DP21" s="36" t="str">
        <f ca="true">+IF(OFFSET('Hygiene Data'!$C$13,0,10*ROW('Hygiene Data'!C15))="","",OFFSET('Hygiene Data'!$C$13,0,10*ROW('Hygiene Data'!C15)))</f>
        <v/>
      </c>
      <c r="DQ21" s="36" t="str">
        <f ca="true">+IF(OFFSET('Hygiene Data'!$C$14,0,10*ROW('Hygiene Data'!C15))="","",OFFSET('Hygiene Data'!$C$14,0,10*ROW('Hygiene Data'!C15)))</f>
        <v/>
      </c>
      <c r="DR21" s="36" t="str">
        <f ca="true">+IF(OFFSET('Hygiene Data'!$D$12,0,10*ROW('Hygiene Data'!D15))="","",OFFSET('Hygiene Data'!$D$12,0,10*ROW('Hygiene Data'!D15)))</f>
        <v/>
      </c>
      <c r="DS21" s="36" t="str">
        <f ca="true">+IF(OFFSET('Hygiene Data'!$D$13,0,10*ROW('Hygiene Data'!D15))="","",OFFSET('Hygiene Data'!$D$13,0,10*ROW('Hygiene Data'!D15)))</f>
        <v/>
      </c>
      <c r="DT21" s="36" t="str">
        <f ca="true">+IF(OFFSET('Hygiene Data'!$D$14,0,10*ROW('Hygiene Data'!D15))="","",OFFSET('Hygiene Data'!$D$14,0,10*ROW('Hygiene Data'!D15)))</f>
        <v/>
      </c>
      <c r="DU21" s="36" t="str">
        <f ca="true">+IF(OFFSET('Hygiene Data'!$E$12,0,10*ROW('Hygiene Data'!E15))="","",OFFSET('Hygiene Data'!$E$12,0,10*ROW('Hygiene Data'!E15)))</f>
        <v/>
      </c>
      <c r="DV21" s="36" t="str">
        <f ca="true">+IF(OFFSET('Hygiene Data'!$E$13,0,10*ROW('Hygiene Data'!E15))="","",OFFSET('Hygiene Data'!$E$13,0,10*ROW('Hygiene Data'!E15)))</f>
        <v/>
      </c>
      <c r="DW21" s="36" t="str">
        <f ca="true">+IF(OFFSET('Hygiene Data'!$E$14,0,10*ROW('Hygiene Data'!E15))="","",OFFSET('Hygiene Data'!$E$14,0,10*ROW('Hygiene Data'!E15)))</f>
        <v/>
      </c>
      <c r="DX21" s="36" t="str">
        <f ca="true">+IF(OFFSET('Hygiene Data'!$F$12,0,10*ROW('Hygiene Data'!F15))="","",OFFSET('Hygiene Data'!$F$12,0,10*ROW('Hygiene Data'!F15)))</f>
        <v/>
      </c>
      <c r="DY21" s="36" t="str">
        <f ca="true">+IF(OFFSET('Hygiene Data'!$F$13,0,10*ROW('Hygiene Data'!F15))="","",OFFSET('Hygiene Data'!$F$13,0,10*ROW('Hygiene Data'!F15)))</f>
        <v/>
      </c>
      <c r="DZ21" s="36" t="str">
        <f ca="true">+IF(OFFSET('Hygiene Data'!$F$14,0,10*ROW('Hygiene Data'!F15))="","",OFFSET('Hygiene Data'!$F$14,0,10*ROW('Hygiene Data'!F15)))</f>
        <v/>
      </c>
      <c r="EA21" s="36" t="str">
        <f ca="true">+IF(OFFSET('Hygiene Data'!$G$12,0,10*ROW('Hygiene Data'!G15))="","",OFFSET('Hygiene Data'!$G$12,0,10*ROW('Hygiene Data'!G15)))</f>
        <v/>
      </c>
      <c r="EB21" s="36" t="str">
        <f ca="true">+IF(OFFSET('Hygiene Data'!$G$13,0,10*ROW('Hygiene Data'!G15))="","",OFFSET('Hygiene Data'!$G$13,0,10*ROW('Hygiene Data'!G15)))</f>
        <v/>
      </c>
      <c r="EC21" s="36" t="str">
        <f ca="true">+IF(OFFSET('Hygiene Data'!$G$14,0,10*ROW('Hygiene Data'!G15))="","",OFFSET('Hygiene Data'!$G$14,0,10*ROW('Hygiene Data'!G15)))</f>
        <v/>
      </c>
      <c r="ED21" s="36" t="str">
        <f ca="true">+IF(OFFSET('Hygiene Data'!$H$12,0,10*ROW('Hygiene Data'!H15))="","",OFFSET('Hygiene Data'!$H$12,0,10*ROW('Hygiene Data'!H15)))</f>
        <v/>
      </c>
      <c r="EE21" s="36" t="str">
        <f ca="true">+IF(OFFSET('Hygiene Data'!$H$13,0,10*ROW('Hygiene Data'!H15))="","",OFFSET('Hygiene Data'!$H$13,0,10*ROW('Hygiene Data'!H15)))</f>
        <v/>
      </c>
      <c r="EF21" s="36" t="str">
        <f ca="true">+IF(OFFSET('Hygiene Data'!$H$14,0,10*ROW('Hygiene Data'!H15))="","",OFFSET('Hygiene Data'!$H$14,0,10*ROW('Hygiene Data'!H15)))</f>
        <v/>
      </c>
    </row>
    <row r="22" x14ac:dyDescent="0.2">
      <c r="A22" s="59" t="str">
        <f ca="true">+IF(OFFSET('Water Data'!$B$1,0,10*ROW('Water Data'!B16))="","",OFFSET('Water Data'!$B$1,0,10*ROW('Water Data'!B16)))</f>
        <v>EMIS13</v>
      </c>
      <c r="B22" s="59" t="str">
        <f ca="true">+IF(OFFSET('Water Data'!$A$3,0,10*ROW('Water Data'!A16))="","",OFFSET('Water Data'!$A$3,0,10*ROW('Water Data'!A16)))</f>
        <v>EMIS</v>
      </c>
      <c r="C22" s="59">
        <f ca="true">+IF(OFFSET('Water Data'!$C$3,0,10*ROW('Water Data'!C16))="","",OFFSET('Water Data'!$C$3,0,10*ROW('Water Data'!C16)))</f>
        <v>2013</v>
      </c>
      <c r="D22" s="252">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43.2</v>
      </c>
      <c r="E22" s="252">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21.85</v>
      </c>
      <c r="F22" s="252"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52"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52"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52"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52"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52"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52"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52"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52"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52"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52">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40.700000000000003</v>
      </c>
      <c r="Q22" s="252">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19.600000000000001</v>
      </c>
      <c r="R22" s="252"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52">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83.8</v>
      </c>
      <c r="T22" s="252">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56.6</v>
      </c>
      <c r="U22" s="252"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3">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92.5</v>
      </c>
      <c r="W22" s="253"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3"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3"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3"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3"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3"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3"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3"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3"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3"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3"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3"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3"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3"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3"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3"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3"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3"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3"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3">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92</v>
      </c>
      <c r="AQ22" s="253"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3"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3"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3"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3">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100</v>
      </c>
      <c r="AV22" s="253"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3"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3"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3"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4"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4"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4"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4"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4"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4"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4"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4"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4"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4"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4"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4"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4"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4"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4"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4"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4"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4"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6" t="str">
        <f ca="true">+IF(OFFSET('Water Data'!$C$28,0,10*ROW('Water Data'!C16))="","",OFFSET('Water Data'!$C$28,0,10*ROW('Water Data'!C16)))</f>
        <v>Yes</v>
      </c>
      <c r="BT22" s="36" t="str">
        <f ca="true">+IF(OFFSET('Water Data'!$C$29,0,10*ROW('Water Data'!C16))="","",OFFSET('Water Data'!$C$29,0,10*ROW('Water Data'!C16)))</f>
        <v>Yes</v>
      </c>
      <c r="BU22" s="36" t="str">
        <f ca="true">+IF(OFFSET('Water Data'!$C$30,0,10*ROW('Water Data'!C16))="","",OFFSET('Water Data'!$C$30,0,10*ROW('Water Data'!C16)))</f>
        <v/>
      </c>
      <c r="BV22" s="36" t="str">
        <f ca="true">+IF(OFFSET('Water Data'!$D$28,0,10*ROW('Water Data'!D16))="","",OFFSET('Water Data'!$D$28,0,10*ROW('Water Data'!D16)))</f>
        <v/>
      </c>
      <c r="BW22" s="36" t="str">
        <f ca="true">+IF(OFFSET('Water Data'!$D$29,0,10*ROW('Water Data'!D16))="","",OFFSET('Water Data'!$D$29,0,10*ROW('Water Data'!D16)))</f>
        <v/>
      </c>
      <c r="BX22" s="36" t="str">
        <f ca="true">+IF(OFFSET('Water Data'!$D$30,0,10*ROW('Water Data'!D16))="","",OFFSET('Water Data'!$D$30,0,10*ROW('Water Data'!D16)))</f>
        <v/>
      </c>
      <c r="BY22" s="36" t="str">
        <f ca="true">+IF(OFFSET('Water Data'!$E$28,0,10*ROW('Water Data'!E16))="","",OFFSET('Water Data'!$E$28,0,10*ROW('Water Data'!E16)))</f>
        <v/>
      </c>
      <c r="BZ22" s="36" t="str">
        <f ca="true">+IF(OFFSET('Water Data'!$E$29,0,10*ROW('Water Data'!E16))="","",OFFSET('Water Data'!$E$29,0,10*ROW('Water Data'!E16)))</f>
        <v/>
      </c>
      <c r="CA22" s="36" t="str">
        <f ca="true">+IF(OFFSET('Water Data'!$E$30,0,10*ROW('Water Data'!E16))="","",OFFSET('Water Data'!$E$30,0,10*ROW('Water Data'!E16)))</f>
        <v/>
      </c>
      <c r="CB22" s="36" t="str">
        <f ca="true">+IF(OFFSET('Water Data'!$F$28,0,10*ROW('Water Data'!F16))="","",OFFSET('Water Data'!$F$28,0,10*ROW('Water Data'!F16)))</f>
        <v/>
      </c>
      <c r="CC22" s="36" t="str">
        <f ca="true">+IF(OFFSET('Water Data'!$F$29,0,10*ROW('Water Data'!F16))="","",OFFSET('Water Data'!$F$29,0,10*ROW('Water Data'!F16)))</f>
        <v/>
      </c>
      <c r="CD22" s="36" t="str">
        <f ca="true">+IF(OFFSET('Water Data'!$F$30,0,10*ROW('Water Data'!F16))="","",OFFSET('Water Data'!$F$30,0,10*ROW('Water Data'!F16)))</f>
        <v/>
      </c>
      <c r="CE22" s="36" t="str">
        <f ca="true">+IF(OFFSET('Water Data'!$G$28,0,10*ROW('Water Data'!G16))="","",OFFSET('Water Data'!$G$28,0,10*ROW('Water Data'!G16)))</f>
        <v>Yes</v>
      </c>
      <c r="CF22" s="36" t="str">
        <f ca="true">+IF(OFFSET('Water Data'!$G$29,0,10*ROW('Water Data'!G16))="","",OFFSET('Water Data'!$G$29,0,10*ROW('Water Data'!G16)))</f>
        <v>Yes</v>
      </c>
      <c r="CG22" s="36" t="str">
        <f ca="true">+IF(OFFSET('Water Data'!$G$30,0,10*ROW('Water Data'!G16))="","",OFFSET('Water Data'!$G$30,0,10*ROW('Water Data'!G16)))</f>
        <v/>
      </c>
      <c r="CH22" s="36" t="str">
        <f ca="true">+IF(OFFSET('Water Data'!$H$28,0,10*ROW('Water Data'!H16))="","",OFFSET('Water Data'!$H$28,0,10*ROW('Water Data'!H16)))</f>
        <v>Yes</v>
      </c>
      <c r="CI22" s="36" t="str">
        <f ca="true">+IF(OFFSET('Water Data'!$H$29,0,10*ROW('Water Data'!H16))="","",OFFSET('Water Data'!$H$29,0,10*ROW('Water Data'!H16)))</f>
        <v>Yes</v>
      </c>
      <c r="CJ22" s="36" t="str">
        <f ca="true">+IF(OFFSET('Water Data'!$H$30,0,10*ROW('Water Data'!H16))="","",OFFSET('Water Data'!$H$30,0,10*ROW('Water Data'!H16)))</f>
        <v/>
      </c>
      <c r="CK22" s="36" t="str">
        <f ca="true">+IF(OFFSET('Sanitation Data'!$C$29,0,10*ROW('Sanitation Data'!C16))="","",OFFSET('Sanitation Data'!$C$29,0,10*ROW('Sanitation Data'!C16)))</f>
        <v>Yes</v>
      </c>
      <c r="CL22" s="36" t="str">
        <f ca="true">+IF(OFFSET('Sanitation Data'!$C$30,0,10*ROW('Sanitation Data'!C16))="","",OFFSET('Sanitation Data'!$C$30,0,10*ROW('Sanitation Data'!C16)))</f>
        <v/>
      </c>
      <c r="CM22" s="36" t="str">
        <f ca="true">+IF(OFFSET('Sanitation Data'!$C$31,0,10*ROW('Sanitation Data'!C16))="","",OFFSET('Sanitation Data'!$C$31,0,10*ROW('Sanitation Data'!C16)))</f>
        <v/>
      </c>
      <c r="CN22" s="36" t="str">
        <f ca="true">+IF(OFFSET('Sanitation Data'!$C$32,0,10*ROW('Sanitation Data'!C16))="","",OFFSET('Sanitation Data'!$C$32,0,10*ROW('Sanitation Data'!C16)))</f>
        <v/>
      </c>
      <c r="CO22" s="36" t="str">
        <f ca="true">+IF(OFFSET('Sanitation Data'!$C$33,0,10*ROW('Sanitation Data'!C16))="","",OFFSET('Sanitation Data'!$C$33,0,10*ROW('Sanitation Data'!C16)))</f>
        <v/>
      </c>
      <c r="CP22" s="36" t="str">
        <f ca="true">+IF(OFFSET('Sanitation Data'!$D$29,0,10*ROW('Sanitation Data'!D16))="","",OFFSET('Sanitation Data'!$D$29,0,10*ROW('Sanitation Data'!D16)))</f>
        <v/>
      </c>
      <c r="CQ22" s="36" t="str">
        <f ca="true">+IF(OFFSET('Sanitation Data'!$D$30,0,10*ROW('Sanitation Data'!D16))="","",OFFSET('Sanitation Data'!$D$30,0,10*ROW('Sanitation Data'!D16)))</f>
        <v/>
      </c>
      <c r="CR22" s="36" t="str">
        <f ca="true">+IF(OFFSET('Sanitation Data'!$D$31,0,10*ROW('Sanitation Data'!D16))="","",OFFSET('Sanitation Data'!$D$31,0,10*ROW('Sanitation Data'!D16)))</f>
        <v/>
      </c>
      <c r="CS22" s="36" t="str">
        <f ca="true">+IF(OFFSET('Sanitation Data'!$D$32,0,10*ROW('Sanitation Data'!D16))="","",OFFSET('Sanitation Data'!$D$32,0,10*ROW('Sanitation Data'!D16)))</f>
        <v/>
      </c>
      <c r="CT22" s="36" t="str">
        <f ca="true">+IF(OFFSET('Sanitation Data'!$D$33,0,10*ROW('Sanitation Data'!D16))="","",OFFSET('Sanitation Data'!$D$33,0,10*ROW('Sanitation Data'!D16)))</f>
        <v/>
      </c>
      <c r="CU22" s="36" t="str">
        <f ca="true">+IF(OFFSET('Sanitation Data'!$E$29,0,10*ROW('Sanitation Data'!E16))="","",OFFSET('Sanitation Data'!$E$29,0,10*ROW('Sanitation Data'!E16)))</f>
        <v/>
      </c>
      <c r="CV22" s="36" t="str">
        <f ca="true">+IF(OFFSET('Sanitation Data'!$E$30,0,10*ROW('Sanitation Data'!E16))="","",OFFSET('Sanitation Data'!$E$30,0,10*ROW('Sanitation Data'!E16)))</f>
        <v/>
      </c>
      <c r="CW22" s="36" t="str">
        <f ca="true">+IF(OFFSET('Sanitation Data'!$E$31,0,10*ROW('Sanitation Data'!E16))="","",OFFSET('Sanitation Data'!$E$31,0,10*ROW('Sanitation Data'!E16)))</f>
        <v/>
      </c>
      <c r="CX22" s="36" t="str">
        <f ca="true">+IF(OFFSET('Sanitation Data'!$E$32,0,10*ROW('Sanitation Data'!E16))="","",OFFSET('Sanitation Data'!$E$32,0,10*ROW('Sanitation Data'!E16)))</f>
        <v/>
      </c>
      <c r="CY22" s="36" t="str">
        <f ca="true">+IF(OFFSET('Sanitation Data'!$E$33,0,10*ROW('Sanitation Data'!E16))="","",OFFSET('Sanitation Data'!$E$33,0,10*ROW('Sanitation Data'!E16)))</f>
        <v/>
      </c>
      <c r="CZ22" s="36" t="str">
        <f ca="true">+IF(OFFSET('Sanitation Data'!$F$29,0,10*ROW('Sanitation Data'!F16))="","",OFFSET('Sanitation Data'!$F$29,0,10*ROW('Sanitation Data'!F16)))</f>
        <v/>
      </c>
      <c r="DA22" s="36" t="str">
        <f ca="true">+IF(OFFSET('Sanitation Data'!$F$30,0,10*ROW('Sanitation Data'!F16))="","",OFFSET('Sanitation Data'!$F$30,0,10*ROW('Sanitation Data'!F16)))</f>
        <v/>
      </c>
      <c r="DB22" s="36" t="str">
        <f ca="true">+IF(OFFSET('Sanitation Data'!$F$31,0,10*ROW('Sanitation Data'!F16))="","",OFFSET('Sanitation Data'!$F$31,0,10*ROW('Sanitation Data'!F16)))</f>
        <v/>
      </c>
      <c r="DC22" s="36" t="str">
        <f ca="true">+IF(OFFSET('Sanitation Data'!$F$32,0,10*ROW('Sanitation Data'!F16))="","",OFFSET('Sanitation Data'!$F$32,0,10*ROW('Sanitation Data'!F16)))</f>
        <v/>
      </c>
      <c r="DD22" s="36" t="str">
        <f ca="true">+IF(OFFSET('Sanitation Data'!$F$33,0,10*ROW('Sanitation Data'!F16))="","",OFFSET('Sanitation Data'!$F$33,0,10*ROW('Sanitation Data'!F16)))</f>
        <v/>
      </c>
      <c r="DE22" s="36" t="str">
        <f ca="true">+IF(OFFSET('Sanitation Data'!$G$29,0,10*ROW('Sanitation Data'!G16))="","",OFFSET('Sanitation Data'!$G$29,0,10*ROW('Sanitation Data'!G16)))</f>
        <v>Yes</v>
      </c>
      <c r="DF22" s="36" t="str">
        <f ca="true">+IF(OFFSET('Sanitation Data'!$G$30,0,10*ROW('Sanitation Data'!G16))="","",OFFSET('Sanitation Data'!$G$30,0,10*ROW('Sanitation Data'!G16)))</f>
        <v/>
      </c>
      <c r="DG22" s="36" t="str">
        <f ca="true">+IF(OFFSET('Sanitation Data'!$G$31,0,10*ROW('Sanitation Data'!G16))="","",OFFSET('Sanitation Data'!$G$31,0,10*ROW('Sanitation Data'!G16)))</f>
        <v/>
      </c>
      <c r="DH22" s="36" t="str">
        <f ca="true">+IF(OFFSET('Sanitation Data'!$G$32,0,10*ROW('Sanitation Data'!G16))="","",OFFSET('Sanitation Data'!$G$32,0,10*ROW('Sanitation Data'!G16)))</f>
        <v/>
      </c>
      <c r="DI22" s="36" t="str">
        <f ca="true">+IF(OFFSET('Sanitation Data'!$G$33,0,10*ROW('Sanitation Data'!G16))="","",OFFSET('Sanitation Data'!$G$33,0,10*ROW('Sanitation Data'!G16)))</f>
        <v/>
      </c>
      <c r="DJ22" s="36" t="str">
        <f ca="true">+IF(OFFSET('Sanitation Data'!$H$29,0,10*ROW('Sanitation Data'!H16))="","",OFFSET('Sanitation Data'!$H$29,0,10*ROW('Sanitation Data'!H16)))</f>
        <v>Yes</v>
      </c>
      <c r="DK22" s="36" t="str">
        <f ca="true">+IF(OFFSET('Sanitation Data'!$H$30,0,10*ROW('Sanitation Data'!H16))="","",OFFSET('Sanitation Data'!$H$30,0,10*ROW('Sanitation Data'!H16)))</f>
        <v/>
      </c>
      <c r="DL22" s="36" t="str">
        <f ca="true">+IF(OFFSET('Sanitation Data'!$H$31,0,10*ROW('Sanitation Data'!H16))="","",OFFSET('Sanitation Data'!$H$31,0,10*ROW('Sanitation Data'!H16)))</f>
        <v/>
      </c>
      <c r="DM22" s="36" t="str">
        <f ca="true">+IF(OFFSET('Sanitation Data'!$H$32,0,10*ROW('Sanitation Data'!H16))="","",OFFSET('Sanitation Data'!$H$32,0,10*ROW('Sanitation Data'!H16)))</f>
        <v/>
      </c>
      <c r="DN22" s="36" t="str">
        <f ca="true">+IF(OFFSET('Sanitation Data'!$H$33,0,10*ROW('Sanitation Data'!H16))="","",OFFSET('Sanitation Data'!$H$33,0,10*ROW('Sanitation Data'!H16)))</f>
        <v/>
      </c>
      <c r="DO22" s="36" t="str">
        <f ca="true">+IF(OFFSET('Hygiene Data'!$C$12,0,10*ROW('Hygiene Data'!C16))="","",OFFSET('Hygiene Data'!$C$12,0,10*ROW('Hygiene Data'!C16)))</f>
        <v/>
      </c>
      <c r="DP22" s="36" t="str">
        <f ca="true">+IF(OFFSET('Hygiene Data'!$C$13,0,10*ROW('Hygiene Data'!C16))="","",OFFSET('Hygiene Data'!$C$13,0,10*ROW('Hygiene Data'!C16)))</f>
        <v/>
      </c>
      <c r="DQ22" s="36" t="str">
        <f ca="true">+IF(OFFSET('Hygiene Data'!$C$14,0,10*ROW('Hygiene Data'!C16))="","",OFFSET('Hygiene Data'!$C$14,0,10*ROW('Hygiene Data'!C16)))</f>
        <v/>
      </c>
      <c r="DR22" s="36" t="str">
        <f ca="true">+IF(OFFSET('Hygiene Data'!$D$12,0,10*ROW('Hygiene Data'!D16))="","",OFFSET('Hygiene Data'!$D$12,0,10*ROW('Hygiene Data'!D16)))</f>
        <v/>
      </c>
      <c r="DS22" s="36" t="str">
        <f ca="true">+IF(OFFSET('Hygiene Data'!$D$13,0,10*ROW('Hygiene Data'!D16))="","",OFFSET('Hygiene Data'!$D$13,0,10*ROW('Hygiene Data'!D16)))</f>
        <v/>
      </c>
      <c r="DT22" s="36" t="str">
        <f ca="true">+IF(OFFSET('Hygiene Data'!$D$14,0,10*ROW('Hygiene Data'!D16))="","",OFFSET('Hygiene Data'!$D$14,0,10*ROW('Hygiene Data'!D16)))</f>
        <v/>
      </c>
      <c r="DU22" s="36" t="str">
        <f ca="true">+IF(OFFSET('Hygiene Data'!$E$12,0,10*ROW('Hygiene Data'!E16))="","",OFFSET('Hygiene Data'!$E$12,0,10*ROW('Hygiene Data'!E16)))</f>
        <v/>
      </c>
      <c r="DV22" s="36" t="str">
        <f ca="true">+IF(OFFSET('Hygiene Data'!$E$13,0,10*ROW('Hygiene Data'!E16))="","",OFFSET('Hygiene Data'!$E$13,0,10*ROW('Hygiene Data'!E16)))</f>
        <v/>
      </c>
      <c r="DW22" s="36" t="str">
        <f ca="true">+IF(OFFSET('Hygiene Data'!$E$14,0,10*ROW('Hygiene Data'!E16))="","",OFFSET('Hygiene Data'!$E$14,0,10*ROW('Hygiene Data'!E16)))</f>
        <v/>
      </c>
      <c r="DX22" s="36" t="str">
        <f ca="true">+IF(OFFSET('Hygiene Data'!$F$12,0,10*ROW('Hygiene Data'!F16))="","",OFFSET('Hygiene Data'!$F$12,0,10*ROW('Hygiene Data'!F16)))</f>
        <v/>
      </c>
      <c r="DY22" s="36" t="str">
        <f ca="true">+IF(OFFSET('Hygiene Data'!$F$13,0,10*ROW('Hygiene Data'!F16))="","",OFFSET('Hygiene Data'!$F$13,0,10*ROW('Hygiene Data'!F16)))</f>
        <v/>
      </c>
      <c r="DZ22" s="36" t="str">
        <f ca="true">+IF(OFFSET('Hygiene Data'!$F$14,0,10*ROW('Hygiene Data'!F16))="","",OFFSET('Hygiene Data'!$F$14,0,10*ROW('Hygiene Data'!F16)))</f>
        <v/>
      </c>
      <c r="EA22" s="36" t="str">
        <f ca="true">+IF(OFFSET('Hygiene Data'!$G$12,0,10*ROW('Hygiene Data'!G16))="","",OFFSET('Hygiene Data'!$G$12,0,10*ROW('Hygiene Data'!G16)))</f>
        <v/>
      </c>
      <c r="EB22" s="36" t="str">
        <f ca="true">+IF(OFFSET('Hygiene Data'!$G$13,0,10*ROW('Hygiene Data'!G16))="","",OFFSET('Hygiene Data'!$G$13,0,10*ROW('Hygiene Data'!G16)))</f>
        <v/>
      </c>
      <c r="EC22" s="36" t="str">
        <f ca="true">+IF(OFFSET('Hygiene Data'!$G$14,0,10*ROW('Hygiene Data'!G16))="","",OFFSET('Hygiene Data'!$G$14,0,10*ROW('Hygiene Data'!G16)))</f>
        <v/>
      </c>
      <c r="ED22" s="36" t="str">
        <f ca="true">+IF(OFFSET('Hygiene Data'!$H$12,0,10*ROW('Hygiene Data'!H16))="","",OFFSET('Hygiene Data'!$H$12,0,10*ROW('Hygiene Data'!H16)))</f>
        <v/>
      </c>
      <c r="EE22" s="36" t="str">
        <f ca="true">+IF(OFFSET('Hygiene Data'!$H$13,0,10*ROW('Hygiene Data'!H16))="","",OFFSET('Hygiene Data'!$H$13,0,10*ROW('Hygiene Data'!H16)))</f>
        <v/>
      </c>
      <c r="EF22" s="36" t="str">
        <f ca="true">+IF(OFFSET('Hygiene Data'!$H$14,0,10*ROW('Hygiene Data'!H16))="","",OFFSET('Hygiene Data'!$H$14,0,10*ROW('Hygiene Data'!H16)))</f>
        <v/>
      </c>
    </row>
    <row r="23" x14ac:dyDescent="0.2">
      <c r="A23" s="59" t="str">
        <f ca="true">+IF(OFFSET('Water Data'!$B$1,0,10*ROW('Water Data'!B17))="","",OFFSET('Water Data'!$B$1,0,10*ROW('Water Data'!B17)))</f>
        <v>UIS14</v>
      </c>
      <c r="B23" s="59" t="str">
        <f ca="true">+IF(OFFSET('Water Data'!$A$3,0,10*ROW('Water Data'!A17))="","",OFFSET('Water Data'!$A$3,0,10*ROW('Water Data'!A17)))</f>
        <v>Other</v>
      </c>
      <c r="C23" s="59">
        <f ca="true">+IF(OFFSET('Water Data'!$C$3,0,10*ROW('Water Data'!C17))="","",OFFSET('Water Data'!$C$3,0,10*ROW('Water Data'!C17)))</f>
        <v>2014</v>
      </c>
      <c r="D23" s="252"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52" t="str">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[53]</v>
      </c>
      <c r="F23" s="252"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52"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52"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52"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52"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52"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52"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52"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52"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52"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52"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52" t="str">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[52]</v>
      </c>
      <c r="R23" s="252"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52"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52" t="str">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[65]</v>
      </c>
      <c r="U23" s="252"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3" t="str">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[100]</v>
      </c>
      <c r="W23" s="253"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3"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3"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3"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3"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3"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3"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3"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3"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3"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3"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3"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3"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3"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3"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3"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3"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3"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3"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3" t="str">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[100]</v>
      </c>
      <c r="AQ23" s="253"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3"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3"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3"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3" t="str">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[100]</v>
      </c>
      <c r="AV23" s="253"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3"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3"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3"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4"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4"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4"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4"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4"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4"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4"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4"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4"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4"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4"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4"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4"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4"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4"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4"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4"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4"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6" t="str">
        <f ca="true">+IF(OFFSET('Water Data'!$C$28,0,10*ROW('Water Data'!C17))="","",OFFSET('Water Data'!$C$28,0,10*ROW('Water Data'!C17)))</f>
        <v/>
      </c>
      <c r="BT23" s="36" t="str">
        <f ca="true">+IF(OFFSET('Water Data'!$C$29,0,10*ROW('Water Data'!C17))="","",OFFSET('Water Data'!$C$29,0,10*ROW('Water Data'!C17)))</f>
        <v>No</v>
      </c>
      <c r="BU23" s="36" t="str">
        <f ca="true">+IF(OFFSET('Water Data'!$C$30,0,10*ROW('Water Data'!C17))="","",OFFSET('Water Data'!$C$30,0,10*ROW('Water Data'!C17)))</f>
        <v/>
      </c>
      <c r="BV23" s="36" t="str">
        <f ca="true">+IF(OFFSET('Water Data'!$D$28,0,10*ROW('Water Data'!D17))="","",OFFSET('Water Data'!$D$28,0,10*ROW('Water Data'!D17)))</f>
        <v/>
      </c>
      <c r="BW23" s="36" t="str">
        <f ca="true">+IF(OFFSET('Water Data'!$D$29,0,10*ROW('Water Data'!D17))="","",OFFSET('Water Data'!$D$29,0,10*ROW('Water Data'!D17)))</f>
        <v/>
      </c>
      <c r="BX23" s="36" t="str">
        <f ca="true">+IF(OFFSET('Water Data'!$D$30,0,10*ROW('Water Data'!D17))="","",OFFSET('Water Data'!$D$30,0,10*ROW('Water Data'!D17)))</f>
        <v/>
      </c>
      <c r="BY23" s="36" t="str">
        <f ca="true">+IF(OFFSET('Water Data'!$E$28,0,10*ROW('Water Data'!E17))="","",OFFSET('Water Data'!$E$28,0,10*ROW('Water Data'!E17)))</f>
        <v/>
      </c>
      <c r="BZ23" s="36" t="str">
        <f ca="true">+IF(OFFSET('Water Data'!$E$29,0,10*ROW('Water Data'!E17))="","",OFFSET('Water Data'!$E$29,0,10*ROW('Water Data'!E17)))</f>
        <v/>
      </c>
      <c r="CA23" s="36" t="str">
        <f ca="true">+IF(OFFSET('Water Data'!$E$30,0,10*ROW('Water Data'!E17))="","",OFFSET('Water Data'!$E$30,0,10*ROW('Water Data'!E17)))</f>
        <v/>
      </c>
      <c r="CB23" s="36" t="str">
        <f ca="true">+IF(OFFSET('Water Data'!$F$28,0,10*ROW('Water Data'!F17))="","",OFFSET('Water Data'!$F$28,0,10*ROW('Water Data'!F17)))</f>
        <v/>
      </c>
      <c r="CC23" s="36" t="str">
        <f ca="true">+IF(OFFSET('Water Data'!$F$29,0,10*ROW('Water Data'!F17))="","",OFFSET('Water Data'!$F$29,0,10*ROW('Water Data'!F17)))</f>
        <v/>
      </c>
      <c r="CD23" s="36" t="str">
        <f ca="true">+IF(OFFSET('Water Data'!$F$30,0,10*ROW('Water Data'!F17))="","",OFFSET('Water Data'!$F$30,0,10*ROW('Water Data'!F17)))</f>
        <v/>
      </c>
      <c r="CE23" s="36" t="str">
        <f ca="true">+IF(OFFSET('Water Data'!$G$28,0,10*ROW('Water Data'!G17))="","",OFFSET('Water Data'!$G$28,0,10*ROW('Water Data'!G17)))</f>
        <v/>
      </c>
      <c r="CF23" s="36" t="str">
        <f ca="true">+IF(OFFSET('Water Data'!$G$29,0,10*ROW('Water Data'!G17))="","",OFFSET('Water Data'!$G$29,0,10*ROW('Water Data'!G17)))</f>
        <v>No</v>
      </c>
      <c r="CG23" s="36" t="str">
        <f ca="true">+IF(OFFSET('Water Data'!$G$30,0,10*ROW('Water Data'!G17))="","",OFFSET('Water Data'!$G$30,0,10*ROW('Water Data'!G17)))</f>
        <v/>
      </c>
      <c r="CH23" s="36" t="str">
        <f ca="true">+IF(OFFSET('Water Data'!$H$28,0,10*ROW('Water Data'!H17))="","",OFFSET('Water Data'!$H$28,0,10*ROW('Water Data'!H17)))</f>
        <v/>
      </c>
      <c r="CI23" s="36" t="str">
        <f ca="true">+IF(OFFSET('Water Data'!$H$29,0,10*ROW('Water Data'!H17))="","",OFFSET('Water Data'!$H$29,0,10*ROW('Water Data'!H17)))</f>
        <v>No</v>
      </c>
      <c r="CJ23" s="36" t="str">
        <f ca="true">+IF(OFFSET('Water Data'!$H$30,0,10*ROW('Water Data'!H17))="","",OFFSET('Water Data'!$H$30,0,10*ROW('Water Data'!H17)))</f>
        <v/>
      </c>
      <c r="CK23" s="36" t="str">
        <f ca="true">+IF(OFFSET('Sanitation Data'!$C$29,0,10*ROW('Sanitation Data'!C17))="","",OFFSET('Sanitation Data'!$C$29,0,10*ROW('Sanitation Data'!C17)))</f>
        <v>No</v>
      </c>
      <c r="CL23" s="36" t="str">
        <f ca="true">+IF(OFFSET('Sanitation Data'!$C$30,0,10*ROW('Sanitation Data'!C17))="","",OFFSET('Sanitation Data'!$C$30,0,10*ROW('Sanitation Data'!C17)))</f>
        <v/>
      </c>
      <c r="CM23" s="36" t="str">
        <f ca="true">+IF(OFFSET('Sanitation Data'!$C$31,0,10*ROW('Sanitation Data'!C17))="","",OFFSET('Sanitation Data'!$C$31,0,10*ROW('Sanitation Data'!C17)))</f>
        <v/>
      </c>
      <c r="CN23" s="36" t="str">
        <f ca="true">+IF(OFFSET('Sanitation Data'!$C$32,0,10*ROW('Sanitation Data'!C17))="","",OFFSET('Sanitation Data'!$C$32,0,10*ROW('Sanitation Data'!C17)))</f>
        <v/>
      </c>
      <c r="CO23" s="36" t="str">
        <f ca="true">+IF(OFFSET('Sanitation Data'!$C$33,0,10*ROW('Sanitation Data'!C17))="","",OFFSET('Sanitation Data'!$C$33,0,10*ROW('Sanitation Data'!C17)))</f>
        <v/>
      </c>
      <c r="CP23" s="36" t="str">
        <f ca="true">+IF(OFFSET('Sanitation Data'!$D$29,0,10*ROW('Sanitation Data'!D17))="","",OFFSET('Sanitation Data'!$D$29,0,10*ROW('Sanitation Data'!D17)))</f>
        <v/>
      </c>
      <c r="CQ23" s="36" t="str">
        <f ca="true">+IF(OFFSET('Sanitation Data'!$D$30,0,10*ROW('Sanitation Data'!D17))="","",OFFSET('Sanitation Data'!$D$30,0,10*ROW('Sanitation Data'!D17)))</f>
        <v/>
      </c>
      <c r="CR23" s="36" t="str">
        <f ca="true">+IF(OFFSET('Sanitation Data'!$D$31,0,10*ROW('Sanitation Data'!D17))="","",OFFSET('Sanitation Data'!$D$31,0,10*ROW('Sanitation Data'!D17)))</f>
        <v/>
      </c>
      <c r="CS23" s="36" t="str">
        <f ca="true">+IF(OFFSET('Sanitation Data'!$D$32,0,10*ROW('Sanitation Data'!D17))="","",OFFSET('Sanitation Data'!$D$32,0,10*ROW('Sanitation Data'!D17)))</f>
        <v/>
      </c>
      <c r="CT23" s="36" t="str">
        <f ca="true">+IF(OFFSET('Sanitation Data'!$D$33,0,10*ROW('Sanitation Data'!D17))="","",OFFSET('Sanitation Data'!$D$33,0,10*ROW('Sanitation Data'!D17)))</f>
        <v/>
      </c>
      <c r="CU23" s="36" t="str">
        <f ca="true">+IF(OFFSET('Sanitation Data'!$E$29,0,10*ROW('Sanitation Data'!E17))="","",OFFSET('Sanitation Data'!$E$29,0,10*ROW('Sanitation Data'!E17)))</f>
        <v/>
      </c>
      <c r="CV23" s="36" t="str">
        <f ca="true">+IF(OFFSET('Sanitation Data'!$E$30,0,10*ROW('Sanitation Data'!E17))="","",OFFSET('Sanitation Data'!$E$30,0,10*ROW('Sanitation Data'!E17)))</f>
        <v/>
      </c>
      <c r="CW23" s="36" t="str">
        <f ca="true">+IF(OFFSET('Sanitation Data'!$E$31,0,10*ROW('Sanitation Data'!E17))="","",OFFSET('Sanitation Data'!$E$31,0,10*ROW('Sanitation Data'!E17)))</f>
        <v/>
      </c>
      <c r="CX23" s="36" t="str">
        <f ca="true">+IF(OFFSET('Sanitation Data'!$E$32,0,10*ROW('Sanitation Data'!E17))="","",OFFSET('Sanitation Data'!$E$32,0,10*ROW('Sanitation Data'!E17)))</f>
        <v/>
      </c>
      <c r="CY23" s="36" t="str">
        <f ca="true">+IF(OFFSET('Sanitation Data'!$E$33,0,10*ROW('Sanitation Data'!E17))="","",OFFSET('Sanitation Data'!$E$33,0,10*ROW('Sanitation Data'!E17)))</f>
        <v/>
      </c>
      <c r="CZ23" s="36" t="str">
        <f ca="true">+IF(OFFSET('Sanitation Data'!$F$29,0,10*ROW('Sanitation Data'!F17))="","",OFFSET('Sanitation Data'!$F$29,0,10*ROW('Sanitation Data'!F17)))</f>
        <v/>
      </c>
      <c r="DA23" s="36" t="str">
        <f ca="true">+IF(OFFSET('Sanitation Data'!$F$30,0,10*ROW('Sanitation Data'!F17))="","",OFFSET('Sanitation Data'!$F$30,0,10*ROW('Sanitation Data'!F17)))</f>
        <v/>
      </c>
      <c r="DB23" s="36" t="str">
        <f ca="true">+IF(OFFSET('Sanitation Data'!$F$31,0,10*ROW('Sanitation Data'!F17))="","",OFFSET('Sanitation Data'!$F$31,0,10*ROW('Sanitation Data'!F17)))</f>
        <v/>
      </c>
      <c r="DC23" s="36" t="str">
        <f ca="true">+IF(OFFSET('Sanitation Data'!$F$32,0,10*ROW('Sanitation Data'!F17))="","",OFFSET('Sanitation Data'!$F$32,0,10*ROW('Sanitation Data'!F17)))</f>
        <v/>
      </c>
      <c r="DD23" s="36" t="str">
        <f ca="true">+IF(OFFSET('Sanitation Data'!$F$33,0,10*ROW('Sanitation Data'!F17))="","",OFFSET('Sanitation Data'!$F$33,0,10*ROW('Sanitation Data'!F17)))</f>
        <v/>
      </c>
      <c r="DE23" s="36" t="str">
        <f ca="true">+IF(OFFSET('Sanitation Data'!$G$29,0,10*ROW('Sanitation Data'!G17))="","",OFFSET('Sanitation Data'!$G$29,0,10*ROW('Sanitation Data'!G17)))</f>
        <v>No</v>
      </c>
      <c r="DF23" s="36" t="str">
        <f ca="true">+IF(OFFSET('Sanitation Data'!$G$30,0,10*ROW('Sanitation Data'!G17))="","",OFFSET('Sanitation Data'!$G$30,0,10*ROW('Sanitation Data'!G17)))</f>
        <v/>
      </c>
      <c r="DG23" s="36" t="str">
        <f ca="true">+IF(OFFSET('Sanitation Data'!$G$31,0,10*ROW('Sanitation Data'!G17))="","",OFFSET('Sanitation Data'!$G$31,0,10*ROW('Sanitation Data'!G17)))</f>
        <v/>
      </c>
      <c r="DH23" s="36" t="str">
        <f ca="true">+IF(OFFSET('Sanitation Data'!$G$32,0,10*ROW('Sanitation Data'!G17))="","",OFFSET('Sanitation Data'!$G$32,0,10*ROW('Sanitation Data'!G17)))</f>
        <v/>
      </c>
      <c r="DI23" s="36" t="str">
        <f ca="true">+IF(OFFSET('Sanitation Data'!$G$33,0,10*ROW('Sanitation Data'!G17))="","",OFFSET('Sanitation Data'!$G$33,0,10*ROW('Sanitation Data'!G17)))</f>
        <v/>
      </c>
      <c r="DJ23" s="36" t="str">
        <f ca="true">+IF(OFFSET('Sanitation Data'!$H$29,0,10*ROW('Sanitation Data'!H17))="","",OFFSET('Sanitation Data'!$H$29,0,10*ROW('Sanitation Data'!H17)))</f>
        <v>No</v>
      </c>
      <c r="DK23" s="36" t="str">
        <f ca="true">+IF(OFFSET('Sanitation Data'!$H$30,0,10*ROW('Sanitation Data'!H17))="","",OFFSET('Sanitation Data'!$H$30,0,10*ROW('Sanitation Data'!H17)))</f>
        <v/>
      </c>
      <c r="DL23" s="36" t="str">
        <f ca="true">+IF(OFFSET('Sanitation Data'!$H$31,0,10*ROW('Sanitation Data'!H17))="","",OFFSET('Sanitation Data'!$H$31,0,10*ROW('Sanitation Data'!H17)))</f>
        <v/>
      </c>
      <c r="DM23" s="36" t="str">
        <f ca="true">+IF(OFFSET('Sanitation Data'!$H$32,0,10*ROW('Sanitation Data'!H17))="","",OFFSET('Sanitation Data'!$H$32,0,10*ROW('Sanitation Data'!H17)))</f>
        <v/>
      </c>
      <c r="DN23" s="36" t="str">
        <f ca="true">+IF(OFFSET('Sanitation Data'!$H$33,0,10*ROW('Sanitation Data'!H17))="","",OFFSET('Sanitation Data'!$H$33,0,10*ROW('Sanitation Data'!H17)))</f>
        <v/>
      </c>
      <c r="DO23" s="36" t="str">
        <f ca="true">+IF(OFFSET('Hygiene Data'!$C$12,0,10*ROW('Hygiene Data'!C17))="","",OFFSET('Hygiene Data'!$C$12,0,10*ROW('Hygiene Data'!C17)))</f>
        <v/>
      </c>
      <c r="DP23" s="36" t="str">
        <f ca="true">+IF(OFFSET('Hygiene Data'!$C$13,0,10*ROW('Hygiene Data'!C17))="","",OFFSET('Hygiene Data'!$C$13,0,10*ROW('Hygiene Data'!C17)))</f>
        <v/>
      </c>
      <c r="DQ23" s="36" t="str">
        <f ca="true">+IF(OFFSET('Hygiene Data'!$C$14,0,10*ROW('Hygiene Data'!C17))="","",OFFSET('Hygiene Data'!$C$14,0,10*ROW('Hygiene Data'!C17)))</f>
        <v/>
      </c>
      <c r="DR23" s="36" t="str">
        <f ca="true">+IF(OFFSET('Hygiene Data'!$D$12,0,10*ROW('Hygiene Data'!D17))="","",OFFSET('Hygiene Data'!$D$12,0,10*ROW('Hygiene Data'!D17)))</f>
        <v/>
      </c>
      <c r="DS23" s="36" t="str">
        <f ca="true">+IF(OFFSET('Hygiene Data'!$D$13,0,10*ROW('Hygiene Data'!D17))="","",OFFSET('Hygiene Data'!$D$13,0,10*ROW('Hygiene Data'!D17)))</f>
        <v/>
      </c>
      <c r="DT23" s="36" t="str">
        <f ca="true">+IF(OFFSET('Hygiene Data'!$D$14,0,10*ROW('Hygiene Data'!D17))="","",OFFSET('Hygiene Data'!$D$14,0,10*ROW('Hygiene Data'!D17)))</f>
        <v/>
      </c>
      <c r="DU23" s="36" t="str">
        <f ca="true">+IF(OFFSET('Hygiene Data'!$E$12,0,10*ROW('Hygiene Data'!E17))="","",OFFSET('Hygiene Data'!$E$12,0,10*ROW('Hygiene Data'!E17)))</f>
        <v/>
      </c>
      <c r="DV23" s="36" t="str">
        <f ca="true">+IF(OFFSET('Hygiene Data'!$E$13,0,10*ROW('Hygiene Data'!E17))="","",OFFSET('Hygiene Data'!$E$13,0,10*ROW('Hygiene Data'!E17)))</f>
        <v/>
      </c>
      <c r="DW23" s="36" t="str">
        <f ca="true">+IF(OFFSET('Hygiene Data'!$E$14,0,10*ROW('Hygiene Data'!E17))="","",OFFSET('Hygiene Data'!$E$14,0,10*ROW('Hygiene Data'!E17)))</f>
        <v/>
      </c>
      <c r="DX23" s="36" t="str">
        <f ca="true">+IF(OFFSET('Hygiene Data'!$F$12,0,10*ROW('Hygiene Data'!F17))="","",OFFSET('Hygiene Data'!$F$12,0,10*ROW('Hygiene Data'!F17)))</f>
        <v/>
      </c>
      <c r="DY23" s="36" t="str">
        <f ca="true">+IF(OFFSET('Hygiene Data'!$F$13,0,10*ROW('Hygiene Data'!F17))="","",OFFSET('Hygiene Data'!$F$13,0,10*ROW('Hygiene Data'!F17)))</f>
        <v/>
      </c>
      <c r="DZ23" s="36" t="str">
        <f ca="true">+IF(OFFSET('Hygiene Data'!$F$14,0,10*ROW('Hygiene Data'!F17))="","",OFFSET('Hygiene Data'!$F$14,0,10*ROW('Hygiene Data'!F17)))</f>
        <v/>
      </c>
      <c r="EA23" s="36" t="str">
        <f ca="true">+IF(OFFSET('Hygiene Data'!$G$12,0,10*ROW('Hygiene Data'!G17))="","",OFFSET('Hygiene Data'!$G$12,0,10*ROW('Hygiene Data'!G17)))</f>
        <v/>
      </c>
      <c r="EB23" s="36" t="str">
        <f ca="true">+IF(OFFSET('Hygiene Data'!$G$13,0,10*ROW('Hygiene Data'!G17))="","",OFFSET('Hygiene Data'!$G$13,0,10*ROW('Hygiene Data'!G17)))</f>
        <v/>
      </c>
      <c r="EC23" s="36" t="str">
        <f ca="true">+IF(OFFSET('Hygiene Data'!$G$14,0,10*ROW('Hygiene Data'!G17))="","",OFFSET('Hygiene Data'!$G$14,0,10*ROW('Hygiene Data'!G17)))</f>
        <v/>
      </c>
      <c r="ED23" s="36" t="str">
        <f ca="true">+IF(OFFSET('Hygiene Data'!$H$12,0,10*ROW('Hygiene Data'!H17))="","",OFFSET('Hygiene Data'!$H$12,0,10*ROW('Hygiene Data'!H17)))</f>
        <v/>
      </c>
      <c r="EE23" s="36" t="str">
        <f ca="true">+IF(OFFSET('Hygiene Data'!$H$13,0,10*ROW('Hygiene Data'!H17))="","",OFFSET('Hygiene Data'!$H$13,0,10*ROW('Hygiene Data'!H17)))</f>
        <v/>
      </c>
      <c r="EF23" s="36" t="str">
        <f ca="true">+IF(OFFSET('Hygiene Data'!$H$14,0,10*ROW('Hygiene Data'!H17))="","",OFFSET('Hygiene Data'!$H$14,0,10*ROW('Hygiene Data'!H17)))</f>
        <v/>
      </c>
    </row>
    <row r="24" x14ac:dyDescent="0.2">
      <c r="A24" s="59" t="str">
        <f ca="true">+IF(OFFSET('Water Data'!$B$1,0,10*ROW('Water Data'!B18))="","",OFFSET('Water Data'!$B$1,0,10*ROW('Water Data'!B18)))</f>
        <v>EMIS14</v>
      </c>
      <c r="B24" s="59" t="str">
        <f ca="true">+IF(OFFSET('Water Data'!$A$3,0,10*ROW('Water Data'!A18))="","",OFFSET('Water Data'!$A$3,0,10*ROW('Water Data'!A18)))</f>
        <v>EMIS</v>
      </c>
      <c r="C24" s="59">
        <f ca="true">+IF(OFFSET('Water Data'!$C$3,0,10*ROW('Water Data'!C18))="","",OFFSET('Water Data'!$C$3,0,10*ROW('Water Data'!C18)))</f>
        <v>2014</v>
      </c>
      <c r="D24" s="252">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53.074016385450705</v>
      </c>
      <c r="E24" s="252">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30.423149561176217</v>
      </c>
      <c r="F24" s="252"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52"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52"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52"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52"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52"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52"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52"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52"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52"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52">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51.935776252751523</v>
      </c>
      <c r="Q24" s="252">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29.263239673701932</v>
      </c>
      <c r="R24" s="252"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52">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68.709815687955427</v>
      </c>
      <c r="T24" s="252">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46.356622374624948</v>
      </c>
      <c r="U24" s="252"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3">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92.542857973880928</v>
      </c>
      <c r="W24" s="253"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3"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3"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3"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3"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3"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3"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3"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3"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3"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3"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3"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3"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3"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3"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3"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3"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3"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3"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3">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92</v>
      </c>
      <c r="AQ24" s="253"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3"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3"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3"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3">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100</v>
      </c>
      <c r="AV24" s="253"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3"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3"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3"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4"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4"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4"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4"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4"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4"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4"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4"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4"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4"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4"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4"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4"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4"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4"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4"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4"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4"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6" t="str">
        <f ca="true">+IF(OFFSET('Water Data'!$C$28,0,10*ROW('Water Data'!C18))="","",OFFSET('Water Data'!$C$28,0,10*ROW('Water Data'!C18)))</f>
        <v>Yes</v>
      </c>
      <c r="BT24" s="36" t="str">
        <f ca="true">+IF(OFFSET('Water Data'!$C$29,0,10*ROW('Water Data'!C18))="","",OFFSET('Water Data'!$C$29,0,10*ROW('Water Data'!C18)))</f>
        <v>Yes</v>
      </c>
      <c r="BU24" s="36" t="str">
        <f ca="true">+IF(OFFSET('Water Data'!$C$30,0,10*ROW('Water Data'!C18))="","",OFFSET('Water Data'!$C$30,0,10*ROW('Water Data'!C18)))</f>
        <v/>
      </c>
      <c r="BV24" s="36" t="str">
        <f ca="true">+IF(OFFSET('Water Data'!$D$28,0,10*ROW('Water Data'!D18))="","",OFFSET('Water Data'!$D$28,0,10*ROW('Water Data'!D18)))</f>
        <v/>
      </c>
      <c r="BW24" s="36" t="str">
        <f ca="true">+IF(OFFSET('Water Data'!$D$29,0,10*ROW('Water Data'!D18))="","",OFFSET('Water Data'!$D$29,0,10*ROW('Water Data'!D18)))</f>
        <v/>
      </c>
      <c r="BX24" s="36" t="str">
        <f ca="true">+IF(OFFSET('Water Data'!$D$30,0,10*ROW('Water Data'!D18))="","",OFFSET('Water Data'!$D$30,0,10*ROW('Water Data'!D18)))</f>
        <v/>
      </c>
      <c r="BY24" s="36" t="str">
        <f ca="true">+IF(OFFSET('Water Data'!$E$28,0,10*ROW('Water Data'!E18))="","",OFFSET('Water Data'!$E$28,0,10*ROW('Water Data'!E18)))</f>
        <v/>
      </c>
      <c r="BZ24" s="36" t="str">
        <f ca="true">+IF(OFFSET('Water Data'!$E$29,0,10*ROW('Water Data'!E18))="","",OFFSET('Water Data'!$E$29,0,10*ROW('Water Data'!E18)))</f>
        <v/>
      </c>
      <c r="CA24" s="36" t="str">
        <f ca="true">+IF(OFFSET('Water Data'!$E$30,0,10*ROW('Water Data'!E18))="","",OFFSET('Water Data'!$E$30,0,10*ROW('Water Data'!E18)))</f>
        <v/>
      </c>
      <c r="CB24" s="36" t="str">
        <f ca="true">+IF(OFFSET('Water Data'!$F$28,0,10*ROW('Water Data'!F18))="","",OFFSET('Water Data'!$F$28,0,10*ROW('Water Data'!F18)))</f>
        <v/>
      </c>
      <c r="CC24" s="36" t="str">
        <f ca="true">+IF(OFFSET('Water Data'!$F$29,0,10*ROW('Water Data'!F18))="","",OFFSET('Water Data'!$F$29,0,10*ROW('Water Data'!F18)))</f>
        <v/>
      </c>
      <c r="CD24" s="36" t="str">
        <f ca="true">+IF(OFFSET('Water Data'!$F$30,0,10*ROW('Water Data'!F18))="","",OFFSET('Water Data'!$F$30,0,10*ROW('Water Data'!F18)))</f>
        <v/>
      </c>
      <c r="CE24" s="36" t="str">
        <f ca="true">+IF(OFFSET('Water Data'!$G$28,0,10*ROW('Water Data'!G18))="","",OFFSET('Water Data'!$G$28,0,10*ROW('Water Data'!G18)))</f>
        <v>Yes</v>
      </c>
      <c r="CF24" s="36" t="str">
        <f ca="true">+IF(OFFSET('Water Data'!$G$29,0,10*ROW('Water Data'!G18))="","",OFFSET('Water Data'!$G$29,0,10*ROW('Water Data'!G18)))</f>
        <v>Yes</v>
      </c>
      <c r="CG24" s="36" t="str">
        <f ca="true">+IF(OFFSET('Water Data'!$G$30,0,10*ROW('Water Data'!G18))="","",OFFSET('Water Data'!$G$30,0,10*ROW('Water Data'!G18)))</f>
        <v/>
      </c>
      <c r="CH24" s="36" t="str">
        <f ca="true">+IF(OFFSET('Water Data'!$H$28,0,10*ROW('Water Data'!H18))="","",OFFSET('Water Data'!$H$28,0,10*ROW('Water Data'!H18)))</f>
        <v>Yes</v>
      </c>
      <c r="CI24" s="36" t="str">
        <f ca="true">+IF(OFFSET('Water Data'!$H$29,0,10*ROW('Water Data'!H18))="","",OFFSET('Water Data'!$H$29,0,10*ROW('Water Data'!H18)))</f>
        <v>Yes</v>
      </c>
      <c r="CJ24" s="36" t="str">
        <f ca="true">+IF(OFFSET('Water Data'!$H$30,0,10*ROW('Water Data'!H18))="","",OFFSET('Water Data'!$H$30,0,10*ROW('Water Data'!H18)))</f>
        <v/>
      </c>
      <c r="CK24" s="36" t="str">
        <f ca="true">+IF(OFFSET('Sanitation Data'!$C$29,0,10*ROW('Sanitation Data'!C18))="","",OFFSET('Sanitation Data'!$C$29,0,10*ROW('Sanitation Data'!C18)))</f>
        <v>Yes</v>
      </c>
      <c r="CL24" s="36" t="str">
        <f ca="true">+IF(OFFSET('Sanitation Data'!$C$30,0,10*ROW('Sanitation Data'!C18))="","",OFFSET('Sanitation Data'!$C$30,0,10*ROW('Sanitation Data'!C18)))</f>
        <v/>
      </c>
      <c r="CM24" s="36" t="str">
        <f ca="true">+IF(OFFSET('Sanitation Data'!$C$31,0,10*ROW('Sanitation Data'!C18))="","",OFFSET('Sanitation Data'!$C$31,0,10*ROW('Sanitation Data'!C18)))</f>
        <v/>
      </c>
      <c r="CN24" s="36" t="str">
        <f ca="true">+IF(OFFSET('Sanitation Data'!$C$32,0,10*ROW('Sanitation Data'!C18))="","",OFFSET('Sanitation Data'!$C$32,0,10*ROW('Sanitation Data'!C18)))</f>
        <v/>
      </c>
      <c r="CO24" s="36" t="str">
        <f ca="true">+IF(OFFSET('Sanitation Data'!$C$33,0,10*ROW('Sanitation Data'!C18))="","",OFFSET('Sanitation Data'!$C$33,0,10*ROW('Sanitation Data'!C18)))</f>
        <v/>
      </c>
      <c r="CP24" s="36" t="str">
        <f ca="true">+IF(OFFSET('Sanitation Data'!$D$29,0,10*ROW('Sanitation Data'!D18))="","",OFFSET('Sanitation Data'!$D$29,0,10*ROW('Sanitation Data'!D18)))</f>
        <v/>
      </c>
      <c r="CQ24" s="36" t="str">
        <f ca="true">+IF(OFFSET('Sanitation Data'!$D$30,0,10*ROW('Sanitation Data'!D18))="","",OFFSET('Sanitation Data'!$D$30,0,10*ROW('Sanitation Data'!D18)))</f>
        <v/>
      </c>
      <c r="CR24" s="36" t="str">
        <f ca="true">+IF(OFFSET('Sanitation Data'!$D$31,0,10*ROW('Sanitation Data'!D18))="","",OFFSET('Sanitation Data'!$D$31,0,10*ROW('Sanitation Data'!D18)))</f>
        <v/>
      </c>
      <c r="CS24" s="36" t="str">
        <f ca="true">+IF(OFFSET('Sanitation Data'!$D$32,0,10*ROW('Sanitation Data'!D18))="","",OFFSET('Sanitation Data'!$D$32,0,10*ROW('Sanitation Data'!D18)))</f>
        <v/>
      </c>
      <c r="CT24" s="36" t="str">
        <f ca="true">+IF(OFFSET('Sanitation Data'!$D$33,0,10*ROW('Sanitation Data'!D18))="","",OFFSET('Sanitation Data'!$D$33,0,10*ROW('Sanitation Data'!D18)))</f>
        <v/>
      </c>
      <c r="CU24" s="36" t="str">
        <f ca="true">+IF(OFFSET('Sanitation Data'!$E$29,0,10*ROW('Sanitation Data'!E18))="","",OFFSET('Sanitation Data'!$E$29,0,10*ROW('Sanitation Data'!E18)))</f>
        <v/>
      </c>
      <c r="CV24" s="36" t="str">
        <f ca="true">+IF(OFFSET('Sanitation Data'!$E$30,0,10*ROW('Sanitation Data'!E18))="","",OFFSET('Sanitation Data'!$E$30,0,10*ROW('Sanitation Data'!E18)))</f>
        <v/>
      </c>
      <c r="CW24" s="36" t="str">
        <f ca="true">+IF(OFFSET('Sanitation Data'!$E$31,0,10*ROW('Sanitation Data'!E18))="","",OFFSET('Sanitation Data'!$E$31,0,10*ROW('Sanitation Data'!E18)))</f>
        <v/>
      </c>
      <c r="CX24" s="36" t="str">
        <f ca="true">+IF(OFFSET('Sanitation Data'!$E$32,0,10*ROW('Sanitation Data'!E18))="","",OFFSET('Sanitation Data'!$E$32,0,10*ROW('Sanitation Data'!E18)))</f>
        <v/>
      </c>
      <c r="CY24" s="36" t="str">
        <f ca="true">+IF(OFFSET('Sanitation Data'!$E$33,0,10*ROW('Sanitation Data'!E18))="","",OFFSET('Sanitation Data'!$E$33,0,10*ROW('Sanitation Data'!E18)))</f>
        <v/>
      </c>
      <c r="CZ24" s="36" t="str">
        <f ca="true">+IF(OFFSET('Sanitation Data'!$F$29,0,10*ROW('Sanitation Data'!F18))="","",OFFSET('Sanitation Data'!$F$29,0,10*ROW('Sanitation Data'!F18)))</f>
        <v/>
      </c>
      <c r="DA24" s="36" t="str">
        <f ca="true">+IF(OFFSET('Sanitation Data'!$F$30,0,10*ROW('Sanitation Data'!F18))="","",OFFSET('Sanitation Data'!$F$30,0,10*ROW('Sanitation Data'!F18)))</f>
        <v/>
      </c>
      <c r="DB24" s="36" t="str">
        <f ca="true">+IF(OFFSET('Sanitation Data'!$F$31,0,10*ROW('Sanitation Data'!F18))="","",OFFSET('Sanitation Data'!$F$31,0,10*ROW('Sanitation Data'!F18)))</f>
        <v/>
      </c>
      <c r="DC24" s="36" t="str">
        <f ca="true">+IF(OFFSET('Sanitation Data'!$F$32,0,10*ROW('Sanitation Data'!F18))="","",OFFSET('Sanitation Data'!$F$32,0,10*ROW('Sanitation Data'!F18)))</f>
        <v/>
      </c>
      <c r="DD24" s="36" t="str">
        <f ca="true">+IF(OFFSET('Sanitation Data'!$F$33,0,10*ROW('Sanitation Data'!F18))="","",OFFSET('Sanitation Data'!$F$33,0,10*ROW('Sanitation Data'!F18)))</f>
        <v/>
      </c>
      <c r="DE24" s="36" t="str">
        <f ca="true">+IF(OFFSET('Sanitation Data'!$G$29,0,10*ROW('Sanitation Data'!G18))="","",OFFSET('Sanitation Data'!$G$29,0,10*ROW('Sanitation Data'!G18)))</f>
        <v>Yes</v>
      </c>
      <c r="DF24" s="36" t="str">
        <f ca="true">+IF(OFFSET('Sanitation Data'!$G$30,0,10*ROW('Sanitation Data'!G18))="","",OFFSET('Sanitation Data'!$G$30,0,10*ROW('Sanitation Data'!G18)))</f>
        <v/>
      </c>
      <c r="DG24" s="36" t="str">
        <f ca="true">+IF(OFFSET('Sanitation Data'!$G$31,0,10*ROW('Sanitation Data'!G18))="","",OFFSET('Sanitation Data'!$G$31,0,10*ROW('Sanitation Data'!G18)))</f>
        <v/>
      </c>
      <c r="DH24" s="36" t="str">
        <f ca="true">+IF(OFFSET('Sanitation Data'!$G$32,0,10*ROW('Sanitation Data'!G18))="","",OFFSET('Sanitation Data'!$G$32,0,10*ROW('Sanitation Data'!G18)))</f>
        <v/>
      </c>
      <c r="DI24" s="36" t="str">
        <f ca="true">+IF(OFFSET('Sanitation Data'!$G$33,0,10*ROW('Sanitation Data'!G18))="","",OFFSET('Sanitation Data'!$G$33,0,10*ROW('Sanitation Data'!G18)))</f>
        <v/>
      </c>
      <c r="DJ24" s="36" t="str">
        <f ca="true">+IF(OFFSET('Sanitation Data'!$H$29,0,10*ROW('Sanitation Data'!H18))="","",OFFSET('Sanitation Data'!$H$29,0,10*ROW('Sanitation Data'!H18)))</f>
        <v>Yes</v>
      </c>
      <c r="DK24" s="36" t="str">
        <f ca="true">+IF(OFFSET('Sanitation Data'!$H$30,0,10*ROW('Sanitation Data'!H18))="","",OFFSET('Sanitation Data'!$H$30,0,10*ROW('Sanitation Data'!H18)))</f>
        <v/>
      </c>
      <c r="DL24" s="36" t="str">
        <f ca="true">+IF(OFFSET('Sanitation Data'!$H$31,0,10*ROW('Sanitation Data'!H18))="","",OFFSET('Sanitation Data'!$H$31,0,10*ROW('Sanitation Data'!H18)))</f>
        <v/>
      </c>
      <c r="DM24" s="36" t="str">
        <f ca="true">+IF(OFFSET('Sanitation Data'!$H$32,0,10*ROW('Sanitation Data'!H18))="","",OFFSET('Sanitation Data'!$H$32,0,10*ROW('Sanitation Data'!H18)))</f>
        <v/>
      </c>
      <c r="DN24" s="36" t="str">
        <f ca="true">+IF(OFFSET('Sanitation Data'!$H$33,0,10*ROW('Sanitation Data'!H18))="","",OFFSET('Sanitation Data'!$H$33,0,10*ROW('Sanitation Data'!H18)))</f>
        <v/>
      </c>
      <c r="DO24" s="36" t="str">
        <f ca="true">+IF(OFFSET('Hygiene Data'!$C$12,0,10*ROW('Hygiene Data'!C18))="","",OFFSET('Hygiene Data'!$C$12,0,10*ROW('Hygiene Data'!C18)))</f>
        <v/>
      </c>
      <c r="DP24" s="36" t="str">
        <f ca="true">+IF(OFFSET('Hygiene Data'!$C$13,0,10*ROW('Hygiene Data'!C18))="","",OFFSET('Hygiene Data'!$C$13,0,10*ROW('Hygiene Data'!C18)))</f>
        <v/>
      </c>
      <c r="DQ24" s="36" t="str">
        <f ca="true">+IF(OFFSET('Hygiene Data'!$C$14,0,10*ROW('Hygiene Data'!C18))="","",OFFSET('Hygiene Data'!$C$14,0,10*ROW('Hygiene Data'!C18)))</f>
        <v/>
      </c>
      <c r="DR24" s="36" t="str">
        <f ca="true">+IF(OFFSET('Hygiene Data'!$D$12,0,10*ROW('Hygiene Data'!D18))="","",OFFSET('Hygiene Data'!$D$12,0,10*ROW('Hygiene Data'!D18)))</f>
        <v/>
      </c>
      <c r="DS24" s="36" t="str">
        <f ca="true">+IF(OFFSET('Hygiene Data'!$D$13,0,10*ROW('Hygiene Data'!D18))="","",OFFSET('Hygiene Data'!$D$13,0,10*ROW('Hygiene Data'!D18)))</f>
        <v/>
      </c>
      <c r="DT24" s="36" t="str">
        <f ca="true">+IF(OFFSET('Hygiene Data'!$D$14,0,10*ROW('Hygiene Data'!D18))="","",OFFSET('Hygiene Data'!$D$14,0,10*ROW('Hygiene Data'!D18)))</f>
        <v/>
      </c>
      <c r="DU24" s="36" t="str">
        <f ca="true">+IF(OFFSET('Hygiene Data'!$E$12,0,10*ROW('Hygiene Data'!E18))="","",OFFSET('Hygiene Data'!$E$12,0,10*ROW('Hygiene Data'!E18)))</f>
        <v/>
      </c>
      <c r="DV24" s="36" t="str">
        <f ca="true">+IF(OFFSET('Hygiene Data'!$E$13,0,10*ROW('Hygiene Data'!E18))="","",OFFSET('Hygiene Data'!$E$13,0,10*ROW('Hygiene Data'!E18)))</f>
        <v/>
      </c>
      <c r="DW24" s="36" t="str">
        <f ca="true">+IF(OFFSET('Hygiene Data'!$E$14,0,10*ROW('Hygiene Data'!E18))="","",OFFSET('Hygiene Data'!$E$14,0,10*ROW('Hygiene Data'!E18)))</f>
        <v/>
      </c>
      <c r="DX24" s="36" t="str">
        <f ca="true">+IF(OFFSET('Hygiene Data'!$F$12,0,10*ROW('Hygiene Data'!F18))="","",OFFSET('Hygiene Data'!$F$12,0,10*ROW('Hygiene Data'!F18)))</f>
        <v/>
      </c>
      <c r="DY24" s="36" t="str">
        <f ca="true">+IF(OFFSET('Hygiene Data'!$F$13,0,10*ROW('Hygiene Data'!F18))="","",OFFSET('Hygiene Data'!$F$13,0,10*ROW('Hygiene Data'!F18)))</f>
        <v/>
      </c>
      <c r="DZ24" s="36" t="str">
        <f ca="true">+IF(OFFSET('Hygiene Data'!$F$14,0,10*ROW('Hygiene Data'!F18))="","",OFFSET('Hygiene Data'!$F$14,0,10*ROW('Hygiene Data'!F18)))</f>
        <v/>
      </c>
      <c r="EA24" s="36" t="str">
        <f ca="true">+IF(OFFSET('Hygiene Data'!$G$12,0,10*ROW('Hygiene Data'!G18))="","",OFFSET('Hygiene Data'!$G$12,0,10*ROW('Hygiene Data'!G18)))</f>
        <v/>
      </c>
      <c r="EB24" s="36" t="str">
        <f ca="true">+IF(OFFSET('Hygiene Data'!$G$13,0,10*ROW('Hygiene Data'!G18))="","",OFFSET('Hygiene Data'!$G$13,0,10*ROW('Hygiene Data'!G18)))</f>
        <v/>
      </c>
      <c r="EC24" s="36" t="str">
        <f ca="true">+IF(OFFSET('Hygiene Data'!$G$14,0,10*ROW('Hygiene Data'!G18))="","",OFFSET('Hygiene Data'!$G$14,0,10*ROW('Hygiene Data'!G18)))</f>
        <v/>
      </c>
      <c r="ED24" s="36" t="str">
        <f ca="true">+IF(OFFSET('Hygiene Data'!$H$12,0,10*ROW('Hygiene Data'!H18))="","",OFFSET('Hygiene Data'!$H$12,0,10*ROW('Hygiene Data'!H18)))</f>
        <v/>
      </c>
      <c r="EE24" s="36" t="str">
        <f ca="true">+IF(OFFSET('Hygiene Data'!$H$13,0,10*ROW('Hygiene Data'!H18))="","",OFFSET('Hygiene Data'!$H$13,0,10*ROW('Hygiene Data'!H18)))</f>
        <v/>
      </c>
      <c r="EF24" s="36" t="str">
        <f ca="true">+IF(OFFSET('Hygiene Data'!$H$14,0,10*ROW('Hygiene Data'!H18))="","",OFFSET('Hygiene Data'!$H$14,0,10*ROW('Hygiene Data'!H18)))</f>
        <v/>
      </c>
    </row>
    <row r="25" x14ac:dyDescent="0.2">
      <c r="A25" s="59" t="str">
        <f ca="true">+IF(OFFSET('Water Data'!$B$1,0,10*ROW('Water Data'!B19))="","",OFFSET('Water Data'!$B$1,0,10*ROW('Water Data'!B19)))</f>
        <v>EMIS15</v>
      </c>
      <c r="B25" s="59" t="str">
        <f ca="true">+IF(OFFSET('Water Data'!$A$3,0,10*ROW('Water Data'!A19))="","",OFFSET('Water Data'!$A$3,0,10*ROW('Water Data'!A19)))</f>
        <v>EMIS</v>
      </c>
      <c r="C25" s="59">
        <f ca="true">+IF(OFFSET('Water Data'!$C$3,0,10*ROW('Water Data'!C19))="","",OFFSET('Water Data'!$C$3,0,10*ROW('Water Data'!C19)))</f>
        <v>2015</v>
      </c>
      <c r="D25" s="252"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52"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52"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52"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52"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52"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52"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52"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52"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52"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52"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52"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52"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52"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52"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52"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52"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52"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3">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87.918128331906203</v>
      </c>
      <c r="W25" s="253"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3"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3"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3"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3"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3"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3"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3"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3"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3"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3"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3"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3"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3"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3"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3"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3"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3"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3"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3">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88.077188146106138</v>
      </c>
      <c r="AQ25" s="253"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3"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3"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3"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3">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86.042402826855124</v>
      </c>
      <c r="AV25" s="253"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3"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3"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3"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4"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4"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4"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4"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4"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4"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4"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4"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4"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4"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4"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4"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4"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4"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4"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4"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4"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4"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6" t="str">
        <f ca="true">+IF(OFFSET('Water Data'!$C$28,0,10*ROW('Water Data'!C19))="","",OFFSET('Water Data'!$C$28,0,10*ROW('Water Data'!C19)))</f>
        <v/>
      </c>
      <c r="BT25" s="36" t="str">
        <f ca="true">+IF(OFFSET('Water Data'!$C$29,0,10*ROW('Water Data'!C19))="","",OFFSET('Water Data'!$C$29,0,10*ROW('Water Data'!C19)))</f>
        <v/>
      </c>
      <c r="BU25" s="36" t="str">
        <f ca="true">+IF(OFFSET('Water Data'!$C$30,0,10*ROW('Water Data'!C19))="","",OFFSET('Water Data'!$C$30,0,10*ROW('Water Data'!C19)))</f>
        <v/>
      </c>
      <c r="BV25" s="36" t="str">
        <f ca="true">+IF(OFFSET('Water Data'!$D$28,0,10*ROW('Water Data'!D19))="","",OFFSET('Water Data'!$D$28,0,10*ROW('Water Data'!D19)))</f>
        <v/>
      </c>
      <c r="BW25" s="36" t="str">
        <f ca="true">+IF(OFFSET('Water Data'!$D$29,0,10*ROW('Water Data'!D19))="","",OFFSET('Water Data'!$D$29,0,10*ROW('Water Data'!D19)))</f>
        <v/>
      </c>
      <c r="BX25" s="36" t="str">
        <f ca="true">+IF(OFFSET('Water Data'!$D$30,0,10*ROW('Water Data'!D19))="","",OFFSET('Water Data'!$D$30,0,10*ROW('Water Data'!D19)))</f>
        <v/>
      </c>
      <c r="BY25" s="36" t="str">
        <f ca="true">+IF(OFFSET('Water Data'!$E$28,0,10*ROW('Water Data'!E19))="","",OFFSET('Water Data'!$E$28,0,10*ROW('Water Data'!E19)))</f>
        <v/>
      </c>
      <c r="BZ25" s="36" t="str">
        <f ca="true">+IF(OFFSET('Water Data'!$E$29,0,10*ROW('Water Data'!E19))="","",OFFSET('Water Data'!$E$29,0,10*ROW('Water Data'!E19)))</f>
        <v/>
      </c>
      <c r="CA25" s="36" t="str">
        <f ca="true">+IF(OFFSET('Water Data'!$E$30,0,10*ROW('Water Data'!E19))="","",OFFSET('Water Data'!$E$30,0,10*ROW('Water Data'!E19)))</f>
        <v/>
      </c>
      <c r="CB25" s="36" t="str">
        <f ca="true">+IF(OFFSET('Water Data'!$F$28,0,10*ROW('Water Data'!F19))="","",OFFSET('Water Data'!$F$28,0,10*ROW('Water Data'!F19)))</f>
        <v/>
      </c>
      <c r="CC25" s="36" t="str">
        <f ca="true">+IF(OFFSET('Water Data'!$F$29,0,10*ROW('Water Data'!F19))="","",OFFSET('Water Data'!$F$29,0,10*ROW('Water Data'!F19)))</f>
        <v/>
      </c>
      <c r="CD25" s="36" t="str">
        <f ca="true">+IF(OFFSET('Water Data'!$F$30,0,10*ROW('Water Data'!F19))="","",OFFSET('Water Data'!$F$30,0,10*ROW('Water Data'!F19)))</f>
        <v/>
      </c>
      <c r="CE25" s="36" t="str">
        <f ca="true">+IF(OFFSET('Water Data'!$G$28,0,10*ROW('Water Data'!G19))="","",OFFSET('Water Data'!$G$28,0,10*ROW('Water Data'!G19)))</f>
        <v/>
      </c>
      <c r="CF25" s="36" t="str">
        <f ca="true">+IF(OFFSET('Water Data'!$G$29,0,10*ROW('Water Data'!G19))="","",OFFSET('Water Data'!$G$29,0,10*ROW('Water Data'!G19)))</f>
        <v/>
      </c>
      <c r="CG25" s="36" t="str">
        <f ca="true">+IF(OFFSET('Water Data'!$G$30,0,10*ROW('Water Data'!G19))="","",OFFSET('Water Data'!$G$30,0,10*ROW('Water Data'!G19)))</f>
        <v/>
      </c>
      <c r="CH25" s="36" t="str">
        <f ca="true">+IF(OFFSET('Water Data'!$H$28,0,10*ROW('Water Data'!H19))="","",OFFSET('Water Data'!$H$28,0,10*ROW('Water Data'!H19)))</f>
        <v/>
      </c>
      <c r="CI25" s="36" t="str">
        <f ca="true">+IF(OFFSET('Water Data'!$H$29,0,10*ROW('Water Data'!H19))="","",OFFSET('Water Data'!$H$29,0,10*ROW('Water Data'!H19)))</f>
        <v/>
      </c>
      <c r="CJ25" s="36" t="str">
        <f ca="true">+IF(OFFSET('Water Data'!$H$30,0,10*ROW('Water Data'!H19))="","",OFFSET('Water Data'!$H$30,0,10*ROW('Water Data'!H19)))</f>
        <v/>
      </c>
      <c r="CK25" s="36" t="str">
        <f ca="true">+IF(OFFSET('Sanitation Data'!$C$29,0,10*ROW('Sanitation Data'!C19))="","",OFFSET('Sanitation Data'!$C$29,0,10*ROW('Sanitation Data'!C19)))</f>
        <v>Yes</v>
      </c>
      <c r="CL25" s="36" t="str">
        <f ca="true">+IF(OFFSET('Sanitation Data'!$C$30,0,10*ROW('Sanitation Data'!C19))="","",OFFSET('Sanitation Data'!$C$30,0,10*ROW('Sanitation Data'!C19)))</f>
        <v/>
      </c>
      <c r="CM25" s="36" t="str">
        <f ca="true">+IF(OFFSET('Sanitation Data'!$C$31,0,10*ROW('Sanitation Data'!C19))="","",OFFSET('Sanitation Data'!$C$31,0,10*ROW('Sanitation Data'!C19)))</f>
        <v/>
      </c>
      <c r="CN25" s="36" t="str">
        <f ca="true">+IF(OFFSET('Sanitation Data'!$C$32,0,10*ROW('Sanitation Data'!C19))="","",OFFSET('Sanitation Data'!$C$32,0,10*ROW('Sanitation Data'!C19)))</f>
        <v/>
      </c>
      <c r="CO25" s="36" t="str">
        <f ca="true">+IF(OFFSET('Sanitation Data'!$C$33,0,10*ROW('Sanitation Data'!C19))="","",OFFSET('Sanitation Data'!$C$33,0,10*ROW('Sanitation Data'!C19)))</f>
        <v/>
      </c>
      <c r="CP25" s="36" t="str">
        <f ca="true">+IF(OFFSET('Sanitation Data'!$D$29,0,10*ROW('Sanitation Data'!D19))="","",OFFSET('Sanitation Data'!$D$29,0,10*ROW('Sanitation Data'!D19)))</f>
        <v/>
      </c>
      <c r="CQ25" s="36" t="str">
        <f ca="true">+IF(OFFSET('Sanitation Data'!$D$30,0,10*ROW('Sanitation Data'!D19))="","",OFFSET('Sanitation Data'!$D$30,0,10*ROW('Sanitation Data'!D19)))</f>
        <v/>
      </c>
      <c r="CR25" s="36" t="str">
        <f ca="true">+IF(OFFSET('Sanitation Data'!$D$31,0,10*ROW('Sanitation Data'!D19))="","",OFFSET('Sanitation Data'!$D$31,0,10*ROW('Sanitation Data'!D19)))</f>
        <v/>
      </c>
      <c r="CS25" s="36" t="str">
        <f ca="true">+IF(OFFSET('Sanitation Data'!$D$32,0,10*ROW('Sanitation Data'!D19))="","",OFFSET('Sanitation Data'!$D$32,0,10*ROW('Sanitation Data'!D19)))</f>
        <v/>
      </c>
      <c r="CT25" s="36" t="str">
        <f ca="true">+IF(OFFSET('Sanitation Data'!$D$33,0,10*ROW('Sanitation Data'!D19))="","",OFFSET('Sanitation Data'!$D$33,0,10*ROW('Sanitation Data'!D19)))</f>
        <v/>
      </c>
      <c r="CU25" s="36" t="str">
        <f ca="true">+IF(OFFSET('Sanitation Data'!$E$29,0,10*ROW('Sanitation Data'!E19))="","",OFFSET('Sanitation Data'!$E$29,0,10*ROW('Sanitation Data'!E19)))</f>
        <v/>
      </c>
      <c r="CV25" s="36" t="str">
        <f ca="true">+IF(OFFSET('Sanitation Data'!$E$30,0,10*ROW('Sanitation Data'!E19))="","",OFFSET('Sanitation Data'!$E$30,0,10*ROW('Sanitation Data'!E19)))</f>
        <v/>
      </c>
      <c r="CW25" s="36" t="str">
        <f ca="true">+IF(OFFSET('Sanitation Data'!$E$31,0,10*ROW('Sanitation Data'!E19))="","",OFFSET('Sanitation Data'!$E$31,0,10*ROW('Sanitation Data'!E19)))</f>
        <v/>
      </c>
      <c r="CX25" s="36" t="str">
        <f ca="true">+IF(OFFSET('Sanitation Data'!$E$32,0,10*ROW('Sanitation Data'!E19))="","",OFFSET('Sanitation Data'!$E$32,0,10*ROW('Sanitation Data'!E19)))</f>
        <v/>
      </c>
      <c r="CY25" s="36" t="str">
        <f ca="true">+IF(OFFSET('Sanitation Data'!$E$33,0,10*ROW('Sanitation Data'!E19))="","",OFFSET('Sanitation Data'!$E$33,0,10*ROW('Sanitation Data'!E19)))</f>
        <v/>
      </c>
      <c r="CZ25" s="36" t="str">
        <f ca="true">+IF(OFFSET('Sanitation Data'!$F$29,0,10*ROW('Sanitation Data'!F19))="","",OFFSET('Sanitation Data'!$F$29,0,10*ROW('Sanitation Data'!F19)))</f>
        <v/>
      </c>
      <c r="DA25" s="36" t="str">
        <f ca="true">+IF(OFFSET('Sanitation Data'!$F$30,0,10*ROW('Sanitation Data'!F19))="","",OFFSET('Sanitation Data'!$F$30,0,10*ROW('Sanitation Data'!F19)))</f>
        <v/>
      </c>
      <c r="DB25" s="36" t="str">
        <f ca="true">+IF(OFFSET('Sanitation Data'!$F$31,0,10*ROW('Sanitation Data'!F19))="","",OFFSET('Sanitation Data'!$F$31,0,10*ROW('Sanitation Data'!F19)))</f>
        <v/>
      </c>
      <c r="DC25" s="36" t="str">
        <f ca="true">+IF(OFFSET('Sanitation Data'!$F$32,0,10*ROW('Sanitation Data'!F19))="","",OFFSET('Sanitation Data'!$F$32,0,10*ROW('Sanitation Data'!F19)))</f>
        <v/>
      </c>
      <c r="DD25" s="36" t="str">
        <f ca="true">+IF(OFFSET('Sanitation Data'!$F$33,0,10*ROW('Sanitation Data'!F19))="","",OFFSET('Sanitation Data'!$F$33,0,10*ROW('Sanitation Data'!F19)))</f>
        <v/>
      </c>
      <c r="DE25" s="36" t="str">
        <f ca="true">+IF(OFFSET('Sanitation Data'!$G$29,0,10*ROW('Sanitation Data'!G19))="","",OFFSET('Sanitation Data'!$G$29,0,10*ROW('Sanitation Data'!G19)))</f>
        <v>Yes</v>
      </c>
      <c r="DF25" s="36" t="str">
        <f ca="true">+IF(OFFSET('Sanitation Data'!$G$30,0,10*ROW('Sanitation Data'!G19))="","",OFFSET('Sanitation Data'!$G$30,0,10*ROW('Sanitation Data'!G19)))</f>
        <v/>
      </c>
      <c r="DG25" s="36" t="str">
        <f ca="true">+IF(OFFSET('Sanitation Data'!$G$31,0,10*ROW('Sanitation Data'!G19))="","",OFFSET('Sanitation Data'!$G$31,0,10*ROW('Sanitation Data'!G19)))</f>
        <v/>
      </c>
      <c r="DH25" s="36" t="str">
        <f ca="true">+IF(OFFSET('Sanitation Data'!$G$32,0,10*ROW('Sanitation Data'!G19))="","",OFFSET('Sanitation Data'!$G$32,0,10*ROW('Sanitation Data'!G19)))</f>
        <v/>
      </c>
      <c r="DI25" s="36" t="str">
        <f ca="true">+IF(OFFSET('Sanitation Data'!$G$33,0,10*ROW('Sanitation Data'!G19))="","",OFFSET('Sanitation Data'!$G$33,0,10*ROW('Sanitation Data'!G19)))</f>
        <v/>
      </c>
      <c r="DJ25" s="36" t="str">
        <f ca="true">+IF(OFFSET('Sanitation Data'!$H$29,0,10*ROW('Sanitation Data'!H19))="","",OFFSET('Sanitation Data'!$H$29,0,10*ROW('Sanitation Data'!H19)))</f>
        <v>Yes</v>
      </c>
      <c r="DK25" s="36" t="str">
        <f ca="true">+IF(OFFSET('Sanitation Data'!$H$30,0,10*ROW('Sanitation Data'!H19))="","",OFFSET('Sanitation Data'!$H$30,0,10*ROW('Sanitation Data'!H19)))</f>
        <v/>
      </c>
      <c r="DL25" s="36" t="str">
        <f ca="true">+IF(OFFSET('Sanitation Data'!$H$31,0,10*ROW('Sanitation Data'!H19))="","",OFFSET('Sanitation Data'!$H$31,0,10*ROW('Sanitation Data'!H19)))</f>
        <v/>
      </c>
      <c r="DM25" s="36" t="str">
        <f ca="true">+IF(OFFSET('Sanitation Data'!$H$32,0,10*ROW('Sanitation Data'!H19))="","",OFFSET('Sanitation Data'!$H$32,0,10*ROW('Sanitation Data'!H19)))</f>
        <v/>
      </c>
      <c r="DN25" s="36" t="str">
        <f ca="true">+IF(OFFSET('Sanitation Data'!$H$33,0,10*ROW('Sanitation Data'!H19))="","",OFFSET('Sanitation Data'!$H$33,0,10*ROW('Sanitation Data'!H19)))</f>
        <v/>
      </c>
      <c r="DO25" s="36" t="str">
        <f ca="true">+IF(OFFSET('Hygiene Data'!$C$12,0,10*ROW('Hygiene Data'!C19))="","",OFFSET('Hygiene Data'!$C$12,0,10*ROW('Hygiene Data'!C19)))</f>
        <v/>
      </c>
      <c r="DP25" s="36" t="str">
        <f ca="true">+IF(OFFSET('Hygiene Data'!$C$13,0,10*ROW('Hygiene Data'!C19))="","",OFFSET('Hygiene Data'!$C$13,0,10*ROW('Hygiene Data'!C19)))</f>
        <v/>
      </c>
      <c r="DQ25" s="36" t="str">
        <f ca="true">+IF(OFFSET('Hygiene Data'!$C$14,0,10*ROW('Hygiene Data'!C19))="","",OFFSET('Hygiene Data'!$C$14,0,10*ROW('Hygiene Data'!C19)))</f>
        <v/>
      </c>
      <c r="DR25" s="36" t="str">
        <f ca="true">+IF(OFFSET('Hygiene Data'!$D$12,0,10*ROW('Hygiene Data'!D19))="","",OFFSET('Hygiene Data'!$D$12,0,10*ROW('Hygiene Data'!D19)))</f>
        <v/>
      </c>
      <c r="DS25" s="36" t="str">
        <f ca="true">+IF(OFFSET('Hygiene Data'!$D$13,0,10*ROW('Hygiene Data'!D19))="","",OFFSET('Hygiene Data'!$D$13,0,10*ROW('Hygiene Data'!D19)))</f>
        <v/>
      </c>
      <c r="DT25" s="36" t="str">
        <f ca="true">+IF(OFFSET('Hygiene Data'!$D$14,0,10*ROW('Hygiene Data'!D19))="","",OFFSET('Hygiene Data'!$D$14,0,10*ROW('Hygiene Data'!D19)))</f>
        <v/>
      </c>
      <c r="DU25" s="36" t="str">
        <f ca="true">+IF(OFFSET('Hygiene Data'!$E$12,0,10*ROW('Hygiene Data'!E19))="","",OFFSET('Hygiene Data'!$E$12,0,10*ROW('Hygiene Data'!E19)))</f>
        <v/>
      </c>
      <c r="DV25" s="36" t="str">
        <f ca="true">+IF(OFFSET('Hygiene Data'!$E$13,0,10*ROW('Hygiene Data'!E19))="","",OFFSET('Hygiene Data'!$E$13,0,10*ROW('Hygiene Data'!E19)))</f>
        <v/>
      </c>
      <c r="DW25" s="36" t="str">
        <f ca="true">+IF(OFFSET('Hygiene Data'!$E$14,0,10*ROW('Hygiene Data'!E19))="","",OFFSET('Hygiene Data'!$E$14,0,10*ROW('Hygiene Data'!E19)))</f>
        <v/>
      </c>
      <c r="DX25" s="36" t="str">
        <f ca="true">+IF(OFFSET('Hygiene Data'!$F$12,0,10*ROW('Hygiene Data'!F19))="","",OFFSET('Hygiene Data'!$F$12,0,10*ROW('Hygiene Data'!F19)))</f>
        <v/>
      </c>
      <c r="DY25" s="36" t="str">
        <f ca="true">+IF(OFFSET('Hygiene Data'!$F$13,0,10*ROW('Hygiene Data'!F19))="","",OFFSET('Hygiene Data'!$F$13,0,10*ROW('Hygiene Data'!F19)))</f>
        <v/>
      </c>
      <c r="DZ25" s="36" t="str">
        <f ca="true">+IF(OFFSET('Hygiene Data'!$F$14,0,10*ROW('Hygiene Data'!F19))="","",OFFSET('Hygiene Data'!$F$14,0,10*ROW('Hygiene Data'!F19)))</f>
        <v/>
      </c>
      <c r="EA25" s="36" t="str">
        <f ca="true">+IF(OFFSET('Hygiene Data'!$G$12,0,10*ROW('Hygiene Data'!G19))="","",OFFSET('Hygiene Data'!$G$12,0,10*ROW('Hygiene Data'!G19)))</f>
        <v/>
      </c>
      <c r="EB25" s="36" t="str">
        <f ca="true">+IF(OFFSET('Hygiene Data'!$G$13,0,10*ROW('Hygiene Data'!G19))="","",OFFSET('Hygiene Data'!$G$13,0,10*ROW('Hygiene Data'!G19)))</f>
        <v/>
      </c>
      <c r="EC25" s="36" t="str">
        <f ca="true">+IF(OFFSET('Hygiene Data'!$G$14,0,10*ROW('Hygiene Data'!G19))="","",OFFSET('Hygiene Data'!$G$14,0,10*ROW('Hygiene Data'!G19)))</f>
        <v/>
      </c>
      <c r="ED25" s="36" t="str">
        <f ca="true">+IF(OFFSET('Hygiene Data'!$H$12,0,10*ROW('Hygiene Data'!H19))="","",OFFSET('Hygiene Data'!$H$12,0,10*ROW('Hygiene Data'!H19)))</f>
        <v/>
      </c>
      <c r="EE25" s="36" t="str">
        <f ca="true">+IF(OFFSET('Hygiene Data'!$H$13,0,10*ROW('Hygiene Data'!H19))="","",OFFSET('Hygiene Data'!$H$13,0,10*ROW('Hygiene Data'!H19)))</f>
        <v/>
      </c>
      <c r="EF25" s="36" t="str">
        <f ca="true">+IF(OFFSET('Hygiene Data'!$H$14,0,10*ROW('Hygiene Data'!H19))="","",OFFSET('Hygiene Data'!$H$14,0,10*ROW('Hygiene Data'!H19)))</f>
        <v/>
      </c>
    </row>
    <row r="26" x14ac:dyDescent="0.2">
      <c r="A26" s="59" t="str">
        <f ca="true">+IF(OFFSET('Water Data'!$B$1,0,10*ROW('Water Data'!B20))="","",OFFSET('Water Data'!$B$1,0,10*ROW('Water Data'!B20)))</f>
        <v>EMIS16</v>
      </c>
      <c r="B26" s="59" t="str">
        <f ca="true">+IF(OFFSET('Water Data'!$A$3,0,10*ROW('Water Data'!A20))="","",OFFSET('Water Data'!$A$3,0,10*ROW('Water Data'!A20)))</f>
        <v>EMIS</v>
      </c>
      <c r="C26" s="59">
        <f ca="true">+IF(OFFSET('Water Data'!$C$3,0,10*ROW('Water Data'!C20))="","",OFFSET('Water Data'!$C$3,0,10*ROW('Water Data'!C20)))</f>
        <v>2016</v>
      </c>
      <c r="D26" s="252">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33.531175867238247</v>
      </c>
      <c r="E26" s="252">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19.701906740656973</v>
      </c>
      <c r="F26" s="252"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52"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52"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52"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52"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52"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52"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52"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52"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52"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52">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30.900000000000006</v>
      </c>
      <c r="Q26" s="252">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16</v>
      </c>
      <c r="R26" s="252"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52">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62.6</v>
      </c>
      <c r="T26" s="252">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60.6</v>
      </c>
      <c r="U26" s="252"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3">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85.84110406859007</v>
      </c>
      <c r="W26" s="253">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39.903137574625887</v>
      </c>
      <c r="X26" s="253"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3"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3"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3"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3"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3"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3"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3"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3"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3"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3"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3"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3"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3"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3"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3"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3"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3"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3">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85.7</v>
      </c>
      <c r="AQ26" s="253">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38.6</v>
      </c>
      <c r="AR26" s="253"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3"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3"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3">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87.4</v>
      </c>
      <c r="AV26" s="253">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54.3</v>
      </c>
      <c r="AW26" s="253"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3"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3"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4">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23.075059832206822</v>
      </c>
      <c r="BA26" s="254"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4">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5.5328038292612378</v>
      </c>
      <c r="BC26" s="254"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4"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4"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4"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4"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4"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4"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4"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4"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4">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21</v>
      </c>
      <c r="BM26" s="254"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4">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5.4</v>
      </c>
      <c r="BO26" s="254">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46</v>
      </c>
      <c r="BP26" s="254"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4">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7</v>
      </c>
      <c r="BS26" s="36" t="str">
        <f ca="true">+IF(OFFSET('Water Data'!$C$28,0,10*ROW('Water Data'!C20))="","",OFFSET('Water Data'!$C$28,0,10*ROW('Water Data'!C20)))</f>
        <v>Yes</v>
      </c>
      <c r="BT26" s="36" t="str">
        <f ca="true">+IF(OFFSET('Water Data'!$C$29,0,10*ROW('Water Data'!C20))="","",OFFSET('Water Data'!$C$29,0,10*ROW('Water Data'!C20)))</f>
        <v>Yes</v>
      </c>
      <c r="BU26" s="36" t="str">
        <f ca="true">+IF(OFFSET('Water Data'!$C$30,0,10*ROW('Water Data'!C20))="","",OFFSET('Water Data'!$C$30,0,10*ROW('Water Data'!C20)))</f>
        <v/>
      </c>
      <c r="BV26" s="36" t="str">
        <f ca="true">+IF(OFFSET('Water Data'!$D$28,0,10*ROW('Water Data'!D20))="","",OFFSET('Water Data'!$D$28,0,10*ROW('Water Data'!D20)))</f>
        <v/>
      </c>
      <c r="BW26" s="36" t="str">
        <f ca="true">+IF(OFFSET('Water Data'!$D$29,0,10*ROW('Water Data'!D20))="","",OFFSET('Water Data'!$D$29,0,10*ROW('Water Data'!D20)))</f>
        <v/>
      </c>
      <c r="BX26" s="36" t="str">
        <f ca="true">+IF(OFFSET('Water Data'!$D$30,0,10*ROW('Water Data'!D20))="","",OFFSET('Water Data'!$D$30,0,10*ROW('Water Data'!D20)))</f>
        <v/>
      </c>
      <c r="BY26" s="36" t="str">
        <f ca="true">+IF(OFFSET('Water Data'!$E$28,0,10*ROW('Water Data'!E20))="","",OFFSET('Water Data'!$E$28,0,10*ROW('Water Data'!E20)))</f>
        <v/>
      </c>
      <c r="BZ26" s="36" t="str">
        <f ca="true">+IF(OFFSET('Water Data'!$E$29,0,10*ROW('Water Data'!E20))="","",OFFSET('Water Data'!$E$29,0,10*ROW('Water Data'!E20)))</f>
        <v/>
      </c>
      <c r="CA26" s="36" t="str">
        <f ca="true">+IF(OFFSET('Water Data'!$E$30,0,10*ROW('Water Data'!E20))="","",OFFSET('Water Data'!$E$30,0,10*ROW('Water Data'!E20)))</f>
        <v/>
      </c>
      <c r="CB26" s="36" t="str">
        <f ca="true">+IF(OFFSET('Water Data'!$F$28,0,10*ROW('Water Data'!F20))="","",OFFSET('Water Data'!$F$28,0,10*ROW('Water Data'!F20)))</f>
        <v/>
      </c>
      <c r="CC26" s="36" t="str">
        <f ca="true">+IF(OFFSET('Water Data'!$F$29,0,10*ROW('Water Data'!F20))="","",OFFSET('Water Data'!$F$29,0,10*ROW('Water Data'!F20)))</f>
        <v/>
      </c>
      <c r="CD26" s="36" t="str">
        <f ca="true">+IF(OFFSET('Water Data'!$F$30,0,10*ROW('Water Data'!F20))="","",OFFSET('Water Data'!$F$30,0,10*ROW('Water Data'!F20)))</f>
        <v/>
      </c>
      <c r="CE26" s="36" t="str">
        <f ca="true">+IF(OFFSET('Water Data'!$G$28,0,10*ROW('Water Data'!G20))="","",OFFSET('Water Data'!$G$28,0,10*ROW('Water Data'!G20)))</f>
        <v>Yes</v>
      </c>
      <c r="CF26" s="36" t="str">
        <f ca="true">+IF(OFFSET('Water Data'!$G$29,0,10*ROW('Water Data'!G20))="","",OFFSET('Water Data'!$G$29,0,10*ROW('Water Data'!G20)))</f>
        <v>Yes</v>
      </c>
      <c r="CG26" s="36" t="str">
        <f ca="true">+IF(OFFSET('Water Data'!$G$30,0,10*ROW('Water Data'!G20))="","",OFFSET('Water Data'!$G$30,0,10*ROW('Water Data'!G20)))</f>
        <v/>
      </c>
      <c r="CH26" s="36" t="str">
        <f ca="true">+IF(OFFSET('Water Data'!$H$28,0,10*ROW('Water Data'!H20))="","",OFFSET('Water Data'!$H$28,0,10*ROW('Water Data'!H20)))</f>
        <v>Yes</v>
      </c>
      <c r="CI26" s="36" t="str">
        <f ca="true">+IF(OFFSET('Water Data'!$H$29,0,10*ROW('Water Data'!H20))="","",OFFSET('Water Data'!$H$29,0,10*ROW('Water Data'!H20)))</f>
        <v>Yes</v>
      </c>
      <c r="CJ26" s="36" t="str">
        <f ca="true">+IF(OFFSET('Water Data'!$H$30,0,10*ROW('Water Data'!H20))="","",OFFSET('Water Data'!$H$30,0,10*ROW('Water Data'!H20)))</f>
        <v/>
      </c>
      <c r="CK26" s="36" t="str">
        <f ca="true">+IF(OFFSET('Sanitation Data'!$C$29,0,10*ROW('Sanitation Data'!C20))="","",OFFSET('Sanitation Data'!$C$29,0,10*ROW('Sanitation Data'!C20)))</f>
        <v>Yes</v>
      </c>
      <c r="CL26" s="36" t="str">
        <f ca="true">+IF(OFFSET('Sanitation Data'!$C$30,0,10*ROW('Sanitation Data'!C20))="","",OFFSET('Sanitation Data'!$C$30,0,10*ROW('Sanitation Data'!C20)))</f>
        <v>Yes</v>
      </c>
      <c r="CM26" s="36" t="str">
        <f ca="true">+IF(OFFSET('Sanitation Data'!$C$31,0,10*ROW('Sanitation Data'!C20))="","",OFFSET('Sanitation Data'!$C$31,0,10*ROW('Sanitation Data'!C20)))</f>
        <v/>
      </c>
      <c r="CN26" s="36" t="str">
        <f ca="true">+IF(OFFSET('Sanitation Data'!$C$32,0,10*ROW('Sanitation Data'!C20))="","",OFFSET('Sanitation Data'!$C$32,0,10*ROW('Sanitation Data'!C20)))</f>
        <v/>
      </c>
      <c r="CO26" s="36" t="str">
        <f ca="true">+IF(OFFSET('Sanitation Data'!$C$33,0,10*ROW('Sanitation Data'!C20))="","",OFFSET('Sanitation Data'!$C$33,0,10*ROW('Sanitation Data'!C20)))</f>
        <v/>
      </c>
      <c r="CP26" s="36" t="str">
        <f ca="true">+IF(OFFSET('Sanitation Data'!$D$29,0,10*ROW('Sanitation Data'!D20))="","",OFFSET('Sanitation Data'!$D$29,0,10*ROW('Sanitation Data'!D20)))</f>
        <v/>
      </c>
      <c r="CQ26" s="36" t="str">
        <f ca="true">+IF(OFFSET('Sanitation Data'!$D$30,0,10*ROW('Sanitation Data'!D20))="","",OFFSET('Sanitation Data'!$D$30,0,10*ROW('Sanitation Data'!D20)))</f>
        <v/>
      </c>
      <c r="CR26" s="36" t="str">
        <f ca="true">+IF(OFFSET('Sanitation Data'!$D$31,0,10*ROW('Sanitation Data'!D20))="","",OFFSET('Sanitation Data'!$D$31,0,10*ROW('Sanitation Data'!D20)))</f>
        <v/>
      </c>
      <c r="CS26" s="36" t="str">
        <f ca="true">+IF(OFFSET('Sanitation Data'!$D$32,0,10*ROW('Sanitation Data'!D20))="","",OFFSET('Sanitation Data'!$D$32,0,10*ROW('Sanitation Data'!D20)))</f>
        <v/>
      </c>
      <c r="CT26" s="36" t="str">
        <f ca="true">+IF(OFFSET('Sanitation Data'!$D$33,0,10*ROW('Sanitation Data'!D20))="","",OFFSET('Sanitation Data'!$D$33,0,10*ROW('Sanitation Data'!D20)))</f>
        <v/>
      </c>
      <c r="CU26" s="36" t="str">
        <f ca="true">+IF(OFFSET('Sanitation Data'!$E$29,0,10*ROW('Sanitation Data'!E20))="","",OFFSET('Sanitation Data'!$E$29,0,10*ROW('Sanitation Data'!E20)))</f>
        <v/>
      </c>
      <c r="CV26" s="36" t="str">
        <f ca="true">+IF(OFFSET('Sanitation Data'!$E$30,0,10*ROW('Sanitation Data'!E20))="","",OFFSET('Sanitation Data'!$E$30,0,10*ROW('Sanitation Data'!E20)))</f>
        <v/>
      </c>
      <c r="CW26" s="36" t="str">
        <f ca="true">+IF(OFFSET('Sanitation Data'!$E$31,0,10*ROW('Sanitation Data'!E20))="","",OFFSET('Sanitation Data'!$E$31,0,10*ROW('Sanitation Data'!E20)))</f>
        <v/>
      </c>
      <c r="CX26" s="36" t="str">
        <f ca="true">+IF(OFFSET('Sanitation Data'!$E$32,0,10*ROW('Sanitation Data'!E20))="","",OFFSET('Sanitation Data'!$E$32,0,10*ROW('Sanitation Data'!E20)))</f>
        <v/>
      </c>
      <c r="CY26" s="36" t="str">
        <f ca="true">+IF(OFFSET('Sanitation Data'!$E$33,0,10*ROW('Sanitation Data'!E20))="","",OFFSET('Sanitation Data'!$E$33,0,10*ROW('Sanitation Data'!E20)))</f>
        <v/>
      </c>
      <c r="CZ26" s="36" t="str">
        <f ca="true">+IF(OFFSET('Sanitation Data'!$F$29,0,10*ROW('Sanitation Data'!F20))="","",OFFSET('Sanitation Data'!$F$29,0,10*ROW('Sanitation Data'!F20)))</f>
        <v/>
      </c>
      <c r="DA26" s="36" t="str">
        <f ca="true">+IF(OFFSET('Sanitation Data'!$F$30,0,10*ROW('Sanitation Data'!F20))="","",OFFSET('Sanitation Data'!$F$30,0,10*ROW('Sanitation Data'!F20)))</f>
        <v/>
      </c>
      <c r="DB26" s="36" t="str">
        <f ca="true">+IF(OFFSET('Sanitation Data'!$F$31,0,10*ROW('Sanitation Data'!F20))="","",OFFSET('Sanitation Data'!$F$31,0,10*ROW('Sanitation Data'!F20)))</f>
        <v/>
      </c>
      <c r="DC26" s="36" t="str">
        <f ca="true">+IF(OFFSET('Sanitation Data'!$F$32,0,10*ROW('Sanitation Data'!F20))="","",OFFSET('Sanitation Data'!$F$32,0,10*ROW('Sanitation Data'!F20)))</f>
        <v/>
      </c>
      <c r="DD26" s="36" t="str">
        <f ca="true">+IF(OFFSET('Sanitation Data'!$F$33,0,10*ROW('Sanitation Data'!F20))="","",OFFSET('Sanitation Data'!$F$33,0,10*ROW('Sanitation Data'!F20)))</f>
        <v/>
      </c>
      <c r="DE26" s="36" t="str">
        <f ca="true">+IF(OFFSET('Sanitation Data'!$G$29,0,10*ROW('Sanitation Data'!G20))="","",OFFSET('Sanitation Data'!$G$29,0,10*ROW('Sanitation Data'!G20)))</f>
        <v>Yes</v>
      </c>
      <c r="DF26" s="36" t="str">
        <f ca="true">+IF(OFFSET('Sanitation Data'!$G$30,0,10*ROW('Sanitation Data'!G20))="","",OFFSET('Sanitation Data'!$G$30,0,10*ROW('Sanitation Data'!G20)))</f>
        <v>Yes</v>
      </c>
      <c r="DG26" s="36" t="str">
        <f ca="true">+IF(OFFSET('Sanitation Data'!$G$31,0,10*ROW('Sanitation Data'!G20))="","",OFFSET('Sanitation Data'!$G$31,0,10*ROW('Sanitation Data'!G20)))</f>
        <v/>
      </c>
      <c r="DH26" s="36" t="str">
        <f ca="true">+IF(OFFSET('Sanitation Data'!$G$32,0,10*ROW('Sanitation Data'!G20))="","",OFFSET('Sanitation Data'!$G$32,0,10*ROW('Sanitation Data'!G20)))</f>
        <v/>
      </c>
      <c r="DI26" s="36" t="str">
        <f ca="true">+IF(OFFSET('Sanitation Data'!$G$33,0,10*ROW('Sanitation Data'!G20))="","",OFFSET('Sanitation Data'!$G$33,0,10*ROW('Sanitation Data'!G20)))</f>
        <v/>
      </c>
      <c r="DJ26" s="36" t="str">
        <f ca="true">+IF(OFFSET('Sanitation Data'!$H$29,0,10*ROW('Sanitation Data'!H20))="","",OFFSET('Sanitation Data'!$H$29,0,10*ROW('Sanitation Data'!H20)))</f>
        <v>Yes</v>
      </c>
      <c r="DK26" s="36" t="str">
        <f ca="true">+IF(OFFSET('Sanitation Data'!$H$30,0,10*ROW('Sanitation Data'!H20))="","",OFFSET('Sanitation Data'!$H$30,0,10*ROW('Sanitation Data'!H20)))</f>
        <v>Yes</v>
      </c>
      <c r="DL26" s="36" t="str">
        <f ca="true">+IF(OFFSET('Sanitation Data'!$H$31,0,10*ROW('Sanitation Data'!H20))="","",OFFSET('Sanitation Data'!$H$31,0,10*ROW('Sanitation Data'!H20)))</f>
        <v/>
      </c>
      <c r="DM26" s="36" t="str">
        <f ca="true">+IF(OFFSET('Sanitation Data'!$H$32,0,10*ROW('Sanitation Data'!H20))="","",OFFSET('Sanitation Data'!$H$32,0,10*ROW('Sanitation Data'!H20)))</f>
        <v/>
      </c>
      <c r="DN26" s="36" t="str">
        <f ca="true">+IF(OFFSET('Sanitation Data'!$H$33,0,10*ROW('Sanitation Data'!H20))="","",OFFSET('Sanitation Data'!$H$33,0,10*ROW('Sanitation Data'!H20)))</f>
        <v/>
      </c>
      <c r="DO26" s="36" t="str">
        <f ca="true">+IF(OFFSET('Hygiene Data'!$C$12,0,10*ROW('Hygiene Data'!C20))="","",OFFSET('Hygiene Data'!$C$12,0,10*ROW('Hygiene Data'!C20)))</f>
        <v>Yes</v>
      </c>
      <c r="DP26" s="36" t="str">
        <f ca="true">+IF(OFFSET('Hygiene Data'!$C$13,0,10*ROW('Hygiene Data'!C20))="","",OFFSET('Hygiene Data'!$C$13,0,10*ROW('Hygiene Data'!C20)))</f>
        <v/>
      </c>
      <c r="DQ26" s="36" t="str">
        <f ca="true">+IF(OFFSET('Hygiene Data'!$C$14,0,10*ROW('Hygiene Data'!C20))="","",OFFSET('Hygiene Data'!$C$14,0,10*ROW('Hygiene Data'!C20)))</f>
        <v>Yes</v>
      </c>
      <c r="DR26" s="36" t="str">
        <f ca="true">+IF(OFFSET('Hygiene Data'!$D$12,0,10*ROW('Hygiene Data'!D20))="","",OFFSET('Hygiene Data'!$D$12,0,10*ROW('Hygiene Data'!D20)))</f>
        <v/>
      </c>
      <c r="DS26" s="36" t="str">
        <f ca="true">+IF(OFFSET('Hygiene Data'!$D$13,0,10*ROW('Hygiene Data'!D20))="","",OFFSET('Hygiene Data'!$D$13,0,10*ROW('Hygiene Data'!D20)))</f>
        <v/>
      </c>
      <c r="DT26" s="36" t="str">
        <f ca="true">+IF(OFFSET('Hygiene Data'!$D$14,0,10*ROW('Hygiene Data'!D20))="","",OFFSET('Hygiene Data'!$D$14,0,10*ROW('Hygiene Data'!D20)))</f>
        <v/>
      </c>
      <c r="DU26" s="36" t="str">
        <f ca="true">+IF(OFFSET('Hygiene Data'!$E$12,0,10*ROW('Hygiene Data'!E20))="","",OFFSET('Hygiene Data'!$E$12,0,10*ROW('Hygiene Data'!E20)))</f>
        <v/>
      </c>
      <c r="DV26" s="36" t="str">
        <f ca="true">+IF(OFFSET('Hygiene Data'!$E$13,0,10*ROW('Hygiene Data'!E20))="","",OFFSET('Hygiene Data'!$E$13,0,10*ROW('Hygiene Data'!E20)))</f>
        <v/>
      </c>
      <c r="DW26" s="36" t="str">
        <f ca="true">+IF(OFFSET('Hygiene Data'!$E$14,0,10*ROW('Hygiene Data'!E20))="","",OFFSET('Hygiene Data'!$E$14,0,10*ROW('Hygiene Data'!E20)))</f>
        <v/>
      </c>
      <c r="DX26" s="36" t="str">
        <f ca="true">+IF(OFFSET('Hygiene Data'!$F$12,0,10*ROW('Hygiene Data'!F20))="","",OFFSET('Hygiene Data'!$F$12,0,10*ROW('Hygiene Data'!F20)))</f>
        <v/>
      </c>
      <c r="DY26" s="36" t="str">
        <f ca="true">+IF(OFFSET('Hygiene Data'!$F$13,0,10*ROW('Hygiene Data'!F20))="","",OFFSET('Hygiene Data'!$F$13,0,10*ROW('Hygiene Data'!F20)))</f>
        <v/>
      </c>
      <c r="DZ26" s="36" t="str">
        <f ca="true">+IF(OFFSET('Hygiene Data'!$F$14,0,10*ROW('Hygiene Data'!F20))="","",OFFSET('Hygiene Data'!$F$14,0,10*ROW('Hygiene Data'!F20)))</f>
        <v/>
      </c>
      <c r="EA26" s="36" t="str">
        <f ca="true">+IF(OFFSET('Hygiene Data'!$G$12,0,10*ROW('Hygiene Data'!G20))="","",OFFSET('Hygiene Data'!$G$12,0,10*ROW('Hygiene Data'!G20)))</f>
        <v>Yes</v>
      </c>
      <c r="EB26" s="36" t="str">
        <f ca="true">+IF(OFFSET('Hygiene Data'!$G$13,0,10*ROW('Hygiene Data'!G20))="","",OFFSET('Hygiene Data'!$G$13,0,10*ROW('Hygiene Data'!G20)))</f>
        <v/>
      </c>
      <c r="EC26" s="36" t="str">
        <f ca="true">+IF(OFFSET('Hygiene Data'!$G$14,0,10*ROW('Hygiene Data'!G20))="","",OFFSET('Hygiene Data'!$G$14,0,10*ROW('Hygiene Data'!G20)))</f>
        <v>Yes</v>
      </c>
      <c r="ED26" s="36" t="str">
        <f ca="true">+IF(OFFSET('Hygiene Data'!$H$12,0,10*ROW('Hygiene Data'!H20))="","",OFFSET('Hygiene Data'!$H$12,0,10*ROW('Hygiene Data'!H20)))</f>
        <v>Yes</v>
      </c>
      <c r="EE26" s="36" t="str">
        <f ca="true">+IF(OFFSET('Hygiene Data'!$H$13,0,10*ROW('Hygiene Data'!H20))="","",OFFSET('Hygiene Data'!$H$13,0,10*ROW('Hygiene Data'!H20)))</f>
        <v/>
      </c>
      <c r="EF26" s="36" t="str">
        <f ca="true">+IF(OFFSET('Hygiene Data'!$H$14,0,10*ROW('Hygiene Data'!H20))="","",OFFSET('Hygiene Data'!$H$14,0,10*ROW('Hygiene Data'!H20)))</f>
        <v>Yes</v>
      </c>
    </row>
    <row r="27" x14ac:dyDescent="0.2">
      <c r="A27" s="59" t="str">
        <f ca="true">+IF(OFFSET('Water Data'!$B$1,0,10*ROW('Water Data'!B21))="","",OFFSET('Water Data'!$B$1,0,10*ROW('Water Data'!B21)))</f>
        <v/>
      </c>
      <c r="B27" s="59" t="str">
        <f ca="true">+IF(OFFSET('Water Data'!$A$3,0,10*ROW('Water Data'!A21))="","",OFFSET('Water Data'!$A$3,0,10*ROW('Water Data'!A21)))</f>
        <v/>
      </c>
      <c r="C27" s="59" t="str">
        <f ca="true">+IF(OFFSET('Water Data'!$C$3,0,10*ROW('Water Data'!C21))="","",OFFSET('Water Data'!$C$3,0,10*ROW('Water Data'!C21)))</f>
        <v/>
      </c>
      <c r="D27" s="252"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52"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52"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52"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52"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52"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52"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52"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52"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52"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52"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52"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52"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52"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52"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52"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52"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52"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3"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3"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3"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3"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3"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3"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3"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3"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3"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3"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3"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3"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3"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3"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3"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3"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3"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3"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3"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3"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3"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3"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3"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3"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3"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3"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3"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3"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3"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3"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4"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4"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4"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4"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4"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4"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4"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4"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4"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4"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4"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4"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4"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4"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4"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4"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4"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4"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6" t="str">
        <f ca="true">+IF(OFFSET('Water Data'!$C$28,0,10*ROW('Water Data'!C21))="","",OFFSET('Water Data'!$C$28,0,10*ROW('Water Data'!C21)))</f>
        <v/>
      </c>
      <c r="BT27" s="36" t="str">
        <f ca="true">+IF(OFFSET('Water Data'!$C$29,0,10*ROW('Water Data'!C21))="","",OFFSET('Water Data'!$C$29,0,10*ROW('Water Data'!C21)))</f>
        <v/>
      </c>
      <c r="BU27" s="36" t="str">
        <f ca="true">+IF(OFFSET('Water Data'!$C$30,0,10*ROW('Water Data'!C21))="","",OFFSET('Water Data'!$C$30,0,10*ROW('Water Data'!C21)))</f>
        <v/>
      </c>
      <c r="BV27" s="36" t="str">
        <f ca="true">+IF(OFFSET('Water Data'!$D$28,0,10*ROW('Water Data'!D21))="","",OFFSET('Water Data'!$D$28,0,10*ROW('Water Data'!D21)))</f>
        <v/>
      </c>
      <c r="BW27" s="36" t="str">
        <f ca="true">+IF(OFFSET('Water Data'!$D$29,0,10*ROW('Water Data'!D21))="","",OFFSET('Water Data'!$D$29,0,10*ROW('Water Data'!D21)))</f>
        <v/>
      </c>
      <c r="BX27" s="36" t="str">
        <f ca="true">+IF(OFFSET('Water Data'!$D$30,0,10*ROW('Water Data'!D21))="","",OFFSET('Water Data'!$D$30,0,10*ROW('Water Data'!D21)))</f>
        <v/>
      </c>
      <c r="BY27" s="36" t="str">
        <f ca="true">+IF(OFFSET('Water Data'!$E$28,0,10*ROW('Water Data'!E21))="","",OFFSET('Water Data'!$E$28,0,10*ROW('Water Data'!E21)))</f>
        <v/>
      </c>
      <c r="BZ27" s="36" t="str">
        <f ca="true">+IF(OFFSET('Water Data'!$E$29,0,10*ROW('Water Data'!E21))="","",OFFSET('Water Data'!$E$29,0,10*ROW('Water Data'!E21)))</f>
        <v/>
      </c>
      <c r="CA27" s="36" t="str">
        <f ca="true">+IF(OFFSET('Water Data'!$E$30,0,10*ROW('Water Data'!E21))="","",OFFSET('Water Data'!$E$30,0,10*ROW('Water Data'!E21)))</f>
        <v/>
      </c>
      <c r="CB27" s="36" t="str">
        <f ca="true">+IF(OFFSET('Water Data'!$F$28,0,10*ROW('Water Data'!F21))="","",OFFSET('Water Data'!$F$28,0,10*ROW('Water Data'!F21)))</f>
        <v/>
      </c>
      <c r="CC27" s="36" t="str">
        <f ca="true">+IF(OFFSET('Water Data'!$F$29,0,10*ROW('Water Data'!F21))="","",OFFSET('Water Data'!$F$29,0,10*ROW('Water Data'!F21)))</f>
        <v/>
      </c>
      <c r="CD27" s="36" t="str">
        <f ca="true">+IF(OFFSET('Water Data'!$F$30,0,10*ROW('Water Data'!F21))="","",OFFSET('Water Data'!$F$30,0,10*ROW('Water Data'!F21)))</f>
        <v/>
      </c>
      <c r="CE27" s="36" t="str">
        <f ca="true">+IF(OFFSET('Water Data'!$G$28,0,10*ROW('Water Data'!G21))="","",OFFSET('Water Data'!$G$28,0,10*ROW('Water Data'!G21)))</f>
        <v/>
      </c>
      <c r="CF27" s="36" t="str">
        <f ca="true">+IF(OFFSET('Water Data'!$G$29,0,10*ROW('Water Data'!G21))="","",OFFSET('Water Data'!$G$29,0,10*ROW('Water Data'!G21)))</f>
        <v/>
      </c>
      <c r="CG27" s="36" t="str">
        <f ca="true">+IF(OFFSET('Water Data'!$G$30,0,10*ROW('Water Data'!G21))="","",OFFSET('Water Data'!$G$30,0,10*ROW('Water Data'!G21)))</f>
        <v/>
      </c>
      <c r="CH27" s="36" t="str">
        <f ca="true">+IF(OFFSET('Water Data'!$H$28,0,10*ROW('Water Data'!H21))="","",OFFSET('Water Data'!$H$28,0,10*ROW('Water Data'!H21)))</f>
        <v/>
      </c>
      <c r="CI27" s="36" t="str">
        <f ca="true">+IF(OFFSET('Water Data'!$H$29,0,10*ROW('Water Data'!H21))="","",OFFSET('Water Data'!$H$29,0,10*ROW('Water Data'!H21)))</f>
        <v/>
      </c>
      <c r="CJ27" s="36" t="str">
        <f ca="true">+IF(OFFSET('Water Data'!$H$30,0,10*ROW('Water Data'!H21))="","",OFFSET('Water Data'!$H$30,0,10*ROW('Water Data'!H21)))</f>
        <v/>
      </c>
      <c r="CK27" s="36" t="str">
        <f ca="true">+IF(OFFSET('Sanitation Data'!$C$29,0,10*ROW('Sanitation Data'!C21))="","",OFFSET('Sanitation Data'!$C$29,0,10*ROW('Sanitation Data'!C21)))</f>
        <v/>
      </c>
      <c r="CL27" s="36" t="str">
        <f ca="true">+IF(OFFSET('Sanitation Data'!$C$30,0,10*ROW('Sanitation Data'!C21))="","",OFFSET('Sanitation Data'!$C$30,0,10*ROW('Sanitation Data'!C21)))</f>
        <v/>
      </c>
      <c r="CM27" s="36" t="str">
        <f ca="true">+IF(OFFSET('Sanitation Data'!$C$31,0,10*ROW('Sanitation Data'!C21))="","",OFFSET('Sanitation Data'!$C$31,0,10*ROW('Sanitation Data'!C21)))</f>
        <v/>
      </c>
      <c r="CN27" s="36" t="str">
        <f ca="true">+IF(OFFSET('Sanitation Data'!$C$32,0,10*ROW('Sanitation Data'!C21))="","",OFFSET('Sanitation Data'!$C$32,0,10*ROW('Sanitation Data'!C21)))</f>
        <v/>
      </c>
      <c r="CO27" s="36" t="str">
        <f ca="true">+IF(OFFSET('Sanitation Data'!$C$33,0,10*ROW('Sanitation Data'!C21))="","",OFFSET('Sanitation Data'!$C$33,0,10*ROW('Sanitation Data'!C21)))</f>
        <v/>
      </c>
      <c r="CP27" s="36" t="str">
        <f ca="true">+IF(OFFSET('Sanitation Data'!$D$29,0,10*ROW('Sanitation Data'!D21))="","",OFFSET('Sanitation Data'!$D$29,0,10*ROW('Sanitation Data'!D21)))</f>
        <v/>
      </c>
      <c r="CQ27" s="36" t="str">
        <f ca="true">+IF(OFFSET('Sanitation Data'!$D$30,0,10*ROW('Sanitation Data'!D21))="","",OFFSET('Sanitation Data'!$D$30,0,10*ROW('Sanitation Data'!D21)))</f>
        <v/>
      </c>
      <c r="CR27" s="36" t="str">
        <f ca="true">+IF(OFFSET('Sanitation Data'!$D$31,0,10*ROW('Sanitation Data'!D21))="","",OFFSET('Sanitation Data'!$D$31,0,10*ROW('Sanitation Data'!D21)))</f>
        <v/>
      </c>
      <c r="CS27" s="36" t="str">
        <f ca="true">+IF(OFFSET('Sanitation Data'!$D$32,0,10*ROW('Sanitation Data'!D21))="","",OFFSET('Sanitation Data'!$D$32,0,10*ROW('Sanitation Data'!D21)))</f>
        <v/>
      </c>
      <c r="CT27" s="36" t="str">
        <f ca="true">+IF(OFFSET('Sanitation Data'!$D$33,0,10*ROW('Sanitation Data'!D21))="","",OFFSET('Sanitation Data'!$D$33,0,10*ROW('Sanitation Data'!D21)))</f>
        <v/>
      </c>
      <c r="CU27" s="36" t="str">
        <f ca="true">+IF(OFFSET('Sanitation Data'!$E$29,0,10*ROW('Sanitation Data'!E21))="","",OFFSET('Sanitation Data'!$E$29,0,10*ROW('Sanitation Data'!E21)))</f>
        <v/>
      </c>
      <c r="CV27" s="36" t="str">
        <f ca="true">+IF(OFFSET('Sanitation Data'!$E$30,0,10*ROW('Sanitation Data'!E21))="","",OFFSET('Sanitation Data'!$E$30,0,10*ROW('Sanitation Data'!E21)))</f>
        <v/>
      </c>
      <c r="CW27" s="36" t="str">
        <f ca="true">+IF(OFFSET('Sanitation Data'!$E$31,0,10*ROW('Sanitation Data'!E21))="","",OFFSET('Sanitation Data'!$E$31,0,10*ROW('Sanitation Data'!E21)))</f>
        <v/>
      </c>
      <c r="CX27" s="36" t="str">
        <f ca="true">+IF(OFFSET('Sanitation Data'!$E$32,0,10*ROW('Sanitation Data'!E21))="","",OFFSET('Sanitation Data'!$E$32,0,10*ROW('Sanitation Data'!E21)))</f>
        <v/>
      </c>
      <c r="CY27" s="36" t="str">
        <f ca="true">+IF(OFFSET('Sanitation Data'!$E$33,0,10*ROW('Sanitation Data'!E21))="","",OFFSET('Sanitation Data'!$E$33,0,10*ROW('Sanitation Data'!E21)))</f>
        <v/>
      </c>
      <c r="CZ27" s="36" t="str">
        <f ca="true">+IF(OFFSET('Sanitation Data'!$F$29,0,10*ROW('Sanitation Data'!F21))="","",OFFSET('Sanitation Data'!$F$29,0,10*ROW('Sanitation Data'!F21)))</f>
        <v/>
      </c>
      <c r="DA27" s="36" t="str">
        <f ca="true">+IF(OFFSET('Sanitation Data'!$F$30,0,10*ROW('Sanitation Data'!F21))="","",OFFSET('Sanitation Data'!$F$30,0,10*ROW('Sanitation Data'!F21)))</f>
        <v/>
      </c>
      <c r="DB27" s="36" t="str">
        <f ca="true">+IF(OFFSET('Sanitation Data'!$F$31,0,10*ROW('Sanitation Data'!F21))="","",OFFSET('Sanitation Data'!$F$31,0,10*ROW('Sanitation Data'!F21)))</f>
        <v/>
      </c>
      <c r="DC27" s="36" t="str">
        <f ca="true">+IF(OFFSET('Sanitation Data'!$F$32,0,10*ROW('Sanitation Data'!F21))="","",OFFSET('Sanitation Data'!$F$32,0,10*ROW('Sanitation Data'!F21)))</f>
        <v/>
      </c>
      <c r="DD27" s="36" t="str">
        <f ca="true">+IF(OFFSET('Sanitation Data'!$F$33,0,10*ROW('Sanitation Data'!F21))="","",OFFSET('Sanitation Data'!$F$33,0,10*ROW('Sanitation Data'!F21)))</f>
        <v/>
      </c>
      <c r="DE27" s="36" t="str">
        <f ca="true">+IF(OFFSET('Sanitation Data'!$G$29,0,10*ROW('Sanitation Data'!G21))="","",OFFSET('Sanitation Data'!$G$29,0,10*ROW('Sanitation Data'!G21)))</f>
        <v/>
      </c>
      <c r="DF27" s="36" t="str">
        <f ca="true">+IF(OFFSET('Sanitation Data'!$G$30,0,10*ROW('Sanitation Data'!G21))="","",OFFSET('Sanitation Data'!$G$30,0,10*ROW('Sanitation Data'!G21)))</f>
        <v/>
      </c>
      <c r="DG27" s="36" t="str">
        <f ca="true">+IF(OFFSET('Sanitation Data'!$G$31,0,10*ROW('Sanitation Data'!G21))="","",OFFSET('Sanitation Data'!$G$31,0,10*ROW('Sanitation Data'!G21)))</f>
        <v/>
      </c>
      <c r="DH27" s="36" t="str">
        <f ca="true">+IF(OFFSET('Sanitation Data'!$G$32,0,10*ROW('Sanitation Data'!G21))="","",OFFSET('Sanitation Data'!$G$32,0,10*ROW('Sanitation Data'!G21)))</f>
        <v/>
      </c>
      <c r="DI27" s="36" t="str">
        <f ca="true">+IF(OFFSET('Sanitation Data'!$G$33,0,10*ROW('Sanitation Data'!G21))="","",OFFSET('Sanitation Data'!$G$33,0,10*ROW('Sanitation Data'!G21)))</f>
        <v/>
      </c>
      <c r="DJ27" s="36" t="str">
        <f ca="true">+IF(OFFSET('Sanitation Data'!$H$29,0,10*ROW('Sanitation Data'!H21))="","",OFFSET('Sanitation Data'!$H$29,0,10*ROW('Sanitation Data'!H21)))</f>
        <v/>
      </c>
      <c r="DK27" s="36" t="str">
        <f ca="true">+IF(OFFSET('Sanitation Data'!$H$30,0,10*ROW('Sanitation Data'!H21))="","",OFFSET('Sanitation Data'!$H$30,0,10*ROW('Sanitation Data'!H21)))</f>
        <v/>
      </c>
      <c r="DL27" s="36" t="str">
        <f ca="true">+IF(OFFSET('Sanitation Data'!$H$31,0,10*ROW('Sanitation Data'!H21))="","",OFFSET('Sanitation Data'!$H$31,0,10*ROW('Sanitation Data'!H21)))</f>
        <v/>
      </c>
      <c r="DM27" s="36" t="str">
        <f ca="true">+IF(OFFSET('Sanitation Data'!$H$32,0,10*ROW('Sanitation Data'!H21))="","",OFFSET('Sanitation Data'!$H$32,0,10*ROW('Sanitation Data'!H21)))</f>
        <v/>
      </c>
      <c r="DN27" s="36" t="str">
        <f ca="true">+IF(OFFSET('Sanitation Data'!$H$33,0,10*ROW('Sanitation Data'!H21))="","",OFFSET('Sanitation Data'!$H$33,0,10*ROW('Sanitation Data'!H21)))</f>
        <v/>
      </c>
      <c r="DO27" s="36" t="str">
        <f ca="true">+IF(OFFSET('Hygiene Data'!$C$12,0,10*ROW('Hygiene Data'!C21))="","",OFFSET('Hygiene Data'!$C$12,0,10*ROW('Hygiene Data'!C21)))</f>
        <v/>
      </c>
      <c r="DP27" s="36" t="str">
        <f ca="true">+IF(OFFSET('Hygiene Data'!$C$13,0,10*ROW('Hygiene Data'!C21))="","",OFFSET('Hygiene Data'!$C$13,0,10*ROW('Hygiene Data'!C21)))</f>
        <v/>
      </c>
      <c r="DQ27" s="36" t="str">
        <f ca="true">+IF(OFFSET('Hygiene Data'!$C$14,0,10*ROW('Hygiene Data'!C21))="","",OFFSET('Hygiene Data'!$C$14,0,10*ROW('Hygiene Data'!C21)))</f>
        <v/>
      </c>
      <c r="DR27" s="36" t="str">
        <f ca="true">+IF(OFFSET('Hygiene Data'!$D$12,0,10*ROW('Hygiene Data'!D21))="","",OFFSET('Hygiene Data'!$D$12,0,10*ROW('Hygiene Data'!D21)))</f>
        <v/>
      </c>
      <c r="DS27" s="36" t="str">
        <f ca="true">+IF(OFFSET('Hygiene Data'!$D$13,0,10*ROW('Hygiene Data'!D21))="","",OFFSET('Hygiene Data'!$D$13,0,10*ROW('Hygiene Data'!D21)))</f>
        <v/>
      </c>
      <c r="DT27" s="36" t="str">
        <f ca="true">+IF(OFFSET('Hygiene Data'!$D$14,0,10*ROW('Hygiene Data'!D21))="","",OFFSET('Hygiene Data'!$D$14,0,10*ROW('Hygiene Data'!D21)))</f>
        <v/>
      </c>
      <c r="DU27" s="36" t="str">
        <f ca="true">+IF(OFFSET('Hygiene Data'!$E$12,0,10*ROW('Hygiene Data'!E21))="","",OFFSET('Hygiene Data'!$E$12,0,10*ROW('Hygiene Data'!E21)))</f>
        <v/>
      </c>
      <c r="DV27" s="36" t="str">
        <f ca="true">+IF(OFFSET('Hygiene Data'!$E$13,0,10*ROW('Hygiene Data'!E21))="","",OFFSET('Hygiene Data'!$E$13,0,10*ROW('Hygiene Data'!E21)))</f>
        <v/>
      </c>
      <c r="DW27" s="36" t="str">
        <f ca="true">+IF(OFFSET('Hygiene Data'!$E$14,0,10*ROW('Hygiene Data'!E21))="","",OFFSET('Hygiene Data'!$E$14,0,10*ROW('Hygiene Data'!E21)))</f>
        <v/>
      </c>
      <c r="DX27" s="36" t="str">
        <f ca="true">+IF(OFFSET('Hygiene Data'!$F$12,0,10*ROW('Hygiene Data'!F21))="","",OFFSET('Hygiene Data'!$F$12,0,10*ROW('Hygiene Data'!F21)))</f>
        <v/>
      </c>
      <c r="DY27" s="36" t="str">
        <f ca="true">+IF(OFFSET('Hygiene Data'!$F$13,0,10*ROW('Hygiene Data'!F21))="","",OFFSET('Hygiene Data'!$F$13,0,10*ROW('Hygiene Data'!F21)))</f>
        <v/>
      </c>
      <c r="DZ27" s="36" t="str">
        <f ca="true">+IF(OFFSET('Hygiene Data'!$F$14,0,10*ROW('Hygiene Data'!F21))="","",OFFSET('Hygiene Data'!$F$14,0,10*ROW('Hygiene Data'!F21)))</f>
        <v/>
      </c>
      <c r="EA27" s="36" t="str">
        <f ca="true">+IF(OFFSET('Hygiene Data'!$G$12,0,10*ROW('Hygiene Data'!G21))="","",OFFSET('Hygiene Data'!$G$12,0,10*ROW('Hygiene Data'!G21)))</f>
        <v/>
      </c>
      <c r="EB27" s="36" t="str">
        <f ca="true">+IF(OFFSET('Hygiene Data'!$G$13,0,10*ROW('Hygiene Data'!G21))="","",OFFSET('Hygiene Data'!$G$13,0,10*ROW('Hygiene Data'!G21)))</f>
        <v/>
      </c>
      <c r="EC27" s="36" t="str">
        <f ca="true">+IF(OFFSET('Hygiene Data'!$G$14,0,10*ROW('Hygiene Data'!G21))="","",OFFSET('Hygiene Data'!$G$14,0,10*ROW('Hygiene Data'!G21)))</f>
        <v/>
      </c>
      <c r="ED27" s="36" t="str">
        <f ca="true">+IF(OFFSET('Hygiene Data'!$H$12,0,10*ROW('Hygiene Data'!H21))="","",OFFSET('Hygiene Data'!$H$12,0,10*ROW('Hygiene Data'!H21)))</f>
        <v/>
      </c>
      <c r="EE27" s="36" t="str">
        <f ca="true">+IF(OFFSET('Hygiene Data'!$H$13,0,10*ROW('Hygiene Data'!H21))="","",OFFSET('Hygiene Data'!$H$13,0,10*ROW('Hygiene Data'!H21)))</f>
        <v/>
      </c>
      <c r="EF27" s="36" t="str">
        <f ca="true">+IF(OFFSET('Hygiene Data'!$H$14,0,10*ROW('Hygiene Data'!H21))="","",OFFSET('Hygiene Data'!$H$14,0,10*ROW('Hygiene Data'!H21)))</f>
        <v/>
      </c>
    </row>
    <row r="28" x14ac:dyDescent="0.2">
      <c r="A28" s="59" t="str">
        <f ca="true">+IF(OFFSET('Water Data'!$B$1,0,10*ROW('Water Data'!B22))="","",OFFSET('Water Data'!$B$1,0,10*ROW('Water Data'!B22)))</f>
        <v/>
      </c>
      <c r="B28" s="59" t="str">
        <f ca="true">+IF(OFFSET('Water Data'!$A$3,0,10*ROW('Water Data'!A22))="","",OFFSET('Water Data'!$A$3,0,10*ROW('Water Data'!A22)))</f>
        <v/>
      </c>
      <c r="C28" s="59" t="str">
        <f ca="true">+IF(OFFSET('Water Data'!$C$3,0,10*ROW('Water Data'!C22))="","",OFFSET('Water Data'!$C$3,0,10*ROW('Water Data'!C22)))</f>
        <v/>
      </c>
      <c r="D28" s="252"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52"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52"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52"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52"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52"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52"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52"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52"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52"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52"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52"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52"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52"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52"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52"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52"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52"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3"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3"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3"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3"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3"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3"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3"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3"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3"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3"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3"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3"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3"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3"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3"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3"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3"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3"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3"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3"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3"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3"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3"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3"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3"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3"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3"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3"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3"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3"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4"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4"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4"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4"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4"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4"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4"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4"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4"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4"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4"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4"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4"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4"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4"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4"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4"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4"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6" t="str">
        <f ca="true">+IF(OFFSET('Water Data'!$C$28,0,10*ROW('Water Data'!C22))="","",OFFSET('Water Data'!$C$28,0,10*ROW('Water Data'!C22)))</f>
        <v/>
      </c>
      <c r="BT28" s="36" t="str">
        <f ca="true">+IF(OFFSET('Water Data'!$C$29,0,10*ROW('Water Data'!C22))="","",OFFSET('Water Data'!$C$29,0,10*ROW('Water Data'!C22)))</f>
        <v/>
      </c>
      <c r="BU28" s="36" t="str">
        <f ca="true">+IF(OFFSET('Water Data'!$C$30,0,10*ROW('Water Data'!C22))="","",OFFSET('Water Data'!$C$30,0,10*ROW('Water Data'!C22)))</f>
        <v/>
      </c>
      <c r="BV28" s="36" t="str">
        <f ca="true">+IF(OFFSET('Water Data'!$D$28,0,10*ROW('Water Data'!D22))="","",OFFSET('Water Data'!$D$28,0,10*ROW('Water Data'!D22)))</f>
        <v/>
      </c>
      <c r="BW28" s="36" t="str">
        <f ca="true">+IF(OFFSET('Water Data'!$D$29,0,10*ROW('Water Data'!D22))="","",OFFSET('Water Data'!$D$29,0,10*ROW('Water Data'!D22)))</f>
        <v/>
      </c>
      <c r="BX28" s="36" t="str">
        <f ca="true">+IF(OFFSET('Water Data'!$D$30,0,10*ROW('Water Data'!D22))="","",OFFSET('Water Data'!$D$30,0,10*ROW('Water Data'!D22)))</f>
        <v/>
      </c>
      <c r="BY28" s="36" t="str">
        <f ca="true">+IF(OFFSET('Water Data'!$E$28,0,10*ROW('Water Data'!E22))="","",OFFSET('Water Data'!$E$28,0,10*ROW('Water Data'!E22)))</f>
        <v/>
      </c>
      <c r="BZ28" s="36" t="str">
        <f ca="true">+IF(OFFSET('Water Data'!$E$29,0,10*ROW('Water Data'!E22))="","",OFFSET('Water Data'!$E$29,0,10*ROW('Water Data'!E22)))</f>
        <v/>
      </c>
      <c r="CA28" s="36" t="str">
        <f ca="true">+IF(OFFSET('Water Data'!$E$30,0,10*ROW('Water Data'!E22))="","",OFFSET('Water Data'!$E$30,0,10*ROW('Water Data'!E22)))</f>
        <v/>
      </c>
      <c r="CB28" s="36" t="str">
        <f ca="true">+IF(OFFSET('Water Data'!$F$28,0,10*ROW('Water Data'!F22))="","",OFFSET('Water Data'!$F$28,0,10*ROW('Water Data'!F22)))</f>
        <v/>
      </c>
      <c r="CC28" s="36" t="str">
        <f ca="true">+IF(OFFSET('Water Data'!$F$29,0,10*ROW('Water Data'!F22))="","",OFFSET('Water Data'!$F$29,0,10*ROW('Water Data'!F22)))</f>
        <v/>
      </c>
      <c r="CD28" s="36" t="str">
        <f ca="true">+IF(OFFSET('Water Data'!$F$30,0,10*ROW('Water Data'!F22))="","",OFFSET('Water Data'!$F$30,0,10*ROW('Water Data'!F22)))</f>
        <v/>
      </c>
      <c r="CE28" s="36" t="str">
        <f ca="true">+IF(OFFSET('Water Data'!$G$28,0,10*ROW('Water Data'!G22))="","",OFFSET('Water Data'!$G$28,0,10*ROW('Water Data'!G22)))</f>
        <v/>
      </c>
      <c r="CF28" s="36" t="str">
        <f ca="true">+IF(OFFSET('Water Data'!$G$29,0,10*ROW('Water Data'!G22))="","",OFFSET('Water Data'!$G$29,0,10*ROW('Water Data'!G22)))</f>
        <v/>
      </c>
      <c r="CG28" s="36" t="str">
        <f ca="true">+IF(OFFSET('Water Data'!$G$30,0,10*ROW('Water Data'!G22))="","",OFFSET('Water Data'!$G$30,0,10*ROW('Water Data'!G22)))</f>
        <v/>
      </c>
      <c r="CH28" s="36" t="str">
        <f ca="true">+IF(OFFSET('Water Data'!$H$28,0,10*ROW('Water Data'!H22))="","",OFFSET('Water Data'!$H$28,0,10*ROW('Water Data'!H22)))</f>
        <v/>
      </c>
      <c r="CI28" s="36" t="str">
        <f ca="true">+IF(OFFSET('Water Data'!$H$29,0,10*ROW('Water Data'!H22))="","",OFFSET('Water Data'!$H$29,0,10*ROW('Water Data'!H22)))</f>
        <v/>
      </c>
      <c r="CJ28" s="36" t="str">
        <f ca="true">+IF(OFFSET('Water Data'!$H$30,0,10*ROW('Water Data'!H22))="","",OFFSET('Water Data'!$H$30,0,10*ROW('Water Data'!H22)))</f>
        <v/>
      </c>
      <c r="CK28" s="36" t="str">
        <f ca="true">+IF(OFFSET('Sanitation Data'!$C$29,0,10*ROW('Sanitation Data'!C22))="","",OFFSET('Sanitation Data'!$C$29,0,10*ROW('Sanitation Data'!C22)))</f>
        <v/>
      </c>
      <c r="CL28" s="36" t="str">
        <f ca="true">+IF(OFFSET('Sanitation Data'!$C$30,0,10*ROW('Sanitation Data'!C22))="","",OFFSET('Sanitation Data'!$C$30,0,10*ROW('Sanitation Data'!C22)))</f>
        <v/>
      </c>
      <c r="CM28" s="36" t="str">
        <f ca="true">+IF(OFFSET('Sanitation Data'!$C$31,0,10*ROW('Sanitation Data'!C22))="","",OFFSET('Sanitation Data'!$C$31,0,10*ROW('Sanitation Data'!C22)))</f>
        <v/>
      </c>
      <c r="CN28" s="36" t="str">
        <f ca="true">+IF(OFFSET('Sanitation Data'!$C$32,0,10*ROW('Sanitation Data'!C22))="","",OFFSET('Sanitation Data'!$C$32,0,10*ROW('Sanitation Data'!C22)))</f>
        <v/>
      </c>
      <c r="CO28" s="36" t="str">
        <f ca="true">+IF(OFFSET('Sanitation Data'!$C$33,0,10*ROW('Sanitation Data'!C22))="","",OFFSET('Sanitation Data'!$C$33,0,10*ROW('Sanitation Data'!C22)))</f>
        <v/>
      </c>
      <c r="CP28" s="36" t="str">
        <f ca="true">+IF(OFFSET('Sanitation Data'!$D$29,0,10*ROW('Sanitation Data'!D22))="","",OFFSET('Sanitation Data'!$D$29,0,10*ROW('Sanitation Data'!D22)))</f>
        <v/>
      </c>
      <c r="CQ28" s="36" t="str">
        <f ca="true">+IF(OFFSET('Sanitation Data'!$D$30,0,10*ROW('Sanitation Data'!D22))="","",OFFSET('Sanitation Data'!$D$30,0,10*ROW('Sanitation Data'!D22)))</f>
        <v/>
      </c>
      <c r="CR28" s="36" t="str">
        <f ca="true">+IF(OFFSET('Sanitation Data'!$D$31,0,10*ROW('Sanitation Data'!D22))="","",OFFSET('Sanitation Data'!$D$31,0,10*ROW('Sanitation Data'!D22)))</f>
        <v/>
      </c>
      <c r="CS28" s="36" t="str">
        <f ca="true">+IF(OFFSET('Sanitation Data'!$D$32,0,10*ROW('Sanitation Data'!D22))="","",OFFSET('Sanitation Data'!$D$32,0,10*ROW('Sanitation Data'!D22)))</f>
        <v/>
      </c>
      <c r="CT28" s="36" t="str">
        <f ca="true">+IF(OFFSET('Sanitation Data'!$D$33,0,10*ROW('Sanitation Data'!D22))="","",OFFSET('Sanitation Data'!$D$33,0,10*ROW('Sanitation Data'!D22)))</f>
        <v/>
      </c>
      <c r="CU28" s="36" t="str">
        <f ca="true">+IF(OFFSET('Sanitation Data'!$E$29,0,10*ROW('Sanitation Data'!E22))="","",OFFSET('Sanitation Data'!$E$29,0,10*ROW('Sanitation Data'!E22)))</f>
        <v/>
      </c>
      <c r="CV28" s="36" t="str">
        <f ca="true">+IF(OFFSET('Sanitation Data'!$E$30,0,10*ROW('Sanitation Data'!E22))="","",OFFSET('Sanitation Data'!$E$30,0,10*ROW('Sanitation Data'!E22)))</f>
        <v/>
      </c>
      <c r="CW28" s="36" t="str">
        <f ca="true">+IF(OFFSET('Sanitation Data'!$E$31,0,10*ROW('Sanitation Data'!E22))="","",OFFSET('Sanitation Data'!$E$31,0,10*ROW('Sanitation Data'!E22)))</f>
        <v/>
      </c>
      <c r="CX28" s="36" t="str">
        <f ca="true">+IF(OFFSET('Sanitation Data'!$E$32,0,10*ROW('Sanitation Data'!E22))="","",OFFSET('Sanitation Data'!$E$32,0,10*ROW('Sanitation Data'!E22)))</f>
        <v/>
      </c>
      <c r="CY28" s="36" t="str">
        <f ca="true">+IF(OFFSET('Sanitation Data'!$E$33,0,10*ROW('Sanitation Data'!E22))="","",OFFSET('Sanitation Data'!$E$33,0,10*ROW('Sanitation Data'!E22)))</f>
        <v/>
      </c>
      <c r="CZ28" s="36" t="str">
        <f ca="true">+IF(OFFSET('Sanitation Data'!$F$29,0,10*ROW('Sanitation Data'!F22))="","",OFFSET('Sanitation Data'!$F$29,0,10*ROW('Sanitation Data'!F22)))</f>
        <v/>
      </c>
      <c r="DA28" s="36" t="str">
        <f ca="true">+IF(OFFSET('Sanitation Data'!$F$30,0,10*ROW('Sanitation Data'!F22))="","",OFFSET('Sanitation Data'!$F$30,0,10*ROW('Sanitation Data'!F22)))</f>
        <v/>
      </c>
      <c r="DB28" s="36" t="str">
        <f ca="true">+IF(OFFSET('Sanitation Data'!$F$31,0,10*ROW('Sanitation Data'!F22))="","",OFFSET('Sanitation Data'!$F$31,0,10*ROW('Sanitation Data'!F22)))</f>
        <v/>
      </c>
      <c r="DC28" s="36" t="str">
        <f ca="true">+IF(OFFSET('Sanitation Data'!$F$32,0,10*ROW('Sanitation Data'!F22))="","",OFFSET('Sanitation Data'!$F$32,0,10*ROW('Sanitation Data'!F22)))</f>
        <v/>
      </c>
      <c r="DD28" s="36" t="str">
        <f ca="true">+IF(OFFSET('Sanitation Data'!$F$33,0,10*ROW('Sanitation Data'!F22))="","",OFFSET('Sanitation Data'!$F$33,0,10*ROW('Sanitation Data'!F22)))</f>
        <v/>
      </c>
      <c r="DE28" s="36" t="str">
        <f ca="true">+IF(OFFSET('Sanitation Data'!$G$29,0,10*ROW('Sanitation Data'!G22))="","",OFFSET('Sanitation Data'!$G$29,0,10*ROW('Sanitation Data'!G22)))</f>
        <v/>
      </c>
      <c r="DF28" s="36" t="str">
        <f ca="true">+IF(OFFSET('Sanitation Data'!$G$30,0,10*ROW('Sanitation Data'!G22))="","",OFFSET('Sanitation Data'!$G$30,0,10*ROW('Sanitation Data'!G22)))</f>
        <v/>
      </c>
      <c r="DG28" s="36" t="str">
        <f ca="true">+IF(OFFSET('Sanitation Data'!$G$31,0,10*ROW('Sanitation Data'!G22))="","",OFFSET('Sanitation Data'!$G$31,0,10*ROW('Sanitation Data'!G22)))</f>
        <v/>
      </c>
      <c r="DH28" s="36" t="str">
        <f ca="true">+IF(OFFSET('Sanitation Data'!$G$32,0,10*ROW('Sanitation Data'!G22))="","",OFFSET('Sanitation Data'!$G$32,0,10*ROW('Sanitation Data'!G22)))</f>
        <v/>
      </c>
      <c r="DI28" s="36" t="str">
        <f ca="true">+IF(OFFSET('Sanitation Data'!$G$33,0,10*ROW('Sanitation Data'!G22))="","",OFFSET('Sanitation Data'!$G$33,0,10*ROW('Sanitation Data'!G22)))</f>
        <v/>
      </c>
      <c r="DJ28" s="36" t="str">
        <f ca="true">+IF(OFFSET('Sanitation Data'!$H$29,0,10*ROW('Sanitation Data'!H22))="","",OFFSET('Sanitation Data'!$H$29,0,10*ROW('Sanitation Data'!H22)))</f>
        <v/>
      </c>
      <c r="DK28" s="36" t="str">
        <f ca="true">+IF(OFFSET('Sanitation Data'!$H$30,0,10*ROW('Sanitation Data'!H22))="","",OFFSET('Sanitation Data'!$H$30,0,10*ROW('Sanitation Data'!H22)))</f>
        <v/>
      </c>
      <c r="DL28" s="36" t="str">
        <f ca="true">+IF(OFFSET('Sanitation Data'!$H$31,0,10*ROW('Sanitation Data'!H22))="","",OFFSET('Sanitation Data'!$H$31,0,10*ROW('Sanitation Data'!H22)))</f>
        <v/>
      </c>
      <c r="DM28" s="36" t="str">
        <f ca="true">+IF(OFFSET('Sanitation Data'!$H$32,0,10*ROW('Sanitation Data'!H22))="","",OFFSET('Sanitation Data'!$H$32,0,10*ROW('Sanitation Data'!H22)))</f>
        <v/>
      </c>
      <c r="DN28" s="36" t="str">
        <f ca="true">+IF(OFFSET('Sanitation Data'!$H$33,0,10*ROW('Sanitation Data'!H22))="","",OFFSET('Sanitation Data'!$H$33,0,10*ROW('Sanitation Data'!H22)))</f>
        <v/>
      </c>
      <c r="DO28" s="36" t="str">
        <f ca="true">+IF(OFFSET('Hygiene Data'!$C$12,0,10*ROW('Hygiene Data'!C22))="","",OFFSET('Hygiene Data'!$C$12,0,10*ROW('Hygiene Data'!C22)))</f>
        <v/>
      </c>
      <c r="DP28" s="36" t="str">
        <f ca="true">+IF(OFFSET('Hygiene Data'!$C$13,0,10*ROW('Hygiene Data'!C22))="","",OFFSET('Hygiene Data'!$C$13,0,10*ROW('Hygiene Data'!C22)))</f>
        <v/>
      </c>
      <c r="DQ28" s="36" t="str">
        <f ca="true">+IF(OFFSET('Hygiene Data'!$C$14,0,10*ROW('Hygiene Data'!C22))="","",OFFSET('Hygiene Data'!$C$14,0,10*ROW('Hygiene Data'!C22)))</f>
        <v/>
      </c>
      <c r="DR28" s="36" t="str">
        <f ca="true">+IF(OFFSET('Hygiene Data'!$D$12,0,10*ROW('Hygiene Data'!D22))="","",OFFSET('Hygiene Data'!$D$12,0,10*ROW('Hygiene Data'!D22)))</f>
        <v/>
      </c>
      <c r="DS28" s="36" t="str">
        <f ca="true">+IF(OFFSET('Hygiene Data'!$D$13,0,10*ROW('Hygiene Data'!D22))="","",OFFSET('Hygiene Data'!$D$13,0,10*ROW('Hygiene Data'!D22)))</f>
        <v/>
      </c>
      <c r="DT28" s="36" t="str">
        <f ca="true">+IF(OFFSET('Hygiene Data'!$D$14,0,10*ROW('Hygiene Data'!D22))="","",OFFSET('Hygiene Data'!$D$14,0,10*ROW('Hygiene Data'!D22)))</f>
        <v/>
      </c>
      <c r="DU28" s="36" t="str">
        <f ca="true">+IF(OFFSET('Hygiene Data'!$E$12,0,10*ROW('Hygiene Data'!E22))="","",OFFSET('Hygiene Data'!$E$12,0,10*ROW('Hygiene Data'!E22)))</f>
        <v/>
      </c>
      <c r="DV28" s="36" t="str">
        <f ca="true">+IF(OFFSET('Hygiene Data'!$E$13,0,10*ROW('Hygiene Data'!E22))="","",OFFSET('Hygiene Data'!$E$13,0,10*ROW('Hygiene Data'!E22)))</f>
        <v/>
      </c>
      <c r="DW28" s="36" t="str">
        <f ca="true">+IF(OFFSET('Hygiene Data'!$E$14,0,10*ROW('Hygiene Data'!E22))="","",OFFSET('Hygiene Data'!$E$14,0,10*ROW('Hygiene Data'!E22)))</f>
        <v/>
      </c>
      <c r="DX28" s="36" t="str">
        <f ca="true">+IF(OFFSET('Hygiene Data'!$F$12,0,10*ROW('Hygiene Data'!F22))="","",OFFSET('Hygiene Data'!$F$12,0,10*ROW('Hygiene Data'!F22)))</f>
        <v/>
      </c>
      <c r="DY28" s="36" t="str">
        <f ca="true">+IF(OFFSET('Hygiene Data'!$F$13,0,10*ROW('Hygiene Data'!F22))="","",OFFSET('Hygiene Data'!$F$13,0,10*ROW('Hygiene Data'!F22)))</f>
        <v/>
      </c>
      <c r="DZ28" s="36" t="str">
        <f ca="true">+IF(OFFSET('Hygiene Data'!$F$14,0,10*ROW('Hygiene Data'!F22))="","",OFFSET('Hygiene Data'!$F$14,0,10*ROW('Hygiene Data'!F22)))</f>
        <v/>
      </c>
      <c r="EA28" s="36" t="str">
        <f ca="true">+IF(OFFSET('Hygiene Data'!$G$12,0,10*ROW('Hygiene Data'!G22))="","",OFFSET('Hygiene Data'!$G$12,0,10*ROW('Hygiene Data'!G22)))</f>
        <v/>
      </c>
      <c r="EB28" s="36" t="str">
        <f ca="true">+IF(OFFSET('Hygiene Data'!$G$13,0,10*ROW('Hygiene Data'!G22))="","",OFFSET('Hygiene Data'!$G$13,0,10*ROW('Hygiene Data'!G22)))</f>
        <v/>
      </c>
      <c r="EC28" s="36" t="str">
        <f ca="true">+IF(OFFSET('Hygiene Data'!$G$14,0,10*ROW('Hygiene Data'!G22))="","",OFFSET('Hygiene Data'!$G$14,0,10*ROW('Hygiene Data'!G22)))</f>
        <v/>
      </c>
      <c r="ED28" s="36" t="str">
        <f ca="true">+IF(OFFSET('Hygiene Data'!$H$12,0,10*ROW('Hygiene Data'!H22))="","",OFFSET('Hygiene Data'!$H$12,0,10*ROW('Hygiene Data'!H22)))</f>
        <v/>
      </c>
      <c r="EE28" s="36" t="str">
        <f ca="true">+IF(OFFSET('Hygiene Data'!$H$13,0,10*ROW('Hygiene Data'!H22))="","",OFFSET('Hygiene Data'!$H$13,0,10*ROW('Hygiene Data'!H22)))</f>
        <v/>
      </c>
      <c r="EF28" s="36" t="str">
        <f ca="true">+IF(OFFSET('Hygiene Data'!$H$14,0,10*ROW('Hygiene Data'!H22))="","",OFFSET('Hygiene Data'!$H$14,0,10*ROW('Hygiene Data'!H22)))</f>
        <v/>
      </c>
    </row>
    <row r="29" x14ac:dyDescent="0.2">
      <c r="A29" s="59" t="str">
        <f ca="true">+IF(OFFSET('Water Data'!$B$1,0,10*ROW('Water Data'!B23))="","",OFFSET('Water Data'!$B$1,0,10*ROW('Water Data'!B23)))</f>
        <v/>
      </c>
      <c r="B29" s="59" t="str">
        <f ca="true">+IF(OFFSET('Water Data'!$A$3,0,10*ROW('Water Data'!A23))="","",OFFSET('Water Data'!$A$3,0,10*ROW('Water Data'!A23)))</f>
        <v/>
      </c>
      <c r="C29" s="59" t="str">
        <f ca="true">+IF(OFFSET('Water Data'!$C$3,0,10*ROW('Water Data'!C23))="","",OFFSET('Water Data'!$C$3,0,10*ROW('Water Data'!C23)))</f>
        <v/>
      </c>
      <c r="D29" s="252"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52"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52"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52"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52"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52"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52"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52"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52"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52"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52"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52"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52"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52"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52"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52"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52"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52"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3"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3"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3"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3"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3"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3"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3"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3"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3"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3"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3"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3"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3"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3"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3"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3"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3"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3"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3"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3"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3"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3"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3"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3"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3"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3"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3"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3"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3"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3"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4"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4"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4"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4"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4"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4"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4"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4"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4"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4"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4"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4"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4"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4"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4"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4"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4"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4"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6" t="str">
        <f ca="true">+IF(OFFSET('Water Data'!$C$28,0,10*ROW('Water Data'!C23))="","",OFFSET('Water Data'!$C$28,0,10*ROW('Water Data'!C23)))</f>
        <v/>
      </c>
      <c r="BT29" s="36" t="str">
        <f ca="true">+IF(OFFSET('Water Data'!$C$29,0,10*ROW('Water Data'!C23))="","",OFFSET('Water Data'!$C$29,0,10*ROW('Water Data'!C23)))</f>
        <v/>
      </c>
      <c r="BU29" s="36" t="str">
        <f ca="true">+IF(OFFSET('Water Data'!$C$30,0,10*ROW('Water Data'!C23))="","",OFFSET('Water Data'!$C$30,0,10*ROW('Water Data'!C23)))</f>
        <v/>
      </c>
      <c r="BV29" s="36" t="str">
        <f ca="true">+IF(OFFSET('Water Data'!$D$28,0,10*ROW('Water Data'!D23))="","",OFFSET('Water Data'!$D$28,0,10*ROW('Water Data'!D23)))</f>
        <v/>
      </c>
      <c r="BW29" s="36" t="str">
        <f ca="true">+IF(OFFSET('Water Data'!$D$29,0,10*ROW('Water Data'!D23))="","",OFFSET('Water Data'!$D$29,0,10*ROW('Water Data'!D23)))</f>
        <v/>
      </c>
      <c r="BX29" s="36" t="str">
        <f ca="true">+IF(OFFSET('Water Data'!$D$30,0,10*ROW('Water Data'!D23))="","",OFFSET('Water Data'!$D$30,0,10*ROW('Water Data'!D23)))</f>
        <v/>
      </c>
      <c r="BY29" s="36" t="str">
        <f ca="true">+IF(OFFSET('Water Data'!$E$28,0,10*ROW('Water Data'!E23))="","",OFFSET('Water Data'!$E$28,0,10*ROW('Water Data'!E23)))</f>
        <v/>
      </c>
      <c r="BZ29" s="36" t="str">
        <f ca="true">+IF(OFFSET('Water Data'!$E$29,0,10*ROW('Water Data'!E23))="","",OFFSET('Water Data'!$E$29,0,10*ROW('Water Data'!E23)))</f>
        <v/>
      </c>
      <c r="CA29" s="36" t="str">
        <f ca="true">+IF(OFFSET('Water Data'!$E$30,0,10*ROW('Water Data'!E23))="","",OFFSET('Water Data'!$E$30,0,10*ROW('Water Data'!E23)))</f>
        <v/>
      </c>
      <c r="CB29" s="36" t="str">
        <f ca="true">+IF(OFFSET('Water Data'!$F$28,0,10*ROW('Water Data'!F23))="","",OFFSET('Water Data'!$F$28,0,10*ROW('Water Data'!F23)))</f>
        <v/>
      </c>
      <c r="CC29" s="36" t="str">
        <f ca="true">+IF(OFFSET('Water Data'!$F$29,0,10*ROW('Water Data'!F23))="","",OFFSET('Water Data'!$F$29,0,10*ROW('Water Data'!F23)))</f>
        <v/>
      </c>
      <c r="CD29" s="36" t="str">
        <f ca="true">+IF(OFFSET('Water Data'!$F$30,0,10*ROW('Water Data'!F23))="","",OFFSET('Water Data'!$F$30,0,10*ROW('Water Data'!F23)))</f>
        <v/>
      </c>
      <c r="CE29" s="36" t="str">
        <f ca="true">+IF(OFFSET('Water Data'!$G$28,0,10*ROW('Water Data'!G23))="","",OFFSET('Water Data'!$G$28,0,10*ROW('Water Data'!G23)))</f>
        <v/>
      </c>
      <c r="CF29" s="36" t="str">
        <f ca="true">+IF(OFFSET('Water Data'!$G$29,0,10*ROW('Water Data'!G23))="","",OFFSET('Water Data'!$G$29,0,10*ROW('Water Data'!G23)))</f>
        <v/>
      </c>
      <c r="CG29" s="36" t="str">
        <f ca="true">+IF(OFFSET('Water Data'!$G$30,0,10*ROW('Water Data'!G23))="","",OFFSET('Water Data'!$G$30,0,10*ROW('Water Data'!G23)))</f>
        <v/>
      </c>
      <c r="CH29" s="36" t="str">
        <f ca="true">+IF(OFFSET('Water Data'!$H$28,0,10*ROW('Water Data'!H23))="","",OFFSET('Water Data'!$H$28,0,10*ROW('Water Data'!H23)))</f>
        <v/>
      </c>
      <c r="CI29" s="36" t="str">
        <f ca="true">+IF(OFFSET('Water Data'!$H$29,0,10*ROW('Water Data'!H23))="","",OFFSET('Water Data'!$H$29,0,10*ROW('Water Data'!H23)))</f>
        <v/>
      </c>
      <c r="CJ29" s="36" t="str">
        <f ca="true">+IF(OFFSET('Water Data'!$H$30,0,10*ROW('Water Data'!H23))="","",OFFSET('Water Data'!$H$30,0,10*ROW('Water Data'!H23)))</f>
        <v/>
      </c>
      <c r="CK29" s="36" t="str">
        <f ca="true">+IF(OFFSET('Sanitation Data'!$C$29,0,10*ROW('Sanitation Data'!C23))="","",OFFSET('Sanitation Data'!$C$29,0,10*ROW('Sanitation Data'!C23)))</f>
        <v/>
      </c>
      <c r="CL29" s="36" t="str">
        <f ca="true">+IF(OFFSET('Sanitation Data'!$C$30,0,10*ROW('Sanitation Data'!C23))="","",OFFSET('Sanitation Data'!$C$30,0,10*ROW('Sanitation Data'!C23)))</f>
        <v/>
      </c>
      <c r="CM29" s="36" t="str">
        <f ca="true">+IF(OFFSET('Sanitation Data'!$C$31,0,10*ROW('Sanitation Data'!C23))="","",OFFSET('Sanitation Data'!$C$31,0,10*ROW('Sanitation Data'!C23)))</f>
        <v/>
      </c>
      <c r="CN29" s="36" t="str">
        <f ca="true">+IF(OFFSET('Sanitation Data'!$C$32,0,10*ROW('Sanitation Data'!C23))="","",OFFSET('Sanitation Data'!$C$32,0,10*ROW('Sanitation Data'!C23)))</f>
        <v/>
      </c>
      <c r="CO29" s="36" t="str">
        <f ca="true">+IF(OFFSET('Sanitation Data'!$C$33,0,10*ROW('Sanitation Data'!C23))="","",OFFSET('Sanitation Data'!$C$33,0,10*ROW('Sanitation Data'!C23)))</f>
        <v/>
      </c>
      <c r="CP29" s="36" t="str">
        <f ca="true">+IF(OFFSET('Sanitation Data'!$D$29,0,10*ROW('Sanitation Data'!D23))="","",OFFSET('Sanitation Data'!$D$29,0,10*ROW('Sanitation Data'!D23)))</f>
        <v/>
      </c>
      <c r="CQ29" s="36" t="str">
        <f ca="true">+IF(OFFSET('Sanitation Data'!$D$30,0,10*ROW('Sanitation Data'!D23))="","",OFFSET('Sanitation Data'!$D$30,0,10*ROW('Sanitation Data'!D23)))</f>
        <v/>
      </c>
      <c r="CR29" s="36" t="str">
        <f ca="true">+IF(OFFSET('Sanitation Data'!$D$31,0,10*ROW('Sanitation Data'!D23))="","",OFFSET('Sanitation Data'!$D$31,0,10*ROW('Sanitation Data'!D23)))</f>
        <v/>
      </c>
      <c r="CS29" s="36" t="str">
        <f ca="true">+IF(OFFSET('Sanitation Data'!$D$32,0,10*ROW('Sanitation Data'!D23))="","",OFFSET('Sanitation Data'!$D$32,0,10*ROW('Sanitation Data'!D23)))</f>
        <v/>
      </c>
      <c r="CT29" s="36" t="str">
        <f ca="true">+IF(OFFSET('Sanitation Data'!$D$33,0,10*ROW('Sanitation Data'!D23))="","",OFFSET('Sanitation Data'!$D$33,0,10*ROW('Sanitation Data'!D23)))</f>
        <v/>
      </c>
      <c r="CU29" s="36" t="str">
        <f ca="true">+IF(OFFSET('Sanitation Data'!$E$29,0,10*ROW('Sanitation Data'!E23))="","",OFFSET('Sanitation Data'!$E$29,0,10*ROW('Sanitation Data'!E23)))</f>
        <v/>
      </c>
      <c r="CV29" s="36" t="str">
        <f ca="true">+IF(OFFSET('Sanitation Data'!$E$30,0,10*ROW('Sanitation Data'!E23))="","",OFFSET('Sanitation Data'!$E$30,0,10*ROW('Sanitation Data'!E23)))</f>
        <v/>
      </c>
      <c r="CW29" s="36" t="str">
        <f ca="true">+IF(OFFSET('Sanitation Data'!$E$31,0,10*ROW('Sanitation Data'!E23))="","",OFFSET('Sanitation Data'!$E$31,0,10*ROW('Sanitation Data'!E23)))</f>
        <v/>
      </c>
      <c r="CX29" s="36" t="str">
        <f ca="true">+IF(OFFSET('Sanitation Data'!$E$32,0,10*ROW('Sanitation Data'!E23))="","",OFFSET('Sanitation Data'!$E$32,0,10*ROW('Sanitation Data'!E23)))</f>
        <v/>
      </c>
      <c r="CY29" s="36" t="str">
        <f ca="true">+IF(OFFSET('Sanitation Data'!$E$33,0,10*ROW('Sanitation Data'!E23))="","",OFFSET('Sanitation Data'!$E$33,0,10*ROW('Sanitation Data'!E23)))</f>
        <v/>
      </c>
      <c r="CZ29" s="36" t="str">
        <f ca="true">+IF(OFFSET('Sanitation Data'!$F$29,0,10*ROW('Sanitation Data'!F23))="","",OFFSET('Sanitation Data'!$F$29,0,10*ROW('Sanitation Data'!F23)))</f>
        <v/>
      </c>
      <c r="DA29" s="36" t="str">
        <f ca="true">+IF(OFFSET('Sanitation Data'!$F$30,0,10*ROW('Sanitation Data'!F23))="","",OFFSET('Sanitation Data'!$F$30,0,10*ROW('Sanitation Data'!F23)))</f>
        <v/>
      </c>
      <c r="DB29" s="36" t="str">
        <f ca="true">+IF(OFFSET('Sanitation Data'!$F$31,0,10*ROW('Sanitation Data'!F23))="","",OFFSET('Sanitation Data'!$F$31,0,10*ROW('Sanitation Data'!F23)))</f>
        <v/>
      </c>
      <c r="DC29" s="36" t="str">
        <f ca="true">+IF(OFFSET('Sanitation Data'!$F$32,0,10*ROW('Sanitation Data'!F23))="","",OFFSET('Sanitation Data'!$F$32,0,10*ROW('Sanitation Data'!F23)))</f>
        <v/>
      </c>
      <c r="DD29" s="36" t="str">
        <f ca="true">+IF(OFFSET('Sanitation Data'!$F$33,0,10*ROW('Sanitation Data'!F23))="","",OFFSET('Sanitation Data'!$F$33,0,10*ROW('Sanitation Data'!F23)))</f>
        <v/>
      </c>
      <c r="DE29" s="36" t="str">
        <f ca="true">+IF(OFFSET('Sanitation Data'!$G$29,0,10*ROW('Sanitation Data'!G23))="","",OFFSET('Sanitation Data'!$G$29,0,10*ROW('Sanitation Data'!G23)))</f>
        <v/>
      </c>
      <c r="DF29" s="36" t="str">
        <f ca="true">+IF(OFFSET('Sanitation Data'!$G$30,0,10*ROW('Sanitation Data'!G23))="","",OFFSET('Sanitation Data'!$G$30,0,10*ROW('Sanitation Data'!G23)))</f>
        <v/>
      </c>
      <c r="DG29" s="36" t="str">
        <f ca="true">+IF(OFFSET('Sanitation Data'!$G$31,0,10*ROW('Sanitation Data'!G23))="","",OFFSET('Sanitation Data'!$G$31,0,10*ROW('Sanitation Data'!G23)))</f>
        <v/>
      </c>
      <c r="DH29" s="36" t="str">
        <f ca="true">+IF(OFFSET('Sanitation Data'!$G$32,0,10*ROW('Sanitation Data'!G23))="","",OFFSET('Sanitation Data'!$G$32,0,10*ROW('Sanitation Data'!G23)))</f>
        <v/>
      </c>
      <c r="DI29" s="36" t="str">
        <f ca="true">+IF(OFFSET('Sanitation Data'!$G$33,0,10*ROW('Sanitation Data'!G23))="","",OFFSET('Sanitation Data'!$G$33,0,10*ROW('Sanitation Data'!G23)))</f>
        <v/>
      </c>
      <c r="DJ29" s="36" t="str">
        <f ca="true">+IF(OFFSET('Sanitation Data'!$H$29,0,10*ROW('Sanitation Data'!H23))="","",OFFSET('Sanitation Data'!$H$29,0,10*ROW('Sanitation Data'!H23)))</f>
        <v/>
      </c>
      <c r="DK29" s="36" t="str">
        <f ca="true">+IF(OFFSET('Sanitation Data'!$H$30,0,10*ROW('Sanitation Data'!H23))="","",OFFSET('Sanitation Data'!$H$30,0,10*ROW('Sanitation Data'!H23)))</f>
        <v/>
      </c>
      <c r="DL29" s="36" t="str">
        <f ca="true">+IF(OFFSET('Sanitation Data'!$H$31,0,10*ROW('Sanitation Data'!H23))="","",OFFSET('Sanitation Data'!$H$31,0,10*ROW('Sanitation Data'!H23)))</f>
        <v/>
      </c>
      <c r="DM29" s="36" t="str">
        <f ca="true">+IF(OFFSET('Sanitation Data'!$H$32,0,10*ROW('Sanitation Data'!H23))="","",OFFSET('Sanitation Data'!$H$32,0,10*ROW('Sanitation Data'!H23)))</f>
        <v/>
      </c>
      <c r="DN29" s="36" t="str">
        <f ca="true">+IF(OFFSET('Sanitation Data'!$H$33,0,10*ROW('Sanitation Data'!H23))="","",OFFSET('Sanitation Data'!$H$33,0,10*ROW('Sanitation Data'!H23)))</f>
        <v/>
      </c>
      <c r="DO29" s="36" t="str">
        <f ca="true">+IF(OFFSET('Hygiene Data'!$C$12,0,10*ROW('Hygiene Data'!C23))="","",OFFSET('Hygiene Data'!$C$12,0,10*ROW('Hygiene Data'!C23)))</f>
        <v/>
      </c>
      <c r="DP29" s="36" t="str">
        <f ca="true">+IF(OFFSET('Hygiene Data'!$C$13,0,10*ROW('Hygiene Data'!C23))="","",OFFSET('Hygiene Data'!$C$13,0,10*ROW('Hygiene Data'!C23)))</f>
        <v/>
      </c>
      <c r="DQ29" s="36" t="str">
        <f ca="true">+IF(OFFSET('Hygiene Data'!$C$14,0,10*ROW('Hygiene Data'!C23))="","",OFFSET('Hygiene Data'!$C$14,0,10*ROW('Hygiene Data'!C23)))</f>
        <v/>
      </c>
      <c r="DR29" s="36" t="str">
        <f ca="true">+IF(OFFSET('Hygiene Data'!$D$12,0,10*ROW('Hygiene Data'!D23))="","",OFFSET('Hygiene Data'!$D$12,0,10*ROW('Hygiene Data'!D23)))</f>
        <v/>
      </c>
      <c r="DS29" s="36" t="str">
        <f ca="true">+IF(OFFSET('Hygiene Data'!$D$13,0,10*ROW('Hygiene Data'!D23))="","",OFFSET('Hygiene Data'!$D$13,0,10*ROW('Hygiene Data'!D23)))</f>
        <v/>
      </c>
      <c r="DT29" s="36" t="str">
        <f ca="true">+IF(OFFSET('Hygiene Data'!$D$14,0,10*ROW('Hygiene Data'!D23))="","",OFFSET('Hygiene Data'!$D$14,0,10*ROW('Hygiene Data'!D23)))</f>
        <v/>
      </c>
      <c r="DU29" s="36" t="str">
        <f ca="true">+IF(OFFSET('Hygiene Data'!$E$12,0,10*ROW('Hygiene Data'!E23))="","",OFFSET('Hygiene Data'!$E$12,0,10*ROW('Hygiene Data'!E23)))</f>
        <v/>
      </c>
      <c r="DV29" s="36" t="str">
        <f ca="true">+IF(OFFSET('Hygiene Data'!$E$13,0,10*ROW('Hygiene Data'!E23))="","",OFFSET('Hygiene Data'!$E$13,0,10*ROW('Hygiene Data'!E23)))</f>
        <v/>
      </c>
      <c r="DW29" s="36" t="str">
        <f ca="true">+IF(OFFSET('Hygiene Data'!$E$14,0,10*ROW('Hygiene Data'!E23))="","",OFFSET('Hygiene Data'!$E$14,0,10*ROW('Hygiene Data'!E23)))</f>
        <v/>
      </c>
      <c r="DX29" s="36" t="str">
        <f ca="true">+IF(OFFSET('Hygiene Data'!$F$12,0,10*ROW('Hygiene Data'!F23))="","",OFFSET('Hygiene Data'!$F$12,0,10*ROW('Hygiene Data'!F23)))</f>
        <v/>
      </c>
      <c r="DY29" s="36" t="str">
        <f ca="true">+IF(OFFSET('Hygiene Data'!$F$13,0,10*ROW('Hygiene Data'!F23))="","",OFFSET('Hygiene Data'!$F$13,0,10*ROW('Hygiene Data'!F23)))</f>
        <v/>
      </c>
      <c r="DZ29" s="36" t="str">
        <f ca="true">+IF(OFFSET('Hygiene Data'!$F$14,0,10*ROW('Hygiene Data'!F23))="","",OFFSET('Hygiene Data'!$F$14,0,10*ROW('Hygiene Data'!F23)))</f>
        <v/>
      </c>
      <c r="EA29" s="36" t="str">
        <f ca="true">+IF(OFFSET('Hygiene Data'!$G$12,0,10*ROW('Hygiene Data'!G23))="","",OFFSET('Hygiene Data'!$G$12,0,10*ROW('Hygiene Data'!G23)))</f>
        <v/>
      </c>
      <c r="EB29" s="36" t="str">
        <f ca="true">+IF(OFFSET('Hygiene Data'!$G$13,0,10*ROW('Hygiene Data'!G23))="","",OFFSET('Hygiene Data'!$G$13,0,10*ROW('Hygiene Data'!G23)))</f>
        <v/>
      </c>
      <c r="EC29" s="36" t="str">
        <f ca="true">+IF(OFFSET('Hygiene Data'!$G$14,0,10*ROW('Hygiene Data'!G23))="","",OFFSET('Hygiene Data'!$G$14,0,10*ROW('Hygiene Data'!G23)))</f>
        <v/>
      </c>
      <c r="ED29" s="36" t="str">
        <f ca="true">+IF(OFFSET('Hygiene Data'!$H$12,0,10*ROW('Hygiene Data'!H23))="","",OFFSET('Hygiene Data'!$H$12,0,10*ROW('Hygiene Data'!H23)))</f>
        <v/>
      </c>
      <c r="EE29" s="36" t="str">
        <f ca="true">+IF(OFFSET('Hygiene Data'!$H$13,0,10*ROW('Hygiene Data'!H23))="","",OFFSET('Hygiene Data'!$H$13,0,10*ROW('Hygiene Data'!H23)))</f>
        <v/>
      </c>
      <c r="EF29" s="36" t="str">
        <f ca="true">+IF(OFFSET('Hygiene Data'!$H$14,0,10*ROW('Hygiene Data'!H23))="","",OFFSET('Hygiene Data'!$H$14,0,10*ROW('Hygiene Data'!H23)))</f>
        <v/>
      </c>
    </row>
    <row r="30" x14ac:dyDescent="0.2">
      <c r="A30" s="59" t="str">
        <f ca="true">+IF(OFFSET('Water Data'!$B$1,0,10*ROW('Water Data'!B24))="","",OFFSET('Water Data'!$B$1,0,10*ROW('Water Data'!B24)))</f>
        <v/>
      </c>
      <c r="B30" s="59" t="str">
        <f ca="true">+IF(OFFSET('Water Data'!$A$3,0,10*ROW('Water Data'!A24))="","",OFFSET('Water Data'!$A$3,0,10*ROW('Water Data'!A24)))</f>
        <v/>
      </c>
      <c r="C30" s="59" t="str">
        <f ca="true">+IF(OFFSET('Water Data'!$C$3,0,10*ROW('Water Data'!C24))="","",OFFSET('Water Data'!$C$3,0,10*ROW('Water Data'!C24)))</f>
        <v/>
      </c>
      <c r="D30" s="252"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52"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52"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52"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52"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52"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52"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52"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52"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52"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52"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52"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52"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52"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52"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52"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52"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52"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3"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3"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3"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3"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3"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3"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3"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3"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3"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3"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3"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3"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3"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3"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3"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3"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3"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3"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3"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3"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3"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3"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3"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3"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3"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3"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3"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3"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3"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3"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4"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4"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4"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4"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4"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4"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4"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4"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4"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4"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4"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4"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4"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4"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4"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4"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4"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4"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6" t="str">
        <f ca="true">+IF(OFFSET('Water Data'!$C$28,0,10*ROW('Water Data'!C24))="","",OFFSET('Water Data'!$C$28,0,10*ROW('Water Data'!C24)))</f>
        <v/>
      </c>
      <c r="BT30" s="36" t="str">
        <f ca="true">+IF(OFFSET('Water Data'!$C$29,0,10*ROW('Water Data'!C24))="","",OFFSET('Water Data'!$C$29,0,10*ROW('Water Data'!C24)))</f>
        <v/>
      </c>
      <c r="BU30" s="36" t="str">
        <f ca="true">+IF(OFFSET('Water Data'!$C$30,0,10*ROW('Water Data'!C24))="","",OFFSET('Water Data'!$C$30,0,10*ROW('Water Data'!C24)))</f>
        <v/>
      </c>
      <c r="BV30" s="36" t="str">
        <f ca="true">+IF(OFFSET('Water Data'!$D$28,0,10*ROW('Water Data'!D24))="","",OFFSET('Water Data'!$D$28,0,10*ROW('Water Data'!D24)))</f>
        <v/>
      </c>
      <c r="BW30" s="36" t="str">
        <f ca="true">+IF(OFFSET('Water Data'!$D$29,0,10*ROW('Water Data'!D24))="","",OFFSET('Water Data'!$D$29,0,10*ROW('Water Data'!D24)))</f>
        <v/>
      </c>
      <c r="BX30" s="36" t="str">
        <f ca="true">+IF(OFFSET('Water Data'!$D$30,0,10*ROW('Water Data'!D24))="","",OFFSET('Water Data'!$D$30,0,10*ROW('Water Data'!D24)))</f>
        <v/>
      </c>
      <c r="BY30" s="36" t="str">
        <f ca="true">+IF(OFFSET('Water Data'!$E$28,0,10*ROW('Water Data'!E24))="","",OFFSET('Water Data'!$E$28,0,10*ROW('Water Data'!E24)))</f>
        <v/>
      </c>
      <c r="BZ30" s="36" t="str">
        <f ca="true">+IF(OFFSET('Water Data'!$E$29,0,10*ROW('Water Data'!E24))="","",OFFSET('Water Data'!$E$29,0,10*ROW('Water Data'!E24)))</f>
        <v/>
      </c>
      <c r="CA30" s="36" t="str">
        <f ca="true">+IF(OFFSET('Water Data'!$E$30,0,10*ROW('Water Data'!E24))="","",OFFSET('Water Data'!$E$30,0,10*ROW('Water Data'!E24)))</f>
        <v/>
      </c>
      <c r="CB30" s="36" t="str">
        <f ca="true">+IF(OFFSET('Water Data'!$F$28,0,10*ROW('Water Data'!F24))="","",OFFSET('Water Data'!$F$28,0,10*ROW('Water Data'!F24)))</f>
        <v/>
      </c>
      <c r="CC30" s="36" t="str">
        <f ca="true">+IF(OFFSET('Water Data'!$F$29,0,10*ROW('Water Data'!F24))="","",OFFSET('Water Data'!$F$29,0,10*ROW('Water Data'!F24)))</f>
        <v/>
      </c>
      <c r="CD30" s="36" t="str">
        <f ca="true">+IF(OFFSET('Water Data'!$F$30,0,10*ROW('Water Data'!F24))="","",OFFSET('Water Data'!$F$30,0,10*ROW('Water Data'!F24)))</f>
        <v/>
      </c>
      <c r="CE30" s="36" t="str">
        <f ca="true">+IF(OFFSET('Water Data'!$G$28,0,10*ROW('Water Data'!G24))="","",OFFSET('Water Data'!$G$28,0,10*ROW('Water Data'!G24)))</f>
        <v/>
      </c>
      <c r="CF30" s="36" t="str">
        <f ca="true">+IF(OFFSET('Water Data'!$G$29,0,10*ROW('Water Data'!G24))="","",OFFSET('Water Data'!$G$29,0,10*ROW('Water Data'!G24)))</f>
        <v/>
      </c>
      <c r="CG30" s="36" t="str">
        <f ca="true">+IF(OFFSET('Water Data'!$G$30,0,10*ROW('Water Data'!G24))="","",OFFSET('Water Data'!$G$30,0,10*ROW('Water Data'!G24)))</f>
        <v/>
      </c>
      <c r="CH30" s="36" t="str">
        <f ca="true">+IF(OFFSET('Water Data'!$H$28,0,10*ROW('Water Data'!H24))="","",OFFSET('Water Data'!$H$28,0,10*ROW('Water Data'!H24)))</f>
        <v/>
      </c>
      <c r="CI30" s="36" t="str">
        <f ca="true">+IF(OFFSET('Water Data'!$H$29,0,10*ROW('Water Data'!H24))="","",OFFSET('Water Data'!$H$29,0,10*ROW('Water Data'!H24)))</f>
        <v/>
      </c>
      <c r="CJ30" s="36" t="str">
        <f ca="true">+IF(OFFSET('Water Data'!$H$30,0,10*ROW('Water Data'!H24))="","",OFFSET('Water Data'!$H$30,0,10*ROW('Water Data'!H24)))</f>
        <v/>
      </c>
      <c r="CK30" s="36" t="str">
        <f ca="true">+IF(OFFSET('Sanitation Data'!$C$29,0,10*ROW('Sanitation Data'!C24))="","",OFFSET('Sanitation Data'!$C$29,0,10*ROW('Sanitation Data'!C24)))</f>
        <v/>
      </c>
      <c r="CL30" s="36" t="str">
        <f ca="true">+IF(OFFSET('Sanitation Data'!$C$30,0,10*ROW('Sanitation Data'!C24))="","",OFFSET('Sanitation Data'!$C$30,0,10*ROW('Sanitation Data'!C24)))</f>
        <v/>
      </c>
      <c r="CM30" s="36" t="str">
        <f ca="true">+IF(OFFSET('Sanitation Data'!$C$31,0,10*ROW('Sanitation Data'!C24))="","",OFFSET('Sanitation Data'!$C$31,0,10*ROW('Sanitation Data'!C24)))</f>
        <v/>
      </c>
      <c r="CN30" s="36" t="str">
        <f ca="true">+IF(OFFSET('Sanitation Data'!$C$32,0,10*ROW('Sanitation Data'!C24))="","",OFFSET('Sanitation Data'!$C$32,0,10*ROW('Sanitation Data'!C24)))</f>
        <v/>
      </c>
      <c r="CO30" s="36" t="str">
        <f ca="true">+IF(OFFSET('Sanitation Data'!$C$33,0,10*ROW('Sanitation Data'!C24))="","",OFFSET('Sanitation Data'!$C$33,0,10*ROW('Sanitation Data'!C24)))</f>
        <v/>
      </c>
      <c r="CP30" s="36" t="str">
        <f ca="true">+IF(OFFSET('Sanitation Data'!$D$29,0,10*ROW('Sanitation Data'!D24))="","",OFFSET('Sanitation Data'!$D$29,0,10*ROW('Sanitation Data'!D24)))</f>
        <v/>
      </c>
      <c r="CQ30" s="36" t="str">
        <f ca="true">+IF(OFFSET('Sanitation Data'!$D$30,0,10*ROW('Sanitation Data'!D24))="","",OFFSET('Sanitation Data'!$D$30,0,10*ROW('Sanitation Data'!D24)))</f>
        <v/>
      </c>
      <c r="CR30" s="36" t="str">
        <f ca="true">+IF(OFFSET('Sanitation Data'!$D$31,0,10*ROW('Sanitation Data'!D24))="","",OFFSET('Sanitation Data'!$D$31,0,10*ROW('Sanitation Data'!D24)))</f>
        <v/>
      </c>
      <c r="CS30" s="36" t="str">
        <f ca="true">+IF(OFFSET('Sanitation Data'!$D$32,0,10*ROW('Sanitation Data'!D24))="","",OFFSET('Sanitation Data'!$D$32,0,10*ROW('Sanitation Data'!D24)))</f>
        <v/>
      </c>
      <c r="CT30" s="36" t="str">
        <f ca="true">+IF(OFFSET('Sanitation Data'!$D$33,0,10*ROW('Sanitation Data'!D24))="","",OFFSET('Sanitation Data'!$D$33,0,10*ROW('Sanitation Data'!D24)))</f>
        <v/>
      </c>
      <c r="CU30" s="36" t="str">
        <f ca="true">+IF(OFFSET('Sanitation Data'!$E$29,0,10*ROW('Sanitation Data'!E24))="","",OFFSET('Sanitation Data'!$E$29,0,10*ROW('Sanitation Data'!E24)))</f>
        <v/>
      </c>
      <c r="CV30" s="36" t="str">
        <f ca="true">+IF(OFFSET('Sanitation Data'!$E$30,0,10*ROW('Sanitation Data'!E24))="","",OFFSET('Sanitation Data'!$E$30,0,10*ROW('Sanitation Data'!E24)))</f>
        <v/>
      </c>
      <c r="CW30" s="36" t="str">
        <f ca="true">+IF(OFFSET('Sanitation Data'!$E$31,0,10*ROW('Sanitation Data'!E24))="","",OFFSET('Sanitation Data'!$E$31,0,10*ROW('Sanitation Data'!E24)))</f>
        <v/>
      </c>
      <c r="CX30" s="36" t="str">
        <f ca="true">+IF(OFFSET('Sanitation Data'!$E$32,0,10*ROW('Sanitation Data'!E24))="","",OFFSET('Sanitation Data'!$E$32,0,10*ROW('Sanitation Data'!E24)))</f>
        <v/>
      </c>
      <c r="CY30" s="36" t="str">
        <f ca="true">+IF(OFFSET('Sanitation Data'!$E$33,0,10*ROW('Sanitation Data'!E24))="","",OFFSET('Sanitation Data'!$E$33,0,10*ROW('Sanitation Data'!E24)))</f>
        <v/>
      </c>
      <c r="CZ30" s="36" t="str">
        <f ca="true">+IF(OFFSET('Sanitation Data'!$F$29,0,10*ROW('Sanitation Data'!F24))="","",OFFSET('Sanitation Data'!$F$29,0,10*ROW('Sanitation Data'!F24)))</f>
        <v/>
      </c>
      <c r="DA30" s="36" t="str">
        <f ca="true">+IF(OFFSET('Sanitation Data'!$F$30,0,10*ROW('Sanitation Data'!F24))="","",OFFSET('Sanitation Data'!$F$30,0,10*ROW('Sanitation Data'!F24)))</f>
        <v/>
      </c>
      <c r="DB30" s="36" t="str">
        <f ca="true">+IF(OFFSET('Sanitation Data'!$F$31,0,10*ROW('Sanitation Data'!F24))="","",OFFSET('Sanitation Data'!$F$31,0,10*ROW('Sanitation Data'!F24)))</f>
        <v/>
      </c>
      <c r="DC30" s="36" t="str">
        <f ca="true">+IF(OFFSET('Sanitation Data'!$F$32,0,10*ROW('Sanitation Data'!F24))="","",OFFSET('Sanitation Data'!$F$32,0,10*ROW('Sanitation Data'!F24)))</f>
        <v/>
      </c>
      <c r="DD30" s="36" t="str">
        <f ca="true">+IF(OFFSET('Sanitation Data'!$F$33,0,10*ROW('Sanitation Data'!F24))="","",OFFSET('Sanitation Data'!$F$33,0,10*ROW('Sanitation Data'!F24)))</f>
        <v/>
      </c>
      <c r="DE30" s="36" t="str">
        <f ca="true">+IF(OFFSET('Sanitation Data'!$G$29,0,10*ROW('Sanitation Data'!G24))="","",OFFSET('Sanitation Data'!$G$29,0,10*ROW('Sanitation Data'!G24)))</f>
        <v/>
      </c>
      <c r="DF30" s="36" t="str">
        <f ca="true">+IF(OFFSET('Sanitation Data'!$G$30,0,10*ROW('Sanitation Data'!G24))="","",OFFSET('Sanitation Data'!$G$30,0,10*ROW('Sanitation Data'!G24)))</f>
        <v/>
      </c>
      <c r="DG30" s="36" t="str">
        <f ca="true">+IF(OFFSET('Sanitation Data'!$G$31,0,10*ROW('Sanitation Data'!G24))="","",OFFSET('Sanitation Data'!$G$31,0,10*ROW('Sanitation Data'!G24)))</f>
        <v/>
      </c>
      <c r="DH30" s="36" t="str">
        <f ca="true">+IF(OFFSET('Sanitation Data'!$G$32,0,10*ROW('Sanitation Data'!G24))="","",OFFSET('Sanitation Data'!$G$32,0,10*ROW('Sanitation Data'!G24)))</f>
        <v/>
      </c>
      <c r="DI30" s="36" t="str">
        <f ca="true">+IF(OFFSET('Sanitation Data'!$G$33,0,10*ROW('Sanitation Data'!G24))="","",OFFSET('Sanitation Data'!$G$33,0,10*ROW('Sanitation Data'!G24)))</f>
        <v/>
      </c>
      <c r="DJ30" s="36" t="str">
        <f ca="true">+IF(OFFSET('Sanitation Data'!$H$29,0,10*ROW('Sanitation Data'!H24))="","",OFFSET('Sanitation Data'!$H$29,0,10*ROW('Sanitation Data'!H24)))</f>
        <v/>
      </c>
      <c r="DK30" s="36" t="str">
        <f ca="true">+IF(OFFSET('Sanitation Data'!$H$30,0,10*ROW('Sanitation Data'!H24))="","",OFFSET('Sanitation Data'!$H$30,0,10*ROW('Sanitation Data'!H24)))</f>
        <v/>
      </c>
      <c r="DL30" s="36" t="str">
        <f ca="true">+IF(OFFSET('Sanitation Data'!$H$31,0,10*ROW('Sanitation Data'!H24))="","",OFFSET('Sanitation Data'!$H$31,0,10*ROW('Sanitation Data'!H24)))</f>
        <v/>
      </c>
      <c r="DM30" s="36" t="str">
        <f ca="true">+IF(OFFSET('Sanitation Data'!$H$32,0,10*ROW('Sanitation Data'!H24))="","",OFFSET('Sanitation Data'!$H$32,0,10*ROW('Sanitation Data'!H24)))</f>
        <v/>
      </c>
      <c r="DN30" s="36" t="str">
        <f ca="true">+IF(OFFSET('Sanitation Data'!$H$33,0,10*ROW('Sanitation Data'!H24))="","",OFFSET('Sanitation Data'!$H$33,0,10*ROW('Sanitation Data'!H24)))</f>
        <v/>
      </c>
      <c r="DO30" s="36" t="str">
        <f ca="true">+IF(OFFSET('Hygiene Data'!$C$12,0,10*ROW('Hygiene Data'!C24))="","",OFFSET('Hygiene Data'!$C$12,0,10*ROW('Hygiene Data'!C24)))</f>
        <v/>
      </c>
      <c r="DP30" s="36" t="str">
        <f ca="true">+IF(OFFSET('Hygiene Data'!$C$13,0,10*ROW('Hygiene Data'!C24))="","",OFFSET('Hygiene Data'!$C$13,0,10*ROW('Hygiene Data'!C24)))</f>
        <v/>
      </c>
      <c r="DQ30" s="36" t="str">
        <f ca="true">+IF(OFFSET('Hygiene Data'!$C$14,0,10*ROW('Hygiene Data'!C24))="","",OFFSET('Hygiene Data'!$C$14,0,10*ROW('Hygiene Data'!C24)))</f>
        <v/>
      </c>
      <c r="DR30" s="36" t="str">
        <f ca="true">+IF(OFFSET('Hygiene Data'!$D$12,0,10*ROW('Hygiene Data'!D24))="","",OFFSET('Hygiene Data'!$D$12,0,10*ROW('Hygiene Data'!D24)))</f>
        <v/>
      </c>
      <c r="DS30" s="36" t="str">
        <f ca="true">+IF(OFFSET('Hygiene Data'!$D$13,0,10*ROW('Hygiene Data'!D24))="","",OFFSET('Hygiene Data'!$D$13,0,10*ROW('Hygiene Data'!D24)))</f>
        <v/>
      </c>
      <c r="DT30" s="36" t="str">
        <f ca="true">+IF(OFFSET('Hygiene Data'!$D$14,0,10*ROW('Hygiene Data'!D24))="","",OFFSET('Hygiene Data'!$D$14,0,10*ROW('Hygiene Data'!D24)))</f>
        <v/>
      </c>
      <c r="DU30" s="36" t="str">
        <f ca="true">+IF(OFFSET('Hygiene Data'!$E$12,0,10*ROW('Hygiene Data'!E24))="","",OFFSET('Hygiene Data'!$E$12,0,10*ROW('Hygiene Data'!E24)))</f>
        <v/>
      </c>
      <c r="DV30" s="36" t="str">
        <f ca="true">+IF(OFFSET('Hygiene Data'!$E$13,0,10*ROW('Hygiene Data'!E24))="","",OFFSET('Hygiene Data'!$E$13,0,10*ROW('Hygiene Data'!E24)))</f>
        <v/>
      </c>
      <c r="DW30" s="36" t="str">
        <f ca="true">+IF(OFFSET('Hygiene Data'!$E$14,0,10*ROW('Hygiene Data'!E24))="","",OFFSET('Hygiene Data'!$E$14,0,10*ROW('Hygiene Data'!E24)))</f>
        <v/>
      </c>
      <c r="DX30" s="36" t="str">
        <f ca="true">+IF(OFFSET('Hygiene Data'!$F$12,0,10*ROW('Hygiene Data'!F24))="","",OFFSET('Hygiene Data'!$F$12,0,10*ROW('Hygiene Data'!F24)))</f>
        <v/>
      </c>
      <c r="DY30" s="36" t="str">
        <f ca="true">+IF(OFFSET('Hygiene Data'!$F$13,0,10*ROW('Hygiene Data'!F24))="","",OFFSET('Hygiene Data'!$F$13,0,10*ROW('Hygiene Data'!F24)))</f>
        <v/>
      </c>
      <c r="DZ30" s="36" t="str">
        <f ca="true">+IF(OFFSET('Hygiene Data'!$F$14,0,10*ROW('Hygiene Data'!F24))="","",OFFSET('Hygiene Data'!$F$14,0,10*ROW('Hygiene Data'!F24)))</f>
        <v/>
      </c>
      <c r="EA30" s="36" t="str">
        <f ca="true">+IF(OFFSET('Hygiene Data'!$G$12,0,10*ROW('Hygiene Data'!G24))="","",OFFSET('Hygiene Data'!$G$12,0,10*ROW('Hygiene Data'!G24)))</f>
        <v/>
      </c>
      <c r="EB30" s="36" t="str">
        <f ca="true">+IF(OFFSET('Hygiene Data'!$G$13,0,10*ROW('Hygiene Data'!G24))="","",OFFSET('Hygiene Data'!$G$13,0,10*ROW('Hygiene Data'!G24)))</f>
        <v/>
      </c>
      <c r="EC30" s="36" t="str">
        <f ca="true">+IF(OFFSET('Hygiene Data'!$G$14,0,10*ROW('Hygiene Data'!G24))="","",OFFSET('Hygiene Data'!$G$14,0,10*ROW('Hygiene Data'!G24)))</f>
        <v/>
      </c>
      <c r="ED30" s="36" t="str">
        <f ca="true">+IF(OFFSET('Hygiene Data'!$H$12,0,10*ROW('Hygiene Data'!H24))="","",OFFSET('Hygiene Data'!$H$12,0,10*ROW('Hygiene Data'!H24)))</f>
        <v/>
      </c>
      <c r="EE30" s="36" t="str">
        <f ca="true">+IF(OFFSET('Hygiene Data'!$H$13,0,10*ROW('Hygiene Data'!H24))="","",OFFSET('Hygiene Data'!$H$13,0,10*ROW('Hygiene Data'!H24)))</f>
        <v/>
      </c>
      <c r="EF30" s="36" t="str">
        <f ca="true">+IF(OFFSET('Hygiene Data'!$H$14,0,10*ROW('Hygiene Data'!H24))="","",OFFSET('Hygiene Data'!$H$14,0,10*ROW('Hygiene Data'!H24)))</f>
        <v/>
      </c>
    </row>
    <row r="31" x14ac:dyDescent="0.2">
      <c r="A31" s="59" t="str">
        <f ca="true">+IF(OFFSET('Water Data'!$B$1,0,10*ROW('Water Data'!B27))="","",OFFSET('Water Data'!$B$1,0,10*ROW('Water Data'!B27)))</f>
        <v/>
      </c>
      <c r="B31" s="59" t="str">
        <f ca="true">+IF(OFFSET('Water Data'!$A$3,0,10*ROW('Water Data'!A27))="","",OFFSET('Water Data'!$A$3,0,10*ROW('Water Data'!A27)))</f>
        <v/>
      </c>
      <c r="C31" s="59" t="str">
        <f ca="true">+IF(OFFSET('Water Data'!$C$3,0,10*ROW('Water Data'!C27))="","",OFFSET('Water Data'!$C$3,0,10*ROW('Water Data'!C27)))</f>
        <v/>
      </c>
      <c r="D31" s="252"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52"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52"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52"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52"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52"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52"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52"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52"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52"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52"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52"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52"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52"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52"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52"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52"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52"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3"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3"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3"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3"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3"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3"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3"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3"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3"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3"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3"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3"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3"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3"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3"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3"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3"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3"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3"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3"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3"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3"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3"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3"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3"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3"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3"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3"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3"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3"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4"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4"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4"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4"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4"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4"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4"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4"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4"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4"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4"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4"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4"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4"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4"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4"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4"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4"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6" t="str">
        <f ca="true">+IF(OFFSET('Water Data'!$C$28,0,10*ROW('Water Data'!C25))="","",OFFSET('Water Data'!$C$28,0,10*ROW('Water Data'!C25)))</f>
        <v/>
      </c>
      <c r="BT31" s="36" t="str">
        <f ca="true">+IF(OFFSET('Water Data'!$C$29,0,10*ROW('Water Data'!C25))="","",OFFSET('Water Data'!$C$29,0,10*ROW('Water Data'!C25)))</f>
        <v/>
      </c>
      <c r="BU31" s="36" t="str">
        <f ca="true">+IF(OFFSET('Water Data'!$C$30,0,10*ROW('Water Data'!C25))="","",OFFSET('Water Data'!$C$30,0,10*ROW('Water Data'!C25)))</f>
        <v/>
      </c>
      <c r="BV31" s="36" t="str">
        <f ca="true">+IF(OFFSET('Water Data'!$D$28,0,10*ROW('Water Data'!D25))="","",OFFSET('Water Data'!$D$28,0,10*ROW('Water Data'!D25)))</f>
        <v/>
      </c>
      <c r="BW31" s="36" t="str">
        <f ca="true">+IF(OFFSET('Water Data'!$D$29,0,10*ROW('Water Data'!D25))="","",OFFSET('Water Data'!$D$29,0,10*ROW('Water Data'!D25)))</f>
        <v/>
      </c>
      <c r="BX31" s="36" t="str">
        <f ca="true">+IF(OFFSET('Water Data'!$D$30,0,10*ROW('Water Data'!D25))="","",OFFSET('Water Data'!$D$30,0,10*ROW('Water Data'!D25)))</f>
        <v/>
      </c>
      <c r="BY31" s="36" t="str">
        <f ca="true">+IF(OFFSET('Water Data'!$E$28,0,10*ROW('Water Data'!E25))="","",OFFSET('Water Data'!$E$28,0,10*ROW('Water Data'!E25)))</f>
        <v/>
      </c>
      <c r="BZ31" s="36" t="str">
        <f ca="true">+IF(OFFSET('Water Data'!$E$29,0,10*ROW('Water Data'!E25))="","",OFFSET('Water Data'!$E$29,0,10*ROW('Water Data'!E25)))</f>
        <v/>
      </c>
      <c r="CA31" s="36" t="str">
        <f ca="true">+IF(OFFSET('Water Data'!$E$30,0,10*ROW('Water Data'!E25))="","",OFFSET('Water Data'!$E$30,0,10*ROW('Water Data'!E25)))</f>
        <v/>
      </c>
      <c r="CB31" s="36" t="str">
        <f ca="true">+IF(OFFSET('Water Data'!$F$28,0,10*ROW('Water Data'!F25))="","",OFFSET('Water Data'!$F$28,0,10*ROW('Water Data'!F25)))</f>
        <v/>
      </c>
      <c r="CC31" s="36" t="str">
        <f ca="true">+IF(OFFSET('Water Data'!$F$29,0,10*ROW('Water Data'!F25))="","",OFFSET('Water Data'!$F$29,0,10*ROW('Water Data'!F25)))</f>
        <v/>
      </c>
      <c r="CD31" s="36" t="str">
        <f ca="true">+IF(OFFSET('Water Data'!$F$30,0,10*ROW('Water Data'!F25))="","",OFFSET('Water Data'!$F$30,0,10*ROW('Water Data'!F25)))</f>
        <v/>
      </c>
      <c r="CE31" s="36" t="str">
        <f ca="true">+IF(OFFSET('Water Data'!$G$28,0,10*ROW('Water Data'!G25))="","",OFFSET('Water Data'!$G$28,0,10*ROW('Water Data'!G25)))</f>
        <v/>
      </c>
      <c r="CF31" s="36" t="str">
        <f ca="true">+IF(OFFSET('Water Data'!$G$29,0,10*ROW('Water Data'!G25))="","",OFFSET('Water Data'!$G$29,0,10*ROW('Water Data'!G25)))</f>
        <v/>
      </c>
      <c r="CG31" s="36" t="str">
        <f ca="true">+IF(OFFSET('Water Data'!$G$30,0,10*ROW('Water Data'!G25))="","",OFFSET('Water Data'!$G$30,0,10*ROW('Water Data'!G25)))</f>
        <v/>
      </c>
      <c r="CH31" s="36" t="str">
        <f ca="true">+IF(OFFSET('Water Data'!$H$28,0,10*ROW('Water Data'!H25))="","",OFFSET('Water Data'!$H$28,0,10*ROW('Water Data'!H25)))</f>
        <v/>
      </c>
      <c r="CI31" s="36" t="str">
        <f ca="true">+IF(OFFSET('Water Data'!$H$29,0,10*ROW('Water Data'!H25))="","",OFFSET('Water Data'!$H$29,0,10*ROW('Water Data'!H25)))</f>
        <v/>
      </c>
      <c r="CJ31" s="36" t="str">
        <f ca="true">+IF(OFFSET('Water Data'!$H$30,0,10*ROW('Water Data'!H25))="","",OFFSET('Water Data'!$H$30,0,10*ROW('Water Data'!H25)))</f>
        <v/>
      </c>
      <c r="CK31" s="36" t="str">
        <f ca="true">+IF(OFFSET('Sanitation Data'!$C$29,0,10*ROW('Sanitation Data'!C25))="","",OFFSET('Sanitation Data'!$C$29,0,10*ROW('Sanitation Data'!C25)))</f>
        <v/>
      </c>
      <c r="CL31" s="36" t="str">
        <f ca="true">+IF(OFFSET('Sanitation Data'!$C$30,0,10*ROW('Sanitation Data'!C25))="","",OFFSET('Sanitation Data'!$C$30,0,10*ROW('Sanitation Data'!C25)))</f>
        <v/>
      </c>
      <c r="CM31" s="36" t="str">
        <f ca="true">+IF(OFFSET('Sanitation Data'!$C$31,0,10*ROW('Sanitation Data'!C25))="","",OFFSET('Sanitation Data'!$C$31,0,10*ROW('Sanitation Data'!C25)))</f>
        <v/>
      </c>
      <c r="CN31" s="36" t="str">
        <f ca="true">+IF(OFFSET('Sanitation Data'!$C$32,0,10*ROW('Sanitation Data'!C25))="","",OFFSET('Sanitation Data'!$C$32,0,10*ROW('Sanitation Data'!C25)))</f>
        <v/>
      </c>
      <c r="CO31" s="36" t="str">
        <f ca="true">+IF(OFFSET('Sanitation Data'!$C$33,0,10*ROW('Sanitation Data'!C25))="","",OFFSET('Sanitation Data'!$C$33,0,10*ROW('Sanitation Data'!C25)))</f>
        <v/>
      </c>
      <c r="CP31" s="36" t="str">
        <f ca="true">+IF(OFFSET('Sanitation Data'!$D$29,0,10*ROW('Sanitation Data'!D25))="","",OFFSET('Sanitation Data'!$D$29,0,10*ROW('Sanitation Data'!D25)))</f>
        <v/>
      </c>
      <c r="CQ31" s="36" t="str">
        <f ca="true">+IF(OFFSET('Sanitation Data'!$D$30,0,10*ROW('Sanitation Data'!D25))="","",OFFSET('Sanitation Data'!$D$30,0,10*ROW('Sanitation Data'!D25)))</f>
        <v/>
      </c>
      <c r="CR31" s="36" t="str">
        <f ca="true">+IF(OFFSET('Sanitation Data'!$D$31,0,10*ROW('Sanitation Data'!D25))="","",OFFSET('Sanitation Data'!$D$31,0,10*ROW('Sanitation Data'!D25)))</f>
        <v/>
      </c>
      <c r="CS31" s="36" t="str">
        <f ca="true">+IF(OFFSET('Sanitation Data'!$D$32,0,10*ROW('Sanitation Data'!D25))="","",OFFSET('Sanitation Data'!$D$32,0,10*ROW('Sanitation Data'!D25)))</f>
        <v/>
      </c>
      <c r="CT31" s="36" t="str">
        <f ca="true">+IF(OFFSET('Sanitation Data'!$D$33,0,10*ROW('Sanitation Data'!D25))="","",OFFSET('Sanitation Data'!$D$33,0,10*ROW('Sanitation Data'!D25)))</f>
        <v/>
      </c>
      <c r="CU31" s="36" t="str">
        <f ca="true">+IF(OFFSET('Sanitation Data'!$E$29,0,10*ROW('Sanitation Data'!E25))="","",OFFSET('Sanitation Data'!$E$29,0,10*ROW('Sanitation Data'!E25)))</f>
        <v/>
      </c>
      <c r="CV31" s="36" t="str">
        <f ca="true">+IF(OFFSET('Sanitation Data'!$E$30,0,10*ROW('Sanitation Data'!E25))="","",OFFSET('Sanitation Data'!$E$30,0,10*ROW('Sanitation Data'!E25)))</f>
        <v/>
      </c>
      <c r="CW31" s="36" t="str">
        <f ca="true">+IF(OFFSET('Sanitation Data'!$E$31,0,10*ROW('Sanitation Data'!E25))="","",OFFSET('Sanitation Data'!$E$31,0,10*ROW('Sanitation Data'!E25)))</f>
        <v/>
      </c>
      <c r="CX31" s="36" t="str">
        <f ca="true">+IF(OFFSET('Sanitation Data'!$E$32,0,10*ROW('Sanitation Data'!E25))="","",OFFSET('Sanitation Data'!$E$32,0,10*ROW('Sanitation Data'!E25)))</f>
        <v/>
      </c>
      <c r="CY31" s="36" t="str">
        <f ca="true">+IF(OFFSET('Sanitation Data'!$E$33,0,10*ROW('Sanitation Data'!E25))="","",OFFSET('Sanitation Data'!$E$33,0,10*ROW('Sanitation Data'!E25)))</f>
        <v/>
      </c>
      <c r="CZ31" s="36" t="str">
        <f ca="true">+IF(OFFSET('Sanitation Data'!$F$29,0,10*ROW('Sanitation Data'!F25))="","",OFFSET('Sanitation Data'!$F$29,0,10*ROW('Sanitation Data'!F25)))</f>
        <v/>
      </c>
      <c r="DA31" s="36" t="str">
        <f ca="true">+IF(OFFSET('Sanitation Data'!$F$30,0,10*ROW('Sanitation Data'!F25))="","",OFFSET('Sanitation Data'!$F$30,0,10*ROW('Sanitation Data'!F25)))</f>
        <v/>
      </c>
      <c r="DB31" s="36" t="str">
        <f ca="true">+IF(OFFSET('Sanitation Data'!$F$31,0,10*ROW('Sanitation Data'!F25))="","",OFFSET('Sanitation Data'!$F$31,0,10*ROW('Sanitation Data'!F25)))</f>
        <v/>
      </c>
      <c r="DC31" s="36" t="str">
        <f ca="true">+IF(OFFSET('Sanitation Data'!$F$32,0,10*ROW('Sanitation Data'!F25))="","",OFFSET('Sanitation Data'!$F$32,0,10*ROW('Sanitation Data'!F25)))</f>
        <v/>
      </c>
      <c r="DD31" s="36" t="str">
        <f ca="true">+IF(OFFSET('Sanitation Data'!$F$33,0,10*ROW('Sanitation Data'!F25))="","",OFFSET('Sanitation Data'!$F$33,0,10*ROW('Sanitation Data'!F25)))</f>
        <v/>
      </c>
      <c r="DE31" s="36" t="str">
        <f ca="true">+IF(OFFSET('Sanitation Data'!$G$29,0,10*ROW('Sanitation Data'!G25))="","",OFFSET('Sanitation Data'!$G$29,0,10*ROW('Sanitation Data'!G25)))</f>
        <v/>
      </c>
      <c r="DF31" s="36" t="str">
        <f ca="true">+IF(OFFSET('Sanitation Data'!$G$30,0,10*ROW('Sanitation Data'!G25))="","",OFFSET('Sanitation Data'!$G$30,0,10*ROW('Sanitation Data'!G25)))</f>
        <v/>
      </c>
      <c r="DG31" s="36" t="str">
        <f ca="true">+IF(OFFSET('Sanitation Data'!$G$31,0,10*ROW('Sanitation Data'!G25))="","",OFFSET('Sanitation Data'!$G$31,0,10*ROW('Sanitation Data'!G25)))</f>
        <v/>
      </c>
      <c r="DH31" s="36" t="str">
        <f ca="true">+IF(OFFSET('Sanitation Data'!$G$32,0,10*ROW('Sanitation Data'!G25))="","",OFFSET('Sanitation Data'!$G$32,0,10*ROW('Sanitation Data'!G25)))</f>
        <v/>
      </c>
      <c r="DI31" s="36" t="str">
        <f ca="true">+IF(OFFSET('Sanitation Data'!$G$33,0,10*ROW('Sanitation Data'!G25))="","",OFFSET('Sanitation Data'!$G$33,0,10*ROW('Sanitation Data'!G25)))</f>
        <v/>
      </c>
      <c r="DJ31" s="36" t="str">
        <f ca="true">+IF(OFFSET('Sanitation Data'!$H$29,0,10*ROW('Sanitation Data'!H25))="","",OFFSET('Sanitation Data'!$H$29,0,10*ROW('Sanitation Data'!H25)))</f>
        <v/>
      </c>
      <c r="DK31" s="36" t="str">
        <f ca="true">+IF(OFFSET('Sanitation Data'!$H$30,0,10*ROW('Sanitation Data'!H25))="","",OFFSET('Sanitation Data'!$H$30,0,10*ROW('Sanitation Data'!H25)))</f>
        <v/>
      </c>
      <c r="DL31" s="36" t="str">
        <f ca="true">+IF(OFFSET('Sanitation Data'!$H$31,0,10*ROW('Sanitation Data'!H25))="","",OFFSET('Sanitation Data'!$H$31,0,10*ROW('Sanitation Data'!H25)))</f>
        <v/>
      </c>
      <c r="DM31" s="36" t="str">
        <f ca="true">+IF(OFFSET('Sanitation Data'!$H$32,0,10*ROW('Sanitation Data'!H25))="","",OFFSET('Sanitation Data'!$H$32,0,10*ROW('Sanitation Data'!H25)))</f>
        <v/>
      </c>
      <c r="DN31" s="36" t="str">
        <f ca="true">+IF(OFFSET('Sanitation Data'!$H$33,0,10*ROW('Sanitation Data'!H25))="","",OFFSET('Sanitation Data'!$H$33,0,10*ROW('Sanitation Data'!H25)))</f>
        <v/>
      </c>
      <c r="DO31" s="36" t="str">
        <f ca="true">+IF(OFFSET('Hygiene Data'!$C$12,0,10*ROW('Hygiene Data'!C25))="","",OFFSET('Hygiene Data'!$C$12,0,10*ROW('Hygiene Data'!C25)))</f>
        <v/>
      </c>
      <c r="DP31" s="36" t="str">
        <f ca="true">+IF(OFFSET('Hygiene Data'!$C$13,0,10*ROW('Hygiene Data'!C25))="","",OFFSET('Hygiene Data'!$C$13,0,10*ROW('Hygiene Data'!C25)))</f>
        <v/>
      </c>
      <c r="DQ31" s="36" t="str">
        <f ca="true">+IF(OFFSET('Hygiene Data'!$C$14,0,10*ROW('Hygiene Data'!C25))="","",OFFSET('Hygiene Data'!$C$14,0,10*ROW('Hygiene Data'!C25)))</f>
        <v/>
      </c>
      <c r="DR31" s="36" t="str">
        <f ca="true">+IF(OFFSET('Hygiene Data'!$D$12,0,10*ROW('Hygiene Data'!D25))="","",OFFSET('Hygiene Data'!$D$12,0,10*ROW('Hygiene Data'!D25)))</f>
        <v/>
      </c>
      <c r="DS31" s="36" t="str">
        <f ca="true">+IF(OFFSET('Hygiene Data'!$D$13,0,10*ROW('Hygiene Data'!D25))="","",OFFSET('Hygiene Data'!$D$13,0,10*ROW('Hygiene Data'!D25)))</f>
        <v/>
      </c>
      <c r="DT31" s="36" t="str">
        <f ca="true">+IF(OFFSET('Hygiene Data'!$D$14,0,10*ROW('Hygiene Data'!D25))="","",OFFSET('Hygiene Data'!$D$14,0,10*ROW('Hygiene Data'!D25)))</f>
        <v/>
      </c>
      <c r="DU31" s="36" t="str">
        <f ca="true">+IF(OFFSET('Hygiene Data'!$E$12,0,10*ROW('Hygiene Data'!E25))="","",OFFSET('Hygiene Data'!$E$12,0,10*ROW('Hygiene Data'!E25)))</f>
        <v/>
      </c>
      <c r="DV31" s="36" t="str">
        <f ca="true">+IF(OFFSET('Hygiene Data'!$E$13,0,10*ROW('Hygiene Data'!E25))="","",OFFSET('Hygiene Data'!$E$13,0,10*ROW('Hygiene Data'!E25)))</f>
        <v/>
      </c>
      <c r="DW31" s="36" t="str">
        <f ca="true">+IF(OFFSET('Hygiene Data'!$E$14,0,10*ROW('Hygiene Data'!E25))="","",OFFSET('Hygiene Data'!$E$14,0,10*ROW('Hygiene Data'!E25)))</f>
        <v/>
      </c>
      <c r="DX31" s="36" t="str">
        <f ca="true">+IF(OFFSET('Hygiene Data'!$F$12,0,10*ROW('Hygiene Data'!F25))="","",OFFSET('Hygiene Data'!$F$12,0,10*ROW('Hygiene Data'!F25)))</f>
        <v/>
      </c>
      <c r="DY31" s="36" t="str">
        <f ca="true">+IF(OFFSET('Hygiene Data'!$F$13,0,10*ROW('Hygiene Data'!F25))="","",OFFSET('Hygiene Data'!$F$13,0,10*ROW('Hygiene Data'!F25)))</f>
        <v/>
      </c>
      <c r="DZ31" s="36" t="str">
        <f ca="true">+IF(OFFSET('Hygiene Data'!$F$14,0,10*ROW('Hygiene Data'!F25))="","",OFFSET('Hygiene Data'!$F$14,0,10*ROW('Hygiene Data'!F25)))</f>
        <v/>
      </c>
      <c r="EA31" s="36" t="str">
        <f ca="true">+IF(OFFSET('Hygiene Data'!$G$12,0,10*ROW('Hygiene Data'!G25))="","",OFFSET('Hygiene Data'!$G$12,0,10*ROW('Hygiene Data'!G25)))</f>
        <v/>
      </c>
      <c r="EB31" s="36" t="str">
        <f ca="true">+IF(OFFSET('Hygiene Data'!$G$13,0,10*ROW('Hygiene Data'!G25))="","",OFFSET('Hygiene Data'!$G$13,0,10*ROW('Hygiene Data'!G25)))</f>
        <v/>
      </c>
      <c r="EC31" s="36" t="str">
        <f ca="true">+IF(OFFSET('Hygiene Data'!$G$14,0,10*ROW('Hygiene Data'!G25))="","",OFFSET('Hygiene Data'!$G$14,0,10*ROW('Hygiene Data'!G25)))</f>
        <v/>
      </c>
      <c r="ED31" s="36" t="str">
        <f ca="true">+IF(OFFSET('Hygiene Data'!$H$12,0,10*ROW('Hygiene Data'!H25))="","",OFFSET('Hygiene Data'!$H$12,0,10*ROW('Hygiene Data'!H25)))</f>
        <v/>
      </c>
      <c r="EE31" s="36" t="str">
        <f ca="true">+IF(OFFSET('Hygiene Data'!$H$13,0,10*ROW('Hygiene Data'!H25))="","",OFFSET('Hygiene Data'!$H$13,0,10*ROW('Hygiene Data'!H25)))</f>
        <v/>
      </c>
      <c r="EF31" s="36" t="str">
        <f ca="true">+IF(OFFSET('Hygiene Data'!$H$14,0,10*ROW('Hygiene Data'!H25))="","",OFFSET('Hygiene Data'!$H$14,0,10*ROW('Hygiene Data'!H25)))</f>
        <v/>
      </c>
    </row>
    <row r="32" x14ac:dyDescent="0.2">
      <c r="A32" s="59" t="str">
        <f ca="true">+IF(OFFSET('Water Data'!$B$1,0,10*ROW('Water Data'!B29))="","",OFFSET('Water Data'!$B$1,0,10*ROW('Water Data'!B29)))</f>
        <v/>
      </c>
      <c r="B32" s="59" t="str">
        <f ca="true">+IF(OFFSET('Water Data'!$A$3,0,10*ROW('Water Data'!A29))="","",OFFSET('Water Data'!$A$3,0,10*ROW('Water Data'!A29)))</f>
        <v/>
      </c>
      <c r="C32" s="59" t="str">
        <f ca="true">+IF(OFFSET('Water Data'!$C$3,0,10*ROW('Water Data'!C29))="","",OFFSET('Water Data'!$C$3,0,10*ROW('Water Data'!C29)))</f>
        <v/>
      </c>
      <c r="D32" s="252"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52"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52"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52"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52"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52"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52"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52"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52"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52"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52"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52"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52"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52"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52"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52"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52"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52"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3"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3"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3"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3"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3"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3"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3"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3"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3"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3"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3"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3"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3"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3"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3"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3"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3"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3"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3"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3"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3"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3"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3"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3"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3"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3"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3"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3"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3"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3"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4"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4"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4"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4"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4"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4"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4"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4"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4"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4"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4"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4"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4"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4"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4"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4"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4"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4"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6" t="str">
        <f ca="true">+IF(OFFSET('Water Data'!$C$28,0,10*ROW('Water Data'!C26))="","",OFFSET('Water Data'!$C$28,0,10*ROW('Water Data'!C26)))</f>
        <v/>
      </c>
      <c r="BT32" s="36" t="str">
        <f ca="true">+IF(OFFSET('Water Data'!$C$29,0,10*ROW('Water Data'!C26))="","",OFFSET('Water Data'!$C$29,0,10*ROW('Water Data'!C26)))</f>
        <v/>
      </c>
      <c r="BU32" s="36" t="str">
        <f ca="true">+IF(OFFSET('Water Data'!$C$30,0,10*ROW('Water Data'!C26))="","",OFFSET('Water Data'!$C$30,0,10*ROW('Water Data'!C26)))</f>
        <v/>
      </c>
      <c r="BV32" s="36" t="str">
        <f ca="true">+IF(OFFSET('Water Data'!$D$28,0,10*ROW('Water Data'!D26))="","",OFFSET('Water Data'!$D$28,0,10*ROW('Water Data'!D26)))</f>
        <v/>
      </c>
      <c r="BW32" s="36" t="str">
        <f ca="true">+IF(OFFSET('Water Data'!$D$29,0,10*ROW('Water Data'!D26))="","",OFFSET('Water Data'!$D$29,0,10*ROW('Water Data'!D26)))</f>
        <v/>
      </c>
      <c r="BX32" s="36" t="str">
        <f ca="true">+IF(OFFSET('Water Data'!$D$30,0,10*ROW('Water Data'!D26))="","",OFFSET('Water Data'!$D$30,0,10*ROW('Water Data'!D26)))</f>
        <v/>
      </c>
      <c r="BY32" s="36" t="str">
        <f ca="true">+IF(OFFSET('Water Data'!$E$28,0,10*ROW('Water Data'!E26))="","",OFFSET('Water Data'!$E$28,0,10*ROW('Water Data'!E26)))</f>
        <v/>
      </c>
      <c r="BZ32" s="36" t="str">
        <f ca="true">+IF(OFFSET('Water Data'!$E$29,0,10*ROW('Water Data'!E26))="","",OFFSET('Water Data'!$E$29,0,10*ROW('Water Data'!E26)))</f>
        <v/>
      </c>
      <c r="CA32" s="36" t="str">
        <f ca="true">+IF(OFFSET('Water Data'!$E$30,0,10*ROW('Water Data'!E26))="","",OFFSET('Water Data'!$E$30,0,10*ROW('Water Data'!E26)))</f>
        <v/>
      </c>
      <c r="CB32" s="36" t="str">
        <f ca="true">+IF(OFFSET('Water Data'!$F$28,0,10*ROW('Water Data'!F26))="","",OFFSET('Water Data'!$F$28,0,10*ROW('Water Data'!F26)))</f>
        <v/>
      </c>
      <c r="CC32" s="36" t="str">
        <f ca="true">+IF(OFFSET('Water Data'!$F$29,0,10*ROW('Water Data'!F26))="","",OFFSET('Water Data'!$F$29,0,10*ROW('Water Data'!F26)))</f>
        <v/>
      </c>
      <c r="CD32" s="36" t="str">
        <f ca="true">+IF(OFFSET('Water Data'!$F$30,0,10*ROW('Water Data'!F26))="","",OFFSET('Water Data'!$F$30,0,10*ROW('Water Data'!F26)))</f>
        <v/>
      </c>
      <c r="CE32" s="36" t="str">
        <f ca="true">+IF(OFFSET('Water Data'!$G$28,0,10*ROW('Water Data'!G26))="","",OFFSET('Water Data'!$G$28,0,10*ROW('Water Data'!G26)))</f>
        <v/>
      </c>
      <c r="CF32" s="36" t="str">
        <f ca="true">+IF(OFFSET('Water Data'!$G$29,0,10*ROW('Water Data'!G26))="","",OFFSET('Water Data'!$G$29,0,10*ROW('Water Data'!G26)))</f>
        <v/>
      </c>
      <c r="CG32" s="36" t="str">
        <f ca="true">+IF(OFFSET('Water Data'!$G$30,0,10*ROW('Water Data'!G26))="","",OFFSET('Water Data'!$G$30,0,10*ROW('Water Data'!G26)))</f>
        <v/>
      </c>
      <c r="CH32" s="36" t="str">
        <f ca="true">+IF(OFFSET('Water Data'!$H$28,0,10*ROW('Water Data'!H26))="","",OFFSET('Water Data'!$H$28,0,10*ROW('Water Data'!H26)))</f>
        <v/>
      </c>
      <c r="CI32" s="36" t="str">
        <f ca="true">+IF(OFFSET('Water Data'!$H$29,0,10*ROW('Water Data'!H26))="","",OFFSET('Water Data'!$H$29,0,10*ROW('Water Data'!H26)))</f>
        <v/>
      </c>
      <c r="CJ32" s="36" t="str">
        <f ca="true">+IF(OFFSET('Water Data'!$H$30,0,10*ROW('Water Data'!H26))="","",OFFSET('Water Data'!$H$30,0,10*ROW('Water Data'!H26)))</f>
        <v/>
      </c>
      <c r="CK32" s="36" t="str">
        <f ca="true">+IF(OFFSET('Sanitation Data'!$C$29,0,10*ROW('Sanitation Data'!C26))="","",OFFSET('Sanitation Data'!$C$29,0,10*ROW('Sanitation Data'!C26)))</f>
        <v/>
      </c>
      <c r="CL32" s="36" t="str">
        <f ca="true">+IF(OFFSET('Sanitation Data'!$C$30,0,10*ROW('Sanitation Data'!C26))="","",OFFSET('Sanitation Data'!$C$30,0,10*ROW('Sanitation Data'!C26)))</f>
        <v/>
      </c>
      <c r="CM32" s="36" t="str">
        <f ca="true">+IF(OFFSET('Sanitation Data'!$C$31,0,10*ROW('Sanitation Data'!C26))="","",OFFSET('Sanitation Data'!$C$31,0,10*ROW('Sanitation Data'!C26)))</f>
        <v/>
      </c>
      <c r="CN32" s="36" t="str">
        <f ca="true">+IF(OFFSET('Sanitation Data'!$C$32,0,10*ROW('Sanitation Data'!C26))="","",OFFSET('Sanitation Data'!$C$32,0,10*ROW('Sanitation Data'!C26)))</f>
        <v/>
      </c>
      <c r="CO32" s="36" t="str">
        <f ca="true">+IF(OFFSET('Sanitation Data'!$C$33,0,10*ROW('Sanitation Data'!C26))="","",OFFSET('Sanitation Data'!$C$33,0,10*ROW('Sanitation Data'!C26)))</f>
        <v/>
      </c>
      <c r="CP32" s="36" t="str">
        <f ca="true">+IF(OFFSET('Sanitation Data'!$D$29,0,10*ROW('Sanitation Data'!D26))="","",OFFSET('Sanitation Data'!$D$29,0,10*ROW('Sanitation Data'!D26)))</f>
        <v/>
      </c>
      <c r="CQ32" s="36" t="str">
        <f ca="true">+IF(OFFSET('Sanitation Data'!$D$30,0,10*ROW('Sanitation Data'!D26))="","",OFFSET('Sanitation Data'!$D$30,0,10*ROW('Sanitation Data'!D26)))</f>
        <v/>
      </c>
      <c r="CR32" s="36" t="str">
        <f ca="true">+IF(OFFSET('Sanitation Data'!$D$31,0,10*ROW('Sanitation Data'!D26))="","",OFFSET('Sanitation Data'!$D$31,0,10*ROW('Sanitation Data'!D26)))</f>
        <v/>
      </c>
      <c r="CS32" s="36" t="str">
        <f ca="true">+IF(OFFSET('Sanitation Data'!$D$32,0,10*ROW('Sanitation Data'!D26))="","",OFFSET('Sanitation Data'!$D$32,0,10*ROW('Sanitation Data'!D26)))</f>
        <v/>
      </c>
      <c r="CT32" s="36" t="str">
        <f ca="true">+IF(OFFSET('Sanitation Data'!$D$33,0,10*ROW('Sanitation Data'!D26))="","",OFFSET('Sanitation Data'!$D$33,0,10*ROW('Sanitation Data'!D26)))</f>
        <v/>
      </c>
      <c r="CU32" s="36" t="str">
        <f ca="true">+IF(OFFSET('Sanitation Data'!$E$29,0,10*ROW('Sanitation Data'!E26))="","",OFFSET('Sanitation Data'!$E$29,0,10*ROW('Sanitation Data'!E26)))</f>
        <v/>
      </c>
      <c r="CV32" s="36" t="str">
        <f ca="true">+IF(OFFSET('Sanitation Data'!$E$30,0,10*ROW('Sanitation Data'!E26))="","",OFFSET('Sanitation Data'!$E$30,0,10*ROW('Sanitation Data'!E26)))</f>
        <v/>
      </c>
      <c r="CW32" s="36" t="str">
        <f ca="true">+IF(OFFSET('Sanitation Data'!$E$31,0,10*ROW('Sanitation Data'!E26))="","",OFFSET('Sanitation Data'!$E$31,0,10*ROW('Sanitation Data'!E26)))</f>
        <v/>
      </c>
      <c r="CX32" s="36" t="str">
        <f ca="true">+IF(OFFSET('Sanitation Data'!$E$32,0,10*ROW('Sanitation Data'!E26))="","",OFFSET('Sanitation Data'!$E$32,0,10*ROW('Sanitation Data'!E26)))</f>
        <v/>
      </c>
      <c r="CY32" s="36" t="str">
        <f ca="true">+IF(OFFSET('Sanitation Data'!$E$33,0,10*ROW('Sanitation Data'!E26))="","",OFFSET('Sanitation Data'!$E$33,0,10*ROW('Sanitation Data'!E26)))</f>
        <v/>
      </c>
      <c r="CZ32" s="36" t="str">
        <f ca="true">+IF(OFFSET('Sanitation Data'!$F$29,0,10*ROW('Sanitation Data'!F26))="","",OFFSET('Sanitation Data'!$F$29,0,10*ROW('Sanitation Data'!F26)))</f>
        <v/>
      </c>
      <c r="DA32" s="36" t="str">
        <f ca="true">+IF(OFFSET('Sanitation Data'!$F$30,0,10*ROW('Sanitation Data'!F26))="","",OFFSET('Sanitation Data'!$F$30,0,10*ROW('Sanitation Data'!F26)))</f>
        <v/>
      </c>
      <c r="DB32" s="36" t="str">
        <f ca="true">+IF(OFFSET('Sanitation Data'!$F$31,0,10*ROW('Sanitation Data'!F26))="","",OFFSET('Sanitation Data'!$F$31,0,10*ROW('Sanitation Data'!F26)))</f>
        <v/>
      </c>
      <c r="DC32" s="36" t="str">
        <f ca="true">+IF(OFFSET('Sanitation Data'!$F$32,0,10*ROW('Sanitation Data'!F26))="","",OFFSET('Sanitation Data'!$F$32,0,10*ROW('Sanitation Data'!F26)))</f>
        <v/>
      </c>
      <c r="DD32" s="36" t="str">
        <f ca="true">+IF(OFFSET('Sanitation Data'!$F$33,0,10*ROW('Sanitation Data'!F26))="","",OFFSET('Sanitation Data'!$F$33,0,10*ROW('Sanitation Data'!F26)))</f>
        <v/>
      </c>
      <c r="DE32" s="36" t="str">
        <f ca="true">+IF(OFFSET('Sanitation Data'!$G$29,0,10*ROW('Sanitation Data'!G26))="","",OFFSET('Sanitation Data'!$G$29,0,10*ROW('Sanitation Data'!G26)))</f>
        <v/>
      </c>
      <c r="DF32" s="36" t="str">
        <f ca="true">+IF(OFFSET('Sanitation Data'!$G$30,0,10*ROW('Sanitation Data'!G26))="","",OFFSET('Sanitation Data'!$G$30,0,10*ROW('Sanitation Data'!G26)))</f>
        <v/>
      </c>
      <c r="DG32" s="36" t="str">
        <f ca="true">+IF(OFFSET('Sanitation Data'!$G$31,0,10*ROW('Sanitation Data'!G26))="","",OFFSET('Sanitation Data'!$G$31,0,10*ROW('Sanitation Data'!G26)))</f>
        <v/>
      </c>
      <c r="DH32" s="36" t="str">
        <f ca="true">+IF(OFFSET('Sanitation Data'!$G$32,0,10*ROW('Sanitation Data'!G26))="","",OFFSET('Sanitation Data'!$G$32,0,10*ROW('Sanitation Data'!G26)))</f>
        <v/>
      </c>
      <c r="DI32" s="36" t="str">
        <f ca="true">+IF(OFFSET('Sanitation Data'!$G$33,0,10*ROW('Sanitation Data'!G26))="","",OFFSET('Sanitation Data'!$G$33,0,10*ROW('Sanitation Data'!G26)))</f>
        <v/>
      </c>
      <c r="DJ32" s="36" t="str">
        <f ca="true">+IF(OFFSET('Sanitation Data'!$H$29,0,10*ROW('Sanitation Data'!H26))="","",OFFSET('Sanitation Data'!$H$29,0,10*ROW('Sanitation Data'!H26)))</f>
        <v/>
      </c>
      <c r="DK32" s="36" t="str">
        <f ca="true">+IF(OFFSET('Sanitation Data'!$H$30,0,10*ROW('Sanitation Data'!H26))="","",OFFSET('Sanitation Data'!$H$30,0,10*ROW('Sanitation Data'!H26)))</f>
        <v/>
      </c>
      <c r="DL32" s="36" t="str">
        <f ca="true">+IF(OFFSET('Sanitation Data'!$H$31,0,10*ROW('Sanitation Data'!H26))="","",OFFSET('Sanitation Data'!$H$31,0,10*ROW('Sanitation Data'!H26)))</f>
        <v/>
      </c>
      <c r="DM32" s="36" t="str">
        <f ca="true">+IF(OFFSET('Sanitation Data'!$H$32,0,10*ROW('Sanitation Data'!H26))="","",OFFSET('Sanitation Data'!$H$32,0,10*ROW('Sanitation Data'!H26)))</f>
        <v/>
      </c>
      <c r="DN32" s="36" t="str">
        <f ca="true">+IF(OFFSET('Sanitation Data'!$H$33,0,10*ROW('Sanitation Data'!H26))="","",OFFSET('Sanitation Data'!$H$33,0,10*ROW('Sanitation Data'!H26)))</f>
        <v/>
      </c>
      <c r="DO32" s="36" t="str">
        <f ca="true">+IF(OFFSET('Hygiene Data'!$C$12,0,10*ROW('Hygiene Data'!C26))="","",OFFSET('Hygiene Data'!$C$12,0,10*ROW('Hygiene Data'!C26)))</f>
        <v/>
      </c>
      <c r="DP32" s="36" t="str">
        <f ca="true">+IF(OFFSET('Hygiene Data'!$C$13,0,10*ROW('Hygiene Data'!C26))="","",OFFSET('Hygiene Data'!$C$13,0,10*ROW('Hygiene Data'!C26)))</f>
        <v/>
      </c>
      <c r="DQ32" s="36" t="str">
        <f ca="true">+IF(OFFSET('Hygiene Data'!$C$14,0,10*ROW('Hygiene Data'!C26))="","",OFFSET('Hygiene Data'!$C$14,0,10*ROW('Hygiene Data'!C26)))</f>
        <v/>
      </c>
      <c r="DR32" s="36" t="str">
        <f ca="true">+IF(OFFSET('Hygiene Data'!$D$12,0,10*ROW('Hygiene Data'!D26))="","",OFFSET('Hygiene Data'!$D$12,0,10*ROW('Hygiene Data'!D26)))</f>
        <v/>
      </c>
      <c r="DS32" s="36" t="str">
        <f ca="true">+IF(OFFSET('Hygiene Data'!$D$13,0,10*ROW('Hygiene Data'!D26))="","",OFFSET('Hygiene Data'!$D$13,0,10*ROW('Hygiene Data'!D26)))</f>
        <v/>
      </c>
      <c r="DT32" s="36" t="str">
        <f ca="true">+IF(OFFSET('Hygiene Data'!$D$14,0,10*ROW('Hygiene Data'!D26))="","",OFFSET('Hygiene Data'!$D$14,0,10*ROW('Hygiene Data'!D26)))</f>
        <v/>
      </c>
      <c r="DU32" s="36" t="str">
        <f ca="true">+IF(OFFSET('Hygiene Data'!$E$12,0,10*ROW('Hygiene Data'!E26))="","",OFFSET('Hygiene Data'!$E$12,0,10*ROW('Hygiene Data'!E26)))</f>
        <v/>
      </c>
      <c r="DV32" s="36" t="str">
        <f ca="true">+IF(OFFSET('Hygiene Data'!$E$13,0,10*ROW('Hygiene Data'!E26))="","",OFFSET('Hygiene Data'!$E$13,0,10*ROW('Hygiene Data'!E26)))</f>
        <v/>
      </c>
      <c r="DW32" s="36" t="str">
        <f ca="true">+IF(OFFSET('Hygiene Data'!$E$14,0,10*ROW('Hygiene Data'!E26))="","",OFFSET('Hygiene Data'!$E$14,0,10*ROW('Hygiene Data'!E26)))</f>
        <v/>
      </c>
      <c r="DX32" s="36" t="str">
        <f ca="true">+IF(OFFSET('Hygiene Data'!$F$12,0,10*ROW('Hygiene Data'!F26))="","",OFFSET('Hygiene Data'!$F$12,0,10*ROW('Hygiene Data'!F26)))</f>
        <v/>
      </c>
      <c r="DY32" s="36" t="str">
        <f ca="true">+IF(OFFSET('Hygiene Data'!$F$13,0,10*ROW('Hygiene Data'!F26))="","",OFFSET('Hygiene Data'!$F$13,0,10*ROW('Hygiene Data'!F26)))</f>
        <v/>
      </c>
      <c r="DZ32" s="36" t="str">
        <f ca="true">+IF(OFFSET('Hygiene Data'!$F$14,0,10*ROW('Hygiene Data'!F26))="","",OFFSET('Hygiene Data'!$F$14,0,10*ROW('Hygiene Data'!F26)))</f>
        <v/>
      </c>
      <c r="EA32" s="36" t="str">
        <f ca="true">+IF(OFFSET('Hygiene Data'!$G$12,0,10*ROW('Hygiene Data'!G26))="","",OFFSET('Hygiene Data'!$G$12,0,10*ROW('Hygiene Data'!G26)))</f>
        <v/>
      </c>
      <c r="EB32" s="36" t="str">
        <f ca="true">+IF(OFFSET('Hygiene Data'!$G$13,0,10*ROW('Hygiene Data'!G26))="","",OFFSET('Hygiene Data'!$G$13,0,10*ROW('Hygiene Data'!G26)))</f>
        <v/>
      </c>
      <c r="EC32" s="36" t="str">
        <f ca="true">+IF(OFFSET('Hygiene Data'!$G$14,0,10*ROW('Hygiene Data'!G26))="","",OFFSET('Hygiene Data'!$G$14,0,10*ROW('Hygiene Data'!G26)))</f>
        <v/>
      </c>
      <c r="ED32" s="36" t="str">
        <f ca="true">+IF(OFFSET('Hygiene Data'!$H$12,0,10*ROW('Hygiene Data'!H26))="","",OFFSET('Hygiene Data'!$H$12,0,10*ROW('Hygiene Data'!H26)))</f>
        <v/>
      </c>
      <c r="EE32" s="36" t="str">
        <f ca="true">+IF(OFFSET('Hygiene Data'!$H$13,0,10*ROW('Hygiene Data'!H26))="","",OFFSET('Hygiene Data'!$H$13,0,10*ROW('Hygiene Data'!H26)))</f>
        <v/>
      </c>
      <c r="EF32" s="36" t="str">
        <f ca="true">+IF(OFFSET('Hygiene Data'!$H$14,0,10*ROW('Hygiene Data'!H26))="","",OFFSET('Hygiene Data'!$H$14,0,10*ROW('Hygiene Data'!H26)))</f>
        <v/>
      </c>
    </row>
    <row r="33" x14ac:dyDescent="0.2">
      <c r="A33" s="59" t="str">
        <f ca="true">+IF(OFFSET('Water Data'!$B$1,0,10*ROW('Water Data'!B30))="","",OFFSET('Water Data'!$B$1,0,10*ROW('Water Data'!B30)))</f>
        <v/>
      </c>
      <c r="B33" s="59" t="str">
        <f ca="true">+IF(OFFSET('Water Data'!$A$3,0,10*ROW('Water Data'!A30))="","",OFFSET('Water Data'!$A$3,0,10*ROW('Water Data'!A30)))</f>
        <v/>
      </c>
      <c r="C33" s="59" t="str">
        <f ca="true">+IF(OFFSET('Water Data'!$C$3,0,10*ROW('Water Data'!C30))="","",OFFSET('Water Data'!$C$3,0,10*ROW('Water Data'!C30)))</f>
        <v/>
      </c>
      <c r="D33" s="252"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52"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52"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52"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52"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52"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52"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52"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52"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52"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52"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52"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52"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52"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52"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52"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52"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52"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3"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3"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3"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3"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3"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3"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3"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3"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3"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3"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3"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3"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3"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3"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3"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3"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3"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3"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3"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3"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3"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3"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3"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3"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3"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3"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3"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3"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3"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3"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4"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4"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4"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4"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4"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4"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4"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4"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4"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4"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4"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4"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4"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4"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4"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4"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4"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4"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6" t="str">
        <f ca="true">+IF(OFFSET('Water Data'!$C$28,0,10*ROW('Water Data'!C27))="","",OFFSET('Water Data'!$C$28,0,10*ROW('Water Data'!C27)))</f>
        <v/>
      </c>
      <c r="BT33" s="36" t="str">
        <f ca="true">+IF(OFFSET('Water Data'!$C$29,0,10*ROW('Water Data'!C27))="","",OFFSET('Water Data'!$C$29,0,10*ROW('Water Data'!C27)))</f>
        <v/>
      </c>
      <c r="BU33" s="36" t="str">
        <f ca="true">+IF(OFFSET('Water Data'!$C$30,0,10*ROW('Water Data'!C27))="","",OFFSET('Water Data'!$C$30,0,10*ROW('Water Data'!C27)))</f>
        <v/>
      </c>
      <c r="BV33" s="36" t="str">
        <f ca="true">+IF(OFFSET('Water Data'!$D$28,0,10*ROW('Water Data'!D27))="","",OFFSET('Water Data'!$D$28,0,10*ROW('Water Data'!D27)))</f>
        <v/>
      </c>
      <c r="BW33" s="36" t="str">
        <f ca="true">+IF(OFFSET('Water Data'!$D$29,0,10*ROW('Water Data'!D27))="","",OFFSET('Water Data'!$D$29,0,10*ROW('Water Data'!D27)))</f>
        <v/>
      </c>
      <c r="BX33" s="36" t="str">
        <f ca="true">+IF(OFFSET('Water Data'!$D$30,0,10*ROW('Water Data'!D27))="","",OFFSET('Water Data'!$D$30,0,10*ROW('Water Data'!D27)))</f>
        <v/>
      </c>
      <c r="BY33" s="36" t="str">
        <f ca="true">+IF(OFFSET('Water Data'!$E$28,0,10*ROW('Water Data'!E27))="","",OFFSET('Water Data'!$E$28,0,10*ROW('Water Data'!E27)))</f>
        <v/>
      </c>
      <c r="BZ33" s="36" t="str">
        <f ca="true">+IF(OFFSET('Water Data'!$E$29,0,10*ROW('Water Data'!E27))="","",OFFSET('Water Data'!$E$29,0,10*ROW('Water Data'!E27)))</f>
        <v/>
      </c>
      <c r="CA33" s="36" t="str">
        <f ca="true">+IF(OFFSET('Water Data'!$E$30,0,10*ROW('Water Data'!E27))="","",OFFSET('Water Data'!$E$30,0,10*ROW('Water Data'!E27)))</f>
        <v/>
      </c>
      <c r="CB33" s="36" t="str">
        <f ca="true">+IF(OFFSET('Water Data'!$F$28,0,10*ROW('Water Data'!F27))="","",OFFSET('Water Data'!$F$28,0,10*ROW('Water Data'!F27)))</f>
        <v/>
      </c>
      <c r="CC33" s="36" t="str">
        <f ca="true">+IF(OFFSET('Water Data'!$F$29,0,10*ROW('Water Data'!F27))="","",OFFSET('Water Data'!$F$29,0,10*ROW('Water Data'!F27)))</f>
        <v/>
      </c>
      <c r="CD33" s="36" t="str">
        <f ca="true">+IF(OFFSET('Water Data'!$F$30,0,10*ROW('Water Data'!F27))="","",OFFSET('Water Data'!$F$30,0,10*ROW('Water Data'!F27)))</f>
        <v/>
      </c>
      <c r="CE33" s="36" t="str">
        <f ca="true">+IF(OFFSET('Water Data'!$G$28,0,10*ROW('Water Data'!G27))="","",OFFSET('Water Data'!$G$28,0,10*ROW('Water Data'!G27)))</f>
        <v/>
      </c>
      <c r="CF33" s="36" t="str">
        <f ca="true">+IF(OFFSET('Water Data'!$G$29,0,10*ROW('Water Data'!G27))="","",OFFSET('Water Data'!$G$29,0,10*ROW('Water Data'!G27)))</f>
        <v/>
      </c>
      <c r="CG33" s="36" t="str">
        <f ca="true">+IF(OFFSET('Water Data'!$G$30,0,10*ROW('Water Data'!G27))="","",OFFSET('Water Data'!$G$30,0,10*ROW('Water Data'!G27)))</f>
        <v/>
      </c>
      <c r="CH33" s="36" t="str">
        <f ca="true">+IF(OFFSET('Water Data'!$H$28,0,10*ROW('Water Data'!H27))="","",OFFSET('Water Data'!$H$28,0,10*ROW('Water Data'!H27)))</f>
        <v/>
      </c>
      <c r="CI33" s="36" t="str">
        <f ca="true">+IF(OFFSET('Water Data'!$H$29,0,10*ROW('Water Data'!H27))="","",OFFSET('Water Data'!$H$29,0,10*ROW('Water Data'!H27)))</f>
        <v/>
      </c>
      <c r="CJ33" s="36" t="str">
        <f ca="true">+IF(OFFSET('Water Data'!$H$30,0,10*ROW('Water Data'!H27))="","",OFFSET('Water Data'!$H$30,0,10*ROW('Water Data'!H27)))</f>
        <v/>
      </c>
      <c r="CK33" s="36" t="str">
        <f ca="true">+IF(OFFSET('Sanitation Data'!$C$29,0,10*ROW('Sanitation Data'!C27))="","",OFFSET('Sanitation Data'!$C$29,0,10*ROW('Sanitation Data'!C27)))</f>
        <v/>
      </c>
      <c r="CL33" s="36" t="str">
        <f ca="true">+IF(OFFSET('Sanitation Data'!$C$30,0,10*ROW('Sanitation Data'!C27))="","",OFFSET('Sanitation Data'!$C$30,0,10*ROW('Sanitation Data'!C27)))</f>
        <v/>
      </c>
      <c r="CM33" s="36" t="str">
        <f ca="true">+IF(OFFSET('Sanitation Data'!$C$31,0,10*ROW('Sanitation Data'!C27))="","",OFFSET('Sanitation Data'!$C$31,0,10*ROW('Sanitation Data'!C27)))</f>
        <v/>
      </c>
      <c r="CN33" s="36" t="str">
        <f ca="true">+IF(OFFSET('Sanitation Data'!$C$32,0,10*ROW('Sanitation Data'!C27))="","",OFFSET('Sanitation Data'!$C$32,0,10*ROW('Sanitation Data'!C27)))</f>
        <v/>
      </c>
      <c r="CO33" s="36" t="str">
        <f ca="true">+IF(OFFSET('Sanitation Data'!$C$33,0,10*ROW('Sanitation Data'!C27))="","",OFFSET('Sanitation Data'!$C$33,0,10*ROW('Sanitation Data'!C27)))</f>
        <v/>
      </c>
      <c r="CP33" s="36" t="str">
        <f ca="true">+IF(OFFSET('Sanitation Data'!$D$29,0,10*ROW('Sanitation Data'!D27))="","",OFFSET('Sanitation Data'!$D$29,0,10*ROW('Sanitation Data'!D27)))</f>
        <v/>
      </c>
      <c r="CQ33" s="36" t="str">
        <f ca="true">+IF(OFFSET('Sanitation Data'!$D$30,0,10*ROW('Sanitation Data'!D27))="","",OFFSET('Sanitation Data'!$D$30,0,10*ROW('Sanitation Data'!D27)))</f>
        <v/>
      </c>
      <c r="CR33" s="36" t="str">
        <f ca="true">+IF(OFFSET('Sanitation Data'!$D$31,0,10*ROW('Sanitation Data'!D27))="","",OFFSET('Sanitation Data'!$D$31,0,10*ROW('Sanitation Data'!D27)))</f>
        <v/>
      </c>
      <c r="CS33" s="36" t="str">
        <f ca="true">+IF(OFFSET('Sanitation Data'!$D$32,0,10*ROW('Sanitation Data'!D27))="","",OFFSET('Sanitation Data'!$D$32,0,10*ROW('Sanitation Data'!D27)))</f>
        <v/>
      </c>
      <c r="CT33" s="36" t="str">
        <f ca="true">+IF(OFFSET('Sanitation Data'!$D$33,0,10*ROW('Sanitation Data'!D27))="","",OFFSET('Sanitation Data'!$D$33,0,10*ROW('Sanitation Data'!D27)))</f>
        <v/>
      </c>
      <c r="CU33" s="36" t="str">
        <f ca="true">+IF(OFFSET('Sanitation Data'!$E$29,0,10*ROW('Sanitation Data'!E27))="","",OFFSET('Sanitation Data'!$E$29,0,10*ROW('Sanitation Data'!E27)))</f>
        <v/>
      </c>
      <c r="CV33" s="36" t="str">
        <f ca="true">+IF(OFFSET('Sanitation Data'!$E$30,0,10*ROW('Sanitation Data'!E27))="","",OFFSET('Sanitation Data'!$E$30,0,10*ROW('Sanitation Data'!E27)))</f>
        <v/>
      </c>
      <c r="CW33" s="36" t="str">
        <f ca="true">+IF(OFFSET('Sanitation Data'!$E$31,0,10*ROW('Sanitation Data'!E27))="","",OFFSET('Sanitation Data'!$E$31,0,10*ROW('Sanitation Data'!E27)))</f>
        <v/>
      </c>
      <c r="CX33" s="36" t="str">
        <f ca="true">+IF(OFFSET('Sanitation Data'!$E$32,0,10*ROW('Sanitation Data'!E27))="","",OFFSET('Sanitation Data'!$E$32,0,10*ROW('Sanitation Data'!E27)))</f>
        <v/>
      </c>
      <c r="CY33" s="36" t="str">
        <f ca="true">+IF(OFFSET('Sanitation Data'!$E$33,0,10*ROW('Sanitation Data'!E27))="","",OFFSET('Sanitation Data'!$E$33,0,10*ROW('Sanitation Data'!E27)))</f>
        <v/>
      </c>
      <c r="CZ33" s="36" t="str">
        <f ca="true">+IF(OFFSET('Sanitation Data'!$F$29,0,10*ROW('Sanitation Data'!F27))="","",OFFSET('Sanitation Data'!$F$29,0,10*ROW('Sanitation Data'!F27)))</f>
        <v/>
      </c>
      <c r="DA33" s="36" t="str">
        <f ca="true">+IF(OFFSET('Sanitation Data'!$F$30,0,10*ROW('Sanitation Data'!F27))="","",OFFSET('Sanitation Data'!$F$30,0,10*ROW('Sanitation Data'!F27)))</f>
        <v/>
      </c>
      <c r="DB33" s="36" t="str">
        <f ca="true">+IF(OFFSET('Sanitation Data'!$F$31,0,10*ROW('Sanitation Data'!F27))="","",OFFSET('Sanitation Data'!$F$31,0,10*ROW('Sanitation Data'!F27)))</f>
        <v/>
      </c>
      <c r="DC33" s="36" t="str">
        <f ca="true">+IF(OFFSET('Sanitation Data'!$F$32,0,10*ROW('Sanitation Data'!F27))="","",OFFSET('Sanitation Data'!$F$32,0,10*ROW('Sanitation Data'!F27)))</f>
        <v/>
      </c>
      <c r="DD33" s="36" t="str">
        <f ca="true">+IF(OFFSET('Sanitation Data'!$F$33,0,10*ROW('Sanitation Data'!F27))="","",OFFSET('Sanitation Data'!$F$33,0,10*ROW('Sanitation Data'!F27)))</f>
        <v/>
      </c>
      <c r="DE33" s="36" t="str">
        <f ca="true">+IF(OFFSET('Sanitation Data'!$G$29,0,10*ROW('Sanitation Data'!G27))="","",OFFSET('Sanitation Data'!$G$29,0,10*ROW('Sanitation Data'!G27)))</f>
        <v/>
      </c>
      <c r="DF33" s="36" t="str">
        <f ca="true">+IF(OFFSET('Sanitation Data'!$G$30,0,10*ROW('Sanitation Data'!G27))="","",OFFSET('Sanitation Data'!$G$30,0,10*ROW('Sanitation Data'!G27)))</f>
        <v/>
      </c>
      <c r="DG33" s="36" t="str">
        <f ca="true">+IF(OFFSET('Sanitation Data'!$G$31,0,10*ROW('Sanitation Data'!G27))="","",OFFSET('Sanitation Data'!$G$31,0,10*ROW('Sanitation Data'!G27)))</f>
        <v/>
      </c>
      <c r="DH33" s="36" t="str">
        <f ca="true">+IF(OFFSET('Sanitation Data'!$G$32,0,10*ROW('Sanitation Data'!G27))="","",OFFSET('Sanitation Data'!$G$32,0,10*ROW('Sanitation Data'!G27)))</f>
        <v/>
      </c>
      <c r="DI33" s="36" t="str">
        <f ca="true">+IF(OFFSET('Sanitation Data'!$G$33,0,10*ROW('Sanitation Data'!G27))="","",OFFSET('Sanitation Data'!$G$33,0,10*ROW('Sanitation Data'!G27)))</f>
        <v/>
      </c>
      <c r="DJ33" s="36" t="str">
        <f ca="true">+IF(OFFSET('Sanitation Data'!$H$29,0,10*ROW('Sanitation Data'!H27))="","",OFFSET('Sanitation Data'!$H$29,0,10*ROW('Sanitation Data'!H27)))</f>
        <v/>
      </c>
      <c r="DK33" s="36" t="str">
        <f ca="true">+IF(OFFSET('Sanitation Data'!$H$30,0,10*ROW('Sanitation Data'!H27))="","",OFFSET('Sanitation Data'!$H$30,0,10*ROW('Sanitation Data'!H27)))</f>
        <v/>
      </c>
      <c r="DL33" s="36" t="str">
        <f ca="true">+IF(OFFSET('Sanitation Data'!$H$31,0,10*ROW('Sanitation Data'!H27))="","",OFFSET('Sanitation Data'!$H$31,0,10*ROW('Sanitation Data'!H27)))</f>
        <v/>
      </c>
      <c r="DM33" s="36" t="str">
        <f ca="true">+IF(OFFSET('Sanitation Data'!$H$32,0,10*ROW('Sanitation Data'!H27))="","",OFFSET('Sanitation Data'!$H$32,0,10*ROW('Sanitation Data'!H27)))</f>
        <v/>
      </c>
      <c r="DN33" s="36" t="str">
        <f ca="true">+IF(OFFSET('Sanitation Data'!$H$33,0,10*ROW('Sanitation Data'!H27))="","",OFFSET('Sanitation Data'!$H$33,0,10*ROW('Sanitation Data'!H27)))</f>
        <v/>
      </c>
      <c r="DO33" s="36" t="str">
        <f ca="true">+IF(OFFSET('Hygiene Data'!$C$12,0,10*ROW('Hygiene Data'!C27))="","",OFFSET('Hygiene Data'!$C$12,0,10*ROW('Hygiene Data'!C27)))</f>
        <v/>
      </c>
      <c r="DP33" s="36" t="str">
        <f ca="true">+IF(OFFSET('Hygiene Data'!$C$13,0,10*ROW('Hygiene Data'!C27))="","",OFFSET('Hygiene Data'!$C$13,0,10*ROW('Hygiene Data'!C27)))</f>
        <v/>
      </c>
      <c r="DQ33" s="36" t="str">
        <f ca="true">+IF(OFFSET('Hygiene Data'!$C$14,0,10*ROW('Hygiene Data'!C27))="","",OFFSET('Hygiene Data'!$C$14,0,10*ROW('Hygiene Data'!C27)))</f>
        <v/>
      </c>
      <c r="DR33" s="36" t="str">
        <f ca="true">+IF(OFFSET('Hygiene Data'!$D$12,0,10*ROW('Hygiene Data'!D27))="","",OFFSET('Hygiene Data'!$D$12,0,10*ROW('Hygiene Data'!D27)))</f>
        <v/>
      </c>
      <c r="DS33" s="36" t="str">
        <f ca="true">+IF(OFFSET('Hygiene Data'!$D$13,0,10*ROW('Hygiene Data'!D27))="","",OFFSET('Hygiene Data'!$D$13,0,10*ROW('Hygiene Data'!D27)))</f>
        <v/>
      </c>
      <c r="DT33" s="36" t="str">
        <f ca="true">+IF(OFFSET('Hygiene Data'!$D$14,0,10*ROW('Hygiene Data'!D27))="","",OFFSET('Hygiene Data'!$D$14,0,10*ROW('Hygiene Data'!D27)))</f>
        <v/>
      </c>
      <c r="DU33" s="36" t="str">
        <f ca="true">+IF(OFFSET('Hygiene Data'!$E$12,0,10*ROW('Hygiene Data'!E27))="","",OFFSET('Hygiene Data'!$E$12,0,10*ROW('Hygiene Data'!E27)))</f>
        <v/>
      </c>
      <c r="DV33" s="36" t="str">
        <f ca="true">+IF(OFFSET('Hygiene Data'!$E$13,0,10*ROW('Hygiene Data'!E27))="","",OFFSET('Hygiene Data'!$E$13,0,10*ROW('Hygiene Data'!E27)))</f>
        <v/>
      </c>
      <c r="DW33" s="36" t="str">
        <f ca="true">+IF(OFFSET('Hygiene Data'!$E$14,0,10*ROW('Hygiene Data'!E27))="","",OFFSET('Hygiene Data'!$E$14,0,10*ROW('Hygiene Data'!E27)))</f>
        <v/>
      </c>
      <c r="DX33" s="36" t="str">
        <f ca="true">+IF(OFFSET('Hygiene Data'!$F$12,0,10*ROW('Hygiene Data'!F27))="","",OFFSET('Hygiene Data'!$F$12,0,10*ROW('Hygiene Data'!F27)))</f>
        <v/>
      </c>
      <c r="DY33" s="36" t="str">
        <f ca="true">+IF(OFFSET('Hygiene Data'!$F$13,0,10*ROW('Hygiene Data'!F27))="","",OFFSET('Hygiene Data'!$F$13,0,10*ROW('Hygiene Data'!F27)))</f>
        <v/>
      </c>
      <c r="DZ33" s="36" t="str">
        <f ca="true">+IF(OFFSET('Hygiene Data'!$F$14,0,10*ROW('Hygiene Data'!F27))="","",OFFSET('Hygiene Data'!$F$14,0,10*ROW('Hygiene Data'!F27)))</f>
        <v/>
      </c>
      <c r="EA33" s="36" t="str">
        <f ca="true">+IF(OFFSET('Hygiene Data'!$G$12,0,10*ROW('Hygiene Data'!G27))="","",OFFSET('Hygiene Data'!$G$12,0,10*ROW('Hygiene Data'!G27)))</f>
        <v/>
      </c>
      <c r="EB33" s="36" t="str">
        <f ca="true">+IF(OFFSET('Hygiene Data'!$G$13,0,10*ROW('Hygiene Data'!G27))="","",OFFSET('Hygiene Data'!$G$13,0,10*ROW('Hygiene Data'!G27)))</f>
        <v/>
      </c>
      <c r="EC33" s="36" t="str">
        <f ca="true">+IF(OFFSET('Hygiene Data'!$G$14,0,10*ROW('Hygiene Data'!G27))="","",OFFSET('Hygiene Data'!$G$14,0,10*ROW('Hygiene Data'!G27)))</f>
        <v/>
      </c>
      <c r="ED33" s="36" t="str">
        <f ca="true">+IF(OFFSET('Hygiene Data'!$H$12,0,10*ROW('Hygiene Data'!H27))="","",OFFSET('Hygiene Data'!$H$12,0,10*ROW('Hygiene Data'!H27)))</f>
        <v/>
      </c>
      <c r="EE33" s="36" t="str">
        <f ca="true">+IF(OFFSET('Hygiene Data'!$H$13,0,10*ROW('Hygiene Data'!H27))="","",OFFSET('Hygiene Data'!$H$13,0,10*ROW('Hygiene Data'!H27)))</f>
        <v/>
      </c>
      <c r="EF33" s="36" t="str">
        <f ca="true">+IF(OFFSET('Hygiene Data'!$H$14,0,10*ROW('Hygiene Data'!H27))="","",OFFSET('Hygiene Data'!$H$14,0,10*ROW('Hygiene Data'!H27)))</f>
        <v/>
      </c>
    </row>
    <row r="34" x14ac:dyDescent="0.2">
      <c r="A34" s="59" t="str">
        <f ca="true">+IF(OFFSET('Water Data'!$B$1,0,10*ROW('Water Data'!B31))="","",OFFSET('Water Data'!$B$1,0,10*ROW('Water Data'!B31)))</f>
        <v/>
      </c>
      <c r="B34" s="59" t="str">
        <f ca="true">+IF(OFFSET('Water Data'!$A$3,0,10*ROW('Water Data'!A31))="","",OFFSET('Water Data'!$A$3,0,10*ROW('Water Data'!A31)))</f>
        <v/>
      </c>
      <c r="C34" s="59" t="str">
        <f ca="true">+IF(OFFSET('Water Data'!$C$3,0,10*ROW('Water Data'!C31))="","",OFFSET('Water Data'!$C$3,0,10*ROW('Water Data'!C31)))</f>
        <v/>
      </c>
      <c r="D34" s="252"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52"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52"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52"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52"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52"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52"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52"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52"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52"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52"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52"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52"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52"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52"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52"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52"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52"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3"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3"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3"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3"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3"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3"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3"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3"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3"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3"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3"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3"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3"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3"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3"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3"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3"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3"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3"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3"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3"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3"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3"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3"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3"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3"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3"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3"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3"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3"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4"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4"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4"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4"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4"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4"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4"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4"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4"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4"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4"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4"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4"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4"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4"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4"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4"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4"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6" t="str">
        <f ca="true">+IF(OFFSET('Water Data'!$C$28,0,10*ROW('Water Data'!C28))="","",OFFSET('Water Data'!$C$28,0,10*ROW('Water Data'!C28)))</f>
        <v/>
      </c>
      <c r="BT34" s="36" t="str">
        <f ca="true">+IF(OFFSET('Water Data'!$C$29,0,10*ROW('Water Data'!C28))="","",OFFSET('Water Data'!$C$29,0,10*ROW('Water Data'!C28)))</f>
        <v/>
      </c>
      <c r="BU34" s="36" t="str">
        <f ca="true">+IF(OFFSET('Water Data'!$C$30,0,10*ROW('Water Data'!C28))="","",OFFSET('Water Data'!$C$30,0,10*ROW('Water Data'!C28)))</f>
        <v/>
      </c>
      <c r="BV34" s="36" t="str">
        <f ca="true">+IF(OFFSET('Water Data'!$D$28,0,10*ROW('Water Data'!D28))="","",OFFSET('Water Data'!$D$28,0,10*ROW('Water Data'!D28)))</f>
        <v/>
      </c>
      <c r="BW34" s="36" t="str">
        <f ca="true">+IF(OFFSET('Water Data'!$D$29,0,10*ROW('Water Data'!D28))="","",OFFSET('Water Data'!$D$29,0,10*ROW('Water Data'!D28)))</f>
        <v/>
      </c>
      <c r="BX34" s="36" t="str">
        <f ca="true">+IF(OFFSET('Water Data'!$D$30,0,10*ROW('Water Data'!D28))="","",OFFSET('Water Data'!$D$30,0,10*ROW('Water Data'!D28)))</f>
        <v/>
      </c>
      <c r="BY34" s="36" t="str">
        <f ca="true">+IF(OFFSET('Water Data'!$E$28,0,10*ROW('Water Data'!E28))="","",OFFSET('Water Data'!$E$28,0,10*ROW('Water Data'!E28)))</f>
        <v/>
      </c>
      <c r="BZ34" s="36" t="str">
        <f ca="true">+IF(OFFSET('Water Data'!$E$29,0,10*ROW('Water Data'!E28))="","",OFFSET('Water Data'!$E$29,0,10*ROW('Water Data'!E28)))</f>
        <v/>
      </c>
      <c r="CA34" s="36" t="str">
        <f ca="true">+IF(OFFSET('Water Data'!$E$30,0,10*ROW('Water Data'!E28))="","",OFFSET('Water Data'!$E$30,0,10*ROW('Water Data'!E28)))</f>
        <v/>
      </c>
      <c r="CB34" s="36" t="str">
        <f ca="true">+IF(OFFSET('Water Data'!$F$28,0,10*ROW('Water Data'!F28))="","",OFFSET('Water Data'!$F$28,0,10*ROW('Water Data'!F28)))</f>
        <v/>
      </c>
      <c r="CC34" s="36" t="str">
        <f ca="true">+IF(OFFSET('Water Data'!$F$29,0,10*ROW('Water Data'!F28))="","",OFFSET('Water Data'!$F$29,0,10*ROW('Water Data'!F28)))</f>
        <v/>
      </c>
      <c r="CD34" s="36" t="str">
        <f ca="true">+IF(OFFSET('Water Data'!$F$30,0,10*ROW('Water Data'!F28))="","",OFFSET('Water Data'!$F$30,0,10*ROW('Water Data'!F28)))</f>
        <v/>
      </c>
      <c r="CE34" s="36" t="str">
        <f ca="true">+IF(OFFSET('Water Data'!$G$28,0,10*ROW('Water Data'!G28))="","",OFFSET('Water Data'!$G$28,0,10*ROW('Water Data'!G28)))</f>
        <v/>
      </c>
      <c r="CF34" s="36" t="str">
        <f ca="true">+IF(OFFSET('Water Data'!$G$29,0,10*ROW('Water Data'!G28))="","",OFFSET('Water Data'!$G$29,0,10*ROW('Water Data'!G28)))</f>
        <v/>
      </c>
      <c r="CG34" s="36" t="str">
        <f ca="true">+IF(OFFSET('Water Data'!$G$30,0,10*ROW('Water Data'!G28))="","",OFFSET('Water Data'!$G$30,0,10*ROW('Water Data'!G28)))</f>
        <v/>
      </c>
      <c r="CH34" s="36" t="str">
        <f ca="true">+IF(OFFSET('Water Data'!$H$28,0,10*ROW('Water Data'!H28))="","",OFFSET('Water Data'!$H$28,0,10*ROW('Water Data'!H28)))</f>
        <v/>
      </c>
      <c r="CI34" s="36" t="str">
        <f ca="true">+IF(OFFSET('Water Data'!$H$29,0,10*ROW('Water Data'!H28))="","",OFFSET('Water Data'!$H$29,0,10*ROW('Water Data'!H28)))</f>
        <v/>
      </c>
      <c r="CJ34" s="36" t="str">
        <f ca="true">+IF(OFFSET('Water Data'!$H$30,0,10*ROW('Water Data'!H28))="","",OFFSET('Water Data'!$H$30,0,10*ROW('Water Data'!H28)))</f>
        <v/>
      </c>
      <c r="CK34" s="36" t="str">
        <f ca="true">+IF(OFFSET('Sanitation Data'!$C$29,0,10*ROW('Sanitation Data'!C28))="","",OFFSET('Sanitation Data'!$C$29,0,10*ROW('Sanitation Data'!C28)))</f>
        <v/>
      </c>
      <c r="CL34" s="36" t="str">
        <f ca="true">+IF(OFFSET('Sanitation Data'!$C$30,0,10*ROW('Sanitation Data'!C28))="","",OFFSET('Sanitation Data'!$C$30,0,10*ROW('Sanitation Data'!C28)))</f>
        <v/>
      </c>
      <c r="CM34" s="36" t="str">
        <f ca="true">+IF(OFFSET('Sanitation Data'!$C$31,0,10*ROW('Sanitation Data'!C28))="","",OFFSET('Sanitation Data'!$C$31,0,10*ROW('Sanitation Data'!C28)))</f>
        <v/>
      </c>
      <c r="CN34" s="36" t="str">
        <f ca="true">+IF(OFFSET('Sanitation Data'!$C$32,0,10*ROW('Sanitation Data'!C28))="","",OFFSET('Sanitation Data'!$C$32,0,10*ROW('Sanitation Data'!C28)))</f>
        <v/>
      </c>
      <c r="CO34" s="36" t="str">
        <f ca="true">+IF(OFFSET('Sanitation Data'!$C$33,0,10*ROW('Sanitation Data'!C28))="","",OFFSET('Sanitation Data'!$C$33,0,10*ROW('Sanitation Data'!C28)))</f>
        <v/>
      </c>
      <c r="CP34" s="36" t="str">
        <f ca="true">+IF(OFFSET('Sanitation Data'!$D$29,0,10*ROW('Sanitation Data'!D28))="","",OFFSET('Sanitation Data'!$D$29,0,10*ROW('Sanitation Data'!D28)))</f>
        <v/>
      </c>
      <c r="CQ34" s="36" t="str">
        <f ca="true">+IF(OFFSET('Sanitation Data'!$D$30,0,10*ROW('Sanitation Data'!D28))="","",OFFSET('Sanitation Data'!$D$30,0,10*ROW('Sanitation Data'!D28)))</f>
        <v/>
      </c>
      <c r="CR34" s="36" t="str">
        <f ca="true">+IF(OFFSET('Sanitation Data'!$D$31,0,10*ROW('Sanitation Data'!D28))="","",OFFSET('Sanitation Data'!$D$31,0,10*ROW('Sanitation Data'!D28)))</f>
        <v/>
      </c>
      <c r="CS34" s="36" t="str">
        <f ca="true">+IF(OFFSET('Sanitation Data'!$D$32,0,10*ROW('Sanitation Data'!D28))="","",OFFSET('Sanitation Data'!$D$32,0,10*ROW('Sanitation Data'!D28)))</f>
        <v/>
      </c>
      <c r="CT34" s="36" t="str">
        <f ca="true">+IF(OFFSET('Sanitation Data'!$D$33,0,10*ROW('Sanitation Data'!D28))="","",OFFSET('Sanitation Data'!$D$33,0,10*ROW('Sanitation Data'!D28)))</f>
        <v/>
      </c>
      <c r="CU34" s="36" t="str">
        <f ca="true">+IF(OFFSET('Sanitation Data'!$E$29,0,10*ROW('Sanitation Data'!E28))="","",OFFSET('Sanitation Data'!$E$29,0,10*ROW('Sanitation Data'!E28)))</f>
        <v/>
      </c>
      <c r="CV34" s="36" t="str">
        <f ca="true">+IF(OFFSET('Sanitation Data'!$E$30,0,10*ROW('Sanitation Data'!E28))="","",OFFSET('Sanitation Data'!$E$30,0,10*ROW('Sanitation Data'!E28)))</f>
        <v/>
      </c>
      <c r="CW34" s="36" t="str">
        <f ca="true">+IF(OFFSET('Sanitation Data'!$E$31,0,10*ROW('Sanitation Data'!E28))="","",OFFSET('Sanitation Data'!$E$31,0,10*ROW('Sanitation Data'!E28)))</f>
        <v/>
      </c>
      <c r="CX34" s="36" t="str">
        <f ca="true">+IF(OFFSET('Sanitation Data'!$E$32,0,10*ROW('Sanitation Data'!E28))="","",OFFSET('Sanitation Data'!$E$32,0,10*ROW('Sanitation Data'!E28)))</f>
        <v/>
      </c>
      <c r="CY34" s="36" t="str">
        <f ca="true">+IF(OFFSET('Sanitation Data'!$E$33,0,10*ROW('Sanitation Data'!E28))="","",OFFSET('Sanitation Data'!$E$33,0,10*ROW('Sanitation Data'!E28)))</f>
        <v/>
      </c>
      <c r="CZ34" s="36" t="str">
        <f ca="true">+IF(OFFSET('Sanitation Data'!$F$29,0,10*ROW('Sanitation Data'!F28))="","",OFFSET('Sanitation Data'!$F$29,0,10*ROW('Sanitation Data'!F28)))</f>
        <v/>
      </c>
      <c r="DA34" s="36" t="str">
        <f ca="true">+IF(OFFSET('Sanitation Data'!$F$30,0,10*ROW('Sanitation Data'!F28))="","",OFFSET('Sanitation Data'!$F$30,0,10*ROW('Sanitation Data'!F28)))</f>
        <v/>
      </c>
      <c r="DB34" s="36" t="str">
        <f ca="true">+IF(OFFSET('Sanitation Data'!$F$31,0,10*ROW('Sanitation Data'!F28))="","",OFFSET('Sanitation Data'!$F$31,0,10*ROW('Sanitation Data'!F28)))</f>
        <v/>
      </c>
      <c r="DC34" s="36" t="str">
        <f ca="true">+IF(OFFSET('Sanitation Data'!$F$32,0,10*ROW('Sanitation Data'!F28))="","",OFFSET('Sanitation Data'!$F$32,0,10*ROW('Sanitation Data'!F28)))</f>
        <v/>
      </c>
      <c r="DD34" s="36" t="str">
        <f ca="true">+IF(OFFSET('Sanitation Data'!$F$33,0,10*ROW('Sanitation Data'!F28))="","",OFFSET('Sanitation Data'!$F$33,0,10*ROW('Sanitation Data'!F28)))</f>
        <v/>
      </c>
      <c r="DE34" s="36" t="str">
        <f ca="true">+IF(OFFSET('Sanitation Data'!$G$29,0,10*ROW('Sanitation Data'!G28))="","",OFFSET('Sanitation Data'!$G$29,0,10*ROW('Sanitation Data'!G28)))</f>
        <v/>
      </c>
      <c r="DF34" s="36" t="str">
        <f ca="true">+IF(OFFSET('Sanitation Data'!$G$30,0,10*ROW('Sanitation Data'!G28))="","",OFFSET('Sanitation Data'!$G$30,0,10*ROW('Sanitation Data'!G28)))</f>
        <v/>
      </c>
      <c r="DG34" s="36" t="str">
        <f ca="true">+IF(OFFSET('Sanitation Data'!$G$31,0,10*ROW('Sanitation Data'!G28))="","",OFFSET('Sanitation Data'!$G$31,0,10*ROW('Sanitation Data'!G28)))</f>
        <v/>
      </c>
      <c r="DH34" s="36" t="str">
        <f ca="true">+IF(OFFSET('Sanitation Data'!$G$32,0,10*ROW('Sanitation Data'!G28))="","",OFFSET('Sanitation Data'!$G$32,0,10*ROW('Sanitation Data'!G28)))</f>
        <v/>
      </c>
      <c r="DI34" s="36" t="str">
        <f ca="true">+IF(OFFSET('Sanitation Data'!$G$33,0,10*ROW('Sanitation Data'!G28))="","",OFFSET('Sanitation Data'!$G$33,0,10*ROW('Sanitation Data'!G28)))</f>
        <v/>
      </c>
      <c r="DJ34" s="36" t="str">
        <f ca="true">+IF(OFFSET('Sanitation Data'!$H$29,0,10*ROW('Sanitation Data'!H28))="","",OFFSET('Sanitation Data'!$H$29,0,10*ROW('Sanitation Data'!H28)))</f>
        <v/>
      </c>
      <c r="DK34" s="36" t="str">
        <f ca="true">+IF(OFFSET('Sanitation Data'!$H$30,0,10*ROW('Sanitation Data'!H28))="","",OFFSET('Sanitation Data'!$H$30,0,10*ROW('Sanitation Data'!H28)))</f>
        <v/>
      </c>
      <c r="DL34" s="36" t="str">
        <f ca="true">+IF(OFFSET('Sanitation Data'!$H$31,0,10*ROW('Sanitation Data'!H28))="","",OFFSET('Sanitation Data'!$H$31,0,10*ROW('Sanitation Data'!H28)))</f>
        <v/>
      </c>
      <c r="DM34" s="36" t="str">
        <f ca="true">+IF(OFFSET('Sanitation Data'!$H$32,0,10*ROW('Sanitation Data'!H28))="","",OFFSET('Sanitation Data'!$H$32,0,10*ROW('Sanitation Data'!H28)))</f>
        <v/>
      </c>
      <c r="DN34" s="36" t="str">
        <f ca="true">+IF(OFFSET('Sanitation Data'!$H$33,0,10*ROW('Sanitation Data'!H28))="","",OFFSET('Sanitation Data'!$H$33,0,10*ROW('Sanitation Data'!H28)))</f>
        <v/>
      </c>
      <c r="DO34" s="36" t="str">
        <f ca="true">+IF(OFFSET('Hygiene Data'!$C$12,0,10*ROW('Hygiene Data'!C28))="","",OFFSET('Hygiene Data'!$C$12,0,10*ROW('Hygiene Data'!C28)))</f>
        <v/>
      </c>
      <c r="DP34" s="36" t="str">
        <f ca="true">+IF(OFFSET('Hygiene Data'!$C$13,0,10*ROW('Hygiene Data'!C28))="","",OFFSET('Hygiene Data'!$C$13,0,10*ROW('Hygiene Data'!C28)))</f>
        <v/>
      </c>
      <c r="DQ34" s="36" t="str">
        <f ca="true">+IF(OFFSET('Hygiene Data'!$C$14,0,10*ROW('Hygiene Data'!C28))="","",OFFSET('Hygiene Data'!$C$14,0,10*ROW('Hygiene Data'!C28)))</f>
        <v/>
      </c>
      <c r="DR34" s="36" t="str">
        <f ca="true">+IF(OFFSET('Hygiene Data'!$D$12,0,10*ROW('Hygiene Data'!D28))="","",OFFSET('Hygiene Data'!$D$12,0,10*ROW('Hygiene Data'!D28)))</f>
        <v/>
      </c>
      <c r="DS34" s="36" t="str">
        <f ca="true">+IF(OFFSET('Hygiene Data'!$D$13,0,10*ROW('Hygiene Data'!D28))="","",OFFSET('Hygiene Data'!$D$13,0,10*ROW('Hygiene Data'!D28)))</f>
        <v/>
      </c>
      <c r="DT34" s="36" t="str">
        <f ca="true">+IF(OFFSET('Hygiene Data'!$D$14,0,10*ROW('Hygiene Data'!D28))="","",OFFSET('Hygiene Data'!$D$14,0,10*ROW('Hygiene Data'!D28)))</f>
        <v/>
      </c>
      <c r="DU34" s="36" t="str">
        <f ca="true">+IF(OFFSET('Hygiene Data'!$E$12,0,10*ROW('Hygiene Data'!E28))="","",OFFSET('Hygiene Data'!$E$12,0,10*ROW('Hygiene Data'!E28)))</f>
        <v/>
      </c>
      <c r="DV34" s="36" t="str">
        <f ca="true">+IF(OFFSET('Hygiene Data'!$E$13,0,10*ROW('Hygiene Data'!E28))="","",OFFSET('Hygiene Data'!$E$13,0,10*ROW('Hygiene Data'!E28)))</f>
        <v/>
      </c>
      <c r="DW34" s="36" t="str">
        <f ca="true">+IF(OFFSET('Hygiene Data'!$E$14,0,10*ROW('Hygiene Data'!E28))="","",OFFSET('Hygiene Data'!$E$14,0,10*ROW('Hygiene Data'!E28)))</f>
        <v/>
      </c>
      <c r="DX34" s="36" t="str">
        <f ca="true">+IF(OFFSET('Hygiene Data'!$F$12,0,10*ROW('Hygiene Data'!F28))="","",OFFSET('Hygiene Data'!$F$12,0,10*ROW('Hygiene Data'!F28)))</f>
        <v/>
      </c>
      <c r="DY34" s="36" t="str">
        <f ca="true">+IF(OFFSET('Hygiene Data'!$F$13,0,10*ROW('Hygiene Data'!F28))="","",OFFSET('Hygiene Data'!$F$13,0,10*ROW('Hygiene Data'!F28)))</f>
        <v/>
      </c>
      <c r="DZ34" s="36" t="str">
        <f ca="true">+IF(OFFSET('Hygiene Data'!$F$14,0,10*ROW('Hygiene Data'!F28))="","",OFFSET('Hygiene Data'!$F$14,0,10*ROW('Hygiene Data'!F28)))</f>
        <v/>
      </c>
      <c r="EA34" s="36" t="str">
        <f ca="true">+IF(OFFSET('Hygiene Data'!$G$12,0,10*ROW('Hygiene Data'!G28))="","",OFFSET('Hygiene Data'!$G$12,0,10*ROW('Hygiene Data'!G28)))</f>
        <v/>
      </c>
      <c r="EB34" s="36" t="str">
        <f ca="true">+IF(OFFSET('Hygiene Data'!$G$13,0,10*ROW('Hygiene Data'!G28))="","",OFFSET('Hygiene Data'!$G$13,0,10*ROW('Hygiene Data'!G28)))</f>
        <v/>
      </c>
      <c r="EC34" s="36" t="str">
        <f ca="true">+IF(OFFSET('Hygiene Data'!$G$14,0,10*ROW('Hygiene Data'!G28))="","",OFFSET('Hygiene Data'!$G$14,0,10*ROW('Hygiene Data'!G28)))</f>
        <v/>
      </c>
      <c r="ED34" s="36" t="str">
        <f ca="true">+IF(OFFSET('Hygiene Data'!$H$12,0,10*ROW('Hygiene Data'!H28))="","",OFFSET('Hygiene Data'!$H$12,0,10*ROW('Hygiene Data'!H28)))</f>
        <v/>
      </c>
      <c r="EE34" s="36" t="str">
        <f ca="true">+IF(OFFSET('Hygiene Data'!$H$13,0,10*ROW('Hygiene Data'!H28))="","",OFFSET('Hygiene Data'!$H$13,0,10*ROW('Hygiene Data'!H28)))</f>
        <v/>
      </c>
      <c r="EF34" s="36" t="str">
        <f ca="true">+IF(OFFSET('Hygiene Data'!$H$14,0,10*ROW('Hygiene Data'!H28))="","",OFFSET('Hygiene Data'!$H$14,0,10*ROW('Hygiene Data'!H28)))</f>
        <v/>
      </c>
    </row>
    <row r="35" x14ac:dyDescent="0.2">
      <c r="A35" s="59" t="str">
        <f ca="true">+IF(OFFSET('Water Data'!$B$1,0,10*ROW('Water Data'!B32))="","",OFFSET('Water Data'!$B$1,0,10*ROW('Water Data'!B32)))</f>
        <v/>
      </c>
      <c r="B35" s="59" t="str">
        <f ca="true">+IF(OFFSET('Water Data'!$A$3,0,10*ROW('Water Data'!A32))="","",OFFSET('Water Data'!$A$3,0,10*ROW('Water Data'!A32)))</f>
        <v/>
      </c>
      <c r="C35" s="59" t="str">
        <f ca="true">+IF(OFFSET('Water Data'!$C$3,0,10*ROW('Water Data'!C32))="","",OFFSET('Water Data'!$C$3,0,10*ROW('Water Data'!C32)))</f>
        <v/>
      </c>
      <c r="D35" s="252"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52"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52"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52"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52"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52"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52"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52"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52"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52"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52"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52"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52"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52"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52"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52"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52"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52"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3"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3"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3"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3"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3"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3"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3"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3"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3"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3"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3"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3"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3"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3"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3"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3"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3"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3"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3"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3"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3"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3"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3"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3"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3"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3"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3"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3"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3"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3"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4"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4"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4"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4"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4"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4"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4"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4"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4"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4"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4"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4"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4"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4"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4"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4"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4"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4"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6" t="str">
        <f ca="true">+IF(OFFSET('Water Data'!$C$28,0,10*ROW('Water Data'!C29))="","",OFFSET('Water Data'!$C$28,0,10*ROW('Water Data'!C29)))</f>
        <v/>
      </c>
      <c r="BT35" s="36" t="str">
        <f ca="true">+IF(OFFSET('Water Data'!$C$29,0,10*ROW('Water Data'!C29))="","",OFFSET('Water Data'!$C$29,0,10*ROW('Water Data'!C29)))</f>
        <v/>
      </c>
      <c r="BU35" s="36" t="str">
        <f ca="true">+IF(OFFSET('Water Data'!$C$30,0,10*ROW('Water Data'!C29))="","",OFFSET('Water Data'!$C$30,0,10*ROW('Water Data'!C29)))</f>
        <v/>
      </c>
      <c r="BV35" s="36" t="str">
        <f ca="true">+IF(OFFSET('Water Data'!$D$28,0,10*ROW('Water Data'!D29))="","",OFFSET('Water Data'!$D$28,0,10*ROW('Water Data'!D29)))</f>
        <v/>
      </c>
      <c r="BW35" s="36" t="str">
        <f ca="true">+IF(OFFSET('Water Data'!$D$29,0,10*ROW('Water Data'!D29))="","",OFFSET('Water Data'!$D$29,0,10*ROW('Water Data'!D29)))</f>
        <v/>
      </c>
      <c r="BX35" s="36" t="str">
        <f ca="true">+IF(OFFSET('Water Data'!$D$30,0,10*ROW('Water Data'!D29))="","",OFFSET('Water Data'!$D$30,0,10*ROW('Water Data'!D29)))</f>
        <v/>
      </c>
      <c r="BY35" s="36" t="str">
        <f ca="true">+IF(OFFSET('Water Data'!$E$28,0,10*ROW('Water Data'!E29))="","",OFFSET('Water Data'!$E$28,0,10*ROW('Water Data'!E29)))</f>
        <v/>
      </c>
      <c r="BZ35" s="36" t="str">
        <f ca="true">+IF(OFFSET('Water Data'!$E$29,0,10*ROW('Water Data'!E29))="","",OFFSET('Water Data'!$E$29,0,10*ROW('Water Data'!E29)))</f>
        <v/>
      </c>
      <c r="CA35" s="36" t="str">
        <f ca="true">+IF(OFFSET('Water Data'!$E$30,0,10*ROW('Water Data'!E29))="","",OFFSET('Water Data'!$E$30,0,10*ROW('Water Data'!E29)))</f>
        <v/>
      </c>
      <c r="CB35" s="36" t="str">
        <f ca="true">+IF(OFFSET('Water Data'!$F$28,0,10*ROW('Water Data'!F29))="","",OFFSET('Water Data'!$F$28,0,10*ROW('Water Data'!F29)))</f>
        <v/>
      </c>
      <c r="CC35" s="36" t="str">
        <f ca="true">+IF(OFFSET('Water Data'!$F$29,0,10*ROW('Water Data'!F29))="","",OFFSET('Water Data'!$F$29,0,10*ROW('Water Data'!F29)))</f>
        <v/>
      </c>
      <c r="CD35" s="36" t="str">
        <f ca="true">+IF(OFFSET('Water Data'!$F$30,0,10*ROW('Water Data'!F29))="","",OFFSET('Water Data'!$F$30,0,10*ROW('Water Data'!F29)))</f>
        <v/>
      </c>
      <c r="CE35" s="36" t="str">
        <f ca="true">+IF(OFFSET('Water Data'!$G$28,0,10*ROW('Water Data'!G29))="","",OFFSET('Water Data'!$G$28,0,10*ROW('Water Data'!G29)))</f>
        <v/>
      </c>
      <c r="CF35" s="36" t="str">
        <f ca="true">+IF(OFFSET('Water Data'!$G$29,0,10*ROW('Water Data'!G29))="","",OFFSET('Water Data'!$G$29,0,10*ROW('Water Data'!G29)))</f>
        <v/>
      </c>
      <c r="CG35" s="36" t="str">
        <f ca="true">+IF(OFFSET('Water Data'!$G$30,0,10*ROW('Water Data'!G29))="","",OFFSET('Water Data'!$G$30,0,10*ROW('Water Data'!G29)))</f>
        <v/>
      </c>
      <c r="CH35" s="36" t="str">
        <f ca="true">+IF(OFFSET('Water Data'!$H$28,0,10*ROW('Water Data'!H29))="","",OFFSET('Water Data'!$H$28,0,10*ROW('Water Data'!H29)))</f>
        <v/>
      </c>
      <c r="CI35" s="36" t="str">
        <f ca="true">+IF(OFFSET('Water Data'!$H$29,0,10*ROW('Water Data'!H29))="","",OFFSET('Water Data'!$H$29,0,10*ROW('Water Data'!H29)))</f>
        <v/>
      </c>
      <c r="CJ35" s="36" t="str">
        <f ca="true">+IF(OFFSET('Water Data'!$H$30,0,10*ROW('Water Data'!H29))="","",OFFSET('Water Data'!$H$30,0,10*ROW('Water Data'!H29)))</f>
        <v/>
      </c>
      <c r="CK35" s="36" t="str">
        <f ca="true">+IF(OFFSET('Sanitation Data'!$C$29,0,10*ROW('Sanitation Data'!C29))="","",OFFSET('Sanitation Data'!$C$29,0,10*ROW('Sanitation Data'!C29)))</f>
        <v/>
      </c>
      <c r="CL35" s="36" t="str">
        <f ca="true">+IF(OFFSET('Sanitation Data'!$C$30,0,10*ROW('Sanitation Data'!C29))="","",OFFSET('Sanitation Data'!$C$30,0,10*ROW('Sanitation Data'!C29)))</f>
        <v/>
      </c>
      <c r="CM35" s="36" t="str">
        <f ca="true">+IF(OFFSET('Sanitation Data'!$C$31,0,10*ROW('Sanitation Data'!C29))="","",OFFSET('Sanitation Data'!$C$31,0,10*ROW('Sanitation Data'!C29)))</f>
        <v/>
      </c>
      <c r="CN35" s="36" t="str">
        <f ca="true">+IF(OFFSET('Sanitation Data'!$C$32,0,10*ROW('Sanitation Data'!C29))="","",OFFSET('Sanitation Data'!$C$32,0,10*ROW('Sanitation Data'!C29)))</f>
        <v/>
      </c>
      <c r="CO35" s="36" t="str">
        <f ca="true">+IF(OFFSET('Sanitation Data'!$C$33,0,10*ROW('Sanitation Data'!C29))="","",OFFSET('Sanitation Data'!$C$33,0,10*ROW('Sanitation Data'!C29)))</f>
        <v/>
      </c>
      <c r="CP35" s="36" t="str">
        <f ca="true">+IF(OFFSET('Sanitation Data'!$D$29,0,10*ROW('Sanitation Data'!D29))="","",OFFSET('Sanitation Data'!$D$29,0,10*ROW('Sanitation Data'!D29)))</f>
        <v/>
      </c>
      <c r="CQ35" s="36" t="str">
        <f ca="true">+IF(OFFSET('Sanitation Data'!$D$30,0,10*ROW('Sanitation Data'!D29))="","",OFFSET('Sanitation Data'!$D$30,0,10*ROW('Sanitation Data'!D29)))</f>
        <v/>
      </c>
      <c r="CR35" s="36" t="str">
        <f ca="true">+IF(OFFSET('Sanitation Data'!$D$31,0,10*ROW('Sanitation Data'!D29))="","",OFFSET('Sanitation Data'!$D$31,0,10*ROW('Sanitation Data'!D29)))</f>
        <v/>
      </c>
      <c r="CS35" s="36" t="str">
        <f ca="true">+IF(OFFSET('Sanitation Data'!$D$32,0,10*ROW('Sanitation Data'!D29))="","",OFFSET('Sanitation Data'!$D$32,0,10*ROW('Sanitation Data'!D29)))</f>
        <v/>
      </c>
      <c r="CT35" s="36" t="str">
        <f ca="true">+IF(OFFSET('Sanitation Data'!$D$33,0,10*ROW('Sanitation Data'!D29))="","",OFFSET('Sanitation Data'!$D$33,0,10*ROW('Sanitation Data'!D29)))</f>
        <v/>
      </c>
      <c r="CU35" s="36" t="str">
        <f ca="true">+IF(OFFSET('Sanitation Data'!$E$29,0,10*ROW('Sanitation Data'!E29))="","",OFFSET('Sanitation Data'!$E$29,0,10*ROW('Sanitation Data'!E29)))</f>
        <v/>
      </c>
      <c r="CV35" s="36" t="str">
        <f ca="true">+IF(OFFSET('Sanitation Data'!$E$30,0,10*ROW('Sanitation Data'!E29))="","",OFFSET('Sanitation Data'!$E$30,0,10*ROW('Sanitation Data'!E29)))</f>
        <v/>
      </c>
      <c r="CW35" s="36" t="str">
        <f ca="true">+IF(OFFSET('Sanitation Data'!$E$31,0,10*ROW('Sanitation Data'!E29))="","",OFFSET('Sanitation Data'!$E$31,0,10*ROW('Sanitation Data'!E29)))</f>
        <v/>
      </c>
      <c r="CX35" s="36" t="str">
        <f ca="true">+IF(OFFSET('Sanitation Data'!$E$32,0,10*ROW('Sanitation Data'!E29))="","",OFFSET('Sanitation Data'!$E$32,0,10*ROW('Sanitation Data'!E29)))</f>
        <v/>
      </c>
      <c r="CY35" s="36" t="str">
        <f ca="true">+IF(OFFSET('Sanitation Data'!$E$33,0,10*ROW('Sanitation Data'!E29))="","",OFFSET('Sanitation Data'!$E$33,0,10*ROW('Sanitation Data'!E29)))</f>
        <v/>
      </c>
      <c r="CZ35" s="36" t="str">
        <f ca="true">+IF(OFFSET('Sanitation Data'!$F$29,0,10*ROW('Sanitation Data'!F29))="","",OFFSET('Sanitation Data'!$F$29,0,10*ROW('Sanitation Data'!F29)))</f>
        <v/>
      </c>
      <c r="DA35" s="36" t="str">
        <f ca="true">+IF(OFFSET('Sanitation Data'!$F$30,0,10*ROW('Sanitation Data'!F29))="","",OFFSET('Sanitation Data'!$F$30,0,10*ROW('Sanitation Data'!F29)))</f>
        <v/>
      </c>
      <c r="DB35" s="36" t="str">
        <f ca="true">+IF(OFFSET('Sanitation Data'!$F$31,0,10*ROW('Sanitation Data'!F29))="","",OFFSET('Sanitation Data'!$F$31,0,10*ROW('Sanitation Data'!F29)))</f>
        <v/>
      </c>
      <c r="DC35" s="36" t="str">
        <f ca="true">+IF(OFFSET('Sanitation Data'!$F$32,0,10*ROW('Sanitation Data'!F29))="","",OFFSET('Sanitation Data'!$F$32,0,10*ROW('Sanitation Data'!F29)))</f>
        <v/>
      </c>
      <c r="DD35" s="36" t="str">
        <f ca="true">+IF(OFFSET('Sanitation Data'!$F$33,0,10*ROW('Sanitation Data'!F29))="","",OFFSET('Sanitation Data'!$F$33,0,10*ROW('Sanitation Data'!F29)))</f>
        <v/>
      </c>
      <c r="DE35" s="36" t="str">
        <f ca="true">+IF(OFFSET('Sanitation Data'!$G$29,0,10*ROW('Sanitation Data'!G29))="","",OFFSET('Sanitation Data'!$G$29,0,10*ROW('Sanitation Data'!G29)))</f>
        <v/>
      </c>
      <c r="DF35" s="36" t="str">
        <f ca="true">+IF(OFFSET('Sanitation Data'!$G$30,0,10*ROW('Sanitation Data'!G29))="","",OFFSET('Sanitation Data'!$G$30,0,10*ROW('Sanitation Data'!G29)))</f>
        <v/>
      </c>
      <c r="DG35" s="36" t="str">
        <f ca="true">+IF(OFFSET('Sanitation Data'!$G$31,0,10*ROW('Sanitation Data'!G29))="","",OFFSET('Sanitation Data'!$G$31,0,10*ROW('Sanitation Data'!G29)))</f>
        <v/>
      </c>
      <c r="DH35" s="36" t="str">
        <f ca="true">+IF(OFFSET('Sanitation Data'!$G$32,0,10*ROW('Sanitation Data'!G29))="","",OFFSET('Sanitation Data'!$G$32,0,10*ROW('Sanitation Data'!G29)))</f>
        <v/>
      </c>
      <c r="DI35" s="36" t="str">
        <f ca="true">+IF(OFFSET('Sanitation Data'!$G$33,0,10*ROW('Sanitation Data'!G29))="","",OFFSET('Sanitation Data'!$G$33,0,10*ROW('Sanitation Data'!G29)))</f>
        <v/>
      </c>
      <c r="DJ35" s="36" t="str">
        <f ca="true">+IF(OFFSET('Sanitation Data'!$H$29,0,10*ROW('Sanitation Data'!H29))="","",OFFSET('Sanitation Data'!$H$29,0,10*ROW('Sanitation Data'!H29)))</f>
        <v/>
      </c>
      <c r="DK35" s="36" t="str">
        <f ca="true">+IF(OFFSET('Sanitation Data'!$H$30,0,10*ROW('Sanitation Data'!H29))="","",OFFSET('Sanitation Data'!$H$30,0,10*ROW('Sanitation Data'!H29)))</f>
        <v/>
      </c>
      <c r="DL35" s="36" t="str">
        <f ca="true">+IF(OFFSET('Sanitation Data'!$H$31,0,10*ROW('Sanitation Data'!H29))="","",OFFSET('Sanitation Data'!$H$31,0,10*ROW('Sanitation Data'!H29)))</f>
        <v/>
      </c>
      <c r="DM35" s="36" t="str">
        <f ca="true">+IF(OFFSET('Sanitation Data'!$H$32,0,10*ROW('Sanitation Data'!H29))="","",OFFSET('Sanitation Data'!$H$32,0,10*ROW('Sanitation Data'!H29)))</f>
        <v/>
      </c>
      <c r="DN35" s="36" t="str">
        <f ca="true">+IF(OFFSET('Sanitation Data'!$H$33,0,10*ROW('Sanitation Data'!H29))="","",OFFSET('Sanitation Data'!$H$33,0,10*ROW('Sanitation Data'!H29)))</f>
        <v/>
      </c>
      <c r="DO35" s="36" t="str">
        <f ca="true">+IF(OFFSET('Hygiene Data'!$C$12,0,10*ROW('Hygiene Data'!C29))="","",OFFSET('Hygiene Data'!$C$12,0,10*ROW('Hygiene Data'!C29)))</f>
        <v/>
      </c>
      <c r="DP35" s="36" t="str">
        <f ca="true">+IF(OFFSET('Hygiene Data'!$C$13,0,10*ROW('Hygiene Data'!C29))="","",OFFSET('Hygiene Data'!$C$13,0,10*ROW('Hygiene Data'!C29)))</f>
        <v/>
      </c>
      <c r="DQ35" s="36" t="str">
        <f ca="true">+IF(OFFSET('Hygiene Data'!$C$14,0,10*ROW('Hygiene Data'!C29))="","",OFFSET('Hygiene Data'!$C$14,0,10*ROW('Hygiene Data'!C29)))</f>
        <v/>
      </c>
      <c r="DR35" s="36" t="str">
        <f ca="true">+IF(OFFSET('Hygiene Data'!$D$12,0,10*ROW('Hygiene Data'!D29))="","",OFFSET('Hygiene Data'!$D$12,0,10*ROW('Hygiene Data'!D29)))</f>
        <v/>
      </c>
      <c r="DS35" s="36" t="str">
        <f ca="true">+IF(OFFSET('Hygiene Data'!$D$13,0,10*ROW('Hygiene Data'!D29))="","",OFFSET('Hygiene Data'!$D$13,0,10*ROW('Hygiene Data'!D29)))</f>
        <v/>
      </c>
      <c r="DT35" s="36" t="str">
        <f ca="true">+IF(OFFSET('Hygiene Data'!$D$14,0,10*ROW('Hygiene Data'!D29))="","",OFFSET('Hygiene Data'!$D$14,0,10*ROW('Hygiene Data'!D29)))</f>
        <v/>
      </c>
      <c r="DU35" s="36" t="str">
        <f ca="true">+IF(OFFSET('Hygiene Data'!$E$12,0,10*ROW('Hygiene Data'!E29))="","",OFFSET('Hygiene Data'!$E$12,0,10*ROW('Hygiene Data'!E29)))</f>
        <v/>
      </c>
      <c r="DV35" s="36" t="str">
        <f ca="true">+IF(OFFSET('Hygiene Data'!$E$13,0,10*ROW('Hygiene Data'!E29))="","",OFFSET('Hygiene Data'!$E$13,0,10*ROW('Hygiene Data'!E29)))</f>
        <v/>
      </c>
      <c r="DW35" s="36" t="str">
        <f ca="true">+IF(OFFSET('Hygiene Data'!$E$14,0,10*ROW('Hygiene Data'!E29))="","",OFFSET('Hygiene Data'!$E$14,0,10*ROW('Hygiene Data'!E29)))</f>
        <v/>
      </c>
      <c r="DX35" s="36" t="str">
        <f ca="true">+IF(OFFSET('Hygiene Data'!$F$12,0,10*ROW('Hygiene Data'!F29))="","",OFFSET('Hygiene Data'!$F$12,0,10*ROW('Hygiene Data'!F29)))</f>
        <v/>
      </c>
      <c r="DY35" s="36" t="str">
        <f ca="true">+IF(OFFSET('Hygiene Data'!$F$13,0,10*ROW('Hygiene Data'!F29))="","",OFFSET('Hygiene Data'!$F$13,0,10*ROW('Hygiene Data'!F29)))</f>
        <v/>
      </c>
      <c r="DZ35" s="36" t="str">
        <f ca="true">+IF(OFFSET('Hygiene Data'!$F$14,0,10*ROW('Hygiene Data'!F29))="","",OFFSET('Hygiene Data'!$F$14,0,10*ROW('Hygiene Data'!F29)))</f>
        <v/>
      </c>
      <c r="EA35" s="36" t="str">
        <f ca="true">+IF(OFFSET('Hygiene Data'!$G$12,0,10*ROW('Hygiene Data'!G29))="","",OFFSET('Hygiene Data'!$G$12,0,10*ROW('Hygiene Data'!G29)))</f>
        <v/>
      </c>
      <c r="EB35" s="36" t="str">
        <f ca="true">+IF(OFFSET('Hygiene Data'!$G$13,0,10*ROW('Hygiene Data'!G29))="","",OFFSET('Hygiene Data'!$G$13,0,10*ROW('Hygiene Data'!G29)))</f>
        <v/>
      </c>
      <c r="EC35" s="36" t="str">
        <f ca="true">+IF(OFFSET('Hygiene Data'!$G$14,0,10*ROW('Hygiene Data'!G29))="","",OFFSET('Hygiene Data'!$G$14,0,10*ROW('Hygiene Data'!G29)))</f>
        <v/>
      </c>
      <c r="ED35" s="36" t="str">
        <f ca="true">+IF(OFFSET('Hygiene Data'!$H$12,0,10*ROW('Hygiene Data'!H29))="","",OFFSET('Hygiene Data'!$H$12,0,10*ROW('Hygiene Data'!H29)))</f>
        <v/>
      </c>
      <c r="EE35" s="36" t="str">
        <f ca="true">+IF(OFFSET('Hygiene Data'!$H$13,0,10*ROW('Hygiene Data'!H29))="","",OFFSET('Hygiene Data'!$H$13,0,10*ROW('Hygiene Data'!H29)))</f>
        <v/>
      </c>
      <c r="EF35" s="36" t="str">
        <f ca="true">+IF(OFFSET('Hygiene Data'!$H$14,0,10*ROW('Hygiene Data'!H29))="","",OFFSET('Hygiene Data'!$H$14,0,10*ROW('Hygiene Data'!H29)))</f>
        <v/>
      </c>
    </row>
    <row r="36" x14ac:dyDescent="0.2">
      <c r="A36" s="59" t="str">
        <f ca="true">+IF(OFFSET('Water Data'!$B$1,0,10*ROW('Water Data'!B33))="","",OFFSET('Water Data'!$B$1,0,10*ROW('Water Data'!B33)))</f>
        <v/>
      </c>
      <c r="B36" s="59" t="str">
        <f ca="true">+IF(OFFSET('Water Data'!$A$3,0,10*ROW('Water Data'!A33))="","",OFFSET('Water Data'!$A$3,0,10*ROW('Water Data'!A33)))</f>
        <v/>
      </c>
      <c r="C36" s="59" t="str">
        <f ca="true">+IF(OFFSET('Water Data'!$C$3,0,10*ROW('Water Data'!C33))="","",OFFSET('Water Data'!$C$3,0,10*ROW('Water Data'!C33)))</f>
        <v/>
      </c>
      <c r="D36" s="252"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52"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52"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52"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52"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52"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52"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52"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52"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52"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52"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52"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52"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52"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52"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52"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52"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52"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3"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3"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3"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3"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3"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3"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3"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3"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3"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3"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3"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3"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3"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3"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3"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3"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3"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3"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3"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3"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3"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3"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3"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3"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3"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3"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3"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3"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3"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3"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4"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4"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4"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4"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4"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4"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4"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4"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4"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4"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4"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4"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4"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4"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4"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4"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4"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4"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6" t="str">
        <f ca="true">+IF(OFFSET('Water Data'!$C$28,0,10*ROW('Water Data'!C30))="","",OFFSET('Water Data'!$C$28,0,10*ROW('Water Data'!C30)))</f>
        <v/>
      </c>
      <c r="BT36" s="36" t="str">
        <f ca="true">+IF(OFFSET('Water Data'!$C$29,0,10*ROW('Water Data'!C30))="","",OFFSET('Water Data'!$C$29,0,10*ROW('Water Data'!C30)))</f>
        <v/>
      </c>
      <c r="BU36" s="36" t="str">
        <f ca="true">+IF(OFFSET('Water Data'!$C$30,0,10*ROW('Water Data'!C30))="","",OFFSET('Water Data'!$C$30,0,10*ROW('Water Data'!C30)))</f>
        <v/>
      </c>
      <c r="BV36" s="36" t="str">
        <f ca="true">+IF(OFFSET('Water Data'!$D$28,0,10*ROW('Water Data'!D30))="","",OFFSET('Water Data'!$D$28,0,10*ROW('Water Data'!D30)))</f>
        <v/>
      </c>
      <c r="BW36" s="36" t="str">
        <f ca="true">+IF(OFFSET('Water Data'!$D$29,0,10*ROW('Water Data'!D30))="","",OFFSET('Water Data'!$D$29,0,10*ROW('Water Data'!D30)))</f>
        <v/>
      </c>
      <c r="BX36" s="36" t="str">
        <f ca="true">+IF(OFFSET('Water Data'!$D$30,0,10*ROW('Water Data'!D30))="","",OFFSET('Water Data'!$D$30,0,10*ROW('Water Data'!D30)))</f>
        <v/>
      </c>
      <c r="BY36" s="36" t="str">
        <f ca="true">+IF(OFFSET('Water Data'!$E$28,0,10*ROW('Water Data'!E30))="","",OFFSET('Water Data'!$E$28,0,10*ROW('Water Data'!E30)))</f>
        <v/>
      </c>
      <c r="BZ36" s="36" t="str">
        <f ca="true">+IF(OFFSET('Water Data'!$E$29,0,10*ROW('Water Data'!E30))="","",OFFSET('Water Data'!$E$29,0,10*ROW('Water Data'!E30)))</f>
        <v/>
      </c>
      <c r="CA36" s="36" t="str">
        <f ca="true">+IF(OFFSET('Water Data'!$E$30,0,10*ROW('Water Data'!E30))="","",OFFSET('Water Data'!$E$30,0,10*ROW('Water Data'!E30)))</f>
        <v/>
      </c>
      <c r="CB36" s="36" t="str">
        <f ca="true">+IF(OFFSET('Water Data'!$F$28,0,10*ROW('Water Data'!F30))="","",OFFSET('Water Data'!$F$28,0,10*ROW('Water Data'!F30)))</f>
        <v/>
      </c>
      <c r="CC36" s="36" t="str">
        <f ca="true">+IF(OFFSET('Water Data'!$F$29,0,10*ROW('Water Data'!F30))="","",OFFSET('Water Data'!$F$29,0,10*ROW('Water Data'!F30)))</f>
        <v/>
      </c>
      <c r="CD36" s="36" t="str">
        <f ca="true">+IF(OFFSET('Water Data'!$F$30,0,10*ROW('Water Data'!F30))="","",OFFSET('Water Data'!$F$30,0,10*ROW('Water Data'!F30)))</f>
        <v/>
      </c>
      <c r="CE36" s="36" t="str">
        <f ca="true">+IF(OFFSET('Water Data'!$G$28,0,10*ROW('Water Data'!G30))="","",OFFSET('Water Data'!$G$28,0,10*ROW('Water Data'!G30)))</f>
        <v/>
      </c>
      <c r="CF36" s="36" t="str">
        <f ca="true">+IF(OFFSET('Water Data'!$G$29,0,10*ROW('Water Data'!G30))="","",OFFSET('Water Data'!$G$29,0,10*ROW('Water Data'!G30)))</f>
        <v/>
      </c>
      <c r="CG36" s="36" t="str">
        <f ca="true">+IF(OFFSET('Water Data'!$G$30,0,10*ROW('Water Data'!G30))="","",OFFSET('Water Data'!$G$30,0,10*ROW('Water Data'!G30)))</f>
        <v/>
      </c>
      <c r="CH36" s="36" t="str">
        <f ca="true">+IF(OFFSET('Water Data'!$H$28,0,10*ROW('Water Data'!H30))="","",OFFSET('Water Data'!$H$28,0,10*ROW('Water Data'!H30)))</f>
        <v/>
      </c>
      <c r="CI36" s="36" t="str">
        <f ca="true">+IF(OFFSET('Water Data'!$H$29,0,10*ROW('Water Data'!H30))="","",OFFSET('Water Data'!$H$29,0,10*ROW('Water Data'!H30)))</f>
        <v/>
      </c>
      <c r="CJ36" s="36" t="str">
        <f ca="true">+IF(OFFSET('Water Data'!$H$30,0,10*ROW('Water Data'!H30))="","",OFFSET('Water Data'!$H$30,0,10*ROW('Water Data'!H30)))</f>
        <v/>
      </c>
      <c r="CK36" s="36" t="str">
        <f ca="true">+IF(OFFSET('Sanitation Data'!$C$29,0,10*ROW('Sanitation Data'!C30))="","",OFFSET('Sanitation Data'!$C$29,0,10*ROW('Sanitation Data'!C30)))</f>
        <v/>
      </c>
      <c r="CL36" s="36" t="str">
        <f ca="true">+IF(OFFSET('Sanitation Data'!$C$30,0,10*ROW('Sanitation Data'!C30))="","",OFFSET('Sanitation Data'!$C$30,0,10*ROW('Sanitation Data'!C30)))</f>
        <v/>
      </c>
      <c r="CM36" s="36" t="str">
        <f ca="true">+IF(OFFSET('Sanitation Data'!$C$31,0,10*ROW('Sanitation Data'!C30))="","",OFFSET('Sanitation Data'!$C$31,0,10*ROW('Sanitation Data'!C30)))</f>
        <v/>
      </c>
      <c r="CN36" s="36" t="str">
        <f ca="true">+IF(OFFSET('Sanitation Data'!$C$32,0,10*ROW('Sanitation Data'!C30))="","",OFFSET('Sanitation Data'!$C$32,0,10*ROW('Sanitation Data'!C30)))</f>
        <v/>
      </c>
      <c r="CO36" s="36" t="str">
        <f ca="true">+IF(OFFSET('Sanitation Data'!$C$33,0,10*ROW('Sanitation Data'!C30))="","",OFFSET('Sanitation Data'!$C$33,0,10*ROW('Sanitation Data'!C30)))</f>
        <v/>
      </c>
      <c r="CP36" s="36" t="str">
        <f ca="true">+IF(OFFSET('Sanitation Data'!$D$29,0,10*ROW('Sanitation Data'!D30))="","",OFFSET('Sanitation Data'!$D$29,0,10*ROW('Sanitation Data'!D30)))</f>
        <v/>
      </c>
      <c r="CQ36" s="36" t="str">
        <f ca="true">+IF(OFFSET('Sanitation Data'!$D$30,0,10*ROW('Sanitation Data'!D30))="","",OFFSET('Sanitation Data'!$D$30,0,10*ROW('Sanitation Data'!D30)))</f>
        <v/>
      </c>
      <c r="CR36" s="36" t="str">
        <f ca="true">+IF(OFFSET('Sanitation Data'!$D$31,0,10*ROW('Sanitation Data'!D30))="","",OFFSET('Sanitation Data'!$D$31,0,10*ROW('Sanitation Data'!D30)))</f>
        <v/>
      </c>
      <c r="CS36" s="36" t="str">
        <f ca="true">+IF(OFFSET('Sanitation Data'!$D$32,0,10*ROW('Sanitation Data'!D30))="","",OFFSET('Sanitation Data'!$D$32,0,10*ROW('Sanitation Data'!D30)))</f>
        <v/>
      </c>
      <c r="CT36" s="36" t="str">
        <f ca="true">+IF(OFFSET('Sanitation Data'!$D$33,0,10*ROW('Sanitation Data'!D30))="","",OFFSET('Sanitation Data'!$D$33,0,10*ROW('Sanitation Data'!D30)))</f>
        <v/>
      </c>
      <c r="CU36" s="36" t="str">
        <f ca="true">+IF(OFFSET('Sanitation Data'!$E$29,0,10*ROW('Sanitation Data'!E30))="","",OFFSET('Sanitation Data'!$E$29,0,10*ROW('Sanitation Data'!E30)))</f>
        <v/>
      </c>
      <c r="CV36" s="36" t="str">
        <f ca="true">+IF(OFFSET('Sanitation Data'!$E$30,0,10*ROW('Sanitation Data'!E30))="","",OFFSET('Sanitation Data'!$E$30,0,10*ROW('Sanitation Data'!E30)))</f>
        <v/>
      </c>
      <c r="CW36" s="36" t="str">
        <f ca="true">+IF(OFFSET('Sanitation Data'!$E$31,0,10*ROW('Sanitation Data'!E30))="","",OFFSET('Sanitation Data'!$E$31,0,10*ROW('Sanitation Data'!E30)))</f>
        <v/>
      </c>
      <c r="CX36" s="36" t="str">
        <f ca="true">+IF(OFFSET('Sanitation Data'!$E$32,0,10*ROW('Sanitation Data'!E30))="","",OFFSET('Sanitation Data'!$E$32,0,10*ROW('Sanitation Data'!E30)))</f>
        <v/>
      </c>
      <c r="CY36" s="36" t="str">
        <f ca="true">+IF(OFFSET('Sanitation Data'!$E$33,0,10*ROW('Sanitation Data'!E30))="","",OFFSET('Sanitation Data'!$E$33,0,10*ROW('Sanitation Data'!E30)))</f>
        <v/>
      </c>
      <c r="CZ36" s="36" t="str">
        <f ca="true">+IF(OFFSET('Sanitation Data'!$F$29,0,10*ROW('Sanitation Data'!F30))="","",OFFSET('Sanitation Data'!$F$29,0,10*ROW('Sanitation Data'!F30)))</f>
        <v/>
      </c>
      <c r="DA36" s="36" t="str">
        <f ca="true">+IF(OFFSET('Sanitation Data'!$F$30,0,10*ROW('Sanitation Data'!F30))="","",OFFSET('Sanitation Data'!$F$30,0,10*ROW('Sanitation Data'!F30)))</f>
        <v/>
      </c>
      <c r="DB36" s="36" t="str">
        <f ca="true">+IF(OFFSET('Sanitation Data'!$F$31,0,10*ROW('Sanitation Data'!F30))="","",OFFSET('Sanitation Data'!$F$31,0,10*ROW('Sanitation Data'!F30)))</f>
        <v/>
      </c>
      <c r="DC36" s="36" t="str">
        <f ca="true">+IF(OFFSET('Sanitation Data'!$F$32,0,10*ROW('Sanitation Data'!F30))="","",OFFSET('Sanitation Data'!$F$32,0,10*ROW('Sanitation Data'!F30)))</f>
        <v/>
      </c>
      <c r="DD36" s="36" t="str">
        <f ca="true">+IF(OFFSET('Sanitation Data'!$F$33,0,10*ROW('Sanitation Data'!F30))="","",OFFSET('Sanitation Data'!$F$33,0,10*ROW('Sanitation Data'!F30)))</f>
        <v/>
      </c>
      <c r="DE36" s="36" t="str">
        <f ca="true">+IF(OFFSET('Sanitation Data'!$G$29,0,10*ROW('Sanitation Data'!G30))="","",OFFSET('Sanitation Data'!$G$29,0,10*ROW('Sanitation Data'!G30)))</f>
        <v/>
      </c>
      <c r="DF36" s="36" t="str">
        <f ca="true">+IF(OFFSET('Sanitation Data'!$G$30,0,10*ROW('Sanitation Data'!G30))="","",OFFSET('Sanitation Data'!$G$30,0,10*ROW('Sanitation Data'!G30)))</f>
        <v/>
      </c>
      <c r="DG36" s="36" t="str">
        <f ca="true">+IF(OFFSET('Sanitation Data'!$G$31,0,10*ROW('Sanitation Data'!G30))="","",OFFSET('Sanitation Data'!$G$31,0,10*ROW('Sanitation Data'!G30)))</f>
        <v/>
      </c>
      <c r="DH36" s="36" t="str">
        <f ca="true">+IF(OFFSET('Sanitation Data'!$G$32,0,10*ROW('Sanitation Data'!G30))="","",OFFSET('Sanitation Data'!$G$32,0,10*ROW('Sanitation Data'!G30)))</f>
        <v/>
      </c>
      <c r="DI36" s="36" t="str">
        <f ca="true">+IF(OFFSET('Sanitation Data'!$G$33,0,10*ROW('Sanitation Data'!G30))="","",OFFSET('Sanitation Data'!$G$33,0,10*ROW('Sanitation Data'!G30)))</f>
        <v/>
      </c>
      <c r="DJ36" s="36" t="str">
        <f ca="true">+IF(OFFSET('Sanitation Data'!$H$29,0,10*ROW('Sanitation Data'!H30))="","",OFFSET('Sanitation Data'!$H$29,0,10*ROW('Sanitation Data'!H30)))</f>
        <v/>
      </c>
      <c r="DK36" s="36" t="str">
        <f ca="true">+IF(OFFSET('Sanitation Data'!$H$30,0,10*ROW('Sanitation Data'!H30))="","",OFFSET('Sanitation Data'!$H$30,0,10*ROW('Sanitation Data'!H30)))</f>
        <v/>
      </c>
      <c r="DL36" s="36" t="str">
        <f ca="true">+IF(OFFSET('Sanitation Data'!$H$31,0,10*ROW('Sanitation Data'!H30))="","",OFFSET('Sanitation Data'!$H$31,0,10*ROW('Sanitation Data'!H30)))</f>
        <v/>
      </c>
      <c r="DM36" s="36" t="str">
        <f ca="true">+IF(OFFSET('Sanitation Data'!$H$32,0,10*ROW('Sanitation Data'!H30))="","",OFFSET('Sanitation Data'!$H$32,0,10*ROW('Sanitation Data'!H30)))</f>
        <v/>
      </c>
      <c r="DN36" s="36" t="str">
        <f ca="true">+IF(OFFSET('Sanitation Data'!$H$33,0,10*ROW('Sanitation Data'!H30))="","",OFFSET('Sanitation Data'!$H$33,0,10*ROW('Sanitation Data'!H30)))</f>
        <v/>
      </c>
      <c r="DO36" s="36" t="str">
        <f ca="true">+IF(OFFSET('Hygiene Data'!$C$12,0,10*ROW('Hygiene Data'!C30))="","",OFFSET('Hygiene Data'!$C$12,0,10*ROW('Hygiene Data'!C30)))</f>
        <v/>
      </c>
      <c r="DP36" s="36" t="str">
        <f ca="true">+IF(OFFSET('Hygiene Data'!$C$13,0,10*ROW('Hygiene Data'!C30))="","",OFFSET('Hygiene Data'!$C$13,0,10*ROW('Hygiene Data'!C30)))</f>
        <v/>
      </c>
      <c r="DQ36" s="36" t="str">
        <f ca="true">+IF(OFFSET('Hygiene Data'!$C$14,0,10*ROW('Hygiene Data'!C30))="","",OFFSET('Hygiene Data'!$C$14,0,10*ROW('Hygiene Data'!C30)))</f>
        <v/>
      </c>
      <c r="DR36" s="36" t="str">
        <f ca="true">+IF(OFFSET('Hygiene Data'!$D$12,0,10*ROW('Hygiene Data'!D30))="","",OFFSET('Hygiene Data'!$D$12,0,10*ROW('Hygiene Data'!D30)))</f>
        <v/>
      </c>
      <c r="DS36" s="36" t="str">
        <f ca="true">+IF(OFFSET('Hygiene Data'!$D$13,0,10*ROW('Hygiene Data'!D30))="","",OFFSET('Hygiene Data'!$D$13,0,10*ROW('Hygiene Data'!D30)))</f>
        <v/>
      </c>
      <c r="DT36" s="36" t="str">
        <f ca="true">+IF(OFFSET('Hygiene Data'!$D$14,0,10*ROW('Hygiene Data'!D30))="","",OFFSET('Hygiene Data'!$D$14,0,10*ROW('Hygiene Data'!D30)))</f>
        <v/>
      </c>
      <c r="DU36" s="36" t="str">
        <f ca="true">+IF(OFFSET('Hygiene Data'!$E$12,0,10*ROW('Hygiene Data'!E30))="","",OFFSET('Hygiene Data'!$E$12,0,10*ROW('Hygiene Data'!E30)))</f>
        <v/>
      </c>
      <c r="DV36" s="36" t="str">
        <f ca="true">+IF(OFFSET('Hygiene Data'!$E$13,0,10*ROW('Hygiene Data'!E30))="","",OFFSET('Hygiene Data'!$E$13,0,10*ROW('Hygiene Data'!E30)))</f>
        <v/>
      </c>
      <c r="DW36" s="36" t="str">
        <f ca="true">+IF(OFFSET('Hygiene Data'!$E$14,0,10*ROW('Hygiene Data'!E30))="","",OFFSET('Hygiene Data'!$E$14,0,10*ROW('Hygiene Data'!E30)))</f>
        <v/>
      </c>
      <c r="DX36" s="36" t="str">
        <f ca="true">+IF(OFFSET('Hygiene Data'!$F$12,0,10*ROW('Hygiene Data'!F30))="","",OFFSET('Hygiene Data'!$F$12,0,10*ROW('Hygiene Data'!F30)))</f>
        <v/>
      </c>
      <c r="DY36" s="36" t="str">
        <f ca="true">+IF(OFFSET('Hygiene Data'!$F$13,0,10*ROW('Hygiene Data'!F30))="","",OFFSET('Hygiene Data'!$F$13,0,10*ROW('Hygiene Data'!F30)))</f>
        <v/>
      </c>
      <c r="DZ36" s="36" t="str">
        <f ca="true">+IF(OFFSET('Hygiene Data'!$F$14,0,10*ROW('Hygiene Data'!F30))="","",OFFSET('Hygiene Data'!$F$14,0,10*ROW('Hygiene Data'!F30)))</f>
        <v/>
      </c>
      <c r="EA36" s="36" t="str">
        <f ca="true">+IF(OFFSET('Hygiene Data'!$G$12,0,10*ROW('Hygiene Data'!G30))="","",OFFSET('Hygiene Data'!$G$12,0,10*ROW('Hygiene Data'!G30)))</f>
        <v/>
      </c>
      <c r="EB36" s="36" t="str">
        <f ca="true">+IF(OFFSET('Hygiene Data'!$G$13,0,10*ROW('Hygiene Data'!G30))="","",OFFSET('Hygiene Data'!$G$13,0,10*ROW('Hygiene Data'!G30)))</f>
        <v/>
      </c>
      <c r="EC36" s="36" t="str">
        <f ca="true">+IF(OFFSET('Hygiene Data'!$G$14,0,10*ROW('Hygiene Data'!G30))="","",OFFSET('Hygiene Data'!$G$14,0,10*ROW('Hygiene Data'!G30)))</f>
        <v/>
      </c>
      <c r="ED36" s="36" t="str">
        <f ca="true">+IF(OFFSET('Hygiene Data'!$H$12,0,10*ROW('Hygiene Data'!H30))="","",OFFSET('Hygiene Data'!$H$12,0,10*ROW('Hygiene Data'!H30)))</f>
        <v/>
      </c>
      <c r="EE36" s="36" t="str">
        <f ca="true">+IF(OFFSET('Hygiene Data'!$H$13,0,10*ROW('Hygiene Data'!H30))="","",OFFSET('Hygiene Data'!$H$13,0,10*ROW('Hygiene Data'!H30)))</f>
        <v/>
      </c>
      <c r="EF36" s="36" t="str">
        <f ca="true">+IF(OFFSET('Hygiene Data'!$H$14,0,10*ROW('Hygiene Data'!H30))="","",OFFSET('Hygiene Data'!$H$14,0,10*ROW('Hygiene Data'!H30)))</f>
        <v/>
      </c>
    </row>
    <row r="37" x14ac:dyDescent="0.2">
      <c r="A37" s="59" t="str">
        <f ca="true">+IF(OFFSET('Water Data'!$B$1,0,10*ROW('Water Data'!B34))="","",OFFSET('Water Data'!$B$1,0,10*ROW('Water Data'!B34)))</f>
        <v/>
      </c>
      <c r="B37" s="59" t="str">
        <f ca="true">+IF(OFFSET('Water Data'!$A$3,0,10*ROW('Water Data'!A34))="","",OFFSET('Water Data'!$A$3,0,10*ROW('Water Data'!A34)))</f>
        <v/>
      </c>
      <c r="C37" s="59" t="str">
        <f ca="true">+IF(OFFSET('Water Data'!$C$3,0,10*ROW('Water Data'!C34))="","",OFFSET('Water Data'!$C$3,0,10*ROW('Water Data'!C34)))</f>
        <v/>
      </c>
      <c r="D37" s="252"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52"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52"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52"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52"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52"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52"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52"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52"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52"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52"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52"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52"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52"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52"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52"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52"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52"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3"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3"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3"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3"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3"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3"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3"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3"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3"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3"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3"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3"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3"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3"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3"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3"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3"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3"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3"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3"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3"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3"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3"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3"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3"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3"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3"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3"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3"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3"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4"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4"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4"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4"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4"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4"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4"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4"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4"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4"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4"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4"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4"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4"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4"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4"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4"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4"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6" t="str">
        <f ca="true">+IF(OFFSET('Water Data'!$C$28,0,10*ROW('Water Data'!C31))="","",OFFSET('Water Data'!$C$28,0,10*ROW('Water Data'!C31)))</f>
        <v/>
      </c>
      <c r="BT37" s="36" t="str">
        <f ca="true">+IF(OFFSET('Water Data'!$C$29,0,10*ROW('Water Data'!C31))="","",OFFSET('Water Data'!$C$29,0,10*ROW('Water Data'!C31)))</f>
        <v/>
      </c>
      <c r="BU37" s="36" t="str">
        <f ca="true">+IF(OFFSET('Water Data'!$C$30,0,10*ROW('Water Data'!C31))="","",OFFSET('Water Data'!$C$30,0,10*ROW('Water Data'!C31)))</f>
        <v/>
      </c>
      <c r="BV37" s="36" t="str">
        <f ca="true">+IF(OFFSET('Water Data'!$D$28,0,10*ROW('Water Data'!D31))="","",OFFSET('Water Data'!$D$28,0,10*ROW('Water Data'!D31)))</f>
        <v/>
      </c>
      <c r="BW37" s="36" t="str">
        <f ca="true">+IF(OFFSET('Water Data'!$D$29,0,10*ROW('Water Data'!D31))="","",OFFSET('Water Data'!$D$29,0,10*ROW('Water Data'!D31)))</f>
        <v/>
      </c>
      <c r="BX37" s="36" t="str">
        <f ca="true">+IF(OFFSET('Water Data'!$D$30,0,10*ROW('Water Data'!D31))="","",OFFSET('Water Data'!$D$30,0,10*ROW('Water Data'!D31)))</f>
        <v/>
      </c>
      <c r="BY37" s="36" t="str">
        <f ca="true">+IF(OFFSET('Water Data'!$E$28,0,10*ROW('Water Data'!E31))="","",OFFSET('Water Data'!$E$28,0,10*ROW('Water Data'!E31)))</f>
        <v/>
      </c>
      <c r="BZ37" s="36" t="str">
        <f ca="true">+IF(OFFSET('Water Data'!$E$29,0,10*ROW('Water Data'!E31))="","",OFFSET('Water Data'!$E$29,0,10*ROW('Water Data'!E31)))</f>
        <v/>
      </c>
      <c r="CA37" s="36" t="str">
        <f ca="true">+IF(OFFSET('Water Data'!$E$30,0,10*ROW('Water Data'!E31))="","",OFFSET('Water Data'!$E$30,0,10*ROW('Water Data'!E31)))</f>
        <v/>
      </c>
      <c r="CB37" s="36" t="str">
        <f ca="true">+IF(OFFSET('Water Data'!$F$28,0,10*ROW('Water Data'!F31))="","",OFFSET('Water Data'!$F$28,0,10*ROW('Water Data'!F31)))</f>
        <v/>
      </c>
      <c r="CC37" s="36" t="str">
        <f ca="true">+IF(OFFSET('Water Data'!$F$29,0,10*ROW('Water Data'!F31))="","",OFFSET('Water Data'!$F$29,0,10*ROW('Water Data'!F31)))</f>
        <v/>
      </c>
      <c r="CD37" s="36" t="str">
        <f ca="true">+IF(OFFSET('Water Data'!$F$30,0,10*ROW('Water Data'!F31))="","",OFFSET('Water Data'!$F$30,0,10*ROW('Water Data'!F31)))</f>
        <v/>
      </c>
      <c r="CE37" s="36" t="str">
        <f ca="true">+IF(OFFSET('Water Data'!$G$28,0,10*ROW('Water Data'!G31))="","",OFFSET('Water Data'!$G$28,0,10*ROW('Water Data'!G31)))</f>
        <v/>
      </c>
      <c r="CF37" s="36" t="str">
        <f ca="true">+IF(OFFSET('Water Data'!$G$29,0,10*ROW('Water Data'!G31))="","",OFFSET('Water Data'!$G$29,0,10*ROW('Water Data'!G31)))</f>
        <v/>
      </c>
      <c r="CG37" s="36" t="str">
        <f ca="true">+IF(OFFSET('Water Data'!$G$30,0,10*ROW('Water Data'!G31))="","",OFFSET('Water Data'!$G$30,0,10*ROW('Water Data'!G31)))</f>
        <v/>
      </c>
      <c r="CH37" s="36" t="str">
        <f ca="true">+IF(OFFSET('Water Data'!$H$28,0,10*ROW('Water Data'!H31))="","",OFFSET('Water Data'!$H$28,0,10*ROW('Water Data'!H31)))</f>
        <v/>
      </c>
      <c r="CI37" s="36" t="str">
        <f ca="true">+IF(OFFSET('Water Data'!$H$29,0,10*ROW('Water Data'!H31))="","",OFFSET('Water Data'!$H$29,0,10*ROW('Water Data'!H31)))</f>
        <v/>
      </c>
      <c r="CJ37" s="36" t="str">
        <f ca="true">+IF(OFFSET('Water Data'!$H$30,0,10*ROW('Water Data'!H31))="","",OFFSET('Water Data'!$H$30,0,10*ROW('Water Data'!H31)))</f>
        <v/>
      </c>
      <c r="CK37" s="36" t="str">
        <f ca="true">+IF(OFFSET('Sanitation Data'!$C$29,0,10*ROW('Sanitation Data'!C31))="","",OFFSET('Sanitation Data'!$C$29,0,10*ROW('Sanitation Data'!C31)))</f>
        <v/>
      </c>
      <c r="CL37" s="36" t="str">
        <f ca="true">+IF(OFFSET('Sanitation Data'!$C$30,0,10*ROW('Sanitation Data'!C31))="","",OFFSET('Sanitation Data'!$C$30,0,10*ROW('Sanitation Data'!C31)))</f>
        <v/>
      </c>
      <c r="CM37" s="36" t="str">
        <f ca="true">+IF(OFFSET('Sanitation Data'!$C$31,0,10*ROW('Sanitation Data'!C31))="","",OFFSET('Sanitation Data'!$C$31,0,10*ROW('Sanitation Data'!C31)))</f>
        <v/>
      </c>
      <c r="CN37" s="36" t="str">
        <f ca="true">+IF(OFFSET('Sanitation Data'!$C$32,0,10*ROW('Sanitation Data'!C31))="","",OFFSET('Sanitation Data'!$C$32,0,10*ROW('Sanitation Data'!C31)))</f>
        <v/>
      </c>
      <c r="CO37" s="36" t="str">
        <f ca="true">+IF(OFFSET('Sanitation Data'!$C$33,0,10*ROW('Sanitation Data'!C31))="","",OFFSET('Sanitation Data'!$C$33,0,10*ROW('Sanitation Data'!C31)))</f>
        <v/>
      </c>
      <c r="CP37" s="36" t="str">
        <f ca="true">+IF(OFFSET('Sanitation Data'!$D$29,0,10*ROW('Sanitation Data'!D31))="","",OFFSET('Sanitation Data'!$D$29,0,10*ROW('Sanitation Data'!D31)))</f>
        <v/>
      </c>
      <c r="CQ37" s="36" t="str">
        <f ca="true">+IF(OFFSET('Sanitation Data'!$D$30,0,10*ROW('Sanitation Data'!D31))="","",OFFSET('Sanitation Data'!$D$30,0,10*ROW('Sanitation Data'!D31)))</f>
        <v/>
      </c>
      <c r="CR37" s="36" t="str">
        <f ca="true">+IF(OFFSET('Sanitation Data'!$D$31,0,10*ROW('Sanitation Data'!D31))="","",OFFSET('Sanitation Data'!$D$31,0,10*ROW('Sanitation Data'!D31)))</f>
        <v/>
      </c>
      <c r="CS37" s="36" t="str">
        <f ca="true">+IF(OFFSET('Sanitation Data'!$D$32,0,10*ROW('Sanitation Data'!D31))="","",OFFSET('Sanitation Data'!$D$32,0,10*ROW('Sanitation Data'!D31)))</f>
        <v/>
      </c>
      <c r="CT37" s="36" t="str">
        <f ca="true">+IF(OFFSET('Sanitation Data'!$D$33,0,10*ROW('Sanitation Data'!D31))="","",OFFSET('Sanitation Data'!$D$33,0,10*ROW('Sanitation Data'!D31)))</f>
        <v/>
      </c>
      <c r="CU37" s="36" t="str">
        <f ca="true">+IF(OFFSET('Sanitation Data'!$E$29,0,10*ROW('Sanitation Data'!E31))="","",OFFSET('Sanitation Data'!$E$29,0,10*ROW('Sanitation Data'!E31)))</f>
        <v/>
      </c>
      <c r="CV37" s="36" t="str">
        <f ca="true">+IF(OFFSET('Sanitation Data'!$E$30,0,10*ROW('Sanitation Data'!E31))="","",OFFSET('Sanitation Data'!$E$30,0,10*ROW('Sanitation Data'!E31)))</f>
        <v/>
      </c>
      <c r="CW37" s="36" t="str">
        <f ca="true">+IF(OFFSET('Sanitation Data'!$E$31,0,10*ROW('Sanitation Data'!E31))="","",OFFSET('Sanitation Data'!$E$31,0,10*ROW('Sanitation Data'!E31)))</f>
        <v/>
      </c>
      <c r="CX37" s="36" t="str">
        <f ca="true">+IF(OFFSET('Sanitation Data'!$E$32,0,10*ROW('Sanitation Data'!E31))="","",OFFSET('Sanitation Data'!$E$32,0,10*ROW('Sanitation Data'!E31)))</f>
        <v/>
      </c>
      <c r="CY37" s="36" t="str">
        <f ca="true">+IF(OFFSET('Sanitation Data'!$E$33,0,10*ROW('Sanitation Data'!E31))="","",OFFSET('Sanitation Data'!$E$33,0,10*ROW('Sanitation Data'!E31)))</f>
        <v/>
      </c>
      <c r="CZ37" s="36" t="str">
        <f ca="true">+IF(OFFSET('Sanitation Data'!$F$29,0,10*ROW('Sanitation Data'!F31))="","",OFFSET('Sanitation Data'!$F$29,0,10*ROW('Sanitation Data'!F31)))</f>
        <v/>
      </c>
      <c r="DA37" s="36" t="str">
        <f ca="true">+IF(OFFSET('Sanitation Data'!$F$30,0,10*ROW('Sanitation Data'!F31))="","",OFFSET('Sanitation Data'!$F$30,0,10*ROW('Sanitation Data'!F31)))</f>
        <v/>
      </c>
      <c r="DB37" s="36" t="str">
        <f ca="true">+IF(OFFSET('Sanitation Data'!$F$31,0,10*ROW('Sanitation Data'!F31))="","",OFFSET('Sanitation Data'!$F$31,0,10*ROW('Sanitation Data'!F31)))</f>
        <v/>
      </c>
      <c r="DC37" s="36" t="str">
        <f ca="true">+IF(OFFSET('Sanitation Data'!$F$32,0,10*ROW('Sanitation Data'!F31))="","",OFFSET('Sanitation Data'!$F$32,0,10*ROW('Sanitation Data'!F31)))</f>
        <v/>
      </c>
      <c r="DD37" s="36" t="str">
        <f ca="true">+IF(OFFSET('Sanitation Data'!$F$33,0,10*ROW('Sanitation Data'!F31))="","",OFFSET('Sanitation Data'!$F$33,0,10*ROW('Sanitation Data'!F31)))</f>
        <v/>
      </c>
      <c r="DE37" s="36" t="str">
        <f ca="true">+IF(OFFSET('Sanitation Data'!$G$29,0,10*ROW('Sanitation Data'!G31))="","",OFFSET('Sanitation Data'!$G$29,0,10*ROW('Sanitation Data'!G31)))</f>
        <v/>
      </c>
      <c r="DF37" s="36" t="str">
        <f ca="true">+IF(OFFSET('Sanitation Data'!$G$30,0,10*ROW('Sanitation Data'!G31))="","",OFFSET('Sanitation Data'!$G$30,0,10*ROW('Sanitation Data'!G31)))</f>
        <v/>
      </c>
      <c r="DG37" s="36" t="str">
        <f ca="true">+IF(OFFSET('Sanitation Data'!$G$31,0,10*ROW('Sanitation Data'!G31))="","",OFFSET('Sanitation Data'!$G$31,0,10*ROW('Sanitation Data'!G31)))</f>
        <v/>
      </c>
      <c r="DH37" s="36" t="str">
        <f ca="true">+IF(OFFSET('Sanitation Data'!$G$32,0,10*ROW('Sanitation Data'!G31))="","",OFFSET('Sanitation Data'!$G$32,0,10*ROW('Sanitation Data'!G31)))</f>
        <v/>
      </c>
      <c r="DI37" s="36" t="str">
        <f ca="true">+IF(OFFSET('Sanitation Data'!$G$33,0,10*ROW('Sanitation Data'!G31))="","",OFFSET('Sanitation Data'!$G$33,0,10*ROW('Sanitation Data'!G31)))</f>
        <v/>
      </c>
      <c r="DJ37" s="36" t="str">
        <f ca="true">+IF(OFFSET('Sanitation Data'!$H$29,0,10*ROW('Sanitation Data'!H31))="","",OFFSET('Sanitation Data'!$H$29,0,10*ROW('Sanitation Data'!H31)))</f>
        <v/>
      </c>
      <c r="DK37" s="36" t="str">
        <f ca="true">+IF(OFFSET('Sanitation Data'!$H$30,0,10*ROW('Sanitation Data'!H31))="","",OFFSET('Sanitation Data'!$H$30,0,10*ROW('Sanitation Data'!H31)))</f>
        <v/>
      </c>
      <c r="DL37" s="36" t="str">
        <f ca="true">+IF(OFFSET('Sanitation Data'!$H$31,0,10*ROW('Sanitation Data'!H31))="","",OFFSET('Sanitation Data'!$H$31,0,10*ROW('Sanitation Data'!H31)))</f>
        <v/>
      </c>
      <c r="DM37" s="36" t="str">
        <f ca="true">+IF(OFFSET('Sanitation Data'!$H$32,0,10*ROW('Sanitation Data'!H31))="","",OFFSET('Sanitation Data'!$H$32,0,10*ROW('Sanitation Data'!H31)))</f>
        <v/>
      </c>
      <c r="DN37" s="36" t="str">
        <f ca="true">+IF(OFFSET('Sanitation Data'!$H$33,0,10*ROW('Sanitation Data'!H31))="","",OFFSET('Sanitation Data'!$H$33,0,10*ROW('Sanitation Data'!H31)))</f>
        <v/>
      </c>
      <c r="DO37" s="36" t="str">
        <f ca="true">+IF(OFFSET('Hygiene Data'!$C$12,0,10*ROW('Hygiene Data'!C31))="","",OFFSET('Hygiene Data'!$C$12,0,10*ROW('Hygiene Data'!C31)))</f>
        <v/>
      </c>
      <c r="DP37" s="36" t="str">
        <f ca="true">+IF(OFFSET('Hygiene Data'!$C$13,0,10*ROW('Hygiene Data'!C31))="","",OFFSET('Hygiene Data'!$C$13,0,10*ROW('Hygiene Data'!C31)))</f>
        <v/>
      </c>
      <c r="DQ37" s="36" t="str">
        <f ca="true">+IF(OFFSET('Hygiene Data'!$C$14,0,10*ROW('Hygiene Data'!C31))="","",OFFSET('Hygiene Data'!$C$14,0,10*ROW('Hygiene Data'!C31)))</f>
        <v/>
      </c>
      <c r="DR37" s="36" t="str">
        <f ca="true">+IF(OFFSET('Hygiene Data'!$D$12,0,10*ROW('Hygiene Data'!D31))="","",OFFSET('Hygiene Data'!$D$12,0,10*ROW('Hygiene Data'!D31)))</f>
        <v/>
      </c>
      <c r="DS37" s="36" t="str">
        <f ca="true">+IF(OFFSET('Hygiene Data'!$D$13,0,10*ROW('Hygiene Data'!D31))="","",OFFSET('Hygiene Data'!$D$13,0,10*ROW('Hygiene Data'!D31)))</f>
        <v/>
      </c>
      <c r="DT37" s="36" t="str">
        <f ca="true">+IF(OFFSET('Hygiene Data'!$D$14,0,10*ROW('Hygiene Data'!D31))="","",OFFSET('Hygiene Data'!$D$14,0,10*ROW('Hygiene Data'!D31)))</f>
        <v/>
      </c>
      <c r="DU37" s="36" t="str">
        <f ca="true">+IF(OFFSET('Hygiene Data'!$E$12,0,10*ROW('Hygiene Data'!E31))="","",OFFSET('Hygiene Data'!$E$12,0,10*ROW('Hygiene Data'!E31)))</f>
        <v/>
      </c>
      <c r="DV37" s="36" t="str">
        <f ca="true">+IF(OFFSET('Hygiene Data'!$E$13,0,10*ROW('Hygiene Data'!E31))="","",OFFSET('Hygiene Data'!$E$13,0,10*ROW('Hygiene Data'!E31)))</f>
        <v/>
      </c>
      <c r="DW37" s="36" t="str">
        <f ca="true">+IF(OFFSET('Hygiene Data'!$E$14,0,10*ROW('Hygiene Data'!E31))="","",OFFSET('Hygiene Data'!$E$14,0,10*ROW('Hygiene Data'!E31)))</f>
        <v/>
      </c>
      <c r="DX37" s="36" t="str">
        <f ca="true">+IF(OFFSET('Hygiene Data'!$F$12,0,10*ROW('Hygiene Data'!F31))="","",OFFSET('Hygiene Data'!$F$12,0,10*ROW('Hygiene Data'!F31)))</f>
        <v/>
      </c>
      <c r="DY37" s="36" t="str">
        <f ca="true">+IF(OFFSET('Hygiene Data'!$F$13,0,10*ROW('Hygiene Data'!F31))="","",OFFSET('Hygiene Data'!$F$13,0,10*ROW('Hygiene Data'!F31)))</f>
        <v/>
      </c>
      <c r="DZ37" s="36" t="str">
        <f ca="true">+IF(OFFSET('Hygiene Data'!$F$14,0,10*ROW('Hygiene Data'!F31))="","",OFFSET('Hygiene Data'!$F$14,0,10*ROW('Hygiene Data'!F31)))</f>
        <v/>
      </c>
      <c r="EA37" s="36" t="str">
        <f ca="true">+IF(OFFSET('Hygiene Data'!$G$12,0,10*ROW('Hygiene Data'!G31))="","",OFFSET('Hygiene Data'!$G$12,0,10*ROW('Hygiene Data'!G31)))</f>
        <v/>
      </c>
      <c r="EB37" s="36" t="str">
        <f ca="true">+IF(OFFSET('Hygiene Data'!$G$13,0,10*ROW('Hygiene Data'!G31))="","",OFFSET('Hygiene Data'!$G$13,0,10*ROW('Hygiene Data'!G31)))</f>
        <v/>
      </c>
      <c r="EC37" s="36" t="str">
        <f ca="true">+IF(OFFSET('Hygiene Data'!$G$14,0,10*ROW('Hygiene Data'!G31))="","",OFFSET('Hygiene Data'!$G$14,0,10*ROW('Hygiene Data'!G31)))</f>
        <v/>
      </c>
      <c r="ED37" s="36" t="str">
        <f ca="true">+IF(OFFSET('Hygiene Data'!$H$12,0,10*ROW('Hygiene Data'!H31))="","",OFFSET('Hygiene Data'!$H$12,0,10*ROW('Hygiene Data'!H31)))</f>
        <v/>
      </c>
      <c r="EE37" s="36" t="str">
        <f ca="true">+IF(OFFSET('Hygiene Data'!$H$13,0,10*ROW('Hygiene Data'!H31))="","",OFFSET('Hygiene Data'!$H$13,0,10*ROW('Hygiene Data'!H31)))</f>
        <v/>
      </c>
      <c r="EF37" s="36" t="str">
        <f ca="true">+IF(OFFSET('Hygiene Data'!$H$14,0,10*ROW('Hygiene Data'!H31))="","",OFFSET('Hygiene Data'!$H$14,0,10*ROW('Hygiene Data'!H31)))</f>
        <v/>
      </c>
    </row>
    <row r="38" x14ac:dyDescent="0.2">
      <c r="A38" s="59" t="str">
        <f ca="true">+IF(OFFSET('Water Data'!$B$1,0,10*ROW('Water Data'!B35))="","",OFFSET('Water Data'!$B$1,0,10*ROW('Water Data'!B35)))</f>
        <v/>
      </c>
      <c r="B38" s="59" t="str">
        <f ca="true">+IF(OFFSET('Water Data'!$A$3,0,10*ROW('Water Data'!A35))="","",OFFSET('Water Data'!$A$3,0,10*ROW('Water Data'!A35)))</f>
        <v/>
      </c>
      <c r="C38" s="59" t="str">
        <f ca="true">+IF(OFFSET('Water Data'!$C$3,0,10*ROW('Water Data'!C35))="","",OFFSET('Water Data'!$C$3,0,10*ROW('Water Data'!C35)))</f>
        <v/>
      </c>
      <c r="D38" s="252"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52"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52"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52"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52"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52"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52"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52"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52"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52"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52"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52"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52"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52"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52"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52"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52"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52"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3"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3"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3"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3"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3"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3"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3"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3"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3"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3"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3"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3"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3"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3"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3"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3"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3"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3"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3"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3"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3"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3"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3"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3"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3"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3"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3"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3"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3"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3"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4"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4"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4"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4"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4"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4"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4"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4"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4"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4"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4"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4"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4"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4"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4"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4"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4"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4"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6" t="str">
        <f ca="true">+IF(OFFSET('Water Data'!$C$28,0,10*ROW('Water Data'!C32))="","",OFFSET('Water Data'!$C$28,0,10*ROW('Water Data'!C32)))</f>
        <v/>
      </c>
      <c r="BT38" s="36" t="str">
        <f ca="true">+IF(OFFSET('Water Data'!$C$29,0,10*ROW('Water Data'!C32))="","",OFFSET('Water Data'!$C$29,0,10*ROW('Water Data'!C32)))</f>
        <v/>
      </c>
      <c r="BU38" s="36" t="str">
        <f ca="true">+IF(OFFSET('Water Data'!$C$30,0,10*ROW('Water Data'!C32))="","",OFFSET('Water Data'!$C$30,0,10*ROW('Water Data'!C32)))</f>
        <v/>
      </c>
      <c r="BV38" s="36" t="str">
        <f ca="true">+IF(OFFSET('Water Data'!$D$28,0,10*ROW('Water Data'!D32))="","",OFFSET('Water Data'!$D$28,0,10*ROW('Water Data'!D32)))</f>
        <v/>
      </c>
      <c r="BW38" s="36" t="str">
        <f ca="true">+IF(OFFSET('Water Data'!$D$29,0,10*ROW('Water Data'!D32))="","",OFFSET('Water Data'!$D$29,0,10*ROW('Water Data'!D32)))</f>
        <v/>
      </c>
      <c r="BX38" s="36" t="str">
        <f ca="true">+IF(OFFSET('Water Data'!$D$30,0,10*ROW('Water Data'!D32))="","",OFFSET('Water Data'!$D$30,0,10*ROW('Water Data'!D32)))</f>
        <v/>
      </c>
      <c r="BY38" s="36" t="str">
        <f ca="true">+IF(OFFSET('Water Data'!$E$28,0,10*ROW('Water Data'!E32))="","",OFFSET('Water Data'!$E$28,0,10*ROW('Water Data'!E32)))</f>
        <v/>
      </c>
      <c r="BZ38" s="36" t="str">
        <f ca="true">+IF(OFFSET('Water Data'!$E$29,0,10*ROW('Water Data'!E32))="","",OFFSET('Water Data'!$E$29,0,10*ROW('Water Data'!E32)))</f>
        <v/>
      </c>
      <c r="CA38" s="36" t="str">
        <f ca="true">+IF(OFFSET('Water Data'!$E$30,0,10*ROW('Water Data'!E32))="","",OFFSET('Water Data'!$E$30,0,10*ROW('Water Data'!E32)))</f>
        <v/>
      </c>
      <c r="CB38" s="36" t="str">
        <f ca="true">+IF(OFFSET('Water Data'!$F$28,0,10*ROW('Water Data'!F32))="","",OFFSET('Water Data'!$F$28,0,10*ROW('Water Data'!F32)))</f>
        <v/>
      </c>
      <c r="CC38" s="36" t="str">
        <f ca="true">+IF(OFFSET('Water Data'!$F$29,0,10*ROW('Water Data'!F32))="","",OFFSET('Water Data'!$F$29,0,10*ROW('Water Data'!F32)))</f>
        <v/>
      </c>
      <c r="CD38" s="36" t="str">
        <f ca="true">+IF(OFFSET('Water Data'!$F$30,0,10*ROW('Water Data'!F32))="","",OFFSET('Water Data'!$F$30,0,10*ROW('Water Data'!F32)))</f>
        <v/>
      </c>
      <c r="CE38" s="36" t="str">
        <f ca="true">+IF(OFFSET('Water Data'!$G$28,0,10*ROW('Water Data'!G32))="","",OFFSET('Water Data'!$G$28,0,10*ROW('Water Data'!G32)))</f>
        <v/>
      </c>
      <c r="CF38" s="36" t="str">
        <f ca="true">+IF(OFFSET('Water Data'!$G$29,0,10*ROW('Water Data'!G32))="","",OFFSET('Water Data'!$G$29,0,10*ROW('Water Data'!G32)))</f>
        <v/>
      </c>
      <c r="CG38" s="36" t="str">
        <f ca="true">+IF(OFFSET('Water Data'!$G$30,0,10*ROW('Water Data'!G32))="","",OFFSET('Water Data'!$G$30,0,10*ROW('Water Data'!G32)))</f>
        <v/>
      </c>
      <c r="CH38" s="36" t="str">
        <f ca="true">+IF(OFFSET('Water Data'!$H$28,0,10*ROW('Water Data'!H32))="","",OFFSET('Water Data'!$H$28,0,10*ROW('Water Data'!H32)))</f>
        <v/>
      </c>
      <c r="CI38" s="36" t="str">
        <f ca="true">+IF(OFFSET('Water Data'!$H$29,0,10*ROW('Water Data'!H32))="","",OFFSET('Water Data'!$H$29,0,10*ROW('Water Data'!H32)))</f>
        <v/>
      </c>
      <c r="CJ38" s="36" t="str">
        <f ca="true">+IF(OFFSET('Water Data'!$H$30,0,10*ROW('Water Data'!H32))="","",OFFSET('Water Data'!$H$30,0,10*ROW('Water Data'!H32)))</f>
        <v/>
      </c>
      <c r="CK38" s="36" t="str">
        <f ca="true">+IF(OFFSET('Sanitation Data'!$C$29,0,10*ROW('Sanitation Data'!C32))="","",OFFSET('Sanitation Data'!$C$29,0,10*ROW('Sanitation Data'!C32)))</f>
        <v/>
      </c>
      <c r="CL38" s="36" t="str">
        <f ca="true">+IF(OFFSET('Sanitation Data'!$C$30,0,10*ROW('Sanitation Data'!C32))="","",OFFSET('Sanitation Data'!$C$30,0,10*ROW('Sanitation Data'!C32)))</f>
        <v/>
      </c>
      <c r="CM38" s="36" t="str">
        <f ca="true">+IF(OFFSET('Sanitation Data'!$C$31,0,10*ROW('Sanitation Data'!C32))="","",OFFSET('Sanitation Data'!$C$31,0,10*ROW('Sanitation Data'!C32)))</f>
        <v/>
      </c>
      <c r="CN38" s="36" t="str">
        <f ca="true">+IF(OFFSET('Sanitation Data'!$C$32,0,10*ROW('Sanitation Data'!C32))="","",OFFSET('Sanitation Data'!$C$32,0,10*ROW('Sanitation Data'!C32)))</f>
        <v/>
      </c>
      <c r="CO38" s="36" t="str">
        <f ca="true">+IF(OFFSET('Sanitation Data'!$C$33,0,10*ROW('Sanitation Data'!C32))="","",OFFSET('Sanitation Data'!$C$33,0,10*ROW('Sanitation Data'!C32)))</f>
        <v/>
      </c>
      <c r="CP38" s="36" t="str">
        <f ca="true">+IF(OFFSET('Sanitation Data'!$D$29,0,10*ROW('Sanitation Data'!D32))="","",OFFSET('Sanitation Data'!$D$29,0,10*ROW('Sanitation Data'!D32)))</f>
        <v/>
      </c>
      <c r="CQ38" s="36" t="str">
        <f ca="true">+IF(OFFSET('Sanitation Data'!$D$30,0,10*ROW('Sanitation Data'!D32))="","",OFFSET('Sanitation Data'!$D$30,0,10*ROW('Sanitation Data'!D32)))</f>
        <v/>
      </c>
      <c r="CR38" s="36" t="str">
        <f ca="true">+IF(OFFSET('Sanitation Data'!$D$31,0,10*ROW('Sanitation Data'!D32))="","",OFFSET('Sanitation Data'!$D$31,0,10*ROW('Sanitation Data'!D32)))</f>
        <v/>
      </c>
      <c r="CS38" s="36" t="str">
        <f ca="true">+IF(OFFSET('Sanitation Data'!$D$32,0,10*ROW('Sanitation Data'!D32))="","",OFFSET('Sanitation Data'!$D$32,0,10*ROW('Sanitation Data'!D32)))</f>
        <v/>
      </c>
      <c r="CT38" s="36" t="str">
        <f ca="true">+IF(OFFSET('Sanitation Data'!$D$33,0,10*ROW('Sanitation Data'!D32))="","",OFFSET('Sanitation Data'!$D$33,0,10*ROW('Sanitation Data'!D32)))</f>
        <v/>
      </c>
      <c r="CU38" s="36" t="str">
        <f ca="true">+IF(OFFSET('Sanitation Data'!$E$29,0,10*ROW('Sanitation Data'!E32))="","",OFFSET('Sanitation Data'!$E$29,0,10*ROW('Sanitation Data'!E32)))</f>
        <v/>
      </c>
      <c r="CV38" s="36" t="str">
        <f ca="true">+IF(OFFSET('Sanitation Data'!$E$30,0,10*ROW('Sanitation Data'!E32))="","",OFFSET('Sanitation Data'!$E$30,0,10*ROW('Sanitation Data'!E32)))</f>
        <v/>
      </c>
      <c r="CW38" s="36" t="str">
        <f ca="true">+IF(OFFSET('Sanitation Data'!$E$31,0,10*ROW('Sanitation Data'!E32))="","",OFFSET('Sanitation Data'!$E$31,0,10*ROW('Sanitation Data'!E32)))</f>
        <v/>
      </c>
      <c r="CX38" s="36" t="str">
        <f ca="true">+IF(OFFSET('Sanitation Data'!$E$32,0,10*ROW('Sanitation Data'!E32))="","",OFFSET('Sanitation Data'!$E$32,0,10*ROW('Sanitation Data'!E32)))</f>
        <v/>
      </c>
      <c r="CY38" s="36" t="str">
        <f ca="true">+IF(OFFSET('Sanitation Data'!$E$33,0,10*ROW('Sanitation Data'!E32))="","",OFFSET('Sanitation Data'!$E$33,0,10*ROW('Sanitation Data'!E32)))</f>
        <v/>
      </c>
      <c r="CZ38" s="36" t="str">
        <f ca="true">+IF(OFFSET('Sanitation Data'!$F$29,0,10*ROW('Sanitation Data'!F32))="","",OFFSET('Sanitation Data'!$F$29,0,10*ROW('Sanitation Data'!F32)))</f>
        <v/>
      </c>
      <c r="DA38" s="36" t="str">
        <f ca="true">+IF(OFFSET('Sanitation Data'!$F$30,0,10*ROW('Sanitation Data'!F32))="","",OFFSET('Sanitation Data'!$F$30,0,10*ROW('Sanitation Data'!F32)))</f>
        <v/>
      </c>
      <c r="DB38" s="36" t="str">
        <f ca="true">+IF(OFFSET('Sanitation Data'!$F$31,0,10*ROW('Sanitation Data'!F32))="","",OFFSET('Sanitation Data'!$F$31,0,10*ROW('Sanitation Data'!F32)))</f>
        <v/>
      </c>
      <c r="DC38" s="36" t="str">
        <f ca="true">+IF(OFFSET('Sanitation Data'!$F$32,0,10*ROW('Sanitation Data'!F32))="","",OFFSET('Sanitation Data'!$F$32,0,10*ROW('Sanitation Data'!F32)))</f>
        <v/>
      </c>
      <c r="DD38" s="36" t="str">
        <f ca="true">+IF(OFFSET('Sanitation Data'!$F$33,0,10*ROW('Sanitation Data'!F32))="","",OFFSET('Sanitation Data'!$F$33,0,10*ROW('Sanitation Data'!F32)))</f>
        <v/>
      </c>
      <c r="DE38" s="36" t="str">
        <f ca="true">+IF(OFFSET('Sanitation Data'!$G$29,0,10*ROW('Sanitation Data'!G32))="","",OFFSET('Sanitation Data'!$G$29,0,10*ROW('Sanitation Data'!G32)))</f>
        <v/>
      </c>
      <c r="DF38" s="36" t="str">
        <f ca="true">+IF(OFFSET('Sanitation Data'!$G$30,0,10*ROW('Sanitation Data'!G32))="","",OFFSET('Sanitation Data'!$G$30,0,10*ROW('Sanitation Data'!G32)))</f>
        <v/>
      </c>
      <c r="DG38" s="36" t="str">
        <f ca="true">+IF(OFFSET('Sanitation Data'!$G$31,0,10*ROW('Sanitation Data'!G32))="","",OFFSET('Sanitation Data'!$G$31,0,10*ROW('Sanitation Data'!G32)))</f>
        <v/>
      </c>
      <c r="DH38" s="36" t="str">
        <f ca="true">+IF(OFFSET('Sanitation Data'!$G$32,0,10*ROW('Sanitation Data'!G32))="","",OFFSET('Sanitation Data'!$G$32,0,10*ROW('Sanitation Data'!G32)))</f>
        <v/>
      </c>
      <c r="DI38" s="36" t="str">
        <f ca="true">+IF(OFFSET('Sanitation Data'!$G$33,0,10*ROW('Sanitation Data'!G32))="","",OFFSET('Sanitation Data'!$G$33,0,10*ROW('Sanitation Data'!G32)))</f>
        <v/>
      </c>
      <c r="DJ38" s="36" t="str">
        <f ca="true">+IF(OFFSET('Sanitation Data'!$H$29,0,10*ROW('Sanitation Data'!H32))="","",OFFSET('Sanitation Data'!$H$29,0,10*ROW('Sanitation Data'!H32)))</f>
        <v/>
      </c>
      <c r="DK38" s="36" t="str">
        <f ca="true">+IF(OFFSET('Sanitation Data'!$H$30,0,10*ROW('Sanitation Data'!H32))="","",OFFSET('Sanitation Data'!$H$30,0,10*ROW('Sanitation Data'!H32)))</f>
        <v/>
      </c>
      <c r="DL38" s="36" t="str">
        <f ca="true">+IF(OFFSET('Sanitation Data'!$H$31,0,10*ROW('Sanitation Data'!H32))="","",OFFSET('Sanitation Data'!$H$31,0,10*ROW('Sanitation Data'!H32)))</f>
        <v/>
      </c>
      <c r="DM38" s="36" t="str">
        <f ca="true">+IF(OFFSET('Sanitation Data'!$H$32,0,10*ROW('Sanitation Data'!H32))="","",OFFSET('Sanitation Data'!$H$32,0,10*ROW('Sanitation Data'!H32)))</f>
        <v/>
      </c>
      <c r="DN38" s="36" t="str">
        <f ca="true">+IF(OFFSET('Sanitation Data'!$H$33,0,10*ROW('Sanitation Data'!H32))="","",OFFSET('Sanitation Data'!$H$33,0,10*ROW('Sanitation Data'!H32)))</f>
        <v/>
      </c>
      <c r="DO38" s="36" t="str">
        <f ca="true">+IF(OFFSET('Hygiene Data'!$C$12,0,10*ROW('Hygiene Data'!C32))="","",OFFSET('Hygiene Data'!$C$12,0,10*ROW('Hygiene Data'!C32)))</f>
        <v/>
      </c>
      <c r="DP38" s="36" t="str">
        <f ca="true">+IF(OFFSET('Hygiene Data'!$C$13,0,10*ROW('Hygiene Data'!C32))="","",OFFSET('Hygiene Data'!$C$13,0,10*ROW('Hygiene Data'!C32)))</f>
        <v/>
      </c>
      <c r="DQ38" s="36" t="str">
        <f ca="true">+IF(OFFSET('Hygiene Data'!$C$14,0,10*ROW('Hygiene Data'!C32))="","",OFFSET('Hygiene Data'!$C$14,0,10*ROW('Hygiene Data'!C32)))</f>
        <v/>
      </c>
      <c r="DR38" s="36" t="str">
        <f ca="true">+IF(OFFSET('Hygiene Data'!$D$12,0,10*ROW('Hygiene Data'!D32))="","",OFFSET('Hygiene Data'!$D$12,0,10*ROW('Hygiene Data'!D32)))</f>
        <v/>
      </c>
      <c r="DS38" s="36" t="str">
        <f ca="true">+IF(OFFSET('Hygiene Data'!$D$13,0,10*ROW('Hygiene Data'!D32))="","",OFFSET('Hygiene Data'!$D$13,0,10*ROW('Hygiene Data'!D32)))</f>
        <v/>
      </c>
      <c r="DT38" s="36" t="str">
        <f ca="true">+IF(OFFSET('Hygiene Data'!$D$14,0,10*ROW('Hygiene Data'!D32))="","",OFFSET('Hygiene Data'!$D$14,0,10*ROW('Hygiene Data'!D32)))</f>
        <v/>
      </c>
      <c r="DU38" s="36" t="str">
        <f ca="true">+IF(OFFSET('Hygiene Data'!$E$12,0,10*ROW('Hygiene Data'!E32))="","",OFFSET('Hygiene Data'!$E$12,0,10*ROW('Hygiene Data'!E32)))</f>
        <v/>
      </c>
      <c r="DV38" s="36" t="str">
        <f ca="true">+IF(OFFSET('Hygiene Data'!$E$13,0,10*ROW('Hygiene Data'!E32))="","",OFFSET('Hygiene Data'!$E$13,0,10*ROW('Hygiene Data'!E32)))</f>
        <v/>
      </c>
      <c r="DW38" s="36" t="str">
        <f ca="true">+IF(OFFSET('Hygiene Data'!$E$14,0,10*ROW('Hygiene Data'!E32))="","",OFFSET('Hygiene Data'!$E$14,0,10*ROW('Hygiene Data'!E32)))</f>
        <v/>
      </c>
      <c r="DX38" s="36" t="str">
        <f ca="true">+IF(OFFSET('Hygiene Data'!$F$12,0,10*ROW('Hygiene Data'!F32))="","",OFFSET('Hygiene Data'!$F$12,0,10*ROW('Hygiene Data'!F32)))</f>
        <v/>
      </c>
      <c r="DY38" s="36" t="str">
        <f ca="true">+IF(OFFSET('Hygiene Data'!$F$13,0,10*ROW('Hygiene Data'!F32))="","",OFFSET('Hygiene Data'!$F$13,0,10*ROW('Hygiene Data'!F32)))</f>
        <v/>
      </c>
      <c r="DZ38" s="36" t="str">
        <f ca="true">+IF(OFFSET('Hygiene Data'!$F$14,0,10*ROW('Hygiene Data'!F32))="","",OFFSET('Hygiene Data'!$F$14,0,10*ROW('Hygiene Data'!F32)))</f>
        <v/>
      </c>
      <c r="EA38" s="36" t="str">
        <f ca="true">+IF(OFFSET('Hygiene Data'!$G$12,0,10*ROW('Hygiene Data'!G32))="","",OFFSET('Hygiene Data'!$G$12,0,10*ROW('Hygiene Data'!G32)))</f>
        <v/>
      </c>
      <c r="EB38" s="36" t="str">
        <f ca="true">+IF(OFFSET('Hygiene Data'!$G$13,0,10*ROW('Hygiene Data'!G32))="","",OFFSET('Hygiene Data'!$G$13,0,10*ROW('Hygiene Data'!G32)))</f>
        <v/>
      </c>
      <c r="EC38" s="36" t="str">
        <f ca="true">+IF(OFFSET('Hygiene Data'!$G$14,0,10*ROW('Hygiene Data'!G32))="","",OFFSET('Hygiene Data'!$G$14,0,10*ROW('Hygiene Data'!G32)))</f>
        <v/>
      </c>
      <c r="ED38" s="36" t="str">
        <f ca="true">+IF(OFFSET('Hygiene Data'!$H$12,0,10*ROW('Hygiene Data'!H32))="","",OFFSET('Hygiene Data'!$H$12,0,10*ROW('Hygiene Data'!H32)))</f>
        <v/>
      </c>
      <c r="EE38" s="36" t="str">
        <f ca="true">+IF(OFFSET('Hygiene Data'!$H$13,0,10*ROW('Hygiene Data'!H32))="","",OFFSET('Hygiene Data'!$H$13,0,10*ROW('Hygiene Data'!H32)))</f>
        <v/>
      </c>
      <c r="EF38" s="36" t="str">
        <f ca="true">+IF(OFFSET('Hygiene Data'!$H$14,0,10*ROW('Hygiene Data'!H32))="","",OFFSET('Hygiene Data'!$H$14,0,10*ROW('Hygiene Data'!H32)))</f>
        <v/>
      </c>
    </row>
    <row r="39" x14ac:dyDescent="0.2">
      <c r="A39" s="59" t="str">
        <f ca="true">+IF(OFFSET('Water Data'!$B$1,0,10*ROW('Water Data'!B36))="","",OFFSET('Water Data'!$B$1,0,10*ROW('Water Data'!B36)))</f>
        <v/>
      </c>
      <c r="B39" s="59" t="str">
        <f ca="true">+IF(OFFSET('Water Data'!$A$3,0,10*ROW('Water Data'!A36))="","",OFFSET('Water Data'!$A$3,0,10*ROW('Water Data'!A36)))</f>
        <v/>
      </c>
      <c r="C39" s="59" t="str">
        <f ca="true">+IF(OFFSET('Water Data'!$C$3,0,10*ROW('Water Data'!C36))="","",OFFSET('Water Data'!$C$3,0,10*ROW('Water Data'!C36)))</f>
        <v/>
      </c>
      <c r="D39" s="252"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52"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52"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52"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52"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52"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52"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52"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52"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52"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52"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52"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52"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52"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52"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52"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52"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52"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3"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3"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3"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3"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3"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3"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3"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3"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3"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3"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3"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3"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3"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3"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3"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3"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3"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3"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3"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3"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3"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3"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3"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3"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3"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3"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3"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3"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3"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3"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4"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4"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4"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4"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4"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4"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4"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4"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4"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4"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4"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4"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4"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4"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4"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4"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4"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4"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6" t="str">
        <f ca="true">+IF(OFFSET('Water Data'!$C$28,0,10*ROW('Water Data'!C33))="","",OFFSET('Water Data'!$C$28,0,10*ROW('Water Data'!C33)))</f>
        <v/>
      </c>
      <c r="BT39" s="36" t="str">
        <f ca="true">+IF(OFFSET('Water Data'!$C$29,0,10*ROW('Water Data'!C33))="","",OFFSET('Water Data'!$C$29,0,10*ROW('Water Data'!C33)))</f>
        <v/>
      </c>
      <c r="BU39" s="36" t="str">
        <f ca="true">+IF(OFFSET('Water Data'!$C$30,0,10*ROW('Water Data'!C33))="","",OFFSET('Water Data'!$C$30,0,10*ROW('Water Data'!C33)))</f>
        <v/>
      </c>
      <c r="BV39" s="36" t="str">
        <f ca="true">+IF(OFFSET('Water Data'!$D$28,0,10*ROW('Water Data'!D33))="","",OFFSET('Water Data'!$D$28,0,10*ROW('Water Data'!D33)))</f>
        <v/>
      </c>
      <c r="BW39" s="36" t="str">
        <f ca="true">+IF(OFFSET('Water Data'!$D$29,0,10*ROW('Water Data'!D33))="","",OFFSET('Water Data'!$D$29,0,10*ROW('Water Data'!D33)))</f>
        <v/>
      </c>
      <c r="BX39" s="36" t="str">
        <f ca="true">+IF(OFFSET('Water Data'!$D$30,0,10*ROW('Water Data'!D33))="","",OFFSET('Water Data'!$D$30,0,10*ROW('Water Data'!D33)))</f>
        <v/>
      </c>
      <c r="BY39" s="36" t="str">
        <f ca="true">+IF(OFFSET('Water Data'!$E$28,0,10*ROW('Water Data'!E33))="","",OFFSET('Water Data'!$E$28,0,10*ROW('Water Data'!E33)))</f>
        <v/>
      </c>
      <c r="BZ39" s="36" t="str">
        <f ca="true">+IF(OFFSET('Water Data'!$E$29,0,10*ROW('Water Data'!E33))="","",OFFSET('Water Data'!$E$29,0,10*ROW('Water Data'!E33)))</f>
        <v/>
      </c>
      <c r="CA39" s="36" t="str">
        <f ca="true">+IF(OFFSET('Water Data'!$E$30,0,10*ROW('Water Data'!E33))="","",OFFSET('Water Data'!$E$30,0,10*ROW('Water Data'!E33)))</f>
        <v/>
      </c>
      <c r="CB39" s="36" t="str">
        <f ca="true">+IF(OFFSET('Water Data'!$F$28,0,10*ROW('Water Data'!F33))="","",OFFSET('Water Data'!$F$28,0,10*ROW('Water Data'!F33)))</f>
        <v/>
      </c>
      <c r="CC39" s="36" t="str">
        <f ca="true">+IF(OFFSET('Water Data'!$F$29,0,10*ROW('Water Data'!F33))="","",OFFSET('Water Data'!$F$29,0,10*ROW('Water Data'!F33)))</f>
        <v/>
      </c>
      <c r="CD39" s="36" t="str">
        <f ca="true">+IF(OFFSET('Water Data'!$F$30,0,10*ROW('Water Data'!F33))="","",OFFSET('Water Data'!$F$30,0,10*ROW('Water Data'!F33)))</f>
        <v/>
      </c>
      <c r="CE39" s="36" t="str">
        <f ca="true">+IF(OFFSET('Water Data'!$G$28,0,10*ROW('Water Data'!G33))="","",OFFSET('Water Data'!$G$28,0,10*ROW('Water Data'!G33)))</f>
        <v/>
      </c>
      <c r="CF39" s="36" t="str">
        <f ca="true">+IF(OFFSET('Water Data'!$G$29,0,10*ROW('Water Data'!G33))="","",OFFSET('Water Data'!$G$29,0,10*ROW('Water Data'!G33)))</f>
        <v/>
      </c>
      <c r="CG39" s="36" t="str">
        <f ca="true">+IF(OFFSET('Water Data'!$G$30,0,10*ROW('Water Data'!G33))="","",OFFSET('Water Data'!$G$30,0,10*ROW('Water Data'!G33)))</f>
        <v/>
      </c>
      <c r="CH39" s="36" t="str">
        <f ca="true">+IF(OFFSET('Water Data'!$H$28,0,10*ROW('Water Data'!H33))="","",OFFSET('Water Data'!$H$28,0,10*ROW('Water Data'!H33)))</f>
        <v/>
      </c>
      <c r="CI39" s="36" t="str">
        <f ca="true">+IF(OFFSET('Water Data'!$H$29,0,10*ROW('Water Data'!H33))="","",OFFSET('Water Data'!$H$29,0,10*ROW('Water Data'!H33)))</f>
        <v/>
      </c>
      <c r="CJ39" s="36" t="str">
        <f ca="true">+IF(OFFSET('Water Data'!$H$30,0,10*ROW('Water Data'!H33))="","",OFFSET('Water Data'!$H$30,0,10*ROW('Water Data'!H33)))</f>
        <v/>
      </c>
      <c r="CK39" s="36" t="str">
        <f ca="true">+IF(OFFSET('Sanitation Data'!$C$29,0,10*ROW('Sanitation Data'!C33))="","",OFFSET('Sanitation Data'!$C$29,0,10*ROW('Sanitation Data'!C33)))</f>
        <v/>
      </c>
      <c r="CL39" s="36" t="str">
        <f ca="true">+IF(OFFSET('Sanitation Data'!$C$30,0,10*ROW('Sanitation Data'!C33))="","",OFFSET('Sanitation Data'!$C$30,0,10*ROW('Sanitation Data'!C33)))</f>
        <v/>
      </c>
      <c r="CM39" s="36" t="str">
        <f ca="true">+IF(OFFSET('Sanitation Data'!$C$31,0,10*ROW('Sanitation Data'!C33))="","",OFFSET('Sanitation Data'!$C$31,0,10*ROW('Sanitation Data'!C33)))</f>
        <v/>
      </c>
      <c r="CN39" s="36" t="str">
        <f ca="true">+IF(OFFSET('Sanitation Data'!$C$32,0,10*ROW('Sanitation Data'!C33))="","",OFFSET('Sanitation Data'!$C$32,0,10*ROW('Sanitation Data'!C33)))</f>
        <v/>
      </c>
      <c r="CO39" s="36" t="str">
        <f ca="true">+IF(OFFSET('Sanitation Data'!$C$33,0,10*ROW('Sanitation Data'!C33))="","",OFFSET('Sanitation Data'!$C$33,0,10*ROW('Sanitation Data'!C33)))</f>
        <v/>
      </c>
      <c r="CP39" s="36" t="str">
        <f ca="true">+IF(OFFSET('Sanitation Data'!$D$29,0,10*ROW('Sanitation Data'!D33))="","",OFFSET('Sanitation Data'!$D$29,0,10*ROW('Sanitation Data'!D33)))</f>
        <v/>
      </c>
      <c r="CQ39" s="36" t="str">
        <f ca="true">+IF(OFFSET('Sanitation Data'!$D$30,0,10*ROW('Sanitation Data'!D33))="","",OFFSET('Sanitation Data'!$D$30,0,10*ROW('Sanitation Data'!D33)))</f>
        <v/>
      </c>
      <c r="CR39" s="36" t="str">
        <f ca="true">+IF(OFFSET('Sanitation Data'!$D$31,0,10*ROW('Sanitation Data'!D33))="","",OFFSET('Sanitation Data'!$D$31,0,10*ROW('Sanitation Data'!D33)))</f>
        <v/>
      </c>
      <c r="CS39" s="36" t="str">
        <f ca="true">+IF(OFFSET('Sanitation Data'!$D$32,0,10*ROW('Sanitation Data'!D33))="","",OFFSET('Sanitation Data'!$D$32,0,10*ROW('Sanitation Data'!D33)))</f>
        <v/>
      </c>
      <c r="CT39" s="36" t="str">
        <f ca="true">+IF(OFFSET('Sanitation Data'!$D$33,0,10*ROW('Sanitation Data'!D33))="","",OFFSET('Sanitation Data'!$D$33,0,10*ROW('Sanitation Data'!D33)))</f>
        <v/>
      </c>
      <c r="CU39" s="36" t="str">
        <f ca="true">+IF(OFFSET('Sanitation Data'!$E$29,0,10*ROW('Sanitation Data'!E33))="","",OFFSET('Sanitation Data'!$E$29,0,10*ROW('Sanitation Data'!E33)))</f>
        <v/>
      </c>
      <c r="CV39" s="36" t="str">
        <f ca="true">+IF(OFFSET('Sanitation Data'!$E$30,0,10*ROW('Sanitation Data'!E33))="","",OFFSET('Sanitation Data'!$E$30,0,10*ROW('Sanitation Data'!E33)))</f>
        <v/>
      </c>
      <c r="CW39" s="36" t="str">
        <f ca="true">+IF(OFFSET('Sanitation Data'!$E$31,0,10*ROW('Sanitation Data'!E33))="","",OFFSET('Sanitation Data'!$E$31,0,10*ROW('Sanitation Data'!E33)))</f>
        <v/>
      </c>
      <c r="CX39" s="36" t="str">
        <f ca="true">+IF(OFFSET('Sanitation Data'!$E$32,0,10*ROW('Sanitation Data'!E33))="","",OFFSET('Sanitation Data'!$E$32,0,10*ROW('Sanitation Data'!E33)))</f>
        <v/>
      </c>
      <c r="CY39" s="36" t="str">
        <f ca="true">+IF(OFFSET('Sanitation Data'!$E$33,0,10*ROW('Sanitation Data'!E33))="","",OFFSET('Sanitation Data'!$E$33,0,10*ROW('Sanitation Data'!E33)))</f>
        <v/>
      </c>
      <c r="CZ39" s="36" t="str">
        <f ca="true">+IF(OFFSET('Sanitation Data'!$F$29,0,10*ROW('Sanitation Data'!F33))="","",OFFSET('Sanitation Data'!$F$29,0,10*ROW('Sanitation Data'!F33)))</f>
        <v/>
      </c>
      <c r="DA39" s="36" t="str">
        <f ca="true">+IF(OFFSET('Sanitation Data'!$F$30,0,10*ROW('Sanitation Data'!F33))="","",OFFSET('Sanitation Data'!$F$30,0,10*ROW('Sanitation Data'!F33)))</f>
        <v/>
      </c>
      <c r="DB39" s="36" t="str">
        <f ca="true">+IF(OFFSET('Sanitation Data'!$F$31,0,10*ROW('Sanitation Data'!F33))="","",OFFSET('Sanitation Data'!$F$31,0,10*ROW('Sanitation Data'!F33)))</f>
        <v/>
      </c>
      <c r="DC39" s="36" t="str">
        <f ca="true">+IF(OFFSET('Sanitation Data'!$F$32,0,10*ROW('Sanitation Data'!F33))="","",OFFSET('Sanitation Data'!$F$32,0,10*ROW('Sanitation Data'!F33)))</f>
        <v/>
      </c>
      <c r="DD39" s="36" t="str">
        <f ca="true">+IF(OFFSET('Sanitation Data'!$F$33,0,10*ROW('Sanitation Data'!F33))="","",OFFSET('Sanitation Data'!$F$33,0,10*ROW('Sanitation Data'!F33)))</f>
        <v/>
      </c>
      <c r="DE39" s="36" t="str">
        <f ca="true">+IF(OFFSET('Sanitation Data'!$G$29,0,10*ROW('Sanitation Data'!G33))="","",OFFSET('Sanitation Data'!$G$29,0,10*ROW('Sanitation Data'!G33)))</f>
        <v/>
      </c>
      <c r="DF39" s="36" t="str">
        <f ca="true">+IF(OFFSET('Sanitation Data'!$G$30,0,10*ROW('Sanitation Data'!G33))="","",OFFSET('Sanitation Data'!$G$30,0,10*ROW('Sanitation Data'!G33)))</f>
        <v/>
      </c>
      <c r="DG39" s="36" t="str">
        <f ca="true">+IF(OFFSET('Sanitation Data'!$G$31,0,10*ROW('Sanitation Data'!G33))="","",OFFSET('Sanitation Data'!$G$31,0,10*ROW('Sanitation Data'!G33)))</f>
        <v/>
      </c>
      <c r="DH39" s="36" t="str">
        <f ca="true">+IF(OFFSET('Sanitation Data'!$G$32,0,10*ROW('Sanitation Data'!G33))="","",OFFSET('Sanitation Data'!$G$32,0,10*ROW('Sanitation Data'!G33)))</f>
        <v/>
      </c>
      <c r="DI39" s="36" t="str">
        <f ca="true">+IF(OFFSET('Sanitation Data'!$G$33,0,10*ROW('Sanitation Data'!G33))="","",OFFSET('Sanitation Data'!$G$33,0,10*ROW('Sanitation Data'!G33)))</f>
        <v/>
      </c>
      <c r="DJ39" s="36" t="str">
        <f ca="true">+IF(OFFSET('Sanitation Data'!$H$29,0,10*ROW('Sanitation Data'!H33))="","",OFFSET('Sanitation Data'!$H$29,0,10*ROW('Sanitation Data'!H33)))</f>
        <v/>
      </c>
      <c r="DK39" s="36" t="str">
        <f ca="true">+IF(OFFSET('Sanitation Data'!$H$30,0,10*ROW('Sanitation Data'!H33))="","",OFFSET('Sanitation Data'!$H$30,0,10*ROW('Sanitation Data'!H33)))</f>
        <v/>
      </c>
      <c r="DL39" s="36" t="str">
        <f ca="true">+IF(OFFSET('Sanitation Data'!$H$31,0,10*ROW('Sanitation Data'!H33))="","",OFFSET('Sanitation Data'!$H$31,0,10*ROW('Sanitation Data'!H33)))</f>
        <v/>
      </c>
      <c r="DM39" s="36" t="str">
        <f ca="true">+IF(OFFSET('Sanitation Data'!$H$32,0,10*ROW('Sanitation Data'!H33))="","",OFFSET('Sanitation Data'!$H$32,0,10*ROW('Sanitation Data'!H33)))</f>
        <v/>
      </c>
      <c r="DN39" s="36" t="str">
        <f ca="true">+IF(OFFSET('Sanitation Data'!$H$33,0,10*ROW('Sanitation Data'!H33))="","",OFFSET('Sanitation Data'!$H$33,0,10*ROW('Sanitation Data'!H33)))</f>
        <v/>
      </c>
      <c r="DO39" s="36" t="str">
        <f ca="true">+IF(OFFSET('Hygiene Data'!$C$12,0,10*ROW('Hygiene Data'!C33))="","",OFFSET('Hygiene Data'!$C$12,0,10*ROW('Hygiene Data'!C33)))</f>
        <v/>
      </c>
      <c r="DP39" s="36" t="str">
        <f ca="true">+IF(OFFSET('Hygiene Data'!$C$13,0,10*ROW('Hygiene Data'!C33))="","",OFFSET('Hygiene Data'!$C$13,0,10*ROW('Hygiene Data'!C33)))</f>
        <v/>
      </c>
      <c r="DQ39" s="36" t="str">
        <f ca="true">+IF(OFFSET('Hygiene Data'!$C$14,0,10*ROW('Hygiene Data'!C33))="","",OFFSET('Hygiene Data'!$C$14,0,10*ROW('Hygiene Data'!C33)))</f>
        <v/>
      </c>
      <c r="DR39" s="36" t="str">
        <f ca="true">+IF(OFFSET('Hygiene Data'!$D$12,0,10*ROW('Hygiene Data'!D33))="","",OFFSET('Hygiene Data'!$D$12,0,10*ROW('Hygiene Data'!D33)))</f>
        <v/>
      </c>
      <c r="DS39" s="36" t="str">
        <f ca="true">+IF(OFFSET('Hygiene Data'!$D$13,0,10*ROW('Hygiene Data'!D33))="","",OFFSET('Hygiene Data'!$D$13,0,10*ROW('Hygiene Data'!D33)))</f>
        <v/>
      </c>
      <c r="DT39" s="36" t="str">
        <f ca="true">+IF(OFFSET('Hygiene Data'!$D$14,0,10*ROW('Hygiene Data'!D33))="","",OFFSET('Hygiene Data'!$D$14,0,10*ROW('Hygiene Data'!D33)))</f>
        <v/>
      </c>
      <c r="DU39" s="36" t="str">
        <f ca="true">+IF(OFFSET('Hygiene Data'!$E$12,0,10*ROW('Hygiene Data'!E33))="","",OFFSET('Hygiene Data'!$E$12,0,10*ROW('Hygiene Data'!E33)))</f>
        <v/>
      </c>
      <c r="DV39" s="36" t="str">
        <f ca="true">+IF(OFFSET('Hygiene Data'!$E$13,0,10*ROW('Hygiene Data'!E33))="","",OFFSET('Hygiene Data'!$E$13,0,10*ROW('Hygiene Data'!E33)))</f>
        <v/>
      </c>
      <c r="DW39" s="36" t="str">
        <f ca="true">+IF(OFFSET('Hygiene Data'!$E$14,0,10*ROW('Hygiene Data'!E33))="","",OFFSET('Hygiene Data'!$E$14,0,10*ROW('Hygiene Data'!E33)))</f>
        <v/>
      </c>
      <c r="DX39" s="36" t="str">
        <f ca="true">+IF(OFFSET('Hygiene Data'!$F$12,0,10*ROW('Hygiene Data'!F33))="","",OFFSET('Hygiene Data'!$F$12,0,10*ROW('Hygiene Data'!F33)))</f>
        <v/>
      </c>
      <c r="DY39" s="36" t="str">
        <f ca="true">+IF(OFFSET('Hygiene Data'!$F$13,0,10*ROW('Hygiene Data'!F33))="","",OFFSET('Hygiene Data'!$F$13,0,10*ROW('Hygiene Data'!F33)))</f>
        <v/>
      </c>
      <c r="DZ39" s="36" t="str">
        <f ca="true">+IF(OFFSET('Hygiene Data'!$F$14,0,10*ROW('Hygiene Data'!F33))="","",OFFSET('Hygiene Data'!$F$14,0,10*ROW('Hygiene Data'!F33)))</f>
        <v/>
      </c>
      <c r="EA39" s="36" t="str">
        <f ca="true">+IF(OFFSET('Hygiene Data'!$G$12,0,10*ROW('Hygiene Data'!G33))="","",OFFSET('Hygiene Data'!$G$12,0,10*ROW('Hygiene Data'!G33)))</f>
        <v/>
      </c>
      <c r="EB39" s="36" t="str">
        <f ca="true">+IF(OFFSET('Hygiene Data'!$G$13,0,10*ROW('Hygiene Data'!G33))="","",OFFSET('Hygiene Data'!$G$13,0,10*ROW('Hygiene Data'!G33)))</f>
        <v/>
      </c>
      <c r="EC39" s="36" t="str">
        <f ca="true">+IF(OFFSET('Hygiene Data'!$G$14,0,10*ROW('Hygiene Data'!G33))="","",OFFSET('Hygiene Data'!$G$14,0,10*ROW('Hygiene Data'!G33)))</f>
        <v/>
      </c>
      <c r="ED39" s="36" t="str">
        <f ca="true">+IF(OFFSET('Hygiene Data'!$H$12,0,10*ROW('Hygiene Data'!H33))="","",OFFSET('Hygiene Data'!$H$12,0,10*ROW('Hygiene Data'!H33)))</f>
        <v/>
      </c>
      <c r="EE39" s="36" t="str">
        <f ca="true">+IF(OFFSET('Hygiene Data'!$H$13,0,10*ROW('Hygiene Data'!H33))="","",OFFSET('Hygiene Data'!$H$13,0,10*ROW('Hygiene Data'!H33)))</f>
        <v/>
      </c>
      <c r="EF39" s="36" t="str">
        <f ca="true">+IF(OFFSET('Hygiene Data'!$H$14,0,10*ROW('Hygiene Data'!H33))="","",OFFSET('Hygiene Data'!$H$14,0,10*ROW('Hygiene Data'!H33)))</f>
        <v/>
      </c>
    </row>
    <row r="40" x14ac:dyDescent="0.2">
      <c r="A40" s="59" t="str">
        <f ca="true">+IF(OFFSET('Water Data'!$B$1,0,10*ROW('Water Data'!B37))="","",OFFSET('Water Data'!$B$1,0,10*ROW('Water Data'!B37)))</f>
        <v/>
      </c>
      <c r="B40" s="59" t="str">
        <f ca="true">+IF(OFFSET('Water Data'!$A$3,0,10*ROW('Water Data'!A37))="","",OFFSET('Water Data'!$A$3,0,10*ROW('Water Data'!A37)))</f>
        <v/>
      </c>
      <c r="C40" s="59" t="str">
        <f ca="true">+IF(OFFSET('Water Data'!$C$3,0,10*ROW('Water Data'!C37))="","",OFFSET('Water Data'!$C$3,0,10*ROW('Water Data'!C37)))</f>
        <v/>
      </c>
      <c r="D40" s="252"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52"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52"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52"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52"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52"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52"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52"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52"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52"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52"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52"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52"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52"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52"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52"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52"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52"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3"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3"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3"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3"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3"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3"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3"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3"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3"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3"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3"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3"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3"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3"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3"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3"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3"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3"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3"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3"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3"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3"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3"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3"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3"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3"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3"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3"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3"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3"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4"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4"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4"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4"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4"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4"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4"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4"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4"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4"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4"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4"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4"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4"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4"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4"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4"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4"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6" t="str">
        <f ca="true">+IF(OFFSET('Water Data'!$C$28,0,10*ROW('Water Data'!C34))="","",OFFSET('Water Data'!$C$28,0,10*ROW('Water Data'!C34)))</f>
        <v/>
      </c>
      <c r="BT40" s="36" t="str">
        <f ca="true">+IF(OFFSET('Water Data'!$C$29,0,10*ROW('Water Data'!C34))="","",OFFSET('Water Data'!$C$29,0,10*ROW('Water Data'!C34)))</f>
        <v/>
      </c>
      <c r="BU40" s="36" t="str">
        <f ca="true">+IF(OFFSET('Water Data'!$C$30,0,10*ROW('Water Data'!C34))="","",OFFSET('Water Data'!$C$30,0,10*ROW('Water Data'!C34)))</f>
        <v/>
      </c>
      <c r="BV40" s="36" t="str">
        <f ca="true">+IF(OFFSET('Water Data'!$D$28,0,10*ROW('Water Data'!D34))="","",OFFSET('Water Data'!$D$28,0,10*ROW('Water Data'!D34)))</f>
        <v/>
      </c>
      <c r="BW40" s="36" t="str">
        <f ca="true">+IF(OFFSET('Water Data'!$D$29,0,10*ROW('Water Data'!D34))="","",OFFSET('Water Data'!$D$29,0,10*ROW('Water Data'!D34)))</f>
        <v/>
      </c>
      <c r="BX40" s="36" t="str">
        <f ca="true">+IF(OFFSET('Water Data'!$D$30,0,10*ROW('Water Data'!D34))="","",OFFSET('Water Data'!$D$30,0,10*ROW('Water Data'!D34)))</f>
        <v/>
      </c>
      <c r="BY40" s="36" t="str">
        <f ca="true">+IF(OFFSET('Water Data'!$E$28,0,10*ROW('Water Data'!E34))="","",OFFSET('Water Data'!$E$28,0,10*ROW('Water Data'!E34)))</f>
        <v/>
      </c>
      <c r="BZ40" s="36" t="str">
        <f ca="true">+IF(OFFSET('Water Data'!$E$29,0,10*ROW('Water Data'!E34))="","",OFFSET('Water Data'!$E$29,0,10*ROW('Water Data'!E34)))</f>
        <v/>
      </c>
      <c r="CA40" s="36" t="str">
        <f ca="true">+IF(OFFSET('Water Data'!$E$30,0,10*ROW('Water Data'!E34))="","",OFFSET('Water Data'!$E$30,0,10*ROW('Water Data'!E34)))</f>
        <v/>
      </c>
      <c r="CB40" s="36" t="str">
        <f ca="true">+IF(OFFSET('Water Data'!$F$28,0,10*ROW('Water Data'!F34))="","",OFFSET('Water Data'!$F$28,0,10*ROW('Water Data'!F34)))</f>
        <v/>
      </c>
      <c r="CC40" s="36" t="str">
        <f ca="true">+IF(OFFSET('Water Data'!$F$29,0,10*ROW('Water Data'!F34))="","",OFFSET('Water Data'!$F$29,0,10*ROW('Water Data'!F34)))</f>
        <v/>
      </c>
      <c r="CD40" s="36" t="str">
        <f ca="true">+IF(OFFSET('Water Data'!$F$30,0,10*ROW('Water Data'!F34))="","",OFFSET('Water Data'!$F$30,0,10*ROW('Water Data'!F34)))</f>
        <v/>
      </c>
      <c r="CE40" s="36" t="str">
        <f ca="true">+IF(OFFSET('Water Data'!$G$28,0,10*ROW('Water Data'!G34))="","",OFFSET('Water Data'!$G$28,0,10*ROW('Water Data'!G34)))</f>
        <v/>
      </c>
      <c r="CF40" s="36" t="str">
        <f ca="true">+IF(OFFSET('Water Data'!$G$29,0,10*ROW('Water Data'!G34))="","",OFFSET('Water Data'!$G$29,0,10*ROW('Water Data'!G34)))</f>
        <v/>
      </c>
      <c r="CG40" s="36" t="str">
        <f ca="true">+IF(OFFSET('Water Data'!$G$30,0,10*ROW('Water Data'!G34))="","",OFFSET('Water Data'!$G$30,0,10*ROW('Water Data'!G34)))</f>
        <v/>
      </c>
      <c r="CH40" s="36" t="str">
        <f ca="true">+IF(OFFSET('Water Data'!$H$28,0,10*ROW('Water Data'!H34))="","",OFFSET('Water Data'!$H$28,0,10*ROW('Water Data'!H34)))</f>
        <v/>
      </c>
      <c r="CI40" s="36" t="str">
        <f ca="true">+IF(OFFSET('Water Data'!$H$29,0,10*ROW('Water Data'!H34))="","",OFFSET('Water Data'!$H$29,0,10*ROW('Water Data'!H34)))</f>
        <v/>
      </c>
      <c r="CJ40" s="36" t="str">
        <f ca="true">+IF(OFFSET('Water Data'!$H$30,0,10*ROW('Water Data'!H34))="","",OFFSET('Water Data'!$H$30,0,10*ROW('Water Data'!H34)))</f>
        <v/>
      </c>
      <c r="CK40" s="36" t="str">
        <f ca="true">+IF(OFFSET('Sanitation Data'!$C$29,0,10*ROW('Sanitation Data'!C34))="","",OFFSET('Sanitation Data'!$C$29,0,10*ROW('Sanitation Data'!C34)))</f>
        <v/>
      </c>
      <c r="CL40" s="36" t="str">
        <f ca="true">+IF(OFFSET('Sanitation Data'!$C$30,0,10*ROW('Sanitation Data'!C34))="","",OFFSET('Sanitation Data'!$C$30,0,10*ROW('Sanitation Data'!C34)))</f>
        <v/>
      </c>
      <c r="CM40" s="36" t="str">
        <f ca="true">+IF(OFFSET('Sanitation Data'!$C$31,0,10*ROW('Sanitation Data'!C34))="","",OFFSET('Sanitation Data'!$C$31,0,10*ROW('Sanitation Data'!C34)))</f>
        <v/>
      </c>
      <c r="CN40" s="36" t="str">
        <f ca="true">+IF(OFFSET('Sanitation Data'!$C$32,0,10*ROW('Sanitation Data'!C34))="","",OFFSET('Sanitation Data'!$C$32,0,10*ROW('Sanitation Data'!C34)))</f>
        <v/>
      </c>
      <c r="CO40" s="36" t="str">
        <f ca="true">+IF(OFFSET('Sanitation Data'!$C$33,0,10*ROW('Sanitation Data'!C34))="","",OFFSET('Sanitation Data'!$C$33,0,10*ROW('Sanitation Data'!C34)))</f>
        <v/>
      </c>
      <c r="CP40" s="36" t="str">
        <f ca="true">+IF(OFFSET('Sanitation Data'!$D$29,0,10*ROW('Sanitation Data'!D34))="","",OFFSET('Sanitation Data'!$D$29,0,10*ROW('Sanitation Data'!D34)))</f>
        <v/>
      </c>
      <c r="CQ40" s="36" t="str">
        <f ca="true">+IF(OFFSET('Sanitation Data'!$D$30,0,10*ROW('Sanitation Data'!D34))="","",OFFSET('Sanitation Data'!$D$30,0,10*ROW('Sanitation Data'!D34)))</f>
        <v/>
      </c>
      <c r="CR40" s="36" t="str">
        <f ca="true">+IF(OFFSET('Sanitation Data'!$D$31,0,10*ROW('Sanitation Data'!D34))="","",OFFSET('Sanitation Data'!$D$31,0,10*ROW('Sanitation Data'!D34)))</f>
        <v/>
      </c>
      <c r="CS40" s="36" t="str">
        <f ca="true">+IF(OFFSET('Sanitation Data'!$D$32,0,10*ROW('Sanitation Data'!D34))="","",OFFSET('Sanitation Data'!$D$32,0,10*ROW('Sanitation Data'!D34)))</f>
        <v/>
      </c>
      <c r="CT40" s="36" t="str">
        <f ca="true">+IF(OFFSET('Sanitation Data'!$D$33,0,10*ROW('Sanitation Data'!D34))="","",OFFSET('Sanitation Data'!$D$33,0,10*ROW('Sanitation Data'!D34)))</f>
        <v/>
      </c>
      <c r="CU40" s="36" t="str">
        <f ca="true">+IF(OFFSET('Sanitation Data'!$E$29,0,10*ROW('Sanitation Data'!E34))="","",OFFSET('Sanitation Data'!$E$29,0,10*ROW('Sanitation Data'!E34)))</f>
        <v/>
      </c>
      <c r="CV40" s="36" t="str">
        <f ca="true">+IF(OFFSET('Sanitation Data'!$E$30,0,10*ROW('Sanitation Data'!E34))="","",OFFSET('Sanitation Data'!$E$30,0,10*ROW('Sanitation Data'!E34)))</f>
        <v/>
      </c>
      <c r="CW40" s="36" t="str">
        <f ca="true">+IF(OFFSET('Sanitation Data'!$E$31,0,10*ROW('Sanitation Data'!E34))="","",OFFSET('Sanitation Data'!$E$31,0,10*ROW('Sanitation Data'!E34)))</f>
        <v/>
      </c>
      <c r="CX40" s="36" t="str">
        <f ca="true">+IF(OFFSET('Sanitation Data'!$E$32,0,10*ROW('Sanitation Data'!E34))="","",OFFSET('Sanitation Data'!$E$32,0,10*ROW('Sanitation Data'!E34)))</f>
        <v/>
      </c>
      <c r="CY40" s="36" t="str">
        <f ca="true">+IF(OFFSET('Sanitation Data'!$E$33,0,10*ROW('Sanitation Data'!E34))="","",OFFSET('Sanitation Data'!$E$33,0,10*ROW('Sanitation Data'!E34)))</f>
        <v/>
      </c>
      <c r="CZ40" s="36" t="str">
        <f ca="true">+IF(OFFSET('Sanitation Data'!$F$29,0,10*ROW('Sanitation Data'!F34))="","",OFFSET('Sanitation Data'!$F$29,0,10*ROW('Sanitation Data'!F34)))</f>
        <v/>
      </c>
      <c r="DA40" s="36" t="str">
        <f ca="true">+IF(OFFSET('Sanitation Data'!$F$30,0,10*ROW('Sanitation Data'!F34))="","",OFFSET('Sanitation Data'!$F$30,0,10*ROW('Sanitation Data'!F34)))</f>
        <v/>
      </c>
      <c r="DB40" s="36" t="str">
        <f ca="true">+IF(OFFSET('Sanitation Data'!$F$31,0,10*ROW('Sanitation Data'!F34))="","",OFFSET('Sanitation Data'!$F$31,0,10*ROW('Sanitation Data'!F34)))</f>
        <v/>
      </c>
      <c r="DC40" s="36" t="str">
        <f ca="true">+IF(OFFSET('Sanitation Data'!$F$32,0,10*ROW('Sanitation Data'!F34))="","",OFFSET('Sanitation Data'!$F$32,0,10*ROW('Sanitation Data'!F34)))</f>
        <v/>
      </c>
      <c r="DD40" s="36" t="str">
        <f ca="true">+IF(OFFSET('Sanitation Data'!$F$33,0,10*ROW('Sanitation Data'!F34))="","",OFFSET('Sanitation Data'!$F$33,0,10*ROW('Sanitation Data'!F34)))</f>
        <v/>
      </c>
      <c r="DE40" s="36" t="str">
        <f ca="true">+IF(OFFSET('Sanitation Data'!$G$29,0,10*ROW('Sanitation Data'!G34))="","",OFFSET('Sanitation Data'!$G$29,0,10*ROW('Sanitation Data'!G34)))</f>
        <v/>
      </c>
      <c r="DF40" s="36" t="str">
        <f ca="true">+IF(OFFSET('Sanitation Data'!$G$30,0,10*ROW('Sanitation Data'!G34))="","",OFFSET('Sanitation Data'!$G$30,0,10*ROW('Sanitation Data'!G34)))</f>
        <v/>
      </c>
      <c r="DG40" s="36" t="str">
        <f ca="true">+IF(OFFSET('Sanitation Data'!$G$31,0,10*ROW('Sanitation Data'!G34))="","",OFFSET('Sanitation Data'!$G$31,0,10*ROW('Sanitation Data'!G34)))</f>
        <v/>
      </c>
      <c r="DH40" s="36" t="str">
        <f ca="true">+IF(OFFSET('Sanitation Data'!$G$32,0,10*ROW('Sanitation Data'!G34))="","",OFFSET('Sanitation Data'!$G$32,0,10*ROW('Sanitation Data'!G34)))</f>
        <v/>
      </c>
      <c r="DI40" s="36" t="str">
        <f ca="true">+IF(OFFSET('Sanitation Data'!$G$33,0,10*ROW('Sanitation Data'!G34))="","",OFFSET('Sanitation Data'!$G$33,0,10*ROW('Sanitation Data'!G34)))</f>
        <v/>
      </c>
      <c r="DJ40" s="36" t="str">
        <f ca="true">+IF(OFFSET('Sanitation Data'!$H$29,0,10*ROW('Sanitation Data'!H34))="","",OFFSET('Sanitation Data'!$H$29,0,10*ROW('Sanitation Data'!H34)))</f>
        <v/>
      </c>
      <c r="DK40" s="36" t="str">
        <f ca="true">+IF(OFFSET('Sanitation Data'!$H$30,0,10*ROW('Sanitation Data'!H34))="","",OFFSET('Sanitation Data'!$H$30,0,10*ROW('Sanitation Data'!H34)))</f>
        <v/>
      </c>
      <c r="DL40" s="36" t="str">
        <f ca="true">+IF(OFFSET('Sanitation Data'!$H$31,0,10*ROW('Sanitation Data'!H34))="","",OFFSET('Sanitation Data'!$H$31,0,10*ROW('Sanitation Data'!H34)))</f>
        <v/>
      </c>
      <c r="DM40" s="36" t="str">
        <f ca="true">+IF(OFFSET('Sanitation Data'!$H$32,0,10*ROW('Sanitation Data'!H34))="","",OFFSET('Sanitation Data'!$H$32,0,10*ROW('Sanitation Data'!H34)))</f>
        <v/>
      </c>
      <c r="DN40" s="36" t="str">
        <f ca="true">+IF(OFFSET('Sanitation Data'!$H$33,0,10*ROW('Sanitation Data'!H34))="","",OFFSET('Sanitation Data'!$H$33,0,10*ROW('Sanitation Data'!H34)))</f>
        <v/>
      </c>
      <c r="DO40" s="36" t="str">
        <f ca="true">+IF(OFFSET('Hygiene Data'!$C$12,0,10*ROW('Hygiene Data'!C34))="","",OFFSET('Hygiene Data'!$C$12,0,10*ROW('Hygiene Data'!C34)))</f>
        <v/>
      </c>
      <c r="DP40" s="36" t="str">
        <f ca="true">+IF(OFFSET('Hygiene Data'!$C$13,0,10*ROW('Hygiene Data'!C34))="","",OFFSET('Hygiene Data'!$C$13,0,10*ROW('Hygiene Data'!C34)))</f>
        <v/>
      </c>
      <c r="DQ40" s="36" t="str">
        <f ca="true">+IF(OFFSET('Hygiene Data'!$C$14,0,10*ROW('Hygiene Data'!C34))="","",OFFSET('Hygiene Data'!$C$14,0,10*ROW('Hygiene Data'!C34)))</f>
        <v/>
      </c>
      <c r="DR40" s="36" t="str">
        <f ca="true">+IF(OFFSET('Hygiene Data'!$D$12,0,10*ROW('Hygiene Data'!D34))="","",OFFSET('Hygiene Data'!$D$12,0,10*ROW('Hygiene Data'!D34)))</f>
        <v/>
      </c>
      <c r="DS40" s="36" t="str">
        <f ca="true">+IF(OFFSET('Hygiene Data'!$D$13,0,10*ROW('Hygiene Data'!D34))="","",OFFSET('Hygiene Data'!$D$13,0,10*ROW('Hygiene Data'!D34)))</f>
        <v/>
      </c>
      <c r="DT40" s="36" t="str">
        <f ca="true">+IF(OFFSET('Hygiene Data'!$D$14,0,10*ROW('Hygiene Data'!D34))="","",OFFSET('Hygiene Data'!$D$14,0,10*ROW('Hygiene Data'!D34)))</f>
        <v/>
      </c>
      <c r="DU40" s="36" t="str">
        <f ca="true">+IF(OFFSET('Hygiene Data'!$E$12,0,10*ROW('Hygiene Data'!E34))="","",OFFSET('Hygiene Data'!$E$12,0,10*ROW('Hygiene Data'!E34)))</f>
        <v/>
      </c>
      <c r="DV40" s="36" t="str">
        <f ca="true">+IF(OFFSET('Hygiene Data'!$E$13,0,10*ROW('Hygiene Data'!E34))="","",OFFSET('Hygiene Data'!$E$13,0,10*ROW('Hygiene Data'!E34)))</f>
        <v/>
      </c>
      <c r="DW40" s="36" t="str">
        <f ca="true">+IF(OFFSET('Hygiene Data'!$E$14,0,10*ROW('Hygiene Data'!E34))="","",OFFSET('Hygiene Data'!$E$14,0,10*ROW('Hygiene Data'!E34)))</f>
        <v/>
      </c>
      <c r="DX40" s="36" t="str">
        <f ca="true">+IF(OFFSET('Hygiene Data'!$F$12,0,10*ROW('Hygiene Data'!F34))="","",OFFSET('Hygiene Data'!$F$12,0,10*ROW('Hygiene Data'!F34)))</f>
        <v/>
      </c>
      <c r="DY40" s="36" t="str">
        <f ca="true">+IF(OFFSET('Hygiene Data'!$F$13,0,10*ROW('Hygiene Data'!F34))="","",OFFSET('Hygiene Data'!$F$13,0,10*ROW('Hygiene Data'!F34)))</f>
        <v/>
      </c>
      <c r="DZ40" s="36" t="str">
        <f ca="true">+IF(OFFSET('Hygiene Data'!$F$14,0,10*ROW('Hygiene Data'!F34))="","",OFFSET('Hygiene Data'!$F$14,0,10*ROW('Hygiene Data'!F34)))</f>
        <v/>
      </c>
      <c r="EA40" s="36" t="str">
        <f ca="true">+IF(OFFSET('Hygiene Data'!$G$12,0,10*ROW('Hygiene Data'!G34))="","",OFFSET('Hygiene Data'!$G$12,0,10*ROW('Hygiene Data'!G34)))</f>
        <v/>
      </c>
      <c r="EB40" s="36" t="str">
        <f ca="true">+IF(OFFSET('Hygiene Data'!$G$13,0,10*ROW('Hygiene Data'!G34))="","",OFFSET('Hygiene Data'!$G$13,0,10*ROW('Hygiene Data'!G34)))</f>
        <v/>
      </c>
      <c r="EC40" s="36" t="str">
        <f ca="true">+IF(OFFSET('Hygiene Data'!$G$14,0,10*ROW('Hygiene Data'!G34))="","",OFFSET('Hygiene Data'!$G$14,0,10*ROW('Hygiene Data'!G34)))</f>
        <v/>
      </c>
      <c r="ED40" s="36" t="str">
        <f ca="true">+IF(OFFSET('Hygiene Data'!$H$12,0,10*ROW('Hygiene Data'!H34))="","",OFFSET('Hygiene Data'!$H$12,0,10*ROW('Hygiene Data'!H34)))</f>
        <v/>
      </c>
      <c r="EE40" s="36" t="str">
        <f ca="true">+IF(OFFSET('Hygiene Data'!$H$13,0,10*ROW('Hygiene Data'!H34))="","",OFFSET('Hygiene Data'!$H$13,0,10*ROW('Hygiene Data'!H34)))</f>
        <v/>
      </c>
      <c r="EF40" s="36" t="str">
        <f ca="true">+IF(OFFSET('Hygiene Data'!$H$14,0,10*ROW('Hygiene Data'!H34))="","",OFFSET('Hygiene Data'!$H$14,0,10*ROW('Hygiene Data'!H34)))</f>
        <v/>
      </c>
    </row>
    <row r="41" x14ac:dyDescent="0.2">
      <c r="A41" s="59" t="str">
        <f ca="true">+IF(OFFSET('Water Data'!$B$1,0,10*ROW('Water Data'!B38))="","",OFFSET('Water Data'!$B$1,0,10*ROW('Water Data'!B38)))</f>
        <v/>
      </c>
      <c r="B41" s="59" t="str">
        <f ca="true">+IF(OFFSET('Water Data'!$A$3,0,10*ROW('Water Data'!A38))="","",OFFSET('Water Data'!$A$3,0,10*ROW('Water Data'!A38)))</f>
        <v/>
      </c>
      <c r="C41" s="59" t="str">
        <f ca="true">+IF(OFFSET('Water Data'!$C$3,0,10*ROW('Water Data'!C38))="","",OFFSET('Water Data'!$C$3,0,10*ROW('Water Data'!C38)))</f>
        <v/>
      </c>
      <c r="D41" s="252"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52"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52"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52"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52"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52"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52"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52"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52"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52"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52"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52"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52"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52"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52"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52"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52"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52"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3"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3"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3"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3"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3"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3"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3"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3"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3"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3"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3"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3"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3"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3"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3"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3"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3"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3"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3"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3"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3"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3"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3"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3"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3"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3"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3"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3"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3"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3"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4"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4"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4"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4"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4"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4"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4"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4"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4"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4"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4"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4"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4"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4"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4"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4"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4"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4"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6" t="str">
        <f ca="true">+IF(OFFSET('Water Data'!$C$28,0,10*ROW('Water Data'!C35))="","",OFFSET('Water Data'!$C$28,0,10*ROW('Water Data'!C35)))</f>
        <v/>
      </c>
      <c r="BT41" s="36" t="str">
        <f ca="true">+IF(OFFSET('Water Data'!$C$29,0,10*ROW('Water Data'!C35))="","",OFFSET('Water Data'!$C$29,0,10*ROW('Water Data'!C35)))</f>
        <v/>
      </c>
      <c r="BU41" s="36" t="str">
        <f ca="true">+IF(OFFSET('Water Data'!$C$30,0,10*ROW('Water Data'!C35))="","",OFFSET('Water Data'!$C$30,0,10*ROW('Water Data'!C35)))</f>
        <v/>
      </c>
      <c r="BV41" s="36" t="str">
        <f ca="true">+IF(OFFSET('Water Data'!$D$28,0,10*ROW('Water Data'!D35))="","",OFFSET('Water Data'!$D$28,0,10*ROW('Water Data'!D35)))</f>
        <v/>
      </c>
      <c r="BW41" s="36" t="str">
        <f ca="true">+IF(OFFSET('Water Data'!$D$29,0,10*ROW('Water Data'!D35))="","",OFFSET('Water Data'!$D$29,0,10*ROW('Water Data'!D35)))</f>
        <v/>
      </c>
      <c r="BX41" s="36" t="str">
        <f ca="true">+IF(OFFSET('Water Data'!$D$30,0,10*ROW('Water Data'!D35))="","",OFFSET('Water Data'!$D$30,0,10*ROW('Water Data'!D35)))</f>
        <v/>
      </c>
      <c r="BY41" s="36" t="str">
        <f ca="true">+IF(OFFSET('Water Data'!$E$28,0,10*ROW('Water Data'!E35))="","",OFFSET('Water Data'!$E$28,0,10*ROW('Water Data'!E35)))</f>
        <v/>
      </c>
      <c r="BZ41" s="36" t="str">
        <f ca="true">+IF(OFFSET('Water Data'!$E$29,0,10*ROW('Water Data'!E35))="","",OFFSET('Water Data'!$E$29,0,10*ROW('Water Data'!E35)))</f>
        <v/>
      </c>
      <c r="CA41" s="36" t="str">
        <f ca="true">+IF(OFFSET('Water Data'!$E$30,0,10*ROW('Water Data'!E35))="","",OFFSET('Water Data'!$E$30,0,10*ROW('Water Data'!E35)))</f>
        <v/>
      </c>
      <c r="CB41" s="36" t="str">
        <f ca="true">+IF(OFFSET('Water Data'!$F$28,0,10*ROW('Water Data'!F35))="","",OFFSET('Water Data'!$F$28,0,10*ROW('Water Data'!F35)))</f>
        <v/>
      </c>
      <c r="CC41" s="36" t="str">
        <f ca="true">+IF(OFFSET('Water Data'!$F$29,0,10*ROW('Water Data'!F35))="","",OFFSET('Water Data'!$F$29,0,10*ROW('Water Data'!F35)))</f>
        <v/>
      </c>
      <c r="CD41" s="36" t="str">
        <f ca="true">+IF(OFFSET('Water Data'!$F$30,0,10*ROW('Water Data'!F35))="","",OFFSET('Water Data'!$F$30,0,10*ROW('Water Data'!F35)))</f>
        <v/>
      </c>
      <c r="CE41" s="36" t="str">
        <f ca="true">+IF(OFFSET('Water Data'!$G$28,0,10*ROW('Water Data'!G35))="","",OFFSET('Water Data'!$G$28,0,10*ROW('Water Data'!G35)))</f>
        <v/>
      </c>
      <c r="CF41" s="36" t="str">
        <f ca="true">+IF(OFFSET('Water Data'!$G$29,0,10*ROW('Water Data'!G35))="","",OFFSET('Water Data'!$G$29,0,10*ROW('Water Data'!G35)))</f>
        <v/>
      </c>
      <c r="CG41" s="36" t="str">
        <f ca="true">+IF(OFFSET('Water Data'!$G$30,0,10*ROW('Water Data'!G35))="","",OFFSET('Water Data'!$G$30,0,10*ROW('Water Data'!G35)))</f>
        <v/>
      </c>
      <c r="CH41" s="36" t="str">
        <f ca="true">+IF(OFFSET('Water Data'!$H$28,0,10*ROW('Water Data'!H35))="","",OFFSET('Water Data'!$H$28,0,10*ROW('Water Data'!H35)))</f>
        <v/>
      </c>
      <c r="CI41" s="36" t="str">
        <f ca="true">+IF(OFFSET('Water Data'!$H$29,0,10*ROW('Water Data'!H35))="","",OFFSET('Water Data'!$H$29,0,10*ROW('Water Data'!H35)))</f>
        <v/>
      </c>
      <c r="CJ41" s="36" t="str">
        <f ca="true">+IF(OFFSET('Water Data'!$H$30,0,10*ROW('Water Data'!H35))="","",OFFSET('Water Data'!$H$30,0,10*ROW('Water Data'!H35)))</f>
        <v/>
      </c>
      <c r="CK41" s="36" t="str">
        <f ca="true">+IF(OFFSET('Sanitation Data'!$C$29,0,10*ROW('Sanitation Data'!C35))="","",OFFSET('Sanitation Data'!$C$29,0,10*ROW('Sanitation Data'!C35)))</f>
        <v/>
      </c>
      <c r="CL41" s="36" t="str">
        <f ca="true">+IF(OFFSET('Sanitation Data'!$C$30,0,10*ROW('Sanitation Data'!C35))="","",OFFSET('Sanitation Data'!$C$30,0,10*ROW('Sanitation Data'!C35)))</f>
        <v/>
      </c>
      <c r="CM41" s="36" t="str">
        <f ca="true">+IF(OFFSET('Sanitation Data'!$C$31,0,10*ROW('Sanitation Data'!C35))="","",OFFSET('Sanitation Data'!$C$31,0,10*ROW('Sanitation Data'!C35)))</f>
        <v/>
      </c>
      <c r="CN41" s="36" t="str">
        <f ca="true">+IF(OFFSET('Sanitation Data'!$C$32,0,10*ROW('Sanitation Data'!C35))="","",OFFSET('Sanitation Data'!$C$32,0,10*ROW('Sanitation Data'!C35)))</f>
        <v/>
      </c>
      <c r="CO41" s="36" t="str">
        <f ca="true">+IF(OFFSET('Sanitation Data'!$C$33,0,10*ROW('Sanitation Data'!C35))="","",OFFSET('Sanitation Data'!$C$33,0,10*ROW('Sanitation Data'!C35)))</f>
        <v/>
      </c>
      <c r="CP41" s="36" t="str">
        <f ca="true">+IF(OFFSET('Sanitation Data'!$D$29,0,10*ROW('Sanitation Data'!D35))="","",OFFSET('Sanitation Data'!$D$29,0,10*ROW('Sanitation Data'!D35)))</f>
        <v/>
      </c>
      <c r="CQ41" s="36" t="str">
        <f ca="true">+IF(OFFSET('Sanitation Data'!$D$30,0,10*ROW('Sanitation Data'!D35))="","",OFFSET('Sanitation Data'!$D$30,0,10*ROW('Sanitation Data'!D35)))</f>
        <v/>
      </c>
      <c r="CR41" s="36" t="str">
        <f ca="true">+IF(OFFSET('Sanitation Data'!$D$31,0,10*ROW('Sanitation Data'!D35))="","",OFFSET('Sanitation Data'!$D$31,0,10*ROW('Sanitation Data'!D35)))</f>
        <v/>
      </c>
      <c r="CS41" s="36" t="str">
        <f ca="true">+IF(OFFSET('Sanitation Data'!$D$32,0,10*ROW('Sanitation Data'!D35))="","",OFFSET('Sanitation Data'!$D$32,0,10*ROW('Sanitation Data'!D35)))</f>
        <v/>
      </c>
      <c r="CT41" s="36" t="str">
        <f ca="true">+IF(OFFSET('Sanitation Data'!$D$33,0,10*ROW('Sanitation Data'!D35))="","",OFFSET('Sanitation Data'!$D$33,0,10*ROW('Sanitation Data'!D35)))</f>
        <v/>
      </c>
      <c r="CU41" s="36" t="str">
        <f ca="true">+IF(OFFSET('Sanitation Data'!$E$29,0,10*ROW('Sanitation Data'!E35))="","",OFFSET('Sanitation Data'!$E$29,0,10*ROW('Sanitation Data'!E35)))</f>
        <v/>
      </c>
      <c r="CV41" s="36" t="str">
        <f ca="true">+IF(OFFSET('Sanitation Data'!$E$30,0,10*ROW('Sanitation Data'!E35))="","",OFFSET('Sanitation Data'!$E$30,0,10*ROW('Sanitation Data'!E35)))</f>
        <v/>
      </c>
      <c r="CW41" s="36" t="str">
        <f ca="true">+IF(OFFSET('Sanitation Data'!$E$31,0,10*ROW('Sanitation Data'!E35))="","",OFFSET('Sanitation Data'!$E$31,0,10*ROW('Sanitation Data'!E35)))</f>
        <v/>
      </c>
      <c r="CX41" s="36" t="str">
        <f ca="true">+IF(OFFSET('Sanitation Data'!$E$32,0,10*ROW('Sanitation Data'!E35))="","",OFFSET('Sanitation Data'!$E$32,0,10*ROW('Sanitation Data'!E35)))</f>
        <v/>
      </c>
      <c r="CY41" s="36" t="str">
        <f ca="true">+IF(OFFSET('Sanitation Data'!$E$33,0,10*ROW('Sanitation Data'!E35))="","",OFFSET('Sanitation Data'!$E$33,0,10*ROW('Sanitation Data'!E35)))</f>
        <v/>
      </c>
      <c r="CZ41" s="36" t="str">
        <f ca="true">+IF(OFFSET('Sanitation Data'!$F$29,0,10*ROW('Sanitation Data'!F35))="","",OFFSET('Sanitation Data'!$F$29,0,10*ROW('Sanitation Data'!F35)))</f>
        <v/>
      </c>
      <c r="DA41" s="36" t="str">
        <f ca="true">+IF(OFFSET('Sanitation Data'!$F$30,0,10*ROW('Sanitation Data'!F35))="","",OFFSET('Sanitation Data'!$F$30,0,10*ROW('Sanitation Data'!F35)))</f>
        <v/>
      </c>
      <c r="DB41" s="36" t="str">
        <f ca="true">+IF(OFFSET('Sanitation Data'!$F$31,0,10*ROW('Sanitation Data'!F35))="","",OFFSET('Sanitation Data'!$F$31,0,10*ROW('Sanitation Data'!F35)))</f>
        <v/>
      </c>
      <c r="DC41" s="36" t="str">
        <f ca="true">+IF(OFFSET('Sanitation Data'!$F$32,0,10*ROW('Sanitation Data'!F35))="","",OFFSET('Sanitation Data'!$F$32,0,10*ROW('Sanitation Data'!F35)))</f>
        <v/>
      </c>
      <c r="DD41" s="36" t="str">
        <f ca="true">+IF(OFFSET('Sanitation Data'!$F$33,0,10*ROW('Sanitation Data'!F35))="","",OFFSET('Sanitation Data'!$F$33,0,10*ROW('Sanitation Data'!F35)))</f>
        <v/>
      </c>
      <c r="DE41" s="36" t="str">
        <f ca="true">+IF(OFFSET('Sanitation Data'!$G$29,0,10*ROW('Sanitation Data'!G35))="","",OFFSET('Sanitation Data'!$G$29,0,10*ROW('Sanitation Data'!G35)))</f>
        <v/>
      </c>
      <c r="DF41" s="36" t="str">
        <f ca="true">+IF(OFFSET('Sanitation Data'!$G$30,0,10*ROW('Sanitation Data'!G35))="","",OFFSET('Sanitation Data'!$G$30,0,10*ROW('Sanitation Data'!G35)))</f>
        <v/>
      </c>
      <c r="DG41" s="36" t="str">
        <f ca="true">+IF(OFFSET('Sanitation Data'!$G$31,0,10*ROW('Sanitation Data'!G35))="","",OFFSET('Sanitation Data'!$G$31,0,10*ROW('Sanitation Data'!G35)))</f>
        <v/>
      </c>
      <c r="DH41" s="36" t="str">
        <f ca="true">+IF(OFFSET('Sanitation Data'!$G$32,0,10*ROW('Sanitation Data'!G35))="","",OFFSET('Sanitation Data'!$G$32,0,10*ROW('Sanitation Data'!G35)))</f>
        <v/>
      </c>
      <c r="DI41" s="36" t="str">
        <f ca="true">+IF(OFFSET('Sanitation Data'!$G$33,0,10*ROW('Sanitation Data'!G35))="","",OFFSET('Sanitation Data'!$G$33,0,10*ROW('Sanitation Data'!G35)))</f>
        <v/>
      </c>
      <c r="DJ41" s="36" t="str">
        <f ca="true">+IF(OFFSET('Sanitation Data'!$H$29,0,10*ROW('Sanitation Data'!H35))="","",OFFSET('Sanitation Data'!$H$29,0,10*ROW('Sanitation Data'!H35)))</f>
        <v/>
      </c>
      <c r="DK41" s="36" t="str">
        <f ca="true">+IF(OFFSET('Sanitation Data'!$H$30,0,10*ROW('Sanitation Data'!H35))="","",OFFSET('Sanitation Data'!$H$30,0,10*ROW('Sanitation Data'!H35)))</f>
        <v/>
      </c>
      <c r="DL41" s="36" t="str">
        <f ca="true">+IF(OFFSET('Sanitation Data'!$H$31,0,10*ROW('Sanitation Data'!H35))="","",OFFSET('Sanitation Data'!$H$31,0,10*ROW('Sanitation Data'!H35)))</f>
        <v/>
      </c>
      <c r="DM41" s="36" t="str">
        <f ca="true">+IF(OFFSET('Sanitation Data'!$H$32,0,10*ROW('Sanitation Data'!H35))="","",OFFSET('Sanitation Data'!$H$32,0,10*ROW('Sanitation Data'!H35)))</f>
        <v/>
      </c>
      <c r="DN41" s="36" t="str">
        <f ca="true">+IF(OFFSET('Sanitation Data'!$H$33,0,10*ROW('Sanitation Data'!H35))="","",OFFSET('Sanitation Data'!$H$33,0,10*ROW('Sanitation Data'!H35)))</f>
        <v/>
      </c>
      <c r="DO41" s="36" t="str">
        <f ca="true">+IF(OFFSET('Hygiene Data'!$C$12,0,10*ROW('Hygiene Data'!C35))="","",OFFSET('Hygiene Data'!$C$12,0,10*ROW('Hygiene Data'!C35)))</f>
        <v/>
      </c>
      <c r="DP41" s="36" t="str">
        <f ca="true">+IF(OFFSET('Hygiene Data'!$C$13,0,10*ROW('Hygiene Data'!C35))="","",OFFSET('Hygiene Data'!$C$13,0,10*ROW('Hygiene Data'!C35)))</f>
        <v/>
      </c>
      <c r="DQ41" s="36" t="str">
        <f ca="true">+IF(OFFSET('Hygiene Data'!$C$14,0,10*ROW('Hygiene Data'!C35))="","",OFFSET('Hygiene Data'!$C$14,0,10*ROW('Hygiene Data'!C35)))</f>
        <v/>
      </c>
      <c r="DR41" s="36" t="str">
        <f ca="true">+IF(OFFSET('Hygiene Data'!$D$12,0,10*ROW('Hygiene Data'!D35))="","",OFFSET('Hygiene Data'!$D$12,0,10*ROW('Hygiene Data'!D35)))</f>
        <v/>
      </c>
      <c r="DS41" s="36" t="str">
        <f ca="true">+IF(OFFSET('Hygiene Data'!$D$13,0,10*ROW('Hygiene Data'!D35))="","",OFFSET('Hygiene Data'!$D$13,0,10*ROW('Hygiene Data'!D35)))</f>
        <v/>
      </c>
      <c r="DT41" s="36" t="str">
        <f ca="true">+IF(OFFSET('Hygiene Data'!$D$14,0,10*ROW('Hygiene Data'!D35))="","",OFFSET('Hygiene Data'!$D$14,0,10*ROW('Hygiene Data'!D35)))</f>
        <v/>
      </c>
      <c r="DU41" s="36" t="str">
        <f ca="true">+IF(OFFSET('Hygiene Data'!$E$12,0,10*ROW('Hygiene Data'!E35))="","",OFFSET('Hygiene Data'!$E$12,0,10*ROW('Hygiene Data'!E35)))</f>
        <v/>
      </c>
      <c r="DV41" s="36" t="str">
        <f ca="true">+IF(OFFSET('Hygiene Data'!$E$13,0,10*ROW('Hygiene Data'!E35))="","",OFFSET('Hygiene Data'!$E$13,0,10*ROW('Hygiene Data'!E35)))</f>
        <v/>
      </c>
      <c r="DW41" s="36" t="str">
        <f ca="true">+IF(OFFSET('Hygiene Data'!$E$14,0,10*ROW('Hygiene Data'!E35))="","",OFFSET('Hygiene Data'!$E$14,0,10*ROW('Hygiene Data'!E35)))</f>
        <v/>
      </c>
      <c r="DX41" s="36" t="str">
        <f ca="true">+IF(OFFSET('Hygiene Data'!$F$12,0,10*ROW('Hygiene Data'!F35))="","",OFFSET('Hygiene Data'!$F$12,0,10*ROW('Hygiene Data'!F35)))</f>
        <v/>
      </c>
      <c r="DY41" s="36" t="str">
        <f ca="true">+IF(OFFSET('Hygiene Data'!$F$13,0,10*ROW('Hygiene Data'!F35))="","",OFFSET('Hygiene Data'!$F$13,0,10*ROW('Hygiene Data'!F35)))</f>
        <v/>
      </c>
      <c r="DZ41" s="36" t="str">
        <f ca="true">+IF(OFFSET('Hygiene Data'!$F$14,0,10*ROW('Hygiene Data'!F35))="","",OFFSET('Hygiene Data'!$F$14,0,10*ROW('Hygiene Data'!F35)))</f>
        <v/>
      </c>
      <c r="EA41" s="36" t="str">
        <f ca="true">+IF(OFFSET('Hygiene Data'!$G$12,0,10*ROW('Hygiene Data'!G35))="","",OFFSET('Hygiene Data'!$G$12,0,10*ROW('Hygiene Data'!G35)))</f>
        <v/>
      </c>
      <c r="EB41" s="36" t="str">
        <f ca="true">+IF(OFFSET('Hygiene Data'!$G$13,0,10*ROW('Hygiene Data'!G35))="","",OFFSET('Hygiene Data'!$G$13,0,10*ROW('Hygiene Data'!G35)))</f>
        <v/>
      </c>
      <c r="EC41" s="36" t="str">
        <f ca="true">+IF(OFFSET('Hygiene Data'!$G$14,0,10*ROW('Hygiene Data'!G35))="","",OFFSET('Hygiene Data'!$G$14,0,10*ROW('Hygiene Data'!G35)))</f>
        <v/>
      </c>
      <c r="ED41" s="36" t="str">
        <f ca="true">+IF(OFFSET('Hygiene Data'!$H$12,0,10*ROW('Hygiene Data'!H35))="","",OFFSET('Hygiene Data'!$H$12,0,10*ROW('Hygiene Data'!H35)))</f>
        <v/>
      </c>
      <c r="EE41" s="36" t="str">
        <f ca="true">+IF(OFFSET('Hygiene Data'!$H$13,0,10*ROW('Hygiene Data'!H35))="","",OFFSET('Hygiene Data'!$H$13,0,10*ROW('Hygiene Data'!H35)))</f>
        <v/>
      </c>
      <c r="EF41" s="36" t="str">
        <f ca="true">+IF(OFFSET('Hygiene Data'!$H$14,0,10*ROW('Hygiene Data'!H35))="","",OFFSET('Hygiene Data'!$H$14,0,10*ROW('Hygiene Data'!H35)))</f>
        <v/>
      </c>
    </row>
    <row r="42" x14ac:dyDescent="0.2">
      <c r="A42" s="59" t="str">
        <f ca="true">+IF(OFFSET('Water Data'!$B$1,0,10*ROW('Water Data'!B39))="","",OFFSET('Water Data'!$B$1,0,10*ROW('Water Data'!B39)))</f>
        <v/>
      </c>
      <c r="B42" s="59" t="str">
        <f ca="true">+IF(OFFSET('Water Data'!$A$3,0,10*ROW('Water Data'!A39))="","",OFFSET('Water Data'!$A$3,0,10*ROW('Water Data'!A39)))</f>
        <v/>
      </c>
      <c r="C42" s="59" t="str">
        <f ca="true">+IF(OFFSET('Water Data'!$C$3,0,10*ROW('Water Data'!C39))="","",OFFSET('Water Data'!$C$3,0,10*ROW('Water Data'!C39)))</f>
        <v/>
      </c>
      <c r="D42" s="252"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52"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52"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52"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52"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52"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52"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52"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52"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52"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52"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52"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52"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52"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52"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52"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52"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52"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3"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3"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3"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3"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3"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3"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3"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3"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3"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3"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3"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3"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3"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3"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3"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3"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3"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3"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3"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3"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3"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3"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3"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3"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3"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3"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3"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3"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3"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3"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4"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4"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4"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4"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4"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4"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4"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4"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4"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4"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4"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4"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4"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4"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4"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4"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4"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4"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6" t="str">
        <f ca="true">+IF(OFFSET('Water Data'!$C$28,0,10*ROW('Water Data'!C36))="","",OFFSET('Water Data'!$C$28,0,10*ROW('Water Data'!C36)))</f>
        <v/>
      </c>
      <c r="BT42" s="36" t="str">
        <f ca="true">+IF(OFFSET('Water Data'!$C$29,0,10*ROW('Water Data'!C36))="","",OFFSET('Water Data'!$C$29,0,10*ROW('Water Data'!C36)))</f>
        <v/>
      </c>
      <c r="BU42" s="36" t="str">
        <f ca="true">+IF(OFFSET('Water Data'!$C$30,0,10*ROW('Water Data'!C36))="","",OFFSET('Water Data'!$C$30,0,10*ROW('Water Data'!C36)))</f>
        <v/>
      </c>
      <c r="BV42" s="36" t="str">
        <f ca="true">+IF(OFFSET('Water Data'!$D$28,0,10*ROW('Water Data'!D36))="","",OFFSET('Water Data'!$D$28,0,10*ROW('Water Data'!D36)))</f>
        <v/>
      </c>
      <c r="BW42" s="36" t="str">
        <f ca="true">+IF(OFFSET('Water Data'!$D$29,0,10*ROW('Water Data'!D36))="","",OFFSET('Water Data'!$D$29,0,10*ROW('Water Data'!D36)))</f>
        <v/>
      </c>
      <c r="BX42" s="36" t="str">
        <f ca="true">+IF(OFFSET('Water Data'!$D$30,0,10*ROW('Water Data'!D36))="","",OFFSET('Water Data'!$D$30,0,10*ROW('Water Data'!D36)))</f>
        <v/>
      </c>
      <c r="BY42" s="36" t="str">
        <f ca="true">+IF(OFFSET('Water Data'!$E$28,0,10*ROW('Water Data'!E36))="","",OFFSET('Water Data'!$E$28,0,10*ROW('Water Data'!E36)))</f>
        <v/>
      </c>
      <c r="BZ42" s="36" t="str">
        <f ca="true">+IF(OFFSET('Water Data'!$E$29,0,10*ROW('Water Data'!E36))="","",OFFSET('Water Data'!$E$29,0,10*ROW('Water Data'!E36)))</f>
        <v/>
      </c>
      <c r="CA42" s="36" t="str">
        <f ca="true">+IF(OFFSET('Water Data'!$E$30,0,10*ROW('Water Data'!E36))="","",OFFSET('Water Data'!$E$30,0,10*ROW('Water Data'!E36)))</f>
        <v/>
      </c>
      <c r="CB42" s="36" t="str">
        <f ca="true">+IF(OFFSET('Water Data'!$F$28,0,10*ROW('Water Data'!F36))="","",OFFSET('Water Data'!$F$28,0,10*ROW('Water Data'!F36)))</f>
        <v/>
      </c>
      <c r="CC42" s="36" t="str">
        <f ca="true">+IF(OFFSET('Water Data'!$F$29,0,10*ROW('Water Data'!F36))="","",OFFSET('Water Data'!$F$29,0,10*ROW('Water Data'!F36)))</f>
        <v/>
      </c>
      <c r="CD42" s="36" t="str">
        <f ca="true">+IF(OFFSET('Water Data'!$F$30,0,10*ROW('Water Data'!F36))="","",OFFSET('Water Data'!$F$30,0,10*ROW('Water Data'!F36)))</f>
        <v/>
      </c>
      <c r="CE42" s="36" t="str">
        <f ca="true">+IF(OFFSET('Water Data'!$G$28,0,10*ROW('Water Data'!G36))="","",OFFSET('Water Data'!$G$28,0,10*ROW('Water Data'!G36)))</f>
        <v/>
      </c>
      <c r="CF42" s="36" t="str">
        <f ca="true">+IF(OFFSET('Water Data'!$G$29,0,10*ROW('Water Data'!G36))="","",OFFSET('Water Data'!$G$29,0,10*ROW('Water Data'!G36)))</f>
        <v/>
      </c>
      <c r="CG42" s="36" t="str">
        <f ca="true">+IF(OFFSET('Water Data'!$G$30,0,10*ROW('Water Data'!G36))="","",OFFSET('Water Data'!$G$30,0,10*ROW('Water Data'!G36)))</f>
        <v/>
      </c>
      <c r="CH42" s="36" t="str">
        <f ca="true">+IF(OFFSET('Water Data'!$H$28,0,10*ROW('Water Data'!H36))="","",OFFSET('Water Data'!$H$28,0,10*ROW('Water Data'!H36)))</f>
        <v/>
      </c>
      <c r="CI42" s="36" t="str">
        <f ca="true">+IF(OFFSET('Water Data'!$H$29,0,10*ROW('Water Data'!H36))="","",OFFSET('Water Data'!$H$29,0,10*ROW('Water Data'!H36)))</f>
        <v/>
      </c>
      <c r="CJ42" s="36" t="str">
        <f ca="true">+IF(OFFSET('Water Data'!$H$30,0,10*ROW('Water Data'!H36))="","",OFFSET('Water Data'!$H$30,0,10*ROW('Water Data'!H36)))</f>
        <v/>
      </c>
      <c r="CK42" s="36" t="str">
        <f ca="true">+IF(OFFSET('Sanitation Data'!$C$29,0,10*ROW('Sanitation Data'!C36))="","",OFFSET('Sanitation Data'!$C$29,0,10*ROW('Sanitation Data'!C36)))</f>
        <v/>
      </c>
      <c r="CL42" s="36" t="str">
        <f ca="true">+IF(OFFSET('Sanitation Data'!$C$30,0,10*ROW('Sanitation Data'!C36))="","",OFFSET('Sanitation Data'!$C$30,0,10*ROW('Sanitation Data'!C36)))</f>
        <v/>
      </c>
      <c r="CM42" s="36" t="str">
        <f ca="true">+IF(OFFSET('Sanitation Data'!$C$31,0,10*ROW('Sanitation Data'!C36))="","",OFFSET('Sanitation Data'!$C$31,0,10*ROW('Sanitation Data'!C36)))</f>
        <v/>
      </c>
      <c r="CN42" s="36" t="str">
        <f ca="true">+IF(OFFSET('Sanitation Data'!$C$32,0,10*ROW('Sanitation Data'!C36))="","",OFFSET('Sanitation Data'!$C$32,0,10*ROW('Sanitation Data'!C36)))</f>
        <v/>
      </c>
      <c r="CO42" s="36" t="str">
        <f ca="true">+IF(OFFSET('Sanitation Data'!$C$33,0,10*ROW('Sanitation Data'!C36))="","",OFFSET('Sanitation Data'!$C$33,0,10*ROW('Sanitation Data'!C36)))</f>
        <v/>
      </c>
      <c r="CP42" s="36" t="str">
        <f ca="true">+IF(OFFSET('Sanitation Data'!$D$29,0,10*ROW('Sanitation Data'!D36))="","",OFFSET('Sanitation Data'!$D$29,0,10*ROW('Sanitation Data'!D36)))</f>
        <v/>
      </c>
      <c r="CQ42" s="36" t="str">
        <f ca="true">+IF(OFFSET('Sanitation Data'!$D$30,0,10*ROW('Sanitation Data'!D36))="","",OFFSET('Sanitation Data'!$D$30,0,10*ROW('Sanitation Data'!D36)))</f>
        <v/>
      </c>
      <c r="CR42" s="36" t="str">
        <f ca="true">+IF(OFFSET('Sanitation Data'!$D$31,0,10*ROW('Sanitation Data'!D36))="","",OFFSET('Sanitation Data'!$D$31,0,10*ROW('Sanitation Data'!D36)))</f>
        <v/>
      </c>
      <c r="CS42" s="36" t="str">
        <f ca="true">+IF(OFFSET('Sanitation Data'!$D$32,0,10*ROW('Sanitation Data'!D36))="","",OFFSET('Sanitation Data'!$D$32,0,10*ROW('Sanitation Data'!D36)))</f>
        <v/>
      </c>
      <c r="CT42" s="36" t="str">
        <f ca="true">+IF(OFFSET('Sanitation Data'!$D$33,0,10*ROW('Sanitation Data'!D36))="","",OFFSET('Sanitation Data'!$D$33,0,10*ROW('Sanitation Data'!D36)))</f>
        <v/>
      </c>
      <c r="CU42" s="36" t="str">
        <f ca="true">+IF(OFFSET('Sanitation Data'!$E$29,0,10*ROW('Sanitation Data'!E36))="","",OFFSET('Sanitation Data'!$E$29,0,10*ROW('Sanitation Data'!E36)))</f>
        <v/>
      </c>
      <c r="CV42" s="36" t="str">
        <f ca="true">+IF(OFFSET('Sanitation Data'!$E$30,0,10*ROW('Sanitation Data'!E36))="","",OFFSET('Sanitation Data'!$E$30,0,10*ROW('Sanitation Data'!E36)))</f>
        <v/>
      </c>
      <c r="CW42" s="36" t="str">
        <f ca="true">+IF(OFFSET('Sanitation Data'!$E$31,0,10*ROW('Sanitation Data'!E36))="","",OFFSET('Sanitation Data'!$E$31,0,10*ROW('Sanitation Data'!E36)))</f>
        <v/>
      </c>
      <c r="CX42" s="36" t="str">
        <f ca="true">+IF(OFFSET('Sanitation Data'!$E$32,0,10*ROW('Sanitation Data'!E36))="","",OFFSET('Sanitation Data'!$E$32,0,10*ROW('Sanitation Data'!E36)))</f>
        <v/>
      </c>
      <c r="CY42" s="36" t="str">
        <f ca="true">+IF(OFFSET('Sanitation Data'!$E$33,0,10*ROW('Sanitation Data'!E36))="","",OFFSET('Sanitation Data'!$E$33,0,10*ROW('Sanitation Data'!E36)))</f>
        <v/>
      </c>
      <c r="CZ42" s="36" t="str">
        <f ca="true">+IF(OFFSET('Sanitation Data'!$F$29,0,10*ROW('Sanitation Data'!F36))="","",OFFSET('Sanitation Data'!$F$29,0,10*ROW('Sanitation Data'!F36)))</f>
        <v/>
      </c>
      <c r="DA42" s="36" t="str">
        <f ca="true">+IF(OFFSET('Sanitation Data'!$F$30,0,10*ROW('Sanitation Data'!F36))="","",OFFSET('Sanitation Data'!$F$30,0,10*ROW('Sanitation Data'!F36)))</f>
        <v/>
      </c>
      <c r="DB42" s="36" t="str">
        <f ca="true">+IF(OFFSET('Sanitation Data'!$F$31,0,10*ROW('Sanitation Data'!F36))="","",OFFSET('Sanitation Data'!$F$31,0,10*ROW('Sanitation Data'!F36)))</f>
        <v/>
      </c>
      <c r="DC42" s="36" t="str">
        <f ca="true">+IF(OFFSET('Sanitation Data'!$F$32,0,10*ROW('Sanitation Data'!F36))="","",OFFSET('Sanitation Data'!$F$32,0,10*ROW('Sanitation Data'!F36)))</f>
        <v/>
      </c>
      <c r="DD42" s="36" t="str">
        <f ca="true">+IF(OFFSET('Sanitation Data'!$F$33,0,10*ROW('Sanitation Data'!F36))="","",OFFSET('Sanitation Data'!$F$33,0,10*ROW('Sanitation Data'!F36)))</f>
        <v/>
      </c>
      <c r="DE42" s="36" t="str">
        <f ca="true">+IF(OFFSET('Sanitation Data'!$G$29,0,10*ROW('Sanitation Data'!G36))="","",OFFSET('Sanitation Data'!$G$29,0,10*ROW('Sanitation Data'!G36)))</f>
        <v/>
      </c>
      <c r="DF42" s="36" t="str">
        <f ca="true">+IF(OFFSET('Sanitation Data'!$G$30,0,10*ROW('Sanitation Data'!G36))="","",OFFSET('Sanitation Data'!$G$30,0,10*ROW('Sanitation Data'!G36)))</f>
        <v/>
      </c>
      <c r="DG42" s="36" t="str">
        <f ca="true">+IF(OFFSET('Sanitation Data'!$G$31,0,10*ROW('Sanitation Data'!G36))="","",OFFSET('Sanitation Data'!$G$31,0,10*ROW('Sanitation Data'!G36)))</f>
        <v/>
      </c>
      <c r="DH42" s="36" t="str">
        <f ca="true">+IF(OFFSET('Sanitation Data'!$G$32,0,10*ROW('Sanitation Data'!G36))="","",OFFSET('Sanitation Data'!$G$32,0,10*ROW('Sanitation Data'!G36)))</f>
        <v/>
      </c>
      <c r="DI42" s="36" t="str">
        <f ca="true">+IF(OFFSET('Sanitation Data'!$G$33,0,10*ROW('Sanitation Data'!G36))="","",OFFSET('Sanitation Data'!$G$33,0,10*ROW('Sanitation Data'!G36)))</f>
        <v/>
      </c>
      <c r="DJ42" s="36" t="str">
        <f ca="true">+IF(OFFSET('Sanitation Data'!$H$29,0,10*ROW('Sanitation Data'!H36))="","",OFFSET('Sanitation Data'!$H$29,0,10*ROW('Sanitation Data'!H36)))</f>
        <v/>
      </c>
      <c r="DK42" s="36" t="str">
        <f ca="true">+IF(OFFSET('Sanitation Data'!$H$30,0,10*ROW('Sanitation Data'!H36))="","",OFFSET('Sanitation Data'!$H$30,0,10*ROW('Sanitation Data'!H36)))</f>
        <v/>
      </c>
      <c r="DL42" s="36" t="str">
        <f ca="true">+IF(OFFSET('Sanitation Data'!$H$31,0,10*ROW('Sanitation Data'!H36))="","",OFFSET('Sanitation Data'!$H$31,0,10*ROW('Sanitation Data'!H36)))</f>
        <v/>
      </c>
      <c r="DM42" s="36" t="str">
        <f ca="true">+IF(OFFSET('Sanitation Data'!$H$32,0,10*ROW('Sanitation Data'!H36))="","",OFFSET('Sanitation Data'!$H$32,0,10*ROW('Sanitation Data'!H36)))</f>
        <v/>
      </c>
      <c r="DN42" s="36" t="str">
        <f ca="true">+IF(OFFSET('Sanitation Data'!$H$33,0,10*ROW('Sanitation Data'!H36))="","",OFFSET('Sanitation Data'!$H$33,0,10*ROW('Sanitation Data'!H36)))</f>
        <v/>
      </c>
      <c r="DO42" s="36" t="str">
        <f ca="true">+IF(OFFSET('Hygiene Data'!$C$12,0,10*ROW('Hygiene Data'!C36))="","",OFFSET('Hygiene Data'!$C$12,0,10*ROW('Hygiene Data'!C36)))</f>
        <v/>
      </c>
      <c r="DP42" s="36" t="str">
        <f ca="true">+IF(OFFSET('Hygiene Data'!$C$13,0,10*ROW('Hygiene Data'!C36))="","",OFFSET('Hygiene Data'!$C$13,0,10*ROW('Hygiene Data'!C36)))</f>
        <v/>
      </c>
      <c r="DQ42" s="36" t="str">
        <f ca="true">+IF(OFFSET('Hygiene Data'!$C$14,0,10*ROW('Hygiene Data'!C36))="","",OFFSET('Hygiene Data'!$C$14,0,10*ROW('Hygiene Data'!C36)))</f>
        <v/>
      </c>
      <c r="DR42" s="36" t="str">
        <f ca="true">+IF(OFFSET('Hygiene Data'!$D$12,0,10*ROW('Hygiene Data'!D36))="","",OFFSET('Hygiene Data'!$D$12,0,10*ROW('Hygiene Data'!D36)))</f>
        <v/>
      </c>
      <c r="DS42" s="36" t="str">
        <f ca="true">+IF(OFFSET('Hygiene Data'!$D$13,0,10*ROW('Hygiene Data'!D36))="","",OFFSET('Hygiene Data'!$D$13,0,10*ROW('Hygiene Data'!D36)))</f>
        <v/>
      </c>
      <c r="DT42" s="36" t="str">
        <f ca="true">+IF(OFFSET('Hygiene Data'!$D$14,0,10*ROW('Hygiene Data'!D36))="","",OFFSET('Hygiene Data'!$D$14,0,10*ROW('Hygiene Data'!D36)))</f>
        <v/>
      </c>
      <c r="DU42" s="36" t="str">
        <f ca="true">+IF(OFFSET('Hygiene Data'!$E$12,0,10*ROW('Hygiene Data'!E36))="","",OFFSET('Hygiene Data'!$E$12,0,10*ROW('Hygiene Data'!E36)))</f>
        <v/>
      </c>
      <c r="DV42" s="36" t="str">
        <f ca="true">+IF(OFFSET('Hygiene Data'!$E$13,0,10*ROW('Hygiene Data'!E36))="","",OFFSET('Hygiene Data'!$E$13,0,10*ROW('Hygiene Data'!E36)))</f>
        <v/>
      </c>
      <c r="DW42" s="36" t="str">
        <f ca="true">+IF(OFFSET('Hygiene Data'!$E$14,0,10*ROW('Hygiene Data'!E36))="","",OFFSET('Hygiene Data'!$E$14,0,10*ROW('Hygiene Data'!E36)))</f>
        <v/>
      </c>
      <c r="DX42" s="36" t="str">
        <f ca="true">+IF(OFFSET('Hygiene Data'!$F$12,0,10*ROW('Hygiene Data'!F36))="","",OFFSET('Hygiene Data'!$F$12,0,10*ROW('Hygiene Data'!F36)))</f>
        <v/>
      </c>
      <c r="DY42" s="36" t="str">
        <f ca="true">+IF(OFFSET('Hygiene Data'!$F$13,0,10*ROW('Hygiene Data'!F36))="","",OFFSET('Hygiene Data'!$F$13,0,10*ROW('Hygiene Data'!F36)))</f>
        <v/>
      </c>
      <c r="DZ42" s="36" t="str">
        <f ca="true">+IF(OFFSET('Hygiene Data'!$F$14,0,10*ROW('Hygiene Data'!F36))="","",OFFSET('Hygiene Data'!$F$14,0,10*ROW('Hygiene Data'!F36)))</f>
        <v/>
      </c>
      <c r="EA42" s="36" t="str">
        <f ca="true">+IF(OFFSET('Hygiene Data'!$G$12,0,10*ROW('Hygiene Data'!G36))="","",OFFSET('Hygiene Data'!$G$12,0,10*ROW('Hygiene Data'!G36)))</f>
        <v/>
      </c>
      <c r="EB42" s="36" t="str">
        <f ca="true">+IF(OFFSET('Hygiene Data'!$G$13,0,10*ROW('Hygiene Data'!G36))="","",OFFSET('Hygiene Data'!$G$13,0,10*ROW('Hygiene Data'!G36)))</f>
        <v/>
      </c>
      <c r="EC42" s="36" t="str">
        <f ca="true">+IF(OFFSET('Hygiene Data'!$G$14,0,10*ROW('Hygiene Data'!G36))="","",OFFSET('Hygiene Data'!$G$14,0,10*ROW('Hygiene Data'!G36)))</f>
        <v/>
      </c>
      <c r="ED42" s="36" t="str">
        <f ca="true">+IF(OFFSET('Hygiene Data'!$H$12,0,10*ROW('Hygiene Data'!H36))="","",OFFSET('Hygiene Data'!$H$12,0,10*ROW('Hygiene Data'!H36)))</f>
        <v/>
      </c>
      <c r="EE42" s="36" t="str">
        <f ca="true">+IF(OFFSET('Hygiene Data'!$H$13,0,10*ROW('Hygiene Data'!H36))="","",OFFSET('Hygiene Data'!$H$13,0,10*ROW('Hygiene Data'!H36)))</f>
        <v/>
      </c>
      <c r="EF42" s="36" t="str">
        <f ca="true">+IF(OFFSET('Hygiene Data'!$H$14,0,10*ROW('Hygiene Data'!H36))="","",OFFSET('Hygiene Data'!$H$14,0,10*ROW('Hygiene Data'!H36)))</f>
        <v/>
      </c>
    </row>
    <row r="43" x14ac:dyDescent="0.2">
      <c r="A43" s="59" t="str">
        <f ca="true">+IF(OFFSET('Water Data'!$B$1,0,10*ROW('Water Data'!B40))="","",OFFSET('Water Data'!$B$1,0,10*ROW('Water Data'!B40)))</f>
        <v/>
      </c>
      <c r="B43" s="59" t="str">
        <f ca="true">+IF(OFFSET('Water Data'!$A$3,0,10*ROW('Water Data'!A40))="","",OFFSET('Water Data'!$A$3,0,10*ROW('Water Data'!A40)))</f>
        <v/>
      </c>
      <c r="C43" s="59" t="str">
        <f ca="true">+IF(OFFSET('Water Data'!$C$3,0,10*ROW('Water Data'!C40))="","",OFFSET('Water Data'!$C$3,0,10*ROW('Water Data'!C40)))</f>
        <v/>
      </c>
      <c r="D43" s="252"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52"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52"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52"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52"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52"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52"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52"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52"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52"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52"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52"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52"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52"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52"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52"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52"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52"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3"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3"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3"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3"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3"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3"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3"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3"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3"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3"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3"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3"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3"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3"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3"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3"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3"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3"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3"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3"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3"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3"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3"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3"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3"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3"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3"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3"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3"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3"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4"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4"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4"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4"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4"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4"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4"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4"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4"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4"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4"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4"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4"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4"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4"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4"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4"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4"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6" t="str">
        <f ca="true">+IF(OFFSET('Water Data'!$C$28,0,10*ROW('Water Data'!C37))="","",OFFSET('Water Data'!$C$28,0,10*ROW('Water Data'!C37)))</f>
        <v/>
      </c>
      <c r="BT43" s="36" t="str">
        <f ca="true">+IF(OFFSET('Water Data'!$C$29,0,10*ROW('Water Data'!C37))="","",OFFSET('Water Data'!$C$29,0,10*ROW('Water Data'!C37)))</f>
        <v/>
      </c>
      <c r="BU43" s="36" t="str">
        <f ca="true">+IF(OFFSET('Water Data'!$C$30,0,10*ROW('Water Data'!C37))="","",OFFSET('Water Data'!$C$30,0,10*ROW('Water Data'!C37)))</f>
        <v/>
      </c>
      <c r="BV43" s="36" t="str">
        <f ca="true">+IF(OFFSET('Water Data'!$D$28,0,10*ROW('Water Data'!D37))="","",OFFSET('Water Data'!$D$28,0,10*ROW('Water Data'!D37)))</f>
        <v/>
      </c>
      <c r="BW43" s="36" t="str">
        <f ca="true">+IF(OFFSET('Water Data'!$D$29,0,10*ROW('Water Data'!D37))="","",OFFSET('Water Data'!$D$29,0,10*ROW('Water Data'!D37)))</f>
        <v/>
      </c>
      <c r="BX43" s="36" t="str">
        <f ca="true">+IF(OFFSET('Water Data'!$D$30,0,10*ROW('Water Data'!D37))="","",OFFSET('Water Data'!$D$30,0,10*ROW('Water Data'!D37)))</f>
        <v/>
      </c>
      <c r="BY43" s="36" t="str">
        <f ca="true">+IF(OFFSET('Water Data'!$E$28,0,10*ROW('Water Data'!E37))="","",OFFSET('Water Data'!$E$28,0,10*ROW('Water Data'!E37)))</f>
        <v/>
      </c>
      <c r="BZ43" s="36" t="str">
        <f ca="true">+IF(OFFSET('Water Data'!$E$29,0,10*ROW('Water Data'!E37))="","",OFFSET('Water Data'!$E$29,0,10*ROW('Water Data'!E37)))</f>
        <v/>
      </c>
      <c r="CA43" s="36" t="str">
        <f ca="true">+IF(OFFSET('Water Data'!$E$30,0,10*ROW('Water Data'!E37))="","",OFFSET('Water Data'!$E$30,0,10*ROW('Water Data'!E37)))</f>
        <v/>
      </c>
      <c r="CB43" s="36" t="str">
        <f ca="true">+IF(OFFSET('Water Data'!$F$28,0,10*ROW('Water Data'!F37))="","",OFFSET('Water Data'!$F$28,0,10*ROW('Water Data'!F37)))</f>
        <v/>
      </c>
      <c r="CC43" s="36" t="str">
        <f ca="true">+IF(OFFSET('Water Data'!$F$29,0,10*ROW('Water Data'!F37))="","",OFFSET('Water Data'!$F$29,0,10*ROW('Water Data'!F37)))</f>
        <v/>
      </c>
      <c r="CD43" s="36" t="str">
        <f ca="true">+IF(OFFSET('Water Data'!$F$30,0,10*ROW('Water Data'!F37))="","",OFFSET('Water Data'!$F$30,0,10*ROW('Water Data'!F37)))</f>
        <v/>
      </c>
      <c r="CE43" s="36" t="str">
        <f ca="true">+IF(OFFSET('Water Data'!$G$28,0,10*ROW('Water Data'!G37))="","",OFFSET('Water Data'!$G$28,0,10*ROW('Water Data'!G37)))</f>
        <v/>
      </c>
      <c r="CF43" s="36" t="str">
        <f ca="true">+IF(OFFSET('Water Data'!$G$29,0,10*ROW('Water Data'!G37))="","",OFFSET('Water Data'!$G$29,0,10*ROW('Water Data'!G37)))</f>
        <v/>
      </c>
      <c r="CG43" s="36" t="str">
        <f ca="true">+IF(OFFSET('Water Data'!$G$30,0,10*ROW('Water Data'!G37))="","",OFFSET('Water Data'!$G$30,0,10*ROW('Water Data'!G37)))</f>
        <v/>
      </c>
      <c r="CH43" s="36" t="str">
        <f ca="true">+IF(OFFSET('Water Data'!$H$28,0,10*ROW('Water Data'!H37))="","",OFFSET('Water Data'!$H$28,0,10*ROW('Water Data'!H37)))</f>
        <v/>
      </c>
      <c r="CI43" s="36" t="str">
        <f ca="true">+IF(OFFSET('Water Data'!$H$29,0,10*ROW('Water Data'!H37))="","",OFFSET('Water Data'!$H$29,0,10*ROW('Water Data'!H37)))</f>
        <v/>
      </c>
      <c r="CJ43" s="36" t="str">
        <f ca="true">+IF(OFFSET('Water Data'!$H$30,0,10*ROW('Water Data'!H37))="","",OFFSET('Water Data'!$H$30,0,10*ROW('Water Data'!H37)))</f>
        <v/>
      </c>
      <c r="CK43" s="36" t="str">
        <f ca="true">+IF(OFFSET('Sanitation Data'!$C$29,0,10*ROW('Sanitation Data'!C37))="","",OFFSET('Sanitation Data'!$C$29,0,10*ROW('Sanitation Data'!C37)))</f>
        <v/>
      </c>
      <c r="CL43" s="36" t="str">
        <f ca="true">+IF(OFFSET('Sanitation Data'!$C$30,0,10*ROW('Sanitation Data'!C37))="","",OFFSET('Sanitation Data'!$C$30,0,10*ROW('Sanitation Data'!C37)))</f>
        <v/>
      </c>
      <c r="CM43" s="36" t="str">
        <f ca="true">+IF(OFFSET('Sanitation Data'!$C$31,0,10*ROW('Sanitation Data'!C37))="","",OFFSET('Sanitation Data'!$C$31,0,10*ROW('Sanitation Data'!C37)))</f>
        <v/>
      </c>
      <c r="CN43" s="36" t="str">
        <f ca="true">+IF(OFFSET('Sanitation Data'!$C$32,0,10*ROW('Sanitation Data'!C37))="","",OFFSET('Sanitation Data'!$C$32,0,10*ROW('Sanitation Data'!C37)))</f>
        <v/>
      </c>
      <c r="CO43" s="36" t="str">
        <f ca="true">+IF(OFFSET('Sanitation Data'!$C$33,0,10*ROW('Sanitation Data'!C37))="","",OFFSET('Sanitation Data'!$C$33,0,10*ROW('Sanitation Data'!C37)))</f>
        <v/>
      </c>
      <c r="CP43" s="36" t="str">
        <f ca="true">+IF(OFFSET('Sanitation Data'!$D$29,0,10*ROW('Sanitation Data'!D37))="","",OFFSET('Sanitation Data'!$D$29,0,10*ROW('Sanitation Data'!D37)))</f>
        <v/>
      </c>
      <c r="CQ43" s="36" t="str">
        <f ca="true">+IF(OFFSET('Sanitation Data'!$D$30,0,10*ROW('Sanitation Data'!D37))="","",OFFSET('Sanitation Data'!$D$30,0,10*ROW('Sanitation Data'!D37)))</f>
        <v/>
      </c>
      <c r="CR43" s="36" t="str">
        <f ca="true">+IF(OFFSET('Sanitation Data'!$D$31,0,10*ROW('Sanitation Data'!D37))="","",OFFSET('Sanitation Data'!$D$31,0,10*ROW('Sanitation Data'!D37)))</f>
        <v/>
      </c>
      <c r="CS43" s="36" t="str">
        <f ca="true">+IF(OFFSET('Sanitation Data'!$D$32,0,10*ROW('Sanitation Data'!D37))="","",OFFSET('Sanitation Data'!$D$32,0,10*ROW('Sanitation Data'!D37)))</f>
        <v/>
      </c>
      <c r="CT43" s="36" t="str">
        <f ca="true">+IF(OFFSET('Sanitation Data'!$D$33,0,10*ROW('Sanitation Data'!D37))="","",OFFSET('Sanitation Data'!$D$33,0,10*ROW('Sanitation Data'!D37)))</f>
        <v/>
      </c>
      <c r="CU43" s="36" t="str">
        <f ca="true">+IF(OFFSET('Sanitation Data'!$E$29,0,10*ROW('Sanitation Data'!E37))="","",OFFSET('Sanitation Data'!$E$29,0,10*ROW('Sanitation Data'!E37)))</f>
        <v/>
      </c>
      <c r="CV43" s="36" t="str">
        <f ca="true">+IF(OFFSET('Sanitation Data'!$E$30,0,10*ROW('Sanitation Data'!E37))="","",OFFSET('Sanitation Data'!$E$30,0,10*ROW('Sanitation Data'!E37)))</f>
        <v/>
      </c>
      <c r="CW43" s="36" t="str">
        <f ca="true">+IF(OFFSET('Sanitation Data'!$E$31,0,10*ROW('Sanitation Data'!E37))="","",OFFSET('Sanitation Data'!$E$31,0,10*ROW('Sanitation Data'!E37)))</f>
        <v/>
      </c>
      <c r="CX43" s="36" t="str">
        <f ca="true">+IF(OFFSET('Sanitation Data'!$E$32,0,10*ROW('Sanitation Data'!E37))="","",OFFSET('Sanitation Data'!$E$32,0,10*ROW('Sanitation Data'!E37)))</f>
        <v/>
      </c>
      <c r="CY43" s="36" t="str">
        <f ca="true">+IF(OFFSET('Sanitation Data'!$E$33,0,10*ROW('Sanitation Data'!E37))="","",OFFSET('Sanitation Data'!$E$33,0,10*ROW('Sanitation Data'!E37)))</f>
        <v/>
      </c>
      <c r="CZ43" s="36" t="str">
        <f ca="true">+IF(OFFSET('Sanitation Data'!$F$29,0,10*ROW('Sanitation Data'!F37))="","",OFFSET('Sanitation Data'!$F$29,0,10*ROW('Sanitation Data'!F37)))</f>
        <v/>
      </c>
      <c r="DA43" s="36" t="str">
        <f ca="true">+IF(OFFSET('Sanitation Data'!$F$30,0,10*ROW('Sanitation Data'!F37))="","",OFFSET('Sanitation Data'!$F$30,0,10*ROW('Sanitation Data'!F37)))</f>
        <v/>
      </c>
      <c r="DB43" s="36" t="str">
        <f ca="true">+IF(OFFSET('Sanitation Data'!$F$31,0,10*ROW('Sanitation Data'!F37))="","",OFFSET('Sanitation Data'!$F$31,0,10*ROW('Sanitation Data'!F37)))</f>
        <v/>
      </c>
      <c r="DC43" s="36" t="str">
        <f ca="true">+IF(OFFSET('Sanitation Data'!$F$32,0,10*ROW('Sanitation Data'!F37))="","",OFFSET('Sanitation Data'!$F$32,0,10*ROW('Sanitation Data'!F37)))</f>
        <v/>
      </c>
      <c r="DD43" s="36" t="str">
        <f ca="true">+IF(OFFSET('Sanitation Data'!$F$33,0,10*ROW('Sanitation Data'!F37))="","",OFFSET('Sanitation Data'!$F$33,0,10*ROW('Sanitation Data'!F37)))</f>
        <v/>
      </c>
      <c r="DE43" s="36" t="str">
        <f ca="true">+IF(OFFSET('Sanitation Data'!$G$29,0,10*ROW('Sanitation Data'!G37))="","",OFFSET('Sanitation Data'!$G$29,0,10*ROW('Sanitation Data'!G37)))</f>
        <v/>
      </c>
      <c r="DF43" s="36" t="str">
        <f ca="true">+IF(OFFSET('Sanitation Data'!$G$30,0,10*ROW('Sanitation Data'!G37))="","",OFFSET('Sanitation Data'!$G$30,0,10*ROW('Sanitation Data'!G37)))</f>
        <v/>
      </c>
      <c r="DG43" s="36" t="str">
        <f ca="true">+IF(OFFSET('Sanitation Data'!$G$31,0,10*ROW('Sanitation Data'!G37))="","",OFFSET('Sanitation Data'!$G$31,0,10*ROW('Sanitation Data'!G37)))</f>
        <v/>
      </c>
      <c r="DH43" s="36" t="str">
        <f ca="true">+IF(OFFSET('Sanitation Data'!$G$32,0,10*ROW('Sanitation Data'!G37))="","",OFFSET('Sanitation Data'!$G$32,0,10*ROW('Sanitation Data'!G37)))</f>
        <v/>
      </c>
      <c r="DI43" s="36" t="str">
        <f ca="true">+IF(OFFSET('Sanitation Data'!$G$33,0,10*ROW('Sanitation Data'!G37))="","",OFFSET('Sanitation Data'!$G$33,0,10*ROW('Sanitation Data'!G37)))</f>
        <v/>
      </c>
      <c r="DJ43" s="36" t="str">
        <f ca="true">+IF(OFFSET('Sanitation Data'!$H$29,0,10*ROW('Sanitation Data'!H37))="","",OFFSET('Sanitation Data'!$H$29,0,10*ROW('Sanitation Data'!H37)))</f>
        <v/>
      </c>
      <c r="DK43" s="36" t="str">
        <f ca="true">+IF(OFFSET('Sanitation Data'!$H$30,0,10*ROW('Sanitation Data'!H37))="","",OFFSET('Sanitation Data'!$H$30,0,10*ROW('Sanitation Data'!H37)))</f>
        <v/>
      </c>
      <c r="DL43" s="36" t="str">
        <f ca="true">+IF(OFFSET('Sanitation Data'!$H$31,0,10*ROW('Sanitation Data'!H37))="","",OFFSET('Sanitation Data'!$H$31,0,10*ROW('Sanitation Data'!H37)))</f>
        <v/>
      </c>
      <c r="DM43" s="36" t="str">
        <f ca="true">+IF(OFFSET('Sanitation Data'!$H$32,0,10*ROW('Sanitation Data'!H37))="","",OFFSET('Sanitation Data'!$H$32,0,10*ROW('Sanitation Data'!H37)))</f>
        <v/>
      </c>
      <c r="DN43" s="36" t="str">
        <f ca="true">+IF(OFFSET('Sanitation Data'!$H$33,0,10*ROW('Sanitation Data'!H37))="","",OFFSET('Sanitation Data'!$H$33,0,10*ROW('Sanitation Data'!H37)))</f>
        <v/>
      </c>
      <c r="DO43" s="36" t="str">
        <f ca="true">+IF(OFFSET('Hygiene Data'!$C$12,0,10*ROW('Hygiene Data'!C37))="","",OFFSET('Hygiene Data'!$C$12,0,10*ROW('Hygiene Data'!C37)))</f>
        <v/>
      </c>
      <c r="DP43" s="36" t="str">
        <f ca="true">+IF(OFFSET('Hygiene Data'!$C$13,0,10*ROW('Hygiene Data'!C37))="","",OFFSET('Hygiene Data'!$C$13,0,10*ROW('Hygiene Data'!C37)))</f>
        <v/>
      </c>
      <c r="DQ43" s="36" t="str">
        <f ca="true">+IF(OFFSET('Hygiene Data'!$C$14,0,10*ROW('Hygiene Data'!C37))="","",OFFSET('Hygiene Data'!$C$14,0,10*ROW('Hygiene Data'!C37)))</f>
        <v/>
      </c>
      <c r="DR43" s="36" t="str">
        <f ca="true">+IF(OFFSET('Hygiene Data'!$D$12,0,10*ROW('Hygiene Data'!D37))="","",OFFSET('Hygiene Data'!$D$12,0,10*ROW('Hygiene Data'!D37)))</f>
        <v/>
      </c>
      <c r="DS43" s="36" t="str">
        <f ca="true">+IF(OFFSET('Hygiene Data'!$D$13,0,10*ROW('Hygiene Data'!D37))="","",OFFSET('Hygiene Data'!$D$13,0,10*ROW('Hygiene Data'!D37)))</f>
        <v/>
      </c>
      <c r="DT43" s="36" t="str">
        <f ca="true">+IF(OFFSET('Hygiene Data'!$D$14,0,10*ROW('Hygiene Data'!D37))="","",OFFSET('Hygiene Data'!$D$14,0,10*ROW('Hygiene Data'!D37)))</f>
        <v/>
      </c>
      <c r="DU43" s="36" t="str">
        <f ca="true">+IF(OFFSET('Hygiene Data'!$E$12,0,10*ROW('Hygiene Data'!E37))="","",OFFSET('Hygiene Data'!$E$12,0,10*ROW('Hygiene Data'!E37)))</f>
        <v/>
      </c>
      <c r="DV43" s="36" t="str">
        <f ca="true">+IF(OFFSET('Hygiene Data'!$E$13,0,10*ROW('Hygiene Data'!E37))="","",OFFSET('Hygiene Data'!$E$13,0,10*ROW('Hygiene Data'!E37)))</f>
        <v/>
      </c>
      <c r="DW43" s="36" t="str">
        <f ca="true">+IF(OFFSET('Hygiene Data'!$E$14,0,10*ROW('Hygiene Data'!E37))="","",OFFSET('Hygiene Data'!$E$14,0,10*ROW('Hygiene Data'!E37)))</f>
        <v/>
      </c>
      <c r="DX43" s="36" t="str">
        <f ca="true">+IF(OFFSET('Hygiene Data'!$F$12,0,10*ROW('Hygiene Data'!F37))="","",OFFSET('Hygiene Data'!$F$12,0,10*ROW('Hygiene Data'!F37)))</f>
        <v/>
      </c>
      <c r="DY43" s="36" t="str">
        <f ca="true">+IF(OFFSET('Hygiene Data'!$F$13,0,10*ROW('Hygiene Data'!F37))="","",OFFSET('Hygiene Data'!$F$13,0,10*ROW('Hygiene Data'!F37)))</f>
        <v/>
      </c>
      <c r="DZ43" s="36" t="str">
        <f ca="true">+IF(OFFSET('Hygiene Data'!$F$14,0,10*ROW('Hygiene Data'!F37))="","",OFFSET('Hygiene Data'!$F$14,0,10*ROW('Hygiene Data'!F37)))</f>
        <v/>
      </c>
      <c r="EA43" s="36" t="str">
        <f ca="true">+IF(OFFSET('Hygiene Data'!$G$12,0,10*ROW('Hygiene Data'!G37))="","",OFFSET('Hygiene Data'!$G$12,0,10*ROW('Hygiene Data'!G37)))</f>
        <v/>
      </c>
      <c r="EB43" s="36" t="str">
        <f ca="true">+IF(OFFSET('Hygiene Data'!$G$13,0,10*ROW('Hygiene Data'!G37))="","",OFFSET('Hygiene Data'!$G$13,0,10*ROW('Hygiene Data'!G37)))</f>
        <v/>
      </c>
      <c r="EC43" s="36" t="str">
        <f ca="true">+IF(OFFSET('Hygiene Data'!$G$14,0,10*ROW('Hygiene Data'!G37))="","",OFFSET('Hygiene Data'!$G$14,0,10*ROW('Hygiene Data'!G37)))</f>
        <v/>
      </c>
      <c r="ED43" s="36" t="str">
        <f ca="true">+IF(OFFSET('Hygiene Data'!$H$12,0,10*ROW('Hygiene Data'!H37))="","",OFFSET('Hygiene Data'!$H$12,0,10*ROW('Hygiene Data'!H37)))</f>
        <v/>
      </c>
      <c r="EE43" s="36" t="str">
        <f ca="true">+IF(OFFSET('Hygiene Data'!$H$13,0,10*ROW('Hygiene Data'!H37))="","",OFFSET('Hygiene Data'!$H$13,0,10*ROW('Hygiene Data'!H37)))</f>
        <v/>
      </c>
      <c r="EF43" s="36" t="str">
        <f ca="true">+IF(OFFSET('Hygiene Data'!$H$14,0,10*ROW('Hygiene Data'!H37))="","",OFFSET('Hygiene Data'!$H$14,0,10*ROW('Hygiene Data'!H37)))</f>
        <v/>
      </c>
    </row>
    <row r="44" x14ac:dyDescent="0.2">
      <c r="A44" s="59" t="str">
        <f ca="true">+IF(OFFSET('Water Data'!$B$1,0,10*ROW('Water Data'!B41))="","",OFFSET('Water Data'!$B$1,0,10*ROW('Water Data'!B41)))</f>
        <v/>
      </c>
      <c r="B44" s="59" t="str">
        <f ca="true">+IF(OFFSET('Water Data'!$A$3,0,10*ROW('Water Data'!A41))="","",OFFSET('Water Data'!$A$3,0,10*ROW('Water Data'!A41)))</f>
        <v/>
      </c>
      <c r="C44" s="59" t="str">
        <f ca="true">+IF(OFFSET('Water Data'!$C$3,0,10*ROW('Water Data'!C41))="","",OFFSET('Water Data'!$C$3,0,10*ROW('Water Data'!C41)))</f>
        <v/>
      </c>
      <c r="D44" s="252"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52"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52"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52"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52"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52"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52"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52"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52"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52"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52"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52"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52"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52"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52"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52"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52"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52"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3"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3"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3"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3"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3"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3"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3"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3"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3"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3"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3"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3"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3"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3"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3"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3"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3"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3"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3"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3"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3"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3"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3"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3"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3"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3"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3"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3"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3"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3"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4"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4"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4"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4"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4"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4"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4"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4"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4"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4"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4"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4"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4"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4"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4"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4"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4"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4"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6" t="str">
        <f ca="true">+IF(OFFSET('Water Data'!$C$28,0,10*ROW('Water Data'!C38))="","",OFFSET('Water Data'!$C$28,0,10*ROW('Water Data'!C38)))</f>
        <v/>
      </c>
      <c r="BT44" s="36" t="str">
        <f ca="true">+IF(OFFSET('Water Data'!$C$29,0,10*ROW('Water Data'!C38))="","",OFFSET('Water Data'!$C$29,0,10*ROW('Water Data'!C38)))</f>
        <v/>
      </c>
      <c r="BU44" s="36" t="str">
        <f ca="true">+IF(OFFSET('Water Data'!$C$30,0,10*ROW('Water Data'!C38))="","",OFFSET('Water Data'!$C$30,0,10*ROW('Water Data'!C38)))</f>
        <v/>
      </c>
      <c r="BV44" s="36" t="str">
        <f ca="true">+IF(OFFSET('Water Data'!$D$28,0,10*ROW('Water Data'!D38))="","",OFFSET('Water Data'!$D$28,0,10*ROW('Water Data'!D38)))</f>
        <v/>
      </c>
      <c r="BW44" s="36" t="str">
        <f ca="true">+IF(OFFSET('Water Data'!$D$29,0,10*ROW('Water Data'!D38))="","",OFFSET('Water Data'!$D$29,0,10*ROW('Water Data'!D38)))</f>
        <v/>
      </c>
      <c r="BX44" s="36" t="str">
        <f ca="true">+IF(OFFSET('Water Data'!$D$30,0,10*ROW('Water Data'!D38))="","",OFFSET('Water Data'!$D$30,0,10*ROW('Water Data'!D38)))</f>
        <v/>
      </c>
      <c r="BY44" s="36" t="str">
        <f ca="true">+IF(OFFSET('Water Data'!$E$28,0,10*ROW('Water Data'!E38))="","",OFFSET('Water Data'!$E$28,0,10*ROW('Water Data'!E38)))</f>
        <v/>
      </c>
      <c r="BZ44" s="36" t="str">
        <f ca="true">+IF(OFFSET('Water Data'!$E$29,0,10*ROW('Water Data'!E38))="","",OFFSET('Water Data'!$E$29,0,10*ROW('Water Data'!E38)))</f>
        <v/>
      </c>
      <c r="CA44" s="36" t="str">
        <f ca="true">+IF(OFFSET('Water Data'!$E$30,0,10*ROW('Water Data'!E38))="","",OFFSET('Water Data'!$E$30,0,10*ROW('Water Data'!E38)))</f>
        <v/>
      </c>
      <c r="CB44" s="36" t="str">
        <f ca="true">+IF(OFFSET('Water Data'!$F$28,0,10*ROW('Water Data'!F38))="","",OFFSET('Water Data'!$F$28,0,10*ROW('Water Data'!F38)))</f>
        <v/>
      </c>
      <c r="CC44" s="36" t="str">
        <f ca="true">+IF(OFFSET('Water Data'!$F$29,0,10*ROW('Water Data'!F38))="","",OFFSET('Water Data'!$F$29,0,10*ROW('Water Data'!F38)))</f>
        <v/>
      </c>
      <c r="CD44" s="36" t="str">
        <f ca="true">+IF(OFFSET('Water Data'!$F$30,0,10*ROW('Water Data'!F38))="","",OFFSET('Water Data'!$F$30,0,10*ROW('Water Data'!F38)))</f>
        <v/>
      </c>
      <c r="CE44" s="36" t="str">
        <f ca="true">+IF(OFFSET('Water Data'!$G$28,0,10*ROW('Water Data'!G38))="","",OFFSET('Water Data'!$G$28,0,10*ROW('Water Data'!G38)))</f>
        <v/>
      </c>
      <c r="CF44" s="36" t="str">
        <f ca="true">+IF(OFFSET('Water Data'!$G$29,0,10*ROW('Water Data'!G38))="","",OFFSET('Water Data'!$G$29,0,10*ROW('Water Data'!G38)))</f>
        <v/>
      </c>
      <c r="CG44" s="36" t="str">
        <f ca="true">+IF(OFFSET('Water Data'!$G$30,0,10*ROW('Water Data'!G38))="","",OFFSET('Water Data'!$G$30,0,10*ROW('Water Data'!G38)))</f>
        <v/>
      </c>
      <c r="CH44" s="36" t="str">
        <f ca="true">+IF(OFFSET('Water Data'!$H$28,0,10*ROW('Water Data'!H38))="","",OFFSET('Water Data'!$H$28,0,10*ROW('Water Data'!H38)))</f>
        <v/>
      </c>
      <c r="CI44" s="36" t="str">
        <f ca="true">+IF(OFFSET('Water Data'!$H$29,0,10*ROW('Water Data'!H38))="","",OFFSET('Water Data'!$H$29,0,10*ROW('Water Data'!H38)))</f>
        <v/>
      </c>
      <c r="CJ44" s="36" t="str">
        <f ca="true">+IF(OFFSET('Water Data'!$H$30,0,10*ROW('Water Data'!H38))="","",OFFSET('Water Data'!$H$30,0,10*ROW('Water Data'!H38)))</f>
        <v/>
      </c>
      <c r="CK44" s="36" t="str">
        <f ca="true">+IF(OFFSET('Sanitation Data'!$C$29,0,10*ROW('Sanitation Data'!C38))="","",OFFSET('Sanitation Data'!$C$29,0,10*ROW('Sanitation Data'!C38)))</f>
        <v/>
      </c>
      <c r="CL44" s="36" t="str">
        <f ca="true">+IF(OFFSET('Sanitation Data'!$C$30,0,10*ROW('Sanitation Data'!C38))="","",OFFSET('Sanitation Data'!$C$30,0,10*ROW('Sanitation Data'!C38)))</f>
        <v/>
      </c>
      <c r="CM44" s="36" t="str">
        <f ca="true">+IF(OFFSET('Sanitation Data'!$C$31,0,10*ROW('Sanitation Data'!C38))="","",OFFSET('Sanitation Data'!$C$31,0,10*ROW('Sanitation Data'!C38)))</f>
        <v/>
      </c>
      <c r="CN44" s="36" t="str">
        <f ca="true">+IF(OFFSET('Sanitation Data'!$C$32,0,10*ROW('Sanitation Data'!C38))="","",OFFSET('Sanitation Data'!$C$32,0,10*ROW('Sanitation Data'!C38)))</f>
        <v/>
      </c>
      <c r="CO44" s="36" t="str">
        <f ca="true">+IF(OFFSET('Sanitation Data'!$C$33,0,10*ROW('Sanitation Data'!C38))="","",OFFSET('Sanitation Data'!$C$33,0,10*ROW('Sanitation Data'!C38)))</f>
        <v/>
      </c>
      <c r="CP44" s="36" t="str">
        <f ca="true">+IF(OFFSET('Sanitation Data'!$D$29,0,10*ROW('Sanitation Data'!D38))="","",OFFSET('Sanitation Data'!$D$29,0,10*ROW('Sanitation Data'!D38)))</f>
        <v/>
      </c>
      <c r="CQ44" s="36" t="str">
        <f ca="true">+IF(OFFSET('Sanitation Data'!$D$30,0,10*ROW('Sanitation Data'!D38))="","",OFFSET('Sanitation Data'!$D$30,0,10*ROW('Sanitation Data'!D38)))</f>
        <v/>
      </c>
      <c r="CR44" s="36" t="str">
        <f ca="true">+IF(OFFSET('Sanitation Data'!$D$31,0,10*ROW('Sanitation Data'!D38))="","",OFFSET('Sanitation Data'!$D$31,0,10*ROW('Sanitation Data'!D38)))</f>
        <v/>
      </c>
      <c r="CS44" s="36" t="str">
        <f ca="true">+IF(OFFSET('Sanitation Data'!$D$32,0,10*ROW('Sanitation Data'!D38))="","",OFFSET('Sanitation Data'!$D$32,0,10*ROW('Sanitation Data'!D38)))</f>
        <v/>
      </c>
      <c r="CT44" s="36" t="str">
        <f ca="true">+IF(OFFSET('Sanitation Data'!$D$33,0,10*ROW('Sanitation Data'!D38))="","",OFFSET('Sanitation Data'!$D$33,0,10*ROW('Sanitation Data'!D38)))</f>
        <v/>
      </c>
      <c r="CU44" s="36" t="str">
        <f ca="true">+IF(OFFSET('Sanitation Data'!$E$29,0,10*ROW('Sanitation Data'!E38))="","",OFFSET('Sanitation Data'!$E$29,0,10*ROW('Sanitation Data'!E38)))</f>
        <v/>
      </c>
      <c r="CV44" s="36" t="str">
        <f ca="true">+IF(OFFSET('Sanitation Data'!$E$30,0,10*ROW('Sanitation Data'!E38))="","",OFFSET('Sanitation Data'!$E$30,0,10*ROW('Sanitation Data'!E38)))</f>
        <v/>
      </c>
      <c r="CW44" s="36" t="str">
        <f ca="true">+IF(OFFSET('Sanitation Data'!$E$31,0,10*ROW('Sanitation Data'!E38))="","",OFFSET('Sanitation Data'!$E$31,0,10*ROW('Sanitation Data'!E38)))</f>
        <v/>
      </c>
      <c r="CX44" s="36" t="str">
        <f ca="true">+IF(OFFSET('Sanitation Data'!$E$32,0,10*ROW('Sanitation Data'!E38))="","",OFFSET('Sanitation Data'!$E$32,0,10*ROW('Sanitation Data'!E38)))</f>
        <v/>
      </c>
      <c r="CY44" s="36" t="str">
        <f ca="true">+IF(OFFSET('Sanitation Data'!$E$33,0,10*ROW('Sanitation Data'!E38))="","",OFFSET('Sanitation Data'!$E$33,0,10*ROW('Sanitation Data'!E38)))</f>
        <v/>
      </c>
      <c r="CZ44" s="36" t="str">
        <f ca="true">+IF(OFFSET('Sanitation Data'!$F$29,0,10*ROW('Sanitation Data'!F38))="","",OFFSET('Sanitation Data'!$F$29,0,10*ROW('Sanitation Data'!F38)))</f>
        <v/>
      </c>
      <c r="DA44" s="36" t="str">
        <f ca="true">+IF(OFFSET('Sanitation Data'!$F$30,0,10*ROW('Sanitation Data'!F38))="","",OFFSET('Sanitation Data'!$F$30,0,10*ROW('Sanitation Data'!F38)))</f>
        <v/>
      </c>
      <c r="DB44" s="36" t="str">
        <f ca="true">+IF(OFFSET('Sanitation Data'!$F$31,0,10*ROW('Sanitation Data'!F38))="","",OFFSET('Sanitation Data'!$F$31,0,10*ROW('Sanitation Data'!F38)))</f>
        <v/>
      </c>
      <c r="DC44" s="36" t="str">
        <f ca="true">+IF(OFFSET('Sanitation Data'!$F$32,0,10*ROW('Sanitation Data'!F38))="","",OFFSET('Sanitation Data'!$F$32,0,10*ROW('Sanitation Data'!F38)))</f>
        <v/>
      </c>
      <c r="DD44" s="36" t="str">
        <f ca="true">+IF(OFFSET('Sanitation Data'!$F$33,0,10*ROW('Sanitation Data'!F38))="","",OFFSET('Sanitation Data'!$F$33,0,10*ROW('Sanitation Data'!F38)))</f>
        <v/>
      </c>
      <c r="DE44" s="36" t="str">
        <f ca="true">+IF(OFFSET('Sanitation Data'!$G$29,0,10*ROW('Sanitation Data'!G38))="","",OFFSET('Sanitation Data'!$G$29,0,10*ROW('Sanitation Data'!G38)))</f>
        <v/>
      </c>
      <c r="DF44" s="36" t="str">
        <f ca="true">+IF(OFFSET('Sanitation Data'!$G$30,0,10*ROW('Sanitation Data'!G38))="","",OFFSET('Sanitation Data'!$G$30,0,10*ROW('Sanitation Data'!G38)))</f>
        <v/>
      </c>
      <c r="DG44" s="36" t="str">
        <f ca="true">+IF(OFFSET('Sanitation Data'!$G$31,0,10*ROW('Sanitation Data'!G38))="","",OFFSET('Sanitation Data'!$G$31,0,10*ROW('Sanitation Data'!G38)))</f>
        <v/>
      </c>
      <c r="DH44" s="36" t="str">
        <f ca="true">+IF(OFFSET('Sanitation Data'!$G$32,0,10*ROW('Sanitation Data'!G38))="","",OFFSET('Sanitation Data'!$G$32,0,10*ROW('Sanitation Data'!G38)))</f>
        <v/>
      </c>
      <c r="DI44" s="36" t="str">
        <f ca="true">+IF(OFFSET('Sanitation Data'!$G$33,0,10*ROW('Sanitation Data'!G38))="","",OFFSET('Sanitation Data'!$G$33,0,10*ROW('Sanitation Data'!G38)))</f>
        <v/>
      </c>
      <c r="DJ44" s="36" t="str">
        <f ca="true">+IF(OFFSET('Sanitation Data'!$H$29,0,10*ROW('Sanitation Data'!H38))="","",OFFSET('Sanitation Data'!$H$29,0,10*ROW('Sanitation Data'!H38)))</f>
        <v/>
      </c>
      <c r="DK44" s="36" t="str">
        <f ca="true">+IF(OFFSET('Sanitation Data'!$H$30,0,10*ROW('Sanitation Data'!H38))="","",OFFSET('Sanitation Data'!$H$30,0,10*ROW('Sanitation Data'!H38)))</f>
        <v/>
      </c>
      <c r="DL44" s="36" t="str">
        <f ca="true">+IF(OFFSET('Sanitation Data'!$H$31,0,10*ROW('Sanitation Data'!H38))="","",OFFSET('Sanitation Data'!$H$31,0,10*ROW('Sanitation Data'!H38)))</f>
        <v/>
      </c>
      <c r="DM44" s="36" t="str">
        <f ca="true">+IF(OFFSET('Sanitation Data'!$H$32,0,10*ROW('Sanitation Data'!H38))="","",OFFSET('Sanitation Data'!$H$32,0,10*ROW('Sanitation Data'!H38)))</f>
        <v/>
      </c>
      <c r="DN44" s="36" t="str">
        <f ca="true">+IF(OFFSET('Sanitation Data'!$H$33,0,10*ROW('Sanitation Data'!H38))="","",OFFSET('Sanitation Data'!$H$33,0,10*ROW('Sanitation Data'!H38)))</f>
        <v/>
      </c>
      <c r="DO44" s="36" t="str">
        <f ca="true">+IF(OFFSET('Hygiene Data'!$C$12,0,10*ROW('Hygiene Data'!C38))="","",OFFSET('Hygiene Data'!$C$12,0,10*ROW('Hygiene Data'!C38)))</f>
        <v/>
      </c>
      <c r="DP44" s="36" t="str">
        <f ca="true">+IF(OFFSET('Hygiene Data'!$C$13,0,10*ROW('Hygiene Data'!C38))="","",OFFSET('Hygiene Data'!$C$13,0,10*ROW('Hygiene Data'!C38)))</f>
        <v/>
      </c>
      <c r="DQ44" s="36" t="str">
        <f ca="true">+IF(OFFSET('Hygiene Data'!$C$14,0,10*ROW('Hygiene Data'!C38))="","",OFFSET('Hygiene Data'!$C$14,0,10*ROW('Hygiene Data'!C38)))</f>
        <v/>
      </c>
      <c r="DR44" s="36" t="str">
        <f ca="true">+IF(OFFSET('Hygiene Data'!$D$12,0,10*ROW('Hygiene Data'!D38))="","",OFFSET('Hygiene Data'!$D$12,0,10*ROW('Hygiene Data'!D38)))</f>
        <v/>
      </c>
      <c r="DS44" s="36" t="str">
        <f ca="true">+IF(OFFSET('Hygiene Data'!$D$13,0,10*ROW('Hygiene Data'!D38))="","",OFFSET('Hygiene Data'!$D$13,0,10*ROW('Hygiene Data'!D38)))</f>
        <v/>
      </c>
      <c r="DT44" s="36" t="str">
        <f ca="true">+IF(OFFSET('Hygiene Data'!$D$14,0,10*ROW('Hygiene Data'!D38))="","",OFFSET('Hygiene Data'!$D$14,0,10*ROW('Hygiene Data'!D38)))</f>
        <v/>
      </c>
      <c r="DU44" s="36" t="str">
        <f ca="true">+IF(OFFSET('Hygiene Data'!$E$12,0,10*ROW('Hygiene Data'!E38))="","",OFFSET('Hygiene Data'!$E$12,0,10*ROW('Hygiene Data'!E38)))</f>
        <v/>
      </c>
      <c r="DV44" s="36" t="str">
        <f ca="true">+IF(OFFSET('Hygiene Data'!$E$13,0,10*ROW('Hygiene Data'!E38))="","",OFFSET('Hygiene Data'!$E$13,0,10*ROW('Hygiene Data'!E38)))</f>
        <v/>
      </c>
      <c r="DW44" s="36" t="str">
        <f ca="true">+IF(OFFSET('Hygiene Data'!$E$14,0,10*ROW('Hygiene Data'!E38))="","",OFFSET('Hygiene Data'!$E$14,0,10*ROW('Hygiene Data'!E38)))</f>
        <v/>
      </c>
      <c r="DX44" s="36" t="str">
        <f ca="true">+IF(OFFSET('Hygiene Data'!$F$12,0,10*ROW('Hygiene Data'!F38))="","",OFFSET('Hygiene Data'!$F$12,0,10*ROW('Hygiene Data'!F38)))</f>
        <v/>
      </c>
      <c r="DY44" s="36" t="str">
        <f ca="true">+IF(OFFSET('Hygiene Data'!$F$13,0,10*ROW('Hygiene Data'!F38))="","",OFFSET('Hygiene Data'!$F$13,0,10*ROW('Hygiene Data'!F38)))</f>
        <v/>
      </c>
      <c r="DZ44" s="36" t="str">
        <f ca="true">+IF(OFFSET('Hygiene Data'!$F$14,0,10*ROW('Hygiene Data'!F38))="","",OFFSET('Hygiene Data'!$F$14,0,10*ROW('Hygiene Data'!F38)))</f>
        <v/>
      </c>
      <c r="EA44" s="36" t="str">
        <f ca="true">+IF(OFFSET('Hygiene Data'!$G$12,0,10*ROW('Hygiene Data'!G38))="","",OFFSET('Hygiene Data'!$G$12,0,10*ROW('Hygiene Data'!G38)))</f>
        <v/>
      </c>
      <c r="EB44" s="36" t="str">
        <f ca="true">+IF(OFFSET('Hygiene Data'!$G$13,0,10*ROW('Hygiene Data'!G38))="","",OFFSET('Hygiene Data'!$G$13,0,10*ROW('Hygiene Data'!G38)))</f>
        <v/>
      </c>
      <c r="EC44" s="36" t="str">
        <f ca="true">+IF(OFFSET('Hygiene Data'!$G$14,0,10*ROW('Hygiene Data'!G38))="","",OFFSET('Hygiene Data'!$G$14,0,10*ROW('Hygiene Data'!G38)))</f>
        <v/>
      </c>
      <c r="ED44" s="36" t="str">
        <f ca="true">+IF(OFFSET('Hygiene Data'!$H$12,0,10*ROW('Hygiene Data'!H38))="","",OFFSET('Hygiene Data'!$H$12,0,10*ROW('Hygiene Data'!H38)))</f>
        <v/>
      </c>
      <c r="EE44" s="36" t="str">
        <f ca="true">+IF(OFFSET('Hygiene Data'!$H$13,0,10*ROW('Hygiene Data'!H38))="","",OFFSET('Hygiene Data'!$H$13,0,10*ROW('Hygiene Data'!H38)))</f>
        <v/>
      </c>
      <c r="EF44" s="36" t="str">
        <f ca="true">+IF(OFFSET('Hygiene Data'!$H$14,0,10*ROW('Hygiene Data'!H38))="","",OFFSET('Hygiene Data'!$H$14,0,10*ROW('Hygiene Data'!H38)))</f>
        <v/>
      </c>
    </row>
    <row r="45" x14ac:dyDescent="0.2">
      <c r="A45" s="59" t="str">
        <f ca="true">+IF(OFFSET('Water Data'!$B$1,0,10*ROW('Water Data'!B42))="","",OFFSET('Water Data'!$B$1,0,10*ROW('Water Data'!B42)))</f>
        <v/>
      </c>
      <c r="B45" s="59" t="str">
        <f ca="true">+IF(OFFSET('Water Data'!$A$3,0,10*ROW('Water Data'!A42))="","",OFFSET('Water Data'!$A$3,0,10*ROW('Water Data'!A42)))</f>
        <v/>
      </c>
      <c r="C45" s="59" t="str">
        <f ca="true">+IF(OFFSET('Water Data'!$C$3,0,10*ROW('Water Data'!C42))="","",OFFSET('Water Data'!$C$3,0,10*ROW('Water Data'!C42)))</f>
        <v/>
      </c>
      <c r="D45" s="252"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52"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52"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52"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52"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52"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52"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52"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52"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52"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52"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52"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52"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52"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52"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52"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52"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52"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3"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3"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3"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3"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3"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3"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3"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3"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3"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3"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3"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3"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3"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3"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3"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3"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3"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3"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3"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3"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3"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3"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3"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3"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3"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3"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3"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3"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3"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3"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4"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4"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4"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4"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4"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4"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4"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4"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4"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4"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4"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4"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4"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4"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4"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4"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4"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4"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6" t="str">
        <f ca="true">+IF(OFFSET('Water Data'!$C$28,0,10*ROW('Water Data'!C39))="","",OFFSET('Water Data'!$C$28,0,10*ROW('Water Data'!C39)))</f>
        <v/>
      </c>
      <c r="BT45" s="36" t="str">
        <f ca="true">+IF(OFFSET('Water Data'!$C$29,0,10*ROW('Water Data'!C39))="","",OFFSET('Water Data'!$C$29,0,10*ROW('Water Data'!C39)))</f>
        <v/>
      </c>
      <c r="BU45" s="36" t="str">
        <f ca="true">+IF(OFFSET('Water Data'!$C$30,0,10*ROW('Water Data'!C39))="","",OFFSET('Water Data'!$C$30,0,10*ROW('Water Data'!C39)))</f>
        <v/>
      </c>
      <c r="BV45" s="36" t="str">
        <f ca="true">+IF(OFFSET('Water Data'!$D$28,0,10*ROW('Water Data'!D39))="","",OFFSET('Water Data'!$D$28,0,10*ROW('Water Data'!D39)))</f>
        <v/>
      </c>
      <c r="BW45" s="36" t="str">
        <f ca="true">+IF(OFFSET('Water Data'!$D$29,0,10*ROW('Water Data'!D39))="","",OFFSET('Water Data'!$D$29,0,10*ROW('Water Data'!D39)))</f>
        <v/>
      </c>
      <c r="BX45" s="36" t="str">
        <f ca="true">+IF(OFFSET('Water Data'!$D$30,0,10*ROW('Water Data'!D39))="","",OFFSET('Water Data'!$D$30,0,10*ROW('Water Data'!D39)))</f>
        <v/>
      </c>
      <c r="BY45" s="36" t="str">
        <f ca="true">+IF(OFFSET('Water Data'!$E$28,0,10*ROW('Water Data'!E39))="","",OFFSET('Water Data'!$E$28,0,10*ROW('Water Data'!E39)))</f>
        <v/>
      </c>
      <c r="BZ45" s="36" t="str">
        <f ca="true">+IF(OFFSET('Water Data'!$E$29,0,10*ROW('Water Data'!E39))="","",OFFSET('Water Data'!$E$29,0,10*ROW('Water Data'!E39)))</f>
        <v/>
      </c>
      <c r="CA45" s="36" t="str">
        <f ca="true">+IF(OFFSET('Water Data'!$E$30,0,10*ROW('Water Data'!E39))="","",OFFSET('Water Data'!$E$30,0,10*ROW('Water Data'!E39)))</f>
        <v/>
      </c>
      <c r="CB45" s="36" t="str">
        <f ca="true">+IF(OFFSET('Water Data'!$F$28,0,10*ROW('Water Data'!F39))="","",OFFSET('Water Data'!$F$28,0,10*ROW('Water Data'!F39)))</f>
        <v/>
      </c>
      <c r="CC45" s="36" t="str">
        <f ca="true">+IF(OFFSET('Water Data'!$F$29,0,10*ROW('Water Data'!F39))="","",OFFSET('Water Data'!$F$29,0,10*ROW('Water Data'!F39)))</f>
        <v/>
      </c>
      <c r="CD45" s="36" t="str">
        <f ca="true">+IF(OFFSET('Water Data'!$F$30,0,10*ROW('Water Data'!F39))="","",OFFSET('Water Data'!$F$30,0,10*ROW('Water Data'!F39)))</f>
        <v/>
      </c>
      <c r="CE45" s="36" t="str">
        <f ca="true">+IF(OFFSET('Water Data'!$G$28,0,10*ROW('Water Data'!G39))="","",OFFSET('Water Data'!$G$28,0,10*ROW('Water Data'!G39)))</f>
        <v/>
      </c>
      <c r="CF45" s="36" t="str">
        <f ca="true">+IF(OFFSET('Water Data'!$G$29,0,10*ROW('Water Data'!G39))="","",OFFSET('Water Data'!$G$29,0,10*ROW('Water Data'!G39)))</f>
        <v/>
      </c>
      <c r="CG45" s="36" t="str">
        <f ca="true">+IF(OFFSET('Water Data'!$G$30,0,10*ROW('Water Data'!G39))="","",OFFSET('Water Data'!$G$30,0,10*ROW('Water Data'!G39)))</f>
        <v/>
      </c>
      <c r="CH45" s="36" t="str">
        <f ca="true">+IF(OFFSET('Water Data'!$H$28,0,10*ROW('Water Data'!H39))="","",OFFSET('Water Data'!$H$28,0,10*ROW('Water Data'!H39)))</f>
        <v/>
      </c>
      <c r="CI45" s="36" t="str">
        <f ca="true">+IF(OFFSET('Water Data'!$H$29,0,10*ROW('Water Data'!H39))="","",OFFSET('Water Data'!$H$29,0,10*ROW('Water Data'!H39)))</f>
        <v/>
      </c>
      <c r="CJ45" s="36" t="str">
        <f ca="true">+IF(OFFSET('Water Data'!$H$30,0,10*ROW('Water Data'!H39))="","",OFFSET('Water Data'!$H$30,0,10*ROW('Water Data'!H39)))</f>
        <v/>
      </c>
      <c r="CK45" s="36" t="str">
        <f ca="true">+IF(OFFSET('Sanitation Data'!$C$29,0,10*ROW('Sanitation Data'!C39))="","",OFFSET('Sanitation Data'!$C$29,0,10*ROW('Sanitation Data'!C39)))</f>
        <v/>
      </c>
      <c r="CL45" s="36" t="str">
        <f ca="true">+IF(OFFSET('Sanitation Data'!$C$30,0,10*ROW('Sanitation Data'!C39))="","",OFFSET('Sanitation Data'!$C$30,0,10*ROW('Sanitation Data'!C39)))</f>
        <v/>
      </c>
      <c r="CM45" s="36" t="str">
        <f ca="true">+IF(OFFSET('Sanitation Data'!$C$31,0,10*ROW('Sanitation Data'!C39))="","",OFFSET('Sanitation Data'!$C$31,0,10*ROW('Sanitation Data'!C39)))</f>
        <v/>
      </c>
      <c r="CN45" s="36" t="str">
        <f ca="true">+IF(OFFSET('Sanitation Data'!$C$32,0,10*ROW('Sanitation Data'!C39))="","",OFFSET('Sanitation Data'!$C$32,0,10*ROW('Sanitation Data'!C39)))</f>
        <v/>
      </c>
      <c r="CO45" s="36" t="str">
        <f ca="true">+IF(OFFSET('Sanitation Data'!$C$33,0,10*ROW('Sanitation Data'!C39))="","",OFFSET('Sanitation Data'!$C$33,0,10*ROW('Sanitation Data'!C39)))</f>
        <v/>
      </c>
      <c r="CP45" s="36" t="str">
        <f ca="true">+IF(OFFSET('Sanitation Data'!$D$29,0,10*ROW('Sanitation Data'!D39))="","",OFFSET('Sanitation Data'!$D$29,0,10*ROW('Sanitation Data'!D39)))</f>
        <v/>
      </c>
      <c r="CQ45" s="36" t="str">
        <f ca="true">+IF(OFFSET('Sanitation Data'!$D$30,0,10*ROW('Sanitation Data'!D39))="","",OFFSET('Sanitation Data'!$D$30,0,10*ROW('Sanitation Data'!D39)))</f>
        <v/>
      </c>
      <c r="CR45" s="36" t="str">
        <f ca="true">+IF(OFFSET('Sanitation Data'!$D$31,0,10*ROW('Sanitation Data'!D39))="","",OFFSET('Sanitation Data'!$D$31,0,10*ROW('Sanitation Data'!D39)))</f>
        <v/>
      </c>
      <c r="CS45" s="36" t="str">
        <f ca="true">+IF(OFFSET('Sanitation Data'!$D$32,0,10*ROW('Sanitation Data'!D39))="","",OFFSET('Sanitation Data'!$D$32,0,10*ROW('Sanitation Data'!D39)))</f>
        <v/>
      </c>
      <c r="CT45" s="36" t="str">
        <f ca="true">+IF(OFFSET('Sanitation Data'!$D$33,0,10*ROW('Sanitation Data'!D39))="","",OFFSET('Sanitation Data'!$D$33,0,10*ROW('Sanitation Data'!D39)))</f>
        <v/>
      </c>
      <c r="CU45" s="36" t="str">
        <f ca="true">+IF(OFFSET('Sanitation Data'!$E$29,0,10*ROW('Sanitation Data'!E39))="","",OFFSET('Sanitation Data'!$E$29,0,10*ROW('Sanitation Data'!E39)))</f>
        <v/>
      </c>
      <c r="CV45" s="36" t="str">
        <f ca="true">+IF(OFFSET('Sanitation Data'!$E$30,0,10*ROW('Sanitation Data'!E39))="","",OFFSET('Sanitation Data'!$E$30,0,10*ROW('Sanitation Data'!E39)))</f>
        <v/>
      </c>
      <c r="CW45" s="36" t="str">
        <f ca="true">+IF(OFFSET('Sanitation Data'!$E$31,0,10*ROW('Sanitation Data'!E39))="","",OFFSET('Sanitation Data'!$E$31,0,10*ROW('Sanitation Data'!E39)))</f>
        <v/>
      </c>
      <c r="CX45" s="36" t="str">
        <f ca="true">+IF(OFFSET('Sanitation Data'!$E$32,0,10*ROW('Sanitation Data'!E39))="","",OFFSET('Sanitation Data'!$E$32,0,10*ROW('Sanitation Data'!E39)))</f>
        <v/>
      </c>
      <c r="CY45" s="36" t="str">
        <f ca="true">+IF(OFFSET('Sanitation Data'!$E$33,0,10*ROW('Sanitation Data'!E39))="","",OFFSET('Sanitation Data'!$E$33,0,10*ROW('Sanitation Data'!E39)))</f>
        <v/>
      </c>
      <c r="CZ45" s="36" t="str">
        <f ca="true">+IF(OFFSET('Sanitation Data'!$F$29,0,10*ROW('Sanitation Data'!F39))="","",OFFSET('Sanitation Data'!$F$29,0,10*ROW('Sanitation Data'!F39)))</f>
        <v/>
      </c>
      <c r="DA45" s="36" t="str">
        <f ca="true">+IF(OFFSET('Sanitation Data'!$F$30,0,10*ROW('Sanitation Data'!F39))="","",OFFSET('Sanitation Data'!$F$30,0,10*ROW('Sanitation Data'!F39)))</f>
        <v/>
      </c>
      <c r="DB45" s="36" t="str">
        <f ca="true">+IF(OFFSET('Sanitation Data'!$F$31,0,10*ROW('Sanitation Data'!F39))="","",OFFSET('Sanitation Data'!$F$31,0,10*ROW('Sanitation Data'!F39)))</f>
        <v/>
      </c>
      <c r="DC45" s="36" t="str">
        <f ca="true">+IF(OFFSET('Sanitation Data'!$F$32,0,10*ROW('Sanitation Data'!F39))="","",OFFSET('Sanitation Data'!$F$32,0,10*ROW('Sanitation Data'!F39)))</f>
        <v/>
      </c>
      <c r="DD45" s="36" t="str">
        <f ca="true">+IF(OFFSET('Sanitation Data'!$F$33,0,10*ROW('Sanitation Data'!F39))="","",OFFSET('Sanitation Data'!$F$33,0,10*ROW('Sanitation Data'!F39)))</f>
        <v/>
      </c>
      <c r="DE45" s="36" t="str">
        <f ca="true">+IF(OFFSET('Sanitation Data'!$G$29,0,10*ROW('Sanitation Data'!G39))="","",OFFSET('Sanitation Data'!$G$29,0,10*ROW('Sanitation Data'!G39)))</f>
        <v/>
      </c>
      <c r="DF45" s="36" t="str">
        <f ca="true">+IF(OFFSET('Sanitation Data'!$G$30,0,10*ROW('Sanitation Data'!G39))="","",OFFSET('Sanitation Data'!$G$30,0,10*ROW('Sanitation Data'!G39)))</f>
        <v/>
      </c>
      <c r="DG45" s="36" t="str">
        <f ca="true">+IF(OFFSET('Sanitation Data'!$G$31,0,10*ROW('Sanitation Data'!G39))="","",OFFSET('Sanitation Data'!$G$31,0,10*ROW('Sanitation Data'!G39)))</f>
        <v/>
      </c>
      <c r="DH45" s="36" t="str">
        <f ca="true">+IF(OFFSET('Sanitation Data'!$G$32,0,10*ROW('Sanitation Data'!G39))="","",OFFSET('Sanitation Data'!$G$32,0,10*ROW('Sanitation Data'!G39)))</f>
        <v/>
      </c>
      <c r="DI45" s="36" t="str">
        <f ca="true">+IF(OFFSET('Sanitation Data'!$G$33,0,10*ROW('Sanitation Data'!G39))="","",OFFSET('Sanitation Data'!$G$33,0,10*ROW('Sanitation Data'!G39)))</f>
        <v/>
      </c>
      <c r="DJ45" s="36" t="str">
        <f ca="true">+IF(OFFSET('Sanitation Data'!$H$29,0,10*ROW('Sanitation Data'!H39))="","",OFFSET('Sanitation Data'!$H$29,0,10*ROW('Sanitation Data'!H39)))</f>
        <v/>
      </c>
      <c r="DK45" s="36" t="str">
        <f ca="true">+IF(OFFSET('Sanitation Data'!$H$30,0,10*ROW('Sanitation Data'!H39))="","",OFFSET('Sanitation Data'!$H$30,0,10*ROW('Sanitation Data'!H39)))</f>
        <v/>
      </c>
      <c r="DL45" s="36" t="str">
        <f ca="true">+IF(OFFSET('Sanitation Data'!$H$31,0,10*ROW('Sanitation Data'!H39))="","",OFFSET('Sanitation Data'!$H$31,0,10*ROW('Sanitation Data'!H39)))</f>
        <v/>
      </c>
      <c r="DM45" s="36" t="str">
        <f ca="true">+IF(OFFSET('Sanitation Data'!$H$32,0,10*ROW('Sanitation Data'!H39))="","",OFFSET('Sanitation Data'!$H$32,0,10*ROW('Sanitation Data'!H39)))</f>
        <v/>
      </c>
      <c r="DN45" s="36" t="str">
        <f ca="true">+IF(OFFSET('Sanitation Data'!$H$33,0,10*ROW('Sanitation Data'!H39))="","",OFFSET('Sanitation Data'!$H$33,0,10*ROW('Sanitation Data'!H39)))</f>
        <v/>
      </c>
      <c r="DO45" s="36" t="str">
        <f ca="true">+IF(OFFSET('Hygiene Data'!$C$12,0,10*ROW('Hygiene Data'!C39))="","",OFFSET('Hygiene Data'!$C$12,0,10*ROW('Hygiene Data'!C39)))</f>
        <v/>
      </c>
      <c r="DP45" s="36" t="str">
        <f ca="true">+IF(OFFSET('Hygiene Data'!$C$13,0,10*ROW('Hygiene Data'!C39))="","",OFFSET('Hygiene Data'!$C$13,0,10*ROW('Hygiene Data'!C39)))</f>
        <v/>
      </c>
      <c r="DQ45" s="36" t="str">
        <f ca="true">+IF(OFFSET('Hygiene Data'!$C$14,0,10*ROW('Hygiene Data'!C39))="","",OFFSET('Hygiene Data'!$C$14,0,10*ROW('Hygiene Data'!C39)))</f>
        <v/>
      </c>
      <c r="DR45" s="36" t="str">
        <f ca="true">+IF(OFFSET('Hygiene Data'!$D$12,0,10*ROW('Hygiene Data'!D39))="","",OFFSET('Hygiene Data'!$D$12,0,10*ROW('Hygiene Data'!D39)))</f>
        <v/>
      </c>
      <c r="DS45" s="36" t="str">
        <f ca="true">+IF(OFFSET('Hygiene Data'!$D$13,0,10*ROW('Hygiene Data'!D39))="","",OFFSET('Hygiene Data'!$D$13,0,10*ROW('Hygiene Data'!D39)))</f>
        <v/>
      </c>
      <c r="DT45" s="36" t="str">
        <f ca="true">+IF(OFFSET('Hygiene Data'!$D$14,0,10*ROW('Hygiene Data'!D39))="","",OFFSET('Hygiene Data'!$D$14,0,10*ROW('Hygiene Data'!D39)))</f>
        <v/>
      </c>
      <c r="DU45" s="36" t="str">
        <f ca="true">+IF(OFFSET('Hygiene Data'!$E$12,0,10*ROW('Hygiene Data'!E39))="","",OFFSET('Hygiene Data'!$E$12,0,10*ROW('Hygiene Data'!E39)))</f>
        <v/>
      </c>
      <c r="DV45" s="36" t="str">
        <f ca="true">+IF(OFFSET('Hygiene Data'!$E$13,0,10*ROW('Hygiene Data'!E39))="","",OFFSET('Hygiene Data'!$E$13,0,10*ROW('Hygiene Data'!E39)))</f>
        <v/>
      </c>
      <c r="DW45" s="36" t="str">
        <f ca="true">+IF(OFFSET('Hygiene Data'!$E$14,0,10*ROW('Hygiene Data'!E39))="","",OFFSET('Hygiene Data'!$E$14,0,10*ROW('Hygiene Data'!E39)))</f>
        <v/>
      </c>
      <c r="DX45" s="36" t="str">
        <f ca="true">+IF(OFFSET('Hygiene Data'!$F$12,0,10*ROW('Hygiene Data'!F39))="","",OFFSET('Hygiene Data'!$F$12,0,10*ROW('Hygiene Data'!F39)))</f>
        <v/>
      </c>
      <c r="DY45" s="36" t="str">
        <f ca="true">+IF(OFFSET('Hygiene Data'!$F$13,0,10*ROW('Hygiene Data'!F39))="","",OFFSET('Hygiene Data'!$F$13,0,10*ROW('Hygiene Data'!F39)))</f>
        <v/>
      </c>
      <c r="DZ45" s="36" t="str">
        <f ca="true">+IF(OFFSET('Hygiene Data'!$F$14,0,10*ROW('Hygiene Data'!F39))="","",OFFSET('Hygiene Data'!$F$14,0,10*ROW('Hygiene Data'!F39)))</f>
        <v/>
      </c>
      <c r="EA45" s="36" t="str">
        <f ca="true">+IF(OFFSET('Hygiene Data'!$G$12,0,10*ROW('Hygiene Data'!G39))="","",OFFSET('Hygiene Data'!$G$12,0,10*ROW('Hygiene Data'!G39)))</f>
        <v/>
      </c>
      <c r="EB45" s="36" t="str">
        <f ca="true">+IF(OFFSET('Hygiene Data'!$G$13,0,10*ROW('Hygiene Data'!G39))="","",OFFSET('Hygiene Data'!$G$13,0,10*ROW('Hygiene Data'!G39)))</f>
        <v/>
      </c>
      <c r="EC45" s="36" t="str">
        <f ca="true">+IF(OFFSET('Hygiene Data'!$G$14,0,10*ROW('Hygiene Data'!G39))="","",OFFSET('Hygiene Data'!$G$14,0,10*ROW('Hygiene Data'!G39)))</f>
        <v/>
      </c>
      <c r="ED45" s="36" t="str">
        <f ca="true">+IF(OFFSET('Hygiene Data'!$H$12,0,10*ROW('Hygiene Data'!H39))="","",OFFSET('Hygiene Data'!$H$12,0,10*ROW('Hygiene Data'!H39)))</f>
        <v/>
      </c>
      <c r="EE45" s="36" t="str">
        <f ca="true">+IF(OFFSET('Hygiene Data'!$H$13,0,10*ROW('Hygiene Data'!H39))="","",OFFSET('Hygiene Data'!$H$13,0,10*ROW('Hygiene Data'!H39)))</f>
        <v/>
      </c>
      <c r="EF45" s="36" t="str">
        <f ca="true">+IF(OFFSET('Hygiene Data'!$H$14,0,10*ROW('Hygiene Data'!H39))="","",OFFSET('Hygiene Data'!$H$14,0,10*ROW('Hygiene Data'!H39)))</f>
        <v/>
      </c>
    </row>
    <row r="46" x14ac:dyDescent="0.2">
      <c r="A46" s="59" t="str">
        <f ca="true">+IF(OFFSET('Water Data'!$B$1,0,10*ROW('Water Data'!B43))="","",OFFSET('Water Data'!$B$1,0,10*ROW('Water Data'!B43)))</f>
        <v/>
      </c>
      <c r="B46" s="59" t="str">
        <f ca="true">+IF(OFFSET('Water Data'!$A$3,0,10*ROW('Water Data'!A43))="","",OFFSET('Water Data'!$A$3,0,10*ROW('Water Data'!A43)))</f>
        <v/>
      </c>
      <c r="C46" s="59" t="str">
        <f ca="true">+IF(OFFSET('Water Data'!$C$3,0,10*ROW('Water Data'!C43))="","",OFFSET('Water Data'!$C$3,0,10*ROW('Water Data'!C43)))</f>
        <v/>
      </c>
      <c r="D46" s="252"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52"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52"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52"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52"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52"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52"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52"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52"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52"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52"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52"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52"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52"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52"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52"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52"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52"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3"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3"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3"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3"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3"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3"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3"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3"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3"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3"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3"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3"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3"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3"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3"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3"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3"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3"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3"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3"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3"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3"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3"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3"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3"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3"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3"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3"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3"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3"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4"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4"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4"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4"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4"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4"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4"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4"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4"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4"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4"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4"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4"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4"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4"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4"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4"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4"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6" t="str">
        <f ca="true">+IF(OFFSET('Water Data'!$C$28,0,10*ROW('Water Data'!C40))="","",OFFSET('Water Data'!$C$28,0,10*ROW('Water Data'!C40)))</f>
        <v/>
      </c>
      <c r="BT46" s="36" t="str">
        <f ca="true">+IF(OFFSET('Water Data'!$C$29,0,10*ROW('Water Data'!C40))="","",OFFSET('Water Data'!$C$29,0,10*ROW('Water Data'!C40)))</f>
        <v/>
      </c>
      <c r="BU46" s="36" t="str">
        <f ca="true">+IF(OFFSET('Water Data'!$C$30,0,10*ROW('Water Data'!C40))="","",OFFSET('Water Data'!$C$30,0,10*ROW('Water Data'!C40)))</f>
        <v/>
      </c>
      <c r="BV46" s="36" t="str">
        <f ca="true">+IF(OFFSET('Water Data'!$D$28,0,10*ROW('Water Data'!D40))="","",OFFSET('Water Data'!$D$28,0,10*ROW('Water Data'!D40)))</f>
        <v/>
      </c>
      <c r="BW46" s="36" t="str">
        <f ca="true">+IF(OFFSET('Water Data'!$D$29,0,10*ROW('Water Data'!D40))="","",OFFSET('Water Data'!$D$29,0,10*ROW('Water Data'!D40)))</f>
        <v/>
      </c>
      <c r="BX46" s="36" t="str">
        <f ca="true">+IF(OFFSET('Water Data'!$D$30,0,10*ROW('Water Data'!D40))="","",OFFSET('Water Data'!$D$30,0,10*ROW('Water Data'!D40)))</f>
        <v/>
      </c>
      <c r="BY46" s="36" t="str">
        <f ca="true">+IF(OFFSET('Water Data'!$E$28,0,10*ROW('Water Data'!E40))="","",OFFSET('Water Data'!$E$28,0,10*ROW('Water Data'!E40)))</f>
        <v/>
      </c>
      <c r="BZ46" s="36" t="str">
        <f ca="true">+IF(OFFSET('Water Data'!$E$29,0,10*ROW('Water Data'!E40))="","",OFFSET('Water Data'!$E$29,0,10*ROW('Water Data'!E40)))</f>
        <v/>
      </c>
      <c r="CA46" s="36" t="str">
        <f ca="true">+IF(OFFSET('Water Data'!$E$30,0,10*ROW('Water Data'!E40))="","",OFFSET('Water Data'!$E$30,0,10*ROW('Water Data'!E40)))</f>
        <v/>
      </c>
      <c r="CB46" s="36" t="str">
        <f ca="true">+IF(OFFSET('Water Data'!$F$28,0,10*ROW('Water Data'!F40))="","",OFFSET('Water Data'!$F$28,0,10*ROW('Water Data'!F40)))</f>
        <v/>
      </c>
      <c r="CC46" s="36" t="str">
        <f ca="true">+IF(OFFSET('Water Data'!$F$29,0,10*ROW('Water Data'!F40))="","",OFFSET('Water Data'!$F$29,0,10*ROW('Water Data'!F40)))</f>
        <v/>
      </c>
      <c r="CD46" s="36" t="str">
        <f ca="true">+IF(OFFSET('Water Data'!$F$30,0,10*ROW('Water Data'!F40))="","",OFFSET('Water Data'!$F$30,0,10*ROW('Water Data'!F40)))</f>
        <v/>
      </c>
      <c r="CE46" s="36" t="str">
        <f ca="true">+IF(OFFSET('Water Data'!$G$28,0,10*ROW('Water Data'!G40))="","",OFFSET('Water Data'!$G$28,0,10*ROW('Water Data'!G40)))</f>
        <v/>
      </c>
      <c r="CF46" s="36" t="str">
        <f ca="true">+IF(OFFSET('Water Data'!$G$29,0,10*ROW('Water Data'!G40))="","",OFFSET('Water Data'!$G$29,0,10*ROW('Water Data'!G40)))</f>
        <v/>
      </c>
      <c r="CG46" s="36" t="str">
        <f ca="true">+IF(OFFSET('Water Data'!$G$30,0,10*ROW('Water Data'!G40))="","",OFFSET('Water Data'!$G$30,0,10*ROW('Water Data'!G40)))</f>
        <v/>
      </c>
      <c r="CH46" s="36" t="str">
        <f ca="true">+IF(OFFSET('Water Data'!$H$28,0,10*ROW('Water Data'!H40))="","",OFFSET('Water Data'!$H$28,0,10*ROW('Water Data'!H40)))</f>
        <v/>
      </c>
      <c r="CI46" s="36" t="str">
        <f ca="true">+IF(OFFSET('Water Data'!$H$29,0,10*ROW('Water Data'!H40))="","",OFFSET('Water Data'!$H$29,0,10*ROW('Water Data'!H40)))</f>
        <v/>
      </c>
      <c r="CJ46" s="36" t="str">
        <f ca="true">+IF(OFFSET('Water Data'!$H$30,0,10*ROW('Water Data'!H40))="","",OFFSET('Water Data'!$H$30,0,10*ROW('Water Data'!H40)))</f>
        <v/>
      </c>
      <c r="CK46" s="36" t="str">
        <f ca="true">+IF(OFFSET('Sanitation Data'!$C$29,0,10*ROW('Sanitation Data'!C40))="","",OFFSET('Sanitation Data'!$C$29,0,10*ROW('Sanitation Data'!C40)))</f>
        <v/>
      </c>
      <c r="CL46" s="36" t="str">
        <f ca="true">+IF(OFFSET('Sanitation Data'!$C$30,0,10*ROW('Sanitation Data'!C40))="","",OFFSET('Sanitation Data'!$C$30,0,10*ROW('Sanitation Data'!C40)))</f>
        <v/>
      </c>
      <c r="CM46" s="36" t="str">
        <f ca="true">+IF(OFFSET('Sanitation Data'!$C$31,0,10*ROW('Sanitation Data'!C40))="","",OFFSET('Sanitation Data'!$C$31,0,10*ROW('Sanitation Data'!C40)))</f>
        <v/>
      </c>
      <c r="CN46" s="36" t="str">
        <f ca="true">+IF(OFFSET('Sanitation Data'!$C$32,0,10*ROW('Sanitation Data'!C40))="","",OFFSET('Sanitation Data'!$C$32,0,10*ROW('Sanitation Data'!C40)))</f>
        <v/>
      </c>
      <c r="CO46" s="36" t="str">
        <f ca="true">+IF(OFFSET('Sanitation Data'!$C$33,0,10*ROW('Sanitation Data'!C40))="","",OFFSET('Sanitation Data'!$C$33,0,10*ROW('Sanitation Data'!C40)))</f>
        <v/>
      </c>
      <c r="CP46" s="36" t="str">
        <f ca="true">+IF(OFFSET('Sanitation Data'!$D$29,0,10*ROW('Sanitation Data'!D40))="","",OFFSET('Sanitation Data'!$D$29,0,10*ROW('Sanitation Data'!D40)))</f>
        <v/>
      </c>
      <c r="CQ46" s="36" t="str">
        <f ca="true">+IF(OFFSET('Sanitation Data'!$D$30,0,10*ROW('Sanitation Data'!D40))="","",OFFSET('Sanitation Data'!$D$30,0,10*ROW('Sanitation Data'!D40)))</f>
        <v/>
      </c>
      <c r="CR46" s="36" t="str">
        <f ca="true">+IF(OFFSET('Sanitation Data'!$D$31,0,10*ROW('Sanitation Data'!D40))="","",OFFSET('Sanitation Data'!$D$31,0,10*ROW('Sanitation Data'!D40)))</f>
        <v/>
      </c>
      <c r="CS46" s="36" t="str">
        <f ca="true">+IF(OFFSET('Sanitation Data'!$D$32,0,10*ROW('Sanitation Data'!D40))="","",OFFSET('Sanitation Data'!$D$32,0,10*ROW('Sanitation Data'!D40)))</f>
        <v/>
      </c>
      <c r="CT46" s="36" t="str">
        <f ca="true">+IF(OFFSET('Sanitation Data'!$D$33,0,10*ROW('Sanitation Data'!D40))="","",OFFSET('Sanitation Data'!$D$33,0,10*ROW('Sanitation Data'!D40)))</f>
        <v/>
      </c>
      <c r="CU46" s="36" t="str">
        <f ca="true">+IF(OFFSET('Sanitation Data'!$E$29,0,10*ROW('Sanitation Data'!E40))="","",OFFSET('Sanitation Data'!$E$29,0,10*ROW('Sanitation Data'!E40)))</f>
        <v/>
      </c>
      <c r="CV46" s="36" t="str">
        <f ca="true">+IF(OFFSET('Sanitation Data'!$E$30,0,10*ROW('Sanitation Data'!E40))="","",OFFSET('Sanitation Data'!$E$30,0,10*ROW('Sanitation Data'!E40)))</f>
        <v/>
      </c>
      <c r="CW46" s="36" t="str">
        <f ca="true">+IF(OFFSET('Sanitation Data'!$E$31,0,10*ROW('Sanitation Data'!E40))="","",OFFSET('Sanitation Data'!$E$31,0,10*ROW('Sanitation Data'!E40)))</f>
        <v/>
      </c>
      <c r="CX46" s="36" t="str">
        <f ca="true">+IF(OFFSET('Sanitation Data'!$E$32,0,10*ROW('Sanitation Data'!E40))="","",OFFSET('Sanitation Data'!$E$32,0,10*ROW('Sanitation Data'!E40)))</f>
        <v/>
      </c>
      <c r="CY46" s="36" t="str">
        <f ca="true">+IF(OFFSET('Sanitation Data'!$E$33,0,10*ROW('Sanitation Data'!E40))="","",OFFSET('Sanitation Data'!$E$33,0,10*ROW('Sanitation Data'!E40)))</f>
        <v/>
      </c>
      <c r="CZ46" s="36" t="str">
        <f ca="true">+IF(OFFSET('Sanitation Data'!$F$29,0,10*ROW('Sanitation Data'!F40))="","",OFFSET('Sanitation Data'!$F$29,0,10*ROW('Sanitation Data'!F40)))</f>
        <v/>
      </c>
      <c r="DA46" s="36" t="str">
        <f ca="true">+IF(OFFSET('Sanitation Data'!$F$30,0,10*ROW('Sanitation Data'!F40))="","",OFFSET('Sanitation Data'!$F$30,0,10*ROW('Sanitation Data'!F40)))</f>
        <v/>
      </c>
      <c r="DB46" s="36" t="str">
        <f ca="true">+IF(OFFSET('Sanitation Data'!$F$31,0,10*ROW('Sanitation Data'!F40))="","",OFFSET('Sanitation Data'!$F$31,0,10*ROW('Sanitation Data'!F40)))</f>
        <v/>
      </c>
      <c r="DC46" s="36" t="str">
        <f ca="true">+IF(OFFSET('Sanitation Data'!$F$32,0,10*ROW('Sanitation Data'!F40))="","",OFFSET('Sanitation Data'!$F$32,0,10*ROW('Sanitation Data'!F40)))</f>
        <v/>
      </c>
      <c r="DD46" s="36" t="str">
        <f ca="true">+IF(OFFSET('Sanitation Data'!$F$33,0,10*ROW('Sanitation Data'!F40))="","",OFFSET('Sanitation Data'!$F$33,0,10*ROW('Sanitation Data'!F40)))</f>
        <v/>
      </c>
      <c r="DE46" s="36" t="str">
        <f ca="true">+IF(OFFSET('Sanitation Data'!$G$29,0,10*ROW('Sanitation Data'!G40))="","",OFFSET('Sanitation Data'!$G$29,0,10*ROW('Sanitation Data'!G40)))</f>
        <v/>
      </c>
      <c r="DF46" s="36" t="str">
        <f ca="true">+IF(OFFSET('Sanitation Data'!$G$30,0,10*ROW('Sanitation Data'!G40))="","",OFFSET('Sanitation Data'!$G$30,0,10*ROW('Sanitation Data'!G40)))</f>
        <v/>
      </c>
      <c r="DG46" s="36" t="str">
        <f ca="true">+IF(OFFSET('Sanitation Data'!$G$31,0,10*ROW('Sanitation Data'!G40))="","",OFFSET('Sanitation Data'!$G$31,0,10*ROW('Sanitation Data'!G40)))</f>
        <v/>
      </c>
      <c r="DH46" s="36" t="str">
        <f ca="true">+IF(OFFSET('Sanitation Data'!$G$32,0,10*ROW('Sanitation Data'!G40))="","",OFFSET('Sanitation Data'!$G$32,0,10*ROW('Sanitation Data'!G40)))</f>
        <v/>
      </c>
      <c r="DI46" s="36" t="str">
        <f ca="true">+IF(OFFSET('Sanitation Data'!$G$33,0,10*ROW('Sanitation Data'!G40))="","",OFFSET('Sanitation Data'!$G$33,0,10*ROW('Sanitation Data'!G40)))</f>
        <v/>
      </c>
      <c r="DJ46" s="36" t="str">
        <f ca="true">+IF(OFFSET('Sanitation Data'!$H$29,0,10*ROW('Sanitation Data'!H40))="","",OFFSET('Sanitation Data'!$H$29,0,10*ROW('Sanitation Data'!H40)))</f>
        <v/>
      </c>
      <c r="DK46" s="36" t="str">
        <f ca="true">+IF(OFFSET('Sanitation Data'!$H$30,0,10*ROW('Sanitation Data'!H40))="","",OFFSET('Sanitation Data'!$H$30,0,10*ROW('Sanitation Data'!H40)))</f>
        <v/>
      </c>
      <c r="DL46" s="36" t="str">
        <f ca="true">+IF(OFFSET('Sanitation Data'!$H$31,0,10*ROW('Sanitation Data'!H40))="","",OFFSET('Sanitation Data'!$H$31,0,10*ROW('Sanitation Data'!H40)))</f>
        <v/>
      </c>
      <c r="DM46" s="36" t="str">
        <f ca="true">+IF(OFFSET('Sanitation Data'!$H$32,0,10*ROW('Sanitation Data'!H40))="","",OFFSET('Sanitation Data'!$H$32,0,10*ROW('Sanitation Data'!H40)))</f>
        <v/>
      </c>
      <c r="DN46" s="36" t="str">
        <f ca="true">+IF(OFFSET('Sanitation Data'!$H$33,0,10*ROW('Sanitation Data'!H40))="","",OFFSET('Sanitation Data'!$H$33,0,10*ROW('Sanitation Data'!H40)))</f>
        <v/>
      </c>
      <c r="DO46" s="36" t="str">
        <f ca="true">+IF(OFFSET('Hygiene Data'!$C$12,0,10*ROW('Hygiene Data'!C40))="","",OFFSET('Hygiene Data'!$C$12,0,10*ROW('Hygiene Data'!C40)))</f>
        <v/>
      </c>
      <c r="DP46" s="36" t="str">
        <f ca="true">+IF(OFFSET('Hygiene Data'!$C$13,0,10*ROW('Hygiene Data'!C40))="","",OFFSET('Hygiene Data'!$C$13,0,10*ROW('Hygiene Data'!C40)))</f>
        <v/>
      </c>
      <c r="DQ46" s="36" t="str">
        <f ca="true">+IF(OFFSET('Hygiene Data'!$C$14,0,10*ROW('Hygiene Data'!C40))="","",OFFSET('Hygiene Data'!$C$14,0,10*ROW('Hygiene Data'!C40)))</f>
        <v/>
      </c>
      <c r="DR46" s="36" t="str">
        <f ca="true">+IF(OFFSET('Hygiene Data'!$D$12,0,10*ROW('Hygiene Data'!D40))="","",OFFSET('Hygiene Data'!$D$12,0,10*ROW('Hygiene Data'!D40)))</f>
        <v/>
      </c>
      <c r="DS46" s="36" t="str">
        <f ca="true">+IF(OFFSET('Hygiene Data'!$D$13,0,10*ROW('Hygiene Data'!D40))="","",OFFSET('Hygiene Data'!$D$13,0,10*ROW('Hygiene Data'!D40)))</f>
        <v/>
      </c>
      <c r="DT46" s="36" t="str">
        <f ca="true">+IF(OFFSET('Hygiene Data'!$D$14,0,10*ROW('Hygiene Data'!D40))="","",OFFSET('Hygiene Data'!$D$14,0,10*ROW('Hygiene Data'!D40)))</f>
        <v/>
      </c>
      <c r="DU46" s="36" t="str">
        <f ca="true">+IF(OFFSET('Hygiene Data'!$E$12,0,10*ROW('Hygiene Data'!E40))="","",OFFSET('Hygiene Data'!$E$12,0,10*ROW('Hygiene Data'!E40)))</f>
        <v/>
      </c>
      <c r="DV46" s="36" t="str">
        <f ca="true">+IF(OFFSET('Hygiene Data'!$E$13,0,10*ROW('Hygiene Data'!E40))="","",OFFSET('Hygiene Data'!$E$13,0,10*ROW('Hygiene Data'!E40)))</f>
        <v/>
      </c>
      <c r="DW46" s="36" t="str">
        <f ca="true">+IF(OFFSET('Hygiene Data'!$E$14,0,10*ROW('Hygiene Data'!E40))="","",OFFSET('Hygiene Data'!$E$14,0,10*ROW('Hygiene Data'!E40)))</f>
        <v/>
      </c>
      <c r="DX46" s="36" t="str">
        <f ca="true">+IF(OFFSET('Hygiene Data'!$F$12,0,10*ROW('Hygiene Data'!F40))="","",OFFSET('Hygiene Data'!$F$12,0,10*ROW('Hygiene Data'!F40)))</f>
        <v/>
      </c>
      <c r="DY46" s="36" t="str">
        <f ca="true">+IF(OFFSET('Hygiene Data'!$F$13,0,10*ROW('Hygiene Data'!F40))="","",OFFSET('Hygiene Data'!$F$13,0,10*ROW('Hygiene Data'!F40)))</f>
        <v/>
      </c>
      <c r="DZ46" s="36" t="str">
        <f ca="true">+IF(OFFSET('Hygiene Data'!$F$14,0,10*ROW('Hygiene Data'!F40))="","",OFFSET('Hygiene Data'!$F$14,0,10*ROW('Hygiene Data'!F40)))</f>
        <v/>
      </c>
      <c r="EA46" s="36" t="str">
        <f ca="true">+IF(OFFSET('Hygiene Data'!$G$12,0,10*ROW('Hygiene Data'!G40))="","",OFFSET('Hygiene Data'!$G$12,0,10*ROW('Hygiene Data'!G40)))</f>
        <v/>
      </c>
      <c r="EB46" s="36" t="str">
        <f ca="true">+IF(OFFSET('Hygiene Data'!$G$13,0,10*ROW('Hygiene Data'!G40))="","",OFFSET('Hygiene Data'!$G$13,0,10*ROW('Hygiene Data'!G40)))</f>
        <v/>
      </c>
      <c r="EC46" s="36" t="str">
        <f ca="true">+IF(OFFSET('Hygiene Data'!$G$14,0,10*ROW('Hygiene Data'!G40))="","",OFFSET('Hygiene Data'!$G$14,0,10*ROW('Hygiene Data'!G40)))</f>
        <v/>
      </c>
      <c r="ED46" s="36" t="str">
        <f ca="true">+IF(OFFSET('Hygiene Data'!$H$12,0,10*ROW('Hygiene Data'!H40))="","",OFFSET('Hygiene Data'!$H$12,0,10*ROW('Hygiene Data'!H40)))</f>
        <v/>
      </c>
      <c r="EE46" s="36" t="str">
        <f ca="true">+IF(OFFSET('Hygiene Data'!$H$13,0,10*ROW('Hygiene Data'!H40))="","",OFFSET('Hygiene Data'!$H$13,0,10*ROW('Hygiene Data'!H40)))</f>
        <v/>
      </c>
      <c r="EF46" s="36" t="str">
        <f ca="true">+IF(OFFSET('Hygiene Data'!$H$14,0,10*ROW('Hygiene Data'!H40))="","",OFFSET('Hygiene Data'!$H$14,0,10*ROW('Hygiene Data'!H40)))</f>
        <v/>
      </c>
    </row>
    <row r="47" x14ac:dyDescent="0.2">
      <c r="A47" s="59" t="str">
        <f ca="true">+IF(OFFSET('Water Data'!$B$1,0,10*ROW('Water Data'!B44))="","",OFFSET('Water Data'!$B$1,0,10*ROW('Water Data'!B44)))</f>
        <v/>
      </c>
      <c r="B47" s="59" t="str">
        <f ca="true">+IF(OFFSET('Water Data'!$A$3,0,10*ROW('Water Data'!A44))="","",OFFSET('Water Data'!$A$3,0,10*ROW('Water Data'!A44)))</f>
        <v/>
      </c>
      <c r="C47" s="59" t="str">
        <f ca="true">+IF(OFFSET('Water Data'!$C$3,0,10*ROW('Water Data'!C44))="","",OFFSET('Water Data'!$C$3,0,10*ROW('Water Data'!C44)))</f>
        <v/>
      </c>
      <c r="D47" s="252"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52"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52"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52"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52"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52"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52"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52"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52"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52"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52"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52"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52"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52"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52"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52"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52"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52"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3"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3"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3"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3"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3"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3"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3"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3"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3"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3"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3"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3"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3"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3"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3"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3"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3"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3"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3"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3"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3"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3"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3"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3"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3"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3"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3"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3"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3"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3"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4"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4"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4"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4"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4"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4"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4"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4"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4"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4"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4"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4"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4"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4"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4"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4"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4"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4"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6" t="str">
        <f ca="true">+IF(OFFSET('Water Data'!$C$28,0,10*ROW('Water Data'!C41))="","",OFFSET('Water Data'!$C$28,0,10*ROW('Water Data'!C41)))</f>
        <v/>
      </c>
      <c r="BT47" s="36" t="str">
        <f ca="true">+IF(OFFSET('Water Data'!$C$29,0,10*ROW('Water Data'!C41))="","",OFFSET('Water Data'!$C$29,0,10*ROW('Water Data'!C41)))</f>
        <v/>
      </c>
      <c r="BU47" s="36" t="str">
        <f ca="true">+IF(OFFSET('Water Data'!$C$30,0,10*ROW('Water Data'!C41))="","",OFFSET('Water Data'!$C$30,0,10*ROW('Water Data'!C41)))</f>
        <v/>
      </c>
      <c r="BV47" s="36" t="str">
        <f ca="true">+IF(OFFSET('Water Data'!$D$28,0,10*ROW('Water Data'!D41))="","",OFFSET('Water Data'!$D$28,0,10*ROW('Water Data'!D41)))</f>
        <v/>
      </c>
      <c r="BW47" s="36" t="str">
        <f ca="true">+IF(OFFSET('Water Data'!$D$29,0,10*ROW('Water Data'!D41))="","",OFFSET('Water Data'!$D$29,0,10*ROW('Water Data'!D41)))</f>
        <v/>
      </c>
      <c r="BX47" s="36" t="str">
        <f ca="true">+IF(OFFSET('Water Data'!$D$30,0,10*ROW('Water Data'!D41))="","",OFFSET('Water Data'!$D$30,0,10*ROW('Water Data'!D41)))</f>
        <v/>
      </c>
      <c r="BY47" s="36" t="str">
        <f ca="true">+IF(OFFSET('Water Data'!$E$28,0,10*ROW('Water Data'!E41))="","",OFFSET('Water Data'!$E$28,0,10*ROW('Water Data'!E41)))</f>
        <v/>
      </c>
      <c r="BZ47" s="36" t="str">
        <f ca="true">+IF(OFFSET('Water Data'!$E$29,0,10*ROW('Water Data'!E41))="","",OFFSET('Water Data'!$E$29,0,10*ROW('Water Data'!E41)))</f>
        <v/>
      </c>
      <c r="CA47" s="36" t="str">
        <f ca="true">+IF(OFFSET('Water Data'!$E$30,0,10*ROW('Water Data'!E41))="","",OFFSET('Water Data'!$E$30,0,10*ROW('Water Data'!E41)))</f>
        <v/>
      </c>
      <c r="CB47" s="36" t="str">
        <f ca="true">+IF(OFFSET('Water Data'!$F$28,0,10*ROW('Water Data'!F41))="","",OFFSET('Water Data'!$F$28,0,10*ROW('Water Data'!F41)))</f>
        <v/>
      </c>
      <c r="CC47" s="36" t="str">
        <f ca="true">+IF(OFFSET('Water Data'!$F$29,0,10*ROW('Water Data'!F41))="","",OFFSET('Water Data'!$F$29,0,10*ROW('Water Data'!F41)))</f>
        <v/>
      </c>
      <c r="CD47" s="36" t="str">
        <f ca="true">+IF(OFFSET('Water Data'!$F$30,0,10*ROW('Water Data'!F41))="","",OFFSET('Water Data'!$F$30,0,10*ROW('Water Data'!F41)))</f>
        <v/>
      </c>
      <c r="CE47" s="36" t="str">
        <f ca="true">+IF(OFFSET('Water Data'!$G$28,0,10*ROW('Water Data'!G41))="","",OFFSET('Water Data'!$G$28,0,10*ROW('Water Data'!G41)))</f>
        <v/>
      </c>
      <c r="CF47" s="36" t="str">
        <f ca="true">+IF(OFFSET('Water Data'!$G$29,0,10*ROW('Water Data'!G41))="","",OFFSET('Water Data'!$G$29,0,10*ROW('Water Data'!G41)))</f>
        <v/>
      </c>
      <c r="CG47" s="36" t="str">
        <f ca="true">+IF(OFFSET('Water Data'!$G$30,0,10*ROW('Water Data'!G41))="","",OFFSET('Water Data'!$G$30,0,10*ROW('Water Data'!G41)))</f>
        <v/>
      </c>
      <c r="CH47" s="36" t="str">
        <f ca="true">+IF(OFFSET('Water Data'!$H$28,0,10*ROW('Water Data'!H41))="","",OFFSET('Water Data'!$H$28,0,10*ROW('Water Data'!H41)))</f>
        <v/>
      </c>
      <c r="CI47" s="36" t="str">
        <f ca="true">+IF(OFFSET('Water Data'!$H$29,0,10*ROW('Water Data'!H41))="","",OFFSET('Water Data'!$H$29,0,10*ROW('Water Data'!H41)))</f>
        <v/>
      </c>
      <c r="CJ47" s="36" t="str">
        <f ca="true">+IF(OFFSET('Water Data'!$H$30,0,10*ROW('Water Data'!H41))="","",OFFSET('Water Data'!$H$30,0,10*ROW('Water Data'!H41)))</f>
        <v/>
      </c>
      <c r="CK47" s="36" t="str">
        <f ca="true">+IF(OFFSET('Sanitation Data'!$C$29,0,10*ROW('Sanitation Data'!C41))="","",OFFSET('Sanitation Data'!$C$29,0,10*ROW('Sanitation Data'!C41)))</f>
        <v/>
      </c>
      <c r="CL47" s="36" t="str">
        <f ca="true">+IF(OFFSET('Sanitation Data'!$C$30,0,10*ROW('Sanitation Data'!C41))="","",OFFSET('Sanitation Data'!$C$30,0,10*ROW('Sanitation Data'!C41)))</f>
        <v/>
      </c>
      <c r="CM47" s="36" t="str">
        <f ca="true">+IF(OFFSET('Sanitation Data'!$C$31,0,10*ROW('Sanitation Data'!C41))="","",OFFSET('Sanitation Data'!$C$31,0,10*ROW('Sanitation Data'!C41)))</f>
        <v/>
      </c>
      <c r="CN47" s="36" t="str">
        <f ca="true">+IF(OFFSET('Sanitation Data'!$C$32,0,10*ROW('Sanitation Data'!C41))="","",OFFSET('Sanitation Data'!$C$32,0,10*ROW('Sanitation Data'!C41)))</f>
        <v/>
      </c>
      <c r="CO47" s="36" t="str">
        <f ca="true">+IF(OFFSET('Sanitation Data'!$C$33,0,10*ROW('Sanitation Data'!C41))="","",OFFSET('Sanitation Data'!$C$33,0,10*ROW('Sanitation Data'!C41)))</f>
        <v/>
      </c>
      <c r="CP47" s="36" t="str">
        <f ca="true">+IF(OFFSET('Sanitation Data'!$D$29,0,10*ROW('Sanitation Data'!D41))="","",OFFSET('Sanitation Data'!$D$29,0,10*ROW('Sanitation Data'!D41)))</f>
        <v/>
      </c>
      <c r="CQ47" s="36" t="str">
        <f ca="true">+IF(OFFSET('Sanitation Data'!$D$30,0,10*ROW('Sanitation Data'!D41))="","",OFFSET('Sanitation Data'!$D$30,0,10*ROW('Sanitation Data'!D41)))</f>
        <v/>
      </c>
      <c r="CR47" s="36" t="str">
        <f ca="true">+IF(OFFSET('Sanitation Data'!$D$31,0,10*ROW('Sanitation Data'!D41))="","",OFFSET('Sanitation Data'!$D$31,0,10*ROW('Sanitation Data'!D41)))</f>
        <v/>
      </c>
      <c r="CS47" s="36" t="str">
        <f ca="true">+IF(OFFSET('Sanitation Data'!$D$32,0,10*ROW('Sanitation Data'!D41))="","",OFFSET('Sanitation Data'!$D$32,0,10*ROW('Sanitation Data'!D41)))</f>
        <v/>
      </c>
      <c r="CT47" s="36" t="str">
        <f ca="true">+IF(OFFSET('Sanitation Data'!$D$33,0,10*ROW('Sanitation Data'!D41))="","",OFFSET('Sanitation Data'!$D$33,0,10*ROW('Sanitation Data'!D41)))</f>
        <v/>
      </c>
      <c r="CU47" s="36" t="str">
        <f ca="true">+IF(OFFSET('Sanitation Data'!$E$29,0,10*ROW('Sanitation Data'!E41))="","",OFFSET('Sanitation Data'!$E$29,0,10*ROW('Sanitation Data'!E41)))</f>
        <v/>
      </c>
      <c r="CV47" s="36" t="str">
        <f ca="true">+IF(OFFSET('Sanitation Data'!$E$30,0,10*ROW('Sanitation Data'!E41))="","",OFFSET('Sanitation Data'!$E$30,0,10*ROW('Sanitation Data'!E41)))</f>
        <v/>
      </c>
      <c r="CW47" s="36" t="str">
        <f ca="true">+IF(OFFSET('Sanitation Data'!$E$31,0,10*ROW('Sanitation Data'!E41))="","",OFFSET('Sanitation Data'!$E$31,0,10*ROW('Sanitation Data'!E41)))</f>
        <v/>
      </c>
      <c r="CX47" s="36" t="str">
        <f ca="true">+IF(OFFSET('Sanitation Data'!$E$32,0,10*ROW('Sanitation Data'!E41))="","",OFFSET('Sanitation Data'!$E$32,0,10*ROW('Sanitation Data'!E41)))</f>
        <v/>
      </c>
      <c r="CY47" s="36" t="str">
        <f ca="true">+IF(OFFSET('Sanitation Data'!$E$33,0,10*ROW('Sanitation Data'!E41))="","",OFFSET('Sanitation Data'!$E$33,0,10*ROW('Sanitation Data'!E41)))</f>
        <v/>
      </c>
      <c r="CZ47" s="36" t="str">
        <f ca="true">+IF(OFFSET('Sanitation Data'!$F$29,0,10*ROW('Sanitation Data'!F41))="","",OFFSET('Sanitation Data'!$F$29,0,10*ROW('Sanitation Data'!F41)))</f>
        <v/>
      </c>
      <c r="DA47" s="36" t="str">
        <f ca="true">+IF(OFFSET('Sanitation Data'!$F$30,0,10*ROW('Sanitation Data'!F41))="","",OFFSET('Sanitation Data'!$F$30,0,10*ROW('Sanitation Data'!F41)))</f>
        <v/>
      </c>
      <c r="DB47" s="36" t="str">
        <f ca="true">+IF(OFFSET('Sanitation Data'!$F$31,0,10*ROW('Sanitation Data'!F41))="","",OFFSET('Sanitation Data'!$F$31,0,10*ROW('Sanitation Data'!F41)))</f>
        <v/>
      </c>
      <c r="DC47" s="36" t="str">
        <f ca="true">+IF(OFFSET('Sanitation Data'!$F$32,0,10*ROW('Sanitation Data'!F41))="","",OFFSET('Sanitation Data'!$F$32,0,10*ROW('Sanitation Data'!F41)))</f>
        <v/>
      </c>
      <c r="DD47" s="36" t="str">
        <f ca="true">+IF(OFFSET('Sanitation Data'!$F$33,0,10*ROW('Sanitation Data'!F41))="","",OFFSET('Sanitation Data'!$F$33,0,10*ROW('Sanitation Data'!F41)))</f>
        <v/>
      </c>
      <c r="DE47" s="36" t="str">
        <f ca="true">+IF(OFFSET('Sanitation Data'!$G$29,0,10*ROW('Sanitation Data'!G41))="","",OFFSET('Sanitation Data'!$G$29,0,10*ROW('Sanitation Data'!G41)))</f>
        <v/>
      </c>
      <c r="DF47" s="36" t="str">
        <f ca="true">+IF(OFFSET('Sanitation Data'!$G$30,0,10*ROW('Sanitation Data'!G41))="","",OFFSET('Sanitation Data'!$G$30,0,10*ROW('Sanitation Data'!G41)))</f>
        <v/>
      </c>
      <c r="DG47" s="36" t="str">
        <f ca="true">+IF(OFFSET('Sanitation Data'!$G$31,0,10*ROW('Sanitation Data'!G41))="","",OFFSET('Sanitation Data'!$G$31,0,10*ROW('Sanitation Data'!G41)))</f>
        <v/>
      </c>
      <c r="DH47" s="36" t="str">
        <f ca="true">+IF(OFFSET('Sanitation Data'!$G$32,0,10*ROW('Sanitation Data'!G41))="","",OFFSET('Sanitation Data'!$G$32,0,10*ROW('Sanitation Data'!G41)))</f>
        <v/>
      </c>
      <c r="DI47" s="36" t="str">
        <f ca="true">+IF(OFFSET('Sanitation Data'!$G$33,0,10*ROW('Sanitation Data'!G41))="","",OFFSET('Sanitation Data'!$G$33,0,10*ROW('Sanitation Data'!G41)))</f>
        <v/>
      </c>
      <c r="DJ47" s="36" t="str">
        <f ca="true">+IF(OFFSET('Sanitation Data'!$H$29,0,10*ROW('Sanitation Data'!H41))="","",OFFSET('Sanitation Data'!$H$29,0,10*ROW('Sanitation Data'!H41)))</f>
        <v/>
      </c>
      <c r="DK47" s="36" t="str">
        <f ca="true">+IF(OFFSET('Sanitation Data'!$H$30,0,10*ROW('Sanitation Data'!H41))="","",OFFSET('Sanitation Data'!$H$30,0,10*ROW('Sanitation Data'!H41)))</f>
        <v/>
      </c>
      <c r="DL47" s="36" t="str">
        <f ca="true">+IF(OFFSET('Sanitation Data'!$H$31,0,10*ROW('Sanitation Data'!H41))="","",OFFSET('Sanitation Data'!$H$31,0,10*ROW('Sanitation Data'!H41)))</f>
        <v/>
      </c>
      <c r="DM47" s="36" t="str">
        <f ca="true">+IF(OFFSET('Sanitation Data'!$H$32,0,10*ROW('Sanitation Data'!H41))="","",OFFSET('Sanitation Data'!$H$32,0,10*ROW('Sanitation Data'!H41)))</f>
        <v/>
      </c>
      <c r="DN47" s="36" t="str">
        <f ca="true">+IF(OFFSET('Sanitation Data'!$H$33,0,10*ROW('Sanitation Data'!H41))="","",OFFSET('Sanitation Data'!$H$33,0,10*ROW('Sanitation Data'!H41)))</f>
        <v/>
      </c>
      <c r="DO47" s="36" t="str">
        <f ca="true">+IF(OFFSET('Hygiene Data'!$C$12,0,10*ROW('Hygiene Data'!C41))="","",OFFSET('Hygiene Data'!$C$12,0,10*ROW('Hygiene Data'!C41)))</f>
        <v/>
      </c>
      <c r="DP47" s="36" t="str">
        <f ca="true">+IF(OFFSET('Hygiene Data'!$C$13,0,10*ROW('Hygiene Data'!C41))="","",OFFSET('Hygiene Data'!$C$13,0,10*ROW('Hygiene Data'!C41)))</f>
        <v/>
      </c>
      <c r="DQ47" s="36" t="str">
        <f ca="true">+IF(OFFSET('Hygiene Data'!$C$14,0,10*ROW('Hygiene Data'!C41))="","",OFFSET('Hygiene Data'!$C$14,0,10*ROW('Hygiene Data'!C41)))</f>
        <v/>
      </c>
      <c r="DR47" s="36" t="str">
        <f ca="true">+IF(OFFSET('Hygiene Data'!$D$12,0,10*ROW('Hygiene Data'!D41))="","",OFFSET('Hygiene Data'!$D$12,0,10*ROW('Hygiene Data'!D41)))</f>
        <v/>
      </c>
      <c r="DS47" s="36" t="str">
        <f ca="true">+IF(OFFSET('Hygiene Data'!$D$13,0,10*ROW('Hygiene Data'!D41))="","",OFFSET('Hygiene Data'!$D$13,0,10*ROW('Hygiene Data'!D41)))</f>
        <v/>
      </c>
      <c r="DT47" s="36" t="str">
        <f ca="true">+IF(OFFSET('Hygiene Data'!$D$14,0,10*ROW('Hygiene Data'!D41))="","",OFFSET('Hygiene Data'!$D$14,0,10*ROW('Hygiene Data'!D41)))</f>
        <v/>
      </c>
      <c r="DU47" s="36" t="str">
        <f ca="true">+IF(OFFSET('Hygiene Data'!$E$12,0,10*ROW('Hygiene Data'!E41))="","",OFFSET('Hygiene Data'!$E$12,0,10*ROW('Hygiene Data'!E41)))</f>
        <v/>
      </c>
      <c r="DV47" s="36" t="str">
        <f ca="true">+IF(OFFSET('Hygiene Data'!$E$13,0,10*ROW('Hygiene Data'!E41))="","",OFFSET('Hygiene Data'!$E$13,0,10*ROW('Hygiene Data'!E41)))</f>
        <v/>
      </c>
      <c r="DW47" s="36" t="str">
        <f ca="true">+IF(OFFSET('Hygiene Data'!$E$14,0,10*ROW('Hygiene Data'!E41))="","",OFFSET('Hygiene Data'!$E$14,0,10*ROW('Hygiene Data'!E41)))</f>
        <v/>
      </c>
      <c r="DX47" s="36" t="str">
        <f ca="true">+IF(OFFSET('Hygiene Data'!$F$12,0,10*ROW('Hygiene Data'!F41))="","",OFFSET('Hygiene Data'!$F$12,0,10*ROW('Hygiene Data'!F41)))</f>
        <v/>
      </c>
      <c r="DY47" s="36" t="str">
        <f ca="true">+IF(OFFSET('Hygiene Data'!$F$13,0,10*ROW('Hygiene Data'!F41))="","",OFFSET('Hygiene Data'!$F$13,0,10*ROW('Hygiene Data'!F41)))</f>
        <v/>
      </c>
      <c r="DZ47" s="36" t="str">
        <f ca="true">+IF(OFFSET('Hygiene Data'!$F$14,0,10*ROW('Hygiene Data'!F41))="","",OFFSET('Hygiene Data'!$F$14,0,10*ROW('Hygiene Data'!F41)))</f>
        <v/>
      </c>
      <c r="EA47" s="36" t="str">
        <f ca="true">+IF(OFFSET('Hygiene Data'!$G$12,0,10*ROW('Hygiene Data'!G41))="","",OFFSET('Hygiene Data'!$G$12,0,10*ROW('Hygiene Data'!G41)))</f>
        <v/>
      </c>
      <c r="EB47" s="36" t="str">
        <f ca="true">+IF(OFFSET('Hygiene Data'!$G$13,0,10*ROW('Hygiene Data'!G41))="","",OFFSET('Hygiene Data'!$G$13,0,10*ROW('Hygiene Data'!G41)))</f>
        <v/>
      </c>
      <c r="EC47" s="36" t="str">
        <f ca="true">+IF(OFFSET('Hygiene Data'!$G$14,0,10*ROW('Hygiene Data'!G41))="","",OFFSET('Hygiene Data'!$G$14,0,10*ROW('Hygiene Data'!G41)))</f>
        <v/>
      </c>
      <c r="ED47" s="36" t="str">
        <f ca="true">+IF(OFFSET('Hygiene Data'!$H$12,0,10*ROW('Hygiene Data'!H41))="","",OFFSET('Hygiene Data'!$H$12,0,10*ROW('Hygiene Data'!H41)))</f>
        <v/>
      </c>
      <c r="EE47" s="36" t="str">
        <f ca="true">+IF(OFFSET('Hygiene Data'!$H$13,0,10*ROW('Hygiene Data'!H41))="","",OFFSET('Hygiene Data'!$H$13,0,10*ROW('Hygiene Data'!H41)))</f>
        <v/>
      </c>
      <c r="EF47" s="36" t="str">
        <f ca="true">+IF(OFFSET('Hygiene Data'!$H$14,0,10*ROW('Hygiene Data'!H41))="","",OFFSET('Hygiene Data'!$H$14,0,10*ROW('Hygiene Data'!H41)))</f>
        <v/>
      </c>
    </row>
    <row r="48" x14ac:dyDescent="0.2">
      <c r="A48" s="59" t="str">
        <f ca="true">+IF(OFFSET('Water Data'!$B$1,0,10*ROW('Water Data'!B45))="","",OFFSET('Water Data'!$B$1,0,10*ROW('Water Data'!B45)))</f>
        <v/>
      </c>
      <c r="B48" s="59" t="str">
        <f ca="true">+IF(OFFSET('Water Data'!$A$3,0,10*ROW('Water Data'!A45))="","",OFFSET('Water Data'!$A$3,0,10*ROW('Water Data'!A45)))</f>
        <v/>
      </c>
      <c r="C48" s="59" t="str">
        <f ca="true">+IF(OFFSET('Water Data'!$C$3,0,10*ROW('Water Data'!C45))="","",OFFSET('Water Data'!$C$3,0,10*ROW('Water Data'!C45)))</f>
        <v/>
      </c>
      <c r="D48" s="252"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52"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52"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52"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52"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52"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52"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52"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52"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52"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52"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52"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52"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52"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52"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52"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52"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52"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3"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3"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3"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3"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3"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3"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3"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3"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3"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3"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3"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3"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3"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3"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3"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3"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3"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3"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3"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3"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3"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3"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3"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3"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3"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3"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3"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3"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3"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3"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4"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4"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4"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4"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4"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4"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4"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4"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4"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4"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4"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4"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4"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4"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4"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4"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4"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4"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6" t="str">
        <f ca="true">+IF(OFFSET('Water Data'!$C$28,0,10*ROW('Water Data'!C42))="","",OFFSET('Water Data'!$C$28,0,10*ROW('Water Data'!C42)))</f>
        <v/>
      </c>
      <c r="BT48" s="36" t="str">
        <f ca="true">+IF(OFFSET('Water Data'!$C$29,0,10*ROW('Water Data'!C42))="","",OFFSET('Water Data'!$C$29,0,10*ROW('Water Data'!C42)))</f>
        <v/>
      </c>
      <c r="BU48" s="36" t="str">
        <f ca="true">+IF(OFFSET('Water Data'!$C$30,0,10*ROW('Water Data'!C42))="","",OFFSET('Water Data'!$C$30,0,10*ROW('Water Data'!C42)))</f>
        <v/>
      </c>
      <c r="BV48" s="36" t="str">
        <f ca="true">+IF(OFFSET('Water Data'!$D$28,0,10*ROW('Water Data'!D42))="","",OFFSET('Water Data'!$D$28,0,10*ROW('Water Data'!D42)))</f>
        <v/>
      </c>
      <c r="BW48" s="36" t="str">
        <f ca="true">+IF(OFFSET('Water Data'!$D$29,0,10*ROW('Water Data'!D42))="","",OFFSET('Water Data'!$D$29,0,10*ROW('Water Data'!D42)))</f>
        <v/>
      </c>
      <c r="BX48" s="36" t="str">
        <f ca="true">+IF(OFFSET('Water Data'!$D$30,0,10*ROW('Water Data'!D42))="","",OFFSET('Water Data'!$D$30,0,10*ROW('Water Data'!D42)))</f>
        <v/>
      </c>
      <c r="BY48" s="36" t="str">
        <f ca="true">+IF(OFFSET('Water Data'!$E$28,0,10*ROW('Water Data'!E42))="","",OFFSET('Water Data'!$E$28,0,10*ROW('Water Data'!E42)))</f>
        <v/>
      </c>
      <c r="BZ48" s="36" t="str">
        <f ca="true">+IF(OFFSET('Water Data'!$E$29,0,10*ROW('Water Data'!E42))="","",OFFSET('Water Data'!$E$29,0,10*ROW('Water Data'!E42)))</f>
        <v/>
      </c>
      <c r="CA48" s="36" t="str">
        <f ca="true">+IF(OFFSET('Water Data'!$E$30,0,10*ROW('Water Data'!E42))="","",OFFSET('Water Data'!$E$30,0,10*ROW('Water Data'!E42)))</f>
        <v/>
      </c>
      <c r="CB48" s="36" t="str">
        <f ca="true">+IF(OFFSET('Water Data'!$F$28,0,10*ROW('Water Data'!F42))="","",OFFSET('Water Data'!$F$28,0,10*ROW('Water Data'!F42)))</f>
        <v/>
      </c>
      <c r="CC48" s="36" t="str">
        <f ca="true">+IF(OFFSET('Water Data'!$F$29,0,10*ROW('Water Data'!F42))="","",OFFSET('Water Data'!$F$29,0,10*ROW('Water Data'!F42)))</f>
        <v/>
      </c>
      <c r="CD48" s="36" t="str">
        <f ca="true">+IF(OFFSET('Water Data'!$F$30,0,10*ROW('Water Data'!F42))="","",OFFSET('Water Data'!$F$30,0,10*ROW('Water Data'!F42)))</f>
        <v/>
      </c>
      <c r="CE48" s="36" t="str">
        <f ca="true">+IF(OFFSET('Water Data'!$G$28,0,10*ROW('Water Data'!G42))="","",OFFSET('Water Data'!$G$28,0,10*ROW('Water Data'!G42)))</f>
        <v/>
      </c>
      <c r="CF48" s="36" t="str">
        <f ca="true">+IF(OFFSET('Water Data'!$G$29,0,10*ROW('Water Data'!G42))="","",OFFSET('Water Data'!$G$29,0,10*ROW('Water Data'!G42)))</f>
        <v/>
      </c>
      <c r="CG48" s="36" t="str">
        <f ca="true">+IF(OFFSET('Water Data'!$G$30,0,10*ROW('Water Data'!G42))="","",OFFSET('Water Data'!$G$30,0,10*ROW('Water Data'!G42)))</f>
        <v/>
      </c>
      <c r="CH48" s="36" t="str">
        <f ca="true">+IF(OFFSET('Water Data'!$H$28,0,10*ROW('Water Data'!H42))="","",OFFSET('Water Data'!$H$28,0,10*ROW('Water Data'!H42)))</f>
        <v/>
      </c>
      <c r="CI48" s="36" t="str">
        <f ca="true">+IF(OFFSET('Water Data'!$H$29,0,10*ROW('Water Data'!H42))="","",OFFSET('Water Data'!$H$29,0,10*ROW('Water Data'!H42)))</f>
        <v/>
      </c>
      <c r="CJ48" s="36" t="str">
        <f ca="true">+IF(OFFSET('Water Data'!$H$30,0,10*ROW('Water Data'!H42))="","",OFFSET('Water Data'!$H$30,0,10*ROW('Water Data'!H42)))</f>
        <v/>
      </c>
      <c r="CK48" s="36" t="str">
        <f ca="true">+IF(OFFSET('Sanitation Data'!$C$29,0,10*ROW('Sanitation Data'!C42))="","",OFFSET('Sanitation Data'!$C$29,0,10*ROW('Sanitation Data'!C42)))</f>
        <v/>
      </c>
      <c r="CL48" s="36" t="str">
        <f ca="true">+IF(OFFSET('Sanitation Data'!$C$30,0,10*ROW('Sanitation Data'!C42))="","",OFFSET('Sanitation Data'!$C$30,0,10*ROW('Sanitation Data'!C42)))</f>
        <v/>
      </c>
      <c r="CM48" s="36" t="str">
        <f ca="true">+IF(OFFSET('Sanitation Data'!$C$31,0,10*ROW('Sanitation Data'!C42))="","",OFFSET('Sanitation Data'!$C$31,0,10*ROW('Sanitation Data'!C42)))</f>
        <v/>
      </c>
      <c r="CN48" s="36" t="str">
        <f ca="true">+IF(OFFSET('Sanitation Data'!$C$32,0,10*ROW('Sanitation Data'!C42))="","",OFFSET('Sanitation Data'!$C$32,0,10*ROW('Sanitation Data'!C42)))</f>
        <v/>
      </c>
      <c r="CO48" s="36" t="str">
        <f ca="true">+IF(OFFSET('Sanitation Data'!$C$33,0,10*ROW('Sanitation Data'!C42))="","",OFFSET('Sanitation Data'!$C$33,0,10*ROW('Sanitation Data'!C42)))</f>
        <v/>
      </c>
      <c r="CP48" s="36" t="str">
        <f ca="true">+IF(OFFSET('Sanitation Data'!$D$29,0,10*ROW('Sanitation Data'!D42))="","",OFFSET('Sanitation Data'!$D$29,0,10*ROW('Sanitation Data'!D42)))</f>
        <v/>
      </c>
      <c r="CQ48" s="36" t="str">
        <f ca="true">+IF(OFFSET('Sanitation Data'!$D$30,0,10*ROW('Sanitation Data'!D42))="","",OFFSET('Sanitation Data'!$D$30,0,10*ROW('Sanitation Data'!D42)))</f>
        <v/>
      </c>
      <c r="CR48" s="36" t="str">
        <f ca="true">+IF(OFFSET('Sanitation Data'!$D$31,0,10*ROW('Sanitation Data'!D42))="","",OFFSET('Sanitation Data'!$D$31,0,10*ROW('Sanitation Data'!D42)))</f>
        <v/>
      </c>
      <c r="CS48" s="36" t="str">
        <f ca="true">+IF(OFFSET('Sanitation Data'!$D$32,0,10*ROW('Sanitation Data'!D42))="","",OFFSET('Sanitation Data'!$D$32,0,10*ROW('Sanitation Data'!D42)))</f>
        <v/>
      </c>
      <c r="CT48" s="36" t="str">
        <f ca="true">+IF(OFFSET('Sanitation Data'!$D$33,0,10*ROW('Sanitation Data'!D42))="","",OFFSET('Sanitation Data'!$D$33,0,10*ROW('Sanitation Data'!D42)))</f>
        <v/>
      </c>
      <c r="CU48" s="36" t="str">
        <f ca="true">+IF(OFFSET('Sanitation Data'!$E$29,0,10*ROW('Sanitation Data'!E42))="","",OFFSET('Sanitation Data'!$E$29,0,10*ROW('Sanitation Data'!E42)))</f>
        <v/>
      </c>
      <c r="CV48" s="36" t="str">
        <f ca="true">+IF(OFFSET('Sanitation Data'!$E$30,0,10*ROW('Sanitation Data'!E42))="","",OFFSET('Sanitation Data'!$E$30,0,10*ROW('Sanitation Data'!E42)))</f>
        <v/>
      </c>
      <c r="CW48" s="36" t="str">
        <f ca="true">+IF(OFFSET('Sanitation Data'!$E$31,0,10*ROW('Sanitation Data'!E42))="","",OFFSET('Sanitation Data'!$E$31,0,10*ROW('Sanitation Data'!E42)))</f>
        <v/>
      </c>
      <c r="CX48" s="36" t="str">
        <f ca="true">+IF(OFFSET('Sanitation Data'!$E$32,0,10*ROW('Sanitation Data'!E42))="","",OFFSET('Sanitation Data'!$E$32,0,10*ROW('Sanitation Data'!E42)))</f>
        <v/>
      </c>
      <c r="CY48" s="36" t="str">
        <f ca="true">+IF(OFFSET('Sanitation Data'!$E$33,0,10*ROW('Sanitation Data'!E42))="","",OFFSET('Sanitation Data'!$E$33,0,10*ROW('Sanitation Data'!E42)))</f>
        <v/>
      </c>
      <c r="CZ48" s="36" t="str">
        <f ca="true">+IF(OFFSET('Sanitation Data'!$F$29,0,10*ROW('Sanitation Data'!F42))="","",OFFSET('Sanitation Data'!$F$29,0,10*ROW('Sanitation Data'!F42)))</f>
        <v/>
      </c>
      <c r="DA48" s="36" t="str">
        <f ca="true">+IF(OFFSET('Sanitation Data'!$F$30,0,10*ROW('Sanitation Data'!F42))="","",OFFSET('Sanitation Data'!$F$30,0,10*ROW('Sanitation Data'!F42)))</f>
        <v/>
      </c>
      <c r="DB48" s="36" t="str">
        <f ca="true">+IF(OFFSET('Sanitation Data'!$F$31,0,10*ROW('Sanitation Data'!F42))="","",OFFSET('Sanitation Data'!$F$31,0,10*ROW('Sanitation Data'!F42)))</f>
        <v/>
      </c>
      <c r="DC48" s="36" t="str">
        <f ca="true">+IF(OFFSET('Sanitation Data'!$F$32,0,10*ROW('Sanitation Data'!F42))="","",OFFSET('Sanitation Data'!$F$32,0,10*ROW('Sanitation Data'!F42)))</f>
        <v/>
      </c>
      <c r="DD48" s="36" t="str">
        <f ca="true">+IF(OFFSET('Sanitation Data'!$F$33,0,10*ROW('Sanitation Data'!F42))="","",OFFSET('Sanitation Data'!$F$33,0,10*ROW('Sanitation Data'!F42)))</f>
        <v/>
      </c>
      <c r="DE48" s="36" t="str">
        <f ca="true">+IF(OFFSET('Sanitation Data'!$G$29,0,10*ROW('Sanitation Data'!G42))="","",OFFSET('Sanitation Data'!$G$29,0,10*ROW('Sanitation Data'!G42)))</f>
        <v/>
      </c>
      <c r="DF48" s="36" t="str">
        <f ca="true">+IF(OFFSET('Sanitation Data'!$G$30,0,10*ROW('Sanitation Data'!G42))="","",OFFSET('Sanitation Data'!$G$30,0,10*ROW('Sanitation Data'!G42)))</f>
        <v/>
      </c>
      <c r="DG48" s="36" t="str">
        <f ca="true">+IF(OFFSET('Sanitation Data'!$G$31,0,10*ROW('Sanitation Data'!G42))="","",OFFSET('Sanitation Data'!$G$31,0,10*ROW('Sanitation Data'!G42)))</f>
        <v/>
      </c>
      <c r="DH48" s="36" t="str">
        <f ca="true">+IF(OFFSET('Sanitation Data'!$G$32,0,10*ROW('Sanitation Data'!G42))="","",OFFSET('Sanitation Data'!$G$32,0,10*ROW('Sanitation Data'!G42)))</f>
        <v/>
      </c>
      <c r="DI48" s="36" t="str">
        <f ca="true">+IF(OFFSET('Sanitation Data'!$G$33,0,10*ROW('Sanitation Data'!G42))="","",OFFSET('Sanitation Data'!$G$33,0,10*ROW('Sanitation Data'!G42)))</f>
        <v/>
      </c>
      <c r="DJ48" s="36" t="str">
        <f ca="true">+IF(OFFSET('Sanitation Data'!$H$29,0,10*ROW('Sanitation Data'!H42))="","",OFFSET('Sanitation Data'!$H$29,0,10*ROW('Sanitation Data'!H42)))</f>
        <v/>
      </c>
      <c r="DK48" s="36" t="str">
        <f ca="true">+IF(OFFSET('Sanitation Data'!$H$30,0,10*ROW('Sanitation Data'!H42))="","",OFFSET('Sanitation Data'!$H$30,0,10*ROW('Sanitation Data'!H42)))</f>
        <v/>
      </c>
      <c r="DL48" s="36" t="str">
        <f ca="true">+IF(OFFSET('Sanitation Data'!$H$31,0,10*ROW('Sanitation Data'!H42))="","",OFFSET('Sanitation Data'!$H$31,0,10*ROW('Sanitation Data'!H42)))</f>
        <v/>
      </c>
      <c r="DM48" s="36" t="str">
        <f ca="true">+IF(OFFSET('Sanitation Data'!$H$32,0,10*ROW('Sanitation Data'!H42))="","",OFFSET('Sanitation Data'!$H$32,0,10*ROW('Sanitation Data'!H42)))</f>
        <v/>
      </c>
      <c r="DN48" s="36" t="str">
        <f ca="true">+IF(OFFSET('Sanitation Data'!$H$33,0,10*ROW('Sanitation Data'!H42))="","",OFFSET('Sanitation Data'!$H$33,0,10*ROW('Sanitation Data'!H42)))</f>
        <v/>
      </c>
      <c r="DO48" s="36" t="str">
        <f ca="true">+IF(OFFSET('Hygiene Data'!$C$12,0,10*ROW('Hygiene Data'!C42))="","",OFFSET('Hygiene Data'!$C$12,0,10*ROW('Hygiene Data'!C42)))</f>
        <v/>
      </c>
      <c r="DP48" s="36" t="str">
        <f ca="true">+IF(OFFSET('Hygiene Data'!$C$13,0,10*ROW('Hygiene Data'!C42))="","",OFFSET('Hygiene Data'!$C$13,0,10*ROW('Hygiene Data'!C42)))</f>
        <v/>
      </c>
      <c r="DQ48" s="36" t="str">
        <f ca="true">+IF(OFFSET('Hygiene Data'!$C$14,0,10*ROW('Hygiene Data'!C42))="","",OFFSET('Hygiene Data'!$C$14,0,10*ROW('Hygiene Data'!C42)))</f>
        <v/>
      </c>
      <c r="DR48" s="36" t="str">
        <f ca="true">+IF(OFFSET('Hygiene Data'!$D$12,0,10*ROW('Hygiene Data'!D42))="","",OFFSET('Hygiene Data'!$D$12,0,10*ROW('Hygiene Data'!D42)))</f>
        <v/>
      </c>
      <c r="DS48" s="36" t="str">
        <f ca="true">+IF(OFFSET('Hygiene Data'!$D$13,0,10*ROW('Hygiene Data'!D42))="","",OFFSET('Hygiene Data'!$D$13,0,10*ROW('Hygiene Data'!D42)))</f>
        <v/>
      </c>
      <c r="DT48" s="36" t="str">
        <f ca="true">+IF(OFFSET('Hygiene Data'!$D$14,0,10*ROW('Hygiene Data'!D42))="","",OFFSET('Hygiene Data'!$D$14,0,10*ROW('Hygiene Data'!D42)))</f>
        <v/>
      </c>
      <c r="DU48" s="36" t="str">
        <f ca="true">+IF(OFFSET('Hygiene Data'!$E$12,0,10*ROW('Hygiene Data'!E42))="","",OFFSET('Hygiene Data'!$E$12,0,10*ROW('Hygiene Data'!E42)))</f>
        <v/>
      </c>
      <c r="DV48" s="36" t="str">
        <f ca="true">+IF(OFFSET('Hygiene Data'!$E$13,0,10*ROW('Hygiene Data'!E42))="","",OFFSET('Hygiene Data'!$E$13,0,10*ROW('Hygiene Data'!E42)))</f>
        <v/>
      </c>
      <c r="DW48" s="36" t="str">
        <f ca="true">+IF(OFFSET('Hygiene Data'!$E$14,0,10*ROW('Hygiene Data'!E42))="","",OFFSET('Hygiene Data'!$E$14,0,10*ROW('Hygiene Data'!E42)))</f>
        <v/>
      </c>
      <c r="DX48" s="36" t="str">
        <f ca="true">+IF(OFFSET('Hygiene Data'!$F$12,0,10*ROW('Hygiene Data'!F42))="","",OFFSET('Hygiene Data'!$F$12,0,10*ROW('Hygiene Data'!F42)))</f>
        <v/>
      </c>
      <c r="DY48" s="36" t="str">
        <f ca="true">+IF(OFFSET('Hygiene Data'!$F$13,0,10*ROW('Hygiene Data'!F42))="","",OFFSET('Hygiene Data'!$F$13,0,10*ROW('Hygiene Data'!F42)))</f>
        <v/>
      </c>
      <c r="DZ48" s="36" t="str">
        <f ca="true">+IF(OFFSET('Hygiene Data'!$F$14,0,10*ROW('Hygiene Data'!F42))="","",OFFSET('Hygiene Data'!$F$14,0,10*ROW('Hygiene Data'!F42)))</f>
        <v/>
      </c>
      <c r="EA48" s="36" t="str">
        <f ca="true">+IF(OFFSET('Hygiene Data'!$G$12,0,10*ROW('Hygiene Data'!G42))="","",OFFSET('Hygiene Data'!$G$12,0,10*ROW('Hygiene Data'!G42)))</f>
        <v/>
      </c>
      <c r="EB48" s="36" t="str">
        <f ca="true">+IF(OFFSET('Hygiene Data'!$G$13,0,10*ROW('Hygiene Data'!G42))="","",OFFSET('Hygiene Data'!$G$13,0,10*ROW('Hygiene Data'!G42)))</f>
        <v/>
      </c>
      <c r="EC48" s="36" t="str">
        <f ca="true">+IF(OFFSET('Hygiene Data'!$G$14,0,10*ROW('Hygiene Data'!G42))="","",OFFSET('Hygiene Data'!$G$14,0,10*ROW('Hygiene Data'!G42)))</f>
        <v/>
      </c>
      <c r="ED48" s="36" t="str">
        <f ca="true">+IF(OFFSET('Hygiene Data'!$H$12,0,10*ROW('Hygiene Data'!H42))="","",OFFSET('Hygiene Data'!$H$12,0,10*ROW('Hygiene Data'!H42)))</f>
        <v/>
      </c>
      <c r="EE48" s="36" t="str">
        <f ca="true">+IF(OFFSET('Hygiene Data'!$H$13,0,10*ROW('Hygiene Data'!H42))="","",OFFSET('Hygiene Data'!$H$13,0,10*ROW('Hygiene Data'!H42)))</f>
        <v/>
      </c>
      <c r="EF48" s="36" t="str">
        <f ca="true">+IF(OFFSET('Hygiene Data'!$H$14,0,10*ROW('Hygiene Data'!H42))="","",OFFSET('Hygiene Data'!$H$14,0,10*ROW('Hygiene Data'!H42)))</f>
        <v/>
      </c>
    </row>
    <row r="49" x14ac:dyDescent="0.2">
      <c r="A49" s="59" t="str">
        <f ca="true">+IF(OFFSET('Water Data'!$B$1,0,10*ROW('Water Data'!B46))="","",OFFSET('Water Data'!$B$1,0,10*ROW('Water Data'!B46)))</f>
        <v/>
      </c>
      <c r="B49" s="59" t="str">
        <f ca="true">+IF(OFFSET('Water Data'!$A$3,0,10*ROW('Water Data'!A46))="","",OFFSET('Water Data'!$A$3,0,10*ROW('Water Data'!A46)))</f>
        <v/>
      </c>
      <c r="C49" s="59" t="str">
        <f ca="true">+IF(OFFSET('Water Data'!$C$3,0,10*ROW('Water Data'!C46))="","",OFFSET('Water Data'!$C$3,0,10*ROW('Water Data'!C46)))</f>
        <v/>
      </c>
      <c r="D49" s="252"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52"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52"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52"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52"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52"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52"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52"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52"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52"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52"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52"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52"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52"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52"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52"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52"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52"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3"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3"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3"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3"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3"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3"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3"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3"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3"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3"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3"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3"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3"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3"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3"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3"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3"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3"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3"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3"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3"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3"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3"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3"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3"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3"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3"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3"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3"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3"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4"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4"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4"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4"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4"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4"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4"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4"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4"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4"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4"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4"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4"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4"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4"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4"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4"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4"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6" t="str">
        <f ca="true">+IF(OFFSET('Water Data'!$C$28,0,10*ROW('Water Data'!C43))="","",OFFSET('Water Data'!$C$28,0,10*ROW('Water Data'!C43)))</f>
        <v/>
      </c>
      <c r="BT49" s="36" t="str">
        <f ca="true">+IF(OFFSET('Water Data'!$C$29,0,10*ROW('Water Data'!C43))="","",OFFSET('Water Data'!$C$29,0,10*ROW('Water Data'!C43)))</f>
        <v/>
      </c>
      <c r="BU49" s="36" t="str">
        <f ca="true">+IF(OFFSET('Water Data'!$C$30,0,10*ROW('Water Data'!C43))="","",OFFSET('Water Data'!$C$30,0,10*ROW('Water Data'!C43)))</f>
        <v/>
      </c>
      <c r="BV49" s="36" t="str">
        <f ca="true">+IF(OFFSET('Water Data'!$D$28,0,10*ROW('Water Data'!D43))="","",OFFSET('Water Data'!$D$28,0,10*ROW('Water Data'!D43)))</f>
        <v/>
      </c>
      <c r="BW49" s="36" t="str">
        <f ca="true">+IF(OFFSET('Water Data'!$D$29,0,10*ROW('Water Data'!D43))="","",OFFSET('Water Data'!$D$29,0,10*ROW('Water Data'!D43)))</f>
        <v/>
      </c>
      <c r="BX49" s="36" t="str">
        <f ca="true">+IF(OFFSET('Water Data'!$D$30,0,10*ROW('Water Data'!D43))="","",OFFSET('Water Data'!$D$30,0,10*ROW('Water Data'!D43)))</f>
        <v/>
      </c>
      <c r="BY49" s="36" t="str">
        <f ca="true">+IF(OFFSET('Water Data'!$E$28,0,10*ROW('Water Data'!E43))="","",OFFSET('Water Data'!$E$28,0,10*ROW('Water Data'!E43)))</f>
        <v/>
      </c>
      <c r="BZ49" s="36" t="str">
        <f ca="true">+IF(OFFSET('Water Data'!$E$29,0,10*ROW('Water Data'!E43))="","",OFFSET('Water Data'!$E$29,0,10*ROW('Water Data'!E43)))</f>
        <v/>
      </c>
      <c r="CA49" s="36" t="str">
        <f ca="true">+IF(OFFSET('Water Data'!$E$30,0,10*ROW('Water Data'!E43))="","",OFFSET('Water Data'!$E$30,0,10*ROW('Water Data'!E43)))</f>
        <v/>
      </c>
      <c r="CB49" s="36" t="str">
        <f ca="true">+IF(OFFSET('Water Data'!$F$28,0,10*ROW('Water Data'!F43))="","",OFFSET('Water Data'!$F$28,0,10*ROW('Water Data'!F43)))</f>
        <v/>
      </c>
      <c r="CC49" s="36" t="str">
        <f ca="true">+IF(OFFSET('Water Data'!$F$29,0,10*ROW('Water Data'!F43))="","",OFFSET('Water Data'!$F$29,0,10*ROW('Water Data'!F43)))</f>
        <v/>
      </c>
      <c r="CD49" s="36" t="str">
        <f ca="true">+IF(OFFSET('Water Data'!$F$30,0,10*ROW('Water Data'!F43))="","",OFFSET('Water Data'!$F$30,0,10*ROW('Water Data'!F43)))</f>
        <v/>
      </c>
      <c r="CE49" s="36" t="str">
        <f ca="true">+IF(OFFSET('Water Data'!$G$28,0,10*ROW('Water Data'!G43))="","",OFFSET('Water Data'!$G$28,0,10*ROW('Water Data'!G43)))</f>
        <v/>
      </c>
      <c r="CF49" s="36" t="str">
        <f ca="true">+IF(OFFSET('Water Data'!$G$29,0,10*ROW('Water Data'!G43))="","",OFFSET('Water Data'!$G$29,0,10*ROW('Water Data'!G43)))</f>
        <v/>
      </c>
      <c r="CG49" s="36" t="str">
        <f ca="true">+IF(OFFSET('Water Data'!$G$30,0,10*ROW('Water Data'!G43))="","",OFFSET('Water Data'!$G$30,0,10*ROW('Water Data'!G43)))</f>
        <v/>
      </c>
      <c r="CH49" s="36" t="str">
        <f ca="true">+IF(OFFSET('Water Data'!$H$28,0,10*ROW('Water Data'!H43))="","",OFFSET('Water Data'!$H$28,0,10*ROW('Water Data'!H43)))</f>
        <v/>
      </c>
      <c r="CI49" s="36" t="str">
        <f ca="true">+IF(OFFSET('Water Data'!$H$29,0,10*ROW('Water Data'!H43))="","",OFFSET('Water Data'!$H$29,0,10*ROW('Water Data'!H43)))</f>
        <v/>
      </c>
      <c r="CJ49" s="36" t="str">
        <f ca="true">+IF(OFFSET('Water Data'!$H$30,0,10*ROW('Water Data'!H43))="","",OFFSET('Water Data'!$H$30,0,10*ROW('Water Data'!H43)))</f>
        <v/>
      </c>
      <c r="CK49" s="36" t="str">
        <f ca="true">+IF(OFFSET('Sanitation Data'!$C$29,0,10*ROW('Sanitation Data'!C43))="","",OFFSET('Sanitation Data'!$C$29,0,10*ROW('Sanitation Data'!C43)))</f>
        <v/>
      </c>
      <c r="CL49" s="36" t="str">
        <f ca="true">+IF(OFFSET('Sanitation Data'!$C$30,0,10*ROW('Sanitation Data'!C43))="","",OFFSET('Sanitation Data'!$C$30,0,10*ROW('Sanitation Data'!C43)))</f>
        <v/>
      </c>
      <c r="CM49" s="36" t="str">
        <f ca="true">+IF(OFFSET('Sanitation Data'!$C$31,0,10*ROW('Sanitation Data'!C43))="","",OFFSET('Sanitation Data'!$C$31,0,10*ROW('Sanitation Data'!C43)))</f>
        <v/>
      </c>
      <c r="CN49" s="36" t="str">
        <f ca="true">+IF(OFFSET('Sanitation Data'!$C$32,0,10*ROW('Sanitation Data'!C43))="","",OFFSET('Sanitation Data'!$C$32,0,10*ROW('Sanitation Data'!C43)))</f>
        <v/>
      </c>
      <c r="CO49" s="36" t="str">
        <f ca="true">+IF(OFFSET('Sanitation Data'!$C$33,0,10*ROW('Sanitation Data'!C43))="","",OFFSET('Sanitation Data'!$C$33,0,10*ROW('Sanitation Data'!C43)))</f>
        <v/>
      </c>
      <c r="CP49" s="36" t="str">
        <f ca="true">+IF(OFFSET('Sanitation Data'!$D$29,0,10*ROW('Sanitation Data'!D43))="","",OFFSET('Sanitation Data'!$D$29,0,10*ROW('Sanitation Data'!D43)))</f>
        <v/>
      </c>
      <c r="CQ49" s="36" t="str">
        <f ca="true">+IF(OFFSET('Sanitation Data'!$D$30,0,10*ROW('Sanitation Data'!D43))="","",OFFSET('Sanitation Data'!$D$30,0,10*ROW('Sanitation Data'!D43)))</f>
        <v/>
      </c>
      <c r="CR49" s="36" t="str">
        <f ca="true">+IF(OFFSET('Sanitation Data'!$D$31,0,10*ROW('Sanitation Data'!D43))="","",OFFSET('Sanitation Data'!$D$31,0,10*ROW('Sanitation Data'!D43)))</f>
        <v/>
      </c>
      <c r="CS49" s="36" t="str">
        <f ca="true">+IF(OFFSET('Sanitation Data'!$D$32,0,10*ROW('Sanitation Data'!D43))="","",OFFSET('Sanitation Data'!$D$32,0,10*ROW('Sanitation Data'!D43)))</f>
        <v/>
      </c>
      <c r="CT49" s="36" t="str">
        <f ca="true">+IF(OFFSET('Sanitation Data'!$D$33,0,10*ROW('Sanitation Data'!D43))="","",OFFSET('Sanitation Data'!$D$33,0,10*ROW('Sanitation Data'!D43)))</f>
        <v/>
      </c>
      <c r="CU49" s="36" t="str">
        <f ca="true">+IF(OFFSET('Sanitation Data'!$E$29,0,10*ROW('Sanitation Data'!E43))="","",OFFSET('Sanitation Data'!$E$29,0,10*ROW('Sanitation Data'!E43)))</f>
        <v/>
      </c>
      <c r="CV49" s="36" t="str">
        <f ca="true">+IF(OFFSET('Sanitation Data'!$E$30,0,10*ROW('Sanitation Data'!E43))="","",OFFSET('Sanitation Data'!$E$30,0,10*ROW('Sanitation Data'!E43)))</f>
        <v/>
      </c>
      <c r="CW49" s="36" t="str">
        <f ca="true">+IF(OFFSET('Sanitation Data'!$E$31,0,10*ROW('Sanitation Data'!E43))="","",OFFSET('Sanitation Data'!$E$31,0,10*ROW('Sanitation Data'!E43)))</f>
        <v/>
      </c>
      <c r="CX49" s="36" t="str">
        <f ca="true">+IF(OFFSET('Sanitation Data'!$E$32,0,10*ROW('Sanitation Data'!E43))="","",OFFSET('Sanitation Data'!$E$32,0,10*ROW('Sanitation Data'!E43)))</f>
        <v/>
      </c>
      <c r="CY49" s="36" t="str">
        <f ca="true">+IF(OFFSET('Sanitation Data'!$E$33,0,10*ROW('Sanitation Data'!E43))="","",OFFSET('Sanitation Data'!$E$33,0,10*ROW('Sanitation Data'!E43)))</f>
        <v/>
      </c>
      <c r="CZ49" s="36" t="str">
        <f ca="true">+IF(OFFSET('Sanitation Data'!$F$29,0,10*ROW('Sanitation Data'!F43))="","",OFFSET('Sanitation Data'!$F$29,0,10*ROW('Sanitation Data'!F43)))</f>
        <v/>
      </c>
      <c r="DA49" s="36" t="str">
        <f ca="true">+IF(OFFSET('Sanitation Data'!$F$30,0,10*ROW('Sanitation Data'!F43))="","",OFFSET('Sanitation Data'!$F$30,0,10*ROW('Sanitation Data'!F43)))</f>
        <v/>
      </c>
      <c r="DB49" s="36" t="str">
        <f ca="true">+IF(OFFSET('Sanitation Data'!$F$31,0,10*ROW('Sanitation Data'!F43))="","",OFFSET('Sanitation Data'!$F$31,0,10*ROW('Sanitation Data'!F43)))</f>
        <v/>
      </c>
      <c r="DC49" s="36" t="str">
        <f ca="true">+IF(OFFSET('Sanitation Data'!$F$32,0,10*ROW('Sanitation Data'!F43))="","",OFFSET('Sanitation Data'!$F$32,0,10*ROW('Sanitation Data'!F43)))</f>
        <v/>
      </c>
      <c r="DD49" s="36" t="str">
        <f ca="true">+IF(OFFSET('Sanitation Data'!$F$33,0,10*ROW('Sanitation Data'!F43))="","",OFFSET('Sanitation Data'!$F$33,0,10*ROW('Sanitation Data'!F43)))</f>
        <v/>
      </c>
      <c r="DE49" s="36" t="str">
        <f ca="true">+IF(OFFSET('Sanitation Data'!$G$29,0,10*ROW('Sanitation Data'!G43))="","",OFFSET('Sanitation Data'!$G$29,0,10*ROW('Sanitation Data'!G43)))</f>
        <v/>
      </c>
      <c r="DF49" s="36" t="str">
        <f ca="true">+IF(OFFSET('Sanitation Data'!$G$30,0,10*ROW('Sanitation Data'!G43))="","",OFFSET('Sanitation Data'!$G$30,0,10*ROW('Sanitation Data'!G43)))</f>
        <v/>
      </c>
      <c r="DG49" s="36" t="str">
        <f ca="true">+IF(OFFSET('Sanitation Data'!$G$31,0,10*ROW('Sanitation Data'!G43))="","",OFFSET('Sanitation Data'!$G$31,0,10*ROW('Sanitation Data'!G43)))</f>
        <v/>
      </c>
      <c r="DH49" s="36" t="str">
        <f ca="true">+IF(OFFSET('Sanitation Data'!$G$32,0,10*ROW('Sanitation Data'!G43))="","",OFFSET('Sanitation Data'!$G$32,0,10*ROW('Sanitation Data'!G43)))</f>
        <v/>
      </c>
      <c r="DI49" s="36" t="str">
        <f ca="true">+IF(OFFSET('Sanitation Data'!$G$33,0,10*ROW('Sanitation Data'!G43))="","",OFFSET('Sanitation Data'!$G$33,0,10*ROW('Sanitation Data'!G43)))</f>
        <v/>
      </c>
      <c r="DJ49" s="36" t="str">
        <f ca="true">+IF(OFFSET('Sanitation Data'!$H$29,0,10*ROW('Sanitation Data'!H43))="","",OFFSET('Sanitation Data'!$H$29,0,10*ROW('Sanitation Data'!H43)))</f>
        <v/>
      </c>
      <c r="DK49" s="36" t="str">
        <f ca="true">+IF(OFFSET('Sanitation Data'!$H$30,0,10*ROW('Sanitation Data'!H43))="","",OFFSET('Sanitation Data'!$H$30,0,10*ROW('Sanitation Data'!H43)))</f>
        <v/>
      </c>
      <c r="DL49" s="36" t="str">
        <f ca="true">+IF(OFFSET('Sanitation Data'!$H$31,0,10*ROW('Sanitation Data'!H43))="","",OFFSET('Sanitation Data'!$H$31,0,10*ROW('Sanitation Data'!H43)))</f>
        <v/>
      </c>
      <c r="DM49" s="36" t="str">
        <f ca="true">+IF(OFFSET('Sanitation Data'!$H$32,0,10*ROW('Sanitation Data'!H43))="","",OFFSET('Sanitation Data'!$H$32,0,10*ROW('Sanitation Data'!H43)))</f>
        <v/>
      </c>
      <c r="DN49" s="36" t="str">
        <f ca="true">+IF(OFFSET('Sanitation Data'!$H$33,0,10*ROW('Sanitation Data'!H43))="","",OFFSET('Sanitation Data'!$H$33,0,10*ROW('Sanitation Data'!H43)))</f>
        <v/>
      </c>
      <c r="DO49" s="36" t="str">
        <f ca="true">+IF(OFFSET('Hygiene Data'!$C$12,0,10*ROW('Hygiene Data'!C43))="","",OFFSET('Hygiene Data'!$C$12,0,10*ROW('Hygiene Data'!C43)))</f>
        <v/>
      </c>
      <c r="DP49" s="36" t="str">
        <f ca="true">+IF(OFFSET('Hygiene Data'!$C$13,0,10*ROW('Hygiene Data'!C43))="","",OFFSET('Hygiene Data'!$C$13,0,10*ROW('Hygiene Data'!C43)))</f>
        <v/>
      </c>
      <c r="DQ49" s="36" t="str">
        <f ca="true">+IF(OFFSET('Hygiene Data'!$C$14,0,10*ROW('Hygiene Data'!C43))="","",OFFSET('Hygiene Data'!$C$14,0,10*ROW('Hygiene Data'!C43)))</f>
        <v/>
      </c>
      <c r="DR49" s="36" t="str">
        <f ca="true">+IF(OFFSET('Hygiene Data'!$D$12,0,10*ROW('Hygiene Data'!D43))="","",OFFSET('Hygiene Data'!$D$12,0,10*ROW('Hygiene Data'!D43)))</f>
        <v/>
      </c>
      <c r="DS49" s="36" t="str">
        <f ca="true">+IF(OFFSET('Hygiene Data'!$D$13,0,10*ROW('Hygiene Data'!D43))="","",OFFSET('Hygiene Data'!$D$13,0,10*ROW('Hygiene Data'!D43)))</f>
        <v/>
      </c>
      <c r="DT49" s="36" t="str">
        <f ca="true">+IF(OFFSET('Hygiene Data'!$D$14,0,10*ROW('Hygiene Data'!D43))="","",OFFSET('Hygiene Data'!$D$14,0,10*ROW('Hygiene Data'!D43)))</f>
        <v/>
      </c>
      <c r="DU49" s="36" t="str">
        <f ca="true">+IF(OFFSET('Hygiene Data'!$E$12,0,10*ROW('Hygiene Data'!E43))="","",OFFSET('Hygiene Data'!$E$12,0,10*ROW('Hygiene Data'!E43)))</f>
        <v/>
      </c>
      <c r="DV49" s="36" t="str">
        <f ca="true">+IF(OFFSET('Hygiene Data'!$E$13,0,10*ROW('Hygiene Data'!E43))="","",OFFSET('Hygiene Data'!$E$13,0,10*ROW('Hygiene Data'!E43)))</f>
        <v/>
      </c>
      <c r="DW49" s="36" t="str">
        <f ca="true">+IF(OFFSET('Hygiene Data'!$E$14,0,10*ROW('Hygiene Data'!E43))="","",OFFSET('Hygiene Data'!$E$14,0,10*ROW('Hygiene Data'!E43)))</f>
        <v/>
      </c>
      <c r="DX49" s="36" t="str">
        <f ca="true">+IF(OFFSET('Hygiene Data'!$F$12,0,10*ROW('Hygiene Data'!F43))="","",OFFSET('Hygiene Data'!$F$12,0,10*ROW('Hygiene Data'!F43)))</f>
        <v/>
      </c>
      <c r="DY49" s="36" t="str">
        <f ca="true">+IF(OFFSET('Hygiene Data'!$F$13,0,10*ROW('Hygiene Data'!F43))="","",OFFSET('Hygiene Data'!$F$13,0,10*ROW('Hygiene Data'!F43)))</f>
        <v/>
      </c>
      <c r="DZ49" s="36" t="str">
        <f ca="true">+IF(OFFSET('Hygiene Data'!$F$14,0,10*ROW('Hygiene Data'!F43))="","",OFFSET('Hygiene Data'!$F$14,0,10*ROW('Hygiene Data'!F43)))</f>
        <v/>
      </c>
      <c r="EA49" s="36" t="str">
        <f ca="true">+IF(OFFSET('Hygiene Data'!$G$12,0,10*ROW('Hygiene Data'!G43))="","",OFFSET('Hygiene Data'!$G$12,0,10*ROW('Hygiene Data'!G43)))</f>
        <v/>
      </c>
      <c r="EB49" s="36" t="str">
        <f ca="true">+IF(OFFSET('Hygiene Data'!$G$13,0,10*ROW('Hygiene Data'!G43))="","",OFFSET('Hygiene Data'!$G$13,0,10*ROW('Hygiene Data'!G43)))</f>
        <v/>
      </c>
      <c r="EC49" s="36" t="str">
        <f ca="true">+IF(OFFSET('Hygiene Data'!$G$14,0,10*ROW('Hygiene Data'!G43))="","",OFFSET('Hygiene Data'!$G$14,0,10*ROW('Hygiene Data'!G43)))</f>
        <v/>
      </c>
      <c r="ED49" s="36" t="str">
        <f ca="true">+IF(OFFSET('Hygiene Data'!$H$12,0,10*ROW('Hygiene Data'!H43))="","",OFFSET('Hygiene Data'!$H$12,0,10*ROW('Hygiene Data'!H43)))</f>
        <v/>
      </c>
      <c r="EE49" s="36" t="str">
        <f ca="true">+IF(OFFSET('Hygiene Data'!$H$13,0,10*ROW('Hygiene Data'!H43))="","",OFFSET('Hygiene Data'!$H$13,0,10*ROW('Hygiene Data'!H43)))</f>
        <v/>
      </c>
      <c r="EF49" s="36" t="str">
        <f ca="true">+IF(OFFSET('Hygiene Data'!$H$14,0,10*ROW('Hygiene Data'!H43))="","",OFFSET('Hygiene Data'!$H$14,0,10*ROW('Hygiene Data'!H43)))</f>
        <v/>
      </c>
    </row>
    <row r="50" x14ac:dyDescent="0.2">
      <c r="A50" s="59" t="str">
        <f ca="true">+IF(OFFSET('Water Data'!$B$1,0,10*ROW('Water Data'!B47))="","",OFFSET('Water Data'!$B$1,0,10*ROW('Water Data'!B47)))</f>
        <v/>
      </c>
      <c r="B50" s="59" t="str">
        <f ca="true">+IF(OFFSET('Water Data'!$A$3,0,10*ROW('Water Data'!A47))="","",OFFSET('Water Data'!$A$3,0,10*ROW('Water Data'!A47)))</f>
        <v/>
      </c>
      <c r="C50" s="59" t="str">
        <f ca="true">+IF(OFFSET('Water Data'!$C$3,0,10*ROW('Water Data'!C47))="","",OFFSET('Water Data'!$C$3,0,10*ROW('Water Data'!C47)))</f>
        <v/>
      </c>
      <c r="D50" s="252"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52"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52"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52"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52"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52"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52"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52"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52"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52"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52"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52"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52"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52"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52"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52"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52"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52"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3"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3"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3"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3"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3"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3"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3"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3"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3"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3"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3"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3"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3"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3"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3"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3"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3"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3"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3"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3"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3"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3"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3"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3"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3"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3"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3"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3"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3"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3"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4"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4"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4"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4"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4"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4"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4"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4"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4"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4"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4"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4"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4"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4"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4"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4"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4"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4"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6" t="str">
        <f ca="true">+IF(OFFSET('Water Data'!$C$28,0,10*ROW('Water Data'!C44))="","",OFFSET('Water Data'!$C$28,0,10*ROW('Water Data'!C44)))</f>
        <v/>
      </c>
      <c r="BT50" s="36" t="str">
        <f ca="true">+IF(OFFSET('Water Data'!$C$29,0,10*ROW('Water Data'!C44))="","",OFFSET('Water Data'!$C$29,0,10*ROW('Water Data'!C44)))</f>
        <v/>
      </c>
      <c r="BU50" s="36" t="str">
        <f ca="true">+IF(OFFSET('Water Data'!$C$30,0,10*ROW('Water Data'!C44))="","",OFFSET('Water Data'!$C$30,0,10*ROW('Water Data'!C44)))</f>
        <v/>
      </c>
      <c r="BV50" s="36" t="str">
        <f ca="true">+IF(OFFSET('Water Data'!$D$28,0,10*ROW('Water Data'!D44))="","",OFFSET('Water Data'!$D$28,0,10*ROW('Water Data'!D44)))</f>
        <v/>
      </c>
      <c r="BW50" s="36" t="str">
        <f ca="true">+IF(OFFSET('Water Data'!$D$29,0,10*ROW('Water Data'!D44))="","",OFFSET('Water Data'!$D$29,0,10*ROW('Water Data'!D44)))</f>
        <v/>
      </c>
      <c r="BX50" s="36" t="str">
        <f ca="true">+IF(OFFSET('Water Data'!$D$30,0,10*ROW('Water Data'!D44))="","",OFFSET('Water Data'!$D$30,0,10*ROW('Water Data'!D44)))</f>
        <v/>
      </c>
      <c r="BY50" s="36" t="str">
        <f ca="true">+IF(OFFSET('Water Data'!$E$28,0,10*ROW('Water Data'!E44))="","",OFFSET('Water Data'!$E$28,0,10*ROW('Water Data'!E44)))</f>
        <v/>
      </c>
      <c r="BZ50" s="36" t="str">
        <f ca="true">+IF(OFFSET('Water Data'!$E$29,0,10*ROW('Water Data'!E44))="","",OFFSET('Water Data'!$E$29,0,10*ROW('Water Data'!E44)))</f>
        <v/>
      </c>
      <c r="CA50" s="36" t="str">
        <f ca="true">+IF(OFFSET('Water Data'!$E$30,0,10*ROW('Water Data'!E44))="","",OFFSET('Water Data'!$E$30,0,10*ROW('Water Data'!E44)))</f>
        <v/>
      </c>
      <c r="CB50" s="36" t="str">
        <f ca="true">+IF(OFFSET('Water Data'!$F$28,0,10*ROW('Water Data'!F44))="","",OFFSET('Water Data'!$F$28,0,10*ROW('Water Data'!F44)))</f>
        <v/>
      </c>
      <c r="CC50" s="36" t="str">
        <f ca="true">+IF(OFFSET('Water Data'!$F$29,0,10*ROW('Water Data'!F44))="","",OFFSET('Water Data'!$F$29,0,10*ROW('Water Data'!F44)))</f>
        <v/>
      </c>
      <c r="CD50" s="36" t="str">
        <f ca="true">+IF(OFFSET('Water Data'!$F$30,0,10*ROW('Water Data'!F44))="","",OFFSET('Water Data'!$F$30,0,10*ROW('Water Data'!F44)))</f>
        <v/>
      </c>
      <c r="CE50" s="36" t="str">
        <f ca="true">+IF(OFFSET('Water Data'!$G$28,0,10*ROW('Water Data'!G44))="","",OFFSET('Water Data'!$G$28,0,10*ROW('Water Data'!G44)))</f>
        <v/>
      </c>
      <c r="CF50" s="36" t="str">
        <f ca="true">+IF(OFFSET('Water Data'!$G$29,0,10*ROW('Water Data'!G44))="","",OFFSET('Water Data'!$G$29,0,10*ROW('Water Data'!G44)))</f>
        <v/>
      </c>
      <c r="CG50" s="36" t="str">
        <f ca="true">+IF(OFFSET('Water Data'!$G$30,0,10*ROW('Water Data'!G44))="","",OFFSET('Water Data'!$G$30,0,10*ROW('Water Data'!G44)))</f>
        <v/>
      </c>
      <c r="CH50" s="36" t="str">
        <f ca="true">+IF(OFFSET('Water Data'!$H$28,0,10*ROW('Water Data'!H44))="","",OFFSET('Water Data'!$H$28,0,10*ROW('Water Data'!H44)))</f>
        <v/>
      </c>
      <c r="CI50" s="36" t="str">
        <f ca="true">+IF(OFFSET('Water Data'!$H$29,0,10*ROW('Water Data'!H44))="","",OFFSET('Water Data'!$H$29,0,10*ROW('Water Data'!H44)))</f>
        <v/>
      </c>
      <c r="CJ50" s="36" t="str">
        <f ca="true">+IF(OFFSET('Water Data'!$H$30,0,10*ROW('Water Data'!H44))="","",OFFSET('Water Data'!$H$30,0,10*ROW('Water Data'!H44)))</f>
        <v/>
      </c>
      <c r="CK50" s="36" t="str">
        <f ca="true">+IF(OFFSET('Sanitation Data'!$C$29,0,10*ROW('Sanitation Data'!C44))="","",OFFSET('Sanitation Data'!$C$29,0,10*ROW('Sanitation Data'!C44)))</f>
        <v/>
      </c>
      <c r="CL50" s="36" t="str">
        <f ca="true">+IF(OFFSET('Sanitation Data'!$C$30,0,10*ROW('Sanitation Data'!C44))="","",OFFSET('Sanitation Data'!$C$30,0,10*ROW('Sanitation Data'!C44)))</f>
        <v/>
      </c>
      <c r="CM50" s="36" t="str">
        <f ca="true">+IF(OFFSET('Sanitation Data'!$C$31,0,10*ROW('Sanitation Data'!C44))="","",OFFSET('Sanitation Data'!$C$31,0,10*ROW('Sanitation Data'!C44)))</f>
        <v/>
      </c>
      <c r="CN50" s="36" t="str">
        <f ca="true">+IF(OFFSET('Sanitation Data'!$C$32,0,10*ROW('Sanitation Data'!C44))="","",OFFSET('Sanitation Data'!$C$32,0,10*ROW('Sanitation Data'!C44)))</f>
        <v/>
      </c>
      <c r="CO50" s="36" t="str">
        <f ca="true">+IF(OFFSET('Sanitation Data'!$C$33,0,10*ROW('Sanitation Data'!C44))="","",OFFSET('Sanitation Data'!$C$33,0,10*ROW('Sanitation Data'!C44)))</f>
        <v/>
      </c>
      <c r="CP50" s="36" t="str">
        <f ca="true">+IF(OFFSET('Sanitation Data'!$D$29,0,10*ROW('Sanitation Data'!D44))="","",OFFSET('Sanitation Data'!$D$29,0,10*ROW('Sanitation Data'!D44)))</f>
        <v/>
      </c>
      <c r="CQ50" s="36" t="str">
        <f ca="true">+IF(OFFSET('Sanitation Data'!$D$30,0,10*ROW('Sanitation Data'!D44))="","",OFFSET('Sanitation Data'!$D$30,0,10*ROW('Sanitation Data'!D44)))</f>
        <v/>
      </c>
      <c r="CR50" s="36" t="str">
        <f ca="true">+IF(OFFSET('Sanitation Data'!$D$31,0,10*ROW('Sanitation Data'!D44))="","",OFFSET('Sanitation Data'!$D$31,0,10*ROW('Sanitation Data'!D44)))</f>
        <v/>
      </c>
      <c r="CS50" s="36" t="str">
        <f ca="true">+IF(OFFSET('Sanitation Data'!$D$32,0,10*ROW('Sanitation Data'!D44))="","",OFFSET('Sanitation Data'!$D$32,0,10*ROW('Sanitation Data'!D44)))</f>
        <v/>
      </c>
      <c r="CT50" s="36" t="str">
        <f ca="true">+IF(OFFSET('Sanitation Data'!$D$33,0,10*ROW('Sanitation Data'!D44))="","",OFFSET('Sanitation Data'!$D$33,0,10*ROW('Sanitation Data'!D44)))</f>
        <v/>
      </c>
      <c r="CU50" s="36" t="str">
        <f ca="true">+IF(OFFSET('Sanitation Data'!$E$29,0,10*ROW('Sanitation Data'!E44))="","",OFFSET('Sanitation Data'!$E$29,0,10*ROW('Sanitation Data'!E44)))</f>
        <v/>
      </c>
      <c r="CV50" s="36" t="str">
        <f ca="true">+IF(OFFSET('Sanitation Data'!$E$30,0,10*ROW('Sanitation Data'!E44))="","",OFFSET('Sanitation Data'!$E$30,0,10*ROW('Sanitation Data'!E44)))</f>
        <v/>
      </c>
      <c r="CW50" s="36" t="str">
        <f ca="true">+IF(OFFSET('Sanitation Data'!$E$31,0,10*ROW('Sanitation Data'!E44))="","",OFFSET('Sanitation Data'!$E$31,0,10*ROW('Sanitation Data'!E44)))</f>
        <v/>
      </c>
      <c r="CX50" s="36" t="str">
        <f ca="true">+IF(OFFSET('Sanitation Data'!$E$32,0,10*ROW('Sanitation Data'!E44))="","",OFFSET('Sanitation Data'!$E$32,0,10*ROW('Sanitation Data'!E44)))</f>
        <v/>
      </c>
      <c r="CY50" s="36" t="str">
        <f ca="true">+IF(OFFSET('Sanitation Data'!$E$33,0,10*ROW('Sanitation Data'!E44))="","",OFFSET('Sanitation Data'!$E$33,0,10*ROW('Sanitation Data'!E44)))</f>
        <v/>
      </c>
      <c r="CZ50" s="36" t="str">
        <f ca="true">+IF(OFFSET('Sanitation Data'!$F$29,0,10*ROW('Sanitation Data'!F44))="","",OFFSET('Sanitation Data'!$F$29,0,10*ROW('Sanitation Data'!F44)))</f>
        <v/>
      </c>
      <c r="DA50" s="36" t="str">
        <f ca="true">+IF(OFFSET('Sanitation Data'!$F$30,0,10*ROW('Sanitation Data'!F44))="","",OFFSET('Sanitation Data'!$F$30,0,10*ROW('Sanitation Data'!F44)))</f>
        <v/>
      </c>
      <c r="DB50" s="36" t="str">
        <f ca="true">+IF(OFFSET('Sanitation Data'!$F$31,0,10*ROW('Sanitation Data'!F44))="","",OFFSET('Sanitation Data'!$F$31,0,10*ROW('Sanitation Data'!F44)))</f>
        <v/>
      </c>
      <c r="DC50" s="36" t="str">
        <f ca="true">+IF(OFFSET('Sanitation Data'!$F$32,0,10*ROW('Sanitation Data'!F44))="","",OFFSET('Sanitation Data'!$F$32,0,10*ROW('Sanitation Data'!F44)))</f>
        <v/>
      </c>
      <c r="DD50" s="36" t="str">
        <f ca="true">+IF(OFFSET('Sanitation Data'!$F$33,0,10*ROW('Sanitation Data'!F44))="","",OFFSET('Sanitation Data'!$F$33,0,10*ROW('Sanitation Data'!F44)))</f>
        <v/>
      </c>
      <c r="DE50" s="36" t="str">
        <f ca="true">+IF(OFFSET('Sanitation Data'!$G$29,0,10*ROW('Sanitation Data'!G44))="","",OFFSET('Sanitation Data'!$G$29,0,10*ROW('Sanitation Data'!G44)))</f>
        <v/>
      </c>
      <c r="DF50" s="36" t="str">
        <f ca="true">+IF(OFFSET('Sanitation Data'!$G$30,0,10*ROW('Sanitation Data'!G44))="","",OFFSET('Sanitation Data'!$G$30,0,10*ROW('Sanitation Data'!G44)))</f>
        <v/>
      </c>
      <c r="DG50" s="36" t="str">
        <f ca="true">+IF(OFFSET('Sanitation Data'!$G$31,0,10*ROW('Sanitation Data'!G44))="","",OFFSET('Sanitation Data'!$G$31,0,10*ROW('Sanitation Data'!G44)))</f>
        <v/>
      </c>
      <c r="DH50" s="36" t="str">
        <f ca="true">+IF(OFFSET('Sanitation Data'!$G$32,0,10*ROW('Sanitation Data'!G44))="","",OFFSET('Sanitation Data'!$G$32,0,10*ROW('Sanitation Data'!G44)))</f>
        <v/>
      </c>
      <c r="DI50" s="36" t="str">
        <f ca="true">+IF(OFFSET('Sanitation Data'!$G$33,0,10*ROW('Sanitation Data'!G44))="","",OFFSET('Sanitation Data'!$G$33,0,10*ROW('Sanitation Data'!G44)))</f>
        <v/>
      </c>
      <c r="DJ50" s="36" t="str">
        <f ca="true">+IF(OFFSET('Sanitation Data'!$H$29,0,10*ROW('Sanitation Data'!H44))="","",OFFSET('Sanitation Data'!$H$29,0,10*ROW('Sanitation Data'!H44)))</f>
        <v/>
      </c>
      <c r="DK50" s="36" t="str">
        <f ca="true">+IF(OFFSET('Sanitation Data'!$H$30,0,10*ROW('Sanitation Data'!H44))="","",OFFSET('Sanitation Data'!$H$30,0,10*ROW('Sanitation Data'!H44)))</f>
        <v/>
      </c>
      <c r="DL50" s="36" t="str">
        <f ca="true">+IF(OFFSET('Sanitation Data'!$H$31,0,10*ROW('Sanitation Data'!H44))="","",OFFSET('Sanitation Data'!$H$31,0,10*ROW('Sanitation Data'!H44)))</f>
        <v/>
      </c>
      <c r="DM50" s="36" t="str">
        <f ca="true">+IF(OFFSET('Sanitation Data'!$H$32,0,10*ROW('Sanitation Data'!H44))="","",OFFSET('Sanitation Data'!$H$32,0,10*ROW('Sanitation Data'!H44)))</f>
        <v/>
      </c>
      <c r="DN50" s="36" t="str">
        <f ca="true">+IF(OFFSET('Sanitation Data'!$H$33,0,10*ROW('Sanitation Data'!H44))="","",OFFSET('Sanitation Data'!$H$33,0,10*ROW('Sanitation Data'!H44)))</f>
        <v/>
      </c>
      <c r="DO50" s="36" t="str">
        <f ca="true">+IF(OFFSET('Hygiene Data'!$C$12,0,10*ROW('Hygiene Data'!C44))="","",OFFSET('Hygiene Data'!$C$12,0,10*ROW('Hygiene Data'!C44)))</f>
        <v/>
      </c>
      <c r="DP50" s="36" t="str">
        <f ca="true">+IF(OFFSET('Hygiene Data'!$C$13,0,10*ROW('Hygiene Data'!C44))="","",OFFSET('Hygiene Data'!$C$13,0,10*ROW('Hygiene Data'!C44)))</f>
        <v/>
      </c>
      <c r="DQ50" s="36" t="str">
        <f ca="true">+IF(OFFSET('Hygiene Data'!$C$14,0,10*ROW('Hygiene Data'!C44))="","",OFFSET('Hygiene Data'!$C$14,0,10*ROW('Hygiene Data'!C44)))</f>
        <v/>
      </c>
      <c r="DR50" s="36" t="str">
        <f ca="true">+IF(OFFSET('Hygiene Data'!$D$12,0,10*ROW('Hygiene Data'!D44))="","",OFFSET('Hygiene Data'!$D$12,0,10*ROW('Hygiene Data'!D44)))</f>
        <v/>
      </c>
      <c r="DS50" s="36" t="str">
        <f ca="true">+IF(OFFSET('Hygiene Data'!$D$13,0,10*ROW('Hygiene Data'!D44))="","",OFFSET('Hygiene Data'!$D$13,0,10*ROW('Hygiene Data'!D44)))</f>
        <v/>
      </c>
      <c r="DT50" s="36" t="str">
        <f ca="true">+IF(OFFSET('Hygiene Data'!$D$14,0,10*ROW('Hygiene Data'!D44))="","",OFFSET('Hygiene Data'!$D$14,0,10*ROW('Hygiene Data'!D44)))</f>
        <v/>
      </c>
      <c r="DU50" s="36" t="str">
        <f ca="true">+IF(OFFSET('Hygiene Data'!$E$12,0,10*ROW('Hygiene Data'!E44))="","",OFFSET('Hygiene Data'!$E$12,0,10*ROW('Hygiene Data'!E44)))</f>
        <v/>
      </c>
      <c r="DV50" s="36" t="str">
        <f ca="true">+IF(OFFSET('Hygiene Data'!$E$13,0,10*ROW('Hygiene Data'!E44))="","",OFFSET('Hygiene Data'!$E$13,0,10*ROW('Hygiene Data'!E44)))</f>
        <v/>
      </c>
      <c r="DW50" s="36" t="str">
        <f ca="true">+IF(OFFSET('Hygiene Data'!$E$14,0,10*ROW('Hygiene Data'!E44))="","",OFFSET('Hygiene Data'!$E$14,0,10*ROW('Hygiene Data'!E44)))</f>
        <v/>
      </c>
      <c r="DX50" s="36" t="str">
        <f ca="true">+IF(OFFSET('Hygiene Data'!$F$12,0,10*ROW('Hygiene Data'!F44))="","",OFFSET('Hygiene Data'!$F$12,0,10*ROW('Hygiene Data'!F44)))</f>
        <v/>
      </c>
      <c r="DY50" s="36" t="str">
        <f ca="true">+IF(OFFSET('Hygiene Data'!$F$13,0,10*ROW('Hygiene Data'!F44))="","",OFFSET('Hygiene Data'!$F$13,0,10*ROW('Hygiene Data'!F44)))</f>
        <v/>
      </c>
      <c r="DZ50" s="36" t="str">
        <f ca="true">+IF(OFFSET('Hygiene Data'!$F$14,0,10*ROW('Hygiene Data'!F44))="","",OFFSET('Hygiene Data'!$F$14,0,10*ROW('Hygiene Data'!F44)))</f>
        <v/>
      </c>
      <c r="EA50" s="36" t="str">
        <f ca="true">+IF(OFFSET('Hygiene Data'!$G$12,0,10*ROW('Hygiene Data'!G44))="","",OFFSET('Hygiene Data'!$G$12,0,10*ROW('Hygiene Data'!G44)))</f>
        <v/>
      </c>
      <c r="EB50" s="36" t="str">
        <f ca="true">+IF(OFFSET('Hygiene Data'!$G$13,0,10*ROW('Hygiene Data'!G44))="","",OFFSET('Hygiene Data'!$G$13,0,10*ROW('Hygiene Data'!G44)))</f>
        <v/>
      </c>
      <c r="EC50" s="36" t="str">
        <f ca="true">+IF(OFFSET('Hygiene Data'!$G$14,0,10*ROW('Hygiene Data'!G44))="","",OFFSET('Hygiene Data'!$G$14,0,10*ROW('Hygiene Data'!G44)))</f>
        <v/>
      </c>
      <c r="ED50" s="36" t="str">
        <f ca="true">+IF(OFFSET('Hygiene Data'!$H$12,0,10*ROW('Hygiene Data'!H44))="","",OFFSET('Hygiene Data'!$H$12,0,10*ROW('Hygiene Data'!H44)))</f>
        <v/>
      </c>
      <c r="EE50" s="36" t="str">
        <f ca="true">+IF(OFFSET('Hygiene Data'!$H$13,0,10*ROW('Hygiene Data'!H44))="","",OFFSET('Hygiene Data'!$H$13,0,10*ROW('Hygiene Data'!H44)))</f>
        <v/>
      </c>
      <c r="EF50" s="36" t="str">
        <f ca="true">+IF(OFFSET('Hygiene Data'!$H$14,0,10*ROW('Hygiene Data'!H44))="","",OFFSET('Hygiene Data'!$H$14,0,10*ROW('Hygiene Data'!H44)))</f>
        <v/>
      </c>
    </row>
    <row r="51" x14ac:dyDescent="0.2">
      <c r="A51" s="59" t="str">
        <f ca="true">+IF(OFFSET('Water Data'!$B$1,0,10*ROW('Water Data'!B48))="","",OFFSET('Water Data'!$B$1,0,10*ROW('Water Data'!B48)))</f>
        <v/>
      </c>
      <c r="B51" s="59" t="str">
        <f ca="true">+IF(OFFSET('Water Data'!$A$3,0,10*ROW('Water Data'!A48))="","",OFFSET('Water Data'!$A$3,0,10*ROW('Water Data'!A48)))</f>
        <v/>
      </c>
      <c r="C51" s="59" t="str">
        <f ca="true">+IF(OFFSET('Water Data'!$C$3,0,10*ROW('Water Data'!C48))="","",OFFSET('Water Data'!$C$3,0,10*ROW('Water Data'!C48)))</f>
        <v/>
      </c>
      <c r="D51" s="252"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52"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52"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52"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52"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52"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52"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52"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52"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52"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52"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52"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52"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52"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52"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52"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52"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52"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3"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3"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3"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3"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3"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3"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3"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3"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3"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3"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3"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3"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3"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3"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3"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3"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3"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3"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3"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3"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3"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3"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3"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3"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3"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3"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3"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3"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3"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3"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4"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4"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4"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4"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4"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4"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4"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4"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4"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4"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4"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4"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4"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4"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4"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4"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4"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4"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6" t="str">
        <f ca="true">+IF(OFFSET('Water Data'!$C$28,0,10*ROW('Water Data'!C45))="","",OFFSET('Water Data'!$C$28,0,10*ROW('Water Data'!C45)))</f>
        <v/>
      </c>
      <c r="BT51" s="36" t="str">
        <f ca="true">+IF(OFFSET('Water Data'!$C$29,0,10*ROW('Water Data'!C45))="","",OFFSET('Water Data'!$C$29,0,10*ROW('Water Data'!C45)))</f>
        <v/>
      </c>
      <c r="BU51" s="36" t="str">
        <f ca="true">+IF(OFFSET('Water Data'!$C$30,0,10*ROW('Water Data'!C45))="","",OFFSET('Water Data'!$C$30,0,10*ROW('Water Data'!C45)))</f>
        <v/>
      </c>
      <c r="BV51" s="36" t="str">
        <f ca="true">+IF(OFFSET('Water Data'!$D$28,0,10*ROW('Water Data'!D45))="","",OFFSET('Water Data'!$D$28,0,10*ROW('Water Data'!D45)))</f>
        <v/>
      </c>
      <c r="BW51" s="36" t="str">
        <f ca="true">+IF(OFFSET('Water Data'!$D$29,0,10*ROW('Water Data'!D45))="","",OFFSET('Water Data'!$D$29,0,10*ROW('Water Data'!D45)))</f>
        <v/>
      </c>
      <c r="BX51" s="36" t="str">
        <f ca="true">+IF(OFFSET('Water Data'!$D$30,0,10*ROW('Water Data'!D45))="","",OFFSET('Water Data'!$D$30,0,10*ROW('Water Data'!D45)))</f>
        <v/>
      </c>
      <c r="BY51" s="36" t="str">
        <f ca="true">+IF(OFFSET('Water Data'!$E$28,0,10*ROW('Water Data'!E45))="","",OFFSET('Water Data'!$E$28,0,10*ROW('Water Data'!E45)))</f>
        <v/>
      </c>
      <c r="BZ51" s="36" t="str">
        <f ca="true">+IF(OFFSET('Water Data'!$E$29,0,10*ROW('Water Data'!E45))="","",OFFSET('Water Data'!$E$29,0,10*ROW('Water Data'!E45)))</f>
        <v/>
      </c>
      <c r="CA51" s="36" t="str">
        <f ca="true">+IF(OFFSET('Water Data'!$E$30,0,10*ROW('Water Data'!E45))="","",OFFSET('Water Data'!$E$30,0,10*ROW('Water Data'!E45)))</f>
        <v/>
      </c>
      <c r="CB51" s="36" t="str">
        <f ca="true">+IF(OFFSET('Water Data'!$F$28,0,10*ROW('Water Data'!F45))="","",OFFSET('Water Data'!$F$28,0,10*ROW('Water Data'!F45)))</f>
        <v/>
      </c>
      <c r="CC51" s="36" t="str">
        <f ca="true">+IF(OFFSET('Water Data'!$F$29,0,10*ROW('Water Data'!F45))="","",OFFSET('Water Data'!$F$29,0,10*ROW('Water Data'!F45)))</f>
        <v/>
      </c>
      <c r="CD51" s="36" t="str">
        <f ca="true">+IF(OFFSET('Water Data'!$F$30,0,10*ROW('Water Data'!F45))="","",OFFSET('Water Data'!$F$30,0,10*ROW('Water Data'!F45)))</f>
        <v/>
      </c>
      <c r="CE51" s="36" t="str">
        <f ca="true">+IF(OFFSET('Water Data'!$G$28,0,10*ROW('Water Data'!G45))="","",OFFSET('Water Data'!$G$28,0,10*ROW('Water Data'!G45)))</f>
        <v/>
      </c>
      <c r="CF51" s="36" t="str">
        <f ca="true">+IF(OFFSET('Water Data'!$G$29,0,10*ROW('Water Data'!G45))="","",OFFSET('Water Data'!$G$29,0,10*ROW('Water Data'!G45)))</f>
        <v/>
      </c>
      <c r="CG51" s="36" t="str">
        <f ca="true">+IF(OFFSET('Water Data'!$G$30,0,10*ROW('Water Data'!G45))="","",OFFSET('Water Data'!$G$30,0,10*ROW('Water Data'!G45)))</f>
        <v/>
      </c>
      <c r="CH51" s="36" t="str">
        <f ca="true">+IF(OFFSET('Water Data'!$H$28,0,10*ROW('Water Data'!H45))="","",OFFSET('Water Data'!$H$28,0,10*ROW('Water Data'!H45)))</f>
        <v/>
      </c>
      <c r="CI51" s="36" t="str">
        <f ca="true">+IF(OFFSET('Water Data'!$H$29,0,10*ROW('Water Data'!H45))="","",OFFSET('Water Data'!$H$29,0,10*ROW('Water Data'!H45)))</f>
        <v/>
      </c>
      <c r="CJ51" s="36" t="str">
        <f ca="true">+IF(OFFSET('Water Data'!$H$30,0,10*ROW('Water Data'!H45))="","",OFFSET('Water Data'!$H$30,0,10*ROW('Water Data'!H45)))</f>
        <v/>
      </c>
      <c r="CK51" s="36" t="str">
        <f ca="true">+IF(OFFSET('Sanitation Data'!$C$29,0,10*ROW('Sanitation Data'!C45))="","",OFFSET('Sanitation Data'!$C$29,0,10*ROW('Sanitation Data'!C45)))</f>
        <v/>
      </c>
      <c r="CL51" s="36" t="str">
        <f ca="true">+IF(OFFSET('Sanitation Data'!$C$30,0,10*ROW('Sanitation Data'!C45))="","",OFFSET('Sanitation Data'!$C$30,0,10*ROW('Sanitation Data'!C45)))</f>
        <v/>
      </c>
      <c r="CM51" s="36" t="str">
        <f ca="true">+IF(OFFSET('Sanitation Data'!$C$31,0,10*ROW('Sanitation Data'!C45))="","",OFFSET('Sanitation Data'!$C$31,0,10*ROW('Sanitation Data'!C45)))</f>
        <v/>
      </c>
      <c r="CN51" s="36" t="str">
        <f ca="true">+IF(OFFSET('Sanitation Data'!$C$32,0,10*ROW('Sanitation Data'!C45))="","",OFFSET('Sanitation Data'!$C$32,0,10*ROW('Sanitation Data'!C45)))</f>
        <v/>
      </c>
      <c r="CO51" s="36" t="str">
        <f ca="true">+IF(OFFSET('Sanitation Data'!$C$33,0,10*ROW('Sanitation Data'!C45))="","",OFFSET('Sanitation Data'!$C$33,0,10*ROW('Sanitation Data'!C45)))</f>
        <v/>
      </c>
      <c r="CP51" s="36" t="str">
        <f ca="true">+IF(OFFSET('Sanitation Data'!$D$29,0,10*ROW('Sanitation Data'!D45))="","",OFFSET('Sanitation Data'!$D$29,0,10*ROW('Sanitation Data'!D45)))</f>
        <v/>
      </c>
      <c r="CQ51" s="36" t="str">
        <f ca="true">+IF(OFFSET('Sanitation Data'!$D$30,0,10*ROW('Sanitation Data'!D45))="","",OFFSET('Sanitation Data'!$D$30,0,10*ROW('Sanitation Data'!D45)))</f>
        <v/>
      </c>
      <c r="CR51" s="36" t="str">
        <f ca="true">+IF(OFFSET('Sanitation Data'!$D$31,0,10*ROW('Sanitation Data'!D45))="","",OFFSET('Sanitation Data'!$D$31,0,10*ROW('Sanitation Data'!D45)))</f>
        <v/>
      </c>
      <c r="CS51" s="36" t="str">
        <f ca="true">+IF(OFFSET('Sanitation Data'!$D$32,0,10*ROW('Sanitation Data'!D45))="","",OFFSET('Sanitation Data'!$D$32,0,10*ROW('Sanitation Data'!D45)))</f>
        <v/>
      </c>
      <c r="CT51" s="36" t="str">
        <f ca="true">+IF(OFFSET('Sanitation Data'!$D$33,0,10*ROW('Sanitation Data'!D45))="","",OFFSET('Sanitation Data'!$D$33,0,10*ROW('Sanitation Data'!D45)))</f>
        <v/>
      </c>
      <c r="CU51" s="36" t="str">
        <f ca="true">+IF(OFFSET('Sanitation Data'!$E$29,0,10*ROW('Sanitation Data'!E45))="","",OFFSET('Sanitation Data'!$E$29,0,10*ROW('Sanitation Data'!E45)))</f>
        <v/>
      </c>
      <c r="CV51" s="36" t="str">
        <f ca="true">+IF(OFFSET('Sanitation Data'!$E$30,0,10*ROW('Sanitation Data'!E45))="","",OFFSET('Sanitation Data'!$E$30,0,10*ROW('Sanitation Data'!E45)))</f>
        <v/>
      </c>
      <c r="CW51" s="36" t="str">
        <f ca="true">+IF(OFFSET('Sanitation Data'!$E$31,0,10*ROW('Sanitation Data'!E45))="","",OFFSET('Sanitation Data'!$E$31,0,10*ROW('Sanitation Data'!E45)))</f>
        <v/>
      </c>
      <c r="CX51" s="36" t="str">
        <f ca="true">+IF(OFFSET('Sanitation Data'!$E$32,0,10*ROW('Sanitation Data'!E45))="","",OFFSET('Sanitation Data'!$E$32,0,10*ROW('Sanitation Data'!E45)))</f>
        <v/>
      </c>
      <c r="CY51" s="36" t="str">
        <f ca="true">+IF(OFFSET('Sanitation Data'!$E$33,0,10*ROW('Sanitation Data'!E45))="","",OFFSET('Sanitation Data'!$E$33,0,10*ROW('Sanitation Data'!E45)))</f>
        <v/>
      </c>
      <c r="CZ51" s="36" t="str">
        <f ca="true">+IF(OFFSET('Sanitation Data'!$F$29,0,10*ROW('Sanitation Data'!F45))="","",OFFSET('Sanitation Data'!$F$29,0,10*ROW('Sanitation Data'!F45)))</f>
        <v/>
      </c>
      <c r="DA51" s="36" t="str">
        <f ca="true">+IF(OFFSET('Sanitation Data'!$F$30,0,10*ROW('Sanitation Data'!F45))="","",OFFSET('Sanitation Data'!$F$30,0,10*ROW('Sanitation Data'!F45)))</f>
        <v/>
      </c>
      <c r="DB51" s="36" t="str">
        <f ca="true">+IF(OFFSET('Sanitation Data'!$F$31,0,10*ROW('Sanitation Data'!F45))="","",OFFSET('Sanitation Data'!$F$31,0,10*ROW('Sanitation Data'!F45)))</f>
        <v/>
      </c>
      <c r="DC51" s="36" t="str">
        <f ca="true">+IF(OFFSET('Sanitation Data'!$F$32,0,10*ROW('Sanitation Data'!F45))="","",OFFSET('Sanitation Data'!$F$32,0,10*ROW('Sanitation Data'!F45)))</f>
        <v/>
      </c>
      <c r="DD51" s="36" t="str">
        <f ca="true">+IF(OFFSET('Sanitation Data'!$F$33,0,10*ROW('Sanitation Data'!F45))="","",OFFSET('Sanitation Data'!$F$33,0,10*ROW('Sanitation Data'!F45)))</f>
        <v/>
      </c>
      <c r="DE51" s="36" t="str">
        <f ca="true">+IF(OFFSET('Sanitation Data'!$G$29,0,10*ROW('Sanitation Data'!G45))="","",OFFSET('Sanitation Data'!$G$29,0,10*ROW('Sanitation Data'!G45)))</f>
        <v/>
      </c>
      <c r="DF51" s="36" t="str">
        <f ca="true">+IF(OFFSET('Sanitation Data'!$G$30,0,10*ROW('Sanitation Data'!G45))="","",OFFSET('Sanitation Data'!$G$30,0,10*ROW('Sanitation Data'!G45)))</f>
        <v/>
      </c>
      <c r="DG51" s="36" t="str">
        <f ca="true">+IF(OFFSET('Sanitation Data'!$G$31,0,10*ROW('Sanitation Data'!G45))="","",OFFSET('Sanitation Data'!$G$31,0,10*ROW('Sanitation Data'!G45)))</f>
        <v/>
      </c>
      <c r="DH51" s="36" t="str">
        <f ca="true">+IF(OFFSET('Sanitation Data'!$G$32,0,10*ROW('Sanitation Data'!G45))="","",OFFSET('Sanitation Data'!$G$32,0,10*ROW('Sanitation Data'!G45)))</f>
        <v/>
      </c>
      <c r="DI51" s="36" t="str">
        <f ca="true">+IF(OFFSET('Sanitation Data'!$G$33,0,10*ROW('Sanitation Data'!G45))="","",OFFSET('Sanitation Data'!$G$33,0,10*ROW('Sanitation Data'!G45)))</f>
        <v/>
      </c>
      <c r="DJ51" s="36" t="str">
        <f ca="true">+IF(OFFSET('Sanitation Data'!$H$29,0,10*ROW('Sanitation Data'!H45))="","",OFFSET('Sanitation Data'!$H$29,0,10*ROW('Sanitation Data'!H45)))</f>
        <v/>
      </c>
      <c r="DK51" s="36" t="str">
        <f ca="true">+IF(OFFSET('Sanitation Data'!$H$30,0,10*ROW('Sanitation Data'!H45))="","",OFFSET('Sanitation Data'!$H$30,0,10*ROW('Sanitation Data'!H45)))</f>
        <v/>
      </c>
      <c r="DL51" s="36" t="str">
        <f ca="true">+IF(OFFSET('Sanitation Data'!$H$31,0,10*ROW('Sanitation Data'!H45))="","",OFFSET('Sanitation Data'!$H$31,0,10*ROW('Sanitation Data'!H45)))</f>
        <v/>
      </c>
      <c r="DM51" s="36" t="str">
        <f ca="true">+IF(OFFSET('Sanitation Data'!$H$32,0,10*ROW('Sanitation Data'!H45))="","",OFFSET('Sanitation Data'!$H$32,0,10*ROW('Sanitation Data'!H45)))</f>
        <v/>
      </c>
      <c r="DN51" s="36" t="str">
        <f ca="true">+IF(OFFSET('Sanitation Data'!$H$33,0,10*ROW('Sanitation Data'!H45))="","",OFFSET('Sanitation Data'!$H$33,0,10*ROW('Sanitation Data'!H45)))</f>
        <v/>
      </c>
      <c r="DO51" s="36" t="str">
        <f ca="true">+IF(OFFSET('Hygiene Data'!$C$12,0,10*ROW('Hygiene Data'!C45))="","",OFFSET('Hygiene Data'!$C$12,0,10*ROW('Hygiene Data'!C45)))</f>
        <v/>
      </c>
      <c r="DP51" s="36" t="str">
        <f ca="true">+IF(OFFSET('Hygiene Data'!$C$13,0,10*ROW('Hygiene Data'!C45))="","",OFFSET('Hygiene Data'!$C$13,0,10*ROW('Hygiene Data'!C45)))</f>
        <v/>
      </c>
      <c r="DQ51" s="36" t="str">
        <f ca="true">+IF(OFFSET('Hygiene Data'!$C$14,0,10*ROW('Hygiene Data'!C45))="","",OFFSET('Hygiene Data'!$C$14,0,10*ROW('Hygiene Data'!C45)))</f>
        <v/>
      </c>
      <c r="DR51" s="36" t="str">
        <f ca="true">+IF(OFFSET('Hygiene Data'!$D$12,0,10*ROW('Hygiene Data'!D45))="","",OFFSET('Hygiene Data'!$D$12,0,10*ROW('Hygiene Data'!D45)))</f>
        <v/>
      </c>
      <c r="DS51" s="36" t="str">
        <f ca="true">+IF(OFFSET('Hygiene Data'!$D$13,0,10*ROW('Hygiene Data'!D45))="","",OFFSET('Hygiene Data'!$D$13,0,10*ROW('Hygiene Data'!D45)))</f>
        <v/>
      </c>
      <c r="DT51" s="36" t="str">
        <f ca="true">+IF(OFFSET('Hygiene Data'!$D$14,0,10*ROW('Hygiene Data'!D45))="","",OFFSET('Hygiene Data'!$D$14,0,10*ROW('Hygiene Data'!D45)))</f>
        <v/>
      </c>
      <c r="DU51" s="36" t="str">
        <f ca="true">+IF(OFFSET('Hygiene Data'!$E$12,0,10*ROW('Hygiene Data'!E45))="","",OFFSET('Hygiene Data'!$E$12,0,10*ROW('Hygiene Data'!E45)))</f>
        <v/>
      </c>
      <c r="DV51" s="36" t="str">
        <f ca="true">+IF(OFFSET('Hygiene Data'!$E$13,0,10*ROW('Hygiene Data'!E45))="","",OFFSET('Hygiene Data'!$E$13,0,10*ROW('Hygiene Data'!E45)))</f>
        <v/>
      </c>
      <c r="DW51" s="36" t="str">
        <f ca="true">+IF(OFFSET('Hygiene Data'!$E$14,0,10*ROW('Hygiene Data'!E45))="","",OFFSET('Hygiene Data'!$E$14,0,10*ROW('Hygiene Data'!E45)))</f>
        <v/>
      </c>
      <c r="DX51" s="36" t="str">
        <f ca="true">+IF(OFFSET('Hygiene Data'!$F$12,0,10*ROW('Hygiene Data'!F45))="","",OFFSET('Hygiene Data'!$F$12,0,10*ROW('Hygiene Data'!F45)))</f>
        <v/>
      </c>
      <c r="DY51" s="36" t="str">
        <f ca="true">+IF(OFFSET('Hygiene Data'!$F$13,0,10*ROW('Hygiene Data'!F45))="","",OFFSET('Hygiene Data'!$F$13,0,10*ROW('Hygiene Data'!F45)))</f>
        <v/>
      </c>
      <c r="DZ51" s="36" t="str">
        <f ca="true">+IF(OFFSET('Hygiene Data'!$F$14,0,10*ROW('Hygiene Data'!F45))="","",OFFSET('Hygiene Data'!$F$14,0,10*ROW('Hygiene Data'!F45)))</f>
        <v/>
      </c>
      <c r="EA51" s="36" t="str">
        <f ca="true">+IF(OFFSET('Hygiene Data'!$G$12,0,10*ROW('Hygiene Data'!G45))="","",OFFSET('Hygiene Data'!$G$12,0,10*ROW('Hygiene Data'!G45)))</f>
        <v/>
      </c>
      <c r="EB51" s="36" t="str">
        <f ca="true">+IF(OFFSET('Hygiene Data'!$G$13,0,10*ROW('Hygiene Data'!G45))="","",OFFSET('Hygiene Data'!$G$13,0,10*ROW('Hygiene Data'!G45)))</f>
        <v/>
      </c>
      <c r="EC51" s="36" t="str">
        <f ca="true">+IF(OFFSET('Hygiene Data'!$G$14,0,10*ROW('Hygiene Data'!G45))="","",OFFSET('Hygiene Data'!$G$14,0,10*ROW('Hygiene Data'!G45)))</f>
        <v/>
      </c>
      <c r="ED51" s="36" t="str">
        <f ca="true">+IF(OFFSET('Hygiene Data'!$H$12,0,10*ROW('Hygiene Data'!H45))="","",OFFSET('Hygiene Data'!$H$12,0,10*ROW('Hygiene Data'!H45)))</f>
        <v/>
      </c>
      <c r="EE51" s="36" t="str">
        <f ca="true">+IF(OFFSET('Hygiene Data'!$H$13,0,10*ROW('Hygiene Data'!H45))="","",OFFSET('Hygiene Data'!$H$13,0,10*ROW('Hygiene Data'!H45)))</f>
        <v/>
      </c>
      <c r="EF51" s="36" t="str">
        <f ca="true">+IF(OFFSET('Hygiene Data'!$H$14,0,10*ROW('Hygiene Data'!H45))="","",OFFSET('Hygiene Data'!$H$14,0,10*ROW('Hygiene Data'!H45)))</f>
        <v/>
      </c>
    </row>
    <row r="52" x14ac:dyDescent="0.2">
      <c r="A52" s="59" t="str">
        <f ca="true">+IF(OFFSET('Water Data'!$B$1,0,10*ROW('Water Data'!B49))="","",OFFSET('Water Data'!$B$1,0,10*ROW('Water Data'!B49)))</f>
        <v/>
      </c>
      <c r="B52" s="59" t="str">
        <f ca="true">+IF(OFFSET('Water Data'!$A$3,0,10*ROW('Water Data'!A49))="","",OFFSET('Water Data'!$A$3,0,10*ROW('Water Data'!A49)))</f>
        <v/>
      </c>
      <c r="C52" s="59" t="str">
        <f ca="true">+IF(OFFSET('Water Data'!$C$3,0,10*ROW('Water Data'!C49))="","",OFFSET('Water Data'!$C$3,0,10*ROW('Water Data'!C49)))</f>
        <v/>
      </c>
      <c r="D52" s="252"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52"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52"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52"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52"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52"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52"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52"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52"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52"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52"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52"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52"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52"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52"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52"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52"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52"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3"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3"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3"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3"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3"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3"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3"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3"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3"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3"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3"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3"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3"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3"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3"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3"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3"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3"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3"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3"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3"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3"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3"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3"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3"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3"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3"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3"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3"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3"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4"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4"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4"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4"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4"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4"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4"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4"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4"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4"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4"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4"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4"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4"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4"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4"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4"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4"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6" t="str">
        <f ca="true">+IF(OFFSET('Water Data'!$C$28,0,10*ROW('Water Data'!C46))="","",OFFSET('Water Data'!$C$28,0,10*ROW('Water Data'!C46)))</f>
        <v/>
      </c>
      <c r="BT52" s="36" t="str">
        <f ca="true">+IF(OFFSET('Water Data'!$C$29,0,10*ROW('Water Data'!C46))="","",OFFSET('Water Data'!$C$29,0,10*ROW('Water Data'!C46)))</f>
        <v/>
      </c>
      <c r="BU52" s="36" t="str">
        <f ca="true">+IF(OFFSET('Water Data'!$C$30,0,10*ROW('Water Data'!C46))="","",OFFSET('Water Data'!$C$30,0,10*ROW('Water Data'!C46)))</f>
        <v/>
      </c>
      <c r="BV52" s="36" t="str">
        <f ca="true">+IF(OFFSET('Water Data'!$D$28,0,10*ROW('Water Data'!D46))="","",OFFSET('Water Data'!$D$28,0,10*ROW('Water Data'!D46)))</f>
        <v/>
      </c>
      <c r="BW52" s="36" t="str">
        <f ca="true">+IF(OFFSET('Water Data'!$D$29,0,10*ROW('Water Data'!D46))="","",OFFSET('Water Data'!$D$29,0,10*ROW('Water Data'!D46)))</f>
        <v/>
      </c>
      <c r="BX52" s="36" t="str">
        <f ca="true">+IF(OFFSET('Water Data'!$D$30,0,10*ROW('Water Data'!D46))="","",OFFSET('Water Data'!$D$30,0,10*ROW('Water Data'!D46)))</f>
        <v/>
      </c>
      <c r="BY52" s="36" t="str">
        <f ca="true">+IF(OFFSET('Water Data'!$E$28,0,10*ROW('Water Data'!E46))="","",OFFSET('Water Data'!$E$28,0,10*ROW('Water Data'!E46)))</f>
        <v/>
      </c>
      <c r="BZ52" s="36" t="str">
        <f ca="true">+IF(OFFSET('Water Data'!$E$29,0,10*ROW('Water Data'!E46))="","",OFFSET('Water Data'!$E$29,0,10*ROW('Water Data'!E46)))</f>
        <v/>
      </c>
      <c r="CA52" s="36" t="str">
        <f ca="true">+IF(OFFSET('Water Data'!$E$30,0,10*ROW('Water Data'!E46))="","",OFFSET('Water Data'!$E$30,0,10*ROW('Water Data'!E46)))</f>
        <v/>
      </c>
      <c r="CB52" s="36" t="str">
        <f ca="true">+IF(OFFSET('Water Data'!$F$28,0,10*ROW('Water Data'!F46))="","",OFFSET('Water Data'!$F$28,0,10*ROW('Water Data'!F46)))</f>
        <v/>
      </c>
      <c r="CC52" s="36" t="str">
        <f ca="true">+IF(OFFSET('Water Data'!$F$29,0,10*ROW('Water Data'!F46))="","",OFFSET('Water Data'!$F$29,0,10*ROW('Water Data'!F46)))</f>
        <v/>
      </c>
      <c r="CD52" s="36" t="str">
        <f ca="true">+IF(OFFSET('Water Data'!$F$30,0,10*ROW('Water Data'!F46))="","",OFFSET('Water Data'!$F$30,0,10*ROW('Water Data'!F46)))</f>
        <v/>
      </c>
      <c r="CE52" s="36" t="str">
        <f ca="true">+IF(OFFSET('Water Data'!$G$28,0,10*ROW('Water Data'!G46))="","",OFFSET('Water Data'!$G$28,0,10*ROW('Water Data'!G46)))</f>
        <v/>
      </c>
      <c r="CF52" s="36" t="str">
        <f ca="true">+IF(OFFSET('Water Data'!$G$29,0,10*ROW('Water Data'!G46))="","",OFFSET('Water Data'!$G$29,0,10*ROW('Water Data'!G46)))</f>
        <v/>
      </c>
      <c r="CG52" s="36" t="str">
        <f ca="true">+IF(OFFSET('Water Data'!$G$30,0,10*ROW('Water Data'!G46))="","",OFFSET('Water Data'!$G$30,0,10*ROW('Water Data'!G46)))</f>
        <v/>
      </c>
      <c r="CH52" s="36" t="str">
        <f ca="true">+IF(OFFSET('Water Data'!$H$28,0,10*ROW('Water Data'!H46))="","",OFFSET('Water Data'!$H$28,0,10*ROW('Water Data'!H46)))</f>
        <v/>
      </c>
      <c r="CI52" s="36" t="str">
        <f ca="true">+IF(OFFSET('Water Data'!$H$29,0,10*ROW('Water Data'!H46))="","",OFFSET('Water Data'!$H$29,0,10*ROW('Water Data'!H46)))</f>
        <v/>
      </c>
      <c r="CJ52" s="36" t="str">
        <f ca="true">+IF(OFFSET('Water Data'!$H$30,0,10*ROW('Water Data'!H46))="","",OFFSET('Water Data'!$H$30,0,10*ROW('Water Data'!H46)))</f>
        <v/>
      </c>
      <c r="CK52" s="36" t="str">
        <f ca="true">+IF(OFFSET('Sanitation Data'!$C$29,0,10*ROW('Sanitation Data'!C46))="","",OFFSET('Sanitation Data'!$C$29,0,10*ROW('Sanitation Data'!C46)))</f>
        <v/>
      </c>
      <c r="CL52" s="36" t="str">
        <f ca="true">+IF(OFFSET('Sanitation Data'!$C$30,0,10*ROW('Sanitation Data'!C46))="","",OFFSET('Sanitation Data'!$C$30,0,10*ROW('Sanitation Data'!C46)))</f>
        <v/>
      </c>
      <c r="CM52" s="36" t="str">
        <f ca="true">+IF(OFFSET('Sanitation Data'!$C$31,0,10*ROW('Sanitation Data'!C46))="","",OFFSET('Sanitation Data'!$C$31,0,10*ROW('Sanitation Data'!C46)))</f>
        <v/>
      </c>
      <c r="CN52" s="36" t="str">
        <f ca="true">+IF(OFFSET('Sanitation Data'!$C$32,0,10*ROW('Sanitation Data'!C46))="","",OFFSET('Sanitation Data'!$C$32,0,10*ROW('Sanitation Data'!C46)))</f>
        <v/>
      </c>
      <c r="CO52" s="36" t="str">
        <f ca="true">+IF(OFFSET('Sanitation Data'!$C$33,0,10*ROW('Sanitation Data'!C46))="","",OFFSET('Sanitation Data'!$C$33,0,10*ROW('Sanitation Data'!C46)))</f>
        <v/>
      </c>
      <c r="CP52" s="36" t="str">
        <f ca="true">+IF(OFFSET('Sanitation Data'!$D$29,0,10*ROW('Sanitation Data'!D46))="","",OFFSET('Sanitation Data'!$D$29,0,10*ROW('Sanitation Data'!D46)))</f>
        <v/>
      </c>
      <c r="CQ52" s="36" t="str">
        <f ca="true">+IF(OFFSET('Sanitation Data'!$D$30,0,10*ROW('Sanitation Data'!D46))="","",OFFSET('Sanitation Data'!$D$30,0,10*ROW('Sanitation Data'!D46)))</f>
        <v/>
      </c>
      <c r="CR52" s="36" t="str">
        <f ca="true">+IF(OFFSET('Sanitation Data'!$D$31,0,10*ROW('Sanitation Data'!D46))="","",OFFSET('Sanitation Data'!$D$31,0,10*ROW('Sanitation Data'!D46)))</f>
        <v/>
      </c>
      <c r="CS52" s="36" t="str">
        <f ca="true">+IF(OFFSET('Sanitation Data'!$D$32,0,10*ROW('Sanitation Data'!D46))="","",OFFSET('Sanitation Data'!$D$32,0,10*ROW('Sanitation Data'!D46)))</f>
        <v/>
      </c>
      <c r="CT52" s="36" t="str">
        <f ca="true">+IF(OFFSET('Sanitation Data'!$D$33,0,10*ROW('Sanitation Data'!D46))="","",OFFSET('Sanitation Data'!$D$33,0,10*ROW('Sanitation Data'!D46)))</f>
        <v/>
      </c>
      <c r="CU52" s="36" t="str">
        <f ca="true">+IF(OFFSET('Sanitation Data'!$E$29,0,10*ROW('Sanitation Data'!E46))="","",OFFSET('Sanitation Data'!$E$29,0,10*ROW('Sanitation Data'!E46)))</f>
        <v/>
      </c>
      <c r="CV52" s="36" t="str">
        <f ca="true">+IF(OFFSET('Sanitation Data'!$E$30,0,10*ROW('Sanitation Data'!E46))="","",OFFSET('Sanitation Data'!$E$30,0,10*ROW('Sanitation Data'!E46)))</f>
        <v/>
      </c>
      <c r="CW52" s="36" t="str">
        <f ca="true">+IF(OFFSET('Sanitation Data'!$E$31,0,10*ROW('Sanitation Data'!E46))="","",OFFSET('Sanitation Data'!$E$31,0,10*ROW('Sanitation Data'!E46)))</f>
        <v/>
      </c>
      <c r="CX52" s="36" t="str">
        <f ca="true">+IF(OFFSET('Sanitation Data'!$E$32,0,10*ROW('Sanitation Data'!E46))="","",OFFSET('Sanitation Data'!$E$32,0,10*ROW('Sanitation Data'!E46)))</f>
        <v/>
      </c>
      <c r="CY52" s="36" t="str">
        <f ca="true">+IF(OFFSET('Sanitation Data'!$E$33,0,10*ROW('Sanitation Data'!E46))="","",OFFSET('Sanitation Data'!$E$33,0,10*ROW('Sanitation Data'!E46)))</f>
        <v/>
      </c>
      <c r="CZ52" s="36" t="str">
        <f ca="true">+IF(OFFSET('Sanitation Data'!$F$29,0,10*ROW('Sanitation Data'!F46))="","",OFFSET('Sanitation Data'!$F$29,0,10*ROW('Sanitation Data'!F46)))</f>
        <v/>
      </c>
      <c r="DA52" s="36" t="str">
        <f ca="true">+IF(OFFSET('Sanitation Data'!$F$30,0,10*ROW('Sanitation Data'!F46))="","",OFFSET('Sanitation Data'!$F$30,0,10*ROW('Sanitation Data'!F46)))</f>
        <v/>
      </c>
      <c r="DB52" s="36" t="str">
        <f ca="true">+IF(OFFSET('Sanitation Data'!$F$31,0,10*ROW('Sanitation Data'!F46))="","",OFFSET('Sanitation Data'!$F$31,0,10*ROW('Sanitation Data'!F46)))</f>
        <v/>
      </c>
      <c r="DC52" s="36" t="str">
        <f ca="true">+IF(OFFSET('Sanitation Data'!$F$32,0,10*ROW('Sanitation Data'!F46))="","",OFFSET('Sanitation Data'!$F$32,0,10*ROW('Sanitation Data'!F46)))</f>
        <v/>
      </c>
      <c r="DD52" s="36" t="str">
        <f ca="true">+IF(OFFSET('Sanitation Data'!$F$33,0,10*ROW('Sanitation Data'!F46))="","",OFFSET('Sanitation Data'!$F$33,0,10*ROW('Sanitation Data'!F46)))</f>
        <v/>
      </c>
      <c r="DE52" s="36" t="str">
        <f ca="true">+IF(OFFSET('Sanitation Data'!$G$29,0,10*ROW('Sanitation Data'!G46))="","",OFFSET('Sanitation Data'!$G$29,0,10*ROW('Sanitation Data'!G46)))</f>
        <v/>
      </c>
      <c r="DF52" s="36" t="str">
        <f ca="true">+IF(OFFSET('Sanitation Data'!$G$30,0,10*ROW('Sanitation Data'!G46))="","",OFFSET('Sanitation Data'!$G$30,0,10*ROW('Sanitation Data'!G46)))</f>
        <v/>
      </c>
      <c r="DG52" s="36" t="str">
        <f ca="true">+IF(OFFSET('Sanitation Data'!$G$31,0,10*ROW('Sanitation Data'!G46))="","",OFFSET('Sanitation Data'!$G$31,0,10*ROW('Sanitation Data'!G46)))</f>
        <v/>
      </c>
      <c r="DH52" s="36" t="str">
        <f ca="true">+IF(OFFSET('Sanitation Data'!$G$32,0,10*ROW('Sanitation Data'!G46))="","",OFFSET('Sanitation Data'!$G$32,0,10*ROW('Sanitation Data'!G46)))</f>
        <v/>
      </c>
      <c r="DI52" s="36" t="str">
        <f ca="true">+IF(OFFSET('Sanitation Data'!$G$33,0,10*ROW('Sanitation Data'!G46))="","",OFFSET('Sanitation Data'!$G$33,0,10*ROW('Sanitation Data'!G46)))</f>
        <v/>
      </c>
      <c r="DJ52" s="36" t="str">
        <f ca="true">+IF(OFFSET('Sanitation Data'!$H$29,0,10*ROW('Sanitation Data'!H46))="","",OFFSET('Sanitation Data'!$H$29,0,10*ROW('Sanitation Data'!H46)))</f>
        <v/>
      </c>
      <c r="DK52" s="36" t="str">
        <f ca="true">+IF(OFFSET('Sanitation Data'!$H$30,0,10*ROW('Sanitation Data'!H46))="","",OFFSET('Sanitation Data'!$H$30,0,10*ROW('Sanitation Data'!H46)))</f>
        <v/>
      </c>
      <c r="DL52" s="36" t="str">
        <f ca="true">+IF(OFFSET('Sanitation Data'!$H$31,0,10*ROW('Sanitation Data'!H46))="","",OFFSET('Sanitation Data'!$H$31,0,10*ROW('Sanitation Data'!H46)))</f>
        <v/>
      </c>
      <c r="DM52" s="36" t="str">
        <f ca="true">+IF(OFFSET('Sanitation Data'!$H$32,0,10*ROW('Sanitation Data'!H46))="","",OFFSET('Sanitation Data'!$H$32,0,10*ROW('Sanitation Data'!H46)))</f>
        <v/>
      </c>
      <c r="DN52" s="36" t="str">
        <f ca="true">+IF(OFFSET('Sanitation Data'!$H$33,0,10*ROW('Sanitation Data'!H46))="","",OFFSET('Sanitation Data'!$H$33,0,10*ROW('Sanitation Data'!H46)))</f>
        <v/>
      </c>
      <c r="DO52" s="36" t="str">
        <f ca="true">+IF(OFFSET('Hygiene Data'!$C$12,0,10*ROW('Hygiene Data'!C46))="","",OFFSET('Hygiene Data'!$C$12,0,10*ROW('Hygiene Data'!C46)))</f>
        <v/>
      </c>
      <c r="DP52" s="36" t="str">
        <f ca="true">+IF(OFFSET('Hygiene Data'!$C$13,0,10*ROW('Hygiene Data'!C46))="","",OFFSET('Hygiene Data'!$C$13,0,10*ROW('Hygiene Data'!C46)))</f>
        <v/>
      </c>
      <c r="DQ52" s="36" t="str">
        <f ca="true">+IF(OFFSET('Hygiene Data'!$C$14,0,10*ROW('Hygiene Data'!C46))="","",OFFSET('Hygiene Data'!$C$14,0,10*ROW('Hygiene Data'!C46)))</f>
        <v/>
      </c>
      <c r="DR52" s="36" t="str">
        <f ca="true">+IF(OFFSET('Hygiene Data'!$D$12,0,10*ROW('Hygiene Data'!D46))="","",OFFSET('Hygiene Data'!$D$12,0,10*ROW('Hygiene Data'!D46)))</f>
        <v/>
      </c>
      <c r="DS52" s="36" t="str">
        <f ca="true">+IF(OFFSET('Hygiene Data'!$D$13,0,10*ROW('Hygiene Data'!D46))="","",OFFSET('Hygiene Data'!$D$13,0,10*ROW('Hygiene Data'!D46)))</f>
        <v/>
      </c>
      <c r="DT52" s="36" t="str">
        <f ca="true">+IF(OFFSET('Hygiene Data'!$D$14,0,10*ROW('Hygiene Data'!D46))="","",OFFSET('Hygiene Data'!$D$14,0,10*ROW('Hygiene Data'!D46)))</f>
        <v/>
      </c>
      <c r="DU52" s="36" t="str">
        <f ca="true">+IF(OFFSET('Hygiene Data'!$E$12,0,10*ROW('Hygiene Data'!E46))="","",OFFSET('Hygiene Data'!$E$12,0,10*ROW('Hygiene Data'!E46)))</f>
        <v/>
      </c>
      <c r="DV52" s="36" t="str">
        <f ca="true">+IF(OFFSET('Hygiene Data'!$E$13,0,10*ROW('Hygiene Data'!E46))="","",OFFSET('Hygiene Data'!$E$13,0,10*ROW('Hygiene Data'!E46)))</f>
        <v/>
      </c>
      <c r="DW52" s="36" t="str">
        <f ca="true">+IF(OFFSET('Hygiene Data'!$E$14,0,10*ROW('Hygiene Data'!E46))="","",OFFSET('Hygiene Data'!$E$14,0,10*ROW('Hygiene Data'!E46)))</f>
        <v/>
      </c>
      <c r="DX52" s="36" t="str">
        <f ca="true">+IF(OFFSET('Hygiene Data'!$F$12,0,10*ROW('Hygiene Data'!F46))="","",OFFSET('Hygiene Data'!$F$12,0,10*ROW('Hygiene Data'!F46)))</f>
        <v/>
      </c>
      <c r="DY52" s="36" t="str">
        <f ca="true">+IF(OFFSET('Hygiene Data'!$F$13,0,10*ROW('Hygiene Data'!F46))="","",OFFSET('Hygiene Data'!$F$13,0,10*ROW('Hygiene Data'!F46)))</f>
        <v/>
      </c>
      <c r="DZ52" s="36" t="str">
        <f ca="true">+IF(OFFSET('Hygiene Data'!$F$14,0,10*ROW('Hygiene Data'!F46))="","",OFFSET('Hygiene Data'!$F$14,0,10*ROW('Hygiene Data'!F46)))</f>
        <v/>
      </c>
      <c r="EA52" s="36" t="str">
        <f ca="true">+IF(OFFSET('Hygiene Data'!$G$12,0,10*ROW('Hygiene Data'!G46))="","",OFFSET('Hygiene Data'!$G$12,0,10*ROW('Hygiene Data'!G46)))</f>
        <v/>
      </c>
      <c r="EB52" s="36" t="str">
        <f ca="true">+IF(OFFSET('Hygiene Data'!$G$13,0,10*ROW('Hygiene Data'!G46))="","",OFFSET('Hygiene Data'!$G$13,0,10*ROW('Hygiene Data'!G46)))</f>
        <v/>
      </c>
      <c r="EC52" s="36" t="str">
        <f ca="true">+IF(OFFSET('Hygiene Data'!$G$14,0,10*ROW('Hygiene Data'!G46))="","",OFFSET('Hygiene Data'!$G$14,0,10*ROW('Hygiene Data'!G46)))</f>
        <v/>
      </c>
      <c r="ED52" s="36" t="str">
        <f ca="true">+IF(OFFSET('Hygiene Data'!$H$12,0,10*ROW('Hygiene Data'!H46))="","",OFFSET('Hygiene Data'!$H$12,0,10*ROW('Hygiene Data'!H46)))</f>
        <v/>
      </c>
      <c r="EE52" s="36" t="str">
        <f ca="true">+IF(OFFSET('Hygiene Data'!$H$13,0,10*ROW('Hygiene Data'!H46))="","",OFFSET('Hygiene Data'!$H$13,0,10*ROW('Hygiene Data'!H46)))</f>
        <v/>
      </c>
      <c r="EF52" s="36" t="str">
        <f ca="true">+IF(OFFSET('Hygiene Data'!$H$14,0,10*ROW('Hygiene Data'!H46))="","",OFFSET('Hygiene Data'!$H$14,0,10*ROW('Hygiene Data'!H46)))</f>
        <v/>
      </c>
    </row>
    <row r="53" x14ac:dyDescent="0.2">
      <c r="A53" s="59" t="str">
        <f ca="true">+IF(OFFSET('Water Data'!$B$1,0,10*ROW('Water Data'!B50))="","",OFFSET('Water Data'!$B$1,0,10*ROW('Water Data'!B50)))</f>
        <v/>
      </c>
      <c r="B53" s="59" t="str">
        <f ca="true">+IF(OFFSET('Water Data'!$A$3,0,10*ROW('Water Data'!A50))="","",OFFSET('Water Data'!$A$3,0,10*ROW('Water Data'!A50)))</f>
        <v/>
      </c>
      <c r="C53" s="59" t="str">
        <f ca="true">+IF(OFFSET('Water Data'!$C$3,0,10*ROW('Water Data'!C50))="","",OFFSET('Water Data'!$C$3,0,10*ROW('Water Data'!C50)))</f>
        <v/>
      </c>
      <c r="D53" s="252"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52"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52"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52"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52"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52"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52"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52"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52"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52"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52"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52"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52"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52"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52"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52"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52"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52"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3"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3"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3"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3"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3"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3"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3"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3"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3"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3"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3"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3"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3"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3"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3"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3"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3"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3"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3"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3"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3"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3"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3"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3"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3"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3"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3"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3"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3"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3"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4"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4"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4"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4"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4"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4"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4"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4"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4"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4"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4"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4"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4"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4"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4"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4"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4"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4"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6" t="str">
        <f ca="true">+IF(OFFSET('Water Data'!$C$28,0,10*ROW('Water Data'!C47))="","",OFFSET('Water Data'!$C$28,0,10*ROW('Water Data'!C47)))</f>
        <v/>
      </c>
      <c r="BT53" s="36" t="str">
        <f ca="true">+IF(OFFSET('Water Data'!$C$29,0,10*ROW('Water Data'!C47))="","",OFFSET('Water Data'!$C$29,0,10*ROW('Water Data'!C47)))</f>
        <v/>
      </c>
      <c r="BU53" s="36" t="str">
        <f ca="true">+IF(OFFSET('Water Data'!$C$30,0,10*ROW('Water Data'!C47))="","",OFFSET('Water Data'!$C$30,0,10*ROW('Water Data'!C47)))</f>
        <v/>
      </c>
      <c r="BV53" s="36" t="str">
        <f ca="true">+IF(OFFSET('Water Data'!$D$28,0,10*ROW('Water Data'!D47))="","",OFFSET('Water Data'!$D$28,0,10*ROW('Water Data'!D47)))</f>
        <v/>
      </c>
      <c r="BW53" s="36" t="str">
        <f ca="true">+IF(OFFSET('Water Data'!$D$29,0,10*ROW('Water Data'!D47))="","",OFFSET('Water Data'!$D$29,0,10*ROW('Water Data'!D47)))</f>
        <v/>
      </c>
      <c r="BX53" s="36" t="str">
        <f ca="true">+IF(OFFSET('Water Data'!$D$30,0,10*ROW('Water Data'!D47))="","",OFFSET('Water Data'!$D$30,0,10*ROW('Water Data'!D47)))</f>
        <v/>
      </c>
      <c r="BY53" s="36" t="str">
        <f ca="true">+IF(OFFSET('Water Data'!$E$28,0,10*ROW('Water Data'!E47))="","",OFFSET('Water Data'!$E$28,0,10*ROW('Water Data'!E47)))</f>
        <v/>
      </c>
      <c r="BZ53" s="36" t="str">
        <f ca="true">+IF(OFFSET('Water Data'!$E$29,0,10*ROW('Water Data'!E47))="","",OFFSET('Water Data'!$E$29,0,10*ROW('Water Data'!E47)))</f>
        <v/>
      </c>
      <c r="CA53" s="36" t="str">
        <f ca="true">+IF(OFFSET('Water Data'!$E$30,0,10*ROW('Water Data'!E47))="","",OFFSET('Water Data'!$E$30,0,10*ROW('Water Data'!E47)))</f>
        <v/>
      </c>
      <c r="CB53" s="36" t="str">
        <f ca="true">+IF(OFFSET('Water Data'!$F$28,0,10*ROW('Water Data'!F47))="","",OFFSET('Water Data'!$F$28,0,10*ROW('Water Data'!F47)))</f>
        <v/>
      </c>
      <c r="CC53" s="36" t="str">
        <f ca="true">+IF(OFFSET('Water Data'!$F$29,0,10*ROW('Water Data'!F47))="","",OFFSET('Water Data'!$F$29,0,10*ROW('Water Data'!F47)))</f>
        <v/>
      </c>
      <c r="CD53" s="36" t="str">
        <f ca="true">+IF(OFFSET('Water Data'!$F$30,0,10*ROW('Water Data'!F47))="","",OFFSET('Water Data'!$F$30,0,10*ROW('Water Data'!F47)))</f>
        <v/>
      </c>
      <c r="CE53" s="36" t="str">
        <f ca="true">+IF(OFFSET('Water Data'!$G$28,0,10*ROW('Water Data'!G47))="","",OFFSET('Water Data'!$G$28,0,10*ROW('Water Data'!G47)))</f>
        <v/>
      </c>
      <c r="CF53" s="36" t="str">
        <f ca="true">+IF(OFFSET('Water Data'!$G$29,0,10*ROW('Water Data'!G47))="","",OFFSET('Water Data'!$G$29,0,10*ROW('Water Data'!G47)))</f>
        <v/>
      </c>
      <c r="CG53" s="36" t="str">
        <f ca="true">+IF(OFFSET('Water Data'!$G$30,0,10*ROW('Water Data'!G47))="","",OFFSET('Water Data'!$G$30,0,10*ROW('Water Data'!G47)))</f>
        <v/>
      </c>
      <c r="CH53" s="36" t="str">
        <f ca="true">+IF(OFFSET('Water Data'!$H$28,0,10*ROW('Water Data'!H47))="","",OFFSET('Water Data'!$H$28,0,10*ROW('Water Data'!H47)))</f>
        <v/>
      </c>
      <c r="CI53" s="36" t="str">
        <f ca="true">+IF(OFFSET('Water Data'!$H$29,0,10*ROW('Water Data'!H47))="","",OFFSET('Water Data'!$H$29,0,10*ROW('Water Data'!H47)))</f>
        <v/>
      </c>
      <c r="CJ53" s="36" t="str">
        <f ca="true">+IF(OFFSET('Water Data'!$H$30,0,10*ROW('Water Data'!H47))="","",OFFSET('Water Data'!$H$30,0,10*ROW('Water Data'!H47)))</f>
        <v/>
      </c>
      <c r="CK53" s="36" t="str">
        <f ca="true">+IF(OFFSET('Sanitation Data'!$C$29,0,10*ROW('Sanitation Data'!C47))="","",OFFSET('Sanitation Data'!$C$29,0,10*ROW('Sanitation Data'!C47)))</f>
        <v/>
      </c>
      <c r="CL53" s="36" t="str">
        <f ca="true">+IF(OFFSET('Sanitation Data'!$C$30,0,10*ROW('Sanitation Data'!C47))="","",OFFSET('Sanitation Data'!$C$30,0,10*ROW('Sanitation Data'!C47)))</f>
        <v/>
      </c>
      <c r="CM53" s="36" t="str">
        <f ca="true">+IF(OFFSET('Sanitation Data'!$C$31,0,10*ROW('Sanitation Data'!C47))="","",OFFSET('Sanitation Data'!$C$31,0,10*ROW('Sanitation Data'!C47)))</f>
        <v/>
      </c>
      <c r="CN53" s="36" t="str">
        <f ca="true">+IF(OFFSET('Sanitation Data'!$C$32,0,10*ROW('Sanitation Data'!C47))="","",OFFSET('Sanitation Data'!$C$32,0,10*ROW('Sanitation Data'!C47)))</f>
        <v/>
      </c>
      <c r="CO53" s="36" t="str">
        <f ca="true">+IF(OFFSET('Sanitation Data'!$C$33,0,10*ROW('Sanitation Data'!C47))="","",OFFSET('Sanitation Data'!$C$33,0,10*ROW('Sanitation Data'!C47)))</f>
        <v/>
      </c>
      <c r="CP53" s="36" t="str">
        <f ca="true">+IF(OFFSET('Sanitation Data'!$D$29,0,10*ROW('Sanitation Data'!D47))="","",OFFSET('Sanitation Data'!$D$29,0,10*ROW('Sanitation Data'!D47)))</f>
        <v/>
      </c>
      <c r="CQ53" s="36" t="str">
        <f ca="true">+IF(OFFSET('Sanitation Data'!$D$30,0,10*ROW('Sanitation Data'!D47))="","",OFFSET('Sanitation Data'!$D$30,0,10*ROW('Sanitation Data'!D47)))</f>
        <v/>
      </c>
      <c r="CR53" s="36" t="str">
        <f ca="true">+IF(OFFSET('Sanitation Data'!$D$31,0,10*ROW('Sanitation Data'!D47))="","",OFFSET('Sanitation Data'!$D$31,0,10*ROW('Sanitation Data'!D47)))</f>
        <v/>
      </c>
      <c r="CS53" s="36" t="str">
        <f ca="true">+IF(OFFSET('Sanitation Data'!$D$32,0,10*ROW('Sanitation Data'!D47))="","",OFFSET('Sanitation Data'!$D$32,0,10*ROW('Sanitation Data'!D47)))</f>
        <v/>
      </c>
      <c r="CT53" s="36" t="str">
        <f ca="true">+IF(OFFSET('Sanitation Data'!$D$33,0,10*ROW('Sanitation Data'!D47))="","",OFFSET('Sanitation Data'!$D$33,0,10*ROW('Sanitation Data'!D47)))</f>
        <v/>
      </c>
      <c r="CU53" s="36" t="str">
        <f ca="true">+IF(OFFSET('Sanitation Data'!$E$29,0,10*ROW('Sanitation Data'!E47))="","",OFFSET('Sanitation Data'!$E$29,0,10*ROW('Sanitation Data'!E47)))</f>
        <v/>
      </c>
      <c r="CV53" s="36" t="str">
        <f ca="true">+IF(OFFSET('Sanitation Data'!$E$30,0,10*ROW('Sanitation Data'!E47))="","",OFFSET('Sanitation Data'!$E$30,0,10*ROW('Sanitation Data'!E47)))</f>
        <v/>
      </c>
      <c r="CW53" s="36" t="str">
        <f ca="true">+IF(OFFSET('Sanitation Data'!$E$31,0,10*ROW('Sanitation Data'!E47))="","",OFFSET('Sanitation Data'!$E$31,0,10*ROW('Sanitation Data'!E47)))</f>
        <v/>
      </c>
      <c r="CX53" s="36" t="str">
        <f ca="true">+IF(OFFSET('Sanitation Data'!$E$32,0,10*ROW('Sanitation Data'!E47))="","",OFFSET('Sanitation Data'!$E$32,0,10*ROW('Sanitation Data'!E47)))</f>
        <v/>
      </c>
      <c r="CY53" s="36" t="str">
        <f ca="true">+IF(OFFSET('Sanitation Data'!$E$33,0,10*ROW('Sanitation Data'!E47))="","",OFFSET('Sanitation Data'!$E$33,0,10*ROW('Sanitation Data'!E47)))</f>
        <v/>
      </c>
      <c r="CZ53" s="36" t="str">
        <f ca="true">+IF(OFFSET('Sanitation Data'!$F$29,0,10*ROW('Sanitation Data'!F47))="","",OFFSET('Sanitation Data'!$F$29,0,10*ROW('Sanitation Data'!F47)))</f>
        <v/>
      </c>
      <c r="DA53" s="36" t="str">
        <f ca="true">+IF(OFFSET('Sanitation Data'!$F$30,0,10*ROW('Sanitation Data'!F47))="","",OFFSET('Sanitation Data'!$F$30,0,10*ROW('Sanitation Data'!F47)))</f>
        <v/>
      </c>
      <c r="DB53" s="36" t="str">
        <f ca="true">+IF(OFFSET('Sanitation Data'!$F$31,0,10*ROW('Sanitation Data'!F47))="","",OFFSET('Sanitation Data'!$F$31,0,10*ROW('Sanitation Data'!F47)))</f>
        <v/>
      </c>
      <c r="DC53" s="36" t="str">
        <f ca="true">+IF(OFFSET('Sanitation Data'!$F$32,0,10*ROW('Sanitation Data'!F47))="","",OFFSET('Sanitation Data'!$F$32,0,10*ROW('Sanitation Data'!F47)))</f>
        <v/>
      </c>
      <c r="DD53" s="36" t="str">
        <f ca="true">+IF(OFFSET('Sanitation Data'!$F$33,0,10*ROW('Sanitation Data'!F47))="","",OFFSET('Sanitation Data'!$F$33,0,10*ROW('Sanitation Data'!F47)))</f>
        <v/>
      </c>
      <c r="DE53" s="36" t="str">
        <f ca="true">+IF(OFFSET('Sanitation Data'!$G$29,0,10*ROW('Sanitation Data'!G47))="","",OFFSET('Sanitation Data'!$G$29,0,10*ROW('Sanitation Data'!G47)))</f>
        <v/>
      </c>
      <c r="DF53" s="36" t="str">
        <f ca="true">+IF(OFFSET('Sanitation Data'!$G$30,0,10*ROW('Sanitation Data'!G47))="","",OFFSET('Sanitation Data'!$G$30,0,10*ROW('Sanitation Data'!G47)))</f>
        <v/>
      </c>
      <c r="DG53" s="36" t="str">
        <f ca="true">+IF(OFFSET('Sanitation Data'!$G$31,0,10*ROW('Sanitation Data'!G47))="","",OFFSET('Sanitation Data'!$G$31,0,10*ROW('Sanitation Data'!G47)))</f>
        <v/>
      </c>
      <c r="DH53" s="36" t="str">
        <f ca="true">+IF(OFFSET('Sanitation Data'!$G$32,0,10*ROW('Sanitation Data'!G47))="","",OFFSET('Sanitation Data'!$G$32,0,10*ROW('Sanitation Data'!G47)))</f>
        <v/>
      </c>
      <c r="DI53" s="36" t="str">
        <f ca="true">+IF(OFFSET('Sanitation Data'!$G$33,0,10*ROW('Sanitation Data'!G47))="","",OFFSET('Sanitation Data'!$G$33,0,10*ROW('Sanitation Data'!G47)))</f>
        <v/>
      </c>
      <c r="DJ53" s="36" t="str">
        <f ca="true">+IF(OFFSET('Sanitation Data'!$H$29,0,10*ROW('Sanitation Data'!H47))="","",OFFSET('Sanitation Data'!$H$29,0,10*ROW('Sanitation Data'!H47)))</f>
        <v/>
      </c>
      <c r="DK53" s="36" t="str">
        <f ca="true">+IF(OFFSET('Sanitation Data'!$H$30,0,10*ROW('Sanitation Data'!H47))="","",OFFSET('Sanitation Data'!$H$30,0,10*ROW('Sanitation Data'!H47)))</f>
        <v/>
      </c>
      <c r="DL53" s="36" t="str">
        <f ca="true">+IF(OFFSET('Sanitation Data'!$H$31,0,10*ROW('Sanitation Data'!H47))="","",OFFSET('Sanitation Data'!$H$31,0,10*ROW('Sanitation Data'!H47)))</f>
        <v/>
      </c>
      <c r="DM53" s="36" t="str">
        <f ca="true">+IF(OFFSET('Sanitation Data'!$H$32,0,10*ROW('Sanitation Data'!H47))="","",OFFSET('Sanitation Data'!$H$32,0,10*ROW('Sanitation Data'!H47)))</f>
        <v/>
      </c>
      <c r="DN53" s="36" t="str">
        <f ca="true">+IF(OFFSET('Sanitation Data'!$H$33,0,10*ROW('Sanitation Data'!H47))="","",OFFSET('Sanitation Data'!$H$33,0,10*ROW('Sanitation Data'!H47)))</f>
        <v/>
      </c>
      <c r="DO53" s="36" t="str">
        <f ca="true">+IF(OFFSET('Hygiene Data'!$C$12,0,10*ROW('Hygiene Data'!C47))="","",OFFSET('Hygiene Data'!$C$12,0,10*ROW('Hygiene Data'!C47)))</f>
        <v/>
      </c>
      <c r="DP53" s="36" t="str">
        <f ca="true">+IF(OFFSET('Hygiene Data'!$C$13,0,10*ROW('Hygiene Data'!C47))="","",OFFSET('Hygiene Data'!$C$13,0,10*ROW('Hygiene Data'!C47)))</f>
        <v/>
      </c>
      <c r="DQ53" s="36" t="str">
        <f ca="true">+IF(OFFSET('Hygiene Data'!$C$14,0,10*ROW('Hygiene Data'!C47))="","",OFFSET('Hygiene Data'!$C$14,0,10*ROW('Hygiene Data'!C47)))</f>
        <v/>
      </c>
      <c r="DR53" s="36" t="str">
        <f ca="true">+IF(OFFSET('Hygiene Data'!$D$12,0,10*ROW('Hygiene Data'!D47))="","",OFFSET('Hygiene Data'!$D$12,0,10*ROW('Hygiene Data'!D47)))</f>
        <v/>
      </c>
      <c r="DS53" s="36" t="str">
        <f ca="true">+IF(OFFSET('Hygiene Data'!$D$13,0,10*ROW('Hygiene Data'!D47))="","",OFFSET('Hygiene Data'!$D$13,0,10*ROW('Hygiene Data'!D47)))</f>
        <v/>
      </c>
      <c r="DT53" s="36" t="str">
        <f ca="true">+IF(OFFSET('Hygiene Data'!$D$14,0,10*ROW('Hygiene Data'!D47))="","",OFFSET('Hygiene Data'!$D$14,0,10*ROW('Hygiene Data'!D47)))</f>
        <v/>
      </c>
      <c r="DU53" s="36" t="str">
        <f ca="true">+IF(OFFSET('Hygiene Data'!$E$12,0,10*ROW('Hygiene Data'!E47))="","",OFFSET('Hygiene Data'!$E$12,0,10*ROW('Hygiene Data'!E47)))</f>
        <v/>
      </c>
      <c r="DV53" s="36" t="str">
        <f ca="true">+IF(OFFSET('Hygiene Data'!$E$13,0,10*ROW('Hygiene Data'!E47))="","",OFFSET('Hygiene Data'!$E$13,0,10*ROW('Hygiene Data'!E47)))</f>
        <v/>
      </c>
      <c r="DW53" s="36" t="str">
        <f ca="true">+IF(OFFSET('Hygiene Data'!$E$14,0,10*ROW('Hygiene Data'!E47))="","",OFFSET('Hygiene Data'!$E$14,0,10*ROW('Hygiene Data'!E47)))</f>
        <v/>
      </c>
      <c r="DX53" s="36" t="str">
        <f ca="true">+IF(OFFSET('Hygiene Data'!$F$12,0,10*ROW('Hygiene Data'!F47))="","",OFFSET('Hygiene Data'!$F$12,0,10*ROW('Hygiene Data'!F47)))</f>
        <v/>
      </c>
      <c r="DY53" s="36" t="str">
        <f ca="true">+IF(OFFSET('Hygiene Data'!$F$13,0,10*ROW('Hygiene Data'!F47))="","",OFFSET('Hygiene Data'!$F$13,0,10*ROW('Hygiene Data'!F47)))</f>
        <v/>
      </c>
      <c r="DZ53" s="36" t="str">
        <f ca="true">+IF(OFFSET('Hygiene Data'!$F$14,0,10*ROW('Hygiene Data'!F47))="","",OFFSET('Hygiene Data'!$F$14,0,10*ROW('Hygiene Data'!F47)))</f>
        <v/>
      </c>
      <c r="EA53" s="36" t="str">
        <f ca="true">+IF(OFFSET('Hygiene Data'!$G$12,0,10*ROW('Hygiene Data'!G47))="","",OFFSET('Hygiene Data'!$G$12,0,10*ROW('Hygiene Data'!G47)))</f>
        <v/>
      </c>
      <c r="EB53" s="36" t="str">
        <f ca="true">+IF(OFFSET('Hygiene Data'!$G$13,0,10*ROW('Hygiene Data'!G47))="","",OFFSET('Hygiene Data'!$G$13,0,10*ROW('Hygiene Data'!G47)))</f>
        <v/>
      </c>
      <c r="EC53" s="36" t="str">
        <f ca="true">+IF(OFFSET('Hygiene Data'!$G$14,0,10*ROW('Hygiene Data'!G47))="","",OFFSET('Hygiene Data'!$G$14,0,10*ROW('Hygiene Data'!G47)))</f>
        <v/>
      </c>
      <c r="ED53" s="36" t="str">
        <f ca="true">+IF(OFFSET('Hygiene Data'!$H$12,0,10*ROW('Hygiene Data'!H47))="","",OFFSET('Hygiene Data'!$H$12,0,10*ROW('Hygiene Data'!H47)))</f>
        <v/>
      </c>
      <c r="EE53" s="36" t="str">
        <f ca="true">+IF(OFFSET('Hygiene Data'!$H$13,0,10*ROW('Hygiene Data'!H47))="","",OFFSET('Hygiene Data'!$H$13,0,10*ROW('Hygiene Data'!H47)))</f>
        <v/>
      </c>
      <c r="EF53" s="36" t="str">
        <f ca="true">+IF(OFFSET('Hygiene Data'!$H$14,0,10*ROW('Hygiene Data'!H47))="","",OFFSET('Hygiene Data'!$H$14,0,10*ROW('Hygiene Data'!H47)))</f>
        <v/>
      </c>
    </row>
    <row r="54" x14ac:dyDescent="0.2">
      <c r="A54" s="59" t="str">
        <f ca="true">+IF(OFFSET('Water Data'!$B$1,0,10*ROW('Water Data'!B51))="","",OFFSET('Water Data'!$B$1,0,10*ROW('Water Data'!B51)))</f>
        <v/>
      </c>
      <c r="B54" s="59" t="str">
        <f ca="true">+IF(OFFSET('Water Data'!$A$3,0,10*ROW('Water Data'!A51))="","",OFFSET('Water Data'!$A$3,0,10*ROW('Water Data'!A51)))</f>
        <v/>
      </c>
      <c r="C54" s="59" t="str">
        <f ca="true">+IF(OFFSET('Water Data'!$C$3,0,10*ROW('Water Data'!C51))="","",OFFSET('Water Data'!$C$3,0,10*ROW('Water Data'!C51)))</f>
        <v/>
      </c>
      <c r="D54" s="252"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52"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52"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52"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52"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52"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52"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52"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52"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52"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52"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52"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52"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52"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52"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52"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52"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52"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3"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3"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3"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3"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3"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3"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3"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3"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3"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3"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3"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3"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3"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3"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3"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3"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3"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3"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3"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3"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3"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3"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3"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3"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3"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3"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3"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3"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3"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3"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4"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4"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4"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4"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4"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4"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4"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4"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4"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4"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4"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4"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4"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4"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4"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4"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4"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4"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6" t="str">
        <f ca="true">+IF(OFFSET('Water Data'!$C$28,0,10*ROW('Water Data'!C48))="","",OFFSET('Water Data'!$C$28,0,10*ROW('Water Data'!C48)))</f>
        <v/>
      </c>
      <c r="BT54" s="36" t="str">
        <f ca="true">+IF(OFFSET('Water Data'!$C$29,0,10*ROW('Water Data'!C48))="","",OFFSET('Water Data'!$C$29,0,10*ROW('Water Data'!C48)))</f>
        <v/>
      </c>
      <c r="BU54" s="36" t="str">
        <f ca="true">+IF(OFFSET('Water Data'!$C$30,0,10*ROW('Water Data'!C48))="","",OFFSET('Water Data'!$C$30,0,10*ROW('Water Data'!C48)))</f>
        <v/>
      </c>
      <c r="BV54" s="36" t="str">
        <f ca="true">+IF(OFFSET('Water Data'!$D$28,0,10*ROW('Water Data'!D48))="","",OFFSET('Water Data'!$D$28,0,10*ROW('Water Data'!D48)))</f>
        <v/>
      </c>
      <c r="BW54" s="36" t="str">
        <f ca="true">+IF(OFFSET('Water Data'!$D$29,0,10*ROW('Water Data'!D48))="","",OFFSET('Water Data'!$D$29,0,10*ROW('Water Data'!D48)))</f>
        <v/>
      </c>
      <c r="BX54" s="36" t="str">
        <f ca="true">+IF(OFFSET('Water Data'!$D$30,0,10*ROW('Water Data'!D48))="","",OFFSET('Water Data'!$D$30,0,10*ROW('Water Data'!D48)))</f>
        <v/>
      </c>
      <c r="BY54" s="36" t="str">
        <f ca="true">+IF(OFFSET('Water Data'!$E$28,0,10*ROW('Water Data'!E48))="","",OFFSET('Water Data'!$E$28,0,10*ROW('Water Data'!E48)))</f>
        <v/>
      </c>
      <c r="BZ54" s="36" t="str">
        <f ca="true">+IF(OFFSET('Water Data'!$E$29,0,10*ROW('Water Data'!E48))="","",OFFSET('Water Data'!$E$29,0,10*ROW('Water Data'!E48)))</f>
        <v/>
      </c>
      <c r="CA54" s="36" t="str">
        <f ca="true">+IF(OFFSET('Water Data'!$E$30,0,10*ROW('Water Data'!E48))="","",OFFSET('Water Data'!$E$30,0,10*ROW('Water Data'!E48)))</f>
        <v/>
      </c>
      <c r="CB54" s="36" t="str">
        <f ca="true">+IF(OFFSET('Water Data'!$F$28,0,10*ROW('Water Data'!F48))="","",OFFSET('Water Data'!$F$28,0,10*ROW('Water Data'!F48)))</f>
        <v/>
      </c>
      <c r="CC54" s="36" t="str">
        <f ca="true">+IF(OFFSET('Water Data'!$F$29,0,10*ROW('Water Data'!F48))="","",OFFSET('Water Data'!$F$29,0,10*ROW('Water Data'!F48)))</f>
        <v/>
      </c>
      <c r="CD54" s="36" t="str">
        <f ca="true">+IF(OFFSET('Water Data'!$F$30,0,10*ROW('Water Data'!F48))="","",OFFSET('Water Data'!$F$30,0,10*ROW('Water Data'!F48)))</f>
        <v/>
      </c>
      <c r="CE54" s="36" t="str">
        <f ca="true">+IF(OFFSET('Water Data'!$G$28,0,10*ROW('Water Data'!G48))="","",OFFSET('Water Data'!$G$28,0,10*ROW('Water Data'!G48)))</f>
        <v/>
      </c>
      <c r="CF54" s="36" t="str">
        <f ca="true">+IF(OFFSET('Water Data'!$G$29,0,10*ROW('Water Data'!G48))="","",OFFSET('Water Data'!$G$29,0,10*ROW('Water Data'!G48)))</f>
        <v/>
      </c>
      <c r="CG54" s="36" t="str">
        <f ca="true">+IF(OFFSET('Water Data'!$G$30,0,10*ROW('Water Data'!G48))="","",OFFSET('Water Data'!$G$30,0,10*ROW('Water Data'!G48)))</f>
        <v/>
      </c>
      <c r="CH54" s="36" t="str">
        <f ca="true">+IF(OFFSET('Water Data'!$H$28,0,10*ROW('Water Data'!H48))="","",OFFSET('Water Data'!$H$28,0,10*ROW('Water Data'!H48)))</f>
        <v/>
      </c>
      <c r="CI54" s="36" t="str">
        <f ca="true">+IF(OFFSET('Water Data'!$H$29,0,10*ROW('Water Data'!H48))="","",OFFSET('Water Data'!$H$29,0,10*ROW('Water Data'!H48)))</f>
        <v/>
      </c>
      <c r="CJ54" s="36" t="str">
        <f ca="true">+IF(OFFSET('Water Data'!$H$30,0,10*ROW('Water Data'!H48))="","",OFFSET('Water Data'!$H$30,0,10*ROW('Water Data'!H48)))</f>
        <v/>
      </c>
      <c r="CK54" s="36" t="str">
        <f ca="true">+IF(OFFSET('Sanitation Data'!$C$29,0,10*ROW('Sanitation Data'!C48))="","",OFFSET('Sanitation Data'!$C$29,0,10*ROW('Sanitation Data'!C48)))</f>
        <v/>
      </c>
      <c r="CL54" s="36" t="str">
        <f ca="true">+IF(OFFSET('Sanitation Data'!$C$30,0,10*ROW('Sanitation Data'!C48))="","",OFFSET('Sanitation Data'!$C$30,0,10*ROW('Sanitation Data'!C48)))</f>
        <v/>
      </c>
      <c r="CM54" s="36" t="str">
        <f ca="true">+IF(OFFSET('Sanitation Data'!$C$31,0,10*ROW('Sanitation Data'!C48))="","",OFFSET('Sanitation Data'!$C$31,0,10*ROW('Sanitation Data'!C48)))</f>
        <v/>
      </c>
      <c r="CN54" s="36" t="str">
        <f ca="true">+IF(OFFSET('Sanitation Data'!$C$32,0,10*ROW('Sanitation Data'!C48))="","",OFFSET('Sanitation Data'!$C$32,0,10*ROW('Sanitation Data'!C48)))</f>
        <v/>
      </c>
      <c r="CO54" s="36" t="str">
        <f ca="true">+IF(OFFSET('Sanitation Data'!$C$33,0,10*ROW('Sanitation Data'!C48))="","",OFFSET('Sanitation Data'!$C$33,0,10*ROW('Sanitation Data'!C48)))</f>
        <v/>
      </c>
      <c r="CP54" s="36" t="str">
        <f ca="true">+IF(OFFSET('Sanitation Data'!$D$29,0,10*ROW('Sanitation Data'!D48))="","",OFFSET('Sanitation Data'!$D$29,0,10*ROW('Sanitation Data'!D48)))</f>
        <v/>
      </c>
      <c r="CQ54" s="36" t="str">
        <f ca="true">+IF(OFFSET('Sanitation Data'!$D$30,0,10*ROW('Sanitation Data'!D48))="","",OFFSET('Sanitation Data'!$D$30,0,10*ROW('Sanitation Data'!D48)))</f>
        <v/>
      </c>
      <c r="CR54" s="36" t="str">
        <f ca="true">+IF(OFFSET('Sanitation Data'!$D$31,0,10*ROW('Sanitation Data'!D48))="","",OFFSET('Sanitation Data'!$D$31,0,10*ROW('Sanitation Data'!D48)))</f>
        <v/>
      </c>
      <c r="CS54" s="36" t="str">
        <f ca="true">+IF(OFFSET('Sanitation Data'!$D$32,0,10*ROW('Sanitation Data'!D48))="","",OFFSET('Sanitation Data'!$D$32,0,10*ROW('Sanitation Data'!D48)))</f>
        <v/>
      </c>
      <c r="CT54" s="36" t="str">
        <f ca="true">+IF(OFFSET('Sanitation Data'!$D$33,0,10*ROW('Sanitation Data'!D48))="","",OFFSET('Sanitation Data'!$D$33,0,10*ROW('Sanitation Data'!D48)))</f>
        <v/>
      </c>
      <c r="CU54" s="36" t="str">
        <f ca="true">+IF(OFFSET('Sanitation Data'!$E$29,0,10*ROW('Sanitation Data'!E48))="","",OFFSET('Sanitation Data'!$E$29,0,10*ROW('Sanitation Data'!E48)))</f>
        <v/>
      </c>
      <c r="CV54" s="36" t="str">
        <f ca="true">+IF(OFFSET('Sanitation Data'!$E$30,0,10*ROW('Sanitation Data'!E48))="","",OFFSET('Sanitation Data'!$E$30,0,10*ROW('Sanitation Data'!E48)))</f>
        <v/>
      </c>
      <c r="CW54" s="36" t="str">
        <f ca="true">+IF(OFFSET('Sanitation Data'!$E$31,0,10*ROW('Sanitation Data'!E48))="","",OFFSET('Sanitation Data'!$E$31,0,10*ROW('Sanitation Data'!E48)))</f>
        <v/>
      </c>
      <c r="CX54" s="36" t="str">
        <f ca="true">+IF(OFFSET('Sanitation Data'!$E$32,0,10*ROW('Sanitation Data'!E48))="","",OFFSET('Sanitation Data'!$E$32,0,10*ROW('Sanitation Data'!E48)))</f>
        <v/>
      </c>
      <c r="CY54" s="36" t="str">
        <f ca="true">+IF(OFFSET('Sanitation Data'!$E$33,0,10*ROW('Sanitation Data'!E48))="","",OFFSET('Sanitation Data'!$E$33,0,10*ROW('Sanitation Data'!E48)))</f>
        <v/>
      </c>
      <c r="CZ54" s="36" t="str">
        <f ca="true">+IF(OFFSET('Sanitation Data'!$F$29,0,10*ROW('Sanitation Data'!F48))="","",OFFSET('Sanitation Data'!$F$29,0,10*ROW('Sanitation Data'!F48)))</f>
        <v/>
      </c>
      <c r="DA54" s="36" t="str">
        <f ca="true">+IF(OFFSET('Sanitation Data'!$F$30,0,10*ROW('Sanitation Data'!F48))="","",OFFSET('Sanitation Data'!$F$30,0,10*ROW('Sanitation Data'!F48)))</f>
        <v/>
      </c>
      <c r="DB54" s="36" t="str">
        <f ca="true">+IF(OFFSET('Sanitation Data'!$F$31,0,10*ROW('Sanitation Data'!F48))="","",OFFSET('Sanitation Data'!$F$31,0,10*ROW('Sanitation Data'!F48)))</f>
        <v/>
      </c>
      <c r="DC54" s="36" t="str">
        <f ca="true">+IF(OFFSET('Sanitation Data'!$F$32,0,10*ROW('Sanitation Data'!F48))="","",OFFSET('Sanitation Data'!$F$32,0,10*ROW('Sanitation Data'!F48)))</f>
        <v/>
      </c>
      <c r="DD54" s="36" t="str">
        <f ca="true">+IF(OFFSET('Sanitation Data'!$F$33,0,10*ROW('Sanitation Data'!F48))="","",OFFSET('Sanitation Data'!$F$33,0,10*ROW('Sanitation Data'!F48)))</f>
        <v/>
      </c>
      <c r="DE54" s="36" t="str">
        <f ca="true">+IF(OFFSET('Sanitation Data'!$G$29,0,10*ROW('Sanitation Data'!G48))="","",OFFSET('Sanitation Data'!$G$29,0,10*ROW('Sanitation Data'!G48)))</f>
        <v/>
      </c>
      <c r="DF54" s="36" t="str">
        <f ca="true">+IF(OFFSET('Sanitation Data'!$G$30,0,10*ROW('Sanitation Data'!G48))="","",OFFSET('Sanitation Data'!$G$30,0,10*ROW('Sanitation Data'!G48)))</f>
        <v/>
      </c>
      <c r="DG54" s="36" t="str">
        <f ca="true">+IF(OFFSET('Sanitation Data'!$G$31,0,10*ROW('Sanitation Data'!G48))="","",OFFSET('Sanitation Data'!$G$31,0,10*ROW('Sanitation Data'!G48)))</f>
        <v/>
      </c>
      <c r="DH54" s="36" t="str">
        <f ca="true">+IF(OFFSET('Sanitation Data'!$G$32,0,10*ROW('Sanitation Data'!G48))="","",OFFSET('Sanitation Data'!$G$32,0,10*ROW('Sanitation Data'!G48)))</f>
        <v/>
      </c>
      <c r="DI54" s="36" t="str">
        <f ca="true">+IF(OFFSET('Sanitation Data'!$G$33,0,10*ROW('Sanitation Data'!G48))="","",OFFSET('Sanitation Data'!$G$33,0,10*ROW('Sanitation Data'!G48)))</f>
        <v/>
      </c>
      <c r="DJ54" s="36" t="str">
        <f ca="true">+IF(OFFSET('Sanitation Data'!$H$29,0,10*ROW('Sanitation Data'!H48))="","",OFFSET('Sanitation Data'!$H$29,0,10*ROW('Sanitation Data'!H48)))</f>
        <v/>
      </c>
      <c r="DK54" s="36" t="str">
        <f ca="true">+IF(OFFSET('Sanitation Data'!$H$30,0,10*ROW('Sanitation Data'!H48))="","",OFFSET('Sanitation Data'!$H$30,0,10*ROW('Sanitation Data'!H48)))</f>
        <v/>
      </c>
      <c r="DL54" s="36" t="str">
        <f ca="true">+IF(OFFSET('Sanitation Data'!$H$31,0,10*ROW('Sanitation Data'!H48))="","",OFFSET('Sanitation Data'!$H$31,0,10*ROW('Sanitation Data'!H48)))</f>
        <v/>
      </c>
      <c r="DM54" s="36" t="str">
        <f ca="true">+IF(OFFSET('Sanitation Data'!$H$32,0,10*ROW('Sanitation Data'!H48))="","",OFFSET('Sanitation Data'!$H$32,0,10*ROW('Sanitation Data'!H48)))</f>
        <v/>
      </c>
      <c r="DN54" s="36" t="str">
        <f ca="true">+IF(OFFSET('Sanitation Data'!$H$33,0,10*ROW('Sanitation Data'!H48))="","",OFFSET('Sanitation Data'!$H$33,0,10*ROW('Sanitation Data'!H48)))</f>
        <v/>
      </c>
      <c r="DO54" s="36" t="str">
        <f ca="true">+IF(OFFSET('Hygiene Data'!$C$12,0,10*ROW('Hygiene Data'!C48))="","",OFFSET('Hygiene Data'!$C$12,0,10*ROW('Hygiene Data'!C48)))</f>
        <v/>
      </c>
      <c r="DP54" s="36" t="str">
        <f ca="true">+IF(OFFSET('Hygiene Data'!$C$13,0,10*ROW('Hygiene Data'!C48))="","",OFFSET('Hygiene Data'!$C$13,0,10*ROW('Hygiene Data'!C48)))</f>
        <v/>
      </c>
      <c r="DQ54" s="36" t="str">
        <f ca="true">+IF(OFFSET('Hygiene Data'!$C$14,0,10*ROW('Hygiene Data'!C48))="","",OFFSET('Hygiene Data'!$C$14,0,10*ROW('Hygiene Data'!C48)))</f>
        <v/>
      </c>
      <c r="DR54" s="36" t="str">
        <f ca="true">+IF(OFFSET('Hygiene Data'!$D$12,0,10*ROW('Hygiene Data'!D48))="","",OFFSET('Hygiene Data'!$D$12,0,10*ROW('Hygiene Data'!D48)))</f>
        <v/>
      </c>
      <c r="DS54" s="36" t="str">
        <f ca="true">+IF(OFFSET('Hygiene Data'!$D$13,0,10*ROW('Hygiene Data'!D48))="","",OFFSET('Hygiene Data'!$D$13,0,10*ROW('Hygiene Data'!D48)))</f>
        <v/>
      </c>
      <c r="DT54" s="36" t="str">
        <f ca="true">+IF(OFFSET('Hygiene Data'!$D$14,0,10*ROW('Hygiene Data'!D48))="","",OFFSET('Hygiene Data'!$D$14,0,10*ROW('Hygiene Data'!D48)))</f>
        <v/>
      </c>
      <c r="DU54" s="36" t="str">
        <f ca="true">+IF(OFFSET('Hygiene Data'!$E$12,0,10*ROW('Hygiene Data'!E48))="","",OFFSET('Hygiene Data'!$E$12,0,10*ROW('Hygiene Data'!E48)))</f>
        <v/>
      </c>
      <c r="DV54" s="36" t="str">
        <f ca="true">+IF(OFFSET('Hygiene Data'!$E$13,0,10*ROW('Hygiene Data'!E48))="","",OFFSET('Hygiene Data'!$E$13,0,10*ROW('Hygiene Data'!E48)))</f>
        <v/>
      </c>
      <c r="DW54" s="36" t="str">
        <f ca="true">+IF(OFFSET('Hygiene Data'!$E$14,0,10*ROW('Hygiene Data'!E48))="","",OFFSET('Hygiene Data'!$E$14,0,10*ROW('Hygiene Data'!E48)))</f>
        <v/>
      </c>
      <c r="DX54" s="36" t="str">
        <f ca="true">+IF(OFFSET('Hygiene Data'!$F$12,0,10*ROW('Hygiene Data'!F48))="","",OFFSET('Hygiene Data'!$F$12,0,10*ROW('Hygiene Data'!F48)))</f>
        <v/>
      </c>
      <c r="DY54" s="36" t="str">
        <f ca="true">+IF(OFFSET('Hygiene Data'!$F$13,0,10*ROW('Hygiene Data'!F48))="","",OFFSET('Hygiene Data'!$F$13,0,10*ROW('Hygiene Data'!F48)))</f>
        <v/>
      </c>
      <c r="DZ54" s="36" t="str">
        <f ca="true">+IF(OFFSET('Hygiene Data'!$F$14,0,10*ROW('Hygiene Data'!F48))="","",OFFSET('Hygiene Data'!$F$14,0,10*ROW('Hygiene Data'!F48)))</f>
        <v/>
      </c>
      <c r="EA54" s="36" t="str">
        <f ca="true">+IF(OFFSET('Hygiene Data'!$G$12,0,10*ROW('Hygiene Data'!G48))="","",OFFSET('Hygiene Data'!$G$12,0,10*ROW('Hygiene Data'!G48)))</f>
        <v/>
      </c>
      <c r="EB54" s="36" t="str">
        <f ca="true">+IF(OFFSET('Hygiene Data'!$G$13,0,10*ROW('Hygiene Data'!G48))="","",OFFSET('Hygiene Data'!$G$13,0,10*ROW('Hygiene Data'!G48)))</f>
        <v/>
      </c>
      <c r="EC54" s="36" t="str">
        <f ca="true">+IF(OFFSET('Hygiene Data'!$G$14,0,10*ROW('Hygiene Data'!G48))="","",OFFSET('Hygiene Data'!$G$14,0,10*ROW('Hygiene Data'!G48)))</f>
        <v/>
      </c>
      <c r="ED54" s="36" t="str">
        <f ca="true">+IF(OFFSET('Hygiene Data'!$H$12,0,10*ROW('Hygiene Data'!H48))="","",OFFSET('Hygiene Data'!$H$12,0,10*ROW('Hygiene Data'!H48)))</f>
        <v/>
      </c>
      <c r="EE54" s="36" t="str">
        <f ca="true">+IF(OFFSET('Hygiene Data'!$H$13,0,10*ROW('Hygiene Data'!H48))="","",OFFSET('Hygiene Data'!$H$13,0,10*ROW('Hygiene Data'!H48)))</f>
        <v/>
      </c>
      <c r="EF54" s="36" t="str">
        <f ca="true">+IF(OFFSET('Hygiene Data'!$H$14,0,10*ROW('Hygiene Data'!H48))="","",OFFSET('Hygiene Data'!$H$14,0,10*ROW('Hygiene Data'!H48)))</f>
        <v/>
      </c>
    </row>
    <row r="55" x14ac:dyDescent="0.2">
      <c r="A55" s="59" t="str">
        <f ca="true">+IF(OFFSET('Water Data'!$B$1,0,10*ROW('Water Data'!B52))="","",OFFSET('Water Data'!$B$1,0,10*ROW('Water Data'!B52)))</f>
        <v/>
      </c>
      <c r="B55" s="59" t="str">
        <f ca="true">+IF(OFFSET('Water Data'!$A$3,0,10*ROW('Water Data'!A52))="","",OFFSET('Water Data'!$A$3,0,10*ROW('Water Data'!A52)))</f>
        <v/>
      </c>
      <c r="C55" s="59" t="str">
        <f ca="true">+IF(OFFSET('Water Data'!$C$3,0,10*ROW('Water Data'!C52))="","",OFFSET('Water Data'!$C$3,0,10*ROW('Water Data'!C52)))</f>
        <v/>
      </c>
      <c r="D55" s="252"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52"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52"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52"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52"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52"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52"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52"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52"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52"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52"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52"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52"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52"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52"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52"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52"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52"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3"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3"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3"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3"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3"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3"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3"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3"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3"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3"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3"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3"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3"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3"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3"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3"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3"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3"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3"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3"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3"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3"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3"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3"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3"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3"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3"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3"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3"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3"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4"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4"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4"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4"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4"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4"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4"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4"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4"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4"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4"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4"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4"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4"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4"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4"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4"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4"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6" t="str">
        <f ca="true">+IF(OFFSET('Water Data'!$C$28,0,10*ROW('Water Data'!C49))="","",OFFSET('Water Data'!$C$28,0,10*ROW('Water Data'!C49)))</f>
        <v/>
      </c>
      <c r="BT55" s="36" t="str">
        <f ca="true">+IF(OFFSET('Water Data'!$C$29,0,10*ROW('Water Data'!C49))="","",OFFSET('Water Data'!$C$29,0,10*ROW('Water Data'!C49)))</f>
        <v/>
      </c>
      <c r="BU55" s="36" t="str">
        <f ca="true">+IF(OFFSET('Water Data'!$C$30,0,10*ROW('Water Data'!C49))="","",OFFSET('Water Data'!$C$30,0,10*ROW('Water Data'!C49)))</f>
        <v/>
      </c>
      <c r="BV55" s="36" t="str">
        <f ca="true">+IF(OFFSET('Water Data'!$D$28,0,10*ROW('Water Data'!D49))="","",OFFSET('Water Data'!$D$28,0,10*ROW('Water Data'!D49)))</f>
        <v/>
      </c>
      <c r="BW55" s="36" t="str">
        <f ca="true">+IF(OFFSET('Water Data'!$D$29,0,10*ROW('Water Data'!D49))="","",OFFSET('Water Data'!$D$29,0,10*ROW('Water Data'!D49)))</f>
        <v/>
      </c>
      <c r="BX55" s="36" t="str">
        <f ca="true">+IF(OFFSET('Water Data'!$D$30,0,10*ROW('Water Data'!D49))="","",OFFSET('Water Data'!$D$30,0,10*ROW('Water Data'!D49)))</f>
        <v/>
      </c>
      <c r="BY55" s="36" t="str">
        <f ca="true">+IF(OFFSET('Water Data'!$E$28,0,10*ROW('Water Data'!E49))="","",OFFSET('Water Data'!$E$28,0,10*ROW('Water Data'!E49)))</f>
        <v/>
      </c>
      <c r="BZ55" s="36" t="str">
        <f ca="true">+IF(OFFSET('Water Data'!$E$29,0,10*ROW('Water Data'!E49))="","",OFFSET('Water Data'!$E$29,0,10*ROW('Water Data'!E49)))</f>
        <v/>
      </c>
      <c r="CA55" s="36" t="str">
        <f ca="true">+IF(OFFSET('Water Data'!$E$30,0,10*ROW('Water Data'!E49))="","",OFFSET('Water Data'!$E$30,0,10*ROW('Water Data'!E49)))</f>
        <v/>
      </c>
      <c r="CB55" s="36" t="str">
        <f ca="true">+IF(OFFSET('Water Data'!$F$28,0,10*ROW('Water Data'!F49))="","",OFFSET('Water Data'!$F$28,0,10*ROW('Water Data'!F49)))</f>
        <v/>
      </c>
      <c r="CC55" s="36" t="str">
        <f ca="true">+IF(OFFSET('Water Data'!$F$29,0,10*ROW('Water Data'!F49))="","",OFFSET('Water Data'!$F$29,0,10*ROW('Water Data'!F49)))</f>
        <v/>
      </c>
      <c r="CD55" s="36" t="str">
        <f ca="true">+IF(OFFSET('Water Data'!$F$30,0,10*ROW('Water Data'!F49))="","",OFFSET('Water Data'!$F$30,0,10*ROW('Water Data'!F49)))</f>
        <v/>
      </c>
      <c r="CE55" s="36" t="str">
        <f ca="true">+IF(OFFSET('Water Data'!$G$28,0,10*ROW('Water Data'!G49))="","",OFFSET('Water Data'!$G$28,0,10*ROW('Water Data'!G49)))</f>
        <v/>
      </c>
      <c r="CF55" s="36" t="str">
        <f ca="true">+IF(OFFSET('Water Data'!$G$29,0,10*ROW('Water Data'!G49))="","",OFFSET('Water Data'!$G$29,0,10*ROW('Water Data'!G49)))</f>
        <v/>
      </c>
      <c r="CG55" s="36" t="str">
        <f ca="true">+IF(OFFSET('Water Data'!$G$30,0,10*ROW('Water Data'!G49))="","",OFFSET('Water Data'!$G$30,0,10*ROW('Water Data'!G49)))</f>
        <v/>
      </c>
      <c r="CH55" s="36" t="str">
        <f ca="true">+IF(OFFSET('Water Data'!$H$28,0,10*ROW('Water Data'!H49))="","",OFFSET('Water Data'!$H$28,0,10*ROW('Water Data'!H49)))</f>
        <v/>
      </c>
      <c r="CI55" s="36" t="str">
        <f ca="true">+IF(OFFSET('Water Data'!$H$29,0,10*ROW('Water Data'!H49))="","",OFFSET('Water Data'!$H$29,0,10*ROW('Water Data'!H49)))</f>
        <v/>
      </c>
      <c r="CJ55" s="36" t="str">
        <f ca="true">+IF(OFFSET('Water Data'!$H$30,0,10*ROW('Water Data'!H49))="","",OFFSET('Water Data'!$H$30,0,10*ROW('Water Data'!H49)))</f>
        <v/>
      </c>
      <c r="CK55" s="36" t="str">
        <f ca="true">+IF(OFFSET('Sanitation Data'!$C$29,0,10*ROW('Sanitation Data'!C49))="","",OFFSET('Sanitation Data'!$C$29,0,10*ROW('Sanitation Data'!C49)))</f>
        <v/>
      </c>
      <c r="CL55" s="36" t="str">
        <f ca="true">+IF(OFFSET('Sanitation Data'!$C$30,0,10*ROW('Sanitation Data'!C49))="","",OFFSET('Sanitation Data'!$C$30,0,10*ROW('Sanitation Data'!C49)))</f>
        <v/>
      </c>
      <c r="CM55" s="36" t="str">
        <f ca="true">+IF(OFFSET('Sanitation Data'!$C$31,0,10*ROW('Sanitation Data'!C49))="","",OFFSET('Sanitation Data'!$C$31,0,10*ROW('Sanitation Data'!C49)))</f>
        <v/>
      </c>
      <c r="CN55" s="36" t="str">
        <f ca="true">+IF(OFFSET('Sanitation Data'!$C$32,0,10*ROW('Sanitation Data'!C49))="","",OFFSET('Sanitation Data'!$C$32,0,10*ROW('Sanitation Data'!C49)))</f>
        <v/>
      </c>
      <c r="CO55" s="36" t="str">
        <f ca="true">+IF(OFFSET('Sanitation Data'!$C$33,0,10*ROW('Sanitation Data'!C49))="","",OFFSET('Sanitation Data'!$C$33,0,10*ROW('Sanitation Data'!C49)))</f>
        <v/>
      </c>
      <c r="CP55" s="36" t="str">
        <f ca="true">+IF(OFFSET('Sanitation Data'!$D$29,0,10*ROW('Sanitation Data'!D49))="","",OFFSET('Sanitation Data'!$D$29,0,10*ROW('Sanitation Data'!D49)))</f>
        <v/>
      </c>
      <c r="CQ55" s="36" t="str">
        <f ca="true">+IF(OFFSET('Sanitation Data'!$D$30,0,10*ROW('Sanitation Data'!D49))="","",OFFSET('Sanitation Data'!$D$30,0,10*ROW('Sanitation Data'!D49)))</f>
        <v/>
      </c>
      <c r="CR55" s="36" t="str">
        <f ca="true">+IF(OFFSET('Sanitation Data'!$D$31,0,10*ROW('Sanitation Data'!D49))="","",OFFSET('Sanitation Data'!$D$31,0,10*ROW('Sanitation Data'!D49)))</f>
        <v/>
      </c>
      <c r="CS55" s="36" t="str">
        <f ca="true">+IF(OFFSET('Sanitation Data'!$D$32,0,10*ROW('Sanitation Data'!D49))="","",OFFSET('Sanitation Data'!$D$32,0,10*ROW('Sanitation Data'!D49)))</f>
        <v/>
      </c>
      <c r="CT55" s="36" t="str">
        <f ca="true">+IF(OFFSET('Sanitation Data'!$D$33,0,10*ROW('Sanitation Data'!D49))="","",OFFSET('Sanitation Data'!$D$33,0,10*ROW('Sanitation Data'!D49)))</f>
        <v/>
      </c>
      <c r="CU55" s="36" t="str">
        <f ca="true">+IF(OFFSET('Sanitation Data'!$E$29,0,10*ROW('Sanitation Data'!E49))="","",OFFSET('Sanitation Data'!$E$29,0,10*ROW('Sanitation Data'!E49)))</f>
        <v/>
      </c>
      <c r="CV55" s="36" t="str">
        <f ca="true">+IF(OFFSET('Sanitation Data'!$E$30,0,10*ROW('Sanitation Data'!E49))="","",OFFSET('Sanitation Data'!$E$30,0,10*ROW('Sanitation Data'!E49)))</f>
        <v/>
      </c>
      <c r="CW55" s="36" t="str">
        <f ca="true">+IF(OFFSET('Sanitation Data'!$E$31,0,10*ROW('Sanitation Data'!E49))="","",OFFSET('Sanitation Data'!$E$31,0,10*ROW('Sanitation Data'!E49)))</f>
        <v/>
      </c>
      <c r="CX55" s="36" t="str">
        <f ca="true">+IF(OFFSET('Sanitation Data'!$E$32,0,10*ROW('Sanitation Data'!E49))="","",OFFSET('Sanitation Data'!$E$32,0,10*ROW('Sanitation Data'!E49)))</f>
        <v/>
      </c>
      <c r="CY55" s="36" t="str">
        <f ca="true">+IF(OFFSET('Sanitation Data'!$E$33,0,10*ROW('Sanitation Data'!E49))="","",OFFSET('Sanitation Data'!$E$33,0,10*ROW('Sanitation Data'!E49)))</f>
        <v/>
      </c>
      <c r="CZ55" s="36" t="str">
        <f ca="true">+IF(OFFSET('Sanitation Data'!$F$29,0,10*ROW('Sanitation Data'!F49))="","",OFFSET('Sanitation Data'!$F$29,0,10*ROW('Sanitation Data'!F49)))</f>
        <v/>
      </c>
      <c r="DA55" s="36" t="str">
        <f ca="true">+IF(OFFSET('Sanitation Data'!$F$30,0,10*ROW('Sanitation Data'!F49))="","",OFFSET('Sanitation Data'!$F$30,0,10*ROW('Sanitation Data'!F49)))</f>
        <v/>
      </c>
      <c r="DB55" s="36" t="str">
        <f ca="true">+IF(OFFSET('Sanitation Data'!$F$31,0,10*ROW('Sanitation Data'!F49))="","",OFFSET('Sanitation Data'!$F$31,0,10*ROW('Sanitation Data'!F49)))</f>
        <v/>
      </c>
      <c r="DC55" s="36" t="str">
        <f ca="true">+IF(OFFSET('Sanitation Data'!$F$32,0,10*ROW('Sanitation Data'!F49))="","",OFFSET('Sanitation Data'!$F$32,0,10*ROW('Sanitation Data'!F49)))</f>
        <v/>
      </c>
      <c r="DD55" s="36" t="str">
        <f ca="true">+IF(OFFSET('Sanitation Data'!$F$33,0,10*ROW('Sanitation Data'!F49))="","",OFFSET('Sanitation Data'!$F$33,0,10*ROW('Sanitation Data'!F49)))</f>
        <v/>
      </c>
      <c r="DE55" s="36" t="str">
        <f ca="true">+IF(OFFSET('Sanitation Data'!$G$29,0,10*ROW('Sanitation Data'!G49))="","",OFFSET('Sanitation Data'!$G$29,0,10*ROW('Sanitation Data'!G49)))</f>
        <v/>
      </c>
      <c r="DF55" s="36" t="str">
        <f ca="true">+IF(OFFSET('Sanitation Data'!$G$30,0,10*ROW('Sanitation Data'!G49))="","",OFFSET('Sanitation Data'!$G$30,0,10*ROW('Sanitation Data'!G49)))</f>
        <v/>
      </c>
      <c r="DG55" s="36" t="str">
        <f ca="true">+IF(OFFSET('Sanitation Data'!$G$31,0,10*ROW('Sanitation Data'!G49))="","",OFFSET('Sanitation Data'!$G$31,0,10*ROW('Sanitation Data'!G49)))</f>
        <v/>
      </c>
      <c r="DH55" s="36" t="str">
        <f ca="true">+IF(OFFSET('Sanitation Data'!$G$32,0,10*ROW('Sanitation Data'!G49))="","",OFFSET('Sanitation Data'!$G$32,0,10*ROW('Sanitation Data'!G49)))</f>
        <v/>
      </c>
      <c r="DI55" s="36" t="str">
        <f ca="true">+IF(OFFSET('Sanitation Data'!$G$33,0,10*ROW('Sanitation Data'!G49))="","",OFFSET('Sanitation Data'!$G$33,0,10*ROW('Sanitation Data'!G49)))</f>
        <v/>
      </c>
      <c r="DJ55" s="36" t="str">
        <f ca="true">+IF(OFFSET('Sanitation Data'!$H$29,0,10*ROW('Sanitation Data'!H49))="","",OFFSET('Sanitation Data'!$H$29,0,10*ROW('Sanitation Data'!H49)))</f>
        <v/>
      </c>
      <c r="DK55" s="36" t="str">
        <f ca="true">+IF(OFFSET('Sanitation Data'!$H$30,0,10*ROW('Sanitation Data'!H49))="","",OFFSET('Sanitation Data'!$H$30,0,10*ROW('Sanitation Data'!H49)))</f>
        <v/>
      </c>
      <c r="DL55" s="36" t="str">
        <f ca="true">+IF(OFFSET('Sanitation Data'!$H$31,0,10*ROW('Sanitation Data'!H49))="","",OFFSET('Sanitation Data'!$H$31,0,10*ROW('Sanitation Data'!H49)))</f>
        <v/>
      </c>
      <c r="DM55" s="36" t="str">
        <f ca="true">+IF(OFFSET('Sanitation Data'!$H$32,0,10*ROW('Sanitation Data'!H49))="","",OFFSET('Sanitation Data'!$H$32,0,10*ROW('Sanitation Data'!H49)))</f>
        <v/>
      </c>
      <c r="DN55" s="36" t="str">
        <f ca="true">+IF(OFFSET('Sanitation Data'!$H$33,0,10*ROW('Sanitation Data'!H49))="","",OFFSET('Sanitation Data'!$H$33,0,10*ROW('Sanitation Data'!H49)))</f>
        <v/>
      </c>
      <c r="DO55" s="36" t="str">
        <f ca="true">+IF(OFFSET('Hygiene Data'!$C$12,0,10*ROW('Hygiene Data'!C49))="","",OFFSET('Hygiene Data'!$C$12,0,10*ROW('Hygiene Data'!C49)))</f>
        <v/>
      </c>
      <c r="DP55" s="36" t="str">
        <f ca="true">+IF(OFFSET('Hygiene Data'!$C$13,0,10*ROW('Hygiene Data'!C49))="","",OFFSET('Hygiene Data'!$C$13,0,10*ROW('Hygiene Data'!C49)))</f>
        <v/>
      </c>
      <c r="DQ55" s="36" t="str">
        <f ca="true">+IF(OFFSET('Hygiene Data'!$C$14,0,10*ROW('Hygiene Data'!C49))="","",OFFSET('Hygiene Data'!$C$14,0,10*ROW('Hygiene Data'!C49)))</f>
        <v/>
      </c>
      <c r="DR55" s="36" t="str">
        <f ca="true">+IF(OFFSET('Hygiene Data'!$D$12,0,10*ROW('Hygiene Data'!D49))="","",OFFSET('Hygiene Data'!$D$12,0,10*ROW('Hygiene Data'!D49)))</f>
        <v/>
      </c>
      <c r="DS55" s="36" t="str">
        <f ca="true">+IF(OFFSET('Hygiene Data'!$D$13,0,10*ROW('Hygiene Data'!D49))="","",OFFSET('Hygiene Data'!$D$13,0,10*ROW('Hygiene Data'!D49)))</f>
        <v/>
      </c>
      <c r="DT55" s="36" t="str">
        <f ca="true">+IF(OFFSET('Hygiene Data'!$D$14,0,10*ROW('Hygiene Data'!D49))="","",OFFSET('Hygiene Data'!$D$14,0,10*ROW('Hygiene Data'!D49)))</f>
        <v/>
      </c>
      <c r="DU55" s="36" t="str">
        <f ca="true">+IF(OFFSET('Hygiene Data'!$E$12,0,10*ROW('Hygiene Data'!E49))="","",OFFSET('Hygiene Data'!$E$12,0,10*ROW('Hygiene Data'!E49)))</f>
        <v/>
      </c>
      <c r="DV55" s="36" t="str">
        <f ca="true">+IF(OFFSET('Hygiene Data'!$E$13,0,10*ROW('Hygiene Data'!E49))="","",OFFSET('Hygiene Data'!$E$13,0,10*ROW('Hygiene Data'!E49)))</f>
        <v/>
      </c>
      <c r="DW55" s="36" t="str">
        <f ca="true">+IF(OFFSET('Hygiene Data'!$E$14,0,10*ROW('Hygiene Data'!E49))="","",OFFSET('Hygiene Data'!$E$14,0,10*ROW('Hygiene Data'!E49)))</f>
        <v/>
      </c>
      <c r="DX55" s="36" t="str">
        <f ca="true">+IF(OFFSET('Hygiene Data'!$F$12,0,10*ROW('Hygiene Data'!F49))="","",OFFSET('Hygiene Data'!$F$12,0,10*ROW('Hygiene Data'!F49)))</f>
        <v/>
      </c>
      <c r="DY55" s="36" t="str">
        <f ca="true">+IF(OFFSET('Hygiene Data'!$F$13,0,10*ROW('Hygiene Data'!F49))="","",OFFSET('Hygiene Data'!$F$13,0,10*ROW('Hygiene Data'!F49)))</f>
        <v/>
      </c>
      <c r="DZ55" s="36" t="str">
        <f ca="true">+IF(OFFSET('Hygiene Data'!$F$14,0,10*ROW('Hygiene Data'!F49))="","",OFFSET('Hygiene Data'!$F$14,0,10*ROW('Hygiene Data'!F49)))</f>
        <v/>
      </c>
      <c r="EA55" s="36" t="str">
        <f ca="true">+IF(OFFSET('Hygiene Data'!$G$12,0,10*ROW('Hygiene Data'!G49))="","",OFFSET('Hygiene Data'!$G$12,0,10*ROW('Hygiene Data'!G49)))</f>
        <v/>
      </c>
      <c r="EB55" s="36" t="str">
        <f ca="true">+IF(OFFSET('Hygiene Data'!$G$13,0,10*ROW('Hygiene Data'!G49))="","",OFFSET('Hygiene Data'!$G$13,0,10*ROW('Hygiene Data'!G49)))</f>
        <v/>
      </c>
      <c r="EC55" s="36" t="str">
        <f ca="true">+IF(OFFSET('Hygiene Data'!$G$14,0,10*ROW('Hygiene Data'!G49))="","",OFFSET('Hygiene Data'!$G$14,0,10*ROW('Hygiene Data'!G49)))</f>
        <v/>
      </c>
      <c r="ED55" s="36" t="str">
        <f ca="true">+IF(OFFSET('Hygiene Data'!$H$12,0,10*ROW('Hygiene Data'!H49))="","",OFFSET('Hygiene Data'!$H$12,0,10*ROW('Hygiene Data'!H49)))</f>
        <v/>
      </c>
      <c r="EE55" s="36" t="str">
        <f ca="true">+IF(OFFSET('Hygiene Data'!$H$13,0,10*ROW('Hygiene Data'!H49))="","",OFFSET('Hygiene Data'!$H$13,0,10*ROW('Hygiene Data'!H49)))</f>
        <v/>
      </c>
      <c r="EF55" s="36" t="str">
        <f ca="true">+IF(OFFSET('Hygiene Data'!$H$14,0,10*ROW('Hygiene Data'!H49))="","",OFFSET('Hygiene Data'!$H$14,0,10*ROW('Hygiene Data'!H49)))</f>
        <v/>
      </c>
    </row>
    <row r="56" x14ac:dyDescent="0.2">
      <c r="A56" s="59" t="str">
        <f ca="true">+IF(OFFSET('Water Data'!$B$1,0,10*ROW('Water Data'!B53))="","",OFFSET('Water Data'!$B$1,0,10*ROW('Water Data'!B53)))</f>
        <v/>
      </c>
      <c r="B56" s="59" t="str">
        <f ca="true">+IF(OFFSET('Water Data'!$A$3,0,10*ROW('Water Data'!A53))="","",OFFSET('Water Data'!$A$3,0,10*ROW('Water Data'!A53)))</f>
        <v/>
      </c>
      <c r="C56" s="59" t="str">
        <f ca="true">+IF(OFFSET('Water Data'!$C$3,0,10*ROW('Water Data'!C53))="","",OFFSET('Water Data'!$C$3,0,10*ROW('Water Data'!C53)))</f>
        <v/>
      </c>
      <c r="D56" s="252"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52"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52"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52"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52"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52"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52"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52"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52"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52"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52"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52"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52"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52"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52"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52"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52"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52"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3"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3"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3"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3"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3"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3"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3"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3"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3"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3"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3"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3"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3"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3"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3"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3"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3"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3"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3"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3"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3"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3"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3"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3"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3"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3"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3"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3"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3"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3"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4"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4"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4"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4"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4"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4"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4"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4"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4"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4"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4"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4"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4"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4"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4"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4"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4"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4"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6" t="str">
        <f ca="true">+IF(OFFSET('Water Data'!$C$28,0,10*ROW('Water Data'!C50))="","",OFFSET('Water Data'!$C$28,0,10*ROW('Water Data'!C50)))</f>
        <v/>
      </c>
      <c r="BT56" s="36" t="str">
        <f ca="true">+IF(OFFSET('Water Data'!$C$29,0,10*ROW('Water Data'!C50))="","",OFFSET('Water Data'!$C$29,0,10*ROW('Water Data'!C50)))</f>
        <v/>
      </c>
      <c r="BU56" s="36" t="str">
        <f ca="true">+IF(OFFSET('Water Data'!$C$30,0,10*ROW('Water Data'!C50))="","",OFFSET('Water Data'!$C$30,0,10*ROW('Water Data'!C50)))</f>
        <v/>
      </c>
      <c r="BV56" s="36" t="str">
        <f ca="true">+IF(OFFSET('Water Data'!$D$28,0,10*ROW('Water Data'!D50))="","",OFFSET('Water Data'!$D$28,0,10*ROW('Water Data'!D50)))</f>
        <v/>
      </c>
      <c r="BW56" s="36" t="str">
        <f ca="true">+IF(OFFSET('Water Data'!$D$29,0,10*ROW('Water Data'!D50))="","",OFFSET('Water Data'!$D$29,0,10*ROW('Water Data'!D50)))</f>
        <v/>
      </c>
      <c r="BX56" s="36" t="str">
        <f ca="true">+IF(OFFSET('Water Data'!$D$30,0,10*ROW('Water Data'!D50))="","",OFFSET('Water Data'!$D$30,0,10*ROW('Water Data'!D50)))</f>
        <v/>
      </c>
      <c r="BY56" s="36" t="str">
        <f ca="true">+IF(OFFSET('Water Data'!$E$28,0,10*ROW('Water Data'!E50))="","",OFFSET('Water Data'!$E$28,0,10*ROW('Water Data'!E50)))</f>
        <v/>
      </c>
      <c r="BZ56" s="36" t="str">
        <f ca="true">+IF(OFFSET('Water Data'!$E$29,0,10*ROW('Water Data'!E50))="","",OFFSET('Water Data'!$E$29,0,10*ROW('Water Data'!E50)))</f>
        <v/>
      </c>
      <c r="CA56" s="36" t="str">
        <f ca="true">+IF(OFFSET('Water Data'!$E$30,0,10*ROW('Water Data'!E50))="","",OFFSET('Water Data'!$E$30,0,10*ROW('Water Data'!E50)))</f>
        <v/>
      </c>
      <c r="CB56" s="36" t="str">
        <f ca="true">+IF(OFFSET('Water Data'!$F$28,0,10*ROW('Water Data'!F50))="","",OFFSET('Water Data'!$F$28,0,10*ROW('Water Data'!F50)))</f>
        <v/>
      </c>
      <c r="CC56" s="36" t="str">
        <f ca="true">+IF(OFFSET('Water Data'!$F$29,0,10*ROW('Water Data'!F50))="","",OFFSET('Water Data'!$F$29,0,10*ROW('Water Data'!F50)))</f>
        <v/>
      </c>
      <c r="CD56" s="36" t="str">
        <f ca="true">+IF(OFFSET('Water Data'!$F$30,0,10*ROW('Water Data'!F50))="","",OFFSET('Water Data'!$F$30,0,10*ROW('Water Data'!F50)))</f>
        <v/>
      </c>
      <c r="CE56" s="36" t="str">
        <f ca="true">+IF(OFFSET('Water Data'!$G$28,0,10*ROW('Water Data'!G50))="","",OFFSET('Water Data'!$G$28,0,10*ROW('Water Data'!G50)))</f>
        <v/>
      </c>
      <c r="CF56" s="36" t="str">
        <f ca="true">+IF(OFFSET('Water Data'!$G$29,0,10*ROW('Water Data'!G50))="","",OFFSET('Water Data'!$G$29,0,10*ROW('Water Data'!G50)))</f>
        <v/>
      </c>
      <c r="CG56" s="36" t="str">
        <f ca="true">+IF(OFFSET('Water Data'!$G$30,0,10*ROW('Water Data'!G50))="","",OFFSET('Water Data'!$G$30,0,10*ROW('Water Data'!G50)))</f>
        <v/>
      </c>
      <c r="CH56" s="36" t="str">
        <f ca="true">+IF(OFFSET('Water Data'!$H$28,0,10*ROW('Water Data'!H50))="","",OFFSET('Water Data'!$H$28,0,10*ROW('Water Data'!H50)))</f>
        <v/>
      </c>
      <c r="CI56" s="36" t="str">
        <f ca="true">+IF(OFFSET('Water Data'!$H$29,0,10*ROW('Water Data'!H50))="","",OFFSET('Water Data'!$H$29,0,10*ROW('Water Data'!H50)))</f>
        <v/>
      </c>
      <c r="CJ56" s="36" t="str">
        <f ca="true">+IF(OFFSET('Water Data'!$H$30,0,10*ROW('Water Data'!H50))="","",OFFSET('Water Data'!$H$30,0,10*ROW('Water Data'!H50)))</f>
        <v/>
      </c>
      <c r="CK56" s="36" t="str">
        <f ca="true">+IF(OFFSET('Sanitation Data'!$C$29,0,10*ROW('Sanitation Data'!C50))="","",OFFSET('Sanitation Data'!$C$29,0,10*ROW('Sanitation Data'!C50)))</f>
        <v/>
      </c>
      <c r="CL56" s="36" t="str">
        <f ca="true">+IF(OFFSET('Sanitation Data'!$C$30,0,10*ROW('Sanitation Data'!C50))="","",OFFSET('Sanitation Data'!$C$30,0,10*ROW('Sanitation Data'!C50)))</f>
        <v/>
      </c>
      <c r="CM56" s="36" t="str">
        <f ca="true">+IF(OFFSET('Sanitation Data'!$C$31,0,10*ROW('Sanitation Data'!C50))="","",OFFSET('Sanitation Data'!$C$31,0,10*ROW('Sanitation Data'!C50)))</f>
        <v/>
      </c>
      <c r="CN56" s="36" t="str">
        <f ca="true">+IF(OFFSET('Sanitation Data'!$C$32,0,10*ROW('Sanitation Data'!C50))="","",OFFSET('Sanitation Data'!$C$32,0,10*ROW('Sanitation Data'!C50)))</f>
        <v/>
      </c>
      <c r="CO56" s="36" t="str">
        <f ca="true">+IF(OFFSET('Sanitation Data'!$C$33,0,10*ROW('Sanitation Data'!C50))="","",OFFSET('Sanitation Data'!$C$33,0,10*ROW('Sanitation Data'!C50)))</f>
        <v/>
      </c>
      <c r="CP56" s="36" t="str">
        <f ca="true">+IF(OFFSET('Sanitation Data'!$D$29,0,10*ROW('Sanitation Data'!D50))="","",OFFSET('Sanitation Data'!$D$29,0,10*ROW('Sanitation Data'!D50)))</f>
        <v/>
      </c>
      <c r="CQ56" s="36" t="str">
        <f ca="true">+IF(OFFSET('Sanitation Data'!$D$30,0,10*ROW('Sanitation Data'!D50))="","",OFFSET('Sanitation Data'!$D$30,0,10*ROW('Sanitation Data'!D50)))</f>
        <v/>
      </c>
      <c r="CR56" s="36" t="str">
        <f ca="true">+IF(OFFSET('Sanitation Data'!$D$31,0,10*ROW('Sanitation Data'!D50))="","",OFFSET('Sanitation Data'!$D$31,0,10*ROW('Sanitation Data'!D50)))</f>
        <v/>
      </c>
      <c r="CS56" s="36" t="str">
        <f ca="true">+IF(OFFSET('Sanitation Data'!$D$32,0,10*ROW('Sanitation Data'!D50))="","",OFFSET('Sanitation Data'!$D$32,0,10*ROW('Sanitation Data'!D50)))</f>
        <v/>
      </c>
      <c r="CT56" s="36" t="str">
        <f ca="true">+IF(OFFSET('Sanitation Data'!$D$33,0,10*ROW('Sanitation Data'!D50))="","",OFFSET('Sanitation Data'!$D$33,0,10*ROW('Sanitation Data'!D50)))</f>
        <v/>
      </c>
      <c r="CU56" s="36" t="str">
        <f ca="true">+IF(OFFSET('Sanitation Data'!$E$29,0,10*ROW('Sanitation Data'!E50))="","",OFFSET('Sanitation Data'!$E$29,0,10*ROW('Sanitation Data'!E50)))</f>
        <v/>
      </c>
      <c r="CV56" s="36" t="str">
        <f ca="true">+IF(OFFSET('Sanitation Data'!$E$30,0,10*ROW('Sanitation Data'!E50))="","",OFFSET('Sanitation Data'!$E$30,0,10*ROW('Sanitation Data'!E50)))</f>
        <v/>
      </c>
      <c r="CW56" s="36" t="str">
        <f ca="true">+IF(OFFSET('Sanitation Data'!$E$31,0,10*ROW('Sanitation Data'!E50))="","",OFFSET('Sanitation Data'!$E$31,0,10*ROW('Sanitation Data'!E50)))</f>
        <v/>
      </c>
      <c r="CX56" s="36" t="str">
        <f ca="true">+IF(OFFSET('Sanitation Data'!$E$32,0,10*ROW('Sanitation Data'!E50))="","",OFFSET('Sanitation Data'!$E$32,0,10*ROW('Sanitation Data'!E50)))</f>
        <v/>
      </c>
      <c r="CY56" s="36" t="str">
        <f ca="true">+IF(OFFSET('Sanitation Data'!$E$33,0,10*ROW('Sanitation Data'!E50))="","",OFFSET('Sanitation Data'!$E$33,0,10*ROW('Sanitation Data'!E50)))</f>
        <v/>
      </c>
      <c r="CZ56" s="36" t="str">
        <f ca="true">+IF(OFFSET('Sanitation Data'!$F$29,0,10*ROW('Sanitation Data'!F50))="","",OFFSET('Sanitation Data'!$F$29,0,10*ROW('Sanitation Data'!F50)))</f>
        <v/>
      </c>
      <c r="DA56" s="36" t="str">
        <f ca="true">+IF(OFFSET('Sanitation Data'!$F$30,0,10*ROW('Sanitation Data'!F50))="","",OFFSET('Sanitation Data'!$F$30,0,10*ROW('Sanitation Data'!F50)))</f>
        <v/>
      </c>
      <c r="DB56" s="36" t="str">
        <f ca="true">+IF(OFFSET('Sanitation Data'!$F$31,0,10*ROW('Sanitation Data'!F50))="","",OFFSET('Sanitation Data'!$F$31,0,10*ROW('Sanitation Data'!F50)))</f>
        <v/>
      </c>
      <c r="DC56" s="36" t="str">
        <f ca="true">+IF(OFFSET('Sanitation Data'!$F$32,0,10*ROW('Sanitation Data'!F50))="","",OFFSET('Sanitation Data'!$F$32,0,10*ROW('Sanitation Data'!F50)))</f>
        <v/>
      </c>
      <c r="DD56" s="36" t="str">
        <f ca="true">+IF(OFFSET('Sanitation Data'!$F$33,0,10*ROW('Sanitation Data'!F50))="","",OFFSET('Sanitation Data'!$F$33,0,10*ROW('Sanitation Data'!F50)))</f>
        <v/>
      </c>
      <c r="DE56" s="36" t="str">
        <f ca="true">+IF(OFFSET('Sanitation Data'!$G$29,0,10*ROW('Sanitation Data'!G50))="","",OFFSET('Sanitation Data'!$G$29,0,10*ROW('Sanitation Data'!G50)))</f>
        <v/>
      </c>
      <c r="DF56" s="36" t="str">
        <f ca="true">+IF(OFFSET('Sanitation Data'!$G$30,0,10*ROW('Sanitation Data'!G50))="","",OFFSET('Sanitation Data'!$G$30,0,10*ROW('Sanitation Data'!G50)))</f>
        <v/>
      </c>
      <c r="DG56" s="36" t="str">
        <f ca="true">+IF(OFFSET('Sanitation Data'!$G$31,0,10*ROW('Sanitation Data'!G50))="","",OFFSET('Sanitation Data'!$G$31,0,10*ROW('Sanitation Data'!G50)))</f>
        <v/>
      </c>
      <c r="DH56" s="36" t="str">
        <f ca="true">+IF(OFFSET('Sanitation Data'!$G$32,0,10*ROW('Sanitation Data'!G50))="","",OFFSET('Sanitation Data'!$G$32,0,10*ROW('Sanitation Data'!G50)))</f>
        <v/>
      </c>
      <c r="DI56" s="36" t="str">
        <f ca="true">+IF(OFFSET('Sanitation Data'!$G$33,0,10*ROW('Sanitation Data'!G50))="","",OFFSET('Sanitation Data'!$G$33,0,10*ROW('Sanitation Data'!G50)))</f>
        <v/>
      </c>
      <c r="DJ56" s="36" t="str">
        <f ca="true">+IF(OFFSET('Sanitation Data'!$H$29,0,10*ROW('Sanitation Data'!H50))="","",OFFSET('Sanitation Data'!$H$29,0,10*ROW('Sanitation Data'!H50)))</f>
        <v/>
      </c>
      <c r="DK56" s="36" t="str">
        <f ca="true">+IF(OFFSET('Sanitation Data'!$H$30,0,10*ROW('Sanitation Data'!H50))="","",OFFSET('Sanitation Data'!$H$30,0,10*ROW('Sanitation Data'!H50)))</f>
        <v/>
      </c>
      <c r="DL56" s="36" t="str">
        <f ca="true">+IF(OFFSET('Sanitation Data'!$H$31,0,10*ROW('Sanitation Data'!H50))="","",OFFSET('Sanitation Data'!$H$31,0,10*ROW('Sanitation Data'!H50)))</f>
        <v/>
      </c>
      <c r="DM56" s="36" t="str">
        <f ca="true">+IF(OFFSET('Sanitation Data'!$H$32,0,10*ROW('Sanitation Data'!H50))="","",OFFSET('Sanitation Data'!$H$32,0,10*ROW('Sanitation Data'!H50)))</f>
        <v/>
      </c>
      <c r="DN56" s="36" t="str">
        <f ca="true">+IF(OFFSET('Sanitation Data'!$H$33,0,10*ROW('Sanitation Data'!H50))="","",OFFSET('Sanitation Data'!$H$33,0,10*ROW('Sanitation Data'!H50)))</f>
        <v/>
      </c>
      <c r="DO56" s="36" t="str">
        <f ca="true">+IF(OFFSET('Hygiene Data'!$C$12,0,10*ROW('Hygiene Data'!C50))="","",OFFSET('Hygiene Data'!$C$12,0,10*ROW('Hygiene Data'!C50)))</f>
        <v/>
      </c>
      <c r="DP56" s="36" t="str">
        <f ca="true">+IF(OFFSET('Hygiene Data'!$C$13,0,10*ROW('Hygiene Data'!C50))="","",OFFSET('Hygiene Data'!$C$13,0,10*ROW('Hygiene Data'!C50)))</f>
        <v/>
      </c>
      <c r="DQ56" s="36" t="str">
        <f ca="true">+IF(OFFSET('Hygiene Data'!$C$14,0,10*ROW('Hygiene Data'!C50))="","",OFFSET('Hygiene Data'!$C$14,0,10*ROW('Hygiene Data'!C50)))</f>
        <v/>
      </c>
      <c r="DR56" s="36" t="str">
        <f ca="true">+IF(OFFSET('Hygiene Data'!$D$12,0,10*ROW('Hygiene Data'!D50))="","",OFFSET('Hygiene Data'!$D$12,0,10*ROW('Hygiene Data'!D50)))</f>
        <v/>
      </c>
      <c r="DS56" s="36" t="str">
        <f ca="true">+IF(OFFSET('Hygiene Data'!$D$13,0,10*ROW('Hygiene Data'!D50))="","",OFFSET('Hygiene Data'!$D$13,0,10*ROW('Hygiene Data'!D50)))</f>
        <v/>
      </c>
      <c r="DT56" s="36" t="str">
        <f ca="true">+IF(OFFSET('Hygiene Data'!$D$14,0,10*ROW('Hygiene Data'!D50))="","",OFFSET('Hygiene Data'!$D$14,0,10*ROW('Hygiene Data'!D50)))</f>
        <v/>
      </c>
      <c r="DU56" s="36" t="str">
        <f ca="true">+IF(OFFSET('Hygiene Data'!$E$12,0,10*ROW('Hygiene Data'!E50))="","",OFFSET('Hygiene Data'!$E$12,0,10*ROW('Hygiene Data'!E50)))</f>
        <v/>
      </c>
      <c r="DV56" s="36" t="str">
        <f ca="true">+IF(OFFSET('Hygiene Data'!$E$13,0,10*ROW('Hygiene Data'!E50))="","",OFFSET('Hygiene Data'!$E$13,0,10*ROW('Hygiene Data'!E50)))</f>
        <v/>
      </c>
      <c r="DW56" s="36" t="str">
        <f ca="true">+IF(OFFSET('Hygiene Data'!$E$14,0,10*ROW('Hygiene Data'!E50))="","",OFFSET('Hygiene Data'!$E$14,0,10*ROW('Hygiene Data'!E50)))</f>
        <v/>
      </c>
      <c r="DX56" s="36" t="str">
        <f ca="true">+IF(OFFSET('Hygiene Data'!$F$12,0,10*ROW('Hygiene Data'!F50))="","",OFFSET('Hygiene Data'!$F$12,0,10*ROW('Hygiene Data'!F50)))</f>
        <v/>
      </c>
      <c r="DY56" s="36" t="str">
        <f ca="true">+IF(OFFSET('Hygiene Data'!$F$13,0,10*ROW('Hygiene Data'!F50))="","",OFFSET('Hygiene Data'!$F$13,0,10*ROW('Hygiene Data'!F50)))</f>
        <v/>
      </c>
      <c r="DZ56" s="36" t="str">
        <f ca="true">+IF(OFFSET('Hygiene Data'!$F$14,0,10*ROW('Hygiene Data'!F50))="","",OFFSET('Hygiene Data'!$F$14,0,10*ROW('Hygiene Data'!F50)))</f>
        <v/>
      </c>
      <c r="EA56" s="36" t="str">
        <f ca="true">+IF(OFFSET('Hygiene Data'!$G$12,0,10*ROW('Hygiene Data'!G50))="","",OFFSET('Hygiene Data'!$G$12,0,10*ROW('Hygiene Data'!G50)))</f>
        <v/>
      </c>
      <c r="EB56" s="36" t="str">
        <f ca="true">+IF(OFFSET('Hygiene Data'!$G$13,0,10*ROW('Hygiene Data'!G50))="","",OFFSET('Hygiene Data'!$G$13,0,10*ROW('Hygiene Data'!G50)))</f>
        <v/>
      </c>
      <c r="EC56" s="36" t="str">
        <f ca="true">+IF(OFFSET('Hygiene Data'!$G$14,0,10*ROW('Hygiene Data'!G50))="","",OFFSET('Hygiene Data'!$G$14,0,10*ROW('Hygiene Data'!G50)))</f>
        <v/>
      </c>
      <c r="ED56" s="36" t="str">
        <f ca="true">+IF(OFFSET('Hygiene Data'!$H$12,0,10*ROW('Hygiene Data'!H50))="","",OFFSET('Hygiene Data'!$H$12,0,10*ROW('Hygiene Data'!H50)))</f>
        <v/>
      </c>
      <c r="EE56" s="36" t="str">
        <f ca="true">+IF(OFFSET('Hygiene Data'!$H$13,0,10*ROW('Hygiene Data'!H50))="","",OFFSET('Hygiene Data'!$H$13,0,10*ROW('Hygiene Data'!H50)))</f>
        <v/>
      </c>
      <c r="EF56" s="36" t="str">
        <f ca="true">+IF(OFFSET('Hygiene Data'!$H$14,0,10*ROW('Hygiene Data'!H50))="","",OFFSET('Hygiene Data'!$H$14,0,10*ROW('Hygiene Data'!H50)))</f>
        <v/>
      </c>
    </row>
    <row r="57" x14ac:dyDescent="0.2">
      <c r="A57" s="59" t="str">
        <f ca="true">+IF(OFFSET('Water Data'!$B$1,0,10*ROW('Water Data'!B54))="","",OFFSET('Water Data'!$B$1,0,10*ROW('Water Data'!B54)))</f>
        <v/>
      </c>
      <c r="B57" s="59" t="str">
        <f ca="true">+IF(OFFSET('Water Data'!$A$3,0,10*ROW('Water Data'!A54))="","",OFFSET('Water Data'!$A$3,0,10*ROW('Water Data'!A54)))</f>
        <v/>
      </c>
      <c r="C57" s="59" t="str">
        <f ca="true">+IF(OFFSET('Water Data'!$C$3,0,10*ROW('Water Data'!C54))="","",OFFSET('Water Data'!$C$3,0,10*ROW('Water Data'!C54)))</f>
        <v/>
      </c>
      <c r="D57" s="252"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52"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52"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52"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52"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52"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52"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52"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52"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52"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52"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52"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52"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52"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52"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52"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52"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52"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3"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3"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3"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3"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3"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3"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3"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3"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3"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3"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3"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3"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3"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3"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3"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3"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3"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3"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3"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3"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3"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3"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3"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3"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3"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3"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3"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3"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3"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3"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4"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4"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4"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4"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4"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4"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4"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4"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4"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4"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4"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4"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4"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4"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4"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4"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4"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4"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6" t="str">
        <f ca="true">+IF(OFFSET('Water Data'!$C$28,0,10*ROW('Water Data'!C51))="","",OFFSET('Water Data'!$C$28,0,10*ROW('Water Data'!C51)))</f>
        <v/>
      </c>
      <c r="BT57" s="36" t="str">
        <f ca="true">+IF(OFFSET('Water Data'!$C$29,0,10*ROW('Water Data'!C51))="","",OFFSET('Water Data'!$C$29,0,10*ROW('Water Data'!C51)))</f>
        <v/>
      </c>
      <c r="BU57" s="36" t="str">
        <f ca="true">+IF(OFFSET('Water Data'!$C$30,0,10*ROW('Water Data'!C51))="","",OFFSET('Water Data'!$C$30,0,10*ROW('Water Data'!C51)))</f>
        <v/>
      </c>
      <c r="BV57" s="36" t="str">
        <f ca="true">+IF(OFFSET('Water Data'!$D$28,0,10*ROW('Water Data'!D51))="","",OFFSET('Water Data'!$D$28,0,10*ROW('Water Data'!D51)))</f>
        <v/>
      </c>
      <c r="BW57" s="36" t="str">
        <f ca="true">+IF(OFFSET('Water Data'!$D$29,0,10*ROW('Water Data'!D51))="","",OFFSET('Water Data'!$D$29,0,10*ROW('Water Data'!D51)))</f>
        <v/>
      </c>
      <c r="BX57" s="36" t="str">
        <f ca="true">+IF(OFFSET('Water Data'!$D$30,0,10*ROW('Water Data'!D51))="","",OFFSET('Water Data'!$D$30,0,10*ROW('Water Data'!D51)))</f>
        <v/>
      </c>
      <c r="BY57" s="36" t="str">
        <f ca="true">+IF(OFFSET('Water Data'!$E$28,0,10*ROW('Water Data'!E51))="","",OFFSET('Water Data'!$E$28,0,10*ROW('Water Data'!E51)))</f>
        <v/>
      </c>
      <c r="BZ57" s="36" t="str">
        <f ca="true">+IF(OFFSET('Water Data'!$E$29,0,10*ROW('Water Data'!E51))="","",OFFSET('Water Data'!$E$29,0,10*ROW('Water Data'!E51)))</f>
        <v/>
      </c>
      <c r="CA57" s="36" t="str">
        <f ca="true">+IF(OFFSET('Water Data'!$E$30,0,10*ROW('Water Data'!E51))="","",OFFSET('Water Data'!$E$30,0,10*ROW('Water Data'!E51)))</f>
        <v/>
      </c>
      <c r="CB57" s="36" t="str">
        <f ca="true">+IF(OFFSET('Water Data'!$F$28,0,10*ROW('Water Data'!F51))="","",OFFSET('Water Data'!$F$28,0,10*ROW('Water Data'!F51)))</f>
        <v/>
      </c>
      <c r="CC57" s="36" t="str">
        <f ca="true">+IF(OFFSET('Water Data'!$F$29,0,10*ROW('Water Data'!F51))="","",OFFSET('Water Data'!$F$29,0,10*ROW('Water Data'!F51)))</f>
        <v/>
      </c>
      <c r="CD57" s="36" t="str">
        <f ca="true">+IF(OFFSET('Water Data'!$F$30,0,10*ROW('Water Data'!F51))="","",OFFSET('Water Data'!$F$30,0,10*ROW('Water Data'!F51)))</f>
        <v/>
      </c>
      <c r="CE57" s="36" t="str">
        <f ca="true">+IF(OFFSET('Water Data'!$G$28,0,10*ROW('Water Data'!G51))="","",OFFSET('Water Data'!$G$28,0,10*ROW('Water Data'!G51)))</f>
        <v/>
      </c>
      <c r="CF57" s="36" t="str">
        <f ca="true">+IF(OFFSET('Water Data'!$G$29,0,10*ROW('Water Data'!G51))="","",OFFSET('Water Data'!$G$29,0,10*ROW('Water Data'!G51)))</f>
        <v/>
      </c>
      <c r="CG57" s="36" t="str">
        <f ca="true">+IF(OFFSET('Water Data'!$G$30,0,10*ROW('Water Data'!G51))="","",OFFSET('Water Data'!$G$30,0,10*ROW('Water Data'!G51)))</f>
        <v/>
      </c>
      <c r="CH57" s="36" t="str">
        <f ca="true">+IF(OFFSET('Water Data'!$H$28,0,10*ROW('Water Data'!H51))="","",OFFSET('Water Data'!$H$28,0,10*ROW('Water Data'!H51)))</f>
        <v/>
      </c>
      <c r="CI57" s="36" t="str">
        <f ca="true">+IF(OFFSET('Water Data'!$H$29,0,10*ROW('Water Data'!H51))="","",OFFSET('Water Data'!$H$29,0,10*ROW('Water Data'!H51)))</f>
        <v/>
      </c>
      <c r="CJ57" s="36" t="str">
        <f ca="true">+IF(OFFSET('Water Data'!$H$30,0,10*ROW('Water Data'!H51))="","",OFFSET('Water Data'!$H$30,0,10*ROW('Water Data'!H51)))</f>
        <v/>
      </c>
      <c r="CK57" s="36" t="str">
        <f ca="true">+IF(OFFSET('Sanitation Data'!$C$29,0,10*ROW('Sanitation Data'!C51))="","",OFFSET('Sanitation Data'!$C$29,0,10*ROW('Sanitation Data'!C51)))</f>
        <v/>
      </c>
      <c r="CL57" s="36" t="str">
        <f ca="true">+IF(OFFSET('Sanitation Data'!$C$30,0,10*ROW('Sanitation Data'!C51))="","",OFFSET('Sanitation Data'!$C$30,0,10*ROW('Sanitation Data'!C51)))</f>
        <v/>
      </c>
      <c r="CM57" s="36" t="str">
        <f ca="true">+IF(OFFSET('Sanitation Data'!$C$31,0,10*ROW('Sanitation Data'!C51))="","",OFFSET('Sanitation Data'!$C$31,0,10*ROW('Sanitation Data'!C51)))</f>
        <v/>
      </c>
      <c r="CN57" s="36" t="str">
        <f ca="true">+IF(OFFSET('Sanitation Data'!$C$32,0,10*ROW('Sanitation Data'!C51))="","",OFFSET('Sanitation Data'!$C$32,0,10*ROW('Sanitation Data'!C51)))</f>
        <v/>
      </c>
      <c r="CO57" s="36" t="str">
        <f ca="true">+IF(OFFSET('Sanitation Data'!$C$33,0,10*ROW('Sanitation Data'!C51))="","",OFFSET('Sanitation Data'!$C$33,0,10*ROW('Sanitation Data'!C51)))</f>
        <v/>
      </c>
      <c r="CP57" s="36" t="str">
        <f ca="true">+IF(OFFSET('Sanitation Data'!$D$29,0,10*ROW('Sanitation Data'!D51))="","",OFFSET('Sanitation Data'!$D$29,0,10*ROW('Sanitation Data'!D51)))</f>
        <v/>
      </c>
      <c r="CQ57" s="36" t="str">
        <f ca="true">+IF(OFFSET('Sanitation Data'!$D$30,0,10*ROW('Sanitation Data'!D51))="","",OFFSET('Sanitation Data'!$D$30,0,10*ROW('Sanitation Data'!D51)))</f>
        <v/>
      </c>
      <c r="CR57" s="36" t="str">
        <f ca="true">+IF(OFFSET('Sanitation Data'!$D$31,0,10*ROW('Sanitation Data'!D51))="","",OFFSET('Sanitation Data'!$D$31,0,10*ROW('Sanitation Data'!D51)))</f>
        <v/>
      </c>
      <c r="CS57" s="36" t="str">
        <f ca="true">+IF(OFFSET('Sanitation Data'!$D$32,0,10*ROW('Sanitation Data'!D51))="","",OFFSET('Sanitation Data'!$D$32,0,10*ROW('Sanitation Data'!D51)))</f>
        <v/>
      </c>
      <c r="CT57" s="36" t="str">
        <f ca="true">+IF(OFFSET('Sanitation Data'!$D$33,0,10*ROW('Sanitation Data'!D51))="","",OFFSET('Sanitation Data'!$D$33,0,10*ROW('Sanitation Data'!D51)))</f>
        <v/>
      </c>
      <c r="CU57" s="36" t="str">
        <f ca="true">+IF(OFFSET('Sanitation Data'!$E$29,0,10*ROW('Sanitation Data'!E51))="","",OFFSET('Sanitation Data'!$E$29,0,10*ROW('Sanitation Data'!E51)))</f>
        <v/>
      </c>
      <c r="CV57" s="36" t="str">
        <f ca="true">+IF(OFFSET('Sanitation Data'!$E$30,0,10*ROW('Sanitation Data'!E51))="","",OFFSET('Sanitation Data'!$E$30,0,10*ROW('Sanitation Data'!E51)))</f>
        <v/>
      </c>
      <c r="CW57" s="36" t="str">
        <f ca="true">+IF(OFFSET('Sanitation Data'!$E$31,0,10*ROW('Sanitation Data'!E51))="","",OFFSET('Sanitation Data'!$E$31,0,10*ROW('Sanitation Data'!E51)))</f>
        <v/>
      </c>
      <c r="CX57" s="36" t="str">
        <f ca="true">+IF(OFFSET('Sanitation Data'!$E$32,0,10*ROW('Sanitation Data'!E51))="","",OFFSET('Sanitation Data'!$E$32,0,10*ROW('Sanitation Data'!E51)))</f>
        <v/>
      </c>
      <c r="CY57" s="36" t="str">
        <f ca="true">+IF(OFFSET('Sanitation Data'!$E$33,0,10*ROW('Sanitation Data'!E51))="","",OFFSET('Sanitation Data'!$E$33,0,10*ROW('Sanitation Data'!E51)))</f>
        <v/>
      </c>
      <c r="CZ57" s="36" t="str">
        <f ca="true">+IF(OFFSET('Sanitation Data'!$F$29,0,10*ROW('Sanitation Data'!F51))="","",OFFSET('Sanitation Data'!$F$29,0,10*ROW('Sanitation Data'!F51)))</f>
        <v/>
      </c>
      <c r="DA57" s="36" t="str">
        <f ca="true">+IF(OFFSET('Sanitation Data'!$F$30,0,10*ROW('Sanitation Data'!F51))="","",OFFSET('Sanitation Data'!$F$30,0,10*ROW('Sanitation Data'!F51)))</f>
        <v/>
      </c>
      <c r="DB57" s="36" t="str">
        <f ca="true">+IF(OFFSET('Sanitation Data'!$F$31,0,10*ROW('Sanitation Data'!F51))="","",OFFSET('Sanitation Data'!$F$31,0,10*ROW('Sanitation Data'!F51)))</f>
        <v/>
      </c>
      <c r="DC57" s="36" t="str">
        <f ca="true">+IF(OFFSET('Sanitation Data'!$F$32,0,10*ROW('Sanitation Data'!F51))="","",OFFSET('Sanitation Data'!$F$32,0,10*ROW('Sanitation Data'!F51)))</f>
        <v/>
      </c>
      <c r="DD57" s="36" t="str">
        <f ca="true">+IF(OFFSET('Sanitation Data'!$F$33,0,10*ROW('Sanitation Data'!F51))="","",OFFSET('Sanitation Data'!$F$33,0,10*ROW('Sanitation Data'!F51)))</f>
        <v/>
      </c>
      <c r="DE57" s="36" t="str">
        <f ca="true">+IF(OFFSET('Sanitation Data'!$G$29,0,10*ROW('Sanitation Data'!G51))="","",OFFSET('Sanitation Data'!$G$29,0,10*ROW('Sanitation Data'!G51)))</f>
        <v/>
      </c>
      <c r="DF57" s="36" t="str">
        <f ca="true">+IF(OFFSET('Sanitation Data'!$G$30,0,10*ROW('Sanitation Data'!G51))="","",OFFSET('Sanitation Data'!$G$30,0,10*ROW('Sanitation Data'!G51)))</f>
        <v/>
      </c>
      <c r="DG57" s="36" t="str">
        <f ca="true">+IF(OFFSET('Sanitation Data'!$G$31,0,10*ROW('Sanitation Data'!G51))="","",OFFSET('Sanitation Data'!$G$31,0,10*ROW('Sanitation Data'!G51)))</f>
        <v/>
      </c>
      <c r="DH57" s="36" t="str">
        <f ca="true">+IF(OFFSET('Sanitation Data'!$G$32,0,10*ROW('Sanitation Data'!G51))="","",OFFSET('Sanitation Data'!$G$32,0,10*ROW('Sanitation Data'!G51)))</f>
        <v/>
      </c>
      <c r="DI57" s="36" t="str">
        <f ca="true">+IF(OFFSET('Sanitation Data'!$G$33,0,10*ROW('Sanitation Data'!G51))="","",OFFSET('Sanitation Data'!$G$33,0,10*ROW('Sanitation Data'!G51)))</f>
        <v/>
      </c>
      <c r="DJ57" s="36" t="str">
        <f ca="true">+IF(OFFSET('Sanitation Data'!$H$29,0,10*ROW('Sanitation Data'!H51))="","",OFFSET('Sanitation Data'!$H$29,0,10*ROW('Sanitation Data'!H51)))</f>
        <v/>
      </c>
      <c r="DK57" s="36" t="str">
        <f ca="true">+IF(OFFSET('Sanitation Data'!$H$30,0,10*ROW('Sanitation Data'!H51))="","",OFFSET('Sanitation Data'!$H$30,0,10*ROW('Sanitation Data'!H51)))</f>
        <v/>
      </c>
      <c r="DL57" s="36" t="str">
        <f ca="true">+IF(OFFSET('Sanitation Data'!$H$31,0,10*ROW('Sanitation Data'!H51))="","",OFFSET('Sanitation Data'!$H$31,0,10*ROW('Sanitation Data'!H51)))</f>
        <v/>
      </c>
      <c r="DM57" s="36" t="str">
        <f ca="true">+IF(OFFSET('Sanitation Data'!$H$32,0,10*ROW('Sanitation Data'!H51))="","",OFFSET('Sanitation Data'!$H$32,0,10*ROW('Sanitation Data'!H51)))</f>
        <v/>
      </c>
      <c r="DN57" s="36" t="str">
        <f ca="true">+IF(OFFSET('Sanitation Data'!$H$33,0,10*ROW('Sanitation Data'!H51))="","",OFFSET('Sanitation Data'!$H$33,0,10*ROW('Sanitation Data'!H51)))</f>
        <v/>
      </c>
      <c r="DO57" s="36" t="str">
        <f ca="true">+IF(OFFSET('Hygiene Data'!$C$12,0,10*ROW('Hygiene Data'!C51))="","",OFFSET('Hygiene Data'!$C$12,0,10*ROW('Hygiene Data'!C51)))</f>
        <v/>
      </c>
      <c r="DP57" s="36" t="str">
        <f ca="true">+IF(OFFSET('Hygiene Data'!$C$13,0,10*ROW('Hygiene Data'!C51))="","",OFFSET('Hygiene Data'!$C$13,0,10*ROW('Hygiene Data'!C51)))</f>
        <v/>
      </c>
      <c r="DQ57" s="36" t="str">
        <f ca="true">+IF(OFFSET('Hygiene Data'!$C$14,0,10*ROW('Hygiene Data'!C51))="","",OFFSET('Hygiene Data'!$C$14,0,10*ROW('Hygiene Data'!C51)))</f>
        <v/>
      </c>
      <c r="DR57" s="36" t="str">
        <f ca="true">+IF(OFFSET('Hygiene Data'!$D$12,0,10*ROW('Hygiene Data'!D51))="","",OFFSET('Hygiene Data'!$D$12,0,10*ROW('Hygiene Data'!D51)))</f>
        <v/>
      </c>
      <c r="DS57" s="36" t="str">
        <f ca="true">+IF(OFFSET('Hygiene Data'!$D$13,0,10*ROW('Hygiene Data'!D51))="","",OFFSET('Hygiene Data'!$D$13,0,10*ROW('Hygiene Data'!D51)))</f>
        <v/>
      </c>
      <c r="DT57" s="36" t="str">
        <f ca="true">+IF(OFFSET('Hygiene Data'!$D$14,0,10*ROW('Hygiene Data'!D51))="","",OFFSET('Hygiene Data'!$D$14,0,10*ROW('Hygiene Data'!D51)))</f>
        <v/>
      </c>
      <c r="DU57" s="36" t="str">
        <f ca="true">+IF(OFFSET('Hygiene Data'!$E$12,0,10*ROW('Hygiene Data'!E51))="","",OFFSET('Hygiene Data'!$E$12,0,10*ROW('Hygiene Data'!E51)))</f>
        <v/>
      </c>
      <c r="DV57" s="36" t="str">
        <f ca="true">+IF(OFFSET('Hygiene Data'!$E$13,0,10*ROW('Hygiene Data'!E51))="","",OFFSET('Hygiene Data'!$E$13,0,10*ROW('Hygiene Data'!E51)))</f>
        <v/>
      </c>
      <c r="DW57" s="36" t="str">
        <f ca="true">+IF(OFFSET('Hygiene Data'!$E$14,0,10*ROW('Hygiene Data'!E51))="","",OFFSET('Hygiene Data'!$E$14,0,10*ROW('Hygiene Data'!E51)))</f>
        <v/>
      </c>
      <c r="DX57" s="36" t="str">
        <f ca="true">+IF(OFFSET('Hygiene Data'!$F$12,0,10*ROW('Hygiene Data'!F51))="","",OFFSET('Hygiene Data'!$F$12,0,10*ROW('Hygiene Data'!F51)))</f>
        <v/>
      </c>
      <c r="DY57" s="36" t="str">
        <f ca="true">+IF(OFFSET('Hygiene Data'!$F$13,0,10*ROW('Hygiene Data'!F51))="","",OFFSET('Hygiene Data'!$F$13,0,10*ROW('Hygiene Data'!F51)))</f>
        <v/>
      </c>
      <c r="DZ57" s="36" t="str">
        <f ca="true">+IF(OFFSET('Hygiene Data'!$F$14,0,10*ROW('Hygiene Data'!F51))="","",OFFSET('Hygiene Data'!$F$14,0,10*ROW('Hygiene Data'!F51)))</f>
        <v/>
      </c>
      <c r="EA57" s="36" t="str">
        <f ca="true">+IF(OFFSET('Hygiene Data'!$G$12,0,10*ROW('Hygiene Data'!G51))="","",OFFSET('Hygiene Data'!$G$12,0,10*ROW('Hygiene Data'!G51)))</f>
        <v/>
      </c>
      <c r="EB57" s="36" t="str">
        <f ca="true">+IF(OFFSET('Hygiene Data'!$G$13,0,10*ROW('Hygiene Data'!G51))="","",OFFSET('Hygiene Data'!$G$13,0,10*ROW('Hygiene Data'!G51)))</f>
        <v/>
      </c>
      <c r="EC57" s="36" t="str">
        <f ca="true">+IF(OFFSET('Hygiene Data'!$G$14,0,10*ROW('Hygiene Data'!G51))="","",OFFSET('Hygiene Data'!$G$14,0,10*ROW('Hygiene Data'!G51)))</f>
        <v/>
      </c>
      <c r="ED57" s="36" t="str">
        <f ca="true">+IF(OFFSET('Hygiene Data'!$H$12,0,10*ROW('Hygiene Data'!H51))="","",OFFSET('Hygiene Data'!$H$12,0,10*ROW('Hygiene Data'!H51)))</f>
        <v/>
      </c>
      <c r="EE57" s="36" t="str">
        <f ca="true">+IF(OFFSET('Hygiene Data'!$H$13,0,10*ROW('Hygiene Data'!H51))="","",OFFSET('Hygiene Data'!$H$13,0,10*ROW('Hygiene Data'!H51)))</f>
        <v/>
      </c>
      <c r="EF57" s="36" t="str">
        <f ca="true">+IF(OFFSET('Hygiene Data'!$H$14,0,10*ROW('Hygiene Data'!H51))="","",OFFSET('Hygiene Data'!$H$14,0,10*ROW('Hygiene Data'!H51)))</f>
        <v/>
      </c>
    </row>
    <row r="58" x14ac:dyDescent="0.2">
      <c r="A58" s="59" t="str">
        <f ca="true">+IF(OFFSET('Water Data'!$B$1,0,10*ROW('Water Data'!B55))="","",OFFSET('Water Data'!$B$1,0,10*ROW('Water Data'!B55)))</f>
        <v/>
      </c>
      <c r="B58" s="59" t="str">
        <f ca="true">+IF(OFFSET('Water Data'!$A$3,0,10*ROW('Water Data'!A55))="","",OFFSET('Water Data'!$A$3,0,10*ROW('Water Data'!A55)))</f>
        <v/>
      </c>
      <c r="C58" s="59" t="str">
        <f ca="true">+IF(OFFSET('Water Data'!$C$3,0,10*ROW('Water Data'!C55))="","",OFFSET('Water Data'!$C$3,0,10*ROW('Water Data'!C55)))</f>
        <v/>
      </c>
      <c r="D58" s="252"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52"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52"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52"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52"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52"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52"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52"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52"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52"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52"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52"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52"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52"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52"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52"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52"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52"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3"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3"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3"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3"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3"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3"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3"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3"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3"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3"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3"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3"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3"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3"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3"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3"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3"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3"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3"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3"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3"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3"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3"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3"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3"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3"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3"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3"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3"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3"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4"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4"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4"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4"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4"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4"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4"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4"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4"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4"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4"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4"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4"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4"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4"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4"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4"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4"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6" t="str">
        <f ca="true">+IF(OFFSET('Water Data'!$C$28,0,10*ROW('Water Data'!C52))="","",OFFSET('Water Data'!$C$28,0,10*ROW('Water Data'!C52)))</f>
        <v/>
      </c>
      <c r="BT58" s="36" t="str">
        <f ca="true">+IF(OFFSET('Water Data'!$C$29,0,10*ROW('Water Data'!C52))="","",OFFSET('Water Data'!$C$29,0,10*ROW('Water Data'!C52)))</f>
        <v/>
      </c>
      <c r="BU58" s="36" t="str">
        <f ca="true">+IF(OFFSET('Water Data'!$C$30,0,10*ROW('Water Data'!C52))="","",OFFSET('Water Data'!$C$30,0,10*ROW('Water Data'!C52)))</f>
        <v/>
      </c>
      <c r="BV58" s="36" t="str">
        <f ca="true">+IF(OFFSET('Water Data'!$D$28,0,10*ROW('Water Data'!D52))="","",OFFSET('Water Data'!$D$28,0,10*ROW('Water Data'!D52)))</f>
        <v/>
      </c>
      <c r="BW58" s="36" t="str">
        <f ca="true">+IF(OFFSET('Water Data'!$D$29,0,10*ROW('Water Data'!D52))="","",OFFSET('Water Data'!$D$29,0,10*ROW('Water Data'!D52)))</f>
        <v/>
      </c>
      <c r="BX58" s="36" t="str">
        <f ca="true">+IF(OFFSET('Water Data'!$D$30,0,10*ROW('Water Data'!D52))="","",OFFSET('Water Data'!$D$30,0,10*ROW('Water Data'!D52)))</f>
        <v/>
      </c>
      <c r="BY58" s="36" t="str">
        <f ca="true">+IF(OFFSET('Water Data'!$E$28,0,10*ROW('Water Data'!E52))="","",OFFSET('Water Data'!$E$28,0,10*ROW('Water Data'!E52)))</f>
        <v/>
      </c>
      <c r="BZ58" s="36" t="str">
        <f ca="true">+IF(OFFSET('Water Data'!$E$29,0,10*ROW('Water Data'!E52))="","",OFFSET('Water Data'!$E$29,0,10*ROW('Water Data'!E52)))</f>
        <v/>
      </c>
      <c r="CA58" s="36" t="str">
        <f ca="true">+IF(OFFSET('Water Data'!$E$30,0,10*ROW('Water Data'!E52))="","",OFFSET('Water Data'!$E$30,0,10*ROW('Water Data'!E52)))</f>
        <v/>
      </c>
      <c r="CB58" s="36" t="str">
        <f ca="true">+IF(OFFSET('Water Data'!$F$28,0,10*ROW('Water Data'!F52))="","",OFFSET('Water Data'!$F$28,0,10*ROW('Water Data'!F52)))</f>
        <v/>
      </c>
      <c r="CC58" s="36" t="str">
        <f ca="true">+IF(OFFSET('Water Data'!$F$29,0,10*ROW('Water Data'!F52))="","",OFFSET('Water Data'!$F$29,0,10*ROW('Water Data'!F52)))</f>
        <v/>
      </c>
      <c r="CD58" s="36" t="str">
        <f ca="true">+IF(OFFSET('Water Data'!$F$30,0,10*ROW('Water Data'!F52))="","",OFFSET('Water Data'!$F$30,0,10*ROW('Water Data'!F52)))</f>
        <v/>
      </c>
      <c r="CE58" s="36" t="str">
        <f ca="true">+IF(OFFSET('Water Data'!$G$28,0,10*ROW('Water Data'!G52))="","",OFFSET('Water Data'!$G$28,0,10*ROW('Water Data'!G52)))</f>
        <v/>
      </c>
      <c r="CF58" s="36" t="str">
        <f ca="true">+IF(OFFSET('Water Data'!$G$29,0,10*ROW('Water Data'!G52))="","",OFFSET('Water Data'!$G$29,0,10*ROW('Water Data'!G52)))</f>
        <v/>
      </c>
      <c r="CG58" s="36" t="str">
        <f ca="true">+IF(OFFSET('Water Data'!$G$30,0,10*ROW('Water Data'!G52))="","",OFFSET('Water Data'!$G$30,0,10*ROW('Water Data'!G52)))</f>
        <v/>
      </c>
      <c r="CH58" s="36" t="str">
        <f ca="true">+IF(OFFSET('Water Data'!$H$28,0,10*ROW('Water Data'!H52))="","",OFFSET('Water Data'!$H$28,0,10*ROW('Water Data'!H52)))</f>
        <v/>
      </c>
      <c r="CI58" s="36" t="str">
        <f ca="true">+IF(OFFSET('Water Data'!$H$29,0,10*ROW('Water Data'!H52))="","",OFFSET('Water Data'!$H$29,0,10*ROW('Water Data'!H52)))</f>
        <v/>
      </c>
      <c r="CJ58" s="36" t="str">
        <f ca="true">+IF(OFFSET('Water Data'!$H$30,0,10*ROW('Water Data'!H52))="","",OFFSET('Water Data'!$H$30,0,10*ROW('Water Data'!H52)))</f>
        <v/>
      </c>
      <c r="CK58" s="36" t="str">
        <f ca="true">+IF(OFFSET('Sanitation Data'!$C$29,0,10*ROW('Sanitation Data'!C52))="","",OFFSET('Sanitation Data'!$C$29,0,10*ROW('Sanitation Data'!C52)))</f>
        <v/>
      </c>
      <c r="CL58" s="36" t="str">
        <f ca="true">+IF(OFFSET('Sanitation Data'!$C$30,0,10*ROW('Sanitation Data'!C52))="","",OFFSET('Sanitation Data'!$C$30,0,10*ROW('Sanitation Data'!C52)))</f>
        <v/>
      </c>
      <c r="CM58" s="36" t="str">
        <f ca="true">+IF(OFFSET('Sanitation Data'!$C$31,0,10*ROW('Sanitation Data'!C52))="","",OFFSET('Sanitation Data'!$C$31,0,10*ROW('Sanitation Data'!C52)))</f>
        <v/>
      </c>
      <c r="CN58" s="36" t="str">
        <f ca="true">+IF(OFFSET('Sanitation Data'!$C$32,0,10*ROW('Sanitation Data'!C52))="","",OFFSET('Sanitation Data'!$C$32,0,10*ROW('Sanitation Data'!C52)))</f>
        <v/>
      </c>
      <c r="CO58" s="36" t="str">
        <f ca="true">+IF(OFFSET('Sanitation Data'!$C$33,0,10*ROW('Sanitation Data'!C52))="","",OFFSET('Sanitation Data'!$C$33,0,10*ROW('Sanitation Data'!C52)))</f>
        <v/>
      </c>
      <c r="CP58" s="36" t="str">
        <f ca="true">+IF(OFFSET('Sanitation Data'!$D$29,0,10*ROW('Sanitation Data'!D52))="","",OFFSET('Sanitation Data'!$D$29,0,10*ROW('Sanitation Data'!D52)))</f>
        <v/>
      </c>
      <c r="CQ58" s="36" t="str">
        <f ca="true">+IF(OFFSET('Sanitation Data'!$D$30,0,10*ROW('Sanitation Data'!D52))="","",OFFSET('Sanitation Data'!$D$30,0,10*ROW('Sanitation Data'!D52)))</f>
        <v/>
      </c>
      <c r="CR58" s="36" t="str">
        <f ca="true">+IF(OFFSET('Sanitation Data'!$D$31,0,10*ROW('Sanitation Data'!D52))="","",OFFSET('Sanitation Data'!$D$31,0,10*ROW('Sanitation Data'!D52)))</f>
        <v/>
      </c>
      <c r="CS58" s="36" t="str">
        <f ca="true">+IF(OFFSET('Sanitation Data'!$D$32,0,10*ROW('Sanitation Data'!D52))="","",OFFSET('Sanitation Data'!$D$32,0,10*ROW('Sanitation Data'!D52)))</f>
        <v/>
      </c>
      <c r="CT58" s="36" t="str">
        <f ca="true">+IF(OFFSET('Sanitation Data'!$D$33,0,10*ROW('Sanitation Data'!D52))="","",OFFSET('Sanitation Data'!$D$33,0,10*ROW('Sanitation Data'!D52)))</f>
        <v/>
      </c>
      <c r="CU58" s="36" t="str">
        <f ca="true">+IF(OFFSET('Sanitation Data'!$E$29,0,10*ROW('Sanitation Data'!E52))="","",OFFSET('Sanitation Data'!$E$29,0,10*ROW('Sanitation Data'!E52)))</f>
        <v/>
      </c>
      <c r="CV58" s="36" t="str">
        <f ca="true">+IF(OFFSET('Sanitation Data'!$E$30,0,10*ROW('Sanitation Data'!E52))="","",OFFSET('Sanitation Data'!$E$30,0,10*ROW('Sanitation Data'!E52)))</f>
        <v/>
      </c>
      <c r="CW58" s="36" t="str">
        <f ca="true">+IF(OFFSET('Sanitation Data'!$E$31,0,10*ROW('Sanitation Data'!E52))="","",OFFSET('Sanitation Data'!$E$31,0,10*ROW('Sanitation Data'!E52)))</f>
        <v/>
      </c>
      <c r="CX58" s="36" t="str">
        <f ca="true">+IF(OFFSET('Sanitation Data'!$E$32,0,10*ROW('Sanitation Data'!E52))="","",OFFSET('Sanitation Data'!$E$32,0,10*ROW('Sanitation Data'!E52)))</f>
        <v/>
      </c>
      <c r="CY58" s="36" t="str">
        <f ca="true">+IF(OFFSET('Sanitation Data'!$E$33,0,10*ROW('Sanitation Data'!E52))="","",OFFSET('Sanitation Data'!$E$33,0,10*ROW('Sanitation Data'!E52)))</f>
        <v/>
      </c>
      <c r="CZ58" s="36" t="str">
        <f ca="true">+IF(OFFSET('Sanitation Data'!$F$29,0,10*ROW('Sanitation Data'!F52))="","",OFFSET('Sanitation Data'!$F$29,0,10*ROW('Sanitation Data'!F52)))</f>
        <v/>
      </c>
      <c r="DA58" s="36" t="str">
        <f ca="true">+IF(OFFSET('Sanitation Data'!$F$30,0,10*ROW('Sanitation Data'!F52))="","",OFFSET('Sanitation Data'!$F$30,0,10*ROW('Sanitation Data'!F52)))</f>
        <v/>
      </c>
      <c r="DB58" s="36" t="str">
        <f ca="true">+IF(OFFSET('Sanitation Data'!$F$31,0,10*ROW('Sanitation Data'!F52))="","",OFFSET('Sanitation Data'!$F$31,0,10*ROW('Sanitation Data'!F52)))</f>
        <v/>
      </c>
      <c r="DC58" s="36" t="str">
        <f ca="true">+IF(OFFSET('Sanitation Data'!$F$32,0,10*ROW('Sanitation Data'!F52))="","",OFFSET('Sanitation Data'!$F$32,0,10*ROW('Sanitation Data'!F52)))</f>
        <v/>
      </c>
      <c r="DD58" s="36" t="str">
        <f ca="true">+IF(OFFSET('Sanitation Data'!$F$33,0,10*ROW('Sanitation Data'!F52))="","",OFFSET('Sanitation Data'!$F$33,0,10*ROW('Sanitation Data'!F52)))</f>
        <v/>
      </c>
      <c r="DE58" s="36" t="str">
        <f ca="true">+IF(OFFSET('Sanitation Data'!$G$29,0,10*ROW('Sanitation Data'!G52))="","",OFFSET('Sanitation Data'!$G$29,0,10*ROW('Sanitation Data'!G52)))</f>
        <v/>
      </c>
      <c r="DF58" s="36" t="str">
        <f ca="true">+IF(OFFSET('Sanitation Data'!$G$30,0,10*ROW('Sanitation Data'!G52))="","",OFFSET('Sanitation Data'!$G$30,0,10*ROW('Sanitation Data'!G52)))</f>
        <v/>
      </c>
      <c r="DG58" s="36" t="str">
        <f ca="true">+IF(OFFSET('Sanitation Data'!$G$31,0,10*ROW('Sanitation Data'!G52))="","",OFFSET('Sanitation Data'!$G$31,0,10*ROW('Sanitation Data'!G52)))</f>
        <v/>
      </c>
      <c r="DH58" s="36" t="str">
        <f ca="true">+IF(OFFSET('Sanitation Data'!$G$32,0,10*ROW('Sanitation Data'!G52))="","",OFFSET('Sanitation Data'!$G$32,0,10*ROW('Sanitation Data'!G52)))</f>
        <v/>
      </c>
      <c r="DI58" s="36" t="str">
        <f ca="true">+IF(OFFSET('Sanitation Data'!$G$33,0,10*ROW('Sanitation Data'!G52))="","",OFFSET('Sanitation Data'!$G$33,0,10*ROW('Sanitation Data'!G52)))</f>
        <v/>
      </c>
      <c r="DJ58" s="36" t="str">
        <f ca="true">+IF(OFFSET('Sanitation Data'!$H$29,0,10*ROW('Sanitation Data'!H52))="","",OFFSET('Sanitation Data'!$H$29,0,10*ROW('Sanitation Data'!H52)))</f>
        <v/>
      </c>
      <c r="DK58" s="36" t="str">
        <f ca="true">+IF(OFFSET('Sanitation Data'!$H$30,0,10*ROW('Sanitation Data'!H52))="","",OFFSET('Sanitation Data'!$H$30,0,10*ROW('Sanitation Data'!H52)))</f>
        <v/>
      </c>
      <c r="DL58" s="36" t="str">
        <f ca="true">+IF(OFFSET('Sanitation Data'!$H$31,0,10*ROW('Sanitation Data'!H52))="","",OFFSET('Sanitation Data'!$H$31,0,10*ROW('Sanitation Data'!H52)))</f>
        <v/>
      </c>
      <c r="DM58" s="36" t="str">
        <f ca="true">+IF(OFFSET('Sanitation Data'!$H$32,0,10*ROW('Sanitation Data'!H52))="","",OFFSET('Sanitation Data'!$H$32,0,10*ROW('Sanitation Data'!H52)))</f>
        <v/>
      </c>
      <c r="DN58" s="36" t="str">
        <f ca="true">+IF(OFFSET('Sanitation Data'!$H$33,0,10*ROW('Sanitation Data'!H52))="","",OFFSET('Sanitation Data'!$H$33,0,10*ROW('Sanitation Data'!H52)))</f>
        <v/>
      </c>
      <c r="DO58" s="36" t="str">
        <f ca="true">+IF(OFFSET('Hygiene Data'!$C$12,0,10*ROW('Hygiene Data'!C52))="","",OFFSET('Hygiene Data'!$C$12,0,10*ROW('Hygiene Data'!C52)))</f>
        <v/>
      </c>
      <c r="DP58" s="36" t="str">
        <f ca="true">+IF(OFFSET('Hygiene Data'!$C$13,0,10*ROW('Hygiene Data'!C52))="","",OFFSET('Hygiene Data'!$C$13,0,10*ROW('Hygiene Data'!C52)))</f>
        <v/>
      </c>
      <c r="DQ58" s="36" t="str">
        <f ca="true">+IF(OFFSET('Hygiene Data'!$C$14,0,10*ROW('Hygiene Data'!C52))="","",OFFSET('Hygiene Data'!$C$14,0,10*ROW('Hygiene Data'!C52)))</f>
        <v/>
      </c>
      <c r="DR58" s="36" t="str">
        <f ca="true">+IF(OFFSET('Hygiene Data'!$D$12,0,10*ROW('Hygiene Data'!D52))="","",OFFSET('Hygiene Data'!$D$12,0,10*ROW('Hygiene Data'!D52)))</f>
        <v/>
      </c>
      <c r="DS58" s="36" t="str">
        <f ca="true">+IF(OFFSET('Hygiene Data'!$D$13,0,10*ROW('Hygiene Data'!D52))="","",OFFSET('Hygiene Data'!$D$13,0,10*ROW('Hygiene Data'!D52)))</f>
        <v/>
      </c>
      <c r="DT58" s="36" t="str">
        <f ca="true">+IF(OFFSET('Hygiene Data'!$D$14,0,10*ROW('Hygiene Data'!D52))="","",OFFSET('Hygiene Data'!$D$14,0,10*ROW('Hygiene Data'!D52)))</f>
        <v/>
      </c>
      <c r="DU58" s="36" t="str">
        <f ca="true">+IF(OFFSET('Hygiene Data'!$E$12,0,10*ROW('Hygiene Data'!E52))="","",OFFSET('Hygiene Data'!$E$12,0,10*ROW('Hygiene Data'!E52)))</f>
        <v/>
      </c>
      <c r="DV58" s="36" t="str">
        <f ca="true">+IF(OFFSET('Hygiene Data'!$E$13,0,10*ROW('Hygiene Data'!E52))="","",OFFSET('Hygiene Data'!$E$13,0,10*ROW('Hygiene Data'!E52)))</f>
        <v/>
      </c>
      <c r="DW58" s="36" t="str">
        <f ca="true">+IF(OFFSET('Hygiene Data'!$E$14,0,10*ROW('Hygiene Data'!E52))="","",OFFSET('Hygiene Data'!$E$14,0,10*ROW('Hygiene Data'!E52)))</f>
        <v/>
      </c>
      <c r="DX58" s="36" t="str">
        <f ca="true">+IF(OFFSET('Hygiene Data'!$F$12,0,10*ROW('Hygiene Data'!F52))="","",OFFSET('Hygiene Data'!$F$12,0,10*ROW('Hygiene Data'!F52)))</f>
        <v/>
      </c>
      <c r="DY58" s="36" t="str">
        <f ca="true">+IF(OFFSET('Hygiene Data'!$F$13,0,10*ROW('Hygiene Data'!F52))="","",OFFSET('Hygiene Data'!$F$13,0,10*ROW('Hygiene Data'!F52)))</f>
        <v/>
      </c>
      <c r="DZ58" s="36" t="str">
        <f ca="true">+IF(OFFSET('Hygiene Data'!$F$14,0,10*ROW('Hygiene Data'!F52))="","",OFFSET('Hygiene Data'!$F$14,0,10*ROW('Hygiene Data'!F52)))</f>
        <v/>
      </c>
      <c r="EA58" s="36" t="str">
        <f ca="true">+IF(OFFSET('Hygiene Data'!$G$12,0,10*ROW('Hygiene Data'!G52))="","",OFFSET('Hygiene Data'!$G$12,0,10*ROW('Hygiene Data'!G52)))</f>
        <v/>
      </c>
      <c r="EB58" s="36" t="str">
        <f ca="true">+IF(OFFSET('Hygiene Data'!$G$13,0,10*ROW('Hygiene Data'!G52))="","",OFFSET('Hygiene Data'!$G$13,0,10*ROW('Hygiene Data'!G52)))</f>
        <v/>
      </c>
      <c r="EC58" s="36" t="str">
        <f ca="true">+IF(OFFSET('Hygiene Data'!$G$14,0,10*ROW('Hygiene Data'!G52))="","",OFFSET('Hygiene Data'!$G$14,0,10*ROW('Hygiene Data'!G52)))</f>
        <v/>
      </c>
      <c r="ED58" s="36" t="str">
        <f ca="true">+IF(OFFSET('Hygiene Data'!$H$12,0,10*ROW('Hygiene Data'!H52))="","",OFFSET('Hygiene Data'!$H$12,0,10*ROW('Hygiene Data'!H52)))</f>
        <v/>
      </c>
      <c r="EE58" s="36" t="str">
        <f ca="true">+IF(OFFSET('Hygiene Data'!$H$13,0,10*ROW('Hygiene Data'!H52))="","",OFFSET('Hygiene Data'!$H$13,0,10*ROW('Hygiene Data'!H52)))</f>
        <v/>
      </c>
      <c r="EF58" s="36" t="str">
        <f ca="true">+IF(OFFSET('Hygiene Data'!$H$14,0,10*ROW('Hygiene Data'!H52))="","",OFFSET('Hygiene Data'!$H$14,0,10*ROW('Hygiene Data'!H52)))</f>
        <v/>
      </c>
    </row>
    <row r="59" x14ac:dyDescent="0.2">
      <c r="A59" s="59" t="str">
        <f ca="true">+IF(OFFSET('Water Data'!$B$1,0,10*ROW('Water Data'!B56))="","",OFFSET('Water Data'!$B$1,0,10*ROW('Water Data'!B56)))</f>
        <v/>
      </c>
      <c r="B59" s="59" t="str">
        <f ca="true">+IF(OFFSET('Water Data'!$A$3,0,10*ROW('Water Data'!A56))="","",OFFSET('Water Data'!$A$3,0,10*ROW('Water Data'!A56)))</f>
        <v/>
      </c>
      <c r="C59" s="59" t="str">
        <f ca="true">+IF(OFFSET('Water Data'!$C$3,0,10*ROW('Water Data'!C56))="","",OFFSET('Water Data'!$C$3,0,10*ROW('Water Data'!C56)))</f>
        <v/>
      </c>
      <c r="D59" s="252"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52"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52"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52"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52"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52"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52"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52"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52"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52"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52"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52"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52"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52"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52"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52"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52"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52"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3"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3"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3"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3"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3"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3"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3"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3"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3"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3"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3"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3"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3"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3"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3"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3"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3"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3"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3"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3"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3"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3"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3"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3"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3"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3"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3"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3"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3"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3"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4"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4"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4"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4"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4"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4"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4"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4"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4"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4"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4"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4"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4"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4"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4"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4"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4"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4"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6" t="str">
        <f ca="true">+IF(OFFSET('Water Data'!$C$28,0,10*ROW('Water Data'!C53))="","",OFFSET('Water Data'!$C$28,0,10*ROW('Water Data'!C53)))</f>
        <v/>
      </c>
      <c r="BT59" s="36" t="str">
        <f ca="true">+IF(OFFSET('Water Data'!$C$29,0,10*ROW('Water Data'!C53))="","",OFFSET('Water Data'!$C$29,0,10*ROW('Water Data'!C53)))</f>
        <v/>
      </c>
      <c r="BU59" s="36" t="str">
        <f ca="true">+IF(OFFSET('Water Data'!$C$30,0,10*ROW('Water Data'!C53))="","",OFFSET('Water Data'!$C$30,0,10*ROW('Water Data'!C53)))</f>
        <v/>
      </c>
      <c r="BV59" s="36" t="str">
        <f ca="true">+IF(OFFSET('Water Data'!$D$28,0,10*ROW('Water Data'!D53))="","",OFFSET('Water Data'!$D$28,0,10*ROW('Water Data'!D53)))</f>
        <v/>
      </c>
      <c r="BW59" s="36" t="str">
        <f ca="true">+IF(OFFSET('Water Data'!$D$29,0,10*ROW('Water Data'!D53))="","",OFFSET('Water Data'!$D$29,0,10*ROW('Water Data'!D53)))</f>
        <v/>
      </c>
      <c r="BX59" s="36" t="str">
        <f ca="true">+IF(OFFSET('Water Data'!$D$30,0,10*ROW('Water Data'!D53))="","",OFFSET('Water Data'!$D$30,0,10*ROW('Water Data'!D53)))</f>
        <v/>
      </c>
      <c r="BY59" s="36" t="str">
        <f ca="true">+IF(OFFSET('Water Data'!$E$28,0,10*ROW('Water Data'!E53))="","",OFFSET('Water Data'!$E$28,0,10*ROW('Water Data'!E53)))</f>
        <v/>
      </c>
      <c r="BZ59" s="36" t="str">
        <f ca="true">+IF(OFFSET('Water Data'!$E$29,0,10*ROW('Water Data'!E53))="","",OFFSET('Water Data'!$E$29,0,10*ROW('Water Data'!E53)))</f>
        <v/>
      </c>
      <c r="CA59" s="36" t="str">
        <f ca="true">+IF(OFFSET('Water Data'!$E$30,0,10*ROW('Water Data'!E53))="","",OFFSET('Water Data'!$E$30,0,10*ROW('Water Data'!E53)))</f>
        <v/>
      </c>
      <c r="CB59" s="36" t="str">
        <f ca="true">+IF(OFFSET('Water Data'!$F$28,0,10*ROW('Water Data'!F53))="","",OFFSET('Water Data'!$F$28,0,10*ROW('Water Data'!F53)))</f>
        <v/>
      </c>
      <c r="CC59" s="36" t="str">
        <f ca="true">+IF(OFFSET('Water Data'!$F$29,0,10*ROW('Water Data'!F53))="","",OFFSET('Water Data'!$F$29,0,10*ROW('Water Data'!F53)))</f>
        <v/>
      </c>
      <c r="CD59" s="36" t="str">
        <f ca="true">+IF(OFFSET('Water Data'!$F$30,0,10*ROW('Water Data'!F53))="","",OFFSET('Water Data'!$F$30,0,10*ROW('Water Data'!F53)))</f>
        <v/>
      </c>
      <c r="CE59" s="36" t="str">
        <f ca="true">+IF(OFFSET('Water Data'!$G$28,0,10*ROW('Water Data'!G53))="","",OFFSET('Water Data'!$G$28,0,10*ROW('Water Data'!G53)))</f>
        <v/>
      </c>
      <c r="CF59" s="36" t="str">
        <f ca="true">+IF(OFFSET('Water Data'!$G$29,0,10*ROW('Water Data'!G53))="","",OFFSET('Water Data'!$G$29,0,10*ROW('Water Data'!G53)))</f>
        <v/>
      </c>
      <c r="CG59" s="36" t="str">
        <f ca="true">+IF(OFFSET('Water Data'!$G$30,0,10*ROW('Water Data'!G53))="","",OFFSET('Water Data'!$G$30,0,10*ROW('Water Data'!G53)))</f>
        <v/>
      </c>
      <c r="CH59" s="36" t="str">
        <f ca="true">+IF(OFFSET('Water Data'!$H$28,0,10*ROW('Water Data'!H53))="","",OFFSET('Water Data'!$H$28,0,10*ROW('Water Data'!H53)))</f>
        <v/>
      </c>
      <c r="CI59" s="36" t="str">
        <f ca="true">+IF(OFFSET('Water Data'!$H$29,0,10*ROW('Water Data'!H53))="","",OFFSET('Water Data'!$H$29,0,10*ROW('Water Data'!H53)))</f>
        <v/>
      </c>
      <c r="CJ59" s="36" t="str">
        <f ca="true">+IF(OFFSET('Water Data'!$H$30,0,10*ROW('Water Data'!H53))="","",OFFSET('Water Data'!$H$30,0,10*ROW('Water Data'!H53)))</f>
        <v/>
      </c>
      <c r="CK59" s="36" t="str">
        <f ca="true">+IF(OFFSET('Sanitation Data'!$C$29,0,10*ROW('Sanitation Data'!C53))="","",OFFSET('Sanitation Data'!$C$29,0,10*ROW('Sanitation Data'!C53)))</f>
        <v/>
      </c>
      <c r="CL59" s="36" t="str">
        <f ca="true">+IF(OFFSET('Sanitation Data'!$C$30,0,10*ROW('Sanitation Data'!C53))="","",OFFSET('Sanitation Data'!$C$30,0,10*ROW('Sanitation Data'!C53)))</f>
        <v/>
      </c>
      <c r="CM59" s="36" t="str">
        <f ca="true">+IF(OFFSET('Sanitation Data'!$C$31,0,10*ROW('Sanitation Data'!C53))="","",OFFSET('Sanitation Data'!$C$31,0,10*ROW('Sanitation Data'!C53)))</f>
        <v/>
      </c>
      <c r="CN59" s="36" t="str">
        <f ca="true">+IF(OFFSET('Sanitation Data'!$C$32,0,10*ROW('Sanitation Data'!C53))="","",OFFSET('Sanitation Data'!$C$32,0,10*ROW('Sanitation Data'!C53)))</f>
        <v/>
      </c>
      <c r="CO59" s="36" t="str">
        <f ca="true">+IF(OFFSET('Sanitation Data'!$C$33,0,10*ROW('Sanitation Data'!C53))="","",OFFSET('Sanitation Data'!$C$33,0,10*ROW('Sanitation Data'!C53)))</f>
        <v/>
      </c>
      <c r="CP59" s="36" t="str">
        <f ca="true">+IF(OFFSET('Sanitation Data'!$D$29,0,10*ROW('Sanitation Data'!D53))="","",OFFSET('Sanitation Data'!$D$29,0,10*ROW('Sanitation Data'!D53)))</f>
        <v/>
      </c>
      <c r="CQ59" s="36" t="str">
        <f ca="true">+IF(OFFSET('Sanitation Data'!$D$30,0,10*ROW('Sanitation Data'!D53))="","",OFFSET('Sanitation Data'!$D$30,0,10*ROW('Sanitation Data'!D53)))</f>
        <v/>
      </c>
      <c r="CR59" s="36" t="str">
        <f ca="true">+IF(OFFSET('Sanitation Data'!$D$31,0,10*ROW('Sanitation Data'!D53))="","",OFFSET('Sanitation Data'!$D$31,0,10*ROW('Sanitation Data'!D53)))</f>
        <v/>
      </c>
      <c r="CS59" s="36" t="str">
        <f ca="true">+IF(OFFSET('Sanitation Data'!$D$32,0,10*ROW('Sanitation Data'!D53))="","",OFFSET('Sanitation Data'!$D$32,0,10*ROW('Sanitation Data'!D53)))</f>
        <v/>
      </c>
      <c r="CT59" s="36" t="str">
        <f ca="true">+IF(OFFSET('Sanitation Data'!$D$33,0,10*ROW('Sanitation Data'!D53))="","",OFFSET('Sanitation Data'!$D$33,0,10*ROW('Sanitation Data'!D53)))</f>
        <v/>
      </c>
      <c r="CU59" s="36" t="str">
        <f ca="true">+IF(OFFSET('Sanitation Data'!$E$29,0,10*ROW('Sanitation Data'!E53))="","",OFFSET('Sanitation Data'!$E$29,0,10*ROW('Sanitation Data'!E53)))</f>
        <v/>
      </c>
      <c r="CV59" s="36" t="str">
        <f ca="true">+IF(OFFSET('Sanitation Data'!$E$30,0,10*ROW('Sanitation Data'!E53))="","",OFFSET('Sanitation Data'!$E$30,0,10*ROW('Sanitation Data'!E53)))</f>
        <v/>
      </c>
      <c r="CW59" s="36" t="str">
        <f ca="true">+IF(OFFSET('Sanitation Data'!$E$31,0,10*ROW('Sanitation Data'!E53))="","",OFFSET('Sanitation Data'!$E$31,0,10*ROW('Sanitation Data'!E53)))</f>
        <v/>
      </c>
      <c r="CX59" s="36" t="str">
        <f ca="true">+IF(OFFSET('Sanitation Data'!$E$32,0,10*ROW('Sanitation Data'!E53))="","",OFFSET('Sanitation Data'!$E$32,0,10*ROW('Sanitation Data'!E53)))</f>
        <v/>
      </c>
      <c r="CY59" s="36" t="str">
        <f ca="true">+IF(OFFSET('Sanitation Data'!$E$33,0,10*ROW('Sanitation Data'!E53))="","",OFFSET('Sanitation Data'!$E$33,0,10*ROW('Sanitation Data'!E53)))</f>
        <v/>
      </c>
      <c r="CZ59" s="36" t="str">
        <f ca="true">+IF(OFFSET('Sanitation Data'!$F$29,0,10*ROW('Sanitation Data'!F53))="","",OFFSET('Sanitation Data'!$F$29,0,10*ROW('Sanitation Data'!F53)))</f>
        <v/>
      </c>
      <c r="DA59" s="36" t="str">
        <f ca="true">+IF(OFFSET('Sanitation Data'!$F$30,0,10*ROW('Sanitation Data'!F53))="","",OFFSET('Sanitation Data'!$F$30,0,10*ROW('Sanitation Data'!F53)))</f>
        <v/>
      </c>
      <c r="DB59" s="36" t="str">
        <f ca="true">+IF(OFFSET('Sanitation Data'!$F$31,0,10*ROW('Sanitation Data'!F53))="","",OFFSET('Sanitation Data'!$F$31,0,10*ROW('Sanitation Data'!F53)))</f>
        <v/>
      </c>
      <c r="DC59" s="36" t="str">
        <f ca="true">+IF(OFFSET('Sanitation Data'!$F$32,0,10*ROW('Sanitation Data'!F53))="","",OFFSET('Sanitation Data'!$F$32,0,10*ROW('Sanitation Data'!F53)))</f>
        <v/>
      </c>
      <c r="DD59" s="36" t="str">
        <f ca="true">+IF(OFFSET('Sanitation Data'!$F$33,0,10*ROW('Sanitation Data'!F53))="","",OFFSET('Sanitation Data'!$F$33,0,10*ROW('Sanitation Data'!F53)))</f>
        <v/>
      </c>
      <c r="DE59" s="36" t="str">
        <f ca="true">+IF(OFFSET('Sanitation Data'!$G$29,0,10*ROW('Sanitation Data'!G53))="","",OFFSET('Sanitation Data'!$G$29,0,10*ROW('Sanitation Data'!G53)))</f>
        <v/>
      </c>
      <c r="DF59" s="36" t="str">
        <f ca="true">+IF(OFFSET('Sanitation Data'!$G$30,0,10*ROW('Sanitation Data'!G53))="","",OFFSET('Sanitation Data'!$G$30,0,10*ROW('Sanitation Data'!G53)))</f>
        <v/>
      </c>
      <c r="DG59" s="36" t="str">
        <f ca="true">+IF(OFFSET('Sanitation Data'!$G$31,0,10*ROW('Sanitation Data'!G53))="","",OFFSET('Sanitation Data'!$G$31,0,10*ROW('Sanitation Data'!G53)))</f>
        <v/>
      </c>
      <c r="DH59" s="36" t="str">
        <f ca="true">+IF(OFFSET('Sanitation Data'!$G$32,0,10*ROW('Sanitation Data'!G53))="","",OFFSET('Sanitation Data'!$G$32,0,10*ROW('Sanitation Data'!G53)))</f>
        <v/>
      </c>
      <c r="DI59" s="36" t="str">
        <f ca="true">+IF(OFFSET('Sanitation Data'!$G$33,0,10*ROW('Sanitation Data'!G53))="","",OFFSET('Sanitation Data'!$G$33,0,10*ROW('Sanitation Data'!G53)))</f>
        <v/>
      </c>
      <c r="DJ59" s="36" t="str">
        <f ca="true">+IF(OFFSET('Sanitation Data'!$H$29,0,10*ROW('Sanitation Data'!H53))="","",OFFSET('Sanitation Data'!$H$29,0,10*ROW('Sanitation Data'!H53)))</f>
        <v/>
      </c>
      <c r="DK59" s="36" t="str">
        <f ca="true">+IF(OFFSET('Sanitation Data'!$H$30,0,10*ROW('Sanitation Data'!H53))="","",OFFSET('Sanitation Data'!$H$30,0,10*ROW('Sanitation Data'!H53)))</f>
        <v/>
      </c>
      <c r="DL59" s="36" t="str">
        <f ca="true">+IF(OFFSET('Sanitation Data'!$H$31,0,10*ROW('Sanitation Data'!H53))="","",OFFSET('Sanitation Data'!$H$31,0,10*ROW('Sanitation Data'!H53)))</f>
        <v/>
      </c>
      <c r="DM59" s="36" t="str">
        <f ca="true">+IF(OFFSET('Sanitation Data'!$H$32,0,10*ROW('Sanitation Data'!H53))="","",OFFSET('Sanitation Data'!$H$32,0,10*ROW('Sanitation Data'!H53)))</f>
        <v/>
      </c>
      <c r="DN59" s="36" t="str">
        <f ca="true">+IF(OFFSET('Sanitation Data'!$H$33,0,10*ROW('Sanitation Data'!H53))="","",OFFSET('Sanitation Data'!$H$33,0,10*ROW('Sanitation Data'!H53)))</f>
        <v/>
      </c>
      <c r="DO59" s="36" t="str">
        <f ca="true">+IF(OFFSET('Hygiene Data'!$C$12,0,10*ROW('Hygiene Data'!C53))="","",OFFSET('Hygiene Data'!$C$12,0,10*ROW('Hygiene Data'!C53)))</f>
        <v/>
      </c>
      <c r="DP59" s="36" t="str">
        <f ca="true">+IF(OFFSET('Hygiene Data'!$C$13,0,10*ROW('Hygiene Data'!C53))="","",OFFSET('Hygiene Data'!$C$13,0,10*ROW('Hygiene Data'!C53)))</f>
        <v/>
      </c>
      <c r="DQ59" s="36" t="str">
        <f ca="true">+IF(OFFSET('Hygiene Data'!$C$14,0,10*ROW('Hygiene Data'!C53))="","",OFFSET('Hygiene Data'!$C$14,0,10*ROW('Hygiene Data'!C53)))</f>
        <v/>
      </c>
      <c r="DR59" s="36" t="str">
        <f ca="true">+IF(OFFSET('Hygiene Data'!$D$12,0,10*ROW('Hygiene Data'!D53))="","",OFFSET('Hygiene Data'!$D$12,0,10*ROW('Hygiene Data'!D53)))</f>
        <v/>
      </c>
      <c r="DS59" s="36" t="str">
        <f ca="true">+IF(OFFSET('Hygiene Data'!$D$13,0,10*ROW('Hygiene Data'!D53))="","",OFFSET('Hygiene Data'!$D$13,0,10*ROW('Hygiene Data'!D53)))</f>
        <v/>
      </c>
      <c r="DT59" s="36" t="str">
        <f ca="true">+IF(OFFSET('Hygiene Data'!$D$14,0,10*ROW('Hygiene Data'!D53))="","",OFFSET('Hygiene Data'!$D$14,0,10*ROW('Hygiene Data'!D53)))</f>
        <v/>
      </c>
      <c r="DU59" s="36" t="str">
        <f ca="true">+IF(OFFSET('Hygiene Data'!$E$12,0,10*ROW('Hygiene Data'!E53))="","",OFFSET('Hygiene Data'!$E$12,0,10*ROW('Hygiene Data'!E53)))</f>
        <v/>
      </c>
      <c r="DV59" s="36" t="str">
        <f ca="true">+IF(OFFSET('Hygiene Data'!$E$13,0,10*ROW('Hygiene Data'!E53))="","",OFFSET('Hygiene Data'!$E$13,0,10*ROW('Hygiene Data'!E53)))</f>
        <v/>
      </c>
      <c r="DW59" s="36" t="str">
        <f ca="true">+IF(OFFSET('Hygiene Data'!$E$14,0,10*ROW('Hygiene Data'!E53))="","",OFFSET('Hygiene Data'!$E$14,0,10*ROW('Hygiene Data'!E53)))</f>
        <v/>
      </c>
      <c r="DX59" s="36" t="str">
        <f ca="true">+IF(OFFSET('Hygiene Data'!$F$12,0,10*ROW('Hygiene Data'!F53))="","",OFFSET('Hygiene Data'!$F$12,0,10*ROW('Hygiene Data'!F53)))</f>
        <v/>
      </c>
      <c r="DY59" s="36" t="str">
        <f ca="true">+IF(OFFSET('Hygiene Data'!$F$13,0,10*ROW('Hygiene Data'!F53))="","",OFFSET('Hygiene Data'!$F$13,0,10*ROW('Hygiene Data'!F53)))</f>
        <v/>
      </c>
      <c r="DZ59" s="36" t="str">
        <f ca="true">+IF(OFFSET('Hygiene Data'!$F$14,0,10*ROW('Hygiene Data'!F53))="","",OFFSET('Hygiene Data'!$F$14,0,10*ROW('Hygiene Data'!F53)))</f>
        <v/>
      </c>
      <c r="EA59" s="36" t="str">
        <f ca="true">+IF(OFFSET('Hygiene Data'!$G$12,0,10*ROW('Hygiene Data'!G53))="","",OFFSET('Hygiene Data'!$G$12,0,10*ROW('Hygiene Data'!G53)))</f>
        <v/>
      </c>
      <c r="EB59" s="36" t="str">
        <f ca="true">+IF(OFFSET('Hygiene Data'!$G$13,0,10*ROW('Hygiene Data'!G53))="","",OFFSET('Hygiene Data'!$G$13,0,10*ROW('Hygiene Data'!G53)))</f>
        <v/>
      </c>
      <c r="EC59" s="36" t="str">
        <f ca="true">+IF(OFFSET('Hygiene Data'!$G$14,0,10*ROW('Hygiene Data'!G53))="","",OFFSET('Hygiene Data'!$G$14,0,10*ROW('Hygiene Data'!G53)))</f>
        <v/>
      </c>
      <c r="ED59" s="36" t="str">
        <f ca="true">+IF(OFFSET('Hygiene Data'!$H$12,0,10*ROW('Hygiene Data'!H53))="","",OFFSET('Hygiene Data'!$H$12,0,10*ROW('Hygiene Data'!H53)))</f>
        <v/>
      </c>
      <c r="EE59" s="36" t="str">
        <f ca="true">+IF(OFFSET('Hygiene Data'!$H$13,0,10*ROW('Hygiene Data'!H53))="","",OFFSET('Hygiene Data'!$H$13,0,10*ROW('Hygiene Data'!H53)))</f>
        <v/>
      </c>
      <c r="EF59" s="36" t="str">
        <f ca="true">+IF(OFFSET('Hygiene Data'!$H$14,0,10*ROW('Hygiene Data'!H53))="","",OFFSET('Hygiene Data'!$H$14,0,10*ROW('Hygiene Data'!H53)))</f>
        <v/>
      </c>
    </row>
    <row r="60" x14ac:dyDescent="0.2">
      <c r="A60" s="59" t="str">
        <f ca="true">+IF(OFFSET('Water Data'!$B$1,0,10*ROW('Water Data'!B57))="","",OFFSET('Water Data'!$B$1,0,10*ROW('Water Data'!B57)))</f>
        <v/>
      </c>
      <c r="B60" s="59" t="str">
        <f ca="true">+IF(OFFSET('Water Data'!$A$3,0,10*ROW('Water Data'!A57))="","",OFFSET('Water Data'!$A$3,0,10*ROW('Water Data'!A57)))</f>
        <v/>
      </c>
      <c r="C60" s="59" t="str">
        <f ca="true">+IF(OFFSET('Water Data'!$C$3,0,10*ROW('Water Data'!C57))="","",OFFSET('Water Data'!$C$3,0,10*ROW('Water Data'!C57)))</f>
        <v/>
      </c>
      <c r="D60" s="252"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52"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52"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52"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52"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52"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52"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52"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52"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52"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52"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52"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52"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52"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52"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52"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52"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52"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3"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3"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3"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3"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3"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3"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3"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3"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3"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3"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3"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3"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3"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3"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3"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3"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3"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3"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3"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3"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3"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3"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3"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3"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3"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3"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3"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3"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3"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3"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4"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4"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4"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4"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4"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4"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4"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4"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4"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4"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4"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4"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4"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4"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4"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4"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4"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4"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6" t="str">
        <f ca="true">+IF(OFFSET('Water Data'!$C$28,0,10*ROW('Water Data'!C54))="","",OFFSET('Water Data'!$C$28,0,10*ROW('Water Data'!C54)))</f>
        <v/>
      </c>
      <c r="BT60" s="36" t="str">
        <f ca="true">+IF(OFFSET('Water Data'!$C$29,0,10*ROW('Water Data'!C54))="","",OFFSET('Water Data'!$C$29,0,10*ROW('Water Data'!C54)))</f>
        <v/>
      </c>
      <c r="BU60" s="36" t="str">
        <f ca="true">+IF(OFFSET('Water Data'!$C$30,0,10*ROW('Water Data'!C54))="","",OFFSET('Water Data'!$C$30,0,10*ROW('Water Data'!C54)))</f>
        <v/>
      </c>
      <c r="BV60" s="36" t="str">
        <f ca="true">+IF(OFFSET('Water Data'!$D$28,0,10*ROW('Water Data'!D54))="","",OFFSET('Water Data'!$D$28,0,10*ROW('Water Data'!D54)))</f>
        <v/>
      </c>
      <c r="BW60" s="36" t="str">
        <f ca="true">+IF(OFFSET('Water Data'!$D$29,0,10*ROW('Water Data'!D54))="","",OFFSET('Water Data'!$D$29,0,10*ROW('Water Data'!D54)))</f>
        <v/>
      </c>
      <c r="BX60" s="36" t="str">
        <f ca="true">+IF(OFFSET('Water Data'!$D$30,0,10*ROW('Water Data'!D54))="","",OFFSET('Water Data'!$D$30,0,10*ROW('Water Data'!D54)))</f>
        <v/>
      </c>
      <c r="BY60" s="36" t="str">
        <f ca="true">+IF(OFFSET('Water Data'!$E$28,0,10*ROW('Water Data'!E54))="","",OFFSET('Water Data'!$E$28,0,10*ROW('Water Data'!E54)))</f>
        <v/>
      </c>
      <c r="BZ60" s="36" t="str">
        <f ca="true">+IF(OFFSET('Water Data'!$E$29,0,10*ROW('Water Data'!E54))="","",OFFSET('Water Data'!$E$29,0,10*ROW('Water Data'!E54)))</f>
        <v/>
      </c>
      <c r="CA60" s="36" t="str">
        <f ca="true">+IF(OFFSET('Water Data'!$E$30,0,10*ROW('Water Data'!E54))="","",OFFSET('Water Data'!$E$30,0,10*ROW('Water Data'!E54)))</f>
        <v/>
      </c>
      <c r="CB60" s="36" t="str">
        <f ca="true">+IF(OFFSET('Water Data'!$F$28,0,10*ROW('Water Data'!F54))="","",OFFSET('Water Data'!$F$28,0,10*ROW('Water Data'!F54)))</f>
        <v/>
      </c>
      <c r="CC60" s="36" t="str">
        <f ca="true">+IF(OFFSET('Water Data'!$F$29,0,10*ROW('Water Data'!F54))="","",OFFSET('Water Data'!$F$29,0,10*ROW('Water Data'!F54)))</f>
        <v/>
      </c>
      <c r="CD60" s="36" t="str">
        <f ca="true">+IF(OFFSET('Water Data'!$F$30,0,10*ROW('Water Data'!F54))="","",OFFSET('Water Data'!$F$30,0,10*ROW('Water Data'!F54)))</f>
        <v/>
      </c>
      <c r="CE60" s="36" t="str">
        <f ca="true">+IF(OFFSET('Water Data'!$G$28,0,10*ROW('Water Data'!G54))="","",OFFSET('Water Data'!$G$28,0,10*ROW('Water Data'!G54)))</f>
        <v/>
      </c>
      <c r="CF60" s="36" t="str">
        <f ca="true">+IF(OFFSET('Water Data'!$G$29,0,10*ROW('Water Data'!G54))="","",OFFSET('Water Data'!$G$29,0,10*ROW('Water Data'!G54)))</f>
        <v/>
      </c>
      <c r="CG60" s="36" t="str">
        <f ca="true">+IF(OFFSET('Water Data'!$G$30,0,10*ROW('Water Data'!G54))="","",OFFSET('Water Data'!$G$30,0,10*ROW('Water Data'!G54)))</f>
        <v/>
      </c>
      <c r="CH60" s="36" t="str">
        <f ca="true">+IF(OFFSET('Water Data'!$H$28,0,10*ROW('Water Data'!H54))="","",OFFSET('Water Data'!$H$28,0,10*ROW('Water Data'!H54)))</f>
        <v/>
      </c>
      <c r="CI60" s="36" t="str">
        <f ca="true">+IF(OFFSET('Water Data'!$H$29,0,10*ROW('Water Data'!H54))="","",OFFSET('Water Data'!$H$29,0,10*ROW('Water Data'!H54)))</f>
        <v/>
      </c>
      <c r="CJ60" s="36" t="str">
        <f ca="true">+IF(OFFSET('Water Data'!$H$30,0,10*ROW('Water Data'!H54))="","",OFFSET('Water Data'!$H$30,0,10*ROW('Water Data'!H54)))</f>
        <v/>
      </c>
      <c r="CK60" s="36" t="str">
        <f ca="true">+IF(OFFSET('Sanitation Data'!$C$29,0,10*ROW('Sanitation Data'!C54))="","",OFFSET('Sanitation Data'!$C$29,0,10*ROW('Sanitation Data'!C54)))</f>
        <v/>
      </c>
      <c r="CL60" s="36" t="str">
        <f ca="true">+IF(OFFSET('Sanitation Data'!$C$30,0,10*ROW('Sanitation Data'!C54))="","",OFFSET('Sanitation Data'!$C$30,0,10*ROW('Sanitation Data'!C54)))</f>
        <v/>
      </c>
      <c r="CM60" s="36" t="str">
        <f ca="true">+IF(OFFSET('Sanitation Data'!$C$31,0,10*ROW('Sanitation Data'!C54))="","",OFFSET('Sanitation Data'!$C$31,0,10*ROW('Sanitation Data'!C54)))</f>
        <v/>
      </c>
      <c r="CN60" s="36" t="str">
        <f ca="true">+IF(OFFSET('Sanitation Data'!$C$32,0,10*ROW('Sanitation Data'!C54))="","",OFFSET('Sanitation Data'!$C$32,0,10*ROW('Sanitation Data'!C54)))</f>
        <v/>
      </c>
      <c r="CO60" s="36" t="str">
        <f ca="true">+IF(OFFSET('Sanitation Data'!$C$33,0,10*ROW('Sanitation Data'!C54))="","",OFFSET('Sanitation Data'!$C$33,0,10*ROW('Sanitation Data'!C54)))</f>
        <v/>
      </c>
      <c r="CP60" s="36" t="str">
        <f ca="true">+IF(OFFSET('Sanitation Data'!$D$29,0,10*ROW('Sanitation Data'!D54))="","",OFFSET('Sanitation Data'!$D$29,0,10*ROW('Sanitation Data'!D54)))</f>
        <v/>
      </c>
      <c r="CQ60" s="36" t="str">
        <f ca="true">+IF(OFFSET('Sanitation Data'!$D$30,0,10*ROW('Sanitation Data'!D54))="","",OFFSET('Sanitation Data'!$D$30,0,10*ROW('Sanitation Data'!D54)))</f>
        <v/>
      </c>
      <c r="CR60" s="36" t="str">
        <f ca="true">+IF(OFFSET('Sanitation Data'!$D$31,0,10*ROW('Sanitation Data'!D54))="","",OFFSET('Sanitation Data'!$D$31,0,10*ROW('Sanitation Data'!D54)))</f>
        <v/>
      </c>
      <c r="CS60" s="36" t="str">
        <f ca="true">+IF(OFFSET('Sanitation Data'!$D$32,0,10*ROW('Sanitation Data'!D54))="","",OFFSET('Sanitation Data'!$D$32,0,10*ROW('Sanitation Data'!D54)))</f>
        <v/>
      </c>
      <c r="CT60" s="36" t="str">
        <f ca="true">+IF(OFFSET('Sanitation Data'!$D$33,0,10*ROW('Sanitation Data'!D54))="","",OFFSET('Sanitation Data'!$D$33,0,10*ROW('Sanitation Data'!D54)))</f>
        <v/>
      </c>
      <c r="CU60" s="36" t="str">
        <f ca="true">+IF(OFFSET('Sanitation Data'!$E$29,0,10*ROW('Sanitation Data'!E54))="","",OFFSET('Sanitation Data'!$E$29,0,10*ROW('Sanitation Data'!E54)))</f>
        <v/>
      </c>
      <c r="CV60" s="36" t="str">
        <f ca="true">+IF(OFFSET('Sanitation Data'!$E$30,0,10*ROW('Sanitation Data'!E54))="","",OFFSET('Sanitation Data'!$E$30,0,10*ROW('Sanitation Data'!E54)))</f>
        <v/>
      </c>
      <c r="CW60" s="36" t="str">
        <f ca="true">+IF(OFFSET('Sanitation Data'!$E$31,0,10*ROW('Sanitation Data'!E54))="","",OFFSET('Sanitation Data'!$E$31,0,10*ROW('Sanitation Data'!E54)))</f>
        <v/>
      </c>
      <c r="CX60" s="36" t="str">
        <f ca="true">+IF(OFFSET('Sanitation Data'!$E$32,0,10*ROW('Sanitation Data'!E54))="","",OFFSET('Sanitation Data'!$E$32,0,10*ROW('Sanitation Data'!E54)))</f>
        <v/>
      </c>
      <c r="CY60" s="36" t="str">
        <f ca="true">+IF(OFFSET('Sanitation Data'!$E$33,0,10*ROW('Sanitation Data'!E54))="","",OFFSET('Sanitation Data'!$E$33,0,10*ROW('Sanitation Data'!E54)))</f>
        <v/>
      </c>
      <c r="CZ60" s="36" t="str">
        <f ca="true">+IF(OFFSET('Sanitation Data'!$F$29,0,10*ROW('Sanitation Data'!F54))="","",OFFSET('Sanitation Data'!$F$29,0,10*ROW('Sanitation Data'!F54)))</f>
        <v/>
      </c>
      <c r="DA60" s="36" t="str">
        <f ca="true">+IF(OFFSET('Sanitation Data'!$F$30,0,10*ROW('Sanitation Data'!F54))="","",OFFSET('Sanitation Data'!$F$30,0,10*ROW('Sanitation Data'!F54)))</f>
        <v/>
      </c>
      <c r="DB60" s="36" t="str">
        <f ca="true">+IF(OFFSET('Sanitation Data'!$F$31,0,10*ROW('Sanitation Data'!F54))="","",OFFSET('Sanitation Data'!$F$31,0,10*ROW('Sanitation Data'!F54)))</f>
        <v/>
      </c>
      <c r="DC60" s="36" t="str">
        <f ca="true">+IF(OFFSET('Sanitation Data'!$F$32,0,10*ROW('Sanitation Data'!F54))="","",OFFSET('Sanitation Data'!$F$32,0,10*ROW('Sanitation Data'!F54)))</f>
        <v/>
      </c>
      <c r="DD60" s="36" t="str">
        <f ca="true">+IF(OFFSET('Sanitation Data'!$F$33,0,10*ROW('Sanitation Data'!F54))="","",OFFSET('Sanitation Data'!$F$33,0,10*ROW('Sanitation Data'!F54)))</f>
        <v/>
      </c>
      <c r="DE60" s="36" t="str">
        <f ca="true">+IF(OFFSET('Sanitation Data'!$G$29,0,10*ROW('Sanitation Data'!G54))="","",OFFSET('Sanitation Data'!$G$29,0,10*ROW('Sanitation Data'!G54)))</f>
        <v/>
      </c>
      <c r="DF60" s="36" t="str">
        <f ca="true">+IF(OFFSET('Sanitation Data'!$G$30,0,10*ROW('Sanitation Data'!G54))="","",OFFSET('Sanitation Data'!$G$30,0,10*ROW('Sanitation Data'!G54)))</f>
        <v/>
      </c>
      <c r="DG60" s="36" t="str">
        <f ca="true">+IF(OFFSET('Sanitation Data'!$G$31,0,10*ROW('Sanitation Data'!G54))="","",OFFSET('Sanitation Data'!$G$31,0,10*ROW('Sanitation Data'!G54)))</f>
        <v/>
      </c>
      <c r="DH60" s="36" t="str">
        <f ca="true">+IF(OFFSET('Sanitation Data'!$G$32,0,10*ROW('Sanitation Data'!G54))="","",OFFSET('Sanitation Data'!$G$32,0,10*ROW('Sanitation Data'!G54)))</f>
        <v/>
      </c>
      <c r="DI60" s="36" t="str">
        <f ca="true">+IF(OFFSET('Sanitation Data'!$G$33,0,10*ROW('Sanitation Data'!G54))="","",OFFSET('Sanitation Data'!$G$33,0,10*ROW('Sanitation Data'!G54)))</f>
        <v/>
      </c>
      <c r="DJ60" s="36" t="str">
        <f ca="true">+IF(OFFSET('Sanitation Data'!$H$29,0,10*ROW('Sanitation Data'!H54))="","",OFFSET('Sanitation Data'!$H$29,0,10*ROW('Sanitation Data'!H54)))</f>
        <v/>
      </c>
      <c r="DK60" s="36" t="str">
        <f ca="true">+IF(OFFSET('Sanitation Data'!$H$30,0,10*ROW('Sanitation Data'!H54))="","",OFFSET('Sanitation Data'!$H$30,0,10*ROW('Sanitation Data'!H54)))</f>
        <v/>
      </c>
      <c r="DL60" s="36" t="str">
        <f ca="true">+IF(OFFSET('Sanitation Data'!$H$31,0,10*ROW('Sanitation Data'!H54))="","",OFFSET('Sanitation Data'!$H$31,0,10*ROW('Sanitation Data'!H54)))</f>
        <v/>
      </c>
      <c r="DM60" s="36" t="str">
        <f ca="true">+IF(OFFSET('Sanitation Data'!$H$32,0,10*ROW('Sanitation Data'!H54))="","",OFFSET('Sanitation Data'!$H$32,0,10*ROW('Sanitation Data'!H54)))</f>
        <v/>
      </c>
      <c r="DN60" s="36" t="str">
        <f ca="true">+IF(OFFSET('Sanitation Data'!$H$33,0,10*ROW('Sanitation Data'!H54))="","",OFFSET('Sanitation Data'!$H$33,0,10*ROW('Sanitation Data'!H54)))</f>
        <v/>
      </c>
      <c r="DO60" s="36" t="str">
        <f ca="true">+IF(OFFSET('Hygiene Data'!$C$12,0,10*ROW('Hygiene Data'!C54))="","",OFFSET('Hygiene Data'!$C$12,0,10*ROW('Hygiene Data'!C54)))</f>
        <v/>
      </c>
      <c r="DP60" s="36" t="str">
        <f ca="true">+IF(OFFSET('Hygiene Data'!$C$13,0,10*ROW('Hygiene Data'!C54))="","",OFFSET('Hygiene Data'!$C$13,0,10*ROW('Hygiene Data'!C54)))</f>
        <v/>
      </c>
      <c r="DQ60" s="36" t="str">
        <f ca="true">+IF(OFFSET('Hygiene Data'!$C$14,0,10*ROW('Hygiene Data'!C54))="","",OFFSET('Hygiene Data'!$C$14,0,10*ROW('Hygiene Data'!C54)))</f>
        <v/>
      </c>
      <c r="DR60" s="36" t="str">
        <f ca="true">+IF(OFFSET('Hygiene Data'!$D$12,0,10*ROW('Hygiene Data'!D54))="","",OFFSET('Hygiene Data'!$D$12,0,10*ROW('Hygiene Data'!D54)))</f>
        <v/>
      </c>
      <c r="DS60" s="36" t="str">
        <f ca="true">+IF(OFFSET('Hygiene Data'!$D$13,0,10*ROW('Hygiene Data'!D54))="","",OFFSET('Hygiene Data'!$D$13,0,10*ROW('Hygiene Data'!D54)))</f>
        <v/>
      </c>
      <c r="DT60" s="36" t="str">
        <f ca="true">+IF(OFFSET('Hygiene Data'!$D$14,0,10*ROW('Hygiene Data'!D54))="","",OFFSET('Hygiene Data'!$D$14,0,10*ROW('Hygiene Data'!D54)))</f>
        <v/>
      </c>
      <c r="DU60" s="36" t="str">
        <f ca="true">+IF(OFFSET('Hygiene Data'!$E$12,0,10*ROW('Hygiene Data'!E54))="","",OFFSET('Hygiene Data'!$E$12,0,10*ROW('Hygiene Data'!E54)))</f>
        <v/>
      </c>
      <c r="DV60" s="36" t="str">
        <f ca="true">+IF(OFFSET('Hygiene Data'!$E$13,0,10*ROW('Hygiene Data'!E54))="","",OFFSET('Hygiene Data'!$E$13,0,10*ROW('Hygiene Data'!E54)))</f>
        <v/>
      </c>
      <c r="DW60" s="36" t="str">
        <f ca="true">+IF(OFFSET('Hygiene Data'!$E$14,0,10*ROW('Hygiene Data'!E54))="","",OFFSET('Hygiene Data'!$E$14,0,10*ROW('Hygiene Data'!E54)))</f>
        <v/>
      </c>
      <c r="DX60" s="36" t="str">
        <f ca="true">+IF(OFFSET('Hygiene Data'!$F$12,0,10*ROW('Hygiene Data'!F54))="","",OFFSET('Hygiene Data'!$F$12,0,10*ROW('Hygiene Data'!F54)))</f>
        <v/>
      </c>
      <c r="DY60" s="36" t="str">
        <f ca="true">+IF(OFFSET('Hygiene Data'!$F$13,0,10*ROW('Hygiene Data'!F54))="","",OFFSET('Hygiene Data'!$F$13,0,10*ROW('Hygiene Data'!F54)))</f>
        <v/>
      </c>
      <c r="DZ60" s="36" t="str">
        <f ca="true">+IF(OFFSET('Hygiene Data'!$F$14,0,10*ROW('Hygiene Data'!F54))="","",OFFSET('Hygiene Data'!$F$14,0,10*ROW('Hygiene Data'!F54)))</f>
        <v/>
      </c>
      <c r="EA60" s="36" t="str">
        <f ca="true">+IF(OFFSET('Hygiene Data'!$G$12,0,10*ROW('Hygiene Data'!G54))="","",OFFSET('Hygiene Data'!$G$12,0,10*ROW('Hygiene Data'!G54)))</f>
        <v/>
      </c>
      <c r="EB60" s="36" t="str">
        <f ca="true">+IF(OFFSET('Hygiene Data'!$G$13,0,10*ROW('Hygiene Data'!G54))="","",OFFSET('Hygiene Data'!$G$13,0,10*ROW('Hygiene Data'!G54)))</f>
        <v/>
      </c>
      <c r="EC60" s="36" t="str">
        <f ca="true">+IF(OFFSET('Hygiene Data'!$G$14,0,10*ROW('Hygiene Data'!G54))="","",OFFSET('Hygiene Data'!$G$14,0,10*ROW('Hygiene Data'!G54)))</f>
        <v/>
      </c>
      <c r="ED60" s="36" t="str">
        <f ca="true">+IF(OFFSET('Hygiene Data'!$H$12,0,10*ROW('Hygiene Data'!H54))="","",OFFSET('Hygiene Data'!$H$12,0,10*ROW('Hygiene Data'!H54)))</f>
        <v/>
      </c>
      <c r="EE60" s="36" t="str">
        <f ca="true">+IF(OFFSET('Hygiene Data'!$H$13,0,10*ROW('Hygiene Data'!H54))="","",OFFSET('Hygiene Data'!$H$13,0,10*ROW('Hygiene Data'!H54)))</f>
        <v/>
      </c>
      <c r="EF60" s="36" t="str">
        <f ca="true">+IF(OFFSET('Hygiene Data'!$H$14,0,10*ROW('Hygiene Data'!H54))="","",OFFSET('Hygiene Data'!$H$14,0,10*ROW('Hygiene Data'!H54)))</f>
        <v/>
      </c>
    </row>
    <row r="61" x14ac:dyDescent="0.2">
      <c r="A61" s="59" t="str">
        <f ca="true">+IF(OFFSET('Water Data'!$B$1,0,10*ROW('Water Data'!B58))="","",OFFSET('Water Data'!$B$1,0,10*ROW('Water Data'!B58)))</f>
        <v/>
      </c>
      <c r="B61" s="59" t="str">
        <f ca="true">+IF(OFFSET('Water Data'!$A$3,0,10*ROW('Water Data'!A58))="","",OFFSET('Water Data'!$A$3,0,10*ROW('Water Data'!A58)))</f>
        <v/>
      </c>
      <c r="C61" s="59" t="str">
        <f ca="true">+IF(OFFSET('Water Data'!$C$3,0,10*ROW('Water Data'!C58))="","",OFFSET('Water Data'!$C$3,0,10*ROW('Water Data'!C58)))</f>
        <v/>
      </c>
      <c r="D61" s="252"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52"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52"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52"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52"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52"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52"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52"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52"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52"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52"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52"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52"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52"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52"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52"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52"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52"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3"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3"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3"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3"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3"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3"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3"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3"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3"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3"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3"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3"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3"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3"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3"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3"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3"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3"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3"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3"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3"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3"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3"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3"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3"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3"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3"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3"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3"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3"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4"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4"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4"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4"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4"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4"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4"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4"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4"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4"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4"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4"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4"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4"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4"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4"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4"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4"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6" t="str">
        <f ca="true">+IF(OFFSET('Water Data'!$C$28,0,10*ROW('Water Data'!C55))="","",OFFSET('Water Data'!$C$28,0,10*ROW('Water Data'!C55)))</f>
        <v/>
      </c>
      <c r="BT61" s="36" t="str">
        <f ca="true">+IF(OFFSET('Water Data'!$C$29,0,10*ROW('Water Data'!C55))="","",OFFSET('Water Data'!$C$29,0,10*ROW('Water Data'!C55)))</f>
        <v/>
      </c>
      <c r="BU61" s="36" t="str">
        <f ca="true">+IF(OFFSET('Water Data'!$C$30,0,10*ROW('Water Data'!C55))="","",OFFSET('Water Data'!$C$30,0,10*ROW('Water Data'!C55)))</f>
        <v/>
      </c>
      <c r="BV61" s="36" t="str">
        <f ca="true">+IF(OFFSET('Water Data'!$D$28,0,10*ROW('Water Data'!D55))="","",OFFSET('Water Data'!$D$28,0,10*ROW('Water Data'!D55)))</f>
        <v/>
      </c>
      <c r="BW61" s="36" t="str">
        <f ca="true">+IF(OFFSET('Water Data'!$D$29,0,10*ROW('Water Data'!D55))="","",OFFSET('Water Data'!$D$29,0,10*ROW('Water Data'!D55)))</f>
        <v/>
      </c>
      <c r="BX61" s="36" t="str">
        <f ca="true">+IF(OFFSET('Water Data'!$D$30,0,10*ROW('Water Data'!D55))="","",OFFSET('Water Data'!$D$30,0,10*ROW('Water Data'!D55)))</f>
        <v/>
      </c>
      <c r="BY61" s="36" t="str">
        <f ca="true">+IF(OFFSET('Water Data'!$E$28,0,10*ROW('Water Data'!E55))="","",OFFSET('Water Data'!$E$28,0,10*ROW('Water Data'!E55)))</f>
        <v/>
      </c>
      <c r="BZ61" s="36" t="str">
        <f ca="true">+IF(OFFSET('Water Data'!$E$29,0,10*ROW('Water Data'!E55))="","",OFFSET('Water Data'!$E$29,0,10*ROW('Water Data'!E55)))</f>
        <v/>
      </c>
      <c r="CA61" s="36" t="str">
        <f ca="true">+IF(OFFSET('Water Data'!$E$30,0,10*ROW('Water Data'!E55))="","",OFFSET('Water Data'!$E$30,0,10*ROW('Water Data'!E55)))</f>
        <v/>
      </c>
      <c r="CB61" s="36" t="str">
        <f ca="true">+IF(OFFSET('Water Data'!$F$28,0,10*ROW('Water Data'!F55))="","",OFFSET('Water Data'!$F$28,0,10*ROW('Water Data'!F55)))</f>
        <v/>
      </c>
      <c r="CC61" s="36" t="str">
        <f ca="true">+IF(OFFSET('Water Data'!$F$29,0,10*ROW('Water Data'!F55))="","",OFFSET('Water Data'!$F$29,0,10*ROW('Water Data'!F55)))</f>
        <v/>
      </c>
      <c r="CD61" s="36" t="str">
        <f ca="true">+IF(OFFSET('Water Data'!$F$30,0,10*ROW('Water Data'!F55))="","",OFFSET('Water Data'!$F$30,0,10*ROW('Water Data'!F55)))</f>
        <v/>
      </c>
      <c r="CE61" s="36" t="str">
        <f ca="true">+IF(OFFSET('Water Data'!$G$28,0,10*ROW('Water Data'!G55))="","",OFFSET('Water Data'!$G$28,0,10*ROW('Water Data'!G55)))</f>
        <v/>
      </c>
      <c r="CF61" s="36" t="str">
        <f ca="true">+IF(OFFSET('Water Data'!$G$29,0,10*ROW('Water Data'!G55))="","",OFFSET('Water Data'!$G$29,0,10*ROW('Water Data'!G55)))</f>
        <v/>
      </c>
      <c r="CG61" s="36" t="str">
        <f ca="true">+IF(OFFSET('Water Data'!$G$30,0,10*ROW('Water Data'!G55))="","",OFFSET('Water Data'!$G$30,0,10*ROW('Water Data'!G55)))</f>
        <v/>
      </c>
      <c r="CH61" s="36" t="str">
        <f ca="true">+IF(OFFSET('Water Data'!$H$28,0,10*ROW('Water Data'!H55))="","",OFFSET('Water Data'!$H$28,0,10*ROW('Water Data'!H55)))</f>
        <v/>
      </c>
      <c r="CI61" s="36" t="str">
        <f ca="true">+IF(OFFSET('Water Data'!$H$29,0,10*ROW('Water Data'!H55))="","",OFFSET('Water Data'!$H$29,0,10*ROW('Water Data'!H55)))</f>
        <v/>
      </c>
      <c r="CJ61" s="36" t="str">
        <f ca="true">+IF(OFFSET('Water Data'!$H$30,0,10*ROW('Water Data'!H55))="","",OFFSET('Water Data'!$H$30,0,10*ROW('Water Data'!H55)))</f>
        <v/>
      </c>
      <c r="CK61" s="36" t="str">
        <f ca="true">+IF(OFFSET('Sanitation Data'!$C$29,0,10*ROW('Sanitation Data'!C55))="","",OFFSET('Sanitation Data'!$C$29,0,10*ROW('Sanitation Data'!C55)))</f>
        <v/>
      </c>
      <c r="CL61" s="36" t="str">
        <f ca="true">+IF(OFFSET('Sanitation Data'!$C$30,0,10*ROW('Sanitation Data'!C55))="","",OFFSET('Sanitation Data'!$C$30,0,10*ROW('Sanitation Data'!C55)))</f>
        <v/>
      </c>
      <c r="CM61" s="36" t="str">
        <f ca="true">+IF(OFFSET('Sanitation Data'!$C$31,0,10*ROW('Sanitation Data'!C55))="","",OFFSET('Sanitation Data'!$C$31,0,10*ROW('Sanitation Data'!C55)))</f>
        <v/>
      </c>
      <c r="CN61" s="36" t="str">
        <f ca="true">+IF(OFFSET('Sanitation Data'!$C$32,0,10*ROW('Sanitation Data'!C55))="","",OFFSET('Sanitation Data'!$C$32,0,10*ROW('Sanitation Data'!C55)))</f>
        <v/>
      </c>
      <c r="CO61" s="36" t="str">
        <f ca="true">+IF(OFFSET('Sanitation Data'!$C$33,0,10*ROW('Sanitation Data'!C55))="","",OFFSET('Sanitation Data'!$C$33,0,10*ROW('Sanitation Data'!C55)))</f>
        <v/>
      </c>
      <c r="CP61" s="36" t="str">
        <f ca="true">+IF(OFFSET('Sanitation Data'!$D$29,0,10*ROW('Sanitation Data'!D55))="","",OFFSET('Sanitation Data'!$D$29,0,10*ROW('Sanitation Data'!D55)))</f>
        <v/>
      </c>
      <c r="CQ61" s="36" t="str">
        <f ca="true">+IF(OFFSET('Sanitation Data'!$D$30,0,10*ROW('Sanitation Data'!D55))="","",OFFSET('Sanitation Data'!$D$30,0,10*ROW('Sanitation Data'!D55)))</f>
        <v/>
      </c>
      <c r="CR61" s="36" t="str">
        <f ca="true">+IF(OFFSET('Sanitation Data'!$D$31,0,10*ROW('Sanitation Data'!D55))="","",OFFSET('Sanitation Data'!$D$31,0,10*ROW('Sanitation Data'!D55)))</f>
        <v/>
      </c>
      <c r="CS61" s="36" t="str">
        <f ca="true">+IF(OFFSET('Sanitation Data'!$D$32,0,10*ROW('Sanitation Data'!D55))="","",OFFSET('Sanitation Data'!$D$32,0,10*ROW('Sanitation Data'!D55)))</f>
        <v/>
      </c>
      <c r="CT61" s="36" t="str">
        <f ca="true">+IF(OFFSET('Sanitation Data'!$D$33,0,10*ROW('Sanitation Data'!D55))="","",OFFSET('Sanitation Data'!$D$33,0,10*ROW('Sanitation Data'!D55)))</f>
        <v/>
      </c>
      <c r="CU61" s="36" t="str">
        <f ca="true">+IF(OFFSET('Sanitation Data'!$E$29,0,10*ROW('Sanitation Data'!E55))="","",OFFSET('Sanitation Data'!$E$29,0,10*ROW('Sanitation Data'!E55)))</f>
        <v/>
      </c>
      <c r="CV61" s="36" t="str">
        <f ca="true">+IF(OFFSET('Sanitation Data'!$E$30,0,10*ROW('Sanitation Data'!E55))="","",OFFSET('Sanitation Data'!$E$30,0,10*ROW('Sanitation Data'!E55)))</f>
        <v/>
      </c>
      <c r="CW61" s="36" t="str">
        <f ca="true">+IF(OFFSET('Sanitation Data'!$E$31,0,10*ROW('Sanitation Data'!E55))="","",OFFSET('Sanitation Data'!$E$31,0,10*ROW('Sanitation Data'!E55)))</f>
        <v/>
      </c>
      <c r="CX61" s="36" t="str">
        <f ca="true">+IF(OFFSET('Sanitation Data'!$E$32,0,10*ROW('Sanitation Data'!E55))="","",OFFSET('Sanitation Data'!$E$32,0,10*ROW('Sanitation Data'!E55)))</f>
        <v/>
      </c>
      <c r="CY61" s="36" t="str">
        <f ca="true">+IF(OFFSET('Sanitation Data'!$E$33,0,10*ROW('Sanitation Data'!E55))="","",OFFSET('Sanitation Data'!$E$33,0,10*ROW('Sanitation Data'!E55)))</f>
        <v/>
      </c>
      <c r="CZ61" s="36" t="str">
        <f ca="true">+IF(OFFSET('Sanitation Data'!$F$29,0,10*ROW('Sanitation Data'!F55))="","",OFFSET('Sanitation Data'!$F$29,0,10*ROW('Sanitation Data'!F55)))</f>
        <v/>
      </c>
      <c r="DA61" s="36" t="str">
        <f ca="true">+IF(OFFSET('Sanitation Data'!$F$30,0,10*ROW('Sanitation Data'!F55))="","",OFFSET('Sanitation Data'!$F$30,0,10*ROW('Sanitation Data'!F55)))</f>
        <v/>
      </c>
      <c r="DB61" s="36" t="str">
        <f ca="true">+IF(OFFSET('Sanitation Data'!$F$31,0,10*ROW('Sanitation Data'!F55))="","",OFFSET('Sanitation Data'!$F$31,0,10*ROW('Sanitation Data'!F55)))</f>
        <v/>
      </c>
      <c r="DC61" s="36" t="str">
        <f ca="true">+IF(OFFSET('Sanitation Data'!$F$32,0,10*ROW('Sanitation Data'!F55))="","",OFFSET('Sanitation Data'!$F$32,0,10*ROW('Sanitation Data'!F55)))</f>
        <v/>
      </c>
      <c r="DD61" s="36" t="str">
        <f ca="true">+IF(OFFSET('Sanitation Data'!$F$33,0,10*ROW('Sanitation Data'!F55))="","",OFFSET('Sanitation Data'!$F$33,0,10*ROW('Sanitation Data'!F55)))</f>
        <v/>
      </c>
      <c r="DE61" s="36" t="str">
        <f ca="true">+IF(OFFSET('Sanitation Data'!$G$29,0,10*ROW('Sanitation Data'!G55))="","",OFFSET('Sanitation Data'!$G$29,0,10*ROW('Sanitation Data'!G55)))</f>
        <v/>
      </c>
      <c r="DF61" s="36" t="str">
        <f ca="true">+IF(OFFSET('Sanitation Data'!$G$30,0,10*ROW('Sanitation Data'!G55))="","",OFFSET('Sanitation Data'!$G$30,0,10*ROW('Sanitation Data'!G55)))</f>
        <v/>
      </c>
      <c r="DG61" s="36" t="str">
        <f ca="true">+IF(OFFSET('Sanitation Data'!$G$31,0,10*ROW('Sanitation Data'!G55))="","",OFFSET('Sanitation Data'!$G$31,0,10*ROW('Sanitation Data'!G55)))</f>
        <v/>
      </c>
      <c r="DH61" s="36" t="str">
        <f ca="true">+IF(OFFSET('Sanitation Data'!$G$32,0,10*ROW('Sanitation Data'!G55))="","",OFFSET('Sanitation Data'!$G$32,0,10*ROW('Sanitation Data'!G55)))</f>
        <v/>
      </c>
      <c r="DI61" s="36" t="str">
        <f ca="true">+IF(OFFSET('Sanitation Data'!$G$33,0,10*ROW('Sanitation Data'!G55))="","",OFFSET('Sanitation Data'!$G$33,0,10*ROW('Sanitation Data'!G55)))</f>
        <v/>
      </c>
      <c r="DJ61" s="36" t="str">
        <f ca="true">+IF(OFFSET('Sanitation Data'!$H$29,0,10*ROW('Sanitation Data'!H55))="","",OFFSET('Sanitation Data'!$H$29,0,10*ROW('Sanitation Data'!H55)))</f>
        <v/>
      </c>
      <c r="DK61" s="36" t="str">
        <f ca="true">+IF(OFFSET('Sanitation Data'!$H$30,0,10*ROW('Sanitation Data'!H55))="","",OFFSET('Sanitation Data'!$H$30,0,10*ROW('Sanitation Data'!H55)))</f>
        <v/>
      </c>
      <c r="DL61" s="36" t="str">
        <f ca="true">+IF(OFFSET('Sanitation Data'!$H$31,0,10*ROW('Sanitation Data'!H55))="","",OFFSET('Sanitation Data'!$H$31,0,10*ROW('Sanitation Data'!H55)))</f>
        <v/>
      </c>
      <c r="DM61" s="36" t="str">
        <f ca="true">+IF(OFFSET('Sanitation Data'!$H$32,0,10*ROW('Sanitation Data'!H55))="","",OFFSET('Sanitation Data'!$H$32,0,10*ROW('Sanitation Data'!H55)))</f>
        <v/>
      </c>
      <c r="DN61" s="36" t="str">
        <f ca="true">+IF(OFFSET('Sanitation Data'!$H$33,0,10*ROW('Sanitation Data'!H55))="","",OFFSET('Sanitation Data'!$H$33,0,10*ROW('Sanitation Data'!H55)))</f>
        <v/>
      </c>
      <c r="DO61" s="36" t="str">
        <f ca="true">+IF(OFFSET('Hygiene Data'!$C$12,0,10*ROW('Hygiene Data'!C55))="","",OFFSET('Hygiene Data'!$C$12,0,10*ROW('Hygiene Data'!C55)))</f>
        <v/>
      </c>
      <c r="DP61" s="36" t="str">
        <f ca="true">+IF(OFFSET('Hygiene Data'!$C$13,0,10*ROW('Hygiene Data'!C55))="","",OFFSET('Hygiene Data'!$C$13,0,10*ROW('Hygiene Data'!C55)))</f>
        <v/>
      </c>
      <c r="DQ61" s="36" t="str">
        <f ca="true">+IF(OFFSET('Hygiene Data'!$C$14,0,10*ROW('Hygiene Data'!C55))="","",OFFSET('Hygiene Data'!$C$14,0,10*ROW('Hygiene Data'!C55)))</f>
        <v/>
      </c>
      <c r="DR61" s="36" t="str">
        <f ca="true">+IF(OFFSET('Hygiene Data'!$D$12,0,10*ROW('Hygiene Data'!D55))="","",OFFSET('Hygiene Data'!$D$12,0,10*ROW('Hygiene Data'!D55)))</f>
        <v/>
      </c>
      <c r="DS61" s="36" t="str">
        <f ca="true">+IF(OFFSET('Hygiene Data'!$D$13,0,10*ROW('Hygiene Data'!D55))="","",OFFSET('Hygiene Data'!$D$13,0,10*ROW('Hygiene Data'!D55)))</f>
        <v/>
      </c>
      <c r="DT61" s="36" t="str">
        <f ca="true">+IF(OFFSET('Hygiene Data'!$D$14,0,10*ROW('Hygiene Data'!D55))="","",OFFSET('Hygiene Data'!$D$14,0,10*ROW('Hygiene Data'!D55)))</f>
        <v/>
      </c>
      <c r="DU61" s="36" t="str">
        <f ca="true">+IF(OFFSET('Hygiene Data'!$E$12,0,10*ROW('Hygiene Data'!E55))="","",OFFSET('Hygiene Data'!$E$12,0,10*ROW('Hygiene Data'!E55)))</f>
        <v/>
      </c>
      <c r="DV61" s="36" t="str">
        <f ca="true">+IF(OFFSET('Hygiene Data'!$E$13,0,10*ROW('Hygiene Data'!E55))="","",OFFSET('Hygiene Data'!$E$13,0,10*ROW('Hygiene Data'!E55)))</f>
        <v/>
      </c>
      <c r="DW61" s="36" t="str">
        <f ca="true">+IF(OFFSET('Hygiene Data'!$E$14,0,10*ROW('Hygiene Data'!E55))="","",OFFSET('Hygiene Data'!$E$14,0,10*ROW('Hygiene Data'!E55)))</f>
        <v/>
      </c>
      <c r="DX61" s="36" t="str">
        <f ca="true">+IF(OFFSET('Hygiene Data'!$F$12,0,10*ROW('Hygiene Data'!F55))="","",OFFSET('Hygiene Data'!$F$12,0,10*ROW('Hygiene Data'!F55)))</f>
        <v/>
      </c>
      <c r="DY61" s="36" t="str">
        <f ca="true">+IF(OFFSET('Hygiene Data'!$F$13,0,10*ROW('Hygiene Data'!F55))="","",OFFSET('Hygiene Data'!$F$13,0,10*ROW('Hygiene Data'!F55)))</f>
        <v/>
      </c>
      <c r="DZ61" s="36" t="str">
        <f ca="true">+IF(OFFSET('Hygiene Data'!$F$14,0,10*ROW('Hygiene Data'!F55))="","",OFFSET('Hygiene Data'!$F$14,0,10*ROW('Hygiene Data'!F55)))</f>
        <v/>
      </c>
      <c r="EA61" s="36" t="str">
        <f ca="true">+IF(OFFSET('Hygiene Data'!$G$12,0,10*ROW('Hygiene Data'!G55))="","",OFFSET('Hygiene Data'!$G$12,0,10*ROW('Hygiene Data'!G55)))</f>
        <v/>
      </c>
      <c r="EB61" s="36" t="str">
        <f ca="true">+IF(OFFSET('Hygiene Data'!$G$13,0,10*ROW('Hygiene Data'!G55))="","",OFFSET('Hygiene Data'!$G$13,0,10*ROW('Hygiene Data'!G55)))</f>
        <v/>
      </c>
      <c r="EC61" s="36" t="str">
        <f ca="true">+IF(OFFSET('Hygiene Data'!$G$14,0,10*ROW('Hygiene Data'!G55))="","",OFFSET('Hygiene Data'!$G$14,0,10*ROW('Hygiene Data'!G55)))</f>
        <v/>
      </c>
      <c r="ED61" s="36" t="str">
        <f ca="true">+IF(OFFSET('Hygiene Data'!$H$12,0,10*ROW('Hygiene Data'!H55))="","",OFFSET('Hygiene Data'!$H$12,0,10*ROW('Hygiene Data'!H55)))</f>
        <v/>
      </c>
      <c r="EE61" s="36" t="str">
        <f ca="true">+IF(OFFSET('Hygiene Data'!$H$13,0,10*ROW('Hygiene Data'!H55))="","",OFFSET('Hygiene Data'!$H$13,0,10*ROW('Hygiene Data'!H55)))</f>
        <v/>
      </c>
      <c r="EF61" s="36" t="str">
        <f ca="true">+IF(OFFSET('Hygiene Data'!$H$14,0,10*ROW('Hygiene Data'!H55))="","",OFFSET('Hygiene Data'!$H$14,0,10*ROW('Hygiene Data'!H55)))</f>
        <v/>
      </c>
    </row>
    <row r="62" x14ac:dyDescent="0.2">
      <c r="A62" s="59" t="str">
        <f ca="true">+IF(OFFSET('Water Data'!$B$1,0,10*ROW('Water Data'!B59))="","",OFFSET('Water Data'!$B$1,0,10*ROW('Water Data'!B59)))</f>
        <v/>
      </c>
      <c r="B62" s="59" t="str">
        <f ca="true">+IF(OFFSET('Water Data'!$A$3,0,10*ROW('Water Data'!A59))="","",OFFSET('Water Data'!$A$3,0,10*ROW('Water Data'!A59)))</f>
        <v/>
      </c>
      <c r="C62" s="59" t="str">
        <f ca="true">+IF(OFFSET('Water Data'!$C$3,0,10*ROW('Water Data'!C59))="","",OFFSET('Water Data'!$C$3,0,10*ROW('Water Data'!C59)))</f>
        <v/>
      </c>
      <c r="D62" s="252"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52"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52"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52"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52"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52"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52"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52"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52"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52"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52"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52"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52"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52"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52"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52"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52"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52"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3"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3"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3"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3"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3"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3"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3"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3"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3"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3"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3"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3"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3"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3"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3"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3"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3"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3"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3"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3"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3"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3"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3"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3"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3"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3"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3"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3"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3"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3"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4"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4"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4"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4"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4"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4"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4"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4"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4"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4"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4"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4"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4"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4"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4"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4"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4"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4"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6" t="str">
        <f ca="true">+IF(OFFSET('Water Data'!$C$28,0,10*ROW('Water Data'!C56))="","",OFFSET('Water Data'!$C$28,0,10*ROW('Water Data'!C56)))</f>
        <v/>
      </c>
      <c r="BT62" s="36" t="str">
        <f ca="true">+IF(OFFSET('Water Data'!$C$29,0,10*ROW('Water Data'!C56))="","",OFFSET('Water Data'!$C$29,0,10*ROW('Water Data'!C56)))</f>
        <v/>
      </c>
      <c r="BU62" s="36" t="str">
        <f ca="true">+IF(OFFSET('Water Data'!$C$30,0,10*ROW('Water Data'!C56))="","",OFFSET('Water Data'!$C$30,0,10*ROW('Water Data'!C56)))</f>
        <v/>
      </c>
      <c r="BV62" s="36" t="str">
        <f ca="true">+IF(OFFSET('Water Data'!$D$28,0,10*ROW('Water Data'!D56))="","",OFFSET('Water Data'!$D$28,0,10*ROW('Water Data'!D56)))</f>
        <v/>
      </c>
      <c r="BW62" s="36" t="str">
        <f ca="true">+IF(OFFSET('Water Data'!$D$29,0,10*ROW('Water Data'!D56))="","",OFFSET('Water Data'!$D$29,0,10*ROW('Water Data'!D56)))</f>
        <v/>
      </c>
      <c r="BX62" s="36" t="str">
        <f ca="true">+IF(OFFSET('Water Data'!$D$30,0,10*ROW('Water Data'!D56))="","",OFFSET('Water Data'!$D$30,0,10*ROW('Water Data'!D56)))</f>
        <v/>
      </c>
      <c r="BY62" s="36" t="str">
        <f ca="true">+IF(OFFSET('Water Data'!$E$28,0,10*ROW('Water Data'!E56))="","",OFFSET('Water Data'!$E$28,0,10*ROW('Water Data'!E56)))</f>
        <v/>
      </c>
      <c r="BZ62" s="36" t="str">
        <f ca="true">+IF(OFFSET('Water Data'!$E$29,0,10*ROW('Water Data'!E56))="","",OFFSET('Water Data'!$E$29,0,10*ROW('Water Data'!E56)))</f>
        <v/>
      </c>
      <c r="CA62" s="36" t="str">
        <f ca="true">+IF(OFFSET('Water Data'!$E$30,0,10*ROW('Water Data'!E56))="","",OFFSET('Water Data'!$E$30,0,10*ROW('Water Data'!E56)))</f>
        <v/>
      </c>
      <c r="CB62" s="36" t="str">
        <f ca="true">+IF(OFFSET('Water Data'!$F$28,0,10*ROW('Water Data'!F56))="","",OFFSET('Water Data'!$F$28,0,10*ROW('Water Data'!F56)))</f>
        <v/>
      </c>
      <c r="CC62" s="36" t="str">
        <f ca="true">+IF(OFFSET('Water Data'!$F$29,0,10*ROW('Water Data'!F56))="","",OFFSET('Water Data'!$F$29,0,10*ROW('Water Data'!F56)))</f>
        <v/>
      </c>
      <c r="CD62" s="36" t="str">
        <f ca="true">+IF(OFFSET('Water Data'!$F$30,0,10*ROW('Water Data'!F56))="","",OFFSET('Water Data'!$F$30,0,10*ROW('Water Data'!F56)))</f>
        <v/>
      </c>
      <c r="CE62" s="36" t="str">
        <f ca="true">+IF(OFFSET('Water Data'!$G$28,0,10*ROW('Water Data'!G56))="","",OFFSET('Water Data'!$G$28,0,10*ROW('Water Data'!G56)))</f>
        <v/>
      </c>
      <c r="CF62" s="36" t="str">
        <f ca="true">+IF(OFFSET('Water Data'!$G$29,0,10*ROW('Water Data'!G56))="","",OFFSET('Water Data'!$G$29,0,10*ROW('Water Data'!G56)))</f>
        <v/>
      </c>
      <c r="CG62" s="36" t="str">
        <f ca="true">+IF(OFFSET('Water Data'!$G$30,0,10*ROW('Water Data'!G56))="","",OFFSET('Water Data'!$G$30,0,10*ROW('Water Data'!G56)))</f>
        <v/>
      </c>
      <c r="CH62" s="36" t="str">
        <f ca="true">+IF(OFFSET('Water Data'!$H$28,0,10*ROW('Water Data'!H56))="","",OFFSET('Water Data'!$H$28,0,10*ROW('Water Data'!H56)))</f>
        <v/>
      </c>
      <c r="CI62" s="36" t="str">
        <f ca="true">+IF(OFFSET('Water Data'!$H$29,0,10*ROW('Water Data'!H56))="","",OFFSET('Water Data'!$H$29,0,10*ROW('Water Data'!H56)))</f>
        <v/>
      </c>
      <c r="CJ62" s="36" t="str">
        <f ca="true">+IF(OFFSET('Water Data'!$H$30,0,10*ROW('Water Data'!H56))="","",OFFSET('Water Data'!$H$30,0,10*ROW('Water Data'!H56)))</f>
        <v/>
      </c>
      <c r="CK62" s="36" t="str">
        <f ca="true">+IF(OFFSET('Sanitation Data'!$C$29,0,10*ROW('Sanitation Data'!C56))="","",OFFSET('Sanitation Data'!$C$29,0,10*ROW('Sanitation Data'!C56)))</f>
        <v/>
      </c>
      <c r="CL62" s="36" t="str">
        <f ca="true">+IF(OFFSET('Sanitation Data'!$C$30,0,10*ROW('Sanitation Data'!C56))="","",OFFSET('Sanitation Data'!$C$30,0,10*ROW('Sanitation Data'!C56)))</f>
        <v/>
      </c>
      <c r="CM62" s="36" t="str">
        <f ca="true">+IF(OFFSET('Sanitation Data'!$C$31,0,10*ROW('Sanitation Data'!C56))="","",OFFSET('Sanitation Data'!$C$31,0,10*ROW('Sanitation Data'!C56)))</f>
        <v/>
      </c>
      <c r="CN62" s="36" t="str">
        <f ca="true">+IF(OFFSET('Sanitation Data'!$C$32,0,10*ROW('Sanitation Data'!C56))="","",OFFSET('Sanitation Data'!$C$32,0,10*ROW('Sanitation Data'!C56)))</f>
        <v/>
      </c>
      <c r="CO62" s="36" t="str">
        <f ca="true">+IF(OFFSET('Sanitation Data'!$C$33,0,10*ROW('Sanitation Data'!C56))="","",OFFSET('Sanitation Data'!$C$33,0,10*ROW('Sanitation Data'!C56)))</f>
        <v/>
      </c>
      <c r="CP62" s="36" t="str">
        <f ca="true">+IF(OFFSET('Sanitation Data'!$D$29,0,10*ROW('Sanitation Data'!D56))="","",OFFSET('Sanitation Data'!$D$29,0,10*ROW('Sanitation Data'!D56)))</f>
        <v/>
      </c>
      <c r="CQ62" s="36" t="str">
        <f ca="true">+IF(OFFSET('Sanitation Data'!$D$30,0,10*ROW('Sanitation Data'!D56))="","",OFFSET('Sanitation Data'!$D$30,0,10*ROW('Sanitation Data'!D56)))</f>
        <v/>
      </c>
      <c r="CR62" s="36" t="str">
        <f ca="true">+IF(OFFSET('Sanitation Data'!$D$31,0,10*ROW('Sanitation Data'!D56))="","",OFFSET('Sanitation Data'!$D$31,0,10*ROW('Sanitation Data'!D56)))</f>
        <v/>
      </c>
      <c r="CS62" s="36" t="str">
        <f ca="true">+IF(OFFSET('Sanitation Data'!$D$32,0,10*ROW('Sanitation Data'!D56))="","",OFFSET('Sanitation Data'!$D$32,0,10*ROW('Sanitation Data'!D56)))</f>
        <v/>
      </c>
      <c r="CT62" s="36" t="str">
        <f ca="true">+IF(OFFSET('Sanitation Data'!$D$33,0,10*ROW('Sanitation Data'!D56))="","",OFFSET('Sanitation Data'!$D$33,0,10*ROW('Sanitation Data'!D56)))</f>
        <v/>
      </c>
      <c r="CU62" s="36" t="str">
        <f ca="true">+IF(OFFSET('Sanitation Data'!$E$29,0,10*ROW('Sanitation Data'!E56))="","",OFFSET('Sanitation Data'!$E$29,0,10*ROW('Sanitation Data'!E56)))</f>
        <v/>
      </c>
      <c r="CV62" s="36" t="str">
        <f ca="true">+IF(OFFSET('Sanitation Data'!$E$30,0,10*ROW('Sanitation Data'!E56))="","",OFFSET('Sanitation Data'!$E$30,0,10*ROW('Sanitation Data'!E56)))</f>
        <v/>
      </c>
      <c r="CW62" s="36" t="str">
        <f ca="true">+IF(OFFSET('Sanitation Data'!$E$31,0,10*ROW('Sanitation Data'!E56))="","",OFFSET('Sanitation Data'!$E$31,0,10*ROW('Sanitation Data'!E56)))</f>
        <v/>
      </c>
      <c r="CX62" s="36" t="str">
        <f ca="true">+IF(OFFSET('Sanitation Data'!$E$32,0,10*ROW('Sanitation Data'!E56))="","",OFFSET('Sanitation Data'!$E$32,0,10*ROW('Sanitation Data'!E56)))</f>
        <v/>
      </c>
      <c r="CY62" s="36" t="str">
        <f ca="true">+IF(OFFSET('Sanitation Data'!$E$33,0,10*ROW('Sanitation Data'!E56))="","",OFFSET('Sanitation Data'!$E$33,0,10*ROW('Sanitation Data'!E56)))</f>
        <v/>
      </c>
      <c r="CZ62" s="36" t="str">
        <f ca="true">+IF(OFFSET('Sanitation Data'!$F$29,0,10*ROW('Sanitation Data'!F56))="","",OFFSET('Sanitation Data'!$F$29,0,10*ROW('Sanitation Data'!F56)))</f>
        <v/>
      </c>
      <c r="DA62" s="36" t="str">
        <f ca="true">+IF(OFFSET('Sanitation Data'!$F$30,0,10*ROW('Sanitation Data'!F56))="","",OFFSET('Sanitation Data'!$F$30,0,10*ROW('Sanitation Data'!F56)))</f>
        <v/>
      </c>
      <c r="DB62" s="36" t="str">
        <f ca="true">+IF(OFFSET('Sanitation Data'!$F$31,0,10*ROW('Sanitation Data'!F56))="","",OFFSET('Sanitation Data'!$F$31,0,10*ROW('Sanitation Data'!F56)))</f>
        <v/>
      </c>
      <c r="DC62" s="36" t="str">
        <f ca="true">+IF(OFFSET('Sanitation Data'!$F$32,0,10*ROW('Sanitation Data'!F56))="","",OFFSET('Sanitation Data'!$F$32,0,10*ROW('Sanitation Data'!F56)))</f>
        <v/>
      </c>
      <c r="DD62" s="36" t="str">
        <f ca="true">+IF(OFFSET('Sanitation Data'!$F$33,0,10*ROW('Sanitation Data'!F56))="","",OFFSET('Sanitation Data'!$F$33,0,10*ROW('Sanitation Data'!F56)))</f>
        <v/>
      </c>
      <c r="DE62" s="36" t="str">
        <f ca="true">+IF(OFFSET('Sanitation Data'!$G$29,0,10*ROW('Sanitation Data'!G56))="","",OFFSET('Sanitation Data'!$G$29,0,10*ROW('Sanitation Data'!G56)))</f>
        <v/>
      </c>
      <c r="DF62" s="36" t="str">
        <f ca="true">+IF(OFFSET('Sanitation Data'!$G$30,0,10*ROW('Sanitation Data'!G56))="","",OFFSET('Sanitation Data'!$G$30,0,10*ROW('Sanitation Data'!G56)))</f>
        <v/>
      </c>
      <c r="DG62" s="36" t="str">
        <f ca="true">+IF(OFFSET('Sanitation Data'!$G$31,0,10*ROW('Sanitation Data'!G56))="","",OFFSET('Sanitation Data'!$G$31,0,10*ROW('Sanitation Data'!G56)))</f>
        <v/>
      </c>
      <c r="DH62" s="36" t="str">
        <f ca="true">+IF(OFFSET('Sanitation Data'!$G$32,0,10*ROW('Sanitation Data'!G56))="","",OFFSET('Sanitation Data'!$G$32,0,10*ROW('Sanitation Data'!G56)))</f>
        <v/>
      </c>
      <c r="DI62" s="36" t="str">
        <f ca="true">+IF(OFFSET('Sanitation Data'!$G$33,0,10*ROW('Sanitation Data'!G56))="","",OFFSET('Sanitation Data'!$G$33,0,10*ROW('Sanitation Data'!G56)))</f>
        <v/>
      </c>
      <c r="DJ62" s="36" t="str">
        <f ca="true">+IF(OFFSET('Sanitation Data'!$H$29,0,10*ROW('Sanitation Data'!H56))="","",OFFSET('Sanitation Data'!$H$29,0,10*ROW('Sanitation Data'!H56)))</f>
        <v/>
      </c>
      <c r="DK62" s="36" t="str">
        <f ca="true">+IF(OFFSET('Sanitation Data'!$H$30,0,10*ROW('Sanitation Data'!H56))="","",OFFSET('Sanitation Data'!$H$30,0,10*ROW('Sanitation Data'!H56)))</f>
        <v/>
      </c>
      <c r="DL62" s="36" t="str">
        <f ca="true">+IF(OFFSET('Sanitation Data'!$H$31,0,10*ROW('Sanitation Data'!H56))="","",OFFSET('Sanitation Data'!$H$31,0,10*ROW('Sanitation Data'!H56)))</f>
        <v/>
      </c>
      <c r="DM62" s="36" t="str">
        <f ca="true">+IF(OFFSET('Sanitation Data'!$H$32,0,10*ROW('Sanitation Data'!H56))="","",OFFSET('Sanitation Data'!$H$32,0,10*ROW('Sanitation Data'!H56)))</f>
        <v/>
      </c>
      <c r="DN62" s="36" t="str">
        <f ca="true">+IF(OFFSET('Sanitation Data'!$H$33,0,10*ROW('Sanitation Data'!H56))="","",OFFSET('Sanitation Data'!$H$33,0,10*ROW('Sanitation Data'!H56)))</f>
        <v/>
      </c>
      <c r="DO62" s="36" t="str">
        <f ca="true">+IF(OFFSET('Hygiene Data'!$C$12,0,10*ROW('Hygiene Data'!C56))="","",OFFSET('Hygiene Data'!$C$12,0,10*ROW('Hygiene Data'!C56)))</f>
        <v/>
      </c>
      <c r="DP62" s="36" t="str">
        <f ca="true">+IF(OFFSET('Hygiene Data'!$C$13,0,10*ROW('Hygiene Data'!C56))="","",OFFSET('Hygiene Data'!$C$13,0,10*ROW('Hygiene Data'!C56)))</f>
        <v/>
      </c>
      <c r="DQ62" s="36" t="str">
        <f ca="true">+IF(OFFSET('Hygiene Data'!$C$14,0,10*ROW('Hygiene Data'!C56))="","",OFFSET('Hygiene Data'!$C$14,0,10*ROW('Hygiene Data'!C56)))</f>
        <v/>
      </c>
      <c r="DR62" s="36" t="str">
        <f ca="true">+IF(OFFSET('Hygiene Data'!$D$12,0,10*ROW('Hygiene Data'!D56))="","",OFFSET('Hygiene Data'!$D$12,0,10*ROW('Hygiene Data'!D56)))</f>
        <v/>
      </c>
      <c r="DS62" s="36" t="str">
        <f ca="true">+IF(OFFSET('Hygiene Data'!$D$13,0,10*ROW('Hygiene Data'!D56))="","",OFFSET('Hygiene Data'!$D$13,0,10*ROW('Hygiene Data'!D56)))</f>
        <v/>
      </c>
      <c r="DT62" s="36" t="str">
        <f ca="true">+IF(OFFSET('Hygiene Data'!$D$14,0,10*ROW('Hygiene Data'!D56))="","",OFFSET('Hygiene Data'!$D$14,0,10*ROW('Hygiene Data'!D56)))</f>
        <v/>
      </c>
      <c r="DU62" s="36" t="str">
        <f ca="true">+IF(OFFSET('Hygiene Data'!$E$12,0,10*ROW('Hygiene Data'!E56))="","",OFFSET('Hygiene Data'!$E$12,0,10*ROW('Hygiene Data'!E56)))</f>
        <v/>
      </c>
      <c r="DV62" s="36" t="str">
        <f ca="true">+IF(OFFSET('Hygiene Data'!$E$13,0,10*ROW('Hygiene Data'!E56))="","",OFFSET('Hygiene Data'!$E$13,0,10*ROW('Hygiene Data'!E56)))</f>
        <v/>
      </c>
      <c r="DW62" s="36" t="str">
        <f ca="true">+IF(OFFSET('Hygiene Data'!$E$14,0,10*ROW('Hygiene Data'!E56))="","",OFFSET('Hygiene Data'!$E$14,0,10*ROW('Hygiene Data'!E56)))</f>
        <v/>
      </c>
      <c r="DX62" s="36" t="str">
        <f ca="true">+IF(OFFSET('Hygiene Data'!$F$12,0,10*ROW('Hygiene Data'!F56))="","",OFFSET('Hygiene Data'!$F$12,0,10*ROW('Hygiene Data'!F56)))</f>
        <v/>
      </c>
      <c r="DY62" s="36" t="str">
        <f ca="true">+IF(OFFSET('Hygiene Data'!$F$13,0,10*ROW('Hygiene Data'!F56))="","",OFFSET('Hygiene Data'!$F$13,0,10*ROW('Hygiene Data'!F56)))</f>
        <v/>
      </c>
      <c r="DZ62" s="36" t="str">
        <f ca="true">+IF(OFFSET('Hygiene Data'!$F$14,0,10*ROW('Hygiene Data'!F56))="","",OFFSET('Hygiene Data'!$F$14,0,10*ROW('Hygiene Data'!F56)))</f>
        <v/>
      </c>
      <c r="EA62" s="36" t="str">
        <f ca="true">+IF(OFFSET('Hygiene Data'!$G$12,0,10*ROW('Hygiene Data'!G56))="","",OFFSET('Hygiene Data'!$G$12,0,10*ROW('Hygiene Data'!G56)))</f>
        <v/>
      </c>
      <c r="EB62" s="36" t="str">
        <f ca="true">+IF(OFFSET('Hygiene Data'!$G$13,0,10*ROW('Hygiene Data'!G56))="","",OFFSET('Hygiene Data'!$G$13,0,10*ROW('Hygiene Data'!G56)))</f>
        <v/>
      </c>
      <c r="EC62" s="36" t="str">
        <f ca="true">+IF(OFFSET('Hygiene Data'!$G$14,0,10*ROW('Hygiene Data'!G56))="","",OFFSET('Hygiene Data'!$G$14,0,10*ROW('Hygiene Data'!G56)))</f>
        <v/>
      </c>
      <c r="ED62" s="36" t="str">
        <f ca="true">+IF(OFFSET('Hygiene Data'!$H$12,0,10*ROW('Hygiene Data'!H56))="","",OFFSET('Hygiene Data'!$H$12,0,10*ROW('Hygiene Data'!H56)))</f>
        <v/>
      </c>
      <c r="EE62" s="36" t="str">
        <f ca="true">+IF(OFFSET('Hygiene Data'!$H$13,0,10*ROW('Hygiene Data'!H56))="","",OFFSET('Hygiene Data'!$H$13,0,10*ROW('Hygiene Data'!H56)))</f>
        <v/>
      </c>
      <c r="EF62" s="36" t="str">
        <f ca="true">+IF(OFFSET('Hygiene Data'!$H$14,0,10*ROW('Hygiene Data'!H56))="","",OFFSET('Hygiene Data'!$H$14,0,10*ROW('Hygiene Data'!H56)))</f>
        <v/>
      </c>
    </row>
    <row r="63" x14ac:dyDescent="0.2">
      <c r="A63" s="59" t="str">
        <f ca="true">+IF(OFFSET('Water Data'!$B$1,0,10*ROW('Water Data'!B60))="","",OFFSET('Water Data'!$B$1,0,10*ROW('Water Data'!B60)))</f>
        <v/>
      </c>
      <c r="B63" s="59" t="str">
        <f ca="true">+IF(OFFSET('Water Data'!$A$3,0,10*ROW('Water Data'!A60))="","",OFFSET('Water Data'!$A$3,0,10*ROW('Water Data'!A60)))</f>
        <v/>
      </c>
      <c r="C63" s="59" t="str">
        <f ca="true">+IF(OFFSET('Water Data'!$C$3,0,10*ROW('Water Data'!C60))="","",OFFSET('Water Data'!$C$3,0,10*ROW('Water Data'!C60)))</f>
        <v/>
      </c>
      <c r="D63" s="252"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52"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52"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52"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52"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52"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52"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52"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52"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52"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52"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52"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52"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52"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52"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52"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52"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52"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3"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3"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3"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3"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3"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3"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3"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3"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3"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3"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3"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3"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3"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3"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3"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3"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3"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3"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3"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3"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3"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3"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3"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3"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3"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3"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3"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3"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3"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3"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4"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4"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4"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4"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4"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4"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4"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4"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4"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4"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4"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4"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4"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4"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4"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4"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4"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4"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6" t="str">
        <f ca="true">+IF(OFFSET('Water Data'!$C$28,0,10*ROW('Water Data'!C57))="","",OFFSET('Water Data'!$C$28,0,10*ROW('Water Data'!C57)))</f>
        <v/>
      </c>
      <c r="BT63" s="36" t="str">
        <f ca="true">+IF(OFFSET('Water Data'!$C$29,0,10*ROW('Water Data'!C57))="","",OFFSET('Water Data'!$C$29,0,10*ROW('Water Data'!C57)))</f>
        <v/>
      </c>
      <c r="BU63" s="36" t="str">
        <f ca="true">+IF(OFFSET('Water Data'!$C$30,0,10*ROW('Water Data'!C57))="","",OFFSET('Water Data'!$C$30,0,10*ROW('Water Data'!C57)))</f>
        <v/>
      </c>
      <c r="BV63" s="36" t="str">
        <f ca="true">+IF(OFFSET('Water Data'!$D$28,0,10*ROW('Water Data'!D57))="","",OFFSET('Water Data'!$D$28,0,10*ROW('Water Data'!D57)))</f>
        <v/>
      </c>
      <c r="BW63" s="36" t="str">
        <f ca="true">+IF(OFFSET('Water Data'!$D$29,0,10*ROW('Water Data'!D57))="","",OFFSET('Water Data'!$D$29,0,10*ROW('Water Data'!D57)))</f>
        <v/>
      </c>
      <c r="BX63" s="36" t="str">
        <f ca="true">+IF(OFFSET('Water Data'!$D$30,0,10*ROW('Water Data'!D57))="","",OFFSET('Water Data'!$D$30,0,10*ROW('Water Data'!D57)))</f>
        <v/>
      </c>
      <c r="BY63" s="36" t="str">
        <f ca="true">+IF(OFFSET('Water Data'!$E$28,0,10*ROW('Water Data'!E57))="","",OFFSET('Water Data'!$E$28,0,10*ROW('Water Data'!E57)))</f>
        <v/>
      </c>
      <c r="BZ63" s="36" t="str">
        <f ca="true">+IF(OFFSET('Water Data'!$E$29,0,10*ROW('Water Data'!E57))="","",OFFSET('Water Data'!$E$29,0,10*ROW('Water Data'!E57)))</f>
        <v/>
      </c>
      <c r="CA63" s="36" t="str">
        <f ca="true">+IF(OFFSET('Water Data'!$E$30,0,10*ROW('Water Data'!E57))="","",OFFSET('Water Data'!$E$30,0,10*ROW('Water Data'!E57)))</f>
        <v/>
      </c>
      <c r="CB63" s="36" t="str">
        <f ca="true">+IF(OFFSET('Water Data'!$F$28,0,10*ROW('Water Data'!F57))="","",OFFSET('Water Data'!$F$28,0,10*ROW('Water Data'!F57)))</f>
        <v/>
      </c>
      <c r="CC63" s="36" t="str">
        <f ca="true">+IF(OFFSET('Water Data'!$F$29,0,10*ROW('Water Data'!F57))="","",OFFSET('Water Data'!$F$29,0,10*ROW('Water Data'!F57)))</f>
        <v/>
      </c>
      <c r="CD63" s="36" t="str">
        <f ca="true">+IF(OFFSET('Water Data'!$F$30,0,10*ROW('Water Data'!F57))="","",OFFSET('Water Data'!$F$30,0,10*ROW('Water Data'!F57)))</f>
        <v/>
      </c>
      <c r="CE63" s="36" t="str">
        <f ca="true">+IF(OFFSET('Water Data'!$G$28,0,10*ROW('Water Data'!G57))="","",OFFSET('Water Data'!$G$28,0,10*ROW('Water Data'!G57)))</f>
        <v/>
      </c>
      <c r="CF63" s="36" t="str">
        <f ca="true">+IF(OFFSET('Water Data'!$G$29,0,10*ROW('Water Data'!G57))="","",OFFSET('Water Data'!$G$29,0,10*ROW('Water Data'!G57)))</f>
        <v/>
      </c>
      <c r="CG63" s="36" t="str">
        <f ca="true">+IF(OFFSET('Water Data'!$G$30,0,10*ROW('Water Data'!G57))="","",OFFSET('Water Data'!$G$30,0,10*ROW('Water Data'!G57)))</f>
        <v/>
      </c>
      <c r="CH63" s="36" t="str">
        <f ca="true">+IF(OFFSET('Water Data'!$H$28,0,10*ROW('Water Data'!H57))="","",OFFSET('Water Data'!$H$28,0,10*ROW('Water Data'!H57)))</f>
        <v/>
      </c>
      <c r="CI63" s="36" t="str">
        <f ca="true">+IF(OFFSET('Water Data'!$H$29,0,10*ROW('Water Data'!H57))="","",OFFSET('Water Data'!$H$29,0,10*ROW('Water Data'!H57)))</f>
        <v/>
      </c>
      <c r="CJ63" s="36" t="str">
        <f ca="true">+IF(OFFSET('Water Data'!$H$30,0,10*ROW('Water Data'!H57))="","",OFFSET('Water Data'!$H$30,0,10*ROW('Water Data'!H57)))</f>
        <v/>
      </c>
      <c r="CK63" s="36" t="str">
        <f ca="true">+IF(OFFSET('Sanitation Data'!$C$29,0,10*ROW('Sanitation Data'!C57))="","",OFFSET('Sanitation Data'!$C$29,0,10*ROW('Sanitation Data'!C57)))</f>
        <v/>
      </c>
      <c r="CL63" s="36" t="str">
        <f ca="true">+IF(OFFSET('Sanitation Data'!$C$30,0,10*ROW('Sanitation Data'!C57))="","",OFFSET('Sanitation Data'!$C$30,0,10*ROW('Sanitation Data'!C57)))</f>
        <v/>
      </c>
      <c r="CM63" s="36" t="str">
        <f ca="true">+IF(OFFSET('Sanitation Data'!$C$31,0,10*ROW('Sanitation Data'!C57))="","",OFFSET('Sanitation Data'!$C$31,0,10*ROW('Sanitation Data'!C57)))</f>
        <v/>
      </c>
      <c r="CN63" s="36" t="str">
        <f ca="true">+IF(OFFSET('Sanitation Data'!$C$32,0,10*ROW('Sanitation Data'!C57))="","",OFFSET('Sanitation Data'!$C$32,0,10*ROW('Sanitation Data'!C57)))</f>
        <v/>
      </c>
      <c r="CO63" s="36" t="str">
        <f ca="true">+IF(OFFSET('Sanitation Data'!$C$33,0,10*ROW('Sanitation Data'!C57))="","",OFFSET('Sanitation Data'!$C$33,0,10*ROW('Sanitation Data'!C57)))</f>
        <v/>
      </c>
      <c r="CP63" s="36" t="str">
        <f ca="true">+IF(OFFSET('Sanitation Data'!$D$29,0,10*ROW('Sanitation Data'!D57))="","",OFFSET('Sanitation Data'!$D$29,0,10*ROW('Sanitation Data'!D57)))</f>
        <v/>
      </c>
      <c r="CQ63" s="36" t="str">
        <f ca="true">+IF(OFFSET('Sanitation Data'!$D$30,0,10*ROW('Sanitation Data'!D57))="","",OFFSET('Sanitation Data'!$D$30,0,10*ROW('Sanitation Data'!D57)))</f>
        <v/>
      </c>
      <c r="CR63" s="36" t="str">
        <f ca="true">+IF(OFFSET('Sanitation Data'!$D$31,0,10*ROW('Sanitation Data'!D57))="","",OFFSET('Sanitation Data'!$D$31,0,10*ROW('Sanitation Data'!D57)))</f>
        <v/>
      </c>
      <c r="CS63" s="36" t="str">
        <f ca="true">+IF(OFFSET('Sanitation Data'!$D$32,0,10*ROW('Sanitation Data'!D57))="","",OFFSET('Sanitation Data'!$D$32,0,10*ROW('Sanitation Data'!D57)))</f>
        <v/>
      </c>
      <c r="CT63" s="36" t="str">
        <f ca="true">+IF(OFFSET('Sanitation Data'!$D$33,0,10*ROW('Sanitation Data'!D57))="","",OFFSET('Sanitation Data'!$D$33,0,10*ROW('Sanitation Data'!D57)))</f>
        <v/>
      </c>
      <c r="CU63" s="36" t="str">
        <f ca="true">+IF(OFFSET('Sanitation Data'!$E$29,0,10*ROW('Sanitation Data'!E57))="","",OFFSET('Sanitation Data'!$E$29,0,10*ROW('Sanitation Data'!E57)))</f>
        <v/>
      </c>
      <c r="CV63" s="36" t="str">
        <f ca="true">+IF(OFFSET('Sanitation Data'!$E$30,0,10*ROW('Sanitation Data'!E57))="","",OFFSET('Sanitation Data'!$E$30,0,10*ROW('Sanitation Data'!E57)))</f>
        <v/>
      </c>
      <c r="CW63" s="36" t="str">
        <f ca="true">+IF(OFFSET('Sanitation Data'!$E$31,0,10*ROW('Sanitation Data'!E57))="","",OFFSET('Sanitation Data'!$E$31,0,10*ROW('Sanitation Data'!E57)))</f>
        <v/>
      </c>
      <c r="CX63" s="36" t="str">
        <f ca="true">+IF(OFFSET('Sanitation Data'!$E$32,0,10*ROW('Sanitation Data'!E57))="","",OFFSET('Sanitation Data'!$E$32,0,10*ROW('Sanitation Data'!E57)))</f>
        <v/>
      </c>
      <c r="CY63" s="36" t="str">
        <f ca="true">+IF(OFFSET('Sanitation Data'!$E$33,0,10*ROW('Sanitation Data'!E57))="","",OFFSET('Sanitation Data'!$E$33,0,10*ROW('Sanitation Data'!E57)))</f>
        <v/>
      </c>
      <c r="CZ63" s="36" t="str">
        <f ca="true">+IF(OFFSET('Sanitation Data'!$F$29,0,10*ROW('Sanitation Data'!F57))="","",OFFSET('Sanitation Data'!$F$29,0,10*ROW('Sanitation Data'!F57)))</f>
        <v/>
      </c>
      <c r="DA63" s="36" t="str">
        <f ca="true">+IF(OFFSET('Sanitation Data'!$F$30,0,10*ROW('Sanitation Data'!F57))="","",OFFSET('Sanitation Data'!$F$30,0,10*ROW('Sanitation Data'!F57)))</f>
        <v/>
      </c>
      <c r="DB63" s="36" t="str">
        <f ca="true">+IF(OFFSET('Sanitation Data'!$F$31,0,10*ROW('Sanitation Data'!F57))="","",OFFSET('Sanitation Data'!$F$31,0,10*ROW('Sanitation Data'!F57)))</f>
        <v/>
      </c>
      <c r="DC63" s="36" t="str">
        <f ca="true">+IF(OFFSET('Sanitation Data'!$F$32,0,10*ROW('Sanitation Data'!F57))="","",OFFSET('Sanitation Data'!$F$32,0,10*ROW('Sanitation Data'!F57)))</f>
        <v/>
      </c>
      <c r="DD63" s="36" t="str">
        <f ca="true">+IF(OFFSET('Sanitation Data'!$F$33,0,10*ROW('Sanitation Data'!F57))="","",OFFSET('Sanitation Data'!$F$33,0,10*ROW('Sanitation Data'!F57)))</f>
        <v/>
      </c>
      <c r="DE63" s="36" t="str">
        <f ca="true">+IF(OFFSET('Sanitation Data'!$G$29,0,10*ROW('Sanitation Data'!G57))="","",OFFSET('Sanitation Data'!$G$29,0,10*ROW('Sanitation Data'!G57)))</f>
        <v/>
      </c>
      <c r="DF63" s="36" t="str">
        <f ca="true">+IF(OFFSET('Sanitation Data'!$G$30,0,10*ROW('Sanitation Data'!G57))="","",OFFSET('Sanitation Data'!$G$30,0,10*ROW('Sanitation Data'!G57)))</f>
        <v/>
      </c>
      <c r="DG63" s="36" t="str">
        <f ca="true">+IF(OFFSET('Sanitation Data'!$G$31,0,10*ROW('Sanitation Data'!G57))="","",OFFSET('Sanitation Data'!$G$31,0,10*ROW('Sanitation Data'!G57)))</f>
        <v/>
      </c>
      <c r="DH63" s="36" t="str">
        <f ca="true">+IF(OFFSET('Sanitation Data'!$G$32,0,10*ROW('Sanitation Data'!G57))="","",OFFSET('Sanitation Data'!$G$32,0,10*ROW('Sanitation Data'!G57)))</f>
        <v/>
      </c>
      <c r="DI63" s="36" t="str">
        <f ca="true">+IF(OFFSET('Sanitation Data'!$G$33,0,10*ROW('Sanitation Data'!G57))="","",OFFSET('Sanitation Data'!$G$33,0,10*ROW('Sanitation Data'!G57)))</f>
        <v/>
      </c>
      <c r="DJ63" s="36" t="str">
        <f ca="true">+IF(OFFSET('Sanitation Data'!$H$29,0,10*ROW('Sanitation Data'!H57))="","",OFFSET('Sanitation Data'!$H$29,0,10*ROW('Sanitation Data'!H57)))</f>
        <v/>
      </c>
      <c r="DK63" s="36" t="str">
        <f ca="true">+IF(OFFSET('Sanitation Data'!$H$30,0,10*ROW('Sanitation Data'!H57))="","",OFFSET('Sanitation Data'!$H$30,0,10*ROW('Sanitation Data'!H57)))</f>
        <v/>
      </c>
      <c r="DL63" s="36" t="str">
        <f ca="true">+IF(OFFSET('Sanitation Data'!$H$31,0,10*ROW('Sanitation Data'!H57))="","",OFFSET('Sanitation Data'!$H$31,0,10*ROW('Sanitation Data'!H57)))</f>
        <v/>
      </c>
      <c r="DM63" s="36" t="str">
        <f ca="true">+IF(OFFSET('Sanitation Data'!$H$32,0,10*ROW('Sanitation Data'!H57))="","",OFFSET('Sanitation Data'!$H$32,0,10*ROW('Sanitation Data'!H57)))</f>
        <v/>
      </c>
      <c r="DN63" s="36" t="str">
        <f ca="true">+IF(OFFSET('Sanitation Data'!$H$33,0,10*ROW('Sanitation Data'!H57))="","",OFFSET('Sanitation Data'!$H$33,0,10*ROW('Sanitation Data'!H57)))</f>
        <v/>
      </c>
      <c r="DO63" s="36" t="str">
        <f ca="true">+IF(OFFSET('Hygiene Data'!$C$12,0,10*ROW('Hygiene Data'!C57))="","",OFFSET('Hygiene Data'!$C$12,0,10*ROW('Hygiene Data'!C57)))</f>
        <v/>
      </c>
      <c r="DP63" s="36" t="str">
        <f ca="true">+IF(OFFSET('Hygiene Data'!$C$13,0,10*ROW('Hygiene Data'!C57))="","",OFFSET('Hygiene Data'!$C$13,0,10*ROW('Hygiene Data'!C57)))</f>
        <v/>
      </c>
      <c r="DQ63" s="36" t="str">
        <f ca="true">+IF(OFFSET('Hygiene Data'!$C$14,0,10*ROW('Hygiene Data'!C57))="","",OFFSET('Hygiene Data'!$C$14,0,10*ROW('Hygiene Data'!C57)))</f>
        <v/>
      </c>
      <c r="DR63" s="36" t="str">
        <f ca="true">+IF(OFFSET('Hygiene Data'!$D$12,0,10*ROW('Hygiene Data'!D57))="","",OFFSET('Hygiene Data'!$D$12,0,10*ROW('Hygiene Data'!D57)))</f>
        <v/>
      </c>
      <c r="DS63" s="36" t="str">
        <f ca="true">+IF(OFFSET('Hygiene Data'!$D$13,0,10*ROW('Hygiene Data'!D57))="","",OFFSET('Hygiene Data'!$D$13,0,10*ROW('Hygiene Data'!D57)))</f>
        <v/>
      </c>
      <c r="DT63" s="36" t="str">
        <f ca="true">+IF(OFFSET('Hygiene Data'!$D$14,0,10*ROW('Hygiene Data'!D57))="","",OFFSET('Hygiene Data'!$D$14,0,10*ROW('Hygiene Data'!D57)))</f>
        <v/>
      </c>
      <c r="DU63" s="36" t="str">
        <f ca="true">+IF(OFFSET('Hygiene Data'!$E$12,0,10*ROW('Hygiene Data'!E57))="","",OFFSET('Hygiene Data'!$E$12,0,10*ROW('Hygiene Data'!E57)))</f>
        <v/>
      </c>
      <c r="DV63" s="36" t="str">
        <f ca="true">+IF(OFFSET('Hygiene Data'!$E$13,0,10*ROW('Hygiene Data'!E57))="","",OFFSET('Hygiene Data'!$E$13,0,10*ROW('Hygiene Data'!E57)))</f>
        <v/>
      </c>
      <c r="DW63" s="36" t="str">
        <f ca="true">+IF(OFFSET('Hygiene Data'!$E$14,0,10*ROW('Hygiene Data'!E57))="","",OFFSET('Hygiene Data'!$E$14,0,10*ROW('Hygiene Data'!E57)))</f>
        <v/>
      </c>
      <c r="DX63" s="36" t="str">
        <f ca="true">+IF(OFFSET('Hygiene Data'!$F$12,0,10*ROW('Hygiene Data'!F57))="","",OFFSET('Hygiene Data'!$F$12,0,10*ROW('Hygiene Data'!F57)))</f>
        <v/>
      </c>
      <c r="DY63" s="36" t="str">
        <f ca="true">+IF(OFFSET('Hygiene Data'!$F$13,0,10*ROW('Hygiene Data'!F57))="","",OFFSET('Hygiene Data'!$F$13,0,10*ROW('Hygiene Data'!F57)))</f>
        <v/>
      </c>
      <c r="DZ63" s="36" t="str">
        <f ca="true">+IF(OFFSET('Hygiene Data'!$F$14,0,10*ROW('Hygiene Data'!F57))="","",OFFSET('Hygiene Data'!$F$14,0,10*ROW('Hygiene Data'!F57)))</f>
        <v/>
      </c>
      <c r="EA63" s="36" t="str">
        <f ca="true">+IF(OFFSET('Hygiene Data'!$G$12,0,10*ROW('Hygiene Data'!G57))="","",OFFSET('Hygiene Data'!$G$12,0,10*ROW('Hygiene Data'!G57)))</f>
        <v/>
      </c>
      <c r="EB63" s="36" t="str">
        <f ca="true">+IF(OFFSET('Hygiene Data'!$G$13,0,10*ROW('Hygiene Data'!G57))="","",OFFSET('Hygiene Data'!$G$13,0,10*ROW('Hygiene Data'!G57)))</f>
        <v/>
      </c>
      <c r="EC63" s="36" t="str">
        <f ca="true">+IF(OFFSET('Hygiene Data'!$G$14,0,10*ROW('Hygiene Data'!G57))="","",OFFSET('Hygiene Data'!$G$14,0,10*ROW('Hygiene Data'!G57)))</f>
        <v/>
      </c>
      <c r="ED63" s="36" t="str">
        <f ca="true">+IF(OFFSET('Hygiene Data'!$H$12,0,10*ROW('Hygiene Data'!H57))="","",OFFSET('Hygiene Data'!$H$12,0,10*ROW('Hygiene Data'!H57)))</f>
        <v/>
      </c>
      <c r="EE63" s="36" t="str">
        <f ca="true">+IF(OFFSET('Hygiene Data'!$H$13,0,10*ROW('Hygiene Data'!H57))="","",OFFSET('Hygiene Data'!$H$13,0,10*ROW('Hygiene Data'!H57)))</f>
        <v/>
      </c>
      <c r="EF63" s="36" t="str">
        <f ca="true">+IF(OFFSET('Hygiene Data'!$H$14,0,10*ROW('Hygiene Data'!H57))="","",OFFSET('Hygiene Data'!$H$14,0,10*ROW('Hygiene Data'!H57)))</f>
        <v/>
      </c>
    </row>
    <row r="64" x14ac:dyDescent="0.2">
      <c r="A64" s="59" t="str">
        <f ca="true">+IF(OFFSET('Water Data'!$B$1,0,10*ROW('Water Data'!B61))="","",OFFSET('Water Data'!$B$1,0,10*ROW('Water Data'!B61)))</f>
        <v/>
      </c>
      <c r="B64" s="59" t="str">
        <f ca="true">+IF(OFFSET('Water Data'!$A$3,0,10*ROW('Water Data'!A61))="","",OFFSET('Water Data'!$A$3,0,10*ROW('Water Data'!A61)))</f>
        <v/>
      </c>
      <c r="C64" s="59" t="str">
        <f ca="true">+IF(OFFSET('Water Data'!$C$3,0,10*ROW('Water Data'!C61))="","",OFFSET('Water Data'!$C$3,0,10*ROW('Water Data'!C61)))</f>
        <v/>
      </c>
      <c r="D64" s="252"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52"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52"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52"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52"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52"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52"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52"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52"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52"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52"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52"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52"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52"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52"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52"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52"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52"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3"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3"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3"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3"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3"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3"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3"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3"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3"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3"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3"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3"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3"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3"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3"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3"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3"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3"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3"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3"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3"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3"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3"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3"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3"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3"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3"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3"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3"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3"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4"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4"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4"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4"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4"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4"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4"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4"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4"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4"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4"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4"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4"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4"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4"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4"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4"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4"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6" t="str">
        <f ca="true">+IF(OFFSET('Water Data'!$C$28,0,10*ROW('Water Data'!C58))="","",OFFSET('Water Data'!$C$28,0,10*ROW('Water Data'!C58)))</f>
        <v/>
      </c>
      <c r="BT64" s="36" t="str">
        <f ca="true">+IF(OFFSET('Water Data'!$C$29,0,10*ROW('Water Data'!C58))="","",OFFSET('Water Data'!$C$29,0,10*ROW('Water Data'!C58)))</f>
        <v/>
      </c>
      <c r="BU64" s="36" t="str">
        <f ca="true">+IF(OFFSET('Water Data'!$C$30,0,10*ROW('Water Data'!C58))="","",OFFSET('Water Data'!$C$30,0,10*ROW('Water Data'!C58)))</f>
        <v/>
      </c>
      <c r="BV64" s="36" t="str">
        <f ca="true">+IF(OFFSET('Water Data'!$D$28,0,10*ROW('Water Data'!D58))="","",OFFSET('Water Data'!$D$28,0,10*ROW('Water Data'!D58)))</f>
        <v/>
      </c>
      <c r="BW64" s="36" t="str">
        <f ca="true">+IF(OFFSET('Water Data'!$D$29,0,10*ROW('Water Data'!D58))="","",OFFSET('Water Data'!$D$29,0,10*ROW('Water Data'!D58)))</f>
        <v/>
      </c>
      <c r="BX64" s="36" t="str">
        <f ca="true">+IF(OFFSET('Water Data'!$D$30,0,10*ROW('Water Data'!D58))="","",OFFSET('Water Data'!$D$30,0,10*ROW('Water Data'!D58)))</f>
        <v/>
      </c>
      <c r="BY64" s="36" t="str">
        <f ca="true">+IF(OFFSET('Water Data'!$E$28,0,10*ROW('Water Data'!E58))="","",OFFSET('Water Data'!$E$28,0,10*ROW('Water Data'!E58)))</f>
        <v/>
      </c>
      <c r="BZ64" s="36" t="str">
        <f ca="true">+IF(OFFSET('Water Data'!$E$29,0,10*ROW('Water Data'!E58))="","",OFFSET('Water Data'!$E$29,0,10*ROW('Water Data'!E58)))</f>
        <v/>
      </c>
      <c r="CA64" s="36" t="str">
        <f ca="true">+IF(OFFSET('Water Data'!$E$30,0,10*ROW('Water Data'!E58))="","",OFFSET('Water Data'!$E$30,0,10*ROW('Water Data'!E58)))</f>
        <v/>
      </c>
      <c r="CB64" s="36" t="str">
        <f ca="true">+IF(OFFSET('Water Data'!$F$28,0,10*ROW('Water Data'!F58))="","",OFFSET('Water Data'!$F$28,0,10*ROW('Water Data'!F58)))</f>
        <v/>
      </c>
      <c r="CC64" s="36" t="str">
        <f ca="true">+IF(OFFSET('Water Data'!$F$29,0,10*ROW('Water Data'!F58))="","",OFFSET('Water Data'!$F$29,0,10*ROW('Water Data'!F58)))</f>
        <v/>
      </c>
      <c r="CD64" s="36" t="str">
        <f ca="true">+IF(OFFSET('Water Data'!$F$30,0,10*ROW('Water Data'!F58))="","",OFFSET('Water Data'!$F$30,0,10*ROW('Water Data'!F58)))</f>
        <v/>
      </c>
      <c r="CE64" s="36" t="str">
        <f ca="true">+IF(OFFSET('Water Data'!$G$28,0,10*ROW('Water Data'!G58))="","",OFFSET('Water Data'!$G$28,0,10*ROW('Water Data'!G58)))</f>
        <v/>
      </c>
      <c r="CF64" s="36" t="str">
        <f ca="true">+IF(OFFSET('Water Data'!$G$29,0,10*ROW('Water Data'!G58))="","",OFFSET('Water Data'!$G$29,0,10*ROW('Water Data'!G58)))</f>
        <v/>
      </c>
      <c r="CG64" s="36" t="str">
        <f ca="true">+IF(OFFSET('Water Data'!$G$30,0,10*ROW('Water Data'!G58))="","",OFFSET('Water Data'!$G$30,0,10*ROW('Water Data'!G58)))</f>
        <v/>
      </c>
      <c r="CH64" s="36" t="str">
        <f ca="true">+IF(OFFSET('Water Data'!$H$28,0,10*ROW('Water Data'!H58))="","",OFFSET('Water Data'!$H$28,0,10*ROW('Water Data'!H58)))</f>
        <v/>
      </c>
      <c r="CI64" s="36" t="str">
        <f ca="true">+IF(OFFSET('Water Data'!$H$29,0,10*ROW('Water Data'!H58))="","",OFFSET('Water Data'!$H$29,0,10*ROW('Water Data'!H58)))</f>
        <v/>
      </c>
      <c r="CJ64" s="36" t="str">
        <f ca="true">+IF(OFFSET('Water Data'!$H$30,0,10*ROW('Water Data'!H58))="","",OFFSET('Water Data'!$H$30,0,10*ROW('Water Data'!H58)))</f>
        <v/>
      </c>
      <c r="CK64" s="36" t="str">
        <f ca="true">+IF(OFFSET('Sanitation Data'!$C$29,0,10*ROW('Sanitation Data'!C58))="","",OFFSET('Sanitation Data'!$C$29,0,10*ROW('Sanitation Data'!C58)))</f>
        <v/>
      </c>
      <c r="CL64" s="36" t="str">
        <f ca="true">+IF(OFFSET('Sanitation Data'!$C$30,0,10*ROW('Sanitation Data'!C58))="","",OFFSET('Sanitation Data'!$C$30,0,10*ROW('Sanitation Data'!C58)))</f>
        <v/>
      </c>
      <c r="CM64" s="36" t="str">
        <f ca="true">+IF(OFFSET('Sanitation Data'!$C$31,0,10*ROW('Sanitation Data'!C58))="","",OFFSET('Sanitation Data'!$C$31,0,10*ROW('Sanitation Data'!C58)))</f>
        <v/>
      </c>
      <c r="CN64" s="36" t="str">
        <f ca="true">+IF(OFFSET('Sanitation Data'!$C$32,0,10*ROW('Sanitation Data'!C58))="","",OFFSET('Sanitation Data'!$C$32,0,10*ROW('Sanitation Data'!C58)))</f>
        <v/>
      </c>
      <c r="CO64" s="36" t="str">
        <f ca="true">+IF(OFFSET('Sanitation Data'!$C$33,0,10*ROW('Sanitation Data'!C58))="","",OFFSET('Sanitation Data'!$C$33,0,10*ROW('Sanitation Data'!C58)))</f>
        <v/>
      </c>
      <c r="CP64" s="36" t="str">
        <f ca="true">+IF(OFFSET('Sanitation Data'!$D$29,0,10*ROW('Sanitation Data'!D58))="","",OFFSET('Sanitation Data'!$D$29,0,10*ROW('Sanitation Data'!D58)))</f>
        <v/>
      </c>
      <c r="CQ64" s="36" t="str">
        <f ca="true">+IF(OFFSET('Sanitation Data'!$D$30,0,10*ROW('Sanitation Data'!D58))="","",OFFSET('Sanitation Data'!$D$30,0,10*ROW('Sanitation Data'!D58)))</f>
        <v/>
      </c>
      <c r="CR64" s="36" t="str">
        <f ca="true">+IF(OFFSET('Sanitation Data'!$D$31,0,10*ROW('Sanitation Data'!D58))="","",OFFSET('Sanitation Data'!$D$31,0,10*ROW('Sanitation Data'!D58)))</f>
        <v/>
      </c>
      <c r="CS64" s="36" t="str">
        <f ca="true">+IF(OFFSET('Sanitation Data'!$D$32,0,10*ROW('Sanitation Data'!D58))="","",OFFSET('Sanitation Data'!$D$32,0,10*ROW('Sanitation Data'!D58)))</f>
        <v/>
      </c>
      <c r="CT64" s="36" t="str">
        <f ca="true">+IF(OFFSET('Sanitation Data'!$D$33,0,10*ROW('Sanitation Data'!D58))="","",OFFSET('Sanitation Data'!$D$33,0,10*ROW('Sanitation Data'!D58)))</f>
        <v/>
      </c>
      <c r="CU64" s="36" t="str">
        <f ca="true">+IF(OFFSET('Sanitation Data'!$E$29,0,10*ROW('Sanitation Data'!E58))="","",OFFSET('Sanitation Data'!$E$29,0,10*ROW('Sanitation Data'!E58)))</f>
        <v/>
      </c>
      <c r="CV64" s="36" t="str">
        <f ca="true">+IF(OFFSET('Sanitation Data'!$E$30,0,10*ROW('Sanitation Data'!E58))="","",OFFSET('Sanitation Data'!$E$30,0,10*ROW('Sanitation Data'!E58)))</f>
        <v/>
      </c>
      <c r="CW64" s="36" t="str">
        <f ca="true">+IF(OFFSET('Sanitation Data'!$E$31,0,10*ROW('Sanitation Data'!E58))="","",OFFSET('Sanitation Data'!$E$31,0,10*ROW('Sanitation Data'!E58)))</f>
        <v/>
      </c>
      <c r="CX64" s="36" t="str">
        <f ca="true">+IF(OFFSET('Sanitation Data'!$E$32,0,10*ROW('Sanitation Data'!E58))="","",OFFSET('Sanitation Data'!$E$32,0,10*ROW('Sanitation Data'!E58)))</f>
        <v/>
      </c>
      <c r="CY64" s="36" t="str">
        <f ca="true">+IF(OFFSET('Sanitation Data'!$E$33,0,10*ROW('Sanitation Data'!E58))="","",OFFSET('Sanitation Data'!$E$33,0,10*ROW('Sanitation Data'!E58)))</f>
        <v/>
      </c>
      <c r="CZ64" s="36" t="str">
        <f ca="true">+IF(OFFSET('Sanitation Data'!$F$29,0,10*ROW('Sanitation Data'!F58))="","",OFFSET('Sanitation Data'!$F$29,0,10*ROW('Sanitation Data'!F58)))</f>
        <v/>
      </c>
      <c r="DA64" s="36" t="str">
        <f ca="true">+IF(OFFSET('Sanitation Data'!$F$30,0,10*ROW('Sanitation Data'!F58))="","",OFFSET('Sanitation Data'!$F$30,0,10*ROW('Sanitation Data'!F58)))</f>
        <v/>
      </c>
      <c r="DB64" s="36" t="str">
        <f ca="true">+IF(OFFSET('Sanitation Data'!$F$31,0,10*ROW('Sanitation Data'!F58))="","",OFFSET('Sanitation Data'!$F$31,0,10*ROW('Sanitation Data'!F58)))</f>
        <v/>
      </c>
      <c r="DC64" s="36" t="str">
        <f ca="true">+IF(OFFSET('Sanitation Data'!$F$32,0,10*ROW('Sanitation Data'!F58))="","",OFFSET('Sanitation Data'!$F$32,0,10*ROW('Sanitation Data'!F58)))</f>
        <v/>
      </c>
      <c r="DD64" s="36" t="str">
        <f ca="true">+IF(OFFSET('Sanitation Data'!$F$33,0,10*ROW('Sanitation Data'!F58))="","",OFFSET('Sanitation Data'!$F$33,0,10*ROW('Sanitation Data'!F58)))</f>
        <v/>
      </c>
      <c r="DE64" s="36" t="str">
        <f ca="true">+IF(OFFSET('Sanitation Data'!$G$29,0,10*ROW('Sanitation Data'!G58))="","",OFFSET('Sanitation Data'!$G$29,0,10*ROW('Sanitation Data'!G58)))</f>
        <v/>
      </c>
      <c r="DF64" s="36" t="str">
        <f ca="true">+IF(OFFSET('Sanitation Data'!$G$30,0,10*ROW('Sanitation Data'!G58))="","",OFFSET('Sanitation Data'!$G$30,0,10*ROW('Sanitation Data'!G58)))</f>
        <v/>
      </c>
      <c r="DG64" s="36" t="str">
        <f ca="true">+IF(OFFSET('Sanitation Data'!$G$31,0,10*ROW('Sanitation Data'!G58))="","",OFFSET('Sanitation Data'!$G$31,0,10*ROW('Sanitation Data'!G58)))</f>
        <v/>
      </c>
      <c r="DH64" s="36" t="str">
        <f ca="true">+IF(OFFSET('Sanitation Data'!$G$32,0,10*ROW('Sanitation Data'!G58))="","",OFFSET('Sanitation Data'!$G$32,0,10*ROW('Sanitation Data'!G58)))</f>
        <v/>
      </c>
      <c r="DI64" s="36" t="str">
        <f ca="true">+IF(OFFSET('Sanitation Data'!$G$33,0,10*ROW('Sanitation Data'!G58))="","",OFFSET('Sanitation Data'!$G$33,0,10*ROW('Sanitation Data'!G58)))</f>
        <v/>
      </c>
      <c r="DJ64" s="36" t="str">
        <f ca="true">+IF(OFFSET('Sanitation Data'!$H$29,0,10*ROW('Sanitation Data'!H58))="","",OFFSET('Sanitation Data'!$H$29,0,10*ROW('Sanitation Data'!H58)))</f>
        <v/>
      </c>
      <c r="DK64" s="36" t="str">
        <f ca="true">+IF(OFFSET('Sanitation Data'!$H$30,0,10*ROW('Sanitation Data'!H58))="","",OFFSET('Sanitation Data'!$H$30,0,10*ROW('Sanitation Data'!H58)))</f>
        <v/>
      </c>
      <c r="DL64" s="36" t="str">
        <f ca="true">+IF(OFFSET('Sanitation Data'!$H$31,0,10*ROW('Sanitation Data'!H58))="","",OFFSET('Sanitation Data'!$H$31,0,10*ROW('Sanitation Data'!H58)))</f>
        <v/>
      </c>
      <c r="DM64" s="36" t="str">
        <f ca="true">+IF(OFFSET('Sanitation Data'!$H$32,0,10*ROW('Sanitation Data'!H58))="","",OFFSET('Sanitation Data'!$H$32,0,10*ROW('Sanitation Data'!H58)))</f>
        <v/>
      </c>
      <c r="DN64" s="36" t="str">
        <f ca="true">+IF(OFFSET('Sanitation Data'!$H$33,0,10*ROW('Sanitation Data'!H58))="","",OFFSET('Sanitation Data'!$H$33,0,10*ROW('Sanitation Data'!H58)))</f>
        <v/>
      </c>
      <c r="DO64" s="36" t="str">
        <f ca="true">+IF(OFFSET('Hygiene Data'!$C$12,0,10*ROW('Hygiene Data'!C58))="","",OFFSET('Hygiene Data'!$C$12,0,10*ROW('Hygiene Data'!C58)))</f>
        <v/>
      </c>
      <c r="DP64" s="36" t="str">
        <f ca="true">+IF(OFFSET('Hygiene Data'!$C$13,0,10*ROW('Hygiene Data'!C58))="","",OFFSET('Hygiene Data'!$C$13,0,10*ROW('Hygiene Data'!C58)))</f>
        <v/>
      </c>
      <c r="DQ64" s="36" t="str">
        <f ca="true">+IF(OFFSET('Hygiene Data'!$C$14,0,10*ROW('Hygiene Data'!C58))="","",OFFSET('Hygiene Data'!$C$14,0,10*ROW('Hygiene Data'!C58)))</f>
        <v/>
      </c>
      <c r="DR64" s="36" t="str">
        <f ca="true">+IF(OFFSET('Hygiene Data'!$D$12,0,10*ROW('Hygiene Data'!D58))="","",OFFSET('Hygiene Data'!$D$12,0,10*ROW('Hygiene Data'!D58)))</f>
        <v/>
      </c>
      <c r="DS64" s="36" t="str">
        <f ca="true">+IF(OFFSET('Hygiene Data'!$D$13,0,10*ROW('Hygiene Data'!D58))="","",OFFSET('Hygiene Data'!$D$13,0,10*ROW('Hygiene Data'!D58)))</f>
        <v/>
      </c>
      <c r="DT64" s="36" t="str">
        <f ca="true">+IF(OFFSET('Hygiene Data'!$D$14,0,10*ROW('Hygiene Data'!D58))="","",OFFSET('Hygiene Data'!$D$14,0,10*ROW('Hygiene Data'!D58)))</f>
        <v/>
      </c>
      <c r="DU64" s="36" t="str">
        <f ca="true">+IF(OFFSET('Hygiene Data'!$E$12,0,10*ROW('Hygiene Data'!E58))="","",OFFSET('Hygiene Data'!$E$12,0,10*ROW('Hygiene Data'!E58)))</f>
        <v/>
      </c>
      <c r="DV64" s="36" t="str">
        <f ca="true">+IF(OFFSET('Hygiene Data'!$E$13,0,10*ROW('Hygiene Data'!E58))="","",OFFSET('Hygiene Data'!$E$13,0,10*ROW('Hygiene Data'!E58)))</f>
        <v/>
      </c>
      <c r="DW64" s="36" t="str">
        <f ca="true">+IF(OFFSET('Hygiene Data'!$E$14,0,10*ROW('Hygiene Data'!E58))="","",OFFSET('Hygiene Data'!$E$14,0,10*ROW('Hygiene Data'!E58)))</f>
        <v/>
      </c>
      <c r="DX64" s="36" t="str">
        <f ca="true">+IF(OFFSET('Hygiene Data'!$F$12,0,10*ROW('Hygiene Data'!F58))="","",OFFSET('Hygiene Data'!$F$12,0,10*ROW('Hygiene Data'!F58)))</f>
        <v/>
      </c>
      <c r="DY64" s="36" t="str">
        <f ca="true">+IF(OFFSET('Hygiene Data'!$F$13,0,10*ROW('Hygiene Data'!F58))="","",OFFSET('Hygiene Data'!$F$13,0,10*ROW('Hygiene Data'!F58)))</f>
        <v/>
      </c>
      <c r="DZ64" s="36" t="str">
        <f ca="true">+IF(OFFSET('Hygiene Data'!$F$14,0,10*ROW('Hygiene Data'!F58))="","",OFFSET('Hygiene Data'!$F$14,0,10*ROW('Hygiene Data'!F58)))</f>
        <v/>
      </c>
      <c r="EA64" s="36" t="str">
        <f ca="true">+IF(OFFSET('Hygiene Data'!$G$12,0,10*ROW('Hygiene Data'!G58))="","",OFFSET('Hygiene Data'!$G$12,0,10*ROW('Hygiene Data'!G58)))</f>
        <v/>
      </c>
      <c r="EB64" s="36" t="str">
        <f ca="true">+IF(OFFSET('Hygiene Data'!$G$13,0,10*ROW('Hygiene Data'!G58))="","",OFFSET('Hygiene Data'!$G$13,0,10*ROW('Hygiene Data'!G58)))</f>
        <v/>
      </c>
      <c r="EC64" s="36" t="str">
        <f ca="true">+IF(OFFSET('Hygiene Data'!$G$14,0,10*ROW('Hygiene Data'!G58))="","",OFFSET('Hygiene Data'!$G$14,0,10*ROW('Hygiene Data'!G58)))</f>
        <v/>
      </c>
      <c r="ED64" s="36" t="str">
        <f ca="true">+IF(OFFSET('Hygiene Data'!$H$12,0,10*ROW('Hygiene Data'!H58))="","",OFFSET('Hygiene Data'!$H$12,0,10*ROW('Hygiene Data'!H58)))</f>
        <v/>
      </c>
      <c r="EE64" s="36" t="str">
        <f ca="true">+IF(OFFSET('Hygiene Data'!$H$13,0,10*ROW('Hygiene Data'!H58))="","",OFFSET('Hygiene Data'!$H$13,0,10*ROW('Hygiene Data'!H58)))</f>
        <v/>
      </c>
      <c r="EF64" s="36" t="str">
        <f ca="true">+IF(OFFSET('Hygiene Data'!$H$14,0,10*ROW('Hygiene Data'!H58))="","",OFFSET('Hygiene Data'!$H$14,0,10*ROW('Hygiene Data'!H58)))</f>
        <v/>
      </c>
    </row>
    <row r="65" x14ac:dyDescent="0.2">
      <c r="A65" s="59" t="str">
        <f ca="true">+IF(OFFSET('Water Data'!$B$1,0,10*ROW('Water Data'!B62))="","",OFFSET('Water Data'!$B$1,0,10*ROW('Water Data'!B62)))</f>
        <v/>
      </c>
      <c r="B65" s="59" t="str">
        <f ca="true">+IF(OFFSET('Water Data'!$A$3,0,10*ROW('Water Data'!A62))="","",OFFSET('Water Data'!$A$3,0,10*ROW('Water Data'!A62)))</f>
        <v/>
      </c>
      <c r="C65" s="59" t="str">
        <f ca="true">+IF(OFFSET('Water Data'!$C$3,0,10*ROW('Water Data'!C62))="","",OFFSET('Water Data'!$C$3,0,10*ROW('Water Data'!C62)))</f>
        <v/>
      </c>
      <c r="D65" s="252"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52"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52"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52"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52"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52"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52"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52"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52"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52"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52"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52"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52"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52"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52"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52"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52"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52"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3"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3"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3"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3"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3"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3"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3"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3"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3"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3"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3"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3"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3"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3"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3"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3"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3"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3"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3"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3"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3"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3"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3"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3"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3"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3"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3"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3"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3"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3"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4"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4"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4"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4"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4"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4"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4"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4"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4"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4"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4"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4"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4"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4"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4"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4"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4"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4"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6" t="str">
        <f ca="true">+IF(OFFSET('Water Data'!$C$28,0,10*ROW('Water Data'!C59))="","",OFFSET('Water Data'!$C$28,0,10*ROW('Water Data'!C59)))</f>
        <v/>
      </c>
      <c r="BT65" s="36" t="str">
        <f ca="true">+IF(OFFSET('Water Data'!$C$29,0,10*ROW('Water Data'!C59))="","",OFFSET('Water Data'!$C$29,0,10*ROW('Water Data'!C59)))</f>
        <v/>
      </c>
      <c r="BU65" s="36" t="str">
        <f ca="true">+IF(OFFSET('Water Data'!$C$30,0,10*ROW('Water Data'!C59))="","",OFFSET('Water Data'!$C$30,0,10*ROW('Water Data'!C59)))</f>
        <v/>
      </c>
      <c r="BV65" s="36" t="str">
        <f ca="true">+IF(OFFSET('Water Data'!$D$28,0,10*ROW('Water Data'!D59))="","",OFFSET('Water Data'!$D$28,0,10*ROW('Water Data'!D59)))</f>
        <v/>
      </c>
      <c r="BW65" s="36" t="str">
        <f ca="true">+IF(OFFSET('Water Data'!$D$29,0,10*ROW('Water Data'!D59))="","",OFFSET('Water Data'!$D$29,0,10*ROW('Water Data'!D59)))</f>
        <v/>
      </c>
      <c r="BX65" s="36" t="str">
        <f ca="true">+IF(OFFSET('Water Data'!$D$30,0,10*ROW('Water Data'!D59))="","",OFFSET('Water Data'!$D$30,0,10*ROW('Water Data'!D59)))</f>
        <v/>
      </c>
      <c r="BY65" s="36" t="str">
        <f ca="true">+IF(OFFSET('Water Data'!$E$28,0,10*ROW('Water Data'!E59))="","",OFFSET('Water Data'!$E$28,0,10*ROW('Water Data'!E59)))</f>
        <v/>
      </c>
      <c r="BZ65" s="36" t="str">
        <f ca="true">+IF(OFFSET('Water Data'!$E$29,0,10*ROW('Water Data'!E59))="","",OFFSET('Water Data'!$E$29,0,10*ROW('Water Data'!E59)))</f>
        <v/>
      </c>
      <c r="CA65" s="36" t="str">
        <f ca="true">+IF(OFFSET('Water Data'!$E$30,0,10*ROW('Water Data'!E59))="","",OFFSET('Water Data'!$E$30,0,10*ROW('Water Data'!E59)))</f>
        <v/>
      </c>
      <c r="CB65" s="36" t="str">
        <f ca="true">+IF(OFFSET('Water Data'!$F$28,0,10*ROW('Water Data'!F59))="","",OFFSET('Water Data'!$F$28,0,10*ROW('Water Data'!F59)))</f>
        <v/>
      </c>
      <c r="CC65" s="36" t="str">
        <f ca="true">+IF(OFFSET('Water Data'!$F$29,0,10*ROW('Water Data'!F59))="","",OFFSET('Water Data'!$F$29,0,10*ROW('Water Data'!F59)))</f>
        <v/>
      </c>
      <c r="CD65" s="36" t="str">
        <f ca="true">+IF(OFFSET('Water Data'!$F$30,0,10*ROW('Water Data'!F59))="","",OFFSET('Water Data'!$F$30,0,10*ROW('Water Data'!F59)))</f>
        <v/>
      </c>
      <c r="CE65" s="36" t="str">
        <f ca="true">+IF(OFFSET('Water Data'!$G$28,0,10*ROW('Water Data'!G59))="","",OFFSET('Water Data'!$G$28,0,10*ROW('Water Data'!G59)))</f>
        <v/>
      </c>
      <c r="CF65" s="36" t="str">
        <f ca="true">+IF(OFFSET('Water Data'!$G$29,0,10*ROW('Water Data'!G59))="","",OFFSET('Water Data'!$G$29,0,10*ROW('Water Data'!G59)))</f>
        <v/>
      </c>
      <c r="CG65" s="36" t="str">
        <f ca="true">+IF(OFFSET('Water Data'!$G$30,0,10*ROW('Water Data'!G59))="","",OFFSET('Water Data'!$G$30,0,10*ROW('Water Data'!G59)))</f>
        <v/>
      </c>
      <c r="CH65" s="36" t="str">
        <f ca="true">+IF(OFFSET('Water Data'!$H$28,0,10*ROW('Water Data'!H59))="","",OFFSET('Water Data'!$H$28,0,10*ROW('Water Data'!H59)))</f>
        <v/>
      </c>
      <c r="CI65" s="36" t="str">
        <f ca="true">+IF(OFFSET('Water Data'!$H$29,0,10*ROW('Water Data'!H59))="","",OFFSET('Water Data'!$H$29,0,10*ROW('Water Data'!H59)))</f>
        <v/>
      </c>
      <c r="CJ65" s="36" t="str">
        <f ca="true">+IF(OFFSET('Water Data'!$H$30,0,10*ROW('Water Data'!H59))="","",OFFSET('Water Data'!$H$30,0,10*ROW('Water Data'!H59)))</f>
        <v/>
      </c>
      <c r="CK65" s="36" t="str">
        <f ca="true">+IF(OFFSET('Sanitation Data'!$C$29,0,10*ROW('Sanitation Data'!C59))="","",OFFSET('Sanitation Data'!$C$29,0,10*ROW('Sanitation Data'!C59)))</f>
        <v/>
      </c>
      <c r="CL65" s="36" t="str">
        <f ca="true">+IF(OFFSET('Sanitation Data'!$C$30,0,10*ROW('Sanitation Data'!C59))="","",OFFSET('Sanitation Data'!$C$30,0,10*ROW('Sanitation Data'!C59)))</f>
        <v/>
      </c>
      <c r="CM65" s="36" t="str">
        <f ca="true">+IF(OFFSET('Sanitation Data'!$C$31,0,10*ROW('Sanitation Data'!C59))="","",OFFSET('Sanitation Data'!$C$31,0,10*ROW('Sanitation Data'!C59)))</f>
        <v/>
      </c>
      <c r="CN65" s="36" t="str">
        <f ca="true">+IF(OFFSET('Sanitation Data'!$C$32,0,10*ROW('Sanitation Data'!C59))="","",OFFSET('Sanitation Data'!$C$32,0,10*ROW('Sanitation Data'!C59)))</f>
        <v/>
      </c>
      <c r="CO65" s="36" t="str">
        <f ca="true">+IF(OFFSET('Sanitation Data'!$C$33,0,10*ROW('Sanitation Data'!C59))="","",OFFSET('Sanitation Data'!$C$33,0,10*ROW('Sanitation Data'!C59)))</f>
        <v/>
      </c>
      <c r="CP65" s="36" t="str">
        <f ca="true">+IF(OFFSET('Sanitation Data'!$D$29,0,10*ROW('Sanitation Data'!D59))="","",OFFSET('Sanitation Data'!$D$29,0,10*ROW('Sanitation Data'!D59)))</f>
        <v/>
      </c>
      <c r="CQ65" s="36" t="str">
        <f ca="true">+IF(OFFSET('Sanitation Data'!$D$30,0,10*ROW('Sanitation Data'!D59))="","",OFFSET('Sanitation Data'!$D$30,0,10*ROW('Sanitation Data'!D59)))</f>
        <v/>
      </c>
      <c r="CR65" s="36" t="str">
        <f ca="true">+IF(OFFSET('Sanitation Data'!$D$31,0,10*ROW('Sanitation Data'!D59))="","",OFFSET('Sanitation Data'!$D$31,0,10*ROW('Sanitation Data'!D59)))</f>
        <v/>
      </c>
      <c r="CS65" s="36" t="str">
        <f ca="true">+IF(OFFSET('Sanitation Data'!$D$32,0,10*ROW('Sanitation Data'!D59))="","",OFFSET('Sanitation Data'!$D$32,0,10*ROW('Sanitation Data'!D59)))</f>
        <v/>
      </c>
      <c r="CT65" s="36" t="str">
        <f ca="true">+IF(OFFSET('Sanitation Data'!$D$33,0,10*ROW('Sanitation Data'!D59))="","",OFFSET('Sanitation Data'!$D$33,0,10*ROW('Sanitation Data'!D59)))</f>
        <v/>
      </c>
      <c r="CU65" s="36" t="str">
        <f ca="true">+IF(OFFSET('Sanitation Data'!$E$29,0,10*ROW('Sanitation Data'!E59))="","",OFFSET('Sanitation Data'!$E$29,0,10*ROW('Sanitation Data'!E59)))</f>
        <v/>
      </c>
      <c r="CV65" s="36" t="str">
        <f ca="true">+IF(OFFSET('Sanitation Data'!$E$30,0,10*ROW('Sanitation Data'!E59))="","",OFFSET('Sanitation Data'!$E$30,0,10*ROW('Sanitation Data'!E59)))</f>
        <v/>
      </c>
      <c r="CW65" s="36" t="str">
        <f ca="true">+IF(OFFSET('Sanitation Data'!$E$31,0,10*ROW('Sanitation Data'!E59))="","",OFFSET('Sanitation Data'!$E$31,0,10*ROW('Sanitation Data'!E59)))</f>
        <v/>
      </c>
      <c r="CX65" s="36" t="str">
        <f ca="true">+IF(OFFSET('Sanitation Data'!$E$32,0,10*ROW('Sanitation Data'!E59))="","",OFFSET('Sanitation Data'!$E$32,0,10*ROW('Sanitation Data'!E59)))</f>
        <v/>
      </c>
      <c r="CY65" s="36" t="str">
        <f ca="true">+IF(OFFSET('Sanitation Data'!$E$33,0,10*ROW('Sanitation Data'!E59))="","",OFFSET('Sanitation Data'!$E$33,0,10*ROW('Sanitation Data'!E59)))</f>
        <v/>
      </c>
      <c r="CZ65" s="36" t="str">
        <f ca="true">+IF(OFFSET('Sanitation Data'!$F$29,0,10*ROW('Sanitation Data'!F59))="","",OFFSET('Sanitation Data'!$F$29,0,10*ROW('Sanitation Data'!F59)))</f>
        <v/>
      </c>
      <c r="DA65" s="36" t="str">
        <f ca="true">+IF(OFFSET('Sanitation Data'!$F$30,0,10*ROW('Sanitation Data'!F59))="","",OFFSET('Sanitation Data'!$F$30,0,10*ROW('Sanitation Data'!F59)))</f>
        <v/>
      </c>
      <c r="DB65" s="36" t="str">
        <f ca="true">+IF(OFFSET('Sanitation Data'!$F$31,0,10*ROW('Sanitation Data'!F59))="","",OFFSET('Sanitation Data'!$F$31,0,10*ROW('Sanitation Data'!F59)))</f>
        <v/>
      </c>
      <c r="DC65" s="36" t="str">
        <f ca="true">+IF(OFFSET('Sanitation Data'!$F$32,0,10*ROW('Sanitation Data'!F59))="","",OFFSET('Sanitation Data'!$F$32,0,10*ROW('Sanitation Data'!F59)))</f>
        <v/>
      </c>
      <c r="DD65" s="36" t="str">
        <f ca="true">+IF(OFFSET('Sanitation Data'!$F$33,0,10*ROW('Sanitation Data'!F59))="","",OFFSET('Sanitation Data'!$F$33,0,10*ROW('Sanitation Data'!F59)))</f>
        <v/>
      </c>
      <c r="DE65" s="36" t="str">
        <f ca="true">+IF(OFFSET('Sanitation Data'!$G$29,0,10*ROW('Sanitation Data'!G59))="","",OFFSET('Sanitation Data'!$G$29,0,10*ROW('Sanitation Data'!G59)))</f>
        <v/>
      </c>
      <c r="DF65" s="36" t="str">
        <f ca="true">+IF(OFFSET('Sanitation Data'!$G$30,0,10*ROW('Sanitation Data'!G59))="","",OFFSET('Sanitation Data'!$G$30,0,10*ROW('Sanitation Data'!G59)))</f>
        <v/>
      </c>
      <c r="DG65" s="36" t="str">
        <f ca="true">+IF(OFFSET('Sanitation Data'!$G$31,0,10*ROW('Sanitation Data'!G59))="","",OFFSET('Sanitation Data'!$G$31,0,10*ROW('Sanitation Data'!G59)))</f>
        <v/>
      </c>
      <c r="DH65" s="36" t="str">
        <f ca="true">+IF(OFFSET('Sanitation Data'!$G$32,0,10*ROW('Sanitation Data'!G59))="","",OFFSET('Sanitation Data'!$G$32,0,10*ROW('Sanitation Data'!G59)))</f>
        <v/>
      </c>
      <c r="DI65" s="36" t="str">
        <f ca="true">+IF(OFFSET('Sanitation Data'!$G$33,0,10*ROW('Sanitation Data'!G59))="","",OFFSET('Sanitation Data'!$G$33,0,10*ROW('Sanitation Data'!G59)))</f>
        <v/>
      </c>
      <c r="DJ65" s="36" t="str">
        <f ca="true">+IF(OFFSET('Sanitation Data'!$H$29,0,10*ROW('Sanitation Data'!H59))="","",OFFSET('Sanitation Data'!$H$29,0,10*ROW('Sanitation Data'!H59)))</f>
        <v/>
      </c>
      <c r="DK65" s="36" t="str">
        <f ca="true">+IF(OFFSET('Sanitation Data'!$H$30,0,10*ROW('Sanitation Data'!H59))="","",OFFSET('Sanitation Data'!$H$30,0,10*ROW('Sanitation Data'!H59)))</f>
        <v/>
      </c>
      <c r="DL65" s="36" t="str">
        <f ca="true">+IF(OFFSET('Sanitation Data'!$H$31,0,10*ROW('Sanitation Data'!H59))="","",OFFSET('Sanitation Data'!$H$31,0,10*ROW('Sanitation Data'!H59)))</f>
        <v/>
      </c>
      <c r="DM65" s="36" t="str">
        <f ca="true">+IF(OFFSET('Sanitation Data'!$H$32,0,10*ROW('Sanitation Data'!H59))="","",OFFSET('Sanitation Data'!$H$32,0,10*ROW('Sanitation Data'!H59)))</f>
        <v/>
      </c>
      <c r="DN65" s="36" t="str">
        <f ca="true">+IF(OFFSET('Sanitation Data'!$H$33,0,10*ROW('Sanitation Data'!H59))="","",OFFSET('Sanitation Data'!$H$33,0,10*ROW('Sanitation Data'!H59)))</f>
        <v/>
      </c>
      <c r="DO65" s="36" t="str">
        <f ca="true">+IF(OFFSET('Hygiene Data'!$C$12,0,10*ROW('Hygiene Data'!C59))="","",OFFSET('Hygiene Data'!$C$12,0,10*ROW('Hygiene Data'!C59)))</f>
        <v/>
      </c>
      <c r="DP65" s="36" t="str">
        <f ca="true">+IF(OFFSET('Hygiene Data'!$C$13,0,10*ROW('Hygiene Data'!C59))="","",OFFSET('Hygiene Data'!$C$13,0,10*ROW('Hygiene Data'!C59)))</f>
        <v/>
      </c>
      <c r="DQ65" s="36" t="str">
        <f ca="true">+IF(OFFSET('Hygiene Data'!$C$14,0,10*ROW('Hygiene Data'!C59))="","",OFFSET('Hygiene Data'!$C$14,0,10*ROW('Hygiene Data'!C59)))</f>
        <v/>
      </c>
      <c r="DR65" s="36" t="str">
        <f ca="true">+IF(OFFSET('Hygiene Data'!$D$12,0,10*ROW('Hygiene Data'!D59))="","",OFFSET('Hygiene Data'!$D$12,0,10*ROW('Hygiene Data'!D59)))</f>
        <v/>
      </c>
      <c r="DS65" s="36" t="str">
        <f ca="true">+IF(OFFSET('Hygiene Data'!$D$13,0,10*ROW('Hygiene Data'!D59))="","",OFFSET('Hygiene Data'!$D$13,0,10*ROW('Hygiene Data'!D59)))</f>
        <v/>
      </c>
      <c r="DT65" s="36" t="str">
        <f ca="true">+IF(OFFSET('Hygiene Data'!$D$14,0,10*ROW('Hygiene Data'!D59))="","",OFFSET('Hygiene Data'!$D$14,0,10*ROW('Hygiene Data'!D59)))</f>
        <v/>
      </c>
      <c r="DU65" s="36" t="str">
        <f ca="true">+IF(OFFSET('Hygiene Data'!$E$12,0,10*ROW('Hygiene Data'!E59))="","",OFFSET('Hygiene Data'!$E$12,0,10*ROW('Hygiene Data'!E59)))</f>
        <v/>
      </c>
      <c r="DV65" s="36" t="str">
        <f ca="true">+IF(OFFSET('Hygiene Data'!$E$13,0,10*ROW('Hygiene Data'!E59))="","",OFFSET('Hygiene Data'!$E$13,0,10*ROW('Hygiene Data'!E59)))</f>
        <v/>
      </c>
      <c r="DW65" s="36" t="str">
        <f ca="true">+IF(OFFSET('Hygiene Data'!$E$14,0,10*ROW('Hygiene Data'!E59))="","",OFFSET('Hygiene Data'!$E$14,0,10*ROW('Hygiene Data'!E59)))</f>
        <v/>
      </c>
      <c r="DX65" s="36" t="str">
        <f ca="true">+IF(OFFSET('Hygiene Data'!$F$12,0,10*ROW('Hygiene Data'!F59))="","",OFFSET('Hygiene Data'!$F$12,0,10*ROW('Hygiene Data'!F59)))</f>
        <v/>
      </c>
      <c r="DY65" s="36" t="str">
        <f ca="true">+IF(OFFSET('Hygiene Data'!$F$13,0,10*ROW('Hygiene Data'!F59))="","",OFFSET('Hygiene Data'!$F$13,0,10*ROW('Hygiene Data'!F59)))</f>
        <v/>
      </c>
      <c r="DZ65" s="36" t="str">
        <f ca="true">+IF(OFFSET('Hygiene Data'!$F$14,0,10*ROW('Hygiene Data'!F59))="","",OFFSET('Hygiene Data'!$F$14,0,10*ROW('Hygiene Data'!F59)))</f>
        <v/>
      </c>
      <c r="EA65" s="36" t="str">
        <f ca="true">+IF(OFFSET('Hygiene Data'!$G$12,0,10*ROW('Hygiene Data'!G59))="","",OFFSET('Hygiene Data'!$G$12,0,10*ROW('Hygiene Data'!G59)))</f>
        <v/>
      </c>
      <c r="EB65" s="36" t="str">
        <f ca="true">+IF(OFFSET('Hygiene Data'!$G$13,0,10*ROW('Hygiene Data'!G59))="","",OFFSET('Hygiene Data'!$G$13,0,10*ROW('Hygiene Data'!G59)))</f>
        <v/>
      </c>
      <c r="EC65" s="36" t="str">
        <f ca="true">+IF(OFFSET('Hygiene Data'!$G$14,0,10*ROW('Hygiene Data'!G59))="","",OFFSET('Hygiene Data'!$G$14,0,10*ROW('Hygiene Data'!G59)))</f>
        <v/>
      </c>
      <c r="ED65" s="36" t="str">
        <f ca="true">+IF(OFFSET('Hygiene Data'!$H$12,0,10*ROW('Hygiene Data'!H59))="","",OFFSET('Hygiene Data'!$H$12,0,10*ROW('Hygiene Data'!H59)))</f>
        <v/>
      </c>
      <c r="EE65" s="36" t="str">
        <f ca="true">+IF(OFFSET('Hygiene Data'!$H$13,0,10*ROW('Hygiene Data'!H59))="","",OFFSET('Hygiene Data'!$H$13,0,10*ROW('Hygiene Data'!H59)))</f>
        <v/>
      </c>
      <c r="EF65" s="36" t="str">
        <f ca="true">+IF(OFFSET('Hygiene Data'!$H$14,0,10*ROW('Hygiene Data'!H59))="","",OFFSET('Hygiene Data'!$H$14,0,10*ROW('Hygiene Data'!H59)))</f>
        <v/>
      </c>
    </row>
    <row r="66" x14ac:dyDescent="0.2">
      <c r="A66" s="59" t="str">
        <f ca="true">+IF(OFFSET('Water Data'!$B$1,0,10*ROW('Water Data'!B63))="","",OFFSET('Water Data'!$B$1,0,10*ROW('Water Data'!B63)))</f>
        <v/>
      </c>
      <c r="B66" s="59" t="str">
        <f ca="true">+IF(OFFSET('Water Data'!$A$3,0,10*ROW('Water Data'!A63))="","",OFFSET('Water Data'!$A$3,0,10*ROW('Water Data'!A63)))</f>
        <v/>
      </c>
      <c r="C66" s="59" t="str">
        <f ca="true">+IF(OFFSET('Water Data'!$C$3,0,10*ROW('Water Data'!C63))="","",OFFSET('Water Data'!$C$3,0,10*ROW('Water Data'!C63)))</f>
        <v/>
      </c>
      <c r="D66" s="252"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52"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52"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52"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52"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52"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52"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52"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52"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52"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52"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52"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52"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52"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52"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52"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52"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52"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3"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3"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3"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3"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3"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3"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3"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3"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3"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3"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3"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3"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3"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3"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3"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3"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3"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3"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3"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3"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3"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3"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3"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3"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3"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3"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3"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3"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3"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3"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4"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4"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4"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4"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4"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4"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4"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4"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4"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4"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4"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4"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4"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4"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4"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4"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4"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4"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6" t="str">
        <f ca="true">+IF(OFFSET('Water Data'!$C$28,0,10*ROW('Water Data'!C60))="","",OFFSET('Water Data'!$C$28,0,10*ROW('Water Data'!C60)))</f>
        <v/>
      </c>
      <c r="BT66" s="36" t="str">
        <f ca="true">+IF(OFFSET('Water Data'!$C$29,0,10*ROW('Water Data'!C60))="","",OFFSET('Water Data'!$C$29,0,10*ROW('Water Data'!C60)))</f>
        <v/>
      </c>
      <c r="BU66" s="36" t="str">
        <f ca="true">+IF(OFFSET('Water Data'!$C$30,0,10*ROW('Water Data'!C60))="","",OFFSET('Water Data'!$C$30,0,10*ROW('Water Data'!C60)))</f>
        <v/>
      </c>
      <c r="BV66" s="36" t="str">
        <f ca="true">+IF(OFFSET('Water Data'!$D$28,0,10*ROW('Water Data'!D60))="","",OFFSET('Water Data'!$D$28,0,10*ROW('Water Data'!D60)))</f>
        <v/>
      </c>
      <c r="BW66" s="36" t="str">
        <f ca="true">+IF(OFFSET('Water Data'!$D$29,0,10*ROW('Water Data'!D60))="","",OFFSET('Water Data'!$D$29,0,10*ROW('Water Data'!D60)))</f>
        <v/>
      </c>
      <c r="BX66" s="36" t="str">
        <f ca="true">+IF(OFFSET('Water Data'!$D$30,0,10*ROW('Water Data'!D60))="","",OFFSET('Water Data'!$D$30,0,10*ROW('Water Data'!D60)))</f>
        <v/>
      </c>
      <c r="BY66" s="36" t="str">
        <f ca="true">+IF(OFFSET('Water Data'!$E$28,0,10*ROW('Water Data'!E60))="","",OFFSET('Water Data'!$E$28,0,10*ROW('Water Data'!E60)))</f>
        <v/>
      </c>
      <c r="BZ66" s="36" t="str">
        <f ca="true">+IF(OFFSET('Water Data'!$E$29,0,10*ROW('Water Data'!E60))="","",OFFSET('Water Data'!$E$29,0,10*ROW('Water Data'!E60)))</f>
        <v/>
      </c>
      <c r="CA66" s="36" t="str">
        <f ca="true">+IF(OFFSET('Water Data'!$E$30,0,10*ROW('Water Data'!E60))="","",OFFSET('Water Data'!$E$30,0,10*ROW('Water Data'!E60)))</f>
        <v/>
      </c>
      <c r="CB66" s="36" t="str">
        <f ca="true">+IF(OFFSET('Water Data'!$F$28,0,10*ROW('Water Data'!F60))="","",OFFSET('Water Data'!$F$28,0,10*ROW('Water Data'!F60)))</f>
        <v/>
      </c>
      <c r="CC66" s="36" t="str">
        <f ca="true">+IF(OFFSET('Water Data'!$F$29,0,10*ROW('Water Data'!F60))="","",OFFSET('Water Data'!$F$29,0,10*ROW('Water Data'!F60)))</f>
        <v/>
      </c>
      <c r="CD66" s="36" t="str">
        <f ca="true">+IF(OFFSET('Water Data'!$F$30,0,10*ROW('Water Data'!F60))="","",OFFSET('Water Data'!$F$30,0,10*ROW('Water Data'!F60)))</f>
        <v/>
      </c>
      <c r="CE66" s="36" t="str">
        <f ca="true">+IF(OFFSET('Water Data'!$G$28,0,10*ROW('Water Data'!G60))="","",OFFSET('Water Data'!$G$28,0,10*ROW('Water Data'!G60)))</f>
        <v/>
      </c>
      <c r="CF66" s="36" t="str">
        <f ca="true">+IF(OFFSET('Water Data'!$G$29,0,10*ROW('Water Data'!G60))="","",OFFSET('Water Data'!$G$29,0,10*ROW('Water Data'!G60)))</f>
        <v/>
      </c>
      <c r="CG66" s="36" t="str">
        <f ca="true">+IF(OFFSET('Water Data'!$G$30,0,10*ROW('Water Data'!G60))="","",OFFSET('Water Data'!$G$30,0,10*ROW('Water Data'!G60)))</f>
        <v/>
      </c>
      <c r="CH66" s="36" t="str">
        <f ca="true">+IF(OFFSET('Water Data'!$H$28,0,10*ROW('Water Data'!H60))="","",OFFSET('Water Data'!$H$28,0,10*ROW('Water Data'!H60)))</f>
        <v/>
      </c>
      <c r="CI66" s="36" t="str">
        <f ca="true">+IF(OFFSET('Water Data'!$H$29,0,10*ROW('Water Data'!H60))="","",OFFSET('Water Data'!$H$29,0,10*ROW('Water Data'!H60)))</f>
        <v/>
      </c>
      <c r="CJ66" s="36" t="str">
        <f ca="true">+IF(OFFSET('Water Data'!$H$30,0,10*ROW('Water Data'!H60))="","",OFFSET('Water Data'!$H$30,0,10*ROW('Water Data'!H60)))</f>
        <v/>
      </c>
      <c r="CK66" s="36" t="str">
        <f ca="true">+IF(OFFSET('Sanitation Data'!$C$29,0,10*ROW('Sanitation Data'!C60))="","",OFFSET('Sanitation Data'!$C$29,0,10*ROW('Sanitation Data'!C60)))</f>
        <v/>
      </c>
      <c r="CL66" s="36" t="str">
        <f ca="true">+IF(OFFSET('Sanitation Data'!$C$30,0,10*ROW('Sanitation Data'!C60))="","",OFFSET('Sanitation Data'!$C$30,0,10*ROW('Sanitation Data'!C60)))</f>
        <v/>
      </c>
      <c r="CM66" s="36" t="str">
        <f ca="true">+IF(OFFSET('Sanitation Data'!$C$31,0,10*ROW('Sanitation Data'!C60))="","",OFFSET('Sanitation Data'!$C$31,0,10*ROW('Sanitation Data'!C60)))</f>
        <v/>
      </c>
      <c r="CN66" s="36" t="str">
        <f ca="true">+IF(OFFSET('Sanitation Data'!$C$32,0,10*ROW('Sanitation Data'!C60))="","",OFFSET('Sanitation Data'!$C$32,0,10*ROW('Sanitation Data'!C60)))</f>
        <v/>
      </c>
      <c r="CO66" s="36" t="str">
        <f ca="true">+IF(OFFSET('Sanitation Data'!$C$33,0,10*ROW('Sanitation Data'!C60))="","",OFFSET('Sanitation Data'!$C$33,0,10*ROW('Sanitation Data'!C60)))</f>
        <v/>
      </c>
      <c r="CP66" s="36" t="str">
        <f ca="true">+IF(OFFSET('Sanitation Data'!$D$29,0,10*ROW('Sanitation Data'!D60))="","",OFFSET('Sanitation Data'!$D$29,0,10*ROW('Sanitation Data'!D60)))</f>
        <v/>
      </c>
      <c r="CQ66" s="36" t="str">
        <f ca="true">+IF(OFFSET('Sanitation Data'!$D$30,0,10*ROW('Sanitation Data'!D60))="","",OFFSET('Sanitation Data'!$D$30,0,10*ROW('Sanitation Data'!D60)))</f>
        <v/>
      </c>
      <c r="CR66" s="36" t="str">
        <f ca="true">+IF(OFFSET('Sanitation Data'!$D$31,0,10*ROW('Sanitation Data'!D60))="","",OFFSET('Sanitation Data'!$D$31,0,10*ROW('Sanitation Data'!D60)))</f>
        <v/>
      </c>
      <c r="CS66" s="36" t="str">
        <f ca="true">+IF(OFFSET('Sanitation Data'!$D$32,0,10*ROW('Sanitation Data'!D60))="","",OFFSET('Sanitation Data'!$D$32,0,10*ROW('Sanitation Data'!D60)))</f>
        <v/>
      </c>
      <c r="CT66" s="36" t="str">
        <f ca="true">+IF(OFFSET('Sanitation Data'!$D$33,0,10*ROW('Sanitation Data'!D60))="","",OFFSET('Sanitation Data'!$D$33,0,10*ROW('Sanitation Data'!D60)))</f>
        <v/>
      </c>
      <c r="CU66" s="36" t="str">
        <f ca="true">+IF(OFFSET('Sanitation Data'!$E$29,0,10*ROW('Sanitation Data'!E60))="","",OFFSET('Sanitation Data'!$E$29,0,10*ROW('Sanitation Data'!E60)))</f>
        <v/>
      </c>
      <c r="CV66" s="36" t="str">
        <f ca="true">+IF(OFFSET('Sanitation Data'!$E$30,0,10*ROW('Sanitation Data'!E60))="","",OFFSET('Sanitation Data'!$E$30,0,10*ROW('Sanitation Data'!E60)))</f>
        <v/>
      </c>
      <c r="CW66" s="36" t="str">
        <f ca="true">+IF(OFFSET('Sanitation Data'!$E$31,0,10*ROW('Sanitation Data'!E60))="","",OFFSET('Sanitation Data'!$E$31,0,10*ROW('Sanitation Data'!E60)))</f>
        <v/>
      </c>
      <c r="CX66" s="36" t="str">
        <f ca="true">+IF(OFFSET('Sanitation Data'!$E$32,0,10*ROW('Sanitation Data'!E60))="","",OFFSET('Sanitation Data'!$E$32,0,10*ROW('Sanitation Data'!E60)))</f>
        <v/>
      </c>
      <c r="CY66" s="36" t="str">
        <f ca="true">+IF(OFFSET('Sanitation Data'!$E$33,0,10*ROW('Sanitation Data'!E60))="","",OFFSET('Sanitation Data'!$E$33,0,10*ROW('Sanitation Data'!E60)))</f>
        <v/>
      </c>
      <c r="CZ66" s="36" t="str">
        <f ca="true">+IF(OFFSET('Sanitation Data'!$F$29,0,10*ROW('Sanitation Data'!F60))="","",OFFSET('Sanitation Data'!$F$29,0,10*ROW('Sanitation Data'!F60)))</f>
        <v/>
      </c>
      <c r="DA66" s="36" t="str">
        <f ca="true">+IF(OFFSET('Sanitation Data'!$F$30,0,10*ROW('Sanitation Data'!F60))="","",OFFSET('Sanitation Data'!$F$30,0,10*ROW('Sanitation Data'!F60)))</f>
        <v/>
      </c>
      <c r="DB66" s="36" t="str">
        <f ca="true">+IF(OFFSET('Sanitation Data'!$F$31,0,10*ROW('Sanitation Data'!F60))="","",OFFSET('Sanitation Data'!$F$31,0,10*ROW('Sanitation Data'!F60)))</f>
        <v/>
      </c>
      <c r="DC66" s="36" t="str">
        <f ca="true">+IF(OFFSET('Sanitation Data'!$F$32,0,10*ROW('Sanitation Data'!F60))="","",OFFSET('Sanitation Data'!$F$32,0,10*ROW('Sanitation Data'!F60)))</f>
        <v/>
      </c>
      <c r="DD66" s="36" t="str">
        <f ca="true">+IF(OFFSET('Sanitation Data'!$F$33,0,10*ROW('Sanitation Data'!F60))="","",OFFSET('Sanitation Data'!$F$33,0,10*ROW('Sanitation Data'!F60)))</f>
        <v/>
      </c>
      <c r="DE66" s="36" t="str">
        <f ca="true">+IF(OFFSET('Sanitation Data'!$G$29,0,10*ROW('Sanitation Data'!G60))="","",OFFSET('Sanitation Data'!$G$29,0,10*ROW('Sanitation Data'!G60)))</f>
        <v/>
      </c>
      <c r="DF66" s="36" t="str">
        <f ca="true">+IF(OFFSET('Sanitation Data'!$G$30,0,10*ROW('Sanitation Data'!G60))="","",OFFSET('Sanitation Data'!$G$30,0,10*ROW('Sanitation Data'!G60)))</f>
        <v/>
      </c>
      <c r="DG66" s="36" t="str">
        <f ca="true">+IF(OFFSET('Sanitation Data'!$G$31,0,10*ROW('Sanitation Data'!G60))="","",OFFSET('Sanitation Data'!$G$31,0,10*ROW('Sanitation Data'!G60)))</f>
        <v/>
      </c>
      <c r="DH66" s="36" t="str">
        <f ca="true">+IF(OFFSET('Sanitation Data'!$G$32,0,10*ROW('Sanitation Data'!G60))="","",OFFSET('Sanitation Data'!$G$32,0,10*ROW('Sanitation Data'!G60)))</f>
        <v/>
      </c>
      <c r="DI66" s="36" t="str">
        <f ca="true">+IF(OFFSET('Sanitation Data'!$G$33,0,10*ROW('Sanitation Data'!G60))="","",OFFSET('Sanitation Data'!$G$33,0,10*ROW('Sanitation Data'!G60)))</f>
        <v/>
      </c>
      <c r="DJ66" s="36" t="str">
        <f ca="true">+IF(OFFSET('Sanitation Data'!$H$29,0,10*ROW('Sanitation Data'!H60))="","",OFFSET('Sanitation Data'!$H$29,0,10*ROW('Sanitation Data'!H60)))</f>
        <v/>
      </c>
      <c r="DK66" s="36" t="str">
        <f ca="true">+IF(OFFSET('Sanitation Data'!$H$30,0,10*ROW('Sanitation Data'!H60))="","",OFFSET('Sanitation Data'!$H$30,0,10*ROW('Sanitation Data'!H60)))</f>
        <v/>
      </c>
      <c r="DL66" s="36" t="str">
        <f ca="true">+IF(OFFSET('Sanitation Data'!$H$31,0,10*ROW('Sanitation Data'!H60))="","",OFFSET('Sanitation Data'!$H$31,0,10*ROW('Sanitation Data'!H60)))</f>
        <v/>
      </c>
      <c r="DM66" s="36" t="str">
        <f ca="true">+IF(OFFSET('Sanitation Data'!$H$32,0,10*ROW('Sanitation Data'!H60))="","",OFFSET('Sanitation Data'!$H$32,0,10*ROW('Sanitation Data'!H60)))</f>
        <v/>
      </c>
      <c r="DN66" s="36" t="str">
        <f ca="true">+IF(OFFSET('Sanitation Data'!$H$33,0,10*ROW('Sanitation Data'!H60))="","",OFFSET('Sanitation Data'!$H$33,0,10*ROW('Sanitation Data'!H60)))</f>
        <v/>
      </c>
      <c r="DO66" s="36" t="str">
        <f ca="true">+IF(OFFSET('Hygiene Data'!$C$12,0,10*ROW('Hygiene Data'!C60))="","",OFFSET('Hygiene Data'!$C$12,0,10*ROW('Hygiene Data'!C60)))</f>
        <v/>
      </c>
      <c r="DP66" s="36" t="str">
        <f ca="true">+IF(OFFSET('Hygiene Data'!$C$13,0,10*ROW('Hygiene Data'!C60))="","",OFFSET('Hygiene Data'!$C$13,0,10*ROW('Hygiene Data'!C60)))</f>
        <v/>
      </c>
      <c r="DQ66" s="36" t="str">
        <f ca="true">+IF(OFFSET('Hygiene Data'!$C$14,0,10*ROW('Hygiene Data'!C60))="","",OFFSET('Hygiene Data'!$C$14,0,10*ROW('Hygiene Data'!C60)))</f>
        <v/>
      </c>
      <c r="DR66" s="36" t="str">
        <f ca="true">+IF(OFFSET('Hygiene Data'!$D$12,0,10*ROW('Hygiene Data'!D60))="","",OFFSET('Hygiene Data'!$D$12,0,10*ROW('Hygiene Data'!D60)))</f>
        <v/>
      </c>
      <c r="DS66" s="36" t="str">
        <f ca="true">+IF(OFFSET('Hygiene Data'!$D$13,0,10*ROW('Hygiene Data'!D60))="","",OFFSET('Hygiene Data'!$D$13,0,10*ROW('Hygiene Data'!D60)))</f>
        <v/>
      </c>
      <c r="DT66" s="36" t="str">
        <f ca="true">+IF(OFFSET('Hygiene Data'!$D$14,0,10*ROW('Hygiene Data'!D60))="","",OFFSET('Hygiene Data'!$D$14,0,10*ROW('Hygiene Data'!D60)))</f>
        <v/>
      </c>
      <c r="DU66" s="36" t="str">
        <f ca="true">+IF(OFFSET('Hygiene Data'!$E$12,0,10*ROW('Hygiene Data'!E60))="","",OFFSET('Hygiene Data'!$E$12,0,10*ROW('Hygiene Data'!E60)))</f>
        <v/>
      </c>
      <c r="DV66" s="36" t="str">
        <f ca="true">+IF(OFFSET('Hygiene Data'!$E$13,0,10*ROW('Hygiene Data'!E60))="","",OFFSET('Hygiene Data'!$E$13,0,10*ROW('Hygiene Data'!E60)))</f>
        <v/>
      </c>
      <c r="DW66" s="36" t="str">
        <f ca="true">+IF(OFFSET('Hygiene Data'!$E$14,0,10*ROW('Hygiene Data'!E60))="","",OFFSET('Hygiene Data'!$E$14,0,10*ROW('Hygiene Data'!E60)))</f>
        <v/>
      </c>
      <c r="DX66" s="36" t="str">
        <f ca="true">+IF(OFFSET('Hygiene Data'!$F$12,0,10*ROW('Hygiene Data'!F60))="","",OFFSET('Hygiene Data'!$F$12,0,10*ROW('Hygiene Data'!F60)))</f>
        <v/>
      </c>
      <c r="DY66" s="36" t="str">
        <f ca="true">+IF(OFFSET('Hygiene Data'!$F$13,0,10*ROW('Hygiene Data'!F60))="","",OFFSET('Hygiene Data'!$F$13,0,10*ROW('Hygiene Data'!F60)))</f>
        <v/>
      </c>
      <c r="DZ66" s="36" t="str">
        <f ca="true">+IF(OFFSET('Hygiene Data'!$F$14,0,10*ROW('Hygiene Data'!F60))="","",OFFSET('Hygiene Data'!$F$14,0,10*ROW('Hygiene Data'!F60)))</f>
        <v/>
      </c>
      <c r="EA66" s="36" t="str">
        <f ca="true">+IF(OFFSET('Hygiene Data'!$G$12,0,10*ROW('Hygiene Data'!G60))="","",OFFSET('Hygiene Data'!$G$12,0,10*ROW('Hygiene Data'!G60)))</f>
        <v/>
      </c>
      <c r="EB66" s="36" t="str">
        <f ca="true">+IF(OFFSET('Hygiene Data'!$G$13,0,10*ROW('Hygiene Data'!G60))="","",OFFSET('Hygiene Data'!$G$13,0,10*ROW('Hygiene Data'!G60)))</f>
        <v/>
      </c>
      <c r="EC66" s="36" t="str">
        <f ca="true">+IF(OFFSET('Hygiene Data'!$G$14,0,10*ROW('Hygiene Data'!G60))="","",OFFSET('Hygiene Data'!$G$14,0,10*ROW('Hygiene Data'!G60)))</f>
        <v/>
      </c>
      <c r="ED66" s="36" t="str">
        <f ca="true">+IF(OFFSET('Hygiene Data'!$H$12,0,10*ROW('Hygiene Data'!H60))="","",OFFSET('Hygiene Data'!$H$12,0,10*ROW('Hygiene Data'!H60)))</f>
        <v/>
      </c>
      <c r="EE66" s="36" t="str">
        <f ca="true">+IF(OFFSET('Hygiene Data'!$H$13,0,10*ROW('Hygiene Data'!H60))="","",OFFSET('Hygiene Data'!$H$13,0,10*ROW('Hygiene Data'!H60)))</f>
        <v/>
      </c>
      <c r="EF66" s="36" t="str">
        <f ca="true">+IF(OFFSET('Hygiene Data'!$H$14,0,10*ROW('Hygiene Data'!H60))="","",OFFSET('Hygiene Data'!$H$14,0,10*ROW('Hygiene Data'!H60)))</f>
        <v/>
      </c>
    </row>
    <row r="67" x14ac:dyDescent="0.2">
      <c r="A67" s="59" t="str">
        <f ca="true">+IF(OFFSET('Water Data'!$B$1,0,10*ROW('Water Data'!B64))="","",OFFSET('Water Data'!$B$1,0,10*ROW('Water Data'!B64)))</f>
        <v/>
      </c>
      <c r="B67" s="59" t="str">
        <f ca="true">+IF(OFFSET('Water Data'!$A$3,0,10*ROW('Water Data'!A64))="","",OFFSET('Water Data'!$A$3,0,10*ROW('Water Data'!A64)))</f>
        <v/>
      </c>
      <c r="C67" s="59" t="str">
        <f ca="true">+IF(OFFSET('Water Data'!$C$3,0,10*ROW('Water Data'!C64))="","",OFFSET('Water Data'!$C$3,0,10*ROW('Water Data'!C64)))</f>
        <v/>
      </c>
      <c r="D67" s="252"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52"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52"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52"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52"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52"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52"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52"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52"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52"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52"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52"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52"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52"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52"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52"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52"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52"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3"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3"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3"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3"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3"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3"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3"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3"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3"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3"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3"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3"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3"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3"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3"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3"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3"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3"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3"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3"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3"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3"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3"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3"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3"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3"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3"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3"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3"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3"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4"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4"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4"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4"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4"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4"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4"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4"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4"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4"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4"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4"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4"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4"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4"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4"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4"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4"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6" t="str">
        <f ca="true">+IF(OFFSET('Water Data'!$C$28,0,10*ROW('Water Data'!C61))="","",OFFSET('Water Data'!$C$28,0,10*ROW('Water Data'!C61)))</f>
        <v/>
      </c>
      <c r="BT67" s="36" t="str">
        <f ca="true">+IF(OFFSET('Water Data'!$C$29,0,10*ROW('Water Data'!C61))="","",OFFSET('Water Data'!$C$29,0,10*ROW('Water Data'!C61)))</f>
        <v/>
      </c>
      <c r="BU67" s="36" t="str">
        <f ca="true">+IF(OFFSET('Water Data'!$C$30,0,10*ROW('Water Data'!C61))="","",OFFSET('Water Data'!$C$30,0,10*ROW('Water Data'!C61)))</f>
        <v/>
      </c>
      <c r="BV67" s="36" t="str">
        <f ca="true">+IF(OFFSET('Water Data'!$D$28,0,10*ROW('Water Data'!D61))="","",OFFSET('Water Data'!$D$28,0,10*ROW('Water Data'!D61)))</f>
        <v/>
      </c>
      <c r="BW67" s="36" t="str">
        <f ca="true">+IF(OFFSET('Water Data'!$D$29,0,10*ROW('Water Data'!D61))="","",OFFSET('Water Data'!$D$29,0,10*ROW('Water Data'!D61)))</f>
        <v/>
      </c>
      <c r="BX67" s="36" t="str">
        <f ca="true">+IF(OFFSET('Water Data'!$D$30,0,10*ROW('Water Data'!D61))="","",OFFSET('Water Data'!$D$30,0,10*ROW('Water Data'!D61)))</f>
        <v/>
      </c>
      <c r="BY67" s="36" t="str">
        <f ca="true">+IF(OFFSET('Water Data'!$E$28,0,10*ROW('Water Data'!E61))="","",OFFSET('Water Data'!$E$28,0,10*ROW('Water Data'!E61)))</f>
        <v/>
      </c>
      <c r="BZ67" s="36" t="str">
        <f ca="true">+IF(OFFSET('Water Data'!$E$29,0,10*ROW('Water Data'!E61))="","",OFFSET('Water Data'!$E$29,0,10*ROW('Water Data'!E61)))</f>
        <v/>
      </c>
      <c r="CA67" s="36" t="str">
        <f ca="true">+IF(OFFSET('Water Data'!$E$30,0,10*ROW('Water Data'!E61))="","",OFFSET('Water Data'!$E$30,0,10*ROW('Water Data'!E61)))</f>
        <v/>
      </c>
      <c r="CB67" s="36" t="str">
        <f ca="true">+IF(OFFSET('Water Data'!$F$28,0,10*ROW('Water Data'!F61))="","",OFFSET('Water Data'!$F$28,0,10*ROW('Water Data'!F61)))</f>
        <v/>
      </c>
      <c r="CC67" s="36" t="str">
        <f ca="true">+IF(OFFSET('Water Data'!$F$29,0,10*ROW('Water Data'!F61))="","",OFFSET('Water Data'!$F$29,0,10*ROW('Water Data'!F61)))</f>
        <v/>
      </c>
      <c r="CD67" s="36" t="str">
        <f ca="true">+IF(OFFSET('Water Data'!$F$30,0,10*ROW('Water Data'!F61))="","",OFFSET('Water Data'!$F$30,0,10*ROW('Water Data'!F61)))</f>
        <v/>
      </c>
      <c r="CE67" s="36" t="str">
        <f ca="true">+IF(OFFSET('Water Data'!$G$28,0,10*ROW('Water Data'!G61))="","",OFFSET('Water Data'!$G$28,0,10*ROW('Water Data'!G61)))</f>
        <v/>
      </c>
      <c r="CF67" s="36" t="str">
        <f ca="true">+IF(OFFSET('Water Data'!$G$29,0,10*ROW('Water Data'!G61))="","",OFFSET('Water Data'!$G$29,0,10*ROW('Water Data'!G61)))</f>
        <v/>
      </c>
      <c r="CG67" s="36" t="str">
        <f ca="true">+IF(OFFSET('Water Data'!$G$30,0,10*ROW('Water Data'!G61))="","",OFFSET('Water Data'!$G$30,0,10*ROW('Water Data'!G61)))</f>
        <v/>
      </c>
      <c r="CH67" s="36" t="str">
        <f ca="true">+IF(OFFSET('Water Data'!$H$28,0,10*ROW('Water Data'!H61))="","",OFFSET('Water Data'!$H$28,0,10*ROW('Water Data'!H61)))</f>
        <v/>
      </c>
      <c r="CI67" s="36" t="str">
        <f ca="true">+IF(OFFSET('Water Data'!$H$29,0,10*ROW('Water Data'!H61))="","",OFFSET('Water Data'!$H$29,0,10*ROW('Water Data'!H61)))</f>
        <v/>
      </c>
      <c r="CJ67" s="36" t="str">
        <f ca="true">+IF(OFFSET('Water Data'!$H$30,0,10*ROW('Water Data'!H61))="","",OFFSET('Water Data'!$H$30,0,10*ROW('Water Data'!H61)))</f>
        <v/>
      </c>
      <c r="CK67" s="36" t="str">
        <f ca="true">+IF(OFFSET('Sanitation Data'!$C$29,0,10*ROW('Sanitation Data'!C61))="","",OFFSET('Sanitation Data'!$C$29,0,10*ROW('Sanitation Data'!C61)))</f>
        <v/>
      </c>
      <c r="CL67" s="36" t="str">
        <f ca="true">+IF(OFFSET('Sanitation Data'!$C$30,0,10*ROW('Sanitation Data'!C61))="","",OFFSET('Sanitation Data'!$C$30,0,10*ROW('Sanitation Data'!C61)))</f>
        <v/>
      </c>
      <c r="CM67" s="36" t="str">
        <f ca="true">+IF(OFFSET('Sanitation Data'!$C$31,0,10*ROW('Sanitation Data'!C61))="","",OFFSET('Sanitation Data'!$C$31,0,10*ROW('Sanitation Data'!C61)))</f>
        <v/>
      </c>
      <c r="CN67" s="36" t="str">
        <f ca="true">+IF(OFFSET('Sanitation Data'!$C$32,0,10*ROW('Sanitation Data'!C61))="","",OFFSET('Sanitation Data'!$C$32,0,10*ROW('Sanitation Data'!C61)))</f>
        <v/>
      </c>
      <c r="CO67" s="36" t="str">
        <f ca="true">+IF(OFFSET('Sanitation Data'!$C$33,0,10*ROW('Sanitation Data'!C61))="","",OFFSET('Sanitation Data'!$C$33,0,10*ROW('Sanitation Data'!C61)))</f>
        <v/>
      </c>
      <c r="CP67" s="36" t="str">
        <f ca="true">+IF(OFFSET('Sanitation Data'!$D$29,0,10*ROW('Sanitation Data'!D61))="","",OFFSET('Sanitation Data'!$D$29,0,10*ROW('Sanitation Data'!D61)))</f>
        <v/>
      </c>
      <c r="CQ67" s="36" t="str">
        <f ca="true">+IF(OFFSET('Sanitation Data'!$D$30,0,10*ROW('Sanitation Data'!D61))="","",OFFSET('Sanitation Data'!$D$30,0,10*ROW('Sanitation Data'!D61)))</f>
        <v/>
      </c>
      <c r="CR67" s="36" t="str">
        <f ca="true">+IF(OFFSET('Sanitation Data'!$D$31,0,10*ROW('Sanitation Data'!D61))="","",OFFSET('Sanitation Data'!$D$31,0,10*ROW('Sanitation Data'!D61)))</f>
        <v/>
      </c>
      <c r="CS67" s="36" t="str">
        <f ca="true">+IF(OFFSET('Sanitation Data'!$D$32,0,10*ROW('Sanitation Data'!D61))="","",OFFSET('Sanitation Data'!$D$32,0,10*ROW('Sanitation Data'!D61)))</f>
        <v/>
      </c>
      <c r="CT67" s="36" t="str">
        <f ca="true">+IF(OFFSET('Sanitation Data'!$D$33,0,10*ROW('Sanitation Data'!D61))="","",OFFSET('Sanitation Data'!$D$33,0,10*ROW('Sanitation Data'!D61)))</f>
        <v/>
      </c>
      <c r="CU67" s="36" t="str">
        <f ca="true">+IF(OFFSET('Sanitation Data'!$E$29,0,10*ROW('Sanitation Data'!E61))="","",OFFSET('Sanitation Data'!$E$29,0,10*ROW('Sanitation Data'!E61)))</f>
        <v/>
      </c>
      <c r="CV67" s="36" t="str">
        <f ca="true">+IF(OFFSET('Sanitation Data'!$E$30,0,10*ROW('Sanitation Data'!E61))="","",OFFSET('Sanitation Data'!$E$30,0,10*ROW('Sanitation Data'!E61)))</f>
        <v/>
      </c>
      <c r="CW67" s="36" t="str">
        <f ca="true">+IF(OFFSET('Sanitation Data'!$E$31,0,10*ROW('Sanitation Data'!E61))="","",OFFSET('Sanitation Data'!$E$31,0,10*ROW('Sanitation Data'!E61)))</f>
        <v/>
      </c>
      <c r="CX67" s="36" t="str">
        <f ca="true">+IF(OFFSET('Sanitation Data'!$E$32,0,10*ROW('Sanitation Data'!E61))="","",OFFSET('Sanitation Data'!$E$32,0,10*ROW('Sanitation Data'!E61)))</f>
        <v/>
      </c>
      <c r="CY67" s="36" t="str">
        <f ca="true">+IF(OFFSET('Sanitation Data'!$E$33,0,10*ROW('Sanitation Data'!E61))="","",OFFSET('Sanitation Data'!$E$33,0,10*ROW('Sanitation Data'!E61)))</f>
        <v/>
      </c>
      <c r="CZ67" s="36" t="str">
        <f ca="true">+IF(OFFSET('Sanitation Data'!$F$29,0,10*ROW('Sanitation Data'!F61))="","",OFFSET('Sanitation Data'!$F$29,0,10*ROW('Sanitation Data'!F61)))</f>
        <v/>
      </c>
      <c r="DA67" s="36" t="str">
        <f ca="true">+IF(OFFSET('Sanitation Data'!$F$30,0,10*ROW('Sanitation Data'!F61))="","",OFFSET('Sanitation Data'!$F$30,0,10*ROW('Sanitation Data'!F61)))</f>
        <v/>
      </c>
      <c r="DB67" s="36" t="str">
        <f ca="true">+IF(OFFSET('Sanitation Data'!$F$31,0,10*ROW('Sanitation Data'!F61))="","",OFFSET('Sanitation Data'!$F$31,0,10*ROW('Sanitation Data'!F61)))</f>
        <v/>
      </c>
      <c r="DC67" s="36" t="str">
        <f ca="true">+IF(OFFSET('Sanitation Data'!$F$32,0,10*ROW('Sanitation Data'!F61))="","",OFFSET('Sanitation Data'!$F$32,0,10*ROW('Sanitation Data'!F61)))</f>
        <v/>
      </c>
      <c r="DD67" s="36" t="str">
        <f ca="true">+IF(OFFSET('Sanitation Data'!$F$33,0,10*ROW('Sanitation Data'!F61))="","",OFFSET('Sanitation Data'!$F$33,0,10*ROW('Sanitation Data'!F61)))</f>
        <v/>
      </c>
      <c r="DE67" s="36" t="str">
        <f ca="true">+IF(OFFSET('Sanitation Data'!$G$29,0,10*ROW('Sanitation Data'!G61))="","",OFFSET('Sanitation Data'!$G$29,0,10*ROW('Sanitation Data'!G61)))</f>
        <v/>
      </c>
      <c r="DF67" s="36" t="str">
        <f ca="true">+IF(OFFSET('Sanitation Data'!$G$30,0,10*ROW('Sanitation Data'!G61))="","",OFFSET('Sanitation Data'!$G$30,0,10*ROW('Sanitation Data'!G61)))</f>
        <v/>
      </c>
      <c r="DG67" s="36" t="str">
        <f ca="true">+IF(OFFSET('Sanitation Data'!$G$31,0,10*ROW('Sanitation Data'!G61))="","",OFFSET('Sanitation Data'!$G$31,0,10*ROW('Sanitation Data'!G61)))</f>
        <v/>
      </c>
      <c r="DH67" s="36" t="str">
        <f ca="true">+IF(OFFSET('Sanitation Data'!$G$32,0,10*ROW('Sanitation Data'!G61))="","",OFFSET('Sanitation Data'!$G$32,0,10*ROW('Sanitation Data'!G61)))</f>
        <v/>
      </c>
      <c r="DI67" s="36" t="str">
        <f ca="true">+IF(OFFSET('Sanitation Data'!$G$33,0,10*ROW('Sanitation Data'!G61))="","",OFFSET('Sanitation Data'!$G$33,0,10*ROW('Sanitation Data'!G61)))</f>
        <v/>
      </c>
      <c r="DJ67" s="36" t="str">
        <f ca="true">+IF(OFFSET('Sanitation Data'!$H$29,0,10*ROW('Sanitation Data'!H61))="","",OFFSET('Sanitation Data'!$H$29,0,10*ROW('Sanitation Data'!H61)))</f>
        <v/>
      </c>
      <c r="DK67" s="36" t="str">
        <f ca="true">+IF(OFFSET('Sanitation Data'!$H$30,0,10*ROW('Sanitation Data'!H61))="","",OFFSET('Sanitation Data'!$H$30,0,10*ROW('Sanitation Data'!H61)))</f>
        <v/>
      </c>
      <c r="DL67" s="36" t="str">
        <f ca="true">+IF(OFFSET('Sanitation Data'!$H$31,0,10*ROW('Sanitation Data'!H61))="","",OFFSET('Sanitation Data'!$H$31,0,10*ROW('Sanitation Data'!H61)))</f>
        <v/>
      </c>
      <c r="DM67" s="36" t="str">
        <f ca="true">+IF(OFFSET('Sanitation Data'!$H$32,0,10*ROW('Sanitation Data'!H61))="","",OFFSET('Sanitation Data'!$H$32,0,10*ROW('Sanitation Data'!H61)))</f>
        <v/>
      </c>
      <c r="DN67" s="36" t="str">
        <f ca="true">+IF(OFFSET('Sanitation Data'!$H$33,0,10*ROW('Sanitation Data'!H61))="","",OFFSET('Sanitation Data'!$H$33,0,10*ROW('Sanitation Data'!H61)))</f>
        <v/>
      </c>
      <c r="DO67" s="36" t="str">
        <f ca="true">+IF(OFFSET('Hygiene Data'!$C$12,0,10*ROW('Hygiene Data'!C61))="","",OFFSET('Hygiene Data'!$C$12,0,10*ROW('Hygiene Data'!C61)))</f>
        <v/>
      </c>
      <c r="DP67" s="36" t="str">
        <f ca="true">+IF(OFFSET('Hygiene Data'!$C$13,0,10*ROW('Hygiene Data'!C61))="","",OFFSET('Hygiene Data'!$C$13,0,10*ROW('Hygiene Data'!C61)))</f>
        <v/>
      </c>
      <c r="DQ67" s="36" t="str">
        <f ca="true">+IF(OFFSET('Hygiene Data'!$C$14,0,10*ROW('Hygiene Data'!C61))="","",OFFSET('Hygiene Data'!$C$14,0,10*ROW('Hygiene Data'!C61)))</f>
        <v/>
      </c>
      <c r="DR67" s="36" t="str">
        <f ca="true">+IF(OFFSET('Hygiene Data'!$D$12,0,10*ROW('Hygiene Data'!D61))="","",OFFSET('Hygiene Data'!$D$12,0,10*ROW('Hygiene Data'!D61)))</f>
        <v/>
      </c>
      <c r="DS67" s="36" t="str">
        <f ca="true">+IF(OFFSET('Hygiene Data'!$D$13,0,10*ROW('Hygiene Data'!D61))="","",OFFSET('Hygiene Data'!$D$13,0,10*ROW('Hygiene Data'!D61)))</f>
        <v/>
      </c>
      <c r="DT67" s="36" t="str">
        <f ca="true">+IF(OFFSET('Hygiene Data'!$D$14,0,10*ROW('Hygiene Data'!D61))="","",OFFSET('Hygiene Data'!$D$14,0,10*ROW('Hygiene Data'!D61)))</f>
        <v/>
      </c>
      <c r="DU67" s="36" t="str">
        <f ca="true">+IF(OFFSET('Hygiene Data'!$E$12,0,10*ROW('Hygiene Data'!E61))="","",OFFSET('Hygiene Data'!$E$12,0,10*ROW('Hygiene Data'!E61)))</f>
        <v/>
      </c>
      <c r="DV67" s="36" t="str">
        <f ca="true">+IF(OFFSET('Hygiene Data'!$E$13,0,10*ROW('Hygiene Data'!E61))="","",OFFSET('Hygiene Data'!$E$13,0,10*ROW('Hygiene Data'!E61)))</f>
        <v/>
      </c>
      <c r="DW67" s="36" t="str">
        <f ca="true">+IF(OFFSET('Hygiene Data'!$E$14,0,10*ROW('Hygiene Data'!E61))="","",OFFSET('Hygiene Data'!$E$14,0,10*ROW('Hygiene Data'!E61)))</f>
        <v/>
      </c>
      <c r="DX67" s="36" t="str">
        <f ca="true">+IF(OFFSET('Hygiene Data'!$F$12,0,10*ROW('Hygiene Data'!F61))="","",OFFSET('Hygiene Data'!$F$12,0,10*ROW('Hygiene Data'!F61)))</f>
        <v/>
      </c>
      <c r="DY67" s="36" t="str">
        <f ca="true">+IF(OFFSET('Hygiene Data'!$F$13,0,10*ROW('Hygiene Data'!F61))="","",OFFSET('Hygiene Data'!$F$13,0,10*ROW('Hygiene Data'!F61)))</f>
        <v/>
      </c>
      <c r="DZ67" s="36" t="str">
        <f ca="true">+IF(OFFSET('Hygiene Data'!$F$14,0,10*ROW('Hygiene Data'!F61))="","",OFFSET('Hygiene Data'!$F$14,0,10*ROW('Hygiene Data'!F61)))</f>
        <v/>
      </c>
      <c r="EA67" s="36" t="str">
        <f ca="true">+IF(OFFSET('Hygiene Data'!$G$12,0,10*ROW('Hygiene Data'!G61))="","",OFFSET('Hygiene Data'!$G$12,0,10*ROW('Hygiene Data'!G61)))</f>
        <v/>
      </c>
      <c r="EB67" s="36" t="str">
        <f ca="true">+IF(OFFSET('Hygiene Data'!$G$13,0,10*ROW('Hygiene Data'!G61))="","",OFFSET('Hygiene Data'!$G$13,0,10*ROW('Hygiene Data'!G61)))</f>
        <v/>
      </c>
      <c r="EC67" s="36" t="str">
        <f ca="true">+IF(OFFSET('Hygiene Data'!$G$14,0,10*ROW('Hygiene Data'!G61))="","",OFFSET('Hygiene Data'!$G$14,0,10*ROW('Hygiene Data'!G61)))</f>
        <v/>
      </c>
      <c r="ED67" s="36" t="str">
        <f ca="true">+IF(OFFSET('Hygiene Data'!$H$12,0,10*ROW('Hygiene Data'!H61))="","",OFFSET('Hygiene Data'!$H$12,0,10*ROW('Hygiene Data'!H61)))</f>
        <v/>
      </c>
      <c r="EE67" s="36" t="str">
        <f ca="true">+IF(OFFSET('Hygiene Data'!$H$13,0,10*ROW('Hygiene Data'!H61))="","",OFFSET('Hygiene Data'!$H$13,0,10*ROW('Hygiene Data'!H61)))</f>
        <v/>
      </c>
      <c r="EF67" s="36" t="str">
        <f ca="true">+IF(OFFSET('Hygiene Data'!$H$14,0,10*ROW('Hygiene Data'!H61))="","",OFFSET('Hygiene Data'!$H$14,0,10*ROW('Hygiene Data'!H61)))</f>
        <v/>
      </c>
    </row>
    <row r="68" x14ac:dyDescent="0.2">
      <c r="A68" s="59" t="str">
        <f ca="true">+IF(OFFSET('Water Data'!$B$1,0,10*ROW('Water Data'!B65))="","",OFFSET('Water Data'!$B$1,0,10*ROW('Water Data'!B65)))</f>
        <v/>
      </c>
      <c r="B68" s="59" t="str">
        <f ca="true">+IF(OFFSET('Water Data'!$A$3,0,10*ROW('Water Data'!A65))="","",OFFSET('Water Data'!$A$3,0,10*ROW('Water Data'!A65)))</f>
        <v/>
      </c>
      <c r="C68" s="59" t="str">
        <f ca="true">+IF(OFFSET('Water Data'!$C$3,0,10*ROW('Water Data'!C65))="","",OFFSET('Water Data'!$C$3,0,10*ROW('Water Data'!C65)))</f>
        <v/>
      </c>
      <c r="D68" s="252"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52"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52"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52"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52"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52"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52"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52"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52"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52"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52"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52"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52"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52"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52"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52"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52"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52"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3"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3"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3"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3"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3"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3"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3"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3"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3"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3"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3"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3"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3"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3"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3"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3"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3"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3"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3"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3"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3"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3"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3"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3"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3"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3"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3"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3"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3"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3"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4"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4"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4"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4"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4"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4"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4"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4"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4"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4"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4"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4"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4"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4"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4"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4"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4"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4"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6" t="str">
        <f ca="true">+IF(OFFSET('Water Data'!$C$28,0,10*ROW('Water Data'!C62))="","",OFFSET('Water Data'!$C$28,0,10*ROW('Water Data'!C62)))</f>
        <v/>
      </c>
      <c r="BT68" s="36" t="str">
        <f ca="true">+IF(OFFSET('Water Data'!$C$29,0,10*ROW('Water Data'!C62))="","",OFFSET('Water Data'!$C$29,0,10*ROW('Water Data'!C62)))</f>
        <v/>
      </c>
      <c r="BU68" s="36" t="str">
        <f ca="true">+IF(OFFSET('Water Data'!$C$30,0,10*ROW('Water Data'!C62))="","",OFFSET('Water Data'!$C$30,0,10*ROW('Water Data'!C62)))</f>
        <v/>
      </c>
      <c r="BV68" s="36" t="str">
        <f ca="true">+IF(OFFSET('Water Data'!$D$28,0,10*ROW('Water Data'!D62))="","",OFFSET('Water Data'!$D$28,0,10*ROW('Water Data'!D62)))</f>
        <v/>
      </c>
      <c r="BW68" s="36" t="str">
        <f ca="true">+IF(OFFSET('Water Data'!$D$29,0,10*ROW('Water Data'!D62))="","",OFFSET('Water Data'!$D$29,0,10*ROW('Water Data'!D62)))</f>
        <v/>
      </c>
      <c r="BX68" s="36" t="str">
        <f ca="true">+IF(OFFSET('Water Data'!$D$30,0,10*ROW('Water Data'!D62))="","",OFFSET('Water Data'!$D$30,0,10*ROW('Water Data'!D62)))</f>
        <v/>
      </c>
      <c r="BY68" s="36" t="str">
        <f ca="true">+IF(OFFSET('Water Data'!$E$28,0,10*ROW('Water Data'!E62))="","",OFFSET('Water Data'!$E$28,0,10*ROW('Water Data'!E62)))</f>
        <v/>
      </c>
      <c r="BZ68" s="36" t="str">
        <f ca="true">+IF(OFFSET('Water Data'!$E$29,0,10*ROW('Water Data'!E62))="","",OFFSET('Water Data'!$E$29,0,10*ROW('Water Data'!E62)))</f>
        <v/>
      </c>
      <c r="CA68" s="36" t="str">
        <f ca="true">+IF(OFFSET('Water Data'!$E$30,0,10*ROW('Water Data'!E62))="","",OFFSET('Water Data'!$E$30,0,10*ROW('Water Data'!E62)))</f>
        <v/>
      </c>
      <c r="CB68" s="36" t="str">
        <f ca="true">+IF(OFFSET('Water Data'!$F$28,0,10*ROW('Water Data'!F62))="","",OFFSET('Water Data'!$F$28,0,10*ROW('Water Data'!F62)))</f>
        <v/>
      </c>
      <c r="CC68" s="36" t="str">
        <f ca="true">+IF(OFFSET('Water Data'!$F$29,0,10*ROW('Water Data'!F62))="","",OFFSET('Water Data'!$F$29,0,10*ROW('Water Data'!F62)))</f>
        <v/>
      </c>
      <c r="CD68" s="36" t="str">
        <f ca="true">+IF(OFFSET('Water Data'!$F$30,0,10*ROW('Water Data'!F62))="","",OFFSET('Water Data'!$F$30,0,10*ROW('Water Data'!F62)))</f>
        <v/>
      </c>
      <c r="CE68" s="36" t="str">
        <f ca="true">+IF(OFFSET('Water Data'!$G$28,0,10*ROW('Water Data'!G62))="","",OFFSET('Water Data'!$G$28,0,10*ROW('Water Data'!G62)))</f>
        <v/>
      </c>
      <c r="CF68" s="36" t="str">
        <f ca="true">+IF(OFFSET('Water Data'!$G$29,0,10*ROW('Water Data'!G62))="","",OFFSET('Water Data'!$G$29,0,10*ROW('Water Data'!G62)))</f>
        <v/>
      </c>
      <c r="CG68" s="36" t="str">
        <f ca="true">+IF(OFFSET('Water Data'!$G$30,0,10*ROW('Water Data'!G62))="","",OFFSET('Water Data'!$G$30,0,10*ROW('Water Data'!G62)))</f>
        <v/>
      </c>
      <c r="CH68" s="36" t="str">
        <f ca="true">+IF(OFFSET('Water Data'!$H$28,0,10*ROW('Water Data'!H62))="","",OFFSET('Water Data'!$H$28,0,10*ROW('Water Data'!H62)))</f>
        <v/>
      </c>
      <c r="CI68" s="36" t="str">
        <f ca="true">+IF(OFFSET('Water Data'!$H$29,0,10*ROW('Water Data'!H62))="","",OFFSET('Water Data'!$H$29,0,10*ROW('Water Data'!H62)))</f>
        <v/>
      </c>
      <c r="CJ68" s="36" t="str">
        <f ca="true">+IF(OFFSET('Water Data'!$H$30,0,10*ROW('Water Data'!H62))="","",OFFSET('Water Data'!$H$30,0,10*ROW('Water Data'!H62)))</f>
        <v/>
      </c>
      <c r="CK68" s="36" t="str">
        <f ca="true">+IF(OFFSET('Sanitation Data'!$C$29,0,10*ROW('Sanitation Data'!C62))="","",OFFSET('Sanitation Data'!$C$29,0,10*ROW('Sanitation Data'!C62)))</f>
        <v/>
      </c>
      <c r="CL68" s="36" t="str">
        <f ca="true">+IF(OFFSET('Sanitation Data'!$C$30,0,10*ROW('Sanitation Data'!C62))="","",OFFSET('Sanitation Data'!$C$30,0,10*ROW('Sanitation Data'!C62)))</f>
        <v/>
      </c>
      <c r="CM68" s="36" t="str">
        <f ca="true">+IF(OFFSET('Sanitation Data'!$C$31,0,10*ROW('Sanitation Data'!C62))="","",OFFSET('Sanitation Data'!$C$31,0,10*ROW('Sanitation Data'!C62)))</f>
        <v/>
      </c>
      <c r="CN68" s="36" t="str">
        <f ca="true">+IF(OFFSET('Sanitation Data'!$C$32,0,10*ROW('Sanitation Data'!C62))="","",OFFSET('Sanitation Data'!$C$32,0,10*ROW('Sanitation Data'!C62)))</f>
        <v/>
      </c>
      <c r="CO68" s="36" t="str">
        <f ca="true">+IF(OFFSET('Sanitation Data'!$C$33,0,10*ROW('Sanitation Data'!C62))="","",OFFSET('Sanitation Data'!$C$33,0,10*ROW('Sanitation Data'!C62)))</f>
        <v/>
      </c>
      <c r="CP68" s="36" t="str">
        <f ca="true">+IF(OFFSET('Sanitation Data'!$D$29,0,10*ROW('Sanitation Data'!D62))="","",OFFSET('Sanitation Data'!$D$29,0,10*ROW('Sanitation Data'!D62)))</f>
        <v/>
      </c>
      <c r="CQ68" s="36" t="str">
        <f ca="true">+IF(OFFSET('Sanitation Data'!$D$30,0,10*ROW('Sanitation Data'!D62))="","",OFFSET('Sanitation Data'!$D$30,0,10*ROW('Sanitation Data'!D62)))</f>
        <v/>
      </c>
      <c r="CR68" s="36" t="str">
        <f ca="true">+IF(OFFSET('Sanitation Data'!$D$31,0,10*ROW('Sanitation Data'!D62))="","",OFFSET('Sanitation Data'!$D$31,0,10*ROW('Sanitation Data'!D62)))</f>
        <v/>
      </c>
      <c r="CS68" s="36" t="str">
        <f ca="true">+IF(OFFSET('Sanitation Data'!$D$32,0,10*ROW('Sanitation Data'!D62))="","",OFFSET('Sanitation Data'!$D$32,0,10*ROW('Sanitation Data'!D62)))</f>
        <v/>
      </c>
      <c r="CT68" s="36" t="str">
        <f ca="true">+IF(OFFSET('Sanitation Data'!$D$33,0,10*ROW('Sanitation Data'!D62))="","",OFFSET('Sanitation Data'!$D$33,0,10*ROW('Sanitation Data'!D62)))</f>
        <v/>
      </c>
      <c r="CU68" s="36" t="str">
        <f ca="true">+IF(OFFSET('Sanitation Data'!$E$29,0,10*ROW('Sanitation Data'!E62))="","",OFFSET('Sanitation Data'!$E$29,0,10*ROW('Sanitation Data'!E62)))</f>
        <v/>
      </c>
      <c r="CV68" s="36" t="str">
        <f ca="true">+IF(OFFSET('Sanitation Data'!$E$30,0,10*ROW('Sanitation Data'!E62))="","",OFFSET('Sanitation Data'!$E$30,0,10*ROW('Sanitation Data'!E62)))</f>
        <v/>
      </c>
      <c r="CW68" s="36" t="str">
        <f ca="true">+IF(OFFSET('Sanitation Data'!$E$31,0,10*ROW('Sanitation Data'!E62))="","",OFFSET('Sanitation Data'!$E$31,0,10*ROW('Sanitation Data'!E62)))</f>
        <v/>
      </c>
      <c r="CX68" s="36" t="str">
        <f ca="true">+IF(OFFSET('Sanitation Data'!$E$32,0,10*ROW('Sanitation Data'!E62))="","",OFFSET('Sanitation Data'!$E$32,0,10*ROW('Sanitation Data'!E62)))</f>
        <v/>
      </c>
      <c r="CY68" s="36" t="str">
        <f ca="true">+IF(OFFSET('Sanitation Data'!$E$33,0,10*ROW('Sanitation Data'!E62))="","",OFFSET('Sanitation Data'!$E$33,0,10*ROW('Sanitation Data'!E62)))</f>
        <v/>
      </c>
      <c r="CZ68" s="36" t="str">
        <f ca="true">+IF(OFFSET('Sanitation Data'!$F$29,0,10*ROW('Sanitation Data'!F62))="","",OFFSET('Sanitation Data'!$F$29,0,10*ROW('Sanitation Data'!F62)))</f>
        <v/>
      </c>
      <c r="DA68" s="36" t="str">
        <f ca="true">+IF(OFFSET('Sanitation Data'!$F$30,0,10*ROW('Sanitation Data'!F62))="","",OFFSET('Sanitation Data'!$F$30,0,10*ROW('Sanitation Data'!F62)))</f>
        <v/>
      </c>
      <c r="DB68" s="36" t="str">
        <f ca="true">+IF(OFFSET('Sanitation Data'!$F$31,0,10*ROW('Sanitation Data'!F62))="","",OFFSET('Sanitation Data'!$F$31,0,10*ROW('Sanitation Data'!F62)))</f>
        <v/>
      </c>
      <c r="DC68" s="36" t="str">
        <f ca="true">+IF(OFFSET('Sanitation Data'!$F$32,0,10*ROW('Sanitation Data'!F62))="","",OFFSET('Sanitation Data'!$F$32,0,10*ROW('Sanitation Data'!F62)))</f>
        <v/>
      </c>
      <c r="DD68" s="36" t="str">
        <f ca="true">+IF(OFFSET('Sanitation Data'!$F$33,0,10*ROW('Sanitation Data'!F62))="","",OFFSET('Sanitation Data'!$F$33,0,10*ROW('Sanitation Data'!F62)))</f>
        <v/>
      </c>
      <c r="DE68" s="36" t="str">
        <f ca="true">+IF(OFFSET('Sanitation Data'!$G$29,0,10*ROW('Sanitation Data'!G62))="","",OFFSET('Sanitation Data'!$G$29,0,10*ROW('Sanitation Data'!G62)))</f>
        <v/>
      </c>
      <c r="DF68" s="36" t="str">
        <f ca="true">+IF(OFFSET('Sanitation Data'!$G$30,0,10*ROW('Sanitation Data'!G62))="","",OFFSET('Sanitation Data'!$G$30,0,10*ROW('Sanitation Data'!G62)))</f>
        <v/>
      </c>
      <c r="DG68" s="36" t="str">
        <f ca="true">+IF(OFFSET('Sanitation Data'!$G$31,0,10*ROW('Sanitation Data'!G62))="","",OFFSET('Sanitation Data'!$G$31,0,10*ROW('Sanitation Data'!G62)))</f>
        <v/>
      </c>
      <c r="DH68" s="36" t="str">
        <f ca="true">+IF(OFFSET('Sanitation Data'!$G$32,0,10*ROW('Sanitation Data'!G62))="","",OFFSET('Sanitation Data'!$G$32,0,10*ROW('Sanitation Data'!G62)))</f>
        <v/>
      </c>
      <c r="DI68" s="36" t="str">
        <f ca="true">+IF(OFFSET('Sanitation Data'!$G$33,0,10*ROW('Sanitation Data'!G62))="","",OFFSET('Sanitation Data'!$G$33,0,10*ROW('Sanitation Data'!G62)))</f>
        <v/>
      </c>
      <c r="DJ68" s="36" t="str">
        <f ca="true">+IF(OFFSET('Sanitation Data'!$H$29,0,10*ROW('Sanitation Data'!H62))="","",OFFSET('Sanitation Data'!$H$29,0,10*ROW('Sanitation Data'!H62)))</f>
        <v/>
      </c>
      <c r="DK68" s="36" t="str">
        <f ca="true">+IF(OFFSET('Sanitation Data'!$H$30,0,10*ROW('Sanitation Data'!H62))="","",OFFSET('Sanitation Data'!$H$30,0,10*ROW('Sanitation Data'!H62)))</f>
        <v/>
      </c>
      <c r="DL68" s="36" t="str">
        <f ca="true">+IF(OFFSET('Sanitation Data'!$H$31,0,10*ROW('Sanitation Data'!H62))="","",OFFSET('Sanitation Data'!$H$31,0,10*ROW('Sanitation Data'!H62)))</f>
        <v/>
      </c>
      <c r="DM68" s="36" t="str">
        <f ca="true">+IF(OFFSET('Sanitation Data'!$H$32,0,10*ROW('Sanitation Data'!H62))="","",OFFSET('Sanitation Data'!$H$32,0,10*ROW('Sanitation Data'!H62)))</f>
        <v/>
      </c>
      <c r="DN68" s="36" t="str">
        <f ca="true">+IF(OFFSET('Sanitation Data'!$H$33,0,10*ROW('Sanitation Data'!H62))="","",OFFSET('Sanitation Data'!$H$33,0,10*ROW('Sanitation Data'!H62)))</f>
        <v/>
      </c>
      <c r="DO68" s="36" t="str">
        <f ca="true">+IF(OFFSET('Hygiene Data'!$C$12,0,10*ROW('Hygiene Data'!C62))="","",OFFSET('Hygiene Data'!$C$12,0,10*ROW('Hygiene Data'!C62)))</f>
        <v/>
      </c>
      <c r="DP68" s="36" t="str">
        <f ca="true">+IF(OFFSET('Hygiene Data'!$C$13,0,10*ROW('Hygiene Data'!C62))="","",OFFSET('Hygiene Data'!$C$13,0,10*ROW('Hygiene Data'!C62)))</f>
        <v/>
      </c>
      <c r="DQ68" s="36" t="str">
        <f ca="true">+IF(OFFSET('Hygiene Data'!$C$14,0,10*ROW('Hygiene Data'!C62))="","",OFFSET('Hygiene Data'!$C$14,0,10*ROW('Hygiene Data'!C62)))</f>
        <v/>
      </c>
      <c r="DR68" s="36" t="str">
        <f ca="true">+IF(OFFSET('Hygiene Data'!$D$12,0,10*ROW('Hygiene Data'!D62))="","",OFFSET('Hygiene Data'!$D$12,0,10*ROW('Hygiene Data'!D62)))</f>
        <v/>
      </c>
      <c r="DS68" s="36" t="str">
        <f ca="true">+IF(OFFSET('Hygiene Data'!$D$13,0,10*ROW('Hygiene Data'!D62))="","",OFFSET('Hygiene Data'!$D$13,0,10*ROW('Hygiene Data'!D62)))</f>
        <v/>
      </c>
      <c r="DT68" s="36" t="str">
        <f ca="true">+IF(OFFSET('Hygiene Data'!$D$14,0,10*ROW('Hygiene Data'!D62))="","",OFFSET('Hygiene Data'!$D$14,0,10*ROW('Hygiene Data'!D62)))</f>
        <v/>
      </c>
      <c r="DU68" s="36" t="str">
        <f ca="true">+IF(OFFSET('Hygiene Data'!$E$12,0,10*ROW('Hygiene Data'!E62))="","",OFFSET('Hygiene Data'!$E$12,0,10*ROW('Hygiene Data'!E62)))</f>
        <v/>
      </c>
      <c r="DV68" s="36" t="str">
        <f ca="true">+IF(OFFSET('Hygiene Data'!$E$13,0,10*ROW('Hygiene Data'!E62))="","",OFFSET('Hygiene Data'!$E$13,0,10*ROW('Hygiene Data'!E62)))</f>
        <v/>
      </c>
      <c r="DW68" s="36" t="str">
        <f ca="true">+IF(OFFSET('Hygiene Data'!$E$14,0,10*ROW('Hygiene Data'!E62))="","",OFFSET('Hygiene Data'!$E$14,0,10*ROW('Hygiene Data'!E62)))</f>
        <v/>
      </c>
      <c r="DX68" s="36" t="str">
        <f ca="true">+IF(OFFSET('Hygiene Data'!$F$12,0,10*ROW('Hygiene Data'!F62))="","",OFFSET('Hygiene Data'!$F$12,0,10*ROW('Hygiene Data'!F62)))</f>
        <v/>
      </c>
      <c r="DY68" s="36" t="str">
        <f ca="true">+IF(OFFSET('Hygiene Data'!$F$13,0,10*ROW('Hygiene Data'!F62))="","",OFFSET('Hygiene Data'!$F$13,0,10*ROW('Hygiene Data'!F62)))</f>
        <v/>
      </c>
      <c r="DZ68" s="36" t="str">
        <f ca="true">+IF(OFFSET('Hygiene Data'!$F$14,0,10*ROW('Hygiene Data'!F62))="","",OFFSET('Hygiene Data'!$F$14,0,10*ROW('Hygiene Data'!F62)))</f>
        <v/>
      </c>
      <c r="EA68" s="36" t="str">
        <f ca="true">+IF(OFFSET('Hygiene Data'!$G$12,0,10*ROW('Hygiene Data'!G62))="","",OFFSET('Hygiene Data'!$G$12,0,10*ROW('Hygiene Data'!G62)))</f>
        <v/>
      </c>
      <c r="EB68" s="36" t="str">
        <f ca="true">+IF(OFFSET('Hygiene Data'!$G$13,0,10*ROW('Hygiene Data'!G62))="","",OFFSET('Hygiene Data'!$G$13,0,10*ROW('Hygiene Data'!G62)))</f>
        <v/>
      </c>
      <c r="EC68" s="36" t="str">
        <f ca="true">+IF(OFFSET('Hygiene Data'!$G$14,0,10*ROW('Hygiene Data'!G62))="","",OFFSET('Hygiene Data'!$G$14,0,10*ROW('Hygiene Data'!G62)))</f>
        <v/>
      </c>
      <c r="ED68" s="36" t="str">
        <f ca="true">+IF(OFFSET('Hygiene Data'!$H$12,0,10*ROW('Hygiene Data'!H62))="","",OFFSET('Hygiene Data'!$H$12,0,10*ROW('Hygiene Data'!H62)))</f>
        <v/>
      </c>
      <c r="EE68" s="36" t="str">
        <f ca="true">+IF(OFFSET('Hygiene Data'!$H$13,0,10*ROW('Hygiene Data'!H62))="","",OFFSET('Hygiene Data'!$H$13,0,10*ROW('Hygiene Data'!H62)))</f>
        <v/>
      </c>
      <c r="EF68" s="36" t="str">
        <f ca="true">+IF(OFFSET('Hygiene Data'!$H$14,0,10*ROW('Hygiene Data'!H62))="","",OFFSET('Hygiene Data'!$H$14,0,10*ROW('Hygiene Data'!H62)))</f>
        <v/>
      </c>
    </row>
    <row r="69" x14ac:dyDescent="0.2">
      <c r="A69" s="59" t="str">
        <f ca="true">+IF(OFFSET('Water Data'!$B$1,0,10*ROW('Water Data'!B66))="","",OFFSET('Water Data'!$B$1,0,10*ROW('Water Data'!B66)))</f>
        <v/>
      </c>
      <c r="B69" s="59" t="str">
        <f ca="true">+IF(OFFSET('Water Data'!$A$3,0,10*ROW('Water Data'!A66))="","",OFFSET('Water Data'!$A$3,0,10*ROW('Water Data'!A66)))</f>
        <v/>
      </c>
      <c r="C69" s="59" t="str">
        <f ca="true">+IF(OFFSET('Water Data'!$C$3,0,10*ROW('Water Data'!C66))="","",OFFSET('Water Data'!$C$3,0,10*ROW('Water Data'!C66)))</f>
        <v/>
      </c>
      <c r="D69" s="252"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52"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52"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52"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52"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52"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52"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52"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52"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52"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52"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52"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52"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52"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52"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52"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52"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52"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3"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3"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3"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3"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3"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3"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3"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3"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3"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3"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3"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3"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3"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3"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3"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3"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3"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3"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3"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3"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3"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3"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3"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3"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3"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3"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3"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3"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3"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3"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4"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4"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4"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4"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4"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4"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4"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4"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4"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4"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4"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4"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4"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4"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4"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4"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4"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4"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6" t="str">
        <f ca="true">+IF(OFFSET('Water Data'!$C$28,0,10*ROW('Water Data'!C63))="","",OFFSET('Water Data'!$C$28,0,10*ROW('Water Data'!C63)))</f>
        <v/>
      </c>
      <c r="BT69" s="36" t="str">
        <f ca="true">+IF(OFFSET('Water Data'!$C$29,0,10*ROW('Water Data'!C63))="","",OFFSET('Water Data'!$C$29,0,10*ROW('Water Data'!C63)))</f>
        <v/>
      </c>
      <c r="BU69" s="36" t="str">
        <f ca="true">+IF(OFFSET('Water Data'!$C$30,0,10*ROW('Water Data'!C63))="","",OFFSET('Water Data'!$C$30,0,10*ROW('Water Data'!C63)))</f>
        <v/>
      </c>
      <c r="BV69" s="36" t="str">
        <f ca="true">+IF(OFFSET('Water Data'!$D$28,0,10*ROW('Water Data'!D63))="","",OFFSET('Water Data'!$D$28,0,10*ROW('Water Data'!D63)))</f>
        <v/>
      </c>
      <c r="BW69" s="36" t="str">
        <f ca="true">+IF(OFFSET('Water Data'!$D$29,0,10*ROW('Water Data'!D63))="","",OFFSET('Water Data'!$D$29,0,10*ROW('Water Data'!D63)))</f>
        <v/>
      </c>
      <c r="BX69" s="36" t="str">
        <f ca="true">+IF(OFFSET('Water Data'!$D$30,0,10*ROW('Water Data'!D63))="","",OFFSET('Water Data'!$D$30,0,10*ROW('Water Data'!D63)))</f>
        <v/>
      </c>
      <c r="BY69" s="36" t="str">
        <f ca="true">+IF(OFFSET('Water Data'!$E$28,0,10*ROW('Water Data'!E63))="","",OFFSET('Water Data'!$E$28,0,10*ROW('Water Data'!E63)))</f>
        <v/>
      </c>
      <c r="BZ69" s="36" t="str">
        <f ca="true">+IF(OFFSET('Water Data'!$E$29,0,10*ROW('Water Data'!E63))="","",OFFSET('Water Data'!$E$29,0,10*ROW('Water Data'!E63)))</f>
        <v/>
      </c>
      <c r="CA69" s="36" t="str">
        <f ca="true">+IF(OFFSET('Water Data'!$E$30,0,10*ROW('Water Data'!E63))="","",OFFSET('Water Data'!$E$30,0,10*ROW('Water Data'!E63)))</f>
        <v/>
      </c>
      <c r="CB69" s="36" t="str">
        <f ca="true">+IF(OFFSET('Water Data'!$F$28,0,10*ROW('Water Data'!F63))="","",OFFSET('Water Data'!$F$28,0,10*ROW('Water Data'!F63)))</f>
        <v/>
      </c>
      <c r="CC69" s="36" t="str">
        <f ca="true">+IF(OFFSET('Water Data'!$F$29,0,10*ROW('Water Data'!F63))="","",OFFSET('Water Data'!$F$29,0,10*ROW('Water Data'!F63)))</f>
        <v/>
      </c>
      <c r="CD69" s="36" t="str">
        <f ca="true">+IF(OFFSET('Water Data'!$F$30,0,10*ROW('Water Data'!F63))="","",OFFSET('Water Data'!$F$30,0,10*ROW('Water Data'!F63)))</f>
        <v/>
      </c>
      <c r="CE69" s="36" t="str">
        <f ca="true">+IF(OFFSET('Water Data'!$G$28,0,10*ROW('Water Data'!G63))="","",OFFSET('Water Data'!$G$28,0,10*ROW('Water Data'!G63)))</f>
        <v/>
      </c>
      <c r="CF69" s="36" t="str">
        <f ca="true">+IF(OFFSET('Water Data'!$G$29,0,10*ROW('Water Data'!G63))="","",OFFSET('Water Data'!$G$29,0,10*ROW('Water Data'!G63)))</f>
        <v/>
      </c>
      <c r="CG69" s="36" t="str">
        <f ca="true">+IF(OFFSET('Water Data'!$G$30,0,10*ROW('Water Data'!G63))="","",OFFSET('Water Data'!$G$30,0,10*ROW('Water Data'!G63)))</f>
        <v/>
      </c>
      <c r="CH69" s="36" t="str">
        <f ca="true">+IF(OFFSET('Water Data'!$H$28,0,10*ROW('Water Data'!H63))="","",OFFSET('Water Data'!$H$28,0,10*ROW('Water Data'!H63)))</f>
        <v/>
      </c>
      <c r="CI69" s="36" t="str">
        <f ca="true">+IF(OFFSET('Water Data'!$H$29,0,10*ROW('Water Data'!H63))="","",OFFSET('Water Data'!$H$29,0,10*ROW('Water Data'!H63)))</f>
        <v/>
      </c>
      <c r="CJ69" s="36" t="str">
        <f ca="true">+IF(OFFSET('Water Data'!$H$30,0,10*ROW('Water Data'!H63))="","",OFFSET('Water Data'!$H$30,0,10*ROW('Water Data'!H63)))</f>
        <v/>
      </c>
      <c r="CK69" s="36" t="str">
        <f ca="true">+IF(OFFSET('Sanitation Data'!$C$29,0,10*ROW('Sanitation Data'!C63))="","",OFFSET('Sanitation Data'!$C$29,0,10*ROW('Sanitation Data'!C63)))</f>
        <v/>
      </c>
      <c r="CL69" s="36" t="str">
        <f ca="true">+IF(OFFSET('Sanitation Data'!$C$30,0,10*ROW('Sanitation Data'!C63))="","",OFFSET('Sanitation Data'!$C$30,0,10*ROW('Sanitation Data'!C63)))</f>
        <v/>
      </c>
      <c r="CM69" s="36" t="str">
        <f ca="true">+IF(OFFSET('Sanitation Data'!$C$31,0,10*ROW('Sanitation Data'!C63))="","",OFFSET('Sanitation Data'!$C$31,0,10*ROW('Sanitation Data'!C63)))</f>
        <v/>
      </c>
      <c r="CN69" s="36" t="str">
        <f ca="true">+IF(OFFSET('Sanitation Data'!$C$32,0,10*ROW('Sanitation Data'!C63))="","",OFFSET('Sanitation Data'!$C$32,0,10*ROW('Sanitation Data'!C63)))</f>
        <v/>
      </c>
      <c r="CO69" s="36" t="str">
        <f ca="true">+IF(OFFSET('Sanitation Data'!$C$33,0,10*ROW('Sanitation Data'!C63))="","",OFFSET('Sanitation Data'!$C$33,0,10*ROW('Sanitation Data'!C63)))</f>
        <v/>
      </c>
      <c r="CP69" s="36" t="str">
        <f ca="true">+IF(OFFSET('Sanitation Data'!$D$29,0,10*ROW('Sanitation Data'!D63))="","",OFFSET('Sanitation Data'!$D$29,0,10*ROW('Sanitation Data'!D63)))</f>
        <v/>
      </c>
      <c r="CQ69" s="36" t="str">
        <f ca="true">+IF(OFFSET('Sanitation Data'!$D$30,0,10*ROW('Sanitation Data'!D63))="","",OFFSET('Sanitation Data'!$D$30,0,10*ROW('Sanitation Data'!D63)))</f>
        <v/>
      </c>
      <c r="CR69" s="36" t="str">
        <f ca="true">+IF(OFFSET('Sanitation Data'!$D$31,0,10*ROW('Sanitation Data'!D63))="","",OFFSET('Sanitation Data'!$D$31,0,10*ROW('Sanitation Data'!D63)))</f>
        <v/>
      </c>
      <c r="CS69" s="36" t="str">
        <f ca="true">+IF(OFFSET('Sanitation Data'!$D$32,0,10*ROW('Sanitation Data'!D63))="","",OFFSET('Sanitation Data'!$D$32,0,10*ROW('Sanitation Data'!D63)))</f>
        <v/>
      </c>
      <c r="CT69" s="36" t="str">
        <f ca="true">+IF(OFFSET('Sanitation Data'!$D$33,0,10*ROW('Sanitation Data'!D63))="","",OFFSET('Sanitation Data'!$D$33,0,10*ROW('Sanitation Data'!D63)))</f>
        <v/>
      </c>
      <c r="CU69" s="36" t="str">
        <f ca="true">+IF(OFFSET('Sanitation Data'!$E$29,0,10*ROW('Sanitation Data'!E63))="","",OFFSET('Sanitation Data'!$E$29,0,10*ROW('Sanitation Data'!E63)))</f>
        <v/>
      </c>
      <c r="CV69" s="36" t="str">
        <f ca="true">+IF(OFFSET('Sanitation Data'!$E$30,0,10*ROW('Sanitation Data'!E63))="","",OFFSET('Sanitation Data'!$E$30,0,10*ROW('Sanitation Data'!E63)))</f>
        <v/>
      </c>
      <c r="CW69" s="36" t="str">
        <f ca="true">+IF(OFFSET('Sanitation Data'!$E$31,0,10*ROW('Sanitation Data'!E63))="","",OFFSET('Sanitation Data'!$E$31,0,10*ROW('Sanitation Data'!E63)))</f>
        <v/>
      </c>
      <c r="CX69" s="36" t="str">
        <f ca="true">+IF(OFFSET('Sanitation Data'!$E$32,0,10*ROW('Sanitation Data'!E63))="","",OFFSET('Sanitation Data'!$E$32,0,10*ROW('Sanitation Data'!E63)))</f>
        <v/>
      </c>
      <c r="CY69" s="36" t="str">
        <f ca="true">+IF(OFFSET('Sanitation Data'!$E$33,0,10*ROW('Sanitation Data'!E63))="","",OFFSET('Sanitation Data'!$E$33,0,10*ROW('Sanitation Data'!E63)))</f>
        <v/>
      </c>
      <c r="CZ69" s="36" t="str">
        <f ca="true">+IF(OFFSET('Sanitation Data'!$F$29,0,10*ROW('Sanitation Data'!F63))="","",OFFSET('Sanitation Data'!$F$29,0,10*ROW('Sanitation Data'!F63)))</f>
        <v/>
      </c>
      <c r="DA69" s="36" t="str">
        <f ca="true">+IF(OFFSET('Sanitation Data'!$F$30,0,10*ROW('Sanitation Data'!F63))="","",OFFSET('Sanitation Data'!$F$30,0,10*ROW('Sanitation Data'!F63)))</f>
        <v/>
      </c>
      <c r="DB69" s="36" t="str">
        <f ca="true">+IF(OFFSET('Sanitation Data'!$F$31,0,10*ROW('Sanitation Data'!F63))="","",OFFSET('Sanitation Data'!$F$31,0,10*ROW('Sanitation Data'!F63)))</f>
        <v/>
      </c>
      <c r="DC69" s="36" t="str">
        <f ca="true">+IF(OFFSET('Sanitation Data'!$F$32,0,10*ROW('Sanitation Data'!F63))="","",OFFSET('Sanitation Data'!$F$32,0,10*ROW('Sanitation Data'!F63)))</f>
        <v/>
      </c>
      <c r="DD69" s="36" t="str">
        <f ca="true">+IF(OFFSET('Sanitation Data'!$F$33,0,10*ROW('Sanitation Data'!F63))="","",OFFSET('Sanitation Data'!$F$33,0,10*ROW('Sanitation Data'!F63)))</f>
        <v/>
      </c>
      <c r="DE69" s="36" t="str">
        <f ca="true">+IF(OFFSET('Sanitation Data'!$G$29,0,10*ROW('Sanitation Data'!G63))="","",OFFSET('Sanitation Data'!$G$29,0,10*ROW('Sanitation Data'!G63)))</f>
        <v/>
      </c>
      <c r="DF69" s="36" t="str">
        <f ca="true">+IF(OFFSET('Sanitation Data'!$G$30,0,10*ROW('Sanitation Data'!G63))="","",OFFSET('Sanitation Data'!$G$30,0,10*ROW('Sanitation Data'!G63)))</f>
        <v/>
      </c>
      <c r="DG69" s="36" t="str">
        <f ca="true">+IF(OFFSET('Sanitation Data'!$G$31,0,10*ROW('Sanitation Data'!G63))="","",OFFSET('Sanitation Data'!$G$31,0,10*ROW('Sanitation Data'!G63)))</f>
        <v/>
      </c>
      <c r="DH69" s="36" t="str">
        <f ca="true">+IF(OFFSET('Sanitation Data'!$G$32,0,10*ROW('Sanitation Data'!G63))="","",OFFSET('Sanitation Data'!$G$32,0,10*ROW('Sanitation Data'!G63)))</f>
        <v/>
      </c>
      <c r="DI69" s="36" t="str">
        <f ca="true">+IF(OFFSET('Sanitation Data'!$G$33,0,10*ROW('Sanitation Data'!G63))="","",OFFSET('Sanitation Data'!$G$33,0,10*ROW('Sanitation Data'!G63)))</f>
        <v/>
      </c>
      <c r="DJ69" s="36" t="str">
        <f ca="true">+IF(OFFSET('Sanitation Data'!$H$29,0,10*ROW('Sanitation Data'!H63))="","",OFFSET('Sanitation Data'!$H$29,0,10*ROW('Sanitation Data'!H63)))</f>
        <v/>
      </c>
      <c r="DK69" s="36" t="str">
        <f ca="true">+IF(OFFSET('Sanitation Data'!$H$30,0,10*ROW('Sanitation Data'!H63))="","",OFFSET('Sanitation Data'!$H$30,0,10*ROW('Sanitation Data'!H63)))</f>
        <v/>
      </c>
      <c r="DL69" s="36" t="str">
        <f ca="true">+IF(OFFSET('Sanitation Data'!$H$31,0,10*ROW('Sanitation Data'!H63))="","",OFFSET('Sanitation Data'!$H$31,0,10*ROW('Sanitation Data'!H63)))</f>
        <v/>
      </c>
      <c r="DM69" s="36" t="str">
        <f ca="true">+IF(OFFSET('Sanitation Data'!$H$32,0,10*ROW('Sanitation Data'!H63))="","",OFFSET('Sanitation Data'!$H$32,0,10*ROW('Sanitation Data'!H63)))</f>
        <v/>
      </c>
      <c r="DN69" s="36" t="str">
        <f ca="true">+IF(OFFSET('Sanitation Data'!$H$33,0,10*ROW('Sanitation Data'!H63))="","",OFFSET('Sanitation Data'!$H$33,0,10*ROW('Sanitation Data'!H63)))</f>
        <v/>
      </c>
      <c r="DO69" s="36" t="str">
        <f ca="true">+IF(OFFSET('Hygiene Data'!$C$12,0,10*ROW('Hygiene Data'!C63))="","",OFFSET('Hygiene Data'!$C$12,0,10*ROW('Hygiene Data'!C63)))</f>
        <v/>
      </c>
      <c r="DP69" s="36" t="str">
        <f ca="true">+IF(OFFSET('Hygiene Data'!$C$13,0,10*ROW('Hygiene Data'!C63))="","",OFFSET('Hygiene Data'!$C$13,0,10*ROW('Hygiene Data'!C63)))</f>
        <v/>
      </c>
      <c r="DQ69" s="36" t="str">
        <f ca="true">+IF(OFFSET('Hygiene Data'!$C$14,0,10*ROW('Hygiene Data'!C63))="","",OFFSET('Hygiene Data'!$C$14,0,10*ROW('Hygiene Data'!C63)))</f>
        <v/>
      </c>
      <c r="DR69" s="36" t="str">
        <f ca="true">+IF(OFFSET('Hygiene Data'!$D$12,0,10*ROW('Hygiene Data'!D63))="","",OFFSET('Hygiene Data'!$D$12,0,10*ROW('Hygiene Data'!D63)))</f>
        <v/>
      </c>
      <c r="DS69" s="36" t="str">
        <f ca="true">+IF(OFFSET('Hygiene Data'!$D$13,0,10*ROW('Hygiene Data'!D63))="","",OFFSET('Hygiene Data'!$D$13,0,10*ROW('Hygiene Data'!D63)))</f>
        <v/>
      </c>
      <c r="DT69" s="36" t="str">
        <f ca="true">+IF(OFFSET('Hygiene Data'!$D$14,0,10*ROW('Hygiene Data'!D63))="","",OFFSET('Hygiene Data'!$D$14,0,10*ROW('Hygiene Data'!D63)))</f>
        <v/>
      </c>
      <c r="DU69" s="36" t="str">
        <f ca="true">+IF(OFFSET('Hygiene Data'!$E$12,0,10*ROW('Hygiene Data'!E63))="","",OFFSET('Hygiene Data'!$E$12,0,10*ROW('Hygiene Data'!E63)))</f>
        <v/>
      </c>
      <c r="DV69" s="36" t="str">
        <f ca="true">+IF(OFFSET('Hygiene Data'!$E$13,0,10*ROW('Hygiene Data'!E63))="","",OFFSET('Hygiene Data'!$E$13,0,10*ROW('Hygiene Data'!E63)))</f>
        <v/>
      </c>
      <c r="DW69" s="36" t="str">
        <f ca="true">+IF(OFFSET('Hygiene Data'!$E$14,0,10*ROW('Hygiene Data'!E63))="","",OFFSET('Hygiene Data'!$E$14,0,10*ROW('Hygiene Data'!E63)))</f>
        <v/>
      </c>
      <c r="DX69" s="36" t="str">
        <f ca="true">+IF(OFFSET('Hygiene Data'!$F$12,0,10*ROW('Hygiene Data'!F63))="","",OFFSET('Hygiene Data'!$F$12,0,10*ROW('Hygiene Data'!F63)))</f>
        <v/>
      </c>
      <c r="DY69" s="36" t="str">
        <f ca="true">+IF(OFFSET('Hygiene Data'!$F$13,0,10*ROW('Hygiene Data'!F63))="","",OFFSET('Hygiene Data'!$F$13,0,10*ROW('Hygiene Data'!F63)))</f>
        <v/>
      </c>
      <c r="DZ69" s="36" t="str">
        <f ca="true">+IF(OFFSET('Hygiene Data'!$F$14,0,10*ROW('Hygiene Data'!F63))="","",OFFSET('Hygiene Data'!$F$14,0,10*ROW('Hygiene Data'!F63)))</f>
        <v/>
      </c>
      <c r="EA69" s="36" t="str">
        <f ca="true">+IF(OFFSET('Hygiene Data'!$G$12,0,10*ROW('Hygiene Data'!G63))="","",OFFSET('Hygiene Data'!$G$12,0,10*ROW('Hygiene Data'!G63)))</f>
        <v/>
      </c>
      <c r="EB69" s="36" t="str">
        <f ca="true">+IF(OFFSET('Hygiene Data'!$G$13,0,10*ROW('Hygiene Data'!G63))="","",OFFSET('Hygiene Data'!$G$13,0,10*ROW('Hygiene Data'!G63)))</f>
        <v/>
      </c>
      <c r="EC69" s="36" t="str">
        <f ca="true">+IF(OFFSET('Hygiene Data'!$G$14,0,10*ROW('Hygiene Data'!G63))="","",OFFSET('Hygiene Data'!$G$14,0,10*ROW('Hygiene Data'!G63)))</f>
        <v/>
      </c>
      <c r="ED69" s="36" t="str">
        <f ca="true">+IF(OFFSET('Hygiene Data'!$H$12,0,10*ROW('Hygiene Data'!H63))="","",OFFSET('Hygiene Data'!$H$12,0,10*ROW('Hygiene Data'!H63)))</f>
        <v/>
      </c>
      <c r="EE69" s="36" t="str">
        <f ca="true">+IF(OFFSET('Hygiene Data'!$H$13,0,10*ROW('Hygiene Data'!H63))="","",OFFSET('Hygiene Data'!$H$13,0,10*ROW('Hygiene Data'!H63)))</f>
        <v/>
      </c>
      <c r="EF69" s="36" t="str">
        <f ca="true">+IF(OFFSET('Hygiene Data'!$H$14,0,10*ROW('Hygiene Data'!H63))="","",OFFSET('Hygiene Data'!$H$14,0,10*ROW('Hygiene Data'!H63)))</f>
        <v/>
      </c>
    </row>
    <row r="70" x14ac:dyDescent="0.2">
      <c r="A70" s="59" t="str">
        <f ca="true">+IF(OFFSET('Water Data'!$B$1,0,10*ROW('Water Data'!B67))="","",OFFSET('Water Data'!$B$1,0,10*ROW('Water Data'!B67)))</f>
        <v/>
      </c>
      <c r="B70" s="59" t="str">
        <f ca="true">+IF(OFFSET('Water Data'!$A$3,0,10*ROW('Water Data'!A67))="","",OFFSET('Water Data'!$A$3,0,10*ROW('Water Data'!A67)))</f>
        <v/>
      </c>
      <c r="C70" s="59" t="str">
        <f ca="true">+IF(OFFSET('Water Data'!$C$3,0,10*ROW('Water Data'!C67))="","",OFFSET('Water Data'!$C$3,0,10*ROW('Water Data'!C67)))</f>
        <v/>
      </c>
      <c r="D70" s="252"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52"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52"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52"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52"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52"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52"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52"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52"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52"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52"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52"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52"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52"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52"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52"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52"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52"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3"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3"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3"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3"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3"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3"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3"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3"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3"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3"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3"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3"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3"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3"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3"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3"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3"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3"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3"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3"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3"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3"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3"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3"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3"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3"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3"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3"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3"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3"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4"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4"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4"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4"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4"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4"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4"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4"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4"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4"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4"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4"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4"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4"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4"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4"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4"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4"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6" t="str">
        <f ca="true">+IF(OFFSET('Water Data'!$C$28,0,10*ROW('Water Data'!C64))="","",OFFSET('Water Data'!$C$28,0,10*ROW('Water Data'!C64)))</f>
        <v/>
      </c>
      <c r="BT70" s="36" t="str">
        <f ca="true">+IF(OFFSET('Water Data'!$C$29,0,10*ROW('Water Data'!C64))="","",OFFSET('Water Data'!$C$29,0,10*ROW('Water Data'!C64)))</f>
        <v/>
      </c>
      <c r="BU70" s="36" t="str">
        <f ca="true">+IF(OFFSET('Water Data'!$C$30,0,10*ROW('Water Data'!C64))="","",OFFSET('Water Data'!$C$30,0,10*ROW('Water Data'!C64)))</f>
        <v/>
      </c>
      <c r="BV70" s="36" t="str">
        <f ca="true">+IF(OFFSET('Water Data'!$D$28,0,10*ROW('Water Data'!D64))="","",OFFSET('Water Data'!$D$28,0,10*ROW('Water Data'!D64)))</f>
        <v/>
      </c>
      <c r="BW70" s="36" t="str">
        <f ca="true">+IF(OFFSET('Water Data'!$D$29,0,10*ROW('Water Data'!D64))="","",OFFSET('Water Data'!$D$29,0,10*ROW('Water Data'!D64)))</f>
        <v/>
      </c>
      <c r="BX70" s="36" t="str">
        <f ca="true">+IF(OFFSET('Water Data'!$D$30,0,10*ROW('Water Data'!D64))="","",OFFSET('Water Data'!$D$30,0,10*ROW('Water Data'!D64)))</f>
        <v/>
      </c>
      <c r="BY70" s="36" t="str">
        <f ca="true">+IF(OFFSET('Water Data'!$E$28,0,10*ROW('Water Data'!E64))="","",OFFSET('Water Data'!$E$28,0,10*ROW('Water Data'!E64)))</f>
        <v/>
      </c>
      <c r="BZ70" s="36" t="str">
        <f ca="true">+IF(OFFSET('Water Data'!$E$29,0,10*ROW('Water Data'!E64))="","",OFFSET('Water Data'!$E$29,0,10*ROW('Water Data'!E64)))</f>
        <v/>
      </c>
      <c r="CA70" s="36" t="str">
        <f ca="true">+IF(OFFSET('Water Data'!$E$30,0,10*ROW('Water Data'!E64))="","",OFFSET('Water Data'!$E$30,0,10*ROW('Water Data'!E64)))</f>
        <v/>
      </c>
      <c r="CB70" s="36" t="str">
        <f ca="true">+IF(OFFSET('Water Data'!$F$28,0,10*ROW('Water Data'!F64))="","",OFFSET('Water Data'!$F$28,0,10*ROW('Water Data'!F64)))</f>
        <v/>
      </c>
      <c r="CC70" s="36" t="str">
        <f ca="true">+IF(OFFSET('Water Data'!$F$29,0,10*ROW('Water Data'!F64))="","",OFFSET('Water Data'!$F$29,0,10*ROW('Water Data'!F64)))</f>
        <v/>
      </c>
      <c r="CD70" s="36" t="str">
        <f ca="true">+IF(OFFSET('Water Data'!$F$30,0,10*ROW('Water Data'!F64))="","",OFFSET('Water Data'!$F$30,0,10*ROW('Water Data'!F64)))</f>
        <v/>
      </c>
      <c r="CE70" s="36" t="str">
        <f ca="true">+IF(OFFSET('Water Data'!$G$28,0,10*ROW('Water Data'!G64))="","",OFFSET('Water Data'!$G$28,0,10*ROW('Water Data'!G64)))</f>
        <v/>
      </c>
      <c r="CF70" s="36" t="str">
        <f ca="true">+IF(OFFSET('Water Data'!$G$29,0,10*ROW('Water Data'!G64))="","",OFFSET('Water Data'!$G$29,0,10*ROW('Water Data'!G64)))</f>
        <v/>
      </c>
      <c r="CG70" s="36" t="str">
        <f ca="true">+IF(OFFSET('Water Data'!$G$30,0,10*ROW('Water Data'!G64))="","",OFFSET('Water Data'!$G$30,0,10*ROW('Water Data'!G64)))</f>
        <v/>
      </c>
      <c r="CH70" s="36" t="str">
        <f ca="true">+IF(OFFSET('Water Data'!$H$28,0,10*ROW('Water Data'!H64))="","",OFFSET('Water Data'!$H$28,0,10*ROW('Water Data'!H64)))</f>
        <v/>
      </c>
      <c r="CI70" s="36" t="str">
        <f ca="true">+IF(OFFSET('Water Data'!$H$29,0,10*ROW('Water Data'!H64))="","",OFFSET('Water Data'!$H$29,0,10*ROW('Water Data'!H64)))</f>
        <v/>
      </c>
      <c r="CJ70" s="36" t="str">
        <f ca="true">+IF(OFFSET('Water Data'!$H$30,0,10*ROW('Water Data'!H64))="","",OFFSET('Water Data'!$H$30,0,10*ROW('Water Data'!H64)))</f>
        <v/>
      </c>
      <c r="CK70" s="36" t="str">
        <f ca="true">+IF(OFFSET('Sanitation Data'!$C$29,0,10*ROW('Sanitation Data'!C64))="","",OFFSET('Sanitation Data'!$C$29,0,10*ROW('Sanitation Data'!C64)))</f>
        <v/>
      </c>
      <c r="CL70" s="36" t="str">
        <f ca="true">+IF(OFFSET('Sanitation Data'!$C$30,0,10*ROW('Sanitation Data'!C64))="","",OFFSET('Sanitation Data'!$C$30,0,10*ROW('Sanitation Data'!C64)))</f>
        <v/>
      </c>
      <c r="CM70" s="36" t="str">
        <f ca="true">+IF(OFFSET('Sanitation Data'!$C$31,0,10*ROW('Sanitation Data'!C64))="","",OFFSET('Sanitation Data'!$C$31,0,10*ROW('Sanitation Data'!C64)))</f>
        <v/>
      </c>
      <c r="CN70" s="36" t="str">
        <f ca="true">+IF(OFFSET('Sanitation Data'!$C$32,0,10*ROW('Sanitation Data'!C64))="","",OFFSET('Sanitation Data'!$C$32,0,10*ROW('Sanitation Data'!C64)))</f>
        <v/>
      </c>
      <c r="CO70" s="36" t="str">
        <f ca="true">+IF(OFFSET('Sanitation Data'!$C$33,0,10*ROW('Sanitation Data'!C64))="","",OFFSET('Sanitation Data'!$C$33,0,10*ROW('Sanitation Data'!C64)))</f>
        <v/>
      </c>
      <c r="CP70" s="36" t="str">
        <f ca="true">+IF(OFFSET('Sanitation Data'!$D$29,0,10*ROW('Sanitation Data'!D64))="","",OFFSET('Sanitation Data'!$D$29,0,10*ROW('Sanitation Data'!D64)))</f>
        <v/>
      </c>
      <c r="CQ70" s="36" t="str">
        <f ca="true">+IF(OFFSET('Sanitation Data'!$D$30,0,10*ROW('Sanitation Data'!D64))="","",OFFSET('Sanitation Data'!$D$30,0,10*ROW('Sanitation Data'!D64)))</f>
        <v/>
      </c>
      <c r="CR70" s="36" t="str">
        <f ca="true">+IF(OFFSET('Sanitation Data'!$D$31,0,10*ROW('Sanitation Data'!D64))="","",OFFSET('Sanitation Data'!$D$31,0,10*ROW('Sanitation Data'!D64)))</f>
        <v/>
      </c>
      <c r="CS70" s="36" t="str">
        <f ca="true">+IF(OFFSET('Sanitation Data'!$D$32,0,10*ROW('Sanitation Data'!D64))="","",OFFSET('Sanitation Data'!$D$32,0,10*ROW('Sanitation Data'!D64)))</f>
        <v/>
      </c>
      <c r="CT70" s="36" t="str">
        <f ca="true">+IF(OFFSET('Sanitation Data'!$D$33,0,10*ROW('Sanitation Data'!D64))="","",OFFSET('Sanitation Data'!$D$33,0,10*ROW('Sanitation Data'!D64)))</f>
        <v/>
      </c>
      <c r="CU70" s="36" t="str">
        <f ca="true">+IF(OFFSET('Sanitation Data'!$E$29,0,10*ROW('Sanitation Data'!E64))="","",OFFSET('Sanitation Data'!$E$29,0,10*ROW('Sanitation Data'!E64)))</f>
        <v/>
      </c>
      <c r="CV70" s="36" t="str">
        <f ca="true">+IF(OFFSET('Sanitation Data'!$E$30,0,10*ROW('Sanitation Data'!E64))="","",OFFSET('Sanitation Data'!$E$30,0,10*ROW('Sanitation Data'!E64)))</f>
        <v/>
      </c>
      <c r="CW70" s="36" t="str">
        <f ca="true">+IF(OFFSET('Sanitation Data'!$E$31,0,10*ROW('Sanitation Data'!E64))="","",OFFSET('Sanitation Data'!$E$31,0,10*ROW('Sanitation Data'!E64)))</f>
        <v/>
      </c>
      <c r="CX70" s="36" t="str">
        <f ca="true">+IF(OFFSET('Sanitation Data'!$E$32,0,10*ROW('Sanitation Data'!E64))="","",OFFSET('Sanitation Data'!$E$32,0,10*ROW('Sanitation Data'!E64)))</f>
        <v/>
      </c>
      <c r="CY70" s="36" t="str">
        <f ca="true">+IF(OFFSET('Sanitation Data'!$E$33,0,10*ROW('Sanitation Data'!E64))="","",OFFSET('Sanitation Data'!$E$33,0,10*ROW('Sanitation Data'!E64)))</f>
        <v/>
      </c>
      <c r="CZ70" s="36" t="str">
        <f ca="true">+IF(OFFSET('Sanitation Data'!$F$29,0,10*ROW('Sanitation Data'!F64))="","",OFFSET('Sanitation Data'!$F$29,0,10*ROW('Sanitation Data'!F64)))</f>
        <v/>
      </c>
      <c r="DA70" s="36" t="str">
        <f ca="true">+IF(OFFSET('Sanitation Data'!$F$30,0,10*ROW('Sanitation Data'!F64))="","",OFFSET('Sanitation Data'!$F$30,0,10*ROW('Sanitation Data'!F64)))</f>
        <v/>
      </c>
      <c r="DB70" s="36" t="str">
        <f ca="true">+IF(OFFSET('Sanitation Data'!$F$31,0,10*ROW('Sanitation Data'!F64))="","",OFFSET('Sanitation Data'!$F$31,0,10*ROW('Sanitation Data'!F64)))</f>
        <v/>
      </c>
      <c r="DC70" s="36" t="str">
        <f ca="true">+IF(OFFSET('Sanitation Data'!$F$32,0,10*ROW('Sanitation Data'!F64))="","",OFFSET('Sanitation Data'!$F$32,0,10*ROW('Sanitation Data'!F64)))</f>
        <v/>
      </c>
      <c r="DD70" s="36" t="str">
        <f ca="true">+IF(OFFSET('Sanitation Data'!$F$33,0,10*ROW('Sanitation Data'!F64))="","",OFFSET('Sanitation Data'!$F$33,0,10*ROW('Sanitation Data'!F64)))</f>
        <v/>
      </c>
      <c r="DE70" s="36" t="str">
        <f ca="true">+IF(OFFSET('Sanitation Data'!$G$29,0,10*ROW('Sanitation Data'!G64))="","",OFFSET('Sanitation Data'!$G$29,0,10*ROW('Sanitation Data'!G64)))</f>
        <v/>
      </c>
      <c r="DF70" s="36" t="str">
        <f ca="true">+IF(OFFSET('Sanitation Data'!$G$30,0,10*ROW('Sanitation Data'!G64))="","",OFFSET('Sanitation Data'!$G$30,0,10*ROW('Sanitation Data'!G64)))</f>
        <v/>
      </c>
      <c r="DG70" s="36" t="str">
        <f ca="true">+IF(OFFSET('Sanitation Data'!$G$31,0,10*ROW('Sanitation Data'!G64))="","",OFFSET('Sanitation Data'!$G$31,0,10*ROW('Sanitation Data'!G64)))</f>
        <v/>
      </c>
      <c r="DH70" s="36" t="str">
        <f ca="true">+IF(OFFSET('Sanitation Data'!$G$32,0,10*ROW('Sanitation Data'!G64))="","",OFFSET('Sanitation Data'!$G$32,0,10*ROW('Sanitation Data'!G64)))</f>
        <v/>
      </c>
      <c r="DI70" s="36" t="str">
        <f ca="true">+IF(OFFSET('Sanitation Data'!$G$33,0,10*ROW('Sanitation Data'!G64))="","",OFFSET('Sanitation Data'!$G$33,0,10*ROW('Sanitation Data'!G64)))</f>
        <v/>
      </c>
      <c r="DJ70" s="36" t="str">
        <f ca="true">+IF(OFFSET('Sanitation Data'!$H$29,0,10*ROW('Sanitation Data'!H64))="","",OFFSET('Sanitation Data'!$H$29,0,10*ROW('Sanitation Data'!H64)))</f>
        <v/>
      </c>
      <c r="DK70" s="36" t="str">
        <f ca="true">+IF(OFFSET('Sanitation Data'!$H$30,0,10*ROW('Sanitation Data'!H64))="","",OFFSET('Sanitation Data'!$H$30,0,10*ROW('Sanitation Data'!H64)))</f>
        <v/>
      </c>
      <c r="DL70" s="36" t="str">
        <f ca="true">+IF(OFFSET('Sanitation Data'!$H$31,0,10*ROW('Sanitation Data'!H64))="","",OFFSET('Sanitation Data'!$H$31,0,10*ROW('Sanitation Data'!H64)))</f>
        <v/>
      </c>
      <c r="DM70" s="36" t="str">
        <f ca="true">+IF(OFFSET('Sanitation Data'!$H$32,0,10*ROW('Sanitation Data'!H64))="","",OFFSET('Sanitation Data'!$H$32,0,10*ROW('Sanitation Data'!H64)))</f>
        <v/>
      </c>
      <c r="DN70" s="36" t="str">
        <f ca="true">+IF(OFFSET('Sanitation Data'!$H$33,0,10*ROW('Sanitation Data'!H64))="","",OFFSET('Sanitation Data'!$H$33,0,10*ROW('Sanitation Data'!H64)))</f>
        <v/>
      </c>
      <c r="DO70" s="36" t="str">
        <f ca="true">+IF(OFFSET('Hygiene Data'!$C$12,0,10*ROW('Hygiene Data'!C64))="","",OFFSET('Hygiene Data'!$C$12,0,10*ROW('Hygiene Data'!C64)))</f>
        <v/>
      </c>
      <c r="DP70" s="36" t="str">
        <f ca="true">+IF(OFFSET('Hygiene Data'!$C$13,0,10*ROW('Hygiene Data'!C64))="","",OFFSET('Hygiene Data'!$C$13,0,10*ROW('Hygiene Data'!C64)))</f>
        <v/>
      </c>
      <c r="DQ70" s="36" t="str">
        <f ca="true">+IF(OFFSET('Hygiene Data'!$C$14,0,10*ROW('Hygiene Data'!C64))="","",OFFSET('Hygiene Data'!$C$14,0,10*ROW('Hygiene Data'!C64)))</f>
        <v/>
      </c>
      <c r="DR70" s="36" t="str">
        <f ca="true">+IF(OFFSET('Hygiene Data'!$D$12,0,10*ROW('Hygiene Data'!D64))="","",OFFSET('Hygiene Data'!$D$12,0,10*ROW('Hygiene Data'!D64)))</f>
        <v/>
      </c>
      <c r="DS70" s="36" t="str">
        <f ca="true">+IF(OFFSET('Hygiene Data'!$D$13,0,10*ROW('Hygiene Data'!D64))="","",OFFSET('Hygiene Data'!$D$13,0,10*ROW('Hygiene Data'!D64)))</f>
        <v/>
      </c>
      <c r="DT70" s="36" t="str">
        <f ca="true">+IF(OFFSET('Hygiene Data'!$D$14,0,10*ROW('Hygiene Data'!D64))="","",OFFSET('Hygiene Data'!$D$14,0,10*ROW('Hygiene Data'!D64)))</f>
        <v/>
      </c>
      <c r="DU70" s="36" t="str">
        <f ca="true">+IF(OFFSET('Hygiene Data'!$E$12,0,10*ROW('Hygiene Data'!E64))="","",OFFSET('Hygiene Data'!$E$12,0,10*ROW('Hygiene Data'!E64)))</f>
        <v/>
      </c>
      <c r="DV70" s="36" t="str">
        <f ca="true">+IF(OFFSET('Hygiene Data'!$E$13,0,10*ROW('Hygiene Data'!E64))="","",OFFSET('Hygiene Data'!$E$13,0,10*ROW('Hygiene Data'!E64)))</f>
        <v/>
      </c>
      <c r="DW70" s="36" t="str">
        <f ca="true">+IF(OFFSET('Hygiene Data'!$E$14,0,10*ROW('Hygiene Data'!E64))="","",OFFSET('Hygiene Data'!$E$14,0,10*ROW('Hygiene Data'!E64)))</f>
        <v/>
      </c>
      <c r="DX70" s="36" t="str">
        <f ca="true">+IF(OFFSET('Hygiene Data'!$F$12,0,10*ROW('Hygiene Data'!F64))="","",OFFSET('Hygiene Data'!$F$12,0,10*ROW('Hygiene Data'!F64)))</f>
        <v/>
      </c>
      <c r="DY70" s="36" t="str">
        <f ca="true">+IF(OFFSET('Hygiene Data'!$F$13,0,10*ROW('Hygiene Data'!F64))="","",OFFSET('Hygiene Data'!$F$13,0,10*ROW('Hygiene Data'!F64)))</f>
        <v/>
      </c>
      <c r="DZ70" s="36" t="str">
        <f ca="true">+IF(OFFSET('Hygiene Data'!$F$14,0,10*ROW('Hygiene Data'!F64))="","",OFFSET('Hygiene Data'!$F$14,0,10*ROW('Hygiene Data'!F64)))</f>
        <v/>
      </c>
      <c r="EA70" s="36" t="str">
        <f ca="true">+IF(OFFSET('Hygiene Data'!$G$12,0,10*ROW('Hygiene Data'!G64))="","",OFFSET('Hygiene Data'!$G$12,0,10*ROW('Hygiene Data'!G64)))</f>
        <v/>
      </c>
      <c r="EB70" s="36" t="str">
        <f ca="true">+IF(OFFSET('Hygiene Data'!$G$13,0,10*ROW('Hygiene Data'!G64))="","",OFFSET('Hygiene Data'!$G$13,0,10*ROW('Hygiene Data'!G64)))</f>
        <v/>
      </c>
      <c r="EC70" s="36" t="str">
        <f ca="true">+IF(OFFSET('Hygiene Data'!$G$14,0,10*ROW('Hygiene Data'!G64))="","",OFFSET('Hygiene Data'!$G$14,0,10*ROW('Hygiene Data'!G64)))</f>
        <v/>
      </c>
      <c r="ED70" s="36" t="str">
        <f ca="true">+IF(OFFSET('Hygiene Data'!$H$12,0,10*ROW('Hygiene Data'!H64))="","",OFFSET('Hygiene Data'!$H$12,0,10*ROW('Hygiene Data'!H64)))</f>
        <v/>
      </c>
      <c r="EE70" s="36" t="str">
        <f ca="true">+IF(OFFSET('Hygiene Data'!$H$13,0,10*ROW('Hygiene Data'!H64))="","",OFFSET('Hygiene Data'!$H$13,0,10*ROW('Hygiene Data'!H64)))</f>
        <v/>
      </c>
      <c r="EF70" s="36" t="str">
        <f ca="true">+IF(OFFSET('Hygiene Data'!$H$14,0,10*ROW('Hygiene Data'!H64))="","",OFFSET('Hygiene Data'!$H$14,0,10*ROW('Hygiene Data'!H64)))</f>
        <v/>
      </c>
    </row>
    <row r="71" x14ac:dyDescent="0.2">
      <c r="A71" s="59" t="str">
        <f ca="true">+IF(OFFSET('Water Data'!$B$1,0,10*ROW('Water Data'!B68))="","",OFFSET('Water Data'!$B$1,0,10*ROW('Water Data'!B68)))</f>
        <v/>
      </c>
      <c r="B71" s="59" t="str">
        <f ca="true">+IF(OFFSET('Water Data'!$A$3,0,10*ROW('Water Data'!A68))="","",OFFSET('Water Data'!$A$3,0,10*ROW('Water Data'!A68)))</f>
        <v/>
      </c>
      <c r="C71" s="59" t="str">
        <f ca="true">+IF(OFFSET('Water Data'!$C$3,0,10*ROW('Water Data'!C68))="","",OFFSET('Water Data'!$C$3,0,10*ROW('Water Data'!C68)))</f>
        <v/>
      </c>
      <c r="D71" s="252"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52"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52"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52"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52"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52"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52"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52"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52"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52"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52"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52"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52"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52"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52"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52"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52"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52"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3"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3"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3"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3"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3"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3"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3"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3"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3"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3"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3"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3"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3"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3"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3"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3"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3"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3"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3"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3"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3"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3"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3"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3"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3"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3"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3"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3"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3"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3"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4"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4"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4"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4"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4"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4"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4"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4"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4"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4"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4"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4"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4"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4"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4"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4"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4"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4"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6" t="str">
        <f ca="true">+IF(OFFSET('Water Data'!$C$28,0,10*ROW('Water Data'!C65))="","",OFFSET('Water Data'!$C$28,0,10*ROW('Water Data'!C65)))</f>
        <v/>
      </c>
      <c r="BT71" s="36" t="str">
        <f ca="true">+IF(OFFSET('Water Data'!$C$29,0,10*ROW('Water Data'!C65))="","",OFFSET('Water Data'!$C$29,0,10*ROW('Water Data'!C65)))</f>
        <v/>
      </c>
      <c r="BU71" s="36" t="str">
        <f ca="true">+IF(OFFSET('Water Data'!$C$30,0,10*ROW('Water Data'!C65))="","",OFFSET('Water Data'!$C$30,0,10*ROW('Water Data'!C65)))</f>
        <v/>
      </c>
      <c r="BV71" s="36" t="str">
        <f ca="true">+IF(OFFSET('Water Data'!$D$28,0,10*ROW('Water Data'!D65))="","",OFFSET('Water Data'!$D$28,0,10*ROW('Water Data'!D65)))</f>
        <v/>
      </c>
      <c r="BW71" s="36" t="str">
        <f ca="true">+IF(OFFSET('Water Data'!$D$29,0,10*ROW('Water Data'!D65))="","",OFFSET('Water Data'!$D$29,0,10*ROW('Water Data'!D65)))</f>
        <v/>
      </c>
      <c r="BX71" s="36" t="str">
        <f ca="true">+IF(OFFSET('Water Data'!$D$30,0,10*ROW('Water Data'!D65))="","",OFFSET('Water Data'!$D$30,0,10*ROW('Water Data'!D65)))</f>
        <v/>
      </c>
      <c r="BY71" s="36" t="str">
        <f ca="true">+IF(OFFSET('Water Data'!$E$28,0,10*ROW('Water Data'!E65))="","",OFFSET('Water Data'!$E$28,0,10*ROW('Water Data'!E65)))</f>
        <v/>
      </c>
      <c r="BZ71" s="36" t="str">
        <f ca="true">+IF(OFFSET('Water Data'!$E$29,0,10*ROW('Water Data'!E65))="","",OFFSET('Water Data'!$E$29,0,10*ROW('Water Data'!E65)))</f>
        <v/>
      </c>
      <c r="CA71" s="36" t="str">
        <f ca="true">+IF(OFFSET('Water Data'!$E$30,0,10*ROW('Water Data'!E65))="","",OFFSET('Water Data'!$E$30,0,10*ROW('Water Data'!E65)))</f>
        <v/>
      </c>
      <c r="CB71" s="36" t="str">
        <f ca="true">+IF(OFFSET('Water Data'!$F$28,0,10*ROW('Water Data'!F65))="","",OFFSET('Water Data'!$F$28,0,10*ROW('Water Data'!F65)))</f>
        <v/>
      </c>
      <c r="CC71" s="36" t="str">
        <f ca="true">+IF(OFFSET('Water Data'!$F$29,0,10*ROW('Water Data'!F65))="","",OFFSET('Water Data'!$F$29,0,10*ROW('Water Data'!F65)))</f>
        <v/>
      </c>
      <c r="CD71" s="36" t="str">
        <f ca="true">+IF(OFFSET('Water Data'!$F$30,0,10*ROW('Water Data'!F65))="","",OFFSET('Water Data'!$F$30,0,10*ROW('Water Data'!F65)))</f>
        <v/>
      </c>
      <c r="CE71" s="36" t="str">
        <f ca="true">+IF(OFFSET('Water Data'!$G$28,0,10*ROW('Water Data'!G65))="","",OFFSET('Water Data'!$G$28,0,10*ROW('Water Data'!G65)))</f>
        <v/>
      </c>
      <c r="CF71" s="36" t="str">
        <f ca="true">+IF(OFFSET('Water Data'!$G$29,0,10*ROW('Water Data'!G65))="","",OFFSET('Water Data'!$G$29,0,10*ROW('Water Data'!G65)))</f>
        <v/>
      </c>
      <c r="CG71" s="36" t="str">
        <f ca="true">+IF(OFFSET('Water Data'!$G$30,0,10*ROW('Water Data'!G65))="","",OFFSET('Water Data'!$G$30,0,10*ROW('Water Data'!G65)))</f>
        <v/>
      </c>
      <c r="CH71" s="36" t="str">
        <f ca="true">+IF(OFFSET('Water Data'!$H$28,0,10*ROW('Water Data'!H65))="","",OFFSET('Water Data'!$H$28,0,10*ROW('Water Data'!H65)))</f>
        <v/>
      </c>
      <c r="CI71" s="36" t="str">
        <f ca="true">+IF(OFFSET('Water Data'!$H$29,0,10*ROW('Water Data'!H65))="","",OFFSET('Water Data'!$H$29,0,10*ROW('Water Data'!H65)))</f>
        <v/>
      </c>
      <c r="CJ71" s="36" t="str">
        <f ca="true">+IF(OFFSET('Water Data'!$H$30,0,10*ROW('Water Data'!H65))="","",OFFSET('Water Data'!$H$30,0,10*ROW('Water Data'!H65)))</f>
        <v/>
      </c>
      <c r="CK71" s="36" t="str">
        <f ca="true">+IF(OFFSET('Sanitation Data'!$C$29,0,10*ROW('Sanitation Data'!C65))="","",OFFSET('Sanitation Data'!$C$29,0,10*ROW('Sanitation Data'!C65)))</f>
        <v/>
      </c>
      <c r="CL71" s="36" t="str">
        <f ca="true">+IF(OFFSET('Sanitation Data'!$C$30,0,10*ROW('Sanitation Data'!C65))="","",OFFSET('Sanitation Data'!$C$30,0,10*ROW('Sanitation Data'!C65)))</f>
        <v/>
      </c>
      <c r="CM71" s="36" t="str">
        <f ca="true">+IF(OFFSET('Sanitation Data'!$C$31,0,10*ROW('Sanitation Data'!C65))="","",OFFSET('Sanitation Data'!$C$31,0,10*ROW('Sanitation Data'!C65)))</f>
        <v/>
      </c>
      <c r="CN71" s="36" t="str">
        <f ca="true">+IF(OFFSET('Sanitation Data'!$C$32,0,10*ROW('Sanitation Data'!C65))="","",OFFSET('Sanitation Data'!$C$32,0,10*ROW('Sanitation Data'!C65)))</f>
        <v/>
      </c>
      <c r="CO71" s="36" t="str">
        <f ca="true">+IF(OFFSET('Sanitation Data'!$C$33,0,10*ROW('Sanitation Data'!C65))="","",OFFSET('Sanitation Data'!$C$33,0,10*ROW('Sanitation Data'!C65)))</f>
        <v/>
      </c>
      <c r="CP71" s="36" t="str">
        <f ca="true">+IF(OFFSET('Sanitation Data'!$D$29,0,10*ROW('Sanitation Data'!D65))="","",OFFSET('Sanitation Data'!$D$29,0,10*ROW('Sanitation Data'!D65)))</f>
        <v/>
      </c>
      <c r="CQ71" s="36" t="str">
        <f ca="true">+IF(OFFSET('Sanitation Data'!$D$30,0,10*ROW('Sanitation Data'!D65))="","",OFFSET('Sanitation Data'!$D$30,0,10*ROW('Sanitation Data'!D65)))</f>
        <v/>
      </c>
      <c r="CR71" s="36" t="str">
        <f ca="true">+IF(OFFSET('Sanitation Data'!$D$31,0,10*ROW('Sanitation Data'!D65))="","",OFFSET('Sanitation Data'!$D$31,0,10*ROW('Sanitation Data'!D65)))</f>
        <v/>
      </c>
      <c r="CS71" s="36" t="str">
        <f ca="true">+IF(OFFSET('Sanitation Data'!$D$32,0,10*ROW('Sanitation Data'!D65))="","",OFFSET('Sanitation Data'!$D$32,0,10*ROW('Sanitation Data'!D65)))</f>
        <v/>
      </c>
      <c r="CT71" s="36" t="str">
        <f ca="true">+IF(OFFSET('Sanitation Data'!$D$33,0,10*ROW('Sanitation Data'!D65))="","",OFFSET('Sanitation Data'!$D$33,0,10*ROW('Sanitation Data'!D65)))</f>
        <v/>
      </c>
      <c r="CU71" s="36" t="str">
        <f ca="true">+IF(OFFSET('Sanitation Data'!$E$29,0,10*ROW('Sanitation Data'!E65))="","",OFFSET('Sanitation Data'!$E$29,0,10*ROW('Sanitation Data'!E65)))</f>
        <v/>
      </c>
      <c r="CV71" s="36" t="str">
        <f ca="true">+IF(OFFSET('Sanitation Data'!$E$30,0,10*ROW('Sanitation Data'!E65))="","",OFFSET('Sanitation Data'!$E$30,0,10*ROW('Sanitation Data'!E65)))</f>
        <v/>
      </c>
      <c r="CW71" s="36" t="str">
        <f ca="true">+IF(OFFSET('Sanitation Data'!$E$31,0,10*ROW('Sanitation Data'!E65))="","",OFFSET('Sanitation Data'!$E$31,0,10*ROW('Sanitation Data'!E65)))</f>
        <v/>
      </c>
      <c r="CX71" s="36" t="str">
        <f ca="true">+IF(OFFSET('Sanitation Data'!$E$32,0,10*ROW('Sanitation Data'!E65))="","",OFFSET('Sanitation Data'!$E$32,0,10*ROW('Sanitation Data'!E65)))</f>
        <v/>
      </c>
      <c r="CY71" s="36" t="str">
        <f ca="true">+IF(OFFSET('Sanitation Data'!$E$33,0,10*ROW('Sanitation Data'!E65))="","",OFFSET('Sanitation Data'!$E$33,0,10*ROW('Sanitation Data'!E65)))</f>
        <v/>
      </c>
      <c r="CZ71" s="36" t="str">
        <f ca="true">+IF(OFFSET('Sanitation Data'!$F$29,0,10*ROW('Sanitation Data'!F65))="","",OFFSET('Sanitation Data'!$F$29,0,10*ROW('Sanitation Data'!F65)))</f>
        <v/>
      </c>
      <c r="DA71" s="36" t="str">
        <f ca="true">+IF(OFFSET('Sanitation Data'!$F$30,0,10*ROW('Sanitation Data'!F65))="","",OFFSET('Sanitation Data'!$F$30,0,10*ROW('Sanitation Data'!F65)))</f>
        <v/>
      </c>
      <c r="DB71" s="36" t="str">
        <f ca="true">+IF(OFFSET('Sanitation Data'!$F$31,0,10*ROW('Sanitation Data'!F65))="","",OFFSET('Sanitation Data'!$F$31,0,10*ROW('Sanitation Data'!F65)))</f>
        <v/>
      </c>
      <c r="DC71" s="36" t="str">
        <f ca="true">+IF(OFFSET('Sanitation Data'!$F$32,0,10*ROW('Sanitation Data'!F65))="","",OFFSET('Sanitation Data'!$F$32,0,10*ROW('Sanitation Data'!F65)))</f>
        <v/>
      </c>
      <c r="DD71" s="36" t="str">
        <f ca="true">+IF(OFFSET('Sanitation Data'!$F$33,0,10*ROW('Sanitation Data'!F65))="","",OFFSET('Sanitation Data'!$F$33,0,10*ROW('Sanitation Data'!F65)))</f>
        <v/>
      </c>
      <c r="DE71" s="36" t="str">
        <f ca="true">+IF(OFFSET('Sanitation Data'!$G$29,0,10*ROW('Sanitation Data'!G65))="","",OFFSET('Sanitation Data'!$G$29,0,10*ROW('Sanitation Data'!G65)))</f>
        <v/>
      </c>
      <c r="DF71" s="36" t="str">
        <f ca="true">+IF(OFFSET('Sanitation Data'!$G$30,0,10*ROW('Sanitation Data'!G65))="","",OFFSET('Sanitation Data'!$G$30,0,10*ROW('Sanitation Data'!G65)))</f>
        <v/>
      </c>
      <c r="DG71" s="36" t="str">
        <f ca="true">+IF(OFFSET('Sanitation Data'!$G$31,0,10*ROW('Sanitation Data'!G65))="","",OFFSET('Sanitation Data'!$G$31,0,10*ROW('Sanitation Data'!G65)))</f>
        <v/>
      </c>
      <c r="DH71" s="36" t="str">
        <f ca="true">+IF(OFFSET('Sanitation Data'!$G$32,0,10*ROW('Sanitation Data'!G65))="","",OFFSET('Sanitation Data'!$G$32,0,10*ROW('Sanitation Data'!G65)))</f>
        <v/>
      </c>
      <c r="DI71" s="36" t="str">
        <f ca="true">+IF(OFFSET('Sanitation Data'!$G$33,0,10*ROW('Sanitation Data'!G65))="","",OFFSET('Sanitation Data'!$G$33,0,10*ROW('Sanitation Data'!G65)))</f>
        <v/>
      </c>
      <c r="DJ71" s="36" t="str">
        <f ca="true">+IF(OFFSET('Sanitation Data'!$H$29,0,10*ROW('Sanitation Data'!H65))="","",OFFSET('Sanitation Data'!$H$29,0,10*ROW('Sanitation Data'!H65)))</f>
        <v/>
      </c>
      <c r="DK71" s="36" t="str">
        <f ca="true">+IF(OFFSET('Sanitation Data'!$H$30,0,10*ROW('Sanitation Data'!H65))="","",OFFSET('Sanitation Data'!$H$30,0,10*ROW('Sanitation Data'!H65)))</f>
        <v/>
      </c>
      <c r="DL71" s="36" t="str">
        <f ca="true">+IF(OFFSET('Sanitation Data'!$H$31,0,10*ROW('Sanitation Data'!H65))="","",OFFSET('Sanitation Data'!$H$31,0,10*ROW('Sanitation Data'!H65)))</f>
        <v/>
      </c>
      <c r="DM71" s="36" t="str">
        <f ca="true">+IF(OFFSET('Sanitation Data'!$H$32,0,10*ROW('Sanitation Data'!H65))="","",OFFSET('Sanitation Data'!$H$32,0,10*ROW('Sanitation Data'!H65)))</f>
        <v/>
      </c>
      <c r="DN71" s="36" t="str">
        <f ca="true">+IF(OFFSET('Sanitation Data'!$H$33,0,10*ROW('Sanitation Data'!H65))="","",OFFSET('Sanitation Data'!$H$33,0,10*ROW('Sanitation Data'!H65)))</f>
        <v/>
      </c>
      <c r="DO71" s="36" t="str">
        <f ca="true">+IF(OFFSET('Hygiene Data'!$C$12,0,10*ROW('Hygiene Data'!C65))="","",OFFSET('Hygiene Data'!$C$12,0,10*ROW('Hygiene Data'!C65)))</f>
        <v/>
      </c>
      <c r="DP71" s="36" t="str">
        <f ca="true">+IF(OFFSET('Hygiene Data'!$C$13,0,10*ROW('Hygiene Data'!C65))="","",OFFSET('Hygiene Data'!$C$13,0,10*ROW('Hygiene Data'!C65)))</f>
        <v/>
      </c>
      <c r="DQ71" s="36" t="str">
        <f ca="true">+IF(OFFSET('Hygiene Data'!$C$14,0,10*ROW('Hygiene Data'!C65))="","",OFFSET('Hygiene Data'!$C$14,0,10*ROW('Hygiene Data'!C65)))</f>
        <v/>
      </c>
      <c r="DR71" s="36" t="str">
        <f ca="true">+IF(OFFSET('Hygiene Data'!$D$12,0,10*ROW('Hygiene Data'!D65))="","",OFFSET('Hygiene Data'!$D$12,0,10*ROW('Hygiene Data'!D65)))</f>
        <v/>
      </c>
      <c r="DS71" s="36" t="str">
        <f ca="true">+IF(OFFSET('Hygiene Data'!$D$13,0,10*ROW('Hygiene Data'!D65))="","",OFFSET('Hygiene Data'!$D$13,0,10*ROW('Hygiene Data'!D65)))</f>
        <v/>
      </c>
      <c r="DT71" s="36" t="str">
        <f ca="true">+IF(OFFSET('Hygiene Data'!$D$14,0,10*ROW('Hygiene Data'!D65))="","",OFFSET('Hygiene Data'!$D$14,0,10*ROW('Hygiene Data'!D65)))</f>
        <v/>
      </c>
      <c r="DU71" s="36" t="str">
        <f ca="true">+IF(OFFSET('Hygiene Data'!$E$12,0,10*ROW('Hygiene Data'!E65))="","",OFFSET('Hygiene Data'!$E$12,0,10*ROW('Hygiene Data'!E65)))</f>
        <v/>
      </c>
      <c r="DV71" s="36" t="str">
        <f ca="true">+IF(OFFSET('Hygiene Data'!$E$13,0,10*ROW('Hygiene Data'!E65))="","",OFFSET('Hygiene Data'!$E$13,0,10*ROW('Hygiene Data'!E65)))</f>
        <v/>
      </c>
      <c r="DW71" s="36" t="str">
        <f ca="true">+IF(OFFSET('Hygiene Data'!$E$14,0,10*ROW('Hygiene Data'!E65))="","",OFFSET('Hygiene Data'!$E$14,0,10*ROW('Hygiene Data'!E65)))</f>
        <v/>
      </c>
      <c r="DX71" s="36" t="str">
        <f ca="true">+IF(OFFSET('Hygiene Data'!$F$12,0,10*ROW('Hygiene Data'!F65))="","",OFFSET('Hygiene Data'!$F$12,0,10*ROW('Hygiene Data'!F65)))</f>
        <v/>
      </c>
      <c r="DY71" s="36" t="str">
        <f ca="true">+IF(OFFSET('Hygiene Data'!$F$13,0,10*ROW('Hygiene Data'!F65))="","",OFFSET('Hygiene Data'!$F$13,0,10*ROW('Hygiene Data'!F65)))</f>
        <v/>
      </c>
      <c r="DZ71" s="36" t="str">
        <f ca="true">+IF(OFFSET('Hygiene Data'!$F$14,0,10*ROW('Hygiene Data'!F65))="","",OFFSET('Hygiene Data'!$F$14,0,10*ROW('Hygiene Data'!F65)))</f>
        <v/>
      </c>
      <c r="EA71" s="36" t="str">
        <f ca="true">+IF(OFFSET('Hygiene Data'!$G$12,0,10*ROW('Hygiene Data'!G65))="","",OFFSET('Hygiene Data'!$G$12,0,10*ROW('Hygiene Data'!G65)))</f>
        <v/>
      </c>
      <c r="EB71" s="36" t="str">
        <f ca="true">+IF(OFFSET('Hygiene Data'!$G$13,0,10*ROW('Hygiene Data'!G65))="","",OFFSET('Hygiene Data'!$G$13,0,10*ROW('Hygiene Data'!G65)))</f>
        <v/>
      </c>
      <c r="EC71" s="36" t="str">
        <f ca="true">+IF(OFFSET('Hygiene Data'!$G$14,0,10*ROW('Hygiene Data'!G65))="","",OFFSET('Hygiene Data'!$G$14,0,10*ROW('Hygiene Data'!G65)))</f>
        <v/>
      </c>
      <c r="ED71" s="36" t="str">
        <f ca="true">+IF(OFFSET('Hygiene Data'!$H$12,0,10*ROW('Hygiene Data'!H65))="","",OFFSET('Hygiene Data'!$H$12,0,10*ROW('Hygiene Data'!H65)))</f>
        <v/>
      </c>
      <c r="EE71" s="36" t="str">
        <f ca="true">+IF(OFFSET('Hygiene Data'!$H$13,0,10*ROW('Hygiene Data'!H65))="","",OFFSET('Hygiene Data'!$H$13,0,10*ROW('Hygiene Data'!H65)))</f>
        <v/>
      </c>
      <c r="EF71" s="36" t="str">
        <f ca="true">+IF(OFFSET('Hygiene Data'!$H$14,0,10*ROW('Hygiene Data'!H65))="","",OFFSET('Hygiene Data'!$H$14,0,10*ROW('Hygiene Data'!H65)))</f>
        <v/>
      </c>
    </row>
    <row r="72" x14ac:dyDescent="0.2">
      <c r="A72" s="59" t="str">
        <f ca="true">+IF(OFFSET('Water Data'!$B$1,0,10*ROW('Water Data'!B69))="","",OFFSET('Water Data'!$B$1,0,10*ROW('Water Data'!B69)))</f>
        <v/>
      </c>
      <c r="B72" s="59" t="str">
        <f ca="true">+IF(OFFSET('Water Data'!$A$3,0,10*ROW('Water Data'!A69))="","",OFFSET('Water Data'!$A$3,0,10*ROW('Water Data'!A69)))</f>
        <v/>
      </c>
      <c r="C72" s="59" t="str">
        <f ca="true">+IF(OFFSET('Water Data'!$C$3,0,10*ROW('Water Data'!C69))="","",OFFSET('Water Data'!$C$3,0,10*ROW('Water Data'!C69)))</f>
        <v/>
      </c>
      <c r="D72" s="252"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52"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52"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52"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52"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52"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52"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52"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52"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52"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52"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52"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52"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52"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52"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52"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52"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52"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3"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3"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3"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3"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3"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3"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3"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3"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3"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3"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3"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3"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3"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3"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3"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3"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3"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3"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3"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3"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3"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3"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3"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3"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3"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3"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3"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3"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3"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3"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4"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4"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4"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4"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4"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4"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4"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4"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4"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4"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4"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4"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4"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4"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4"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4"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4"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4"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6" t="str">
        <f ca="true">+IF(OFFSET('Water Data'!$C$28,0,10*ROW('Water Data'!C66))="","",OFFSET('Water Data'!$C$28,0,10*ROW('Water Data'!C66)))</f>
        <v/>
      </c>
      <c r="BT72" s="36" t="str">
        <f ca="true">+IF(OFFSET('Water Data'!$C$29,0,10*ROW('Water Data'!C66))="","",OFFSET('Water Data'!$C$29,0,10*ROW('Water Data'!C66)))</f>
        <v/>
      </c>
      <c r="BU72" s="36" t="str">
        <f ca="true">+IF(OFFSET('Water Data'!$C$30,0,10*ROW('Water Data'!C66))="","",OFFSET('Water Data'!$C$30,0,10*ROW('Water Data'!C66)))</f>
        <v/>
      </c>
      <c r="BV72" s="36" t="str">
        <f ca="true">+IF(OFFSET('Water Data'!$D$28,0,10*ROW('Water Data'!D66))="","",OFFSET('Water Data'!$D$28,0,10*ROW('Water Data'!D66)))</f>
        <v/>
      </c>
      <c r="BW72" s="36" t="str">
        <f ca="true">+IF(OFFSET('Water Data'!$D$29,0,10*ROW('Water Data'!D66))="","",OFFSET('Water Data'!$D$29,0,10*ROW('Water Data'!D66)))</f>
        <v/>
      </c>
      <c r="BX72" s="36" t="str">
        <f ca="true">+IF(OFFSET('Water Data'!$D$30,0,10*ROW('Water Data'!D66))="","",OFFSET('Water Data'!$D$30,0,10*ROW('Water Data'!D66)))</f>
        <v/>
      </c>
      <c r="BY72" s="36" t="str">
        <f ca="true">+IF(OFFSET('Water Data'!$E$28,0,10*ROW('Water Data'!E66))="","",OFFSET('Water Data'!$E$28,0,10*ROW('Water Data'!E66)))</f>
        <v/>
      </c>
      <c r="BZ72" s="36" t="str">
        <f ca="true">+IF(OFFSET('Water Data'!$E$29,0,10*ROW('Water Data'!E66))="","",OFFSET('Water Data'!$E$29,0,10*ROW('Water Data'!E66)))</f>
        <v/>
      </c>
      <c r="CA72" s="36" t="str">
        <f ca="true">+IF(OFFSET('Water Data'!$E$30,0,10*ROW('Water Data'!E66))="","",OFFSET('Water Data'!$E$30,0,10*ROW('Water Data'!E66)))</f>
        <v/>
      </c>
      <c r="CB72" s="36" t="str">
        <f ca="true">+IF(OFFSET('Water Data'!$F$28,0,10*ROW('Water Data'!F66))="","",OFFSET('Water Data'!$F$28,0,10*ROW('Water Data'!F66)))</f>
        <v/>
      </c>
      <c r="CC72" s="36" t="str">
        <f ca="true">+IF(OFFSET('Water Data'!$F$29,0,10*ROW('Water Data'!F66))="","",OFFSET('Water Data'!$F$29,0,10*ROW('Water Data'!F66)))</f>
        <v/>
      </c>
      <c r="CD72" s="36" t="str">
        <f ca="true">+IF(OFFSET('Water Data'!$F$30,0,10*ROW('Water Data'!F66))="","",OFFSET('Water Data'!$F$30,0,10*ROW('Water Data'!F66)))</f>
        <v/>
      </c>
      <c r="CE72" s="36" t="str">
        <f ca="true">+IF(OFFSET('Water Data'!$G$28,0,10*ROW('Water Data'!G66))="","",OFFSET('Water Data'!$G$28,0,10*ROW('Water Data'!G66)))</f>
        <v/>
      </c>
      <c r="CF72" s="36" t="str">
        <f ca="true">+IF(OFFSET('Water Data'!$G$29,0,10*ROW('Water Data'!G66))="","",OFFSET('Water Data'!$G$29,0,10*ROW('Water Data'!G66)))</f>
        <v/>
      </c>
      <c r="CG72" s="36" t="str">
        <f ca="true">+IF(OFFSET('Water Data'!$G$30,0,10*ROW('Water Data'!G66))="","",OFFSET('Water Data'!$G$30,0,10*ROW('Water Data'!G66)))</f>
        <v/>
      </c>
      <c r="CH72" s="36" t="str">
        <f ca="true">+IF(OFFSET('Water Data'!$H$28,0,10*ROW('Water Data'!H66))="","",OFFSET('Water Data'!$H$28,0,10*ROW('Water Data'!H66)))</f>
        <v/>
      </c>
      <c r="CI72" s="36" t="str">
        <f ca="true">+IF(OFFSET('Water Data'!$H$29,0,10*ROW('Water Data'!H66))="","",OFFSET('Water Data'!$H$29,0,10*ROW('Water Data'!H66)))</f>
        <v/>
      </c>
      <c r="CJ72" s="36" t="str">
        <f ca="true">+IF(OFFSET('Water Data'!$H$30,0,10*ROW('Water Data'!H66))="","",OFFSET('Water Data'!$H$30,0,10*ROW('Water Data'!H66)))</f>
        <v/>
      </c>
      <c r="CK72" s="36" t="str">
        <f ca="true">+IF(OFFSET('Sanitation Data'!$C$29,0,10*ROW('Sanitation Data'!C66))="","",OFFSET('Sanitation Data'!$C$29,0,10*ROW('Sanitation Data'!C66)))</f>
        <v/>
      </c>
      <c r="CL72" s="36" t="str">
        <f ca="true">+IF(OFFSET('Sanitation Data'!$C$30,0,10*ROW('Sanitation Data'!C66))="","",OFFSET('Sanitation Data'!$C$30,0,10*ROW('Sanitation Data'!C66)))</f>
        <v/>
      </c>
      <c r="CM72" s="36" t="str">
        <f ca="true">+IF(OFFSET('Sanitation Data'!$C$31,0,10*ROW('Sanitation Data'!C66))="","",OFFSET('Sanitation Data'!$C$31,0,10*ROW('Sanitation Data'!C66)))</f>
        <v/>
      </c>
      <c r="CN72" s="36" t="str">
        <f ca="true">+IF(OFFSET('Sanitation Data'!$C$32,0,10*ROW('Sanitation Data'!C66))="","",OFFSET('Sanitation Data'!$C$32,0,10*ROW('Sanitation Data'!C66)))</f>
        <v/>
      </c>
      <c r="CO72" s="36" t="str">
        <f ca="true">+IF(OFFSET('Sanitation Data'!$C$33,0,10*ROW('Sanitation Data'!C66))="","",OFFSET('Sanitation Data'!$C$33,0,10*ROW('Sanitation Data'!C66)))</f>
        <v/>
      </c>
      <c r="CP72" s="36" t="str">
        <f ca="true">+IF(OFFSET('Sanitation Data'!$D$29,0,10*ROW('Sanitation Data'!D66))="","",OFFSET('Sanitation Data'!$D$29,0,10*ROW('Sanitation Data'!D66)))</f>
        <v/>
      </c>
      <c r="CQ72" s="36" t="str">
        <f ca="true">+IF(OFFSET('Sanitation Data'!$D$30,0,10*ROW('Sanitation Data'!D66))="","",OFFSET('Sanitation Data'!$D$30,0,10*ROW('Sanitation Data'!D66)))</f>
        <v/>
      </c>
      <c r="CR72" s="36" t="str">
        <f ca="true">+IF(OFFSET('Sanitation Data'!$D$31,0,10*ROW('Sanitation Data'!D66))="","",OFFSET('Sanitation Data'!$D$31,0,10*ROW('Sanitation Data'!D66)))</f>
        <v/>
      </c>
      <c r="CS72" s="36" t="str">
        <f ca="true">+IF(OFFSET('Sanitation Data'!$D$32,0,10*ROW('Sanitation Data'!D66))="","",OFFSET('Sanitation Data'!$D$32,0,10*ROW('Sanitation Data'!D66)))</f>
        <v/>
      </c>
      <c r="CT72" s="36" t="str">
        <f ca="true">+IF(OFFSET('Sanitation Data'!$D$33,0,10*ROW('Sanitation Data'!D66))="","",OFFSET('Sanitation Data'!$D$33,0,10*ROW('Sanitation Data'!D66)))</f>
        <v/>
      </c>
      <c r="CU72" s="36" t="str">
        <f ca="true">+IF(OFFSET('Sanitation Data'!$E$29,0,10*ROW('Sanitation Data'!E66))="","",OFFSET('Sanitation Data'!$E$29,0,10*ROW('Sanitation Data'!E66)))</f>
        <v/>
      </c>
      <c r="CV72" s="36" t="str">
        <f ca="true">+IF(OFFSET('Sanitation Data'!$E$30,0,10*ROW('Sanitation Data'!E66))="","",OFFSET('Sanitation Data'!$E$30,0,10*ROW('Sanitation Data'!E66)))</f>
        <v/>
      </c>
      <c r="CW72" s="36" t="str">
        <f ca="true">+IF(OFFSET('Sanitation Data'!$E$31,0,10*ROW('Sanitation Data'!E66))="","",OFFSET('Sanitation Data'!$E$31,0,10*ROW('Sanitation Data'!E66)))</f>
        <v/>
      </c>
      <c r="CX72" s="36" t="str">
        <f ca="true">+IF(OFFSET('Sanitation Data'!$E$32,0,10*ROW('Sanitation Data'!E66))="","",OFFSET('Sanitation Data'!$E$32,0,10*ROW('Sanitation Data'!E66)))</f>
        <v/>
      </c>
      <c r="CY72" s="36" t="str">
        <f ca="true">+IF(OFFSET('Sanitation Data'!$E$33,0,10*ROW('Sanitation Data'!E66))="","",OFFSET('Sanitation Data'!$E$33,0,10*ROW('Sanitation Data'!E66)))</f>
        <v/>
      </c>
      <c r="CZ72" s="36" t="str">
        <f ca="true">+IF(OFFSET('Sanitation Data'!$F$29,0,10*ROW('Sanitation Data'!F66))="","",OFFSET('Sanitation Data'!$F$29,0,10*ROW('Sanitation Data'!F66)))</f>
        <v/>
      </c>
      <c r="DA72" s="36" t="str">
        <f ca="true">+IF(OFFSET('Sanitation Data'!$F$30,0,10*ROW('Sanitation Data'!F66))="","",OFFSET('Sanitation Data'!$F$30,0,10*ROW('Sanitation Data'!F66)))</f>
        <v/>
      </c>
      <c r="DB72" s="36" t="str">
        <f ca="true">+IF(OFFSET('Sanitation Data'!$F$31,0,10*ROW('Sanitation Data'!F66))="","",OFFSET('Sanitation Data'!$F$31,0,10*ROW('Sanitation Data'!F66)))</f>
        <v/>
      </c>
      <c r="DC72" s="36" t="str">
        <f ca="true">+IF(OFFSET('Sanitation Data'!$F$32,0,10*ROW('Sanitation Data'!F66))="","",OFFSET('Sanitation Data'!$F$32,0,10*ROW('Sanitation Data'!F66)))</f>
        <v/>
      </c>
      <c r="DD72" s="36" t="str">
        <f ca="true">+IF(OFFSET('Sanitation Data'!$F$33,0,10*ROW('Sanitation Data'!F66))="","",OFFSET('Sanitation Data'!$F$33,0,10*ROW('Sanitation Data'!F66)))</f>
        <v/>
      </c>
      <c r="DE72" s="36" t="str">
        <f ca="true">+IF(OFFSET('Sanitation Data'!$G$29,0,10*ROW('Sanitation Data'!G66))="","",OFFSET('Sanitation Data'!$G$29,0,10*ROW('Sanitation Data'!G66)))</f>
        <v/>
      </c>
      <c r="DF72" s="36" t="str">
        <f ca="true">+IF(OFFSET('Sanitation Data'!$G$30,0,10*ROW('Sanitation Data'!G66))="","",OFFSET('Sanitation Data'!$G$30,0,10*ROW('Sanitation Data'!G66)))</f>
        <v/>
      </c>
      <c r="DG72" s="36" t="str">
        <f ca="true">+IF(OFFSET('Sanitation Data'!$G$31,0,10*ROW('Sanitation Data'!G66))="","",OFFSET('Sanitation Data'!$G$31,0,10*ROW('Sanitation Data'!G66)))</f>
        <v/>
      </c>
      <c r="DH72" s="36" t="str">
        <f ca="true">+IF(OFFSET('Sanitation Data'!$G$32,0,10*ROW('Sanitation Data'!G66))="","",OFFSET('Sanitation Data'!$G$32,0,10*ROW('Sanitation Data'!G66)))</f>
        <v/>
      </c>
      <c r="DI72" s="36" t="str">
        <f ca="true">+IF(OFFSET('Sanitation Data'!$G$33,0,10*ROW('Sanitation Data'!G66))="","",OFFSET('Sanitation Data'!$G$33,0,10*ROW('Sanitation Data'!G66)))</f>
        <v/>
      </c>
      <c r="DJ72" s="36" t="str">
        <f ca="true">+IF(OFFSET('Sanitation Data'!$H$29,0,10*ROW('Sanitation Data'!H66))="","",OFFSET('Sanitation Data'!$H$29,0,10*ROW('Sanitation Data'!H66)))</f>
        <v/>
      </c>
      <c r="DK72" s="36" t="str">
        <f ca="true">+IF(OFFSET('Sanitation Data'!$H$30,0,10*ROW('Sanitation Data'!H66))="","",OFFSET('Sanitation Data'!$H$30,0,10*ROW('Sanitation Data'!H66)))</f>
        <v/>
      </c>
      <c r="DL72" s="36" t="str">
        <f ca="true">+IF(OFFSET('Sanitation Data'!$H$31,0,10*ROW('Sanitation Data'!H66))="","",OFFSET('Sanitation Data'!$H$31,0,10*ROW('Sanitation Data'!H66)))</f>
        <v/>
      </c>
      <c r="DM72" s="36" t="str">
        <f ca="true">+IF(OFFSET('Sanitation Data'!$H$32,0,10*ROW('Sanitation Data'!H66))="","",OFFSET('Sanitation Data'!$H$32,0,10*ROW('Sanitation Data'!H66)))</f>
        <v/>
      </c>
      <c r="DN72" s="36" t="str">
        <f ca="true">+IF(OFFSET('Sanitation Data'!$H$33,0,10*ROW('Sanitation Data'!H66))="","",OFFSET('Sanitation Data'!$H$33,0,10*ROW('Sanitation Data'!H66)))</f>
        <v/>
      </c>
      <c r="DO72" s="36" t="str">
        <f ca="true">+IF(OFFSET('Hygiene Data'!$C$12,0,10*ROW('Hygiene Data'!C66))="","",OFFSET('Hygiene Data'!$C$12,0,10*ROW('Hygiene Data'!C66)))</f>
        <v/>
      </c>
      <c r="DP72" s="36" t="str">
        <f ca="true">+IF(OFFSET('Hygiene Data'!$C$13,0,10*ROW('Hygiene Data'!C66))="","",OFFSET('Hygiene Data'!$C$13,0,10*ROW('Hygiene Data'!C66)))</f>
        <v/>
      </c>
      <c r="DQ72" s="36" t="str">
        <f ca="true">+IF(OFFSET('Hygiene Data'!$C$14,0,10*ROW('Hygiene Data'!C66))="","",OFFSET('Hygiene Data'!$C$14,0,10*ROW('Hygiene Data'!C66)))</f>
        <v/>
      </c>
      <c r="DR72" s="36" t="str">
        <f ca="true">+IF(OFFSET('Hygiene Data'!$D$12,0,10*ROW('Hygiene Data'!D66))="","",OFFSET('Hygiene Data'!$D$12,0,10*ROW('Hygiene Data'!D66)))</f>
        <v/>
      </c>
      <c r="DS72" s="36" t="str">
        <f ca="true">+IF(OFFSET('Hygiene Data'!$D$13,0,10*ROW('Hygiene Data'!D66))="","",OFFSET('Hygiene Data'!$D$13,0,10*ROW('Hygiene Data'!D66)))</f>
        <v/>
      </c>
      <c r="DT72" s="36" t="str">
        <f ca="true">+IF(OFFSET('Hygiene Data'!$D$14,0,10*ROW('Hygiene Data'!D66))="","",OFFSET('Hygiene Data'!$D$14,0,10*ROW('Hygiene Data'!D66)))</f>
        <v/>
      </c>
      <c r="DU72" s="36" t="str">
        <f ca="true">+IF(OFFSET('Hygiene Data'!$E$12,0,10*ROW('Hygiene Data'!E66))="","",OFFSET('Hygiene Data'!$E$12,0,10*ROW('Hygiene Data'!E66)))</f>
        <v/>
      </c>
      <c r="DV72" s="36" t="str">
        <f ca="true">+IF(OFFSET('Hygiene Data'!$E$13,0,10*ROW('Hygiene Data'!E66))="","",OFFSET('Hygiene Data'!$E$13,0,10*ROW('Hygiene Data'!E66)))</f>
        <v/>
      </c>
      <c r="DW72" s="36" t="str">
        <f ca="true">+IF(OFFSET('Hygiene Data'!$E$14,0,10*ROW('Hygiene Data'!E66))="","",OFFSET('Hygiene Data'!$E$14,0,10*ROW('Hygiene Data'!E66)))</f>
        <v/>
      </c>
      <c r="DX72" s="36" t="str">
        <f ca="true">+IF(OFFSET('Hygiene Data'!$F$12,0,10*ROW('Hygiene Data'!F66))="","",OFFSET('Hygiene Data'!$F$12,0,10*ROW('Hygiene Data'!F66)))</f>
        <v/>
      </c>
      <c r="DY72" s="36" t="str">
        <f ca="true">+IF(OFFSET('Hygiene Data'!$F$13,0,10*ROW('Hygiene Data'!F66))="","",OFFSET('Hygiene Data'!$F$13,0,10*ROW('Hygiene Data'!F66)))</f>
        <v/>
      </c>
      <c r="DZ72" s="36" t="str">
        <f ca="true">+IF(OFFSET('Hygiene Data'!$F$14,0,10*ROW('Hygiene Data'!F66))="","",OFFSET('Hygiene Data'!$F$14,0,10*ROW('Hygiene Data'!F66)))</f>
        <v/>
      </c>
      <c r="EA72" s="36" t="str">
        <f ca="true">+IF(OFFSET('Hygiene Data'!$G$12,0,10*ROW('Hygiene Data'!G66))="","",OFFSET('Hygiene Data'!$G$12,0,10*ROW('Hygiene Data'!G66)))</f>
        <v/>
      </c>
      <c r="EB72" s="36" t="str">
        <f ca="true">+IF(OFFSET('Hygiene Data'!$G$13,0,10*ROW('Hygiene Data'!G66))="","",OFFSET('Hygiene Data'!$G$13,0,10*ROW('Hygiene Data'!G66)))</f>
        <v/>
      </c>
      <c r="EC72" s="36" t="str">
        <f ca="true">+IF(OFFSET('Hygiene Data'!$G$14,0,10*ROW('Hygiene Data'!G66))="","",OFFSET('Hygiene Data'!$G$14,0,10*ROW('Hygiene Data'!G66)))</f>
        <v/>
      </c>
      <c r="ED72" s="36" t="str">
        <f ca="true">+IF(OFFSET('Hygiene Data'!$H$12,0,10*ROW('Hygiene Data'!H66))="","",OFFSET('Hygiene Data'!$H$12,0,10*ROW('Hygiene Data'!H66)))</f>
        <v/>
      </c>
      <c r="EE72" s="36" t="str">
        <f ca="true">+IF(OFFSET('Hygiene Data'!$H$13,0,10*ROW('Hygiene Data'!H66))="","",OFFSET('Hygiene Data'!$H$13,0,10*ROW('Hygiene Data'!H66)))</f>
        <v/>
      </c>
      <c r="EF72" s="36" t="str">
        <f ca="true">+IF(OFFSET('Hygiene Data'!$H$14,0,10*ROW('Hygiene Data'!H66))="","",OFFSET('Hygiene Data'!$H$14,0,10*ROW('Hygiene Data'!H66)))</f>
        <v/>
      </c>
    </row>
    <row r="73" x14ac:dyDescent="0.2">
      <c r="A73" s="59" t="str">
        <f ca="true">+IF(OFFSET('Water Data'!$B$1,0,10*ROW('Water Data'!B70))="","",OFFSET('Water Data'!$B$1,0,10*ROW('Water Data'!B70)))</f>
        <v/>
      </c>
      <c r="B73" s="59" t="str">
        <f ca="true">+IF(OFFSET('Water Data'!$A$3,0,10*ROW('Water Data'!A70))="","",OFFSET('Water Data'!$A$3,0,10*ROW('Water Data'!A70)))</f>
        <v/>
      </c>
      <c r="C73" s="59" t="str">
        <f ca="true">+IF(OFFSET('Water Data'!$C$3,0,10*ROW('Water Data'!C70))="","",OFFSET('Water Data'!$C$3,0,10*ROW('Water Data'!C70)))</f>
        <v/>
      </c>
      <c r="D73" s="252"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52"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52"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52"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52"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52"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52"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52"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52"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52"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52"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52"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52"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52"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52"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52"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52"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52"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3"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3"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3"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3"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3"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3"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3"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3"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3"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3"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3"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3"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3"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3"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3"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3"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3"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3"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3"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3"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3"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3"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3"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3"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3"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3"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3"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3"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3"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3"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4"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4"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4"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4"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4"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4"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4"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4"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4"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4"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4"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4"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4"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4"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4"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4"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4"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4"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6" t="str">
        <f ca="true">+IF(OFFSET('Water Data'!$C$28,0,10*ROW('Water Data'!C67))="","",OFFSET('Water Data'!$C$28,0,10*ROW('Water Data'!C67)))</f>
        <v/>
      </c>
      <c r="BT73" s="36" t="str">
        <f ca="true">+IF(OFFSET('Water Data'!$C$29,0,10*ROW('Water Data'!C67))="","",OFFSET('Water Data'!$C$29,0,10*ROW('Water Data'!C67)))</f>
        <v/>
      </c>
      <c r="BU73" s="36" t="str">
        <f ca="true">+IF(OFFSET('Water Data'!$C$30,0,10*ROW('Water Data'!C67))="","",OFFSET('Water Data'!$C$30,0,10*ROW('Water Data'!C67)))</f>
        <v/>
      </c>
      <c r="BV73" s="36" t="str">
        <f ca="true">+IF(OFFSET('Water Data'!$D$28,0,10*ROW('Water Data'!D67))="","",OFFSET('Water Data'!$D$28,0,10*ROW('Water Data'!D67)))</f>
        <v/>
      </c>
      <c r="BW73" s="36" t="str">
        <f ca="true">+IF(OFFSET('Water Data'!$D$29,0,10*ROW('Water Data'!D67))="","",OFFSET('Water Data'!$D$29,0,10*ROW('Water Data'!D67)))</f>
        <v/>
      </c>
      <c r="BX73" s="36" t="str">
        <f ca="true">+IF(OFFSET('Water Data'!$D$30,0,10*ROW('Water Data'!D67))="","",OFFSET('Water Data'!$D$30,0,10*ROW('Water Data'!D67)))</f>
        <v/>
      </c>
      <c r="BY73" s="36" t="str">
        <f ca="true">+IF(OFFSET('Water Data'!$E$28,0,10*ROW('Water Data'!E67))="","",OFFSET('Water Data'!$E$28,0,10*ROW('Water Data'!E67)))</f>
        <v/>
      </c>
      <c r="BZ73" s="36" t="str">
        <f ca="true">+IF(OFFSET('Water Data'!$E$29,0,10*ROW('Water Data'!E67))="","",OFFSET('Water Data'!$E$29,0,10*ROW('Water Data'!E67)))</f>
        <v/>
      </c>
      <c r="CA73" s="36" t="str">
        <f ca="true">+IF(OFFSET('Water Data'!$E$30,0,10*ROW('Water Data'!E67))="","",OFFSET('Water Data'!$E$30,0,10*ROW('Water Data'!E67)))</f>
        <v/>
      </c>
      <c r="CB73" s="36" t="str">
        <f ca="true">+IF(OFFSET('Water Data'!$F$28,0,10*ROW('Water Data'!F67))="","",OFFSET('Water Data'!$F$28,0,10*ROW('Water Data'!F67)))</f>
        <v/>
      </c>
      <c r="CC73" s="36" t="str">
        <f ca="true">+IF(OFFSET('Water Data'!$F$29,0,10*ROW('Water Data'!F67))="","",OFFSET('Water Data'!$F$29,0,10*ROW('Water Data'!F67)))</f>
        <v/>
      </c>
      <c r="CD73" s="36" t="str">
        <f ca="true">+IF(OFFSET('Water Data'!$F$30,0,10*ROW('Water Data'!F67))="","",OFFSET('Water Data'!$F$30,0,10*ROW('Water Data'!F67)))</f>
        <v/>
      </c>
      <c r="CE73" s="36" t="str">
        <f ca="true">+IF(OFFSET('Water Data'!$G$28,0,10*ROW('Water Data'!G67))="","",OFFSET('Water Data'!$G$28,0,10*ROW('Water Data'!G67)))</f>
        <v/>
      </c>
      <c r="CF73" s="36" t="str">
        <f ca="true">+IF(OFFSET('Water Data'!$G$29,0,10*ROW('Water Data'!G67))="","",OFFSET('Water Data'!$G$29,0,10*ROW('Water Data'!G67)))</f>
        <v/>
      </c>
      <c r="CG73" s="36" t="str">
        <f ca="true">+IF(OFFSET('Water Data'!$G$30,0,10*ROW('Water Data'!G67))="","",OFFSET('Water Data'!$G$30,0,10*ROW('Water Data'!G67)))</f>
        <v/>
      </c>
      <c r="CH73" s="36" t="str">
        <f ca="true">+IF(OFFSET('Water Data'!$H$28,0,10*ROW('Water Data'!H67))="","",OFFSET('Water Data'!$H$28,0,10*ROW('Water Data'!H67)))</f>
        <v/>
      </c>
      <c r="CI73" s="36" t="str">
        <f ca="true">+IF(OFFSET('Water Data'!$H$29,0,10*ROW('Water Data'!H67))="","",OFFSET('Water Data'!$H$29,0,10*ROW('Water Data'!H67)))</f>
        <v/>
      </c>
      <c r="CJ73" s="36" t="str">
        <f ca="true">+IF(OFFSET('Water Data'!$H$30,0,10*ROW('Water Data'!H67))="","",OFFSET('Water Data'!$H$30,0,10*ROW('Water Data'!H67)))</f>
        <v/>
      </c>
      <c r="CK73" s="36" t="str">
        <f ca="true">+IF(OFFSET('Sanitation Data'!$C$29,0,10*ROW('Sanitation Data'!C67))="","",OFFSET('Sanitation Data'!$C$29,0,10*ROW('Sanitation Data'!C67)))</f>
        <v/>
      </c>
      <c r="CL73" s="36" t="str">
        <f ca="true">+IF(OFFSET('Sanitation Data'!$C$30,0,10*ROW('Sanitation Data'!C67))="","",OFFSET('Sanitation Data'!$C$30,0,10*ROW('Sanitation Data'!C67)))</f>
        <v/>
      </c>
      <c r="CM73" s="36" t="str">
        <f ca="true">+IF(OFFSET('Sanitation Data'!$C$31,0,10*ROW('Sanitation Data'!C67))="","",OFFSET('Sanitation Data'!$C$31,0,10*ROW('Sanitation Data'!C67)))</f>
        <v/>
      </c>
      <c r="CN73" s="36" t="str">
        <f ca="true">+IF(OFFSET('Sanitation Data'!$C$32,0,10*ROW('Sanitation Data'!C67))="","",OFFSET('Sanitation Data'!$C$32,0,10*ROW('Sanitation Data'!C67)))</f>
        <v/>
      </c>
      <c r="CO73" s="36" t="str">
        <f ca="true">+IF(OFFSET('Sanitation Data'!$C$33,0,10*ROW('Sanitation Data'!C67))="","",OFFSET('Sanitation Data'!$C$33,0,10*ROW('Sanitation Data'!C67)))</f>
        <v/>
      </c>
      <c r="CP73" s="36" t="str">
        <f ca="true">+IF(OFFSET('Sanitation Data'!$D$29,0,10*ROW('Sanitation Data'!D67))="","",OFFSET('Sanitation Data'!$D$29,0,10*ROW('Sanitation Data'!D67)))</f>
        <v/>
      </c>
      <c r="CQ73" s="36" t="str">
        <f ca="true">+IF(OFFSET('Sanitation Data'!$D$30,0,10*ROW('Sanitation Data'!D67))="","",OFFSET('Sanitation Data'!$D$30,0,10*ROW('Sanitation Data'!D67)))</f>
        <v/>
      </c>
      <c r="CR73" s="36" t="str">
        <f ca="true">+IF(OFFSET('Sanitation Data'!$D$31,0,10*ROW('Sanitation Data'!D67))="","",OFFSET('Sanitation Data'!$D$31,0,10*ROW('Sanitation Data'!D67)))</f>
        <v/>
      </c>
      <c r="CS73" s="36" t="str">
        <f ca="true">+IF(OFFSET('Sanitation Data'!$D$32,0,10*ROW('Sanitation Data'!D67))="","",OFFSET('Sanitation Data'!$D$32,0,10*ROW('Sanitation Data'!D67)))</f>
        <v/>
      </c>
      <c r="CT73" s="36" t="str">
        <f ca="true">+IF(OFFSET('Sanitation Data'!$D$33,0,10*ROW('Sanitation Data'!D67))="","",OFFSET('Sanitation Data'!$D$33,0,10*ROW('Sanitation Data'!D67)))</f>
        <v/>
      </c>
      <c r="CU73" s="36" t="str">
        <f ca="true">+IF(OFFSET('Sanitation Data'!$E$29,0,10*ROW('Sanitation Data'!E67))="","",OFFSET('Sanitation Data'!$E$29,0,10*ROW('Sanitation Data'!E67)))</f>
        <v/>
      </c>
      <c r="CV73" s="36" t="str">
        <f ca="true">+IF(OFFSET('Sanitation Data'!$E$30,0,10*ROW('Sanitation Data'!E67))="","",OFFSET('Sanitation Data'!$E$30,0,10*ROW('Sanitation Data'!E67)))</f>
        <v/>
      </c>
      <c r="CW73" s="36" t="str">
        <f ca="true">+IF(OFFSET('Sanitation Data'!$E$31,0,10*ROW('Sanitation Data'!E67))="","",OFFSET('Sanitation Data'!$E$31,0,10*ROW('Sanitation Data'!E67)))</f>
        <v/>
      </c>
      <c r="CX73" s="36" t="str">
        <f ca="true">+IF(OFFSET('Sanitation Data'!$E$32,0,10*ROW('Sanitation Data'!E67))="","",OFFSET('Sanitation Data'!$E$32,0,10*ROW('Sanitation Data'!E67)))</f>
        <v/>
      </c>
      <c r="CY73" s="36" t="str">
        <f ca="true">+IF(OFFSET('Sanitation Data'!$E$33,0,10*ROW('Sanitation Data'!E67))="","",OFFSET('Sanitation Data'!$E$33,0,10*ROW('Sanitation Data'!E67)))</f>
        <v/>
      </c>
      <c r="CZ73" s="36" t="str">
        <f ca="true">+IF(OFFSET('Sanitation Data'!$F$29,0,10*ROW('Sanitation Data'!F67))="","",OFFSET('Sanitation Data'!$F$29,0,10*ROW('Sanitation Data'!F67)))</f>
        <v/>
      </c>
      <c r="DA73" s="36" t="str">
        <f ca="true">+IF(OFFSET('Sanitation Data'!$F$30,0,10*ROW('Sanitation Data'!F67))="","",OFFSET('Sanitation Data'!$F$30,0,10*ROW('Sanitation Data'!F67)))</f>
        <v/>
      </c>
      <c r="DB73" s="36" t="str">
        <f ca="true">+IF(OFFSET('Sanitation Data'!$F$31,0,10*ROW('Sanitation Data'!F67))="","",OFFSET('Sanitation Data'!$F$31,0,10*ROW('Sanitation Data'!F67)))</f>
        <v/>
      </c>
      <c r="DC73" s="36" t="str">
        <f ca="true">+IF(OFFSET('Sanitation Data'!$F$32,0,10*ROW('Sanitation Data'!F67))="","",OFFSET('Sanitation Data'!$F$32,0,10*ROW('Sanitation Data'!F67)))</f>
        <v/>
      </c>
      <c r="DD73" s="36" t="str">
        <f ca="true">+IF(OFFSET('Sanitation Data'!$F$33,0,10*ROW('Sanitation Data'!F67))="","",OFFSET('Sanitation Data'!$F$33,0,10*ROW('Sanitation Data'!F67)))</f>
        <v/>
      </c>
      <c r="DE73" s="36" t="str">
        <f ca="true">+IF(OFFSET('Sanitation Data'!$G$29,0,10*ROW('Sanitation Data'!G67))="","",OFFSET('Sanitation Data'!$G$29,0,10*ROW('Sanitation Data'!G67)))</f>
        <v/>
      </c>
      <c r="DF73" s="36" t="str">
        <f ca="true">+IF(OFFSET('Sanitation Data'!$G$30,0,10*ROW('Sanitation Data'!G67))="","",OFFSET('Sanitation Data'!$G$30,0,10*ROW('Sanitation Data'!G67)))</f>
        <v/>
      </c>
      <c r="DG73" s="36" t="str">
        <f ca="true">+IF(OFFSET('Sanitation Data'!$G$31,0,10*ROW('Sanitation Data'!G67))="","",OFFSET('Sanitation Data'!$G$31,0,10*ROW('Sanitation Data'!G67)))</f>
        <v/>
      </c>
      <c r="DH73" s="36" t="str">
        <f ca="true">+IF(OFFSET('Sanitation Data'!$G$32,0,10*ROW('Sanitation Data'!G67))="","",OFFSET('Sanitation Data'!$G$32,0,10*ROW('Sanitation Data'!G67)))</f>
        <v/>
      </c>
      <c r="DI73" s="36" t="str">
        <f ca="true">+IF(OFFSET('Sanitation Data'!$G$33,0,10*ROW('Sanitation Data'!G67))="","",OFFSET('Sanitation Data'!$G$33,0,10*ROW('Sanitation Data'!G67)))</f>
        <v/>
      </c>
      <c r="DJ73" s="36" t="str">
        <f ca="true">+IF(OFFSET('Sanitation Data'!$H$29,0,10*ROW('Sanitation Data'!H67))="","",OFFSET('Sanitation Data'!$H$29,0,10*ROW('Sanitation Data'!H67)))</f>
        <v/>
      </c>
      <c r="DK73" s="36" t="str">
        <f ca="true">+IF(OFFSET('Sanitation Data'!$H$30,0,10*ROW('Sanitation Data'!H67))="","",OFFSET('Sanitation Data'!$H$30,0,10*ROW('Sanitation Data'!H67)))</f>
        <v/>
      </c>
      <c r="DL73" s="36" t="str">
        <f ca="true">+IF(OFFSET('Sanitation Data'!$H$31,0,10*ROW('Sanitation Data'!H67))="","",OFFSET('Sanitation Data'!$H$31,0,10*ROW('Sanitation Data'!H67)))</f>
        <v/>
      </c>
      <c r="DM73" s="36" t="str">
        <f ca="true">+IF(OFFSET('Sanitation Data'!$H$32,0,10*ROW('Sanitation Data'!H67))="","",OFFSET('Sanitation Data'!$H$32,0,10*ROW('Sanitation Data'!H67)))</f>
        <v/>
      </c>
      <c r="DN73" s="36" t="str">
        <f ca="true">+IF(OFFSET('Sanitation Data'!$H$33,0,10*ROW('Sanitation Data'!H67))="","",OFFSET('Sanitation Data'!$H$33,0,10*ROW('Sanitation Data'!H67)))</f>
        <v/>
      </c>
      <c r="DO73" s="36" t="str">
        <f ca="true">+IF(OFFSET('Hygiene Data'!$C$12,0,10*ROW('Hygiene Data'!C67))="","",OFFSET('Hygiene Data'!$C$12,0,10*ROW('Hygiene Data'!C67)))</f>
        <v/>
      </c>
      <c r="DP73" s="36" t="str">
        <f ca="true">+IF(OFFSET('Hygiene Data'!$C$13,0,10*ROW('Hygiene Data'!C67))="","",OFFSET('Hygiene Data'!$C$13,0,10*ROW('Hygiene Data'!C67)))</f>
        <v/>
      </c>
      <c r="DQ73" s="36" t="str">
        <f ca="true">+IF(OFFSET('Hygiene Data'!$C$14,0,10*ROW('Hygiene Data'!C67))="","",OFFSET('Hygiene Data'!$C$14,0,10*ROW('Hygiene Data'!C67)))</f>
        <v/>
      </c>
      <c r="DR73" s="36" t="str">
        <f ca="true">+IF(OFFSET('Hygiene Data'!$D$12,0,10*ROW('Hygiene Data'!D67))="","",OFFSET('Hygiene Data'!$D$12,0,10*ROW('Hygiene Data'!D67)))</f>
        <v/>
      </c>
      <c r="DS73" s="36" t="str">
        <f ca="true">+IF(OFFSET('Hygiene Data'!$D$13,0,10*ROW('Hygiene Data'!D67))="","",OFFSET('Hygiene Data'!$D$13,0,10*ROW('Hygiene Data'!D67)))</f>
        <v/>
      </c>
      <c r="DT73" s="36" t="str">
        <f ca="true">+IF(OFFSET('Hygiene Data'!$D$14,0,10*ROW('Hygiene Data'!D67))="","",OFFSET('Hygiene Data'!$D$14,0,10*ROW('Hygiene Data'!D67)))</f>
        <v/>
      </c>
      <c r="DU73" s="36" t="str">
        <f ca="true">+IF(OFFSET('Hygiene Data'!$E$12,0,10*ROW('Hygiene Data'!E67))="","",OFFSET('Hygiene Data'!$E$12,0,10*ROW('Hygiene Data'!E67)))</f>
        <v/>
      </c>
      <c r="DV73" s="36" t="str">
        <f ca="true">+IF(OFFSET('Hygiene Data'!$E$13,0,10*ROW('Hygiene Data'!E67))="","",OFFSET('Hygiene Data'!$E$13,0,10*ROW('Hygiene Data'!E67)))</f>
        <v/>
      </c>
      <c r="DW73" s="36" t="str">
        <f ca="true">+IF(OFFSET('Hygiene Data'!$E$14,0,10*ROW('Hygiene Data'!E67))="","",OFFSET('Hygiene Data'!$E$14,0,10*ROW('Hygiene Data'!E67)))</f>
        <v/>
      </c>
      <c r="DX73" s="36" t="str">
        <f ca="true">+IF(OFFSET('Hygiene Data'!$F$12,0,10*ROW('Hygiene Data'!F67))="","",OFFSET('Hygiene Data'!$F$12,0,10*ROW('Hygiene Data'!F67)))</f>
        <v/>
      </c>
      <c r="DY73" s="36" t="str">
        <f ca="true">+IF(OFFSET('Hygiene Data'!$F$13,0,10*ROW('Hygiene Data'!F67))="","",OFFSET('Hygiene Data'!$F$13,0,10*ROW('Hygiene Data'!F67)))</f>
        <v/>
      </c>
      <c r="DZ73" s="36" t="str">
        <f ca="true">+IF(OFFSET('Hygiene Data'!$F$14,0,10*ROW('Hygiene Data'!F67))="","",OFFSET('Hygiene Data'!$F$14,0,10*ROW('Hygiene Data'!F67)))</f>
        <v/>
      </c>
      <c r="EA73" s="36" t="str">
        <f ca="true">+IF(OFFSET('Hygiene Data'!$G$12,0,10*ROW('Hygiene Data'!G67))="","",OFFSET('Hygiene Data'!$G$12,0,10*ROW('Hygiene Data'!G67)))</f>
        <v/>
      </c>
      <c r="EB73" s="36" t="str">
        <f ca="true">+IF(OFFSET('Hygiene Data'!$G$13,0,10*ROW('Hygiene Data'!G67))="","",OFFSET('Hygiene Data'!$G$13,0,10*ROW('Hygiene Data'!G67)))</f>
        <v/>
      </c>
      <c r="EC73" s="36" t="str">
        <f ca="true">+IF(OFFSET('Hygiene Data'!$G$14,0,10*ROW('Hygiene Data'!G67))="","",OFFSET('Hygiene Data'!$G$14,0,10*ROW('Hygiene Data'!G67)))</f>
        <v/>
      </c>
      <c r="ED73" s="36" t="str">
        <f ca="true">+IF(OFFSET('Hygiene Data'!$H$12,0,10*ROW('Hygiene Data'!H67))="","",OFFSET('Hygiene Data'!$H$12,0,10*ROW('Hygiene Data'!H67)))</f>
        <v/>
      </c>
      <c r="EE73" s="36" t="str">
        <f ca="true">+IF(OFFSET('Hygiene Data'!$H$13,0,10*ROW('Hygiene Data'!H67))="","",OFFSET('Hygiene Data'!$H$13,0,10*ROW('Hygiene Data'!H67)))</f>
        <v/>
      </c>
      <c r="EF73" s="36" t="str">
        <f ca="true">+IF(OFFSET('Hygiene Data'!$H$14,0,10*ROW('Hygiene Data'!H67))="","",OFFSET('Hygiene Data'!$H$14,0,10*ROW('Hygiene Data'!H67)))</f>
        <v/>
      </c>
    </row>
    <row r="74" x14ac:dyDescent="0.2">
      <c r="A74" s="59" t="str">
        <f ca="true">+IF(OFFSET('Water Data'!$B$1,0,10*ROW('Water Data'!B71))="","",OFFSET('Water Data'!$B$1,0,10*ROW('Water Data'!B71)))</f>
        <v/>
      </c>
      <c r="B74" s="59" t="str">
        <f ca="true">+IF(OFFSET('Water Data'!$A$3,0,10*ROW('Water Data'!A71))="","",OFFSET('Water Data'!$A$3,0,10*ROW('Water Data'!A71)))</f>
        <v/>
      </c>
      <c r="C74" s="59" t="str">
        <f ca="true">+IF(OFFSET('Water Data'!$C$3,0,10*ROW('Water Data'!C71))="","",OFFSET('Water Data'!$C$3,0,10*ROW('Water Data'!C71)))</f>
        <v/>
      </c>
      <c r="D74" s="252"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52"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52"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52"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52"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52"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52"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52"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52"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52"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52"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52"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52"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52"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52"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52"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52"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52"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3"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3"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3"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3"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3"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3"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3"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3"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3"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3"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3"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3"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3"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3"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3"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3"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3"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3"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3"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3"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3"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3"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3"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3"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3"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3"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3"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3"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3"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3"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4"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4"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4"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4"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4"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4"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4"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4"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4"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4"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4"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4"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4"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4"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4"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4"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4"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4"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6" t="str">
        <f ca="true">+IF(OFFSET('Water Data'!$C$28,0,10*ROW('Water Data'!C68))="","",OFFSET('Water Data'!$C$28,0,10*ROW('Water Data'!C68)))</f>
        <v/>
      </c>
      <c r="BT74" s="36" t="str">
        <f ca="true">+IF(OFFSET('Water Data'!$C$29,0,10*ROW('Water Data'!C68))="","",OFFSET('Water Data'!$C$29,0,10*ROW('Water Data'!C68)))</f>
        <v/>
      </c>
      <c r="BU74" s="36" t="str">
        <f ca="true">+IF(OFFSET('Water Data'!$C$30,0,10*ROW('Water Data'!C68))="","",OFFSET('Water Data'!$C$30,0,10*ROW('Water Data'!C68)))</f>
        <v/>
      </c>
      <c r="BV74" s="36" t="str">
        <f ca="true">+IF(OFFSET('Water Data'!$D$28,0,10*ROW('Water Data'!D68))="","",OFFSET('Water Data'!$D$28,0,10*ROW('Water Data'!D68)))</f>
        <v/>
      </c>
      <c r="BW74" s="36" t="str">
        <f ca="true">+IF(OFFSET('Water Data'!$D$29,0,10*ROW('Water Data'!D68))="","",OFFSET('Water Data'!$D$29,0,10*ROW('Water Data'!D68)))</f>
        <v/>
      </c>
      <c r="BX74" s="36" t="str">
        <f ca="true">+IF(OFFSET('Water Data'!$D$30,0,10*ROW('Water Data'!D68))="","",OFFSET('Water Data'!$D$30,0,10*ROW('Water Data'!D68)))</f>
        <v/>
      </c>
      <c r="BY74" s="36" t="str">
        <f ca="true">+IF(OFFSET('Water Data'!$E$28,0,10*ROW('Water Data'!E68))="","",OFFSET('Water Data'!$E$28,0,10*ROW('Water Data'!E68)))</f>
        <v/>
      </c>
      <c r="BZ74" s="36" t="str">
        <f ca="true">+IF(OFFSET('Water Data'!$E$29,0,10*ROW('Water Data'!E68))="","",OFFSET('Water Data'!$E$29,0,10*ROW('Water Data'!E68)))</f>
        <v/>
      </c>
      <c r="CA74" s="36" t="str">
        <f ca="true">+IF(OFFSET('Water Data'!$E$30,0,10*ROW('Water Data'!E68))="","",OFFSET('Water Data'!$E$30,0,10*ROW('Water Data'!E68)))</f>
        <v/>
      </c>
      <c r="CB74" s="36" t="str">
        <f ca="true">+IF(OFFSET('Water Data'!$F$28,0,10*ROW('Water Data'!F68))="","",OFFSET('Water Data'!$F$28,0,10*ROW('Water Data'!F68)))</f>
        <v/>
      </c>
      <c r="CC74" s="36" t="str">
        <f ca="true">+IF(OFFSET('Water Data'!$F$29,0,10*ROW('Water Data'!F68))="","",OFFSET('Water Data'!$F$29,0,10*ROW('Water Data'!F68)))</f>
        <v/>
      </c>
      <c r="CD74" s="36" t="str">
        <f ca="true">+IF(OFFSET('Water Data'!$F$30,0,10*ROW('Water Data'!F68))="","",OFFSET('Water Data'!$F$30,0,10*ROW('Water Data'!F68)))</f>
        <v/>
      </c>
      <c r="CE74" s="36" t="str">
        <f ca="true">+IF(OFFSET('Water Data'!$G$28,0,10*ROW('Water Data'!G68))="","",OFFSET('Water Data'!$G$28,0,10*ROW('Water Data'!G68)))</f>
        <v/>
      </c>
      <c r="CF74" s="36" t="str">
        <f ca="true">+IF(OFFSET('Water Data'!$G$29,0,10*ROW('Water Data'!G68))="","",OFFSET('Water Data'!$G$29,0,10*ROW('Water Data'!G68)))</f>
        <v/>
      </c>
      <c r="CG74" s="36" t="str">
        <f ca="true">+IF(OFFSET('Water Data'!$G$30,0,10*ROW('Water Data'!G68))="","",OFFSET('Water Data'!$G$30,0,10*ROW('Water Data'!G68)))</f>
        <v/>
      </c>
      <c r="CH74" s="36" t="str">
        <f ca="true">+IF(OFFSET('Water Data'!$H$28,0,10*ROW('Water Data'!H68))="","",OFFSET('Water Data'!$H$28,0,10*ROW('Water Data'!H68)))</f>
        <v/>
      </c>
      <c r="CI74" s="36" t="str">
        <f ca="true">+IF(OFFSET('Water Data'!$H$29,0,10*ROW('Water Data'!H68))="","",OFFSET('Water Data'!$H$29,0,10*ROW('Water Data'!H68)))</f>
        <v/>
      </c>
      <c r="CJ74" s="36" t="str">
        <f ca="true">+IF(OFFSET('Water Data'!$H$30,0,10*ROW('Water Data'!H68))="","",OFFSET('Water Data'!$H$30,0,10*ROW('Water Data'!H68)))</f>
        <v/>
      </c>
      <c r="CK74" s="36" t="str">
        <f ca="true">+IF(OFFSET('Sanitation Data'!$C$29,0,10*ROW('Sanitation Data'!C68))="","",OFFSET('Sanitation Data'!$C$29,0,10*ROW('Sanitation Data'!C68)))</f>
        <v/>
      </c>
      <c r="CL74" s="36" t="str">
        <f ca="true">+IF(OFFSET('Sanitation Data'!$C$30,0,10*ROW('Sanitation Data'!C68))="","",OFFSET('Sanitation Data'!$C$30,0,10*ROW('Sanitation Data'!C68)))</f>
        <v/>
      </c>
      <c r="CM74" s="36" t="str">
        <f ca="true">+IF(OFFSET('Sanitation Data'!$C$31,0,10*ROW('Sanitation Data'!C68))="","",OFFSET('Sanitation Data'!$C$31,0,10*ROW('Sanitation Data'!C68)))</f>
        <v/>
      </c>
      <c r="CN74" s="36" t="str">
        <f ca="true">+IF(OFFSET('Sanitation Data'!$C$32,0,10*ROW('Sanitation Data'!C68))="","",OFFSET('Sanitation Data'!$C$32,0,10*ROW('Sanitation Data'!C68)))</f>
        <v/>
      </c>
      <c r="CO74" s="36" t="str">
        <f ca="true">+IF(OFFSET('Sanitation Data'!$C$33,0,10*ROW('Sanitation Data'!C68))="","",OFFSET('Sanitation Data'!$C$33,0,10*ROW('Sanitation Data'!C68)))</f>
        <v/>
      </c>
      <c r="CP74" s="36" t="str">
        <f ca="true">+IF(OFFSET('Sanitation Data'!$D$29,0,10*ROW('Sanitation Data'!D68))="","",OFFSET('Sanitation Data'!$D$29,0,10*ROW('Sanitation Data'!D68)))</f>
        <v/>
      </c>
      <c r="CQ74" s="36" t="str">
        <f ca="true">+IF(OFFSET('Sanitation Data'!$D$30,0,10*ROW('Sanitation Data'!D68))="","",OFFSET('Sanitation Data'!$D$30,0,10*ROW('Sanitation Data'!D68)))</f>
        <v/>
      </c>
      <c r="CR74" s="36" t="str">
        <f ca="true">+IF(OFFSET('Sanitation Data'!$D$31,0,10*ROW('Sanitation Data'!D68))="","",OFFSET('Sanitation Data'!$D$31,0,10*ROW('Sanitation Data'!D68)))</f>
        <v/>
      </c>
      <c r="CS74" s="36" t="str">
        <f ca="true">+IF(OFFSET('Sanitation Data'!$D$32,0,10*ROW('Sanitation Data'!D68))="","",OFFSET('Sanitation Data'!$D$32,0,10*ROW('Sanitation Data'!D68)))</f>
        <v/>
      </c>
      <c r="CT74" s="36" t="str">
        <f ca="true">+IF(OFFSET('Sanitation Data'!$D$33,0,10*ROW('Sanitation Data'!D68))="","",OFFSET('Sanitation Data'!$D$33,0,10*ROW('Sanitation Data'!D68)))</f>
        <v/>
      </c>
      <c r="CU74" s="36" t="str">
        <f ca="true">+IF(OFFSET('Sanitation Data'!$E$29,0,10*ROW('Sanitation Data'!E68))="","",OFFSET('Sanitation Data'!$E$29,0,10*ROW('Sanitation Data'!E68)))</f>
        <v/>
      </c>
      <c r="CV74" s="36" t="str">
        <f ca="true">+IF(OFFSET('Sanitation Data'!$E$30,0,10*ROW('Sanitation Data'!E68))="","",OFFSET('Sanitation Data'!$E$30,0,10*ROW('Sanitation Data'!E68)))</f>
        <v/>
      </c>
      <c r="CW74" s="36" t="str">
        <f ca="true">+IF(OFFSET('Sanitation Data'!$E$31,0,10*ROW('Sanitation Data'!E68))="","",OFFSET('Sanitation Data'!$E$31,0,10*ROW('Sanitation Data'!E68)))</f>
        <v/>
      </c>
      <c r="CX74" s="36" t="str">
        <f ca="true">+IF(OFFSET('Sanitation Data'!$E$32,0,10*ROW('Sanitation Data'!E68))="","",OFFSET('Sanitation Data'!$E$32,0,10*ROW('Sanitation Data'!E68)))</f>
        <v/>
      </c>
      <c r="CY74" s="36" t="str">
        <f ca="true">+IF(OFFSET('Sanitation Data'!$E$33,0,10*ROW('Sanitation Data'!E68))="","",OFFSET('Sanitation Data'!$E$33,0,10*ROW('Sanitation Data'!E68)))</f>
        <v/>
      </c>
      <c r="CZ74" s="36" t="str">
        <f ca="true">+IF(OFFSET('Sanitation Data'!$F$29,0,10*ROW('Sanitation Data'!F68))="","",OFFSET('Sanitation Data'!$F$29,0,10*ROW('Sanitation Data'!F68)))</f>
        <v/>
      </c>
      <c r="DA74" s="36" t="str">
        <f ca="true">+IF(OFFSET('Sanitation Data'!$F$30,0,10*ROW('Sanitation Data'!F68))="","",OFFSET('Sanitation Data'!$F$30,0,10*ROW('Sanitation Data'!F68)))</f>
        <v/>
      </c>
      <c r="DB74" s="36" t="str">
        <f ca="true">+IF(OFFSET('Sanitation Data'!$F$31,0,10*ROW('Sanitation Data'!F68))="","",OFFSET('Sanitation Data'!$F$31,0,10*ROW('Sanitation Data'!F68)))</f>
        <v/>
      </c>
      <c r="DC74" s="36" t="str">
        <f ca="true">+IF(OFFSET('Sanitation Data'!$F$32,0,10*ROW('Sanitation Data'!F68))="","",OFFSET('Sanitation Data'!$F$32,0,10*ROW('Sanitation Data'!F68)))</f>
        <v/>
      </c>
      <c r="DD74" s="36" t="str">
        <f ca="true">+IF(OFFSET('Sanitation Data'!$F$33,0,10*ROW('Sanitation Data'!F68))="","",OFFSET('Sanitation Data'!$F$33,0,10*ROW('Sanitation Data'!F68)))</f>
        <v/>
      </c>
      <c r="DE74" s="36" t="str">
        <f ca="true">+IF(OFFSET('Sanitation Data'!$G$29,0,10*ROW('Sanitation Data'!G68))="","",OFFSET('Sanitation Data'!$G$29,0,10*ROW('Sanitation Data'!G68)))</f>
        <v/>
      </c>
      <c r="DF74" s="36" t="str">
        <f ca="true">+IF(OFFSET('Sanitation Data'!$G$30,0,10*ROW('Sanitation Data'!G68))="","",OFFSET('Sanitation Data'!$G$30,0,10*ROW('Sanitation Data'!G68)))</f>
        <v/>
      </c>
      <c r="DG74" s="36" t="str">
        <f ca="true">+IF(OFFSET('Sanitation Data'!$G$31,0,10*ROW('Sanitation Data'!G68))="","",OFFSET('Sanitation Data'!$G$31,0,10*ROW('Sanitation Data'!G68)))</f>
        <v/>
      </c>
      <c r="DH74" s="36" t="str">
        <f ca="true">+IF(OFFSET('Sanitation Data'!$G$32,0,10*ROW('Sanitation Data'!G68))="","",OFFSET('Sanitation Data'!$G$32,0,10*ROW('Sanitation Data'!G68)))</f>
        <v/>
      </c>
      <c r="DI74" s="36" t="str">
        <f ca="true">+IF(OFFSET('Sanitation Data'!$G$33,0,10*ROW('Sanitation Data'!G68))="","",OFFSET('Sanitation Data'!$G$33,0,10*ROW('Sanitation Data'!G68)))</f>
        <v/>
      </c>
      <c r="DJ74" s="36" t="str">
        <f ca="true">+IF(OFFSET('Sanitation Data'!$H$29,0,10*ROW('Sanitation Data'!H68))="","",OFFSET('Sanitation Data'!$H$29,0,10*ROW('Sanitation Data'!H68)))</f>
        <v/>
      </c>
      <c r="DK74" s="36" t="str">
        <f ca="true">+IF(OFFSET('Sanitation Data'!$H$30,0,10*ROW('Sanitation Data'!H68))="","",OFFSET('Sanitation Data'!$H$30,0,10*ROW('Sanitation Data'!H68)))</f>
        <v/>
      </c>
      <c r="DL74" s="36" t="str">
        <f ca="true">+IF(OFFSET('Sanitation Data'!$H$31,0,10*ROW('Sanitation Data'!H68))="","",OFFSET('Sanitation Data'!$H$31,0,10*ROW('Sanitation Data'!H68)))</f>
        <v/>
      </c>
      <c r="DM74" s="36" t="str">
        <f ca="true">+IF(OFFSET('Sanitation Data'!$H$32,0,10*ROW('Sanitation Data'!H68))="","",OFFSET('Sanitation Data'!$H$32,0,10*ROW('Sanitation Data'!H68)))</f>
        <v/>
      </c>
      <c r="DN74" s="36" t="str">
        <f ca="true">+IF(OFFSET('Sanitation Data'!$H$33,0,10*ROW('Sanitation Data'!H68))="","",OFFSET('Sanitation Data'!$H$33,0,10*ROW('Sanitation Data'!H68)))</f>
        <v/>
      </c>
      <c r="DO74" s="36" t="str">
        <f ca="true">+IF(OFFSET('Hygiene Data'!$C$12,0,10*ROW('Hygiene Data'!C68))="","",OFFSET('Hygiene Data'!$C$12,0,10*ROW('Hygiene Data'!C68)))</f>
        <v/>
      </c>
      <c r="DP74" s="36" t="str">
        <f ca="true">+IF(OFFSET('Hygiene Data'!$C$13,0,10*ROW('Hygiene Data'!C68))="","",OFFSET('Hygiene Data'!$C$13,0,10*ROW('Hygiene Data'!C68)))</f>
        <v/>
      </c>
      <c r="DQ74" s="36" t="str">
        <f ca="true">+IF(OFFSET('Hygiene Data'!$C$14,0,10*ROW('Hygiene Data'!C68))="","",OFFSET('Hygiene Data'!$C$14,0,10*ROW('Hygiene Data'!C68)))</f>
        <v/>
      </c>
      <c r="DR74" s="36" t="str">
        <f ca="true">+IF(OFFSET('Hygiene Data'!$D$12,0,10*ROW('Hygiene Data'!D68))="","",OFFSET('Hygiene Data'!$D$12,0,10*ROW('Hygiene Data'!D68)))</f>
        <v/>
      </c>
      <c r="DS74" s="36" t="str">
        <f ca="true">+IF(OFFSET('Hygiene Data'!$D$13,0,10*ROW('Hygiene Data'!D68))="","",OFFSET('Hygiene Data'!$D$13,0,10*ROW('Hygiene Data'!D68)))</f>
        <v/>
      </c>
      <c r="DT74" s="36" t="str">
        <f ca="true">+IF(OFFSET('Hygiene Data'!$D$14,0,10*ROW('Hygiene Data'!D68))="","",OFFSET('Hygiene Data'!$D$14,0,10*ROW('Hygiene Data'!D68)))</f>
        <v/>
      </c>
      <c r="DU74" s="36" t="str">
        <f ca="true">+IF(OFFSET('Hygiene Data'!$E$12,0,10*ROW('Hygiene Data'!E68))="","",OFFSET('Hygiene Data'!$E$12,0,10*ROW('Hygiene Data'!E68)))</f>
        <v/>
      </c>
      <c r="DV74" s="36" t="str">
        <f ca="true">+IF(OFFSET('Hygiene Data'!$E$13,0,10*ROW('Hygiene Data'!E68))="","",OFFSET('Hygiene Data'!$E$13,0,10*ROW('Hygiene Data'!E68)))</f>
        <v/>
      </c>
      <c r="DW74" s="36" t="str">
        <f ca="true">+IF(OFFSET('Hygiene Data'!$E$14,0,10*ROW('Hygiene Data'!E68))="","",OFFSET('Hygiene Data'!$E$14,0,10*ROW('Hygiene Data'!E68)))</f>
        <v/>
      </c>
      <c r="DX74" s="36" t="str">
        <f ca="true">+IF(OFFSET('Hygiene Data'!$F$12,0,10*ROW('Hygiene Data'!F68))="","",OFFSET('Hygiene Data'!$F$12,0,10*ROW('Hygiene Data'!F68)))</f>
        <v/>
      </c>
      <c r="DY74" s="36" t="str">
        <f ca="true">+IF(OFFSET('Hygiene Data'!$F$13,0,10*ROW('Hygiene Data'!F68))="","",OFFSET('Hygiene Data'!$F$13,0,10*ROW('Hygiene Data'!F68)))</f>
        <v/>
      </c>
      <c r="DZ74" s="36" t="str">
        <f ca="true">+IF(OFFSET('Hygiene Data'!$F$14,0,10*ROW('Hygiene Data'!F68))="","",OFFSET('Hygiene Data'!$F$14,0,10*ROW('Hygiene Data'!F68)))</f>
        <v/>
      </c>
      <c r="EA74" s="36" t="str">
        <f ca="true">+IF(OFFSET('Hygiene Data'!$G$12,0,10*ROW('Hygiene Data'!G68))="","",OFFSET('Hygiene Data'!$G$12,0,10*ROW('Hygiene Data'!G68)))</f>
        <v/>
      </c>
      <c r="EB74" s="36" t="str">
        <f ca="true">+IF(OFFSET('Hygiene Data'!$G$13,0,10*ROW('Hygiene Data'!G68))="","",OFFSET('Hygiene Data'!$G$13,0,10*ROW('Hygiene Data'!G68)))</f>
        <v/>
      </c>
      <c r="EC74" s="36" t="str">
        <f ca="true">+IF(OFFSET('Hygiene Data'!$G$14,0,10*ROW('Hygiene Data'!G68))="","",OFFSET('Hygiene Data'!$G$14,0,10*ROW('Hygiene Data'!G68)))</f>
        <v/>
      </c>
      <c r="ED74" s="36" t="str">
        <f ca="true">+IF(OFFSET('Hygiene Data'!$H$12,0,10*ROW('Hygiene Data'!H68))="","",OFFSET('Hygiene Data'!$H$12,0,10*ROW('Hygiene Data'!H68)))</f>
        <v/>
      </c>
      <c r="EE74" s="36" t="str">
        <f ca="true">+IF(OFFSET('Hygiene Data'!$H$13,0,10*ROW('Hygiene Data'!H68))="","",OFFSET('Hygiene Data'!$H$13,0,10*ROW('Hygiene Data'!H68)))</f>
        <v/>
      </c>
      <c r="EF74" s="36" t="str">
        <f ca="true">+IF(OFFSET('Hygiene Data'!$H$14,0,10*ROW('Hygiene Data'!H68))="","",OFFSET('Hygiene Data'!$H$14,0,10*ROW('Hygiene Data'!H68)))</f>
        <v/>
      </c>
    </row>
    <row r="75" x14ac:dyDescent="0.2">
      <c r="A75" s="59" t="str">
        <f ca="true">+IF(OFFSET('Water Data'!$B$1,0,10*ROW('Water Data'!B72))="","",OFFSET('Water Data'!$B$1,0,10*ROW('Water Data'!B72)))</f>
        <v/>
      </c>
      <c r="B75" s="59" t="str">
        <f ca="true">+IF(OFFSET('Water Data'!$A$3,0,10*ROW('Water Data'!A72))="","",OFFSET('Water Data'!$A$3,0,10*ROW('Water Data'!A72)))</f>
        <v/>
      </c>
      <c r="C75" s="59" t="str">
        <f ca="true">+IF(OFFSET('Water Data'!$C$3,0,10*ROW('Water Data'!C72))="","",OFFSET('Water Data'!$C$3,0,10*ROW('Water Data'!C72)))</f>
        <v/>
      </c>
      <c r="D75" s="252"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52"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52"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52"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52"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52"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52"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52"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52"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52"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52"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52"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52"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52"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52"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52"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52"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52"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3"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3"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3"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3"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3"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3"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3"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3"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3"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3"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3"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3"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3"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3"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3"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3"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3"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3"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3"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3"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3"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3"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3"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3"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3"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3"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3"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3"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3"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3"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4"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4"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4"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4"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4"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4"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4"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4"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4"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4"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4"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4"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4"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4"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4"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4"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4"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4"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6" t="str">
        <f ca="true">+IF(OFFSET('Water Data'!$C$28,0,10*ROW('Water Data'!C69))="","",OFFSET('Water Data'!$C$28,0,10*ROW('Water Data'!C69)))</f>
        <v/>
      </c>
      <c r="BT75" s="36" t="str">
        <f ca="true">+IF(OFFSET('Water Data'!$C$29,0,10*ROW('Water Data'!C69))="","",OFFSET('Water Data'!$C$29,0,10*ROW('Water Data'!C69)))</f>
        <v/>
      </c>
      <c r="BU75" s="36" t="str">
        <f ca="true">+IF(OFFSET('Water Data'!$C$30,0,10*ROW('Water Data'!C69))="","",OFFSET('Water Data'!$C$30,0,10*ROW('Water Data'!C69)))</f>
        <v/>
      </c>
      <c r="BV75" s="36" t="str">
        <f ca="true">+IF(OFFSET('Water Data'!$D$28,0,10*ROW('Water Data'!D69))="","",OFFSET('Water Data'!$D$28,0,10*ROW('Water Data'!D69)))</f>
        <v/>
      </c>
      <c r="BW75" s="36" t="str">
        <f ca="true">+IF(OFFSET('Water Data'!$D$29,0,10*ROW('Water Data'!D69))="","",OFFSET('Water Data'!$D$29,0,10*ROW('Water Data'!D69)))</f>
        <v/>
      </c>
      <c r="BX75" s="36" t="str">
        <f ca="true">+IF(OFFSET('Water Data'!$D$30,0,10*ROW('Water Data'!D69))="","",OFFSET('Water Data'!$D$30,0,10*ROW('Water Data'!D69)))</f>
        <v/>
      </c>
      <c r="BY75" s="36" t="str">
        <f ca="true">+IF(OFFSET('Water Data'!$E$28,0,10*ROW('Water Data'!E69))="","",OFFSET('Water Data'!$E$28,0,10*ROW('Water Data'!E69)))</f>
        <v/>
      </c>
      <c r="BZ75" s="36" t="str">
        <f ca="true">+IF(OFFSET('Water Data'!$E$29,0,10*ROW('Water Data'!E69))="","",OFFSET('Water Data'!$E$29,0,10*ROW('Water Data'!E69)))</f>
        <v/>
      </c>
      <c r="CA75" s="36" t="str">
        <f ca="true">+IF(OFFSET('Water Data'!$E$30,0,10*ROW('Water Data'!E69))="","",OFFSET('Water Data'!$E$30,0,10*ROW('Water Data'!E69)))</f>
        <v/>
      </c>
      <c r="CB75" s="36" t="str">
        <f ca="true">+IF(OFFSET('Water Data'!$F$28,0,10*ROW('Water Data'!F69))="","",OFFSET('Water Data'!$F$28,0,10*ROW('Water Data'!F69)))</f>
        <v/>
      </c>
      <c r="CC75" s="36" t="str">
        <f ca="true">+IF(OFFSET('Water Data'!$F$29,0,10*ROW('Water Data'!F69))="","",OFFSET('Water Data'!$F$29,0,10*ROW('Water Data'!F69)))</f>
        <v/>
      </c>
      <c r="CD75" s="36" t="str">
        <f ca="true">+IF(OFFSET('Water Data'!$F$30,0,10*ROW('Water Data'!F69))="","",OFFSET('Water Data'!$F$30,0,10*ROW('Water Data'!F69)))</f>
        <v/>
      </c>
      <c r="CE75" s="36" t="str">
        <f ca="true">+IF(OFFSET('Water Data'!$G$28,0,10*ROW('Water Data'!G69))="","",OFFSET('Water Data'!$G$28,0,10*ROW('Water Data'!G69)))</f>
        <v/>
      </c>
      <c r="CF75" s="36" t="str">
        <f ca="true">+IF(OFFSET('Water Data'!$G$29,0,10*ROW('Water Data'!G69))="","",OFFSET('Water Data'!$G$29,0,10*ROW('Water Data'!G69)))</f>
        <v/>
      </c>
      <c r="CG75" s="36" t="str">
        <f ca="true">+IF(OFFSET('Water Data'!$G$30,0,10*ROW('Water Data'!G69))="","",OFFSET('Water Data'!$G$30,0,10*ROW('Water Data'!G69)))</f>
        <v/>
      </c>
      <c r="CH75" s="36" t="str">
        <f ca="true">+IF(OFFSET('Water Data'!$H$28,0,10*ROW('Water Data'!H69))="","",OFFSET('Water Data'!$H$28,0,10*ROW('Water Data'!H69)))</f>
        <v/>
      </c>
      <c r="CI75" s="36" t="str">
        <f ca="true">+IF(OFFSET('Water Data'!$H$29,0,10*ROW('Water Data'!H69))="","",OFFSET('Water Data'!$H$29,0,10*ROW('Water Data'!H69)))</f>
        <v/>
      </c>
      <c r="CJ75" s="36" t="str">
        <f ca="true">+IF(OFFSET('Water Data'!$H$30,0,10*ROW('Water Data'!H69))="","",OFFSET('Water Data'!$H$30,0,10*ROW('Water Data'!H69)))</f>
        <v/>
      </c>
      <c r="CK75" s="36" t="str">
        <f ca="true">+IF(OFFSET('Sanitation Data'!$C$29,0,10*ROW('Sanitation Data'!C69))="","",OFFSET('Sanitation Data'!$C$29,0,10*ROW('Sanitation Data'!C69)))</f>
        <v/>
      </c>
      <c r="CL75" s="36" t="str">
        <f ca="true">+IF(OFFSET('Sanitation Data'!$C$30,0,10*ROW('Sanitation Data'!C69))="","",OFFSET('Sanitation Data'!$C$30,0,10*ROW('Sanitation Data'!C69)))</f>
        <v/>
      </c>
      <c r="CM75" s="36" t="str">
        <f ca="true">+IF(OFFSET('Sanitation Data'!$C$31,0,10*ROW('Sanitation Data'!C69))="","",OFFSET('Sanitation Data'!$C$31,0,10*ROW('Sanitation Data'!C69)))</f>
        <v/>
      </c>
      <c r="CN75" s="36" t="str">
        <f ca="true">+IF(OFFSET('Sanitation Data'!$C$32,0,10*ROW('Sanitation Data'!C69))="","",OFFSET('Sanitation Data'!$C$32,0,10*ROW('Sanitation Data'!C69)))</f>
        <v/>
      </c>
      <c r="CO75" s="36" t="str">
        <f ca="true">+IF(OFFSET('Sanitation Data'!$C$33,0,10*ROW('Sanitation Data'!C69))="","",OFFSET('Sanitation Data'!$C$33,0,10*ROW('Sanitation Data'!C69)))</f>
        <v/>
      </c>
      <c r="CP75" s="36" t="str">
        <f ca="true">+IF(OFFSET('Sanitation Data'!$D$29,0,10*ROW('Sanitation Data'!D69))="","",OFFSET('Sanitation Data'!$D$29,0,10*ROW('Sanitation Data'!D69)))</f>
        <v/>
      </c>
      <c r="CQ75" s="36" t="str">
        <f ca="true">+IF(OFFSET('Sanitation Data'!$D$30,0,10*ROW('Sanitation Data'!D69))="","",OFFSET('Sanitation Data'!$D$30,0,10*ROW('Sanitation Data'!D69)))</f>
        <v/>
      </c>
      <c r="CR75" s="36" t="str">
        <f ca="true">+IF(OFFSET('Sanitation Data'!$D$31,0,10*ROW('Sanitation Data'!D69))="","",OFFSET('Sanitation Data'!$D$31,0,10*ROW('Sanitation Data'!D69)))</f>
        <v/>
      </c>
      <c r="CS75" s="36" t="str">
        <f ca="true">+IF(OFFSET('Sanitation Data'!$D$32,0,10*ROW('Sanitation Data'!D69))="","",OFFSET('Sanitation Data'!$D$32,0,10*ROW('Sanitation Data'!D69)))</f>
        <v/>
      </c>
      <c r="CT75" s="36" t="str">
        <f ca="true">+IF(OFFSET('Sanitation Data'!$D$33,0,10*ROW('Sanitation Data'!D69))="","",OFFSET('Sanitation Data'!$D$33,0,10*ROW('Sanitation Data'!D69)))</f>
        <v/>
      </c>
      <c r="CU75" s="36" t="str">
        <f ca="true">+IF(OFFSET('Sanitation Data'!$E$29,0,10*ROW('Sanitation Data'!E69))="","",OFFSET('Sanitation Data'!$E$29,0,10*ROW('Sanitation Data'!E69)))</f>
        <v/>
      </c>
      <c r="CV75" s="36" t="str">
        <f ca="true">+IF(OFFSET('Sanitation Data'!$E$30,0,10*ROW('Sanitation Data'!E69))="","",OFFSET('Sanitation Data'!$E$30,0,10*ROW('Sanitation Data'!E69)))</f>
        <v/>
      </c>
      <c r="CW75" s="36" t="str">
        <f ca="true">+IF(OFFSET('Sanitation Data'!$E$31,0,10*ROW('Sanitation Data'!E69))="","",OFFSET('Sanitation Data'!$E$31,0,10*ROW('Sanitation Data'!E69)))</f>
        <v/>
      </c>
      <c r="CX75" s="36" t="str">
        <f ca="true">+IF(OFFSET('Sanitation Data'!$E$32,0,10*ROW('Sanitation Data'!E69))="","",OFFSET('Sanitation Data'!$E$32,0,10*ROW('Sanitation Data'!E69)))</f>
        <v/>
      </c>
      <c r="CY75" s="36" t="str">
        <f ca="true">+IF(OFFSET('Sanitation Data'!$E$33,0,10*ROW('Sanitation Data'!E69))="","",OFFSET('Sanitation Data'!$E$33,0,10*ROW('Sanitation Data'!E69)))</f>
        <v/>
      </c>
      <c r="CZ75" s="36" t="str">
        <f ca="true">+IF(OFFSET('Sanitation Data'!$F$29,0,10*ROW('Sanitation Data'!F69))="","",OFFSET('Sanitation Data'!$F$29,0,10*ROW('Sanitation Data'!F69)))</f>
        <v/>
      </c>
      <c r="DA75" s="36" t="str">
        <f ca="true">+IF(OFFSET('Sanitation Data'!$F$30,0,10*ROW('Sanitation Data'!F69))="","",OFFSET('Sanitation Data'!$F$30,0,10*ROW('Sanitation Data'!F69)))</f>
        <v/>
      </c>
      <c r="DB75" s="36" t="str">
        <f ca="true">+IF(OFFSET('Sanitation Data'!$F$31,0,10*ROW('Sanitation Data'!F69))="","",OFFSET('Sanitation Data'!$F$31,0,10*ROW('Sanitation Data'!F69)))</f>
        <v/>
      </c>
      <c r="DC75" s="36" t="str">
        <f ca="true">+IF(OFFSET('Sanitation Data'!$F$32,0,10*ROW('Sanitation Data'!F69))="","",OFFSET('Sanitation Data'!$F$32,0,10*ROW('Sanitation Data'!F69)))</f>
        <v/>
      </c>
      <c r="DD75" s="36" t="str">
        <f ca="true">+IF(OFFSET('Sanitation Data'!$F$33,0,10*ROW('Sanitation Data'!F69))="","",OFFSET('Sanitation Data'!$F$33,0,10*ROW('Sanitation Data'!F69)))</f>
        <v/>
      </c>
      <c r="DE75" s="36" t="str">
        <f ca="true">+IF(OFFSET('Sanitation Data'!$G$29,0,10*ROW('Sanitation Data'!G69))="","",OFFSET('Sanitation Data'!$G$29,0,10*ROW('Sanitation Data'!G69)))</f>
        <v/>
      </c>
      <c r="DF75" s="36" t="str">
        <f ca="true">+IF(OFFSET('Sanitation Data'!$G$30,0,10*ROW('Sanitation Data'!G69))="","",OFFSET('Sanitation Data'!$G$30,0,10*ROW('Sanitation Data'!G69)))</f>
        <v/>
      </c>
      <c r="DG75" s="36" t="str">
        <f ca="true">+IF(OFFSET('Sanitation Data'!$G$31,0,10*ROW('Sanitation Data'!G69))="","",OFFSET('Sanitation Data'!$G$31,0,10*ROW('Sanitation Data'!G69)))</f>
        <v/>
      </c>
      <c r="DH75" s="36" t="str">
        <f ca="true">+IF(OFFSET('Sanitation Data'!$G$32,0,10*ROW('Sanitation Data'!G69))="","",OFFSET('Sanitation Data'!$G$32,0,10*ROW('Sanitation Data'!G69)))</f>
        <v/>
      </c>
      <c r="DI75" s="36" t="str">
        <f ca="true">+IF(OFFSET('Sanitation Data'!$G$33,0,10*ROW('Sanitation Data'!G69))="","",OFFSET('Sanitation Data'!$G$33,0,10*ROW('Sanitation Data'!G69)))</f>
        <v/>
      </c>
      <c r="DJ75" s="36" t="str">
        <f ca="true">+IF(OFFSET('Sanitation Data'!$H$29,0,10*ROW('Sanitation Data'!H69))="","",OFFSET('Sanitation Data'!$H$29,0,10*ROW('Sanitation Data'!H69)))</f>
        <v/>
      </c>
      <c r="DK75" s="36" t="str">
        <f ca="true">+IF(OFFSET('Sanitation Data'!$H$30,0,10*ROW('Sanitation Data'!H69))="","",OFFSET('Sanitation Data'!$H$30,0,10*ROW('Sanitation Data'!H69)))</f>
        <v/>
      </c>
      <c r="DL75" s="36" t="str">
        <f ca="true">+IF(OFFSET('Sanitation Data'!$H$31,0,10*ROW('Sanitation Data'!H69))="","",OFFSET('Sanitation Data'!$H$31,0,10*ROW('Sanitation Data'!H69)))</f>
        <v/>
      </c>
      <c r="DM75" s="36" t="str">
        <f ca="true">+IF(OFFSET('Sanitation Data'!$H$32,0,10*ROW('Sanitation Data'!H69))="","",OFFSET('Sanitation Data'!$H$32,0,10*ROW('Sanitation Data'!H69)))</f>
        <v/>
      </c>
      <c r="DN75" s="36" t="str">
        <f ca="true">+IF(OFFSET('Sanitation Data'!$H$33,0,10*ROW('Sanitation Data'!H69))="","",OFFSET('Sanitation Data'!$H$33,0,10*ROW('Sanitation Data'!H69)))</f>
        <v/>
      </c>
      <c r="DO75" s="36" t="str">
        <f ca="true">+IF(OFFSET('Hygiene Data'!$C$12,0,10*ROW('Hygiene Data'!C69))="","",OFFSET('Hygiene Data'!$C$12,0,10*ROW('Hygiene Data'!C69)))</f>
        <v/>
      </c>
      <c r="DP75" s="36" t="str">
        <f ca="true">+IF(OFFSET('Hygiene Data'!$C$13,0,10*ROW('Hygiene Data'!C69))="","",OFFSET('Hygiene Data'!$C$13,0,10*ROW('Hygiene Data'!C69)))</f>
        <v/>
      </c>
      <c r="DQ75" s="36" t="str">
        <f ca="true">+IF(OFFSET('Hygiene Data'!$C$14,0,10*ROW('Hygiene Data'!C69))="","",OFFSET('Hygiene Data'!$C$14,0,10*ROW('Hygiene Data'!C69)))</f>
        <v/>
      </c>
      <c r="DR75" s="36" t="str">
        <f ca="true">+IF(OFFSET('Hygiene Data'!$D$12,0,10*ROW('Hygiene Data'!D69))="","",OFFSET('Hygiene Data'!$D$12,0,10*ROW('Hygiene Data'!D69)))</f>
        <v/>
      </c>
      <c r="DS75" s="36" t="str">
        <f ca="true">+IF(OFFSET('Hygiene Data'!$D$13,0,10*ROW('Hygiene Data'!D69))="","",OFFSET('Hygiene Data'!$D$13,0,10*ROW('Hygiene Data'!D69)))</f>
        <v/>
      </c>
      <c r="DT75" s="36" t="str">
        <f ca="true">+IF(OFFSET('Hygiene Data'!$D$14,0,10*ROW('Hygiene Data'!D69))="","",OFFSET('Hygiene Data'!$D$14,0,10*ROW('Hygiene Data'!D69)))</f>
        <v/>
      </c>
      <c r="DU75" s="36" t="str">
        <f ca="true">+IF(OFFSET('Hygiene Data'!$E$12,0,10*ROW('Hygiene Data'!E69))="","",OFFSET('Hygiene Data'!$E$12,0,10*ROW('Hygiene Data'!E69)))</f>
        <v/>
      </c>
      <c r="DV75" s="36" t="str">
        <f ca="true">+IF(OFFSET('Hygiene Data'!$E$13,0,10*ROW('Hygiene Data'!E69))="","",OFFSET('Hygiene Data'!$E$13,0,10*ROW('Hygiene Data'!E69)))</f>
        <v/>
      </c>
      <c r="DW75" s="36" t="str">
        <f ca="true">+IF(OFFSET('Hygiene Data'!$E$14,0,10*ROW('Hygiene Data'!E69))="","",OFFSET('Hygiene Data'!$E$14,0,10*ROW('Hygiene Data'!E69)))</f>
        <v/>
      </c>
      <c r="DX75" s="36" t="str">
        <f ca="true">+IF(OFFSET('Hygiene Data'!$F$12,0,10*ROW('Hygiene Data'!F69))="","",OFFSET('Hygiene Data'!$F$12,0,10*ROW('Hygiene Data'!F69)))</f>
        <v/>
      </c>
      <c r="DY75" s="36" t="str">
        <f ca="true">+IF(OFFSET('Hygiene Data'!$F$13,0,10*ROW('Hygiene Data'!F69))="","",OFFSET('Hygiene Data'!$F$13,0,10*ROW('Hygiene Data'!F69)))</f>
        <v/>
      </c>
      <c r="DZ75" s="36" t="str">
        <f ca="true">+IF(OFFSET('Hygiene Data'!$F$14,0,10*ROW('Hygiene Data'!F69))="","",OFFSET('Hygiene Data'!$F$14,0,10*ROW('Hygiene Data'!F69)))</f>
        <v/>
      </c>
      <c r="EA75" s="36" t="str">
        <f ca="true">+IF(OFFSET('Hygiene Data'!$G$12,0,10*ROW('Hygiene Data'!G69))="","",OFFSET('Hygiene Data'!$G$12,0,10*ROW('Hygiene Data'!G69)))</f>
        <v/>
      </c>
      <c r="EB75" s="36" t="str">
        <f ca="true">+IF(OFFSET('Hygiene Data'!$G$13,0,10*ROW('Hygiene Data'!G69))="","",OFFSET('Hygiene Data'!$G$13,0,10*ROW('Hygiene Data'!G69)))</f>
        <v/>
      </c>
      <c r="EC75" s="36" t="str">
        <f ca="true">+IF(OFFSET('Hygiene Data'!$G$14,0,10*ROW('Hygiene Data'!G69))="","",OFFSET('Hygiene Data'!$G$14,0,10*ROW('Hygiene Data'!G69)))</f>
        <v/>
      </c>
      <c r="ED75" s="36" t="str">
        <f ca="true">+IF(OFFSET('Hygiene Data'!$H$12,0,10*ROW('Hygiene Data'!H69))="","",OFFSET('Hygiene Data'!$H$12,0,10*ROW('Hygiene Data'!H69)))</f>
        <v/>
      </c>
      <c r="EE75" s="36" t="str">
        <f ca="true">+IF(OFFSET('Hygiene Data'!$H$13,0,10*ROW('Hygiene Data'!H69))="","",OFFSET('Hygiene Data'!$H$13,0,10*ROW('Hygiene Data'!H69)))</f>
        <v/>
      </c>
      <c r="EF75" s="36" t="str">
        <f ca="true">+IF(OFFSET('Hygiene Data'!$H$14,0,10*ROW('Hygiene Data'!H69))="","",OFFSET('Hygiene Data'!$H$14,0,10*ROW('Hygiene Data'!H69)))</f>
        <v/>
      </c>
    </row>
    <row r="76" x14ac:dyDescent="0.2">
      <c r="A76" s="59" t="str">
        <f ca="true">+IF(OFFSET('Water Data'!$B$1,0,10*ROW('Water Data'!B73))="","",OFFSET('Water Data'!$B$1,0,10*ROW('Water Data'!B73)))</f>
        <v/>
      </c>
      <c r="B76" s="59" t="str">
        <f ca="true">+IF(OFFSET('Water Data'!$A$3,0,10*ROW('Water Data'!A73))="","",OFFSET('Water Data'!$A$3,0,10*ROW('Water Data'!A73)))</f>
        <v/>
      </c>
      <c r="C76" s="59" t="str">
        <f ca="true">+IF(OFFSET('Water Data'!$C$3,0,10*ROW('Water Data'!C73))="","",OFFSET('Water Data'!$C$3,0,10*ROW('Water Data'!C73)))</f>
        <v/>
      </c>
      <c r="D76" s="252"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52"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52"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52"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52"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52"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52"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52"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52"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52"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52"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52"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52"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52"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52"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52"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52"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52"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3"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3"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3"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3"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3"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3"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3"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3"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3"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3"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3"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3"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3"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3"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3"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3"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3"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3"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3"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3"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3"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3"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3"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3"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3"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3"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3"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3"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3"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3"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4"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4"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4"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4"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4"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4"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4"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4"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4"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4"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4"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4"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4"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4"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4"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4"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4"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4"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6" t="str">
        <f ca="true">+IF(OFFSET('Water Data'!$C$28,0,10*ROW('Water Data'!C70))="","",OFFSET('Water Data'!$C$28,0,10*ROW('Water Data'!C70)))</f>
        <v/>
      </c>
      <c r="BT76" s="36" t="str">
        <f ca="true">+IF(OFFSET('Water Data'!$C$29,0,10*ROW('Water Data'!C70))="","",OFFSET('Water Data'!$C$29,0,10*ROW('Water Data'!C70)))</f>
        <v/>
      </c>
      <c r="BU76" s="36" t="str">
        <f ca="true">+IF(OFFSET('Water Data'!$C$30,0,10*ROW('Water Data'!C70))="","",OFFSET('Water Data'!$C$30,0,10*ROW('Water Data'!C70)))</f>
        <v/>
      </c>
      <c r="BV76" s="36" t="str">
        <f ca="true">+IF(OFFSET('Water Data'!$D$28,0,10*ROW('Water Data'!D70))="","",OFFSET('Water Data'!$D$28,0,10*ROW('Water Data'!D70)))</f>
        <v/>
      </c>
      <c r="BW76" s="36" t="str">
        <f ca="true">+IF(OFFSET('Water Data'!$D$29,0,10*ROW('Water Data'!D70))="","",OFFSET('Water Data'!$D$29,0,10*ROW('Water Data'!D70)))</f>
        <v/>
      </c>
      <c r="BX76" s="36" t="str">
        <f ca="true">+IF(OFFSET('Water Data'!$D$30,0,10*ROW('Water Data'!D70))="","",OFFSET('Water Data'!$D$30,0,10*ROW('Water Data'!D70)))</f>
        <v/>
      </c>
      <c r="BY76" s="36" t="str">
        <f ca="true">+IF(OFFSET('Water Data'!$E$28,0,10*ROW('Water Data'!E70))="","",OFFSET('Water Data'!$E$28,0,10*ROW('Water Data'!E70)))</f>
        <v/>
      </c>
      <c r="BZ76" s="36" t="str">
        <f ca="true">+IF(OFFSET('Water Data'!$E$29,0,10*ROW('Water Data'!E70))="","",OFFSET('Water Data'!$E$29,0,10*ROW('Water Data'!E70)))</f>
        <v/>
      </c>
      <c r="CA76" s="36" t="str">
        <f ca="true">+IF(OFFSET('Water Data'!$E$30,0,10*ROW('Water Data'!E70))="","",OFFSET('Water Data'!$E$30,0,10*ROW('Water Data'!E70)))</f>
        <v/>
      </c>
      <c r="CB76" s="36" t="str">
        <f ca="true">+IF(OFFSET('Water Data'!$F$28,0,10*ROW('Water Data'!F70))="","",OFFSET('Water Data'!$F$28,0,10*ROW('Water Data'!F70)))</f>
        <v/>
      </c>
      <c r="CC76" s="36" t="str">
        <f ca="true">+IF(OFFSET('Water Data'!$F$29,0,10*ROW('Water Data'!F70))="","",OFFSET('Water Data'!$F$29,0,10*ROW('Water Data'!F70)))</f>
        <v/>
      </c>
      <c r="CD76" s="36" t="str">
        <f ca="true">+IF(OFFSET('Water Data'!$F$30,0,10*ROW('Water Data'!F70))="","",OFFSET('Water Data'!$F$30,0,10*ROW('Water Data'!F70)))</f>
        <v/>
      </c>
      <c r="CE76" s="36" t="str">
        <f ca="true">+IF(OFFSET('Water Data'!$G$28,0,10*ROW('Water Data'!G70))="","",OFFSET('Water Data'!$G$28,0,10*ROW('Water Data'!G70)))</f>
        <v/>
      </c>
      <c r="CF76" s="36" t="str">
        <f ca="true">+IF(OFFSET('Water Data'!$G$29,0,10*ROW('Water Data'!G70))="","",OFFSET('Water Data'!$G$29,0,10*ROW('Water Data'!G70)))</f>
        <v/>
      </c>
      <c r="CG76" s="36" t="str">
        <f ca="true">+IF(OFFSET('Water Data'!$G$30,0,10*ROW('Water Data'!G70))="","",OFFSET('Water Data'!$G$30,0,10*ROW('Water Data'!G70)))</f>
        <v/>
      </c>
      <c r="CH76" s="36" t="str">
        <f ca="true">+IF(OFFSET('Water Data'!$H$28,0,10*ROW('Water Data'!H70))="","",OFFSET('Water Data'!$H$28,0,10*ROW('Water Data'!H70)))</f>
        <v/>
      </c>
      <c r="CI76" s="36" t="str">
        <f ca="true">+IF(OFFSET('Water Data'!$H$29,0,10*ROW('Water Data'!H70))="","",OFFSET('Water Data'!$H$29,0,10*ROW('Water Data'!H70)))</f>
        <v/>
      </c>
      <c r="CJ76" s="36" t="str">
        <f ca="true">+IF(OFFSET('Water Data'!$H$30,0,10*ROW('Water Data'!H70))="","",OFFSET('Water Data'!$H$30,0,10*ROW('Water Data'!H70)))</f>
        <v/>
      </c>
      <c r="CK76" s="36" t="str">
        <f ca="true">+IF(OFFSET('Sanitation Data'!$C$29,0,10*ROW('Sanitation Data'!C70))="","",OFFSET('Sanitation Data'!$C$29,0,10*ROW('Sanitation Data'!C70)))</f>
        <v/>
      </c>
      <c r="CL76" s="36" t="str">
        <f ca="true">+IF(OFFSET('Sanitation Data'!$C$30,0,10*ROW('Sanitation Data'!C70))="","",OFFSET('Sanitation Data'!$C$30,0,10*ROW('Sanitation Data'!C70)))</f>
        <v/>
      </c>
      <c r="CM76" s="36" t="str">
        <f ca="true">+IF(OFFSET('Sanitation Data'!$C$31,0,10*ROW('Sanitation Data'!C70))="","",OFFSET('Sanitation Data'!$C$31,0,10*ROW('Sanitation Data'!C70)))</f>
        <v/>
      </c>
      <c r="CN76" s="36" t="str">
        <f ca="true">+IF(OFFSET('Sanitation Data'!$C$32,0,10*ROW('Sanitation Data'!C70))="","",OFFSET('Sanitation Data'!$C$32,0,10*ROW('Sanitation Data'!C70)))</f>
        <v/>
      </c>
      <c r="CO76" s="36" t="str">
        <f ca="true">+IF(OFFSET('Sanitation Data'!$C$33,0,10*ROW('Sanitation Data'!C70))="","",OFFSET('Sanitation Data'!$C$33,0,10*ROW('Sanitation Data'!C70)))</f>
        <v/>
      </c>
      <c r="CP76" s="36" t="str">
        <f ca="true">+IF(OFFSET('Sanitation Data'!$D$29,0,10*ROW('Sanitation Data'!D70))="","",OFFSET('Sanitation Data'!$D$29,0,10*ROW('Sanitation Data'!D70)))</f>
        <v/>
      </c>
      <c r="CQ76" s="36" t="str">
        <f ca="true">+IF(OFFSET('Sanitation Data'!$D$30,0,10*ROW('Sanitation Data'!D70))="","",OFFSET('Sanitation Data'!$D$30,0,10*ROW('Sanitation Data'!D70)))</f>
        <v/>
      </c>
      <c r="CR76" s="36" t="str">
        <f ca="true">+IF(OFFSET('Sanitation Data'!$D$31,0,10*ROW('Sanitation Data'!D70))="","",OFFSET('Sanitation Data'!$D$31,0,10*ROW('Sanitation Data'!D70)))</f>
        <v/>
      </c>
      <c r="CS76" s="36" t="str">
        <f ca="true">+IF(OFFSET('Sanitation Data'!$D$32,0,10*ROW('Sanitation Data'!D70))="","",OFFSET('Sanitation Data'!$D$32,0,10*ROW('Sanitation Data'!D70)))</f>
        <v/>
      </c>
      <c r="CT76" s="36" t="str">
        <f ca="true">+IF(OFFSET('Sanitation Data'!$D$33,0,10*ROW('Sanitation Data'!D70))="","",OFFSET('Sanitation Data'!$D$33,0,10*ROW('Sanitation Data'!D70)))</f>
        <v/>
      </c>
      <c r="CU76" s="36" t="str">
        <f ca="true">+IF(OFFSET('Sanitation Data'!$E$29,0,10*ROW('Sanitation Data'!E70))="","",OFFSET('Sanitation Data'!$E$29,0,10*ROW('Sanitation Data'!E70)))</f>
        <v/>
      </c>
      <c r="CV76" s="36" t="str">
        <f ca="true">+IF(OFFSET('Sanitation Data'!$E$30,0,10*ROW('Sanitation Data'!E70))="","",OFFSET('Sanitation Data'!$E$30,0,10*ROW('Sanitation Data'!E70)))</f>
        <v/>
      </c>
      <c r="CW76" s="36" t="str">
        <f ca="true">+IF(OFFSET('Sanitation Data'!$E$31,0,10*ROW('Sanitation Data'!E70))="","",OFFSET('Sanitation Data'!$E$31,0,10*ROW('Sanitation Data'!E70)))</f>
        <v/>
      </c>
      <c r="CX76" s="36" t="str">
        <f ca="true">+IF(OFFSET('Sanitation Data'!$E$32,0,10*ROW('Sanitation Data'!E70))="","",OFFSET('Sanitation Data'!$E$32,0,10*ROW('Sanitation Data'!E70)))</f>
        <v/>
      </c>
      <c r="CY76" s="36" t="str">
        <f ca="true">+IF(OFFSET('Sanitation Data'!$E$33,0,10*ROW('Sanitation Data'!E70))="","",OFFSET('Sanitation Data'!$E$33,0,10*ROW('Sanitation Data'!E70)))</f>
        <v/>
      </c>
      <c r="CZ76" s="36" t="str">
        <f ca="true">+IF(OFFSET('Sanitation Data'!$F$29,0,10*ROW('Sanitation Data'!F70))="","",OFFSET('Sanitation Data'!$F$29,0,10*ROW('Sanitation Data'!F70)))</f>
        <v/>
      </c>
      <c r="DA76" s="36" t="str">
        <f ca="true">+IF(OFFSET('Sanitation Data'!$F$30,0,10*ROW('Sanitation Data'!F70))="","",OFFSET('Sanitation Data'!$F$30,0,10*ROW('Sanitation Data'!F70)))</f>
        <v/>
      </c>
      <c r="DB76" s="36" t="str">
        <f ca="true">+IF(OFFSET('Sanitation Data'!$F$31,0,10*ROW('Sanitation Data'!F70))="","",OFFSET('Sanitation Data'!$F$31,0,10*ROW('Sanitation Data'!F70)))</f>
        <v/>
      </c>
      <c r="DC76" s="36" t="str">
        <f ca="true">+IF(OFFSET('Sanitation Data'!$F$32,0,10*ROW('Sanitation Data'!F70))="","",OFFSET('Sanitation Data'!$F$32,0,10*ROW('Sanitation Data'!F70)))</f>
        <v/>
      </c>
      <c r="DD76" s="36" t="str">
        <f ca="true">+IF(OFFSET('Sanitation Data'!$F$33,0,10*ROW('Sanitation Data'!F70))="","",OFFSET('Sanitation Data'!$F$33,0,10*ROW('Sanitation Data'!F70)))</f>
        <v/>
      </c>
      <c r="DE76" s="36" t="str">
        <f ca="true">+IF(OFFSET('Sanitation Data'!$G$29,0,10*ROW('Sanitation Data'!G70))="","",OFFSET('Sanitation Data'!$G$29,0,10*ROW('Sanitation Data'!G70)))</f>
        <v/>
      </c>
      <c r="DF76" s="36" t="str">
        <f ca="true">+IF(OFFSET('Sanitation Data'!$G$30,0,10*ROW('Sanitation Data'!G70))="","",OFFSET('Sanitation Data'!$G$30,0,10*ROW('Sanitation Data'!G70)))</f>
        <v/>
      </c>
      <c r="DG76" s="36" t="str">
        <f ca="true">+IF(OFFSET('Sanitation Data'!$G$31,0,10*ROW('Sanitation Data'!G70))="","",OFFSET('Sanitation Data'!$G$31,0,10*ROW('Sanitation Data'!G70)))</f>
        <v/>
      </c>
      <c r="DH76" s="36" t="str">
        <f ca="true">+IF(OFFSET('Sanitation Data'!$G$32,0,10*ROW('Sanitation Data'!G70))="","",OFFSET('Sanitation Data'!$G$32,0,10*ROW('Sanitation Data'!G70)))</f>
        <v/>
      </c>
      <c r="DI76" s="36" t="str">
        <f ca="true">+IF(OFFSET('Sanitation Data'!$G$33,0,10*ROW('Sanitation Data'!G70))="","",OFFSET('Sanitation Data'!$G$33,0,10*ROW('Sanitation Data'!G70)))</f>
        <v/>
      </c>
      <c r="DJ76" s="36" t="str">
        <f ca="true">+IF(OFFSET('Sanitation Data'!$H$29,0,10*ROW('Sanitation Data'!H70))="","",OFFSET('Sanitation Data'!$H$29,0,10*ROW('Sanitation Data'!H70)))</f>
        <v/>
      </c>
      <c r="DK76" s="36" t="str">
        <f ca="true">+IF(OFFSET('Sanitation Data'!$H$30,0,10*ROW('Sanitation Data'!H70))="","",OFFSET('Sanitation Data'!$H$30,0,10*ROW('Sanitation Data'!H70)))</f>
        <v/>
      </c>
      <c r="DL76" s="36" t="str">
        <f ca="true">+IF(OFFSET('Sanitation Data'!$H$31,0,10*ROW('Sanitation Data'!H70))="","",OFFSET('Sanitation Data'!$H$31,0,10*ROW('Sanitation Data'!H70)))</f>
        <v/>
      </c>
      <c r="DM76" s="36" t="str">
        <f ca="true">+IF(OFFSET('Sanitation Data'!$H$32,0,10*ROW('Sanitation Data'!H70))="","",OFFSET('Sanitation Data'!$H$32,0,10*ROW('Sanitation Data'!H70)))</f>
        <v/>
      </c>
      <c r="DN76" s="36" t="str">
        <f ca="true">+IF(OFFSET('Sanitation Data'!$H$33,0,10*ROW('Sanitation Data'!H70))="","",OFFSET('Sanitation Data'!$H$33,0,10*ROW('Sanitation Data'!H70)))</f>
        <v/>
      </c>
      <c r="DO76" s="36" t="str">
        <f ca="true">+IF(OFFSET('Hygiene Data'!$C$12,0,10*ROW('Hygiene Data'!C70))="","",OFFSET('Hygiene Data'!$C$12,0,10*ROW('Hygiene Data'!C70)))</f>
        <v/>
      </c>
      <c r="DP76" s="36" t="str">
        <f ca="true">+IF(OFFSET('Hygiene Data'!$C$13,0,10*ROW('Hygiene Data'!C70))="","",OFFSET('Hygiene Data'!$C$13,0,10*ROW('Hygiene Data'!C70)))</f>
        <v/>
      </c>
      <c r="DQ76" s="36" t="str">
        <f ca="true">+IF(OFFSET('Hygiene Data'!$C$14,0,10*ROW('Hygiene Data'!C70))="","",OFFSET('Hygiene Data'!$C$14,0,10*ROW('Hygiene Data'!C70)))</f>
        <v/>
      </c>
      <c r="DR76" s="36" t="str">
        <f ca="true">+IF(OFFSET('Hygiene Data'!$D$12,0,10*ROW('Hygiene Data'!D70))="","",OFFSET('Hygiene Data'!$D$12,0,10*ROW('Hygiene Data'!D70)))</f>
        <v/>
      </c>
      <c r="DS76" s="36" t="str">
        <f ca="true">+IF(OFFSET('Hygiene Data'!$D$13,0,10*ROW('Hygiene Data'!D70))="","",OFFSET('Hygiene Data'!$D$13,0,10*ROW('Hygiene Data'!D70)))</f>
        <v/>
      </c>
      <c r="DT76" s="36" t="str">
        <f ca="true">+IF(OFFSET('Hygiene Data'!$D$14,0,10*ROW('Hygiene Data'!D70))="","",OFFSET('Hygiene Data'!$D$14,0,10*ROW('Hygiene Data'!D70)))</f>
        <v/>
      </c>
      <c r="DU76" s="36" t="str">
        <f ca="true">+IF(OFFSET('Hygiene Data'!$E$12,0,10*ROW('Hygiene Data'!E70))="","",OFFSET('Hygiene Data'!$E$12,0,10*ROW('Hygiene Data'!E70)))</f>
        <v/>
      </c>
      <c r="DV76" s="36" t="str">
        <f ca="true">+IF(OFFSET('Hygiene Data'!$E$13,0,10*ROW('Hygiene Data'!E70))="","",OFFSET('Hygiene Data'!$E$13,0,10*ROW('Hygiene Data'!E70)))</f>
        <v/>
      </c>
      <c r="DW76" s="36" t="str">
        <f ca="true">+IF(OFFSET('Hygiene Data'!$E$14,0,10*ROW('Hygiene Data'!E70))="","",OFFSET('Hygiene Data'!$E$14,0,10*ROW('Hygiene Data'!E70)))</f>
        <v/>
      </c>
      <c r="DX76" s="36" t="str">
        <f ca="true">+IF(OFFSET('Hygiene Data'!$F$12,0,10*ROW('Hygiene Data'!F70))="","",OFFSET('Hygiene Data'!$F$12,0,10*ROW('Hygiene Data'!F70)))</f>
        <v/>
      </c>
      <c r="DY76" s="36" t="str">
        <f ca="true">+IF(OFFSET('Hygiene Data'!$F$13,0,10*ROW('Hygiene Data'!F70))="","",OFFSET('Hygiene Data'!$F$13,0,10*ROW('Hygiene Data'!F70)))</f>
        <v/>
      </c>
      <c r="DZ76" s="36" t="str">
        <f ca="true">+IF(OFFSET('Hygiene Data'!$F$14,0,10*ROW('Hygiene Data'!F70))="","",OFFSET('Hygiene Data'!$F$14,0,10*ROW('Hygiene Data'!F70)))</f>
        <v/>
      </c>
      <c r="EA76" s="36" t="str">
        <f ca="true">+IF(OFFSET('Hygiene Data'!$G$12,0,10*ROW('Hygiene Data'!G70))="","",OFFSET('Hygiene Data'!$G$12,0,10*ROW('Hygiene Data'!G70)))</f>
        <v/>
      </c>
      <c r="EB76" s="36" t="str">
        <f ca="true">+IF(OFFSET('Hygiene Data'!$G$13,0,10*ROW('Hygiene Data'!G70))="","",OFFSET('Hygiene Data'!$G$13,0,10*ROW('Hygiene Data'!G70)))</f>
        <v/>
      </c>
      <c r="EC76" s="36" t="str">
        <f ca="true">+IF(OFFSET('Hygiene Data'!$G$14,0,10*ROW('Hygiene Data'!G70))="","",OFFSET('Hygiene Data'!$G$14,0,10*ROW('Hygiene Data'!G70)))</f>
        <v/>
      </c>
      <c r="ED76" s="36" t="str">
        <f ca="true">+IF(OFFSET('Hygiene Data'!$H$12,0,10*ROW('Hygiene Data'!H70))="","",OFFSET('Hygiene Data'!$H$12,0,10*ROW('Hygiene Data'!H70)))</f>
        <v/>
      </c>
      <c r="EE76" s="36" t="str">
        <f ca="true">+IF(OFFSET('Hygiene Data'!$H$13,0,10*ROW('Hygiene Data'!H70))="","",OFFSET('Hygiene Data'!$H$13,0,10*ROW('Hygiene Data'!H70)))</f>
        <v/>
      </c>
      <c r="EF76" s="36" t="str">
        <f ca="true">+IF(OFFSET('Hygiene Data'!$H$14,0,10*ROW('Hygiene Data'!H70))="","",OFFSET('Hygiene Data'!$H$14,0,10*ROW('Hygiene Data'!H70)))</f>
        <v/>
      </c>
    </row>
    <row r="77" x14ac:dyDescent="0.2">
      <c r="A77" s="59" t="str">
        <f ca="true">+IF(OFFSET('Water Data'!$B$1,0,10*ROW('Water Data'!B74))="","",OFFSET('Water Data'!$B$1,0,10*ROW('Water Data'!B74)))</f>
        <v/>
      </c>
      <c r="B77" s="59" t="str">
        <f ca="true">+IF(OFFSET('Water Data'!$A$3,0,10*ROW('Water Data'!A74))="","",OFFSET('Water Data'!$A$3,0,10*ROW('Water Data'!A74)))</f>
        <v/>
      </c>
      <c r="C77" s="59" t="str">
        <f ca="true">+IF(OFFSET('Water Data'!$C$3,0,10*ROW('Water Data'!C74))="","",OFFSET('Water Data'!$C$3,0,10*ROW('Water Data'!C74)))</f>
        <v/>
      </c>
      <c r="D77" s="252"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52"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52"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52"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52"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52"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52"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52"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52"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52"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52"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52"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52"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52"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52"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52"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52"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52"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3"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3"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3"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3"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3"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3"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3"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3"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3"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3"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3"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3"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3"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3"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3"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3"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3"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3"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3"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3"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3"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3"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3"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3"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3"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3"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3"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3"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3"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3"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4"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4"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4"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4"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4"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4"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4"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4"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4"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4"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4"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4"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4"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4"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4"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4"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4"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4"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6" t="str">
        <f ca="true">+IF(OFFSET('Water Data'!$C$28,0,10*ROW('Water Data'!C71))="","",OFFSET('Water Data'!$C$28,0,10*ROW('Water Data'!C71)))</f>
        <v/>
      </c>
      <c r="BT77" s="36" t="str">
        <f ca="true">+IF(OFFSET('Water Data'!$C$29,0,10*ROW('Water Data'!C71))="","",OFFSET('Water Data'!$C$29,0,10*ROW('Water Data'!C71)))</f>
        <v/>
      </c>
      <c r="BU77" s="36" t="str">
        <f ca="true">+IF(OFFSET('Water Data'!$C$30,0,10*ROW('Water Data'!C71))="","",OFFSET('Water Data'!$C$30,0,10*ROW('Water Data'!C71)))</f>
        <v/>
      </c>
      <c r="BV77" s="36" t="str">
        <f ca="true">+IF(OFFSET('Water Data'!$D$28,0,10*ROW('Water Data'!D71))="","",OFFSET('Water Data'!$D$28,0,10*ROW('Water Data'!D71)))</f>
        <v/>
      </c>
      <c r="BW77" s="36" t="str">
        <f ca="true">+IF(OFFSET('Water Data'!$D$29,0,10*ROW('Water Data'!D71))="","",OFFSET('Water Data'!$D$29,0,10*ROW('Water Data'!D71)))</f>
        <v/>
      </c>
      <c r="BX77" s="36" t="str">
        <f ca="true">+IF(OFFSET('Water Data'!$D$30,0,10*ROW('Water Data'!D71))="","",OFFSET('Water Data'!$D$30,0,10*ROW('Water Data'!D71)))</f>
        <v/>
      </c>
      <c r="BY77" s="36" t="str">
        <f ca="true">+IF(OFFSET('Water Data'!$E$28,0,10*ROW('Water Data'!E71))="","",OFFSET('Water Data'!$E$28,0,10*ROW('Water Data'!E71)))</f>
        <v/>
      </c>
      <c r="BZ77" s="36" t="str">
        <f ca="true">+IF(OFFSET('Water Data'!$E$29,0,10*ROW('Water Data'!E71))="","",OFFSET('Water Data'!$E$29,0,10*ROW('Water Data'!E71)))</f>
        <v/>
      </c>
      <c r="CA77" s="36" t="str">
        <f ca="true">+IF(OFFSET('Water Data'!$E$30,0,10*ROW('Water Data'!E71))="","",OFFSET('Water Data'!$E$30,0,10*ROW('Water Data'!E71)))</f>
        <v/>
      </c>
      <c r="CB77" s="36" t="str">
        <f ca="true">+IF(OFFSET('Water Data'!$F$28,0,10*ROW('Water Data'!F71))="","",OFFSET('Water Data'!$F$28,0,10*ROW('Water Data'!F71)))</f>
        <v/>
      </c>
      <c r="CC77" s="36" t="str">
        <f ca="true">+IF(OFFSET('Water Data'!$F$29,0,10*ROW('Water Data'!F71))="","",OFFSET('Water Data'!$F$29,0,10*ROW('Water Data'!F71)))</f>
        <v/>
      </c>
      <c r="CD77" s="36" t="str">
        <f ca="true">+IF(OFFSET('Water Data'!$F$30,0,10*ROW('Water Data'!F71))="","",OFFSET('Water Data'!$F$30,0,10*ROW('Water Data'!F71)))</f>
        <v/>
      </c>
      <c r="CE77" s="36" t="str">
        <f ca="true">+IF(OFFSET('Water Data'!$G$28,0,10*ROW('Water Data'!G71))="","",OFFSET('Water Data'!$G$28,0,10*ROW('Water Data'!G71)))</f>
        <v/>
      </c>
      <c r="CF77" s="36" t="str">
        <f ca="true">+IF(OFFSET('Water Data'!$G$29,0,10*ROW('Water Data'!G71))="","",OFFSET('Water Data'!$G$29,0,10*ROW('Water Data'!G71)))</f>
        <v/>
      </c>
      <c r="CG77" s="36" t="str">
        <f ca="true">+IF(OFFSET('Water Data'!$G$30,0,10*ROW('Water Data'!G71))="","",OFFSET('Water Data'!$G$30,0,10*ROW('Water Data'!G71)))</f>
        <v/>
      </c>
      <c r="CH77" s="36" t="str">
        <f ca="true">+IF(OFFSET('Water Data'!$H$28,0,10*ROW('Water Data'!H71))="","",OFFSET('Water Data'!$H$28,0,10*ROW('Water Data'!H71)))</f>
        <v/>
      </c>
      <c r="CI77" s="36" t="str">
        <f ca="true">+IF(OFFSET('Water Data'!$H$29,0,10*ROW('Water Data'!H71))="","",OFFSET('Water Data'!$H$29,0,10*ROW('Water Data'!H71)))</f>
        <v/>
      </c>
      <c r="CJ77" s="36" t="str">
        <f ca="true">+IF(OFFSET('Water Data'!$H$30,0,10*ROW('Water Data'!H71))="","",OFFSET('Water Data'!$H$30,0,10*ROW('Water Data'!H71)))</f>
        <v/>
      </c>
      <c r="CK77" s="36" t="str">
        <f ca="true">+IF(OFFSET('Sanitation Data'!$C$29,0,10*ROW('Sanitation Data'!C71))="","",OFFSET('Sanitation Data'!$C$29,0,10*ROW('Sanitation Data'!C71)))</f>
        <v/>
      </c>
      <c r="CL77" s="36" t="str">
        <f ca="true">+IF(OFFSET('Sanitation Data'!$C$30,0,10*ROW('Sanitation Data'!C71))="","",OFFSET('Sanitation Data'!$C$30,0,10*ROW('Sanitation Data'!C71)))</f>
        <v/>
      </c>
      <c r="CM77" s="36" t="str">
        <f ca="true">+IF(OFFSET('Sanitation Data'!$C$31,0,10*ROW('Sanitation Data'!C71))="","",OFFSET('Sanitation Data'!$C$31,0,10*ROW('Sanitation Data'!C71)))</f>
        <v/>
      </c>
      <c r="CN77" s="36" t="str">
        <f ca="true">+IF(OFFSET('Sanitation Data'!$C$32,0,10*ROW('Sanitation Data'!C71))="","",OFFSET('Sanitation Data'!$C$32,0,10*ROW('Sanitation Data'!C71)))</f>
        <v/>
      </c>
      <c r="CO77" s="36" t="str">
        <f ca="true">+IF(OFFSET('Sanitation Data'!$C$33,0,10*ROW('Sanitation Data'!C71))="","",OFFSET('Sanitation Data'!$C$33,0,10*ROW('Sanitation Data'!C71)))</f>
        <v/>
      </c>
      <c r="CP77" s="36" t="str">
        <f ca="true">+IF(OFFSET('Sanitation Data'!$D$29,0,10*ROW('Sanitation Data'!D71))="","",OFFSET('Sanitation Data'!$D$29,0,10*ROW('Sanitation Data'!D71)))</f>
        <v/>
      </c>
      <c r="CQ77" s="36" t="str">
        <f ca="true">+IF(OFFSET('Sanitation Data'!$D$30,0,10*ROW('Sanitation Data'!D71))="","",OFFSET('Sanitation Data'!$D$30,0,10*ROW('Sanitation Data'!D71)))</f>
        <v/>
      </c>
      <c r="CR77" s="36" t="str">
        <f ca="true">+IF(OFFSET('Sanitation Data'!$D$31,0,10*ROW('Sanitation Data'!D71))="","",OFFSET('Sanitation Data'!$D$31,0,10*ROW('Sanitation Data'!D71)))</f>
        <v/>
      </c>
      <c r="CS77" s="36" t="str">
        <f ca="true">+IF(OFFSET('Sanitation Data'!$D$32,0,10*ROW('Sanitation Data'!D71))="","",OFFSET('Sanitation Data'!$D$32,0,10*ROW('Sanitation Data'!D71)))</f>
        <v/>
      </c>
      <c r="CT77" s="36" t="str">
        <f ca="true">+IF(OFFSET('Sanitation Data'!$D$33,0,10*ROW('Sanitation Data'!D71))="","",OFFSET('Sanitation Data'!$D$33,0,10*ROW('Sanitation Data'!D71)))</f>
        <v/>
      </c>
      <c r="CU77" s="36" t="str">
        <f ca="true">+IF(OFFSET('Sanitation Data'!$E$29,0,10*ROW('Sanitation Data'!E71))="","",OFFSET('Sanitation Data'!$E$29,0,10*ROW('Sanitation Data'!E71)))</f>
        <v/>
      </c>
      <c r="CV77" s="36" t="str">
        <f ca="true">+IF(OFFSET('Sanitation Data'!$E$30,0,10*ROW('Sanitation Data'!E71))="","",OFFSET('Sanitation Data'!$E$30,0,10*ROW('Sanitation Data'!E71)))</f>
        <v/>
      </c>
      <c r="CW77" s="36" t="str">
        <f ca="true">+IF(OFFSET('Sanitation Data'!$E$31,0,10*ROW('Sanitation Data'!E71))="","",OFFSET('Sanitation Data'!$E$31,0,10*ROW('Sanitation Data'!E71)))</f>
        <v/>
      </c>
      <c r="CX77" s="36" t="str">
        <f ca="true">+IF(OFFSET('Sanitation Data'!$E$32,0,10*ROW('Sanitation Data'!E71))="","",OFFSET('Sanitation Data'!$E$32,0,10*ROW('Sanitation Data'!E71)))</f>
        <v/>
      </c>
      <c r="CY77" s="36" t="str">
        <f ca="true">+IF(OFFSET('Sanitation Data'!$E$33,0,10*ROW('Sanitation Data'!E71))="","",OFFSET('Sanitation Data'!$E$33,0,10*ROW('Sanitation Data'!E71)))</f>
        <v/>
      </c>
      <c r="CZ77" s="36" t="str">
        <f ca="true">+IF(OFFSET('Sanitation Data'!$F$29,0,10*ROW('Sanitation Data'!F71))="","",OFFSET('Sanitation Data'!$F$29,0,10*ROW('Sanitation Data'!F71)))</f>
        <v/>
      </c>
      <c r="DA77" s="36" t="str">
        <f ca="true">+IF(OFFSET('Sanitation Data'!$F$30,0,10*ROW('Sanitation Data'!F71))="","",OFFSET('Sanitation Data'!$F$30,0,10*ROW('Sanitation Data'!F71)))</f>
        <v/>
      </c>
      <c r="DB77" s="36" t="str">
        <f ca="true">+IF(OFFSET('Sanitation Data'!$F$31,0,10*ROW('Sanitation Data'!F71))="","",OFFSET('Sanitation Data'!$F$31,0,10*ROW('Sanitation Data'!F71)))</f>
        <v/>
      </c>
      <c r="DC77" s="36" t="str">
        <f ca="true">+IF(OFFSET('Sanitation Data'!$F$32,0,10*ROW('Sanitation Data'!F71))="","",OFFSET('Sanitation Data'!$F$32,0,10*ROW('Sanitation Data'!F71)))</f>
        <v/>
      </c>
      <c r="DD77" s="36" t="str">
        <f ca="true">+IF(OFFSET('Sanitation Data'!$F$33,0,10*ROW('Sanitation Data'!F71))="","",OFFSET('Sanitation Data'!$F$33,0,10*ROW('Sanitation Data'!F71)))</f>
        <v/>
      </c>
      <c r="DE77" s="36" t="str">
        <f ca="true">+IF(OFFSET('Sanitation Data'!$G$29,0,10*ROW('Sanitation Data'!G71))="","",OFFSET('Sanitation Data'!$G$29,0,10*ROW('Sanitation Data'!G71)))</f>
        <v/>
      </c>
      <c r="DF77" s="36" t="str">
        <f ca="true">+IF(OFFSET('Sanitation Data'!$G$30,0,10*ROW('Sanitation Data'!G71))="","",OFFSET('Sanitation Data'!$G$30,0,10*ROW('Sanitation Data'!G71)))</f>
        <v/>
      </c>
      <c r="DG77" s="36" t="str">
        <f ca="true">+IF(OFFSET('Sanitation Data'!$G$31,0,10*ROW('Sanitation Data'!G71))="","",OFFSET('Sanitation Data'!$G$31,0,10*ROW('Sanitation Data'!G71)))</f>
        <v/>
      </c>
      <c r="DH77" s="36" t="str">
        <f ca="true">+IF(OFFSET('Sanitation Data'!$G$32,0,10*ROW('Sanitation Data'!G71))="","",OFFSET('Sanitation Data'!$G$32,0,10*ROW('Sanitation Data'!G71)))</f>
        <v/>
      </c>
      <c r="DI77" s="36" t="str">
        <f ca="true">+IF(OFFSET('Sanitation Data'!$G$33,0,10*ROW('Sanitation Data'!G71))="","",OFFSET('Sanitation Data'!$G$33,0,10*ROW('Sanitation Data'!G71)))</f>
        <v/>
      </c>
      <c r="DJ77" s="36" t="str">
        <f ca="true">+IF(OFFSET('Sanitation Data'!$H$29,0,10*ROW('Sanitation Data'!H71))="","",OFFSET('Sanitation Data'!$H$29,0,10*ROW('Sanitation Data'!H71)))</f>
        <v/>
      </c>
      <c r="DK77" s="36" t="str">
        <f ca="true">+IF(OFFSET('Sanitation Data'!$H$30,0,10*ROW('Sanitation Data'!H71))="","",OFFSET('Sanitation Data'!$H$30,0,10*ROW('Sanitation Data'!H71)))</f>
        <v/>
      </c>
      <c r="DL77" s="36" t="str">
        <f ca="true">+IF(OFFSET('Sanitation Data'!$H$31,0,10*ROW('Sanitation Data'!H71))="","",OFFSET('Sanitation Data'!$H$31,0,10*ROW('Sanitation Data'!H71)))</f>
        <v/>
      </c>
      <c r="DM77" s="36" t="str">
        <f ca="true">+IF(OFFSET('Sanitation Data'!$H$32,0,10*ROW('Sanitation Data'!H71))="","",OFFSET('Sanitation Data'!$H$32,0,10*ROW('Sanitation Data'!H71)))</f>
        <v/>
      </c>
      <c r="DN77" s="36" t="str">
        <f ca="true">+IF(OFFSET('Sanitation Data'!$H$33,0,10*ROW('Sanitation Data'!H71))="","",OFFSET('Sanitation Data'!$H$33,0,10*ROW('Sanitation Data'!H71)))</f>
        <v/>
      </c>
      <c r="DO77" s="36" t="str">
        <f ca="true">+IF(OFFSET('Hygiene Data'!$C$12,0,10*ROW('Hygiene Data'!C71))="","",OFFSET('Hygiene Data'!$C$12,0,10*ROW('Hygiene Data'!C71)))</f>
        <v/>
      </c>
      <c r="DP77" s="36" t="str">
        <f ca="true">+IF(OFFSET('Hygiene Data'!$C$13,0,10*ROW('Hygiene Data'!C71))="","",OFFSET('Hygiene Data'!$C$13,0,10*ROW('Hygiene Data'!C71)))</f>
        <v/>
      </c>
      <c r="DQ77" s="36" t="str">
        <f ca="true">+IF(OFFSET('Hygiene Data'!$C$14,0,10*ROW('Hygiene Data'!C71))="","",OFFSET('Hygiene Data'!$C$14,0,10*ROW('Hygiene Data'!C71)))</f>
        <v/>
      </c>
      <c r="DR77" s="36" t="str">
        <f ca="true">+IF(OFFSET('Hygiene Data'!$D$12,0,10*ROW('Hygiene Data'!D71))="","",OFFSET('Hygiene Data'!$D$12,0,10*ROW('Hygiene Data'!D71)))</f>
        <v/>
      </c>
      <c r="DS77" s="36" t="str">
        <f ca="true">+IF(OFFSET('Hygiene Data'!$D$13,0,10*ROW('Hygiene Data'!D71))="","",OFFSET('Hygiene Data'!$D$13,0,10*ROW('Hygiene Data'!D71)))</f>
        <v/>
      </c>
      <c r="DT77" s="36" t="str">
        <f ca="true">+IF(OFFSET('Hygiene Data'!$D$14,0,10*ROW('Hygiene Data'!D71))="","",OFFSET('Hygiene Data'!$D$14,0,10*ROW('Hygiene Data'!D71)))</f>
        <v/>
      </c>
      <c r="DU77" s="36" t="str">
        <f ca="true">+IF(OFFSET('Hygiene Data'!$E$12,0,10*ROW('Hygiene Data'!E71))="","",OFFSET('Hygiene Data'!$E$12,0,10*ROW('Hygiene Data'!E71)))</f>
        <v/>
      </c>
      <c r="DV77" s="36" t="str">
        <f ca="true">+IF(OFFSET('Hygiene Data'!$E$13,0,10*ROW('Hygiene Data'!E71))="","",OFFSET('Hygiene Data'!$E$13,0,10*ROW('Hygiene Data'!E71)))</f>
        <v/>
      </c>
      <c r="DW77" s="36" t="str">
        <f ca="true">+IF(OFFSET('Hygiene Data'!$E$14,0,10*ROW('Hygiene Data'!E71))="","",OFFSET('Hygiene Data'!$E$14,0,10*ROW('Hygiene Data'!E71)))</f>
        <v/>
      </c>
      <c r="DX77" s="36" t="str">
        <f ca="true">+IF(OFFSET('Hygiene Data'!$F$12,0,10*ROW('Hygiene Data'!F71))="","",OFFSET('Hygiene Data'!$F$12,0,10*ROW('Hygiene Data'!F71)))</f>
        <v/>
      </c>
      <c r="DY77" s="36" t="str">
        <f ca="true">+IF(OFFSET('Hygiene Data'!$F$13,0,10*ROW('Hygiene Data'!F71))="","",OFFSET('Hygiene Data'!$F$13,0,10*ROW('Hygiene Data'!F71)))</f>
        <v/>
      </c>
      <c r="DZ77" s="36" t="str">
        <f ca="true">+IF(OFFSET('Hygiene Data'!$F$14,0,10*ROW('Hygiene Data'!F71))="","",OFFSET('Hygiene Data'!$F$14,0,10*ROW('Hygiene Data'!F71)))</f>
        <v/>
      </c>
      <c r="EA77" s="36" t="str">
        <f ca="true">+IF(OFFSET('Hygiene Data'!$G$12,0,10*ROW('Hygiene Data'!G71))="","",OFFSET('Hygiene Data'!$G$12,0,10*ROW('Hygiene Data'!G71)))</f>
        <v/>
      </c>
      <c r="EB77" s="36" t="str">
        <f ca="true">+IF(OFFSET('Hygiene Data'!$G$13,0,10*ROW('Hygiene Data'!G71))="","",OFFSET('Hygiene Data'!$G$13,0,10*ROW('Hygiene Data'!G71)))</f>
        <v/>
      </c>
      <c r="EC77" s="36" t="str">
        <f ca="true">+IF(OFFSET('Hygiene Data'!$G$14,0,10*ROW('Hygiene Data'!G71))="","",OFFSET('Hygiene Data'!$G$14,0,10*ROW('Hygiene Data'!G71)))</f>
        <v/>
      </c>
      <c r="ED77" s="36" t="str">
        <f ca="true">+IF(OFFSET('Hygiene Data'!$H$12,0,10*ROW('Hygiene Data'!H71))="","",OFFSET('Hygiene Data'!$H$12,0,10*ROW('Hygiene Data'!H71)))</f>
        <v/>
      </c>
      <c r="EE77" s="36" t="str">
        <f ca="true">+IF(OFFSET('Hygiene Data'!$H$13,0,10*ROW('Hygiene Data'!H71))="","",OFFSET('Hygiene Data'!$H$13,0,10*ROW('Hygiene Data'!H71)))</f>
        <v/>
      </c>
      <c r="EF77" s="36" t="str">
        <f ca="true">+IF(OFFSET('Hygiene Data'!$H$14,0,10*ROW('Hygiene Data'!H71))="","",OFFSET('Hygiene Data'!$H$14,0,10*ROW('Hygiene Data'!H71)))</f>
        <v/>
      </c>
    </row>
    <row r="78" x14ac:dyDescent="0.2">
      <c r="A78" s="59" t="str">
        <f ca="true">+IF(OFFSET('Water Data'!$B$1,0,10*ROW('Water Data'!B75))="","",OFFSET('Water Data'!$B$1,0,10*ROW('Water Data'!B75)))</f>
        <v/>
      </c>
      <c r="B78" s="59" t="str">
        <f ca="true">+IF(OFFSET('Water Data'!$A$3,0,10*ROW('Water Data'!A75))="","",OFFSET('Water Data'!$A$3,0,10*ROW('Water Data'!A75)))</f>
        <v/>
      </c>
      <c r="C78" s="59" t="str">
        <f ca="true">+IF(OFFSET('Water Data'!$C$3,0,10*ROW('Water Data'!C75))="","",OFFSET('Water Data'!$C$3,0,10*ROW('Water Data'!C75)))</f>
        <v/>
      </c>
      <c r="D78" s="252"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52"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52"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52"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52"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52"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52"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52"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52"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52"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52"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52"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52"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52"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52"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52"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52"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52"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3"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3"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3"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3"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3"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3"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3"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3"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3"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3"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3"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3"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3"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3"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3"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3"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3"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3"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3"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3"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3"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3"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3"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3"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3"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3"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3"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3"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3"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3"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4"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4"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4"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4"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4"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4"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4"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4"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4"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4"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4"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4"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4"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4"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4"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4"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4"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4"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6" t="str">
        <f ca="true">+IF(OFFSET('Water Data'!$C$28,0,10*ROW('Water Data'!C72))="","",OFFSET('Water Data'!$C$28,0,10*ROW('Water Data'!C72)))</f>
        <v/>
      </c>
      <c r="BT78" s="36" t="str">
        <f ca="true">+IF(OFFSET('Water Data'!$C$29,0,10*ROW('Water Data'!C72))="","",OFFSET('Water Data'!$C$29,0,10*ROW('Water Data'!C72)))</f>
        <v/>
      </c>
      <c r="BU78" s="36" t="str">
        <f ca="true">+IF(OFFSET('Water Data'!$C$30,0,10*ROW('Water Data'!C72))="","",OFFSET('Water Data'!$C$30,0,10*ROW('Water Data'!C72)))</f>
        <v/>
      </c>
      <c r="BV78" s="36" t="str">
        <f ca="true">+IF(OFFSET('Water Data'!$D$28,0,10*ROW('Water Data'!D72))="","",OFFSET('Water Data'!$D$28,0,10*ROW('Water Data'!D72)))</f>
        <v/>
      </c>
      <c r="BW78" s="36" t="str">
        <f ca="true">+IF(OFFSET('Water Data'!$D$29,0,10*ROW('Water Data'!D72))="","",OFFSET('Water Data'!$D$29,0,10*ROW('Water Data'!D72)))</f>
        <v/>
      </c>
      <c r="BX78" s="36" t="str">
        <f ca="true">+IF(OFFSET('Water Data'!$D$30,0,10*ROW('Water Data'!D72))="","",OFFSET('Water Data'!$D$30,0,10*ROW('Water Data'!D72)))</f>
        <v/>
      </c>
      <c r="BY78" s="36" t="str">
        <f ca="true">+IF(OFFSET('Water Data'!$E$28,0,10*ROW('Water Data'!E72))="","",OFFSET('Water Data'!$E$28,0,10*ROW('Water Data'!E72)))</f>
        <v/>
      </c>
      <c r="BZ78" s="36" t="str">
        <f ca="true">+IF(OFFSET('Water Data'!$E$29,0,10*ROW('Water Data'!E72))="","",OFFSET('Water Data'!$E$29,0,10*ROW('Water Data'!E72)))</f>
        <v/>
      </c>
      <c r="CA78" s="36" t="str">
        <f ca="true">+IF(OFFSET('Water Data'!$E$30,0,10*ROW('Water Data'!E72))="","",OFFSET('Water Data'!$E$30,0,10*ROW('Water Data'!E72)))</f>
        <v/>
      </c>
      <c r="CB78" s="36" t="str">
        <f ca="true">+IF(OFFSET('Water Data'!$F$28,0,10*ROW('Water Data'!F72))="","",OFFSET('Water Data'!$F$28,0,10*ROW('Water Data'!F72)))</f>
        <v/>
      </c>
      <c r="CC78" s="36" t="str">
        <f ca="true">+IF(OFFSET('Water Data'!$F$29,0,10*ROW('Water Data'!F72))="","",OFFSET('Water Data'!$F$29,0,10*ROW('Water Data'!F72)))</f>
        <v/>
      </c>
      <c r="CD78" s="36" t="str">
        <f ca="true">+IF(OFFSET('Water Data'!$F$30,0,10*ROW('Water Data'!F72))="","",OFFSET('Water Data'!$F$30,0,10*ROW('Water Data'!F72)))</f>
        <v/>
      </c>
      <c r="CE78" s="36" t="str">
        <f ca="true">+IF(OFFSET('Water Data'!$G$28,0,10*ROW('Water Data'!G72))="","",OFFSET('Water Data'!$G$28,0,10*ROW('Water Data'!G72)))</f>
        <v/>
      </c>
      <c r="CF78" s="36" t="str">
        <f ca="true">+IF(OFFSET('Water Data'!$G$29,0,10*ROW('Water Data'!G72))="","",OFFSET('Water Data'!$G$29,0,10*ROW('Water Data'!G72)))</f>
        <v/>
      </c>
      <c r="CG78" s="36" t="str">
        <f ca="true">+IF(OFFSET('Water Data'!$G$30,0,10*ROW('Water Data'!G72))="","",OFFSET('Water Data'!$G$30,0,10*ROW('Water Data'!G72)))</f>
        <v/>
      </c>
      <c r="CH78" s="36" t="str">
        <f ca="true">+IF(OFFSET('Water Data'!$H$28,0,10*ROW('Water Data'!H72))="","",OFFSET('Water Data'!$H$28,0,10*ROW('Water Data'!H72)))</f>
        <v/>
      </c>
      <c r="CI78" s="36" t="str">
        <f ca="true">+IF(OFFSET('Water Data'!$H$29,0,10*ROW('Water Data'!H72))="","",OFFSET('Water Data'!$H$29,0,10*ROW('Water Data'!H72)))</f>
        <v/>
      </c>
      <c r="CJ78" s="36" t="str">
        <f ca="true">+IF(OFFSET('Water Data'!$H$30,0,10*ROW('Water Data'!H72))="","",OFFSET('Water Data'!$H$30,0,10*ROW('Water Data'!H72)))</f>
        <v/>
      </c>
      <c r="CK78" s="36" t="str">
        <f ca="true">+IF(OFFSET('Sanitation Data'!$C$29,0,10*ROW('Sanitation Data'!C72))="","",OFFSET('Sanitation Data'!$C$29,0,10*ROW('Sanitation Data'!C72)))</f>
        <v/>
      </c>
      <c r="CL78" s="36" t="str">
        <f ca="true">+IF(OFFSET('Sanitation Data'!$C$30,0,10*ROW('Sanitation Data'!C72))="","",OFFSET('Sanitation Data'!$C$30,0,10*ROW('Sanitation Data'!C72)))</f>
        <v/>
      </c>
      <c r="CM78" s="36" t="str">
        <f ca="true">+IF(OFFSET('Sanitation Data'!$C$31,0,10*ROW('Sanitation Data'!C72))="","",OFFSET('Sanitation Data'!$C$31,0,10*ROW('Sanitation Data'!C72)))</f>
        <v/>
      </c>
      <c r="CN78" s="36" t="str">
        <f ca="true">+IF(OFFSET('Sanitation Data'!$C$32,0,10*ROW('Sanitation Data'!C72))="","",OFFSET('Sanitation Data'!$C$32,0,10*ROW('Sanitation Data'!C72)))</f>
        <v/>
      </c>
      <c r="CO78" s="36" t="str">
        <f ca="true">+IF(OFFSET('Sanitation Data'!$C$33,0,10*ROW('Sanitation Data'!C72))="","",OFFSET('Sanitation Data'!$C$33,0,10*ROW('Sanitation Data'!C72)))</f>
        <v/>
      </c>
      <c r="CP78" s="36" t="str">
        <f ca="true">+IF(OFFSET('Sanitation Data'!$D$29,0,10*ROW('Sanitation Data'!D72))="","",OFFSET('Sanitation Data'!$D$29,0,10*ROW('Sanitation Data'!D72)))</f>
        <v/>
      </c>
      <c r="CQ78" s="36" t="str">
        <f ca="true">+IF(OFFSET('Sanitation Data'!$D$30,0,10*ROW('Sanitation Data'!D72))="","",OFFSET('Sanitation Data'!$D$30,0,10*ROW('Sanitation Data'!D72)))</f>
        <v/>
      </c>
      <c r="CR78" s="36" t="str">
        <f ca="true">+IF(OFFSET('Sanitation Data'!$D$31,0,10*ROW('Sanitation Data'!D72))="","",OFFSET('Sanitation Data'!$D$31,0,10*ROW('Sanitation Data'!D72)))</f>
        <v/>
      </c>
      <c r="CS78" s="36" t="str">
        <f ca="true">+IF(OFFSET('Sanitation Data'!$D$32,0,10*ROW('Sanitation Data'!D72))="","",OFFSET('Sanitation Data'!$D$32,0,10*ROW('Sanitation Data'!D72)))</f>
        <v/>
      </c>
      <c r="CT78" s="36" t="str">
        <f ca="true">+IF(OFFSET('Sanitation Data'!$D$33,0,10*ROW('Sanitation Data'!D72))="","",OFFSET('Sanitation Data'!$D$33,0,10*ROW('Sanitation Data'!D72)))</f>
        <v/>
      </c>
      <c r="CU78" s="36" t="str">
        <f ca="true">+IF(OFFSET('Sanitation Data'!$E$29,0,10*ROW('Sanitation Data'!E72))="","",OFFSET('Sanitation Data'!$E$29,0,10*ROW('Sanitation Data'!E72)))</f>
        <v/>
      </c>
      <c r="CV78" s="36" t="str">
        <f ca="true">+IF(OFFSET('Sanitation Data'!$E$30,0,10*ROW('Sanitation Data'!E72))="","",OFFSET('Sanitation Data'!$E$30,0,10*ROW('Sanitation Data'!E72)))</f>
        <v/>
      </c>
      <c r="CW78" s="36" t="str">
        <f ca="true">+IF(OFFSET('Sanitation Data'!$E$31,0,10*ROW('Sanitation Data'!E72))="","",OFFSET('Sanitation Data'!$E$31,0,10*ROW('Sanitation Data'!E72)))</f>
        <v/>
      </c>
      <c r="CX78" s="36" t="str">
        <f ca="true">+IF(OFFSET('Sanitation Data'!$E$32,0,10*ROW('Sanitation Data'!E72))="","",OFFSET('Sanitation Data'!$E$32,0,10*ROW('Sanitation Data'!E72)))</f>
        <v/>
      </c>
      <c r="CY78" s="36" t="str">
        <f ca="true">+IF(OFFSET('Sanitation Data'!$E$33,0,10*ROW('Sanitation Data'!E72))="","",OFFSET('Sanitation Data'!$E$33,0,10*ROW('Sanitation Data'!E72)))</f>
        <v/>
      </c>
      <c r="CZ78" s="36" t="str">
        <f ca="true">+IF(OFFSET('Sanitation Data'!$F$29,0,10*ROW('Sanitation Data'!F72))="","",OFFSET('Sanitation Data'!$F$29,0,10*ROW('Sanitation Data'!F72)))</f>
        <v/>
      </c>
      <c r="DA78" s="36" t="str">
        <f ca="true">+IF(OFFSET('Sanitation Data'!$F$30,0,10*ROW('Sanitation Data'!F72))="","",OFFSET('Sanitation Data'!$F$30,0,10*ROW('Sanitation Data'!F72)))</f>
        <v/>
      </c>
      <c r="DB78" s="36" t="str">
        <f ca="true">+IF(OFFSET('Sanitation Data'!$F$31,0,10*ROW('Sanitation Data'!F72))="","",OFFSET('Sanitation Data'!$F$31,0,10*ROW('Sanitation Data'!F72)))</f>
        <v/>
      </c>
      <c r="DC78" s="36" t="str">
        <f ca="true">+IF(OFFSET('Sanitation Data'!$F$32,0,10*ROW('Sanitation Data'!F72))="","",OFFSET('Sanitation Data'!$F$32,0,10*ROW('Sanitation Data'!F72)))</f>
        <v/>
      </c>
      <c r="DD78" s="36" t="str">
        <f ca="true">+IF(OFFSET('Sanitation Data'!$F$33,0,10*ROW('Sanitation Data'!F72))="","",OFFSET('Sanitation Data'!$F$33,0,10*ROW('Sanitation Data'!F72)))</f>
        <v/>
      </c>
      <c r="DE78" s="36" t="str">
        <f ca="true">+IF(OFFSET('Sanitation Data'!$G$29,0,10*ROW('Sanitation Data'!G72))="","",OFFSET('Sanitation Data'!$G$29,0,10*ROW('Sanitation Data'!G72)))</f>
        <v/>
      </c>
      <c r="DF78" s="36" t="str">
        <f ca="true">+IF(OFFSET('Sanitation Data'!$G$30,0,10*ROW('Sanitation Data'!G72))="","",OFFSET('Sanitation Data'!$G$30,0,10*ROW('Sanitation Data'!G72)))</f>
        <v/>
      </c>
      <c r="DG78" s="36" t="str">
        <f ca="true">+IF(OFFSET('Sanitation Data'!$G$31,0,10*ROW('Sanitation Data'!G72))="","",OFFSET('Sanitation Data'!$G$31,0,10*ROW('Sanitation Data'!G72)))</f>
        <v/>
      </c>
      <c r="DH78" s="36" t="str">
        <f ca="true">+IF(OFFSET('Sanitation Data'!$G$32,0,10*ROW('Sanitation Data'!G72))="","",OFFSET('Sanitation Data'!$G$32,0,10*ROW('Sanitation Data'!G72)))</f>
        <v/>
      </c>
      <c r="DI78" s="36" t="str">
        <f ca="true">+IF(OFFSET('Sanitation Data'!$G$33,0,10*ROW('Sanitation Data'!G72))="","",OFFSET('Sanitation Data'!$G$33,0,10*ROW('Sanitation Data'!G72)))</f>
        <v/>
      </c>
      <c r="DJ78" s="36" t="str">
        <f ca="true">+IF(OFFSET('Sanitation Data'!$H$29,0,10*ROW('Sanitation Data'!H72))="","",OFFSET('Sanitation Data'!$H$29,0,10*ROW('Sanitation Data'!H72)))</f>
        <v/>
      </c>
      <c r="DK78" s="36" t="str">
        <f ca="true">+IF(OFFSET('Sanitation Data'!$H$30,0,10*ROW('Sanitation Data'!H72))="","",OFFSET('Sanitation Data'!$H$30,0,10*ROW('Sanitation Data'!H72)))</f>
        <v/>
      </c>
      <c r="DL78" s="36" t="str">
        <f ca="true">+IF(OFFSET('Sanitation Data'!$H$31,0,10*ROW('Sanitation Data'!H72))="","",OFFSET('Sanitation Data'!$H$31,0,10*ROW('Sanitation Data'!H72)))</f>
        <v/>
      </c>
      <c r="DM78" s="36" t="str">
        <f ca="true">+IF(OFFSET('Sanitation Data'!$H$32,0,10*ROW('Sanitation Data'!H72))="","",OFFSET('Sanitation Data'!$H$32,0,10*ROW('Sanitation Data'!H72)))</f>
        <v/>
      </c>
      <c r="DN78" s="36" t="str">
        <f ca="true">+IF(OFFSET('Sanitation Data'!$H$33,0,10*ROW('Sanitation Data'!H72))="","",OFFSET('Sanitation Data'!$H$33,0,10*ROW('Sanitation Data'!H72)))</f>
        <v/>
      </c>
      <c r="DO78" s="36" t="str">
        <f ca="true">+IF(OFFSET('Hygiene Data'!$C$12,0,10*ROW('Hygiene Data'!C72))="","",OFFSET('Hygiene Data'!$C$12,0,10*ROW('Hygiene Data'!C72)))</f>
        <v/>
      </c>
      <c r="DP78" s="36" t="str">
        <f ca="true">+IF(OFFSET('Hygiene Data'!$C$13,0,10*ROW('Hygiene Data'!C72))="","",OFFSET('Hygiene Data'!$C$13,0,10*ROW('Hygiene Data'!C72)))</f>
        <v/>
      </c>
      <c r="DQ78" s="36" t="str">
        <f ca="true">+IF(OFFSET('Hygiene Data'!$C$14,0,10*ROW('Hygiene Data'!C72))="","",OFFSET('Hygiene Data'!$C$14,0,10*ROW('Hygiene Data'!C72)))</f>
        <v/>
      </c>
      <c r="DR78" s="36" t="str">
        <f ca="true">+IF(OFFSET('Hygiene Data'!$D$12,0,10*ROW('Hygiene Data'!D72))="","",OFFSET('Hygiene Data'!$D$12,0,10*ROW('Hygiene Data'!D72)))</f>
        <v/>
      </c>
      <c r="DS78" s="36" t="str">
        <f ca="true">+IF(OFFSET('Hygiene Data'!$D$13,0,10*ROW('Hygiene Data'!D72))="","",OFFSET('Hygiene Data'!$D$13,0,10*ROW('Hygiene Data'!D72)))</f>
        <v/>
      </c>
      <c r="DT78" s="36" t="str">
        <f ca="true">+IF(OFFSET('Hygiene Data'!$D$14,0,10*ROW('Hygiene Data'!D72))="","",OFFSET('Hygiene Data'!$D$14,0,10*ROW('Hygiene Data'!D72)))</f>
        <v/>
      </c>
      <c r="DU78" s="36" t="str">
        <f ca="true">+IF(OFFSET('Hygiene Data'!$E$12,0,10*ROW('Hygiene Data'!E72))="","",OFFSET('Hygiene Data'!$E$12,0,10*ROW('Hygiene Data'!E72)))</f>
        <v/>
      </c>
      <c r="DV78" s="36" t="str">
        <f ca="true">+IF(OFFSET('Hygiene Data'!$E$13,0,10*ROW('Hygiene Data'!E72))="","",OFFSET('Hygiene Data'!$E$13,0,10*ROW('Hygiene Data'!E72)))</f>
        <v/>
      </c>
      <c r="DW78" s="36" t="str">
        <f ca="true">+IF(OFFSET('Hygiene Data'!$E$14,0,10*ROW('Hygiene Data'!E72))="","",OFFSET('Hygiene Data'!$E$14,0,10*ROW('Hygiene Data'!E72)))</f>
        <v/>
      </c>
      <c r="DX78" s="36" t="str">
        <f ca="true">+IF(OFFSET('Hygiene Data'!$F$12,0,10*ROW('Hygiene Data'!F72))="","",OFFSET('Hygiene Data'!$F$12,0,10*ROW('Hygiene Data'!F72)))</f>
        <v/>
      </c>
      <c r="DY78" s="36" t="str">
        <f ca="true">+IF(OFFSET('Hygiene Data'!$F$13,0,10*ROW('Hygiene Data'!F72))="","",OFFSET('Hygiene Data'!$F$13,0,10*ROW('Hygiene Data'!F72)))</f>
        <v/>
      </c>
      <c r="DZ78" s="36" t="str">
        <f ca="true">+IF(OFFSET('Hygiene Data'!$F$14,0,10*ROW('Hygiene Data'!F72))="","",OFFSET('Hygiene Data'!$F$14,0,10*ROW('Hygiene Data'!F72)))</f>
        <v/>
      </c>
      <c r="EA78" s="36" t="str">
        <f ca="true">+IF(OFFSET('Hygiene Data'!$G$12,0,10*ROW('Hygiene Data'!G72))="","",OFFSET('Hygiene Data'!$G$12,0,10*ROW('Hygiene Data'!G72)))</f>
        <v/>
      </c>
      <c r="EB78" s="36" t="str">
        <f ca="true">+IF(OFFSET('Hygiene Data'!$G$13,0,10*ROW('Hygiene Data'!G72))="","",OFFSET('Hygiene Data'!$G$13,0,10*ROW('Hygiene Data'!G72)))</f>
        <v/>
      </c>
      <c r="EC78" s="36" t="str">
        <f ca="true">+IF(OFFSET('Hygiene Data'!$G$14,0,10*ROW('Hygiene Data'!G72))="","",OFFSET('Hygiene Data'!$G$14,0,10*ROW('Hygiene Data'!G72)))</f>
        <v/>
      </c>
      <c r="ED78" s="36" t="str">
        <f ca="true">+IF(OFFSET('Hygiene Data'!$H$12,0,10*ROW('Hygiene Data'!H72))="","",OFFSET('Hygiene Data'!$H$12,0,10*ROW('Hygiene Data'!H72)))</f>
        <v/>
      </c>
      <c r="EE78" s="36" t="str">
        <f ca="true">+IF(OFFSET('Hygiene Data'!$H$13,0,10*ROW('Hygiene Data'!H72))="","",OFFSET('Hygiene Data'!$H$13,0,10*ROW('Hygiene Data'!H72)))</f>
        <v/>
      </c>
      <c r="EF78" s="36" t="str">
        <f ca="true">+IF(OFFSET('Hygiene Data'!$H$14,0,10*ROW('Hygiene Data'!H72))="","",OFFSET('Hygiene Data'!$H$14,0,10*ROW('Hygiene Data'!H72)))</f>
        <v/>
      </c>
    </row>
    <row r="79" x14ac:dyDescent="0.2">
      <c r="A79" s="59" t="str">
        <f ca="true">+IF(OFFSET('Water Data'!$B$1,0,10*ROW('Water Data'!B76))="","",OFFSET('Water Data'!$B$1,0,10*ROW('Water Data'!B76)))</f>
        <v/>
      </c>
      <c r="B79" s="59" t="str">
        <f ca="true">+IF(OFFSET('Water Data'!$A$3,0,10*ROW('Water Data'!A76))="","",OFFSET('Water Data'!$A$3,0,10*ROW('Water Data'!A76)))</f>
        <v/>
      </c>
      <c r="C79" s="59" t="str">
        <f ca="true">+IF(OFFSET('Water Data'!$C$3,0,10*ROW('Water Data'!C76))="","",OFFSET('Water Data'!$C$3,0,10*ROW('Water Data'!C76)))</f>
        <v/>
      </c>
      <c r="D79" s="252"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52"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52"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52"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52"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52"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52"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52"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52"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52"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52"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52"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52"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52"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52"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52"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52"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52"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3"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3"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3"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3"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3"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3"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3"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3"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3"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3"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3"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3"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3"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3"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3"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3"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3"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3"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3"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3"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3"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3"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3"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3"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3"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3"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3"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3"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3"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3"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4"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4"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4"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4"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4"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4"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4"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4"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4"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4"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4"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4"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4"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4"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4"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4"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4"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4"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6" t="str">
        <f ca="true">+IF(OFFSET('Water Data'!$C$28,0,10*ROW('Water Data'!C73))="","",OFFSET('Water Data'!$C$28,0,10*ROW('Water Data'!C73)))</f>
        <v/>
      </c>
      <c r="BT79" s="36" t="str">
        <f ca="true">+IF(OFFSET('Water Data'!$C$29,0,10*ROW('Water Data'!C73))="","",OFFSET('Water Data'!$C$29,0,10*ROW('Water Data'!C73)))</f>
        <v/>
      </c>
      <c r="BU79" s="36" t="str">
        <f ca="true">+IF(OFFSET('Water Data'!$C$30,0,10*ROW('Water Data'!C73))="","",OFFSET('Water Data'!$C$30,0,10*ROW('Water Data'!C73)))</f>
        <v/>
      </c>
      <c r="BV79" s="36" t="str">
        <f ca="true">+IF(OFFSET('Water Data'!$D$28,0,10*ROW('Water Data'!D73))="","",OFFSET('Water Data'!$D$28,0,10*ROW('Water Data'!D73)))</f>
        <v/>
      </c>
      <c r="BW79" s="36" t="str">
        <f ca="true">+IF(OFFSET('Water Data'!$D$29,0,10*ROW('Water Data'!D73))="","",OFFSET('Water Data'!$D$29,0,10*ROW('Water Data'!D73)))</f>
        <v/>
      </c>
      <c r="BX79" s="36" t="str">
        <f ca="true">+IF(OFFSET('Water Data'!$D$30,0,10*ROW('Water Data'!D73))="","",OFFSET('Water Data'!$D$30,0,10*ROW('Water Data'!D73)))</f>
        <v/>
      </c>
      <c r="BY79" s="36" t="str">
        <f ca="true">+IF(OFFSET('Water Data'!$E$28,0,10*ROW('Water Data'!E73))="","",OFFSET('Water Data'!$E$28,0,10*ROW('Water Data'!E73)))</f>
        <v/>
      </c>
      <c r="BZ79" s="36" t="str">
        <f ca="true">+IF(OFFSET('Water Data'!$E$29,0,10*ROW('Water Data'!E73))="","",OFFSET('Water Data'!$E$29,0,10*ROW('Water Data'!E73)))</f>
        <v/>
      </c>
      <c r="CA79" s="36" t="str">
        <f ca="true">+IF(OFFSET('Water Data'!$E$30,0,10*ROW('Water Data'!E73))="","",OFFSET('Water Data'!$E$30,0,10*ROW('Water Data'!E73)))</f>
        <v/>
      </c>
      <c r="CB79" s="36" t="str">
        <f ca="true">+IF(OFFSET('Water Data'!$F$28,0,10*ROW('Water Data'!F73))="","",OFFSET('Water Data'!$F$28,0,10*ROW('Water Data'!F73)))</f>
        <v/>
      </c>
      <c r="CC79" s="36" t="str">
        <f ca="true">+IF(OFFSET('Water Data'!$F$29,0,10*ROW('Water Data'!F73))="","",OFFSET('Water Data'!$F$29,0,10*ROW('Water Data'!F73)))</f>
        <v/>
      </c>
      <c r="CD79" s="36" t="str">
        <f ca="true">+IF(OFFSET('Water Data'!$F$30,0,10*ROW('Water Data'!F73))="","",OFFSET('Water Data'!$F$30,0,10*ROW('Water Data'!F73)))</f>
        <v/>
      </c>
      <c r="CE79" s="36" t="str">
        <f ca="true">+IF(OFFSET('Water Data'!$G$28,0,10*ROW('Water Data'!G73))="","",OFFSET('Water Data'!$G$28,0,10*ROW('Water Data'!G73)))</f>
        <v/>
      </c>
      <c r="CF79" s="36" t="str">
        <f ca="true">+IF(OFFSET('Water Data'!$G$29,0,10*ROW('Water Data'!G73))="","",OFFSET('Water Data'!$G$29,0,10*ROW('Water Data'!G73)))</f>
        <v/>
      </c>
      <c r="CG79" s="36" t="str">
        <f ca="true">+IF(OFFSET('Water Data'!$G$30,0,10*ROW('Water Data'!G73))="","",OFFSET('Water Data'!$G$30,0,10*ROW('Water Data'!G73)))</f>
        <v/>
      </c>
      <c r="CH79" s="36" t="str">
        <f ca="true">+IF(OFFSET('Water Data'!$H$28,0,10*ROW('Water Data'!H73))="","",OFFSET('Water Data'!$H$28,0,10*ROW('Water Data'!H73)))</f>
        <v/>
      </c>
      <c r="CI79" s="36" t="str">
        <f ca="true">+IF(OFFSET('Water Data'!$H$29,0,10*ROW('Water Data'!H73))="","",OFFSET('Water Data'!$H$29,0,10*ROW('Water Data'!H73)))</f>
        <v/>
      </c>
      <c r="CJ79" s="36" t="str">
        <f ca="true">+IF(OFFSET('Water Data'!$H$30,0,10*ROW('Water Data'!H73))="","",OFFSET('Water Data'!$H$30,0,10*ROW('Water Data'!H73)))</f>
        <v/>
      </c>
      <c r="CK79" s="36" t="str">
        <f ca="true">+IF(OFFSET('Sanitation Data'!$C$29,0,10*ROW('Sanitation Data'!C73))="","",OFFSET('Sanitation Data'!$C$29,0,10*ROW('Sanitation Data'!C73)))</f>
        <v/>
      </c>
      <c r="CL79" s="36" t="str">
        <f ca="true">+IF(OFFSET('Sanitation Data'!$C$30,0,10*ROW('Sanitation Data'!C73))="","",OFFSET('Sanitation Data'!$C$30,0,10*ROW('Sanitation Data'!C73)))</f>
        <v/>
      </c>
      <c r="CM79" s="36" t="str">
        <f ca="true">+IF(OFFSET('Sanitation Data'!$C$31,0,10*ROW('Sanitation Data'!C73))="","",OFFSET('Sanitation Data'!$C$31,0,10*ROW('Sanitation Data'!C73)))</f>
        <v/>
      </c>
      <c r="CN79" s="36" t="str">
        <f ca="true">+IF(OFFSET('Sanitation Data'!$C$32,0,10*ROW('Sanitation Data'!C73))="","",OFFSET('Sanitation Data'!$C$32,0,10*ROW('Sanitation Data'!C73)))</f>
        <v/>
      </c>
      <c r="CO79" s="36" t="str">
        <f ca="true">+IF(OFFSET('Sanitation Data'!$C$33,0,10*ROW('Sanitation Data'!C73))="","",OFFSET('Sanitation Data'!$C$33,0,10*ROW('Sanitation Data'!C73)))</f>
        <v/>
      </c>
      <c r="CP79" s="36" t="str">
        <f ca="true">+IF(OFFSET('Sanitation Data'!$D$29,0,10*ROW('Sanitation Data'!D73))="","",OFFSET('Sanitation Data'!$D$29,0,10*ROW('Sanitation Data'!D73)))</f>
        <v/>
      </c>
      <c r="CQ79" s="36" t="str">
        <f ca="true">+IF(OFFSET('Sanitation Data'!$D$30,0,10*ROW('Sanitation Data'!D73))="","",OFFSET('Sanitation Data'!$D$30,0,10*ROW('Sanitation Data'!D73)))</f>
        <v/>
      </c>
      <c r="CR79" s="36" t="str">
        <f ca="true">+IF(OFFSET('Sanitation Data'!$D$31,0,10*ROW('Sanitation Data'!D73))="","",OFFSET('Sanitation Data'!$D$31,0,10*ROW('Sanitation Data'!D73)))</f>
        <v/>
      </c>
      <c r="CS79" s="36" t="str">
        <f ca="true">+IF(OFFSET('Sanitation Data'!$D$32,0,10*ROW('Sanitation Data'!D73))="","",OFFSET('Sanitation Data'!$D$32,0,10*ROW('Sanitation Data'!D73)))</f>
        <v/>
      </c>
      <c r="CT79" s="36" t="str">
        <f ca="true">+IF(OFFSET('Sanitation Data'!$D$33,0,10*ROW('Sanitation Data'!D73))="","",OFFSET('Sanitation Data'!$D$33,0,10*ROW('Sanitation Data'!D73)))</f>
        <v/>
      </c>
      <c r="CU79" s="36" t="str">
        <f ca="true">+IF(OFFSET('Sanitation Data'!$E$29,0,10*ROW('Sanitation Data'!E73))="","",OFFSET('Sanitation Data'!$E$29,0,10*ROW('Sanitation Data'!E73)))</f>
        <v/>
      </c>
      <c r="CV79" s="36" t="str">
        <f ca="true">+IF(OFFSET('Sanitation Data'!$E$30,0,10*ROW('Sanitation Data'!E73))="","",OFFSET('Sanitation Data'!$E$30,0,10*ROW('Sanitation Data'!E73)))</f>
        <v/>
      </c>
      <c r="CW79" s="36" t="str">
        <f ca="true">+IF(OFFSET('Sanitation Data'!$E$31,0,10*ROW('Sanitation Data'!E73))="","",OFFSET('Sanitation Data'!$E$31,0,10*ROW('Sanitation Data'!E73)))</f>
        <v/>
      </c>
      <c r="CX79" s="36" t="str">
        <f ca="true">+IF(OFFSET('Sanitation Data'!$E$32,0,10*ROW('Sanitation Data'!E73))="","",OFFSET('Sanitation Data'!$E$32,0,10*ROW('Sanitation Data'!E73)))</f>
        <v/>
      </c>
      <c r="CY79" s="36" t="str">
        <f ca="true">+IF(OFFSET('Sanitation Data'!$E$33,0,10*ROW('Sanitation Data'!E73))="","",OFFSET('Sanitation Data'!$E$33,0,10*ROW('Sanitation Data'!E73)))</f>
        <v/>
      </c>
      <c r="CZ79" s="36" t="str">
        <f ca="true">+IF(OFFSET('Sanitation Data'!$F$29,0,10*ROW('Sanitation Data'!F73))="","",OFFSET('Sanitation Data'!$F$29,0,10*ROW('Sanitation Data'!F73)))</f>
        <v/>
      </c>
      <c r="DA79" s="36" t="str">
        <f ca="true">+IF(OFFSET('Sanitation Data'!$F$30,0,10*ROW('Sanitation Data'!F73))="","",OFFSET('Sanitation Data'!$F$30,0,10*ROW('Sanitation Data'!F73)))</f>
        <v/>
      </c>
      <c r="DB79" s="36" t="str">
        <f ca="true">+IF(OFFSET('Sanitation Data'!$F$31,0,10*ROW('Sanitation Data'!F73))="","",OFFSET('Sanitation Data'!$F$31,0,10*ROW('Sanitation Data'!F73)))</f>
        <v/>
      </c>
      <c r="DC79" s="36" t="str">
        <f ca="true">+IF(OFFSET('Sanitation Data'!$F$32,0,10*ROW('Sanitation Data'!F73))="","",OFFSET('Sanitation Data'!$F$32,0,10*ROW('Sanitation Data'!F73)))</f>
        <v/>
      </c>
      <c r="DD79" s="36" t="str">
        <f ca="true">+IF(OFFSET('Sanitation Data'!$F$33,0,10*ROW('Sanitation Data'!F73))="","",OFFSET('Sanitation Data'!$F$33,0,10*ROW('Sanitation Data'!F73)))</f>
        <v/>
      </c>
      <c r="DE79" s="36" t="str">
        <f ca="true">+IF(OFFSET('Sanitation Data'!$G$29,0,10*ROW('Sanitation Data'!G73))="","",OFFSET('Sanitation Data'!$G$29,0,10*ROW('Sanitation Data'!G73)))</f>
        <v/>
      </c>
      <c r="DF79" s="36" t="str">
        <f ca="true">+IF(OFFSET('Sanitation Data'!$G$30,0,10*ROW('Sanitation Data'!G73))="","",OFFSET('Sanitation Data'!$G$30,0,10*ROW('Sanitation Data'!G73)))</f>
        <v/>
      </c>
      <c r="DG79" s="36" t="str">
        <f ca="true">+IF(OFFSET('Sanitation Data'!$G$31,0,10*ROW('Sanitation Data'!G73))="","",OFFSET('Sanitation Data'!$G$31,0,10*ROW('Sanitation Data'!G73)))</f>
        <v/>
      </c>
      <c r="DH79" s="36" t="str">
        <f ca="true">+IF(OFFSET('Sanitation Data'!$G$32,0,10*ROW('Sanitation Data'!G73))="","",OFFSET('Sanitation Data'!$G$32,0,10*ROW('Sanitation Data'!G73)))</f>
        <v/>
      </c>
      <c r="DI79" s="36" t="str">
        <f ca="true">+IF(OFFSET('Sanitation Data'!$G$33,0,10*ROW('Sanitation Data'!G73))="","",OFFSET('Sanitation Data'!$G$33,0,10*ROW('Sanitation Data'!G73)))</f>
        <v/>
      </c>
      <c r="DJ79" s="36" t="str">
        <f ca="true">+IF(OFFSET('Sanitation Data'!$H$29,0,10*ROW('Sanitation Data'!H73))="","",OFFSET('Sanitation Data'!$H$29,0,10*ROW('Sanitation Data'!H73)))</f>
        <v/>
      </c>
      <c r="DK79" s="36" t="str">
        <f ca="true">+IF(OFFSET('Sanitation Data'!$H$30,0,10*ROW('Sanitation Data'!H73))="","",OFFSET('Sanitation Data'!$H$30,0,10*ROW('Sanitation Data'!H73)))</f>
        <v/>
      </c>
      <c r="DL79" s="36" t="str">
        <f ca="true">+IF(OFFSET('Sanitation Data'!$H$31,0,10*ROW('Sanitation Data'!H73))="","",OFFSET('Sanitation Data'!$H$31,0,10*ROW('Sanitation Data'!H73)))</f>
        <v/>
      </c>
      <c r="DM79" s="36" t="str">
        <f ca="true">+IF(OFFSET('Sanitation Data'!$H$32,0,10*ROW('Sanitation Data'!H73))="","",OFFSET('Sanitation Data'!$H$32,0,10*ROW('Sanitation Data'!H73)))</f>
        <v/>
      </c>
      <c r="DN79" s="36" t="str">
        <f ca="true">+IF(OFFSET('Sanitation Data'!$H$33,0,10*ROW('Sanitation Data'!H73))="","",OFFSET('Sanitation Data'!$H$33,0,10*ROW('Sanitation Data'!H73)))</f>
        <v/>
      </c>
      <c r="DO79" s="36" t="str">
        <f ca="true">+IF(OFFSET('Hygiene Data'!$C$12,0,10*ROW('Hygiene Data'!C73))="","",OFFSET('Hygiene Data'!$C$12,0,10*ROW('Hygiene Data'!C73)))</f>
        <v/>
      </c>
      <c r="DP79" s="36" t="str">
        <f ca="true">+IF(OFFSET('Hygiene Data'!$C$13,0,10*ROW('Hygiene Data'!C73))="","",OFFSET('Hygiene Data'!$C$13,0,10*ROW('Hygiene Data'!C73)))</f>
        <v/>
      </c>
      <c r="DQ79" s="36" t="str">
        <f ca="true">+IF(OFFSET('Hygiene Data'!$C$14,0,10*ROW('Hygiene Data'!C73))="","",OFFSET('Hygiene Data'!$C$14,0,10*ROW('Hygiene Data'!C73)))</f>
        <v/>
      </c>
      <c r="DR79" s="36" t="str">
        <f ca="true">+IF(OFFSET('Hygiene Data'!$D$12,0,10*ROW('Hygiene Data'!D73))="","",OFFSET('Hygiene Data'!$D$12,0,10*ROW('Hygiene Data'!D73)))</f>
        <v/>
      </c>
      <c r="DS79" s="36" t="str">
        <f ca="true">+IF(OFFSET('Hygiene Data'!$D$13,0,10*ROW('Hygiene Data'!D73))="","",OFFSET('Hygiene Data'!$D$13,0,10*ROW('Hygiene Data'!D73)))</f>
        <v/>
      </c>
      <c r="DT79" s="36" t="str">
        <f ca="true">+IF(OFFSET('Hygiene Data'!$D$14,0,10*ROW('Hygiene Data'!D73))="","",OFFSET('Hygiene Data'!$D$14,0,10*ROW('Hygiene Data'!D73)))</f>
        <v/>
      </c>
      <c r="DU79" s="36" t="str">
        <f ca="true">+IF(OFFSET('Hygiene Data'!$E$12,0,10*ROW('Hygiene Data'!E73))="","",OFFSET('Hygiene Data'!$E$12,0,10*ROW('Hygiene Data'!E73)))</f>
        <v/>
      </c>
      <c r="DV79" s="36" t="str">
        <f ca="true">+IF(OFFSET('Hygiene Data'!$E$13,0,10*ROW('Hygiene Data'!E73))="","",OFFSET('Hygiene Data'!$E$13,0,10*ROW('Hygiene Data'!E73)))</f>
        <v/>
      </c>
      <c r="DW79" s="36" t="str">
        <f ca="true">+IF(OFFSET('Hygiene Data'!$E$14,0,10*ROW('Hygiene Data'!E73))="","",OFFSET('Hygiene Data'!$E$14,0,10*ROW('Hygiene Data'!E73)))</f>
        <v/>
      </c>
      <c r="DX79" s="36" t="str">
        <f ca="true">+IF(OFFSET('Hygiene Data'!$F$12,0,10*ROW('Hygiene Data'!F73))="","",OFFSET('Hygiene Data'!$F$12,0,10*ROW('Hygiene Data'!F73)))</f>
        <v/>
      </c>
      <c r="DY79" s="36" t="str">
        <f ca="true">+IF(OFFSET('Hygiene Data'!$F$13,0,10*ROW('Hygiene Data'!F73))="","",OFFSET('Hygiene Data'!$F$13,0,10*ROW('Hygiene Data'!F73)))</f>
        <v/>
      </c>
      <c r="DZ79" s="36" t="str">
        <f ca="true">+IF(OFFSET('Hygiene Data'!$F$14,0,10*ROW('Hygiene Data'!F73))="","",OFFSET('Hygiene Data'!$F$14,0,10*ROW('Hygiene Data'!F73)))</f>
        <v/>
      </c>
      <c r="EA79" s="36" t="str">
        <f ca="true">+IF(OFFSET('Hygiene Data'!$G$12,0,10*ROW('Hygiene Data'!G73))="","",OFFSET('Hygiene Data'!$G$12,0,10*ROW('Hygiene Data'!G73)))</f>
        <v/>
      </c>
      <c r="EB79" s="36" t="str">
        <f ca="true">+IF(OFFSET('Hygiene Data'!$G$13,0,10*ROW('Hygiene Data'!G73))="","",OFFSET('Hygiene Data'!$G$13,0,10*ROW('Hygiene Data'!G73)))</f>
        <v/>
      </c>
      <c r="EC79" s="36" t="str">
        <f ca="true">+IF(OFFSET('Hygiene Data'!$G$14,0,10*ROW('Hygiene Data'!G73))="","",OFFSET('Hygiene Data'!$G$14,0,10*ROW('Hygiene Data'!G73)))</f>
        <v/>
      </c>
      <c r="ED79" s="36" t="str">
        <f ca="true">+IF(OFFSET('Hygiene Data'!$H$12,0,10*ROW('Hygiene Data'!H73))="","",OFFSET('Hygiene Data'!$H$12,0,10*ROW('Hygiene Data'!H73)))</f>
        <v/>
      </c>
      <c r="EE79" s="36" t="str">
        <f ca="true">+IF(OFFSET('Hygiene Data'!$H$13,0,10*ROW('Hygiene Data'!H73))="","",OFFSET('Hygiene Data'!$H$13,0,10*ROW('Hygiene Data'!H73)))</f>
        <v/>
      </c>
      <c r="EF79" s="36" t="str">
        <f ca="true">+IF(OFFSET('Hygiene Data'!$H$14,0,10*ROW('Hygiene Data'!H73))="","",OFFSET('Hygiene Data'!$H$14,0,10*ROW('Hygiene Data'!H73)))</f>
        <v/>
      </c>
    </row>
    <row r="80" x14ac:dyDescent="0.2">
      <c r="A80" s="59" t="str">
        <f ca="true">+IF(OFFSET('Water Data'!$B$1,0,10*ROW('Water Data'!B77))="","",OFFSET('Water Data'!$B$1,0,10*ROW('Water Data'!B77)))</f>
        <v/>
      </c>
      <c r="B80" s="59" t="str">
        <f ca="true">+IF(OFFSET('Water Data'!$A$3,0,10*ROW('Water Data'!A77))="","",OFFSET('Water Data'!$A$3,0,10*ROW('Water Data'!A77)))</f>
        <v/>
      </c>
      <c r="C80" s="59" t="str">
        <f ca="true">+IF(OFFSET('Water Data'!$C$3,0,10*ROW('Water Data'!C77))="","",OFFSET('Water Data'!$C$3,0,10*ROW('Water Data'!C77)))</f>
        <v/>
      </c>
      <c r="D80" s="252"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52"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52"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52"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52"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52"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52"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52"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52"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52"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52"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52"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52"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52"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52"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52"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52"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52"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3"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3"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3"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3"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3"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3"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3"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3"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3"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3"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3"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3"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3"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3"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3"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3"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3"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3"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3"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3"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3"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3"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3"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3"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3"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3"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3"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3"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3"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3"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4"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4"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4"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4"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4"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4"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4"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4"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4"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4"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4"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4"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4"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4"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4"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4"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4"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4"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6" t="str">
        <f ca="true">+IF(OFFSET('Water Data'!$C$28,0,10*ROW('Water Data'!C74))="","",OFFSET('Water Data'!$C$28,0,10*ROW('Water Data'!C74)))</f>
        <v/>
      </c>
      <c r="BT80" s="36" t="str">
        <f ca="true">+IF(OFFSET('Water Data'!$C$29,0,10*ROW('Water Data'!C74))="","",OFFSET('Water Data'!$C$29,0,10*ROW('Water Data'!C74)))</f>
        <v/>
      </c>
      <c r="BU80" s="36" t="str">
        <f ca="true">+IF(OFFSET('Water Data'!$C$30,0,10*ROW('Water Data'!C74))="","",OFFSET('Water Data'!$C$30,0,10*ROW('Water Data'!C74)))</f>
        <v/>
      </c>
      <c r="BV80" s="36" t="str">
        <f ca="true">+IF(OFFSET('Water Data'!$D$28,0,10*ROW('Water Data'!D74))="","",OFFSET('Water Data'!$D$28,0,10*ROW('Water Data'!D74)))</f>
        <v/>
      </c>
      <c r="BW80" s="36" t="str">
        <f ca="true">+IF(OFFSET('Water Data'!$D$29,0,10*ROW('Water Data'!D74))="","",OFFSET('Water Data'!$D$29,0,10*ROW('Water Data'!D74)))</f>
        <v/>
      </c>
      <c r="BX80" s="36" t="str">
        <f ca="true">+IF(OFFSET('Water Data'!$D$30,0,10*ROW('Water Data'!D74))="","",OFFSET('Water Data'!$D$30,0,10*ROW('Water Data'!D74)))</f>
        <v/>
      </c>
      <c r="BY80" s="36" t="str">
        <f ca="true">+IF(OFFSET('Water Data'!$E$28,0,10*ROW('Water Data'!E74))="","",OFFSET('Water Data'!$E$28,0,10*ROW('Water Data'!E74)))</f>
        <v/>
      </c>
      <c r="BZ80" s="36" t="str">
        <f ca="true">+IF(OFFSET('Water Data'!$E$29,0,10*ROW('Water Data'!E74))="","",OFFSET('Water Data'!$E$29,0,10*ROW('Water Data'!E74)))</f>
        <v/>
      </c>
      <c r="CA80" s="36" t="str">
        <f ca="true">+IF(OFFSET('Water Data'!$E$30,0,10*ROW('Water Data'!E74))="","",OFFSET('Water Data'!$E$30,0,10*ROW('Water Data'!E74)))</f>
        <v/>
      </c>
      <c r="CB80" s="36" t="str">
        <f ca="true">+IF(OFFSET('Water Data'!$F$28,0,10*ROW('Water Data'!F74))="","",OFFSET('Water Data'!$F$28,0,10*ROW('Water Data'!F74)))</f>
        <v/>
      </c>
      <c r="CC80" s="36" t="str">
        <f ca="true">+IF(OFFSET('Water Data'!$F$29,0,10*ROW('Water Data'!F74))="","",OFFSET('Water Data'!$F$29,0,10*ROW('Water Data'!F74)))</f>
        <v/>
      </c>
      <c r="CD80" s="36" t="str">
        <f ca="true">+IF(OFFSET('Water Data'!$F$30,0,10*ROW('Water Data'!F74))="","",OFFSET('Water Data'!$F$30,0,10*ROW('Water Data'!F74)))</f>
        <v/>
      </c>
      <c r="CE80" s="36" t="str">
        <f ca="true">+IF(OFFSET('Water Data'!$G$28,0,10*ROW('Water Data'!G74))="","",OFFSET('Water Data'!$G$28,0,10*ROW('Water Data'!G74)))</f>
        <v/>
      </c>
      <c r="CF80" s="36" t="str">
        <f ca="true">+IF(OFFSET('Water Data'!$G$29,0,10*ROW('Water Data'!G74))="","",OFFSET('Water Data'!$G$29,0,10*ROW('Water Data'!G74)))</f>
        <v/>
      </c>
      <c r="CG80" s="36" t="str">
        <f ca="true">+IF(OFFSET('Water Data'!$G$30,0,10*ROW('Water Data'!G74))="","",OFFSET('Water Data'!$G$30,0,10*ROW('Water Data'!G74)))</f>
        <v/>
      </c>
      <c r="CH80" s="36" t="str">
        <f ca="true">+IF(OFFSET('Water Data'!$H$28,0,10*ROW('Water Data'!H74))="","",OFFSET('Water Data'!$H$28,0,10*ROW('Water Data'!H74)))</f>
        <v/>
      </c>
      <c r="CI80" s="36" t="str">
        <f ca="true">+IF(OFFSET('Water Data'!$H$29,0,10*ROW('Water Data'!H74))="","",OFFSET('Water Data'!$H$29,0,10*ROW('Water Data'!H74)))</f>
        <v/>
      </c>
      <c r="CJ80" s="36" t="str">
        <f ca="true">+IF(OFFSET('Water Data'!$H$30,0,10*ROW('Water Data'!H74))="","",OFFSET('Water Data'!$H$30,0,10*ROW('Water Data'!H74)))</f>
        <v/>
      </c>
      <c r="CK80" s="36" t="str">
        <f ca="true">+IF(OFFSET('Sanitation Data'!$C$29,0,10*ROW('Sanitation Data'!C74))="","",OFFSET('Sanitation Data'!$C$29,0,10*ROW('Sanitation Data'!C74)))</f>
        <v/>
      </c>
      <c r="CL80" s="36" t="str">
        <f ca="true">+IF(OFFSET('Sanitation Data'!$C$30,0,10*ROW('Sanitation Data'!C74))="","",OFFSET('Sanitation Data'!$C$30,0,10*ROW('Sanitation Data'!C74)))</f>
        <v/>
      </c>
      <c r="CM80" s="36" t="str">
        <f ca="true">+IF(OFFSET('Sanitation Data'!$C$31,0,10*ROW('Sanitation Data'!C74))="","",OFFSET('Sanitation Data'!$C$31,0,10*ROW('Sanitation Data'!C74)))</f>
        <v/>
      </c>
      <c r="CN80" s="36" t="str">
        <f ca="true">+IF(OFFSET('Sanitation Data'!$C$32,0,10*ROW('Sanitation Data'!C74))="","",OFFSET('Sanitation Data'!$C$32,0,10*ROW('Sanitation Data'!C74)))</f>
        <v/>
      </c>
      <c r="CO80" s="36" t="str">
        <f ca="true">+IF(OFFSET('Sanitation Data'!$C$33,0,10*ROW('Sanitation Data'!C74))="","",OFFSET('Sanitation Data'!$C$33,0,10*ROW('Sanitation Data'!C74)))</f>
        <v/>
      </c>
      <c r="CP80" s="36" t="str">
        <f ca="true">+IF(OFFSET('Sanitation Data'!$D$29,0,10*ROW('Sanitation Data'!D74))="","",OFFSET('Sanitation Data'!$D$29,0,10*ROW('Sanitation Data'!D74)))</f>
        <v/>
      </c>
      <c r="CQ80" s="36" t="str">
        <f ca="true">+IF(OFFSET('Sanitation Data'!$D$30,0,10*ROW('Sanitation Data'!D74))="","",OFFSET('Sanitation Data'!$D$30,0,10*ROW('Sanitation Data'!D74)))</f>
        <v/>
      </c>
      <c r="CR80" s="36" t="str">
        <f ca="true">+IF(OFFSET('Sanitation Data'!$D$31,0,10*ROW('Sanitation Data'!D74))="","",OFFSET('Sanitation Data'!$D$31,0,10*ROW('Sanitation Data'!D74)))</f>
        <v/>
      </c>
      <c r="CS80" s="36" t="str">
        <f ca="true">+IF(OFFSET('Sanitation Data'!$D$32,0,10*ROW('Sanitation Data'!D74))="","",OFFSET('Sanitation Data'!$D$32,0,10*ROW('Sanitation Data'!D74)))</f>
        <v/>
      </c>
      <c r="CT80" s="36" t="str">
        <f ca="true">+IF(OFFSET('Sanitation Data'!$D$33,0,10*ROW('Sanitation Data'!D74))="","",OFFSET('Sanitation Data'!$D$33,0,10*ROW('Sanitation Data'!D74)))</f>
        <v/>
      </c>
      <c r="CU80" s="36" t="str">
        <f ca="true">+IF(OFFSET('Sanitation Data'!$E$29,0,10*ROW('Sanitation Data'!E74))="","",OFFSET('Sanitation Data'!$E$29,0,10*ROW('Sanitation Data'!E74)))</f>
        <v/>
      </c>
      <c r="CV80" s="36" t="str">
        <f ca="true">+IF(OFFSET('Sanitation Data'!$E$30,0,10*ROW('Sanitation Data'!E74))="","",OFFSET('Sanitation Data'!$E$30,0,10*ROW('Sanitation Data'!E74)))</f>
        <v/>
      </c>
      <c r="CW80" s="36" t="str">
        <f ca="true">+IF(OFFSET('Sanitation Data'!$E$31,0,10*ROW('Sanitation Data'!E74))="","",OFFSET('Sanitation Data'!$E$31,0,10*ROW('Sanitation Data'!E74)))</f>
        <v/>
      </c>
      <c r="CX80" s="36" t="str">
        <f ca="true">+IF(OFFSET('Sanitation Data'!$E$32,0,10*ROW('Sanitation Data'!E74))="","",OFFSET('Sanitation Data'!$E$32,0,10*ROW('Sanitation Data'!E74)))</f>
        <v/>
      </c>
      <c r="CY80" s="36" t="str">
        <f ca="true">+IF(OFFSET('Sanitation Data'!$E$33,0,10*ROW('Sanitation Data'!E74))="","",OFFSET('Sanitation Data'!$E$33,0,10*ROW('Sanitation Data'!E74)))</f>
        <v/>
      </c>
      <c r="CZ80" s="36" t="str">
        <f ca="true">+IF(OFFSET('Sanitation Data'!$F$29,0,10*ROW('Sanitation Data'!F74))="","",OFFSET('Sanitation Data'!$F$29,0,10*ROW('Sanitation Data'!F74)))</f>
        <v/>
      </c>
      <c r="DA80" s="36" t="str">
        <f ca="true">+IF(OFFSET('Sanitation Data'!$F$30,0,10*ROW('Sanitation Data'!F74))="","",OFFSET('Sanitation Data'!$F$30,0,10*ROW('Sanitation Data'!F74)))</f>
        <v/>
      </c>
      <c r="DB80" s="36" t="str">
        <f ca="true">+IF(OFFSET('Sanitation Data'!$F$31,0,10*ROW('Sanitation Data'!F74))="","",OFFSET('Sanitation Data'!$F$31,0,10*ROW('Sanitation Data'!F74)))</f>
        <v/>
      </c>
      <c r="DC80" s="36" t="str">
        <f ca="true">+IF(OFFSET('Sanitation Data'!$F$32,0,10*ROW('Sanitation Data'!F74))="","",OFFSET('Sanitation Data'!$F$32,0,10*ROW('Sanitation Data'!F74)))</f>
        <v/>
      </c>
      <c r="DD80" s="36" t="str">
        <f ca="true">+IF(OFFSET('Sanitation Data'!$F$33,0,10*ROW('Sanitation Data'!F74))="","",OFFSET('Sanitation Data'!$F$33,0,10*ROW('Sanitation Data'!F74)))</f>
        <v/>
      </c>
      <c r="DE80" s="36" t="str">
        <f ca="true">+IF(OFFSET('Sanitation Data'!$G$29,0,10*ROW('Sanitation Data'!G74))="","",OFFSET('Sanitation Data'!$G$29,0,10*ROW('Sanitation Data'!G74)))</f>
        <v/>
      </c>
      <c r="DF80" s="36" t="str">
        <f ca="true">+IF(OFFSET('Sanitation Data'!$G$30,0,10*ROW('Sanitation Data'!G74))="","",OFFSET('Sanitation Data'!$G$30,0,10*ROW('Sanitation Data'!G74)))</f>
        <v/>
      </c>
      <c r="DG80" s="36" t="str">
        <f ca="true">+IF(OFFSET('Sanitation Data'!$G$31,0,10*ROW('Sanitation Data'!G74))="","",OFFSET('Sanitation Data'!$G$31,0,10*ROW('Sanitation Data'!G74)))</f>
        <v/>
      </c>
      <c r="DH80" s="36" t="str">
        <f ca="true">+IF(OFFSET('Sanitation Data'!$G$32,0,10*ROW('Sanitation Data'!G74))="","",OFFSET('Sanitation Data'!$G$32,0,10*ROW('Sanitation Data'!G74)))</f>
        <v/>
      </c>
      <c r="DI80" s="36" t="str">
        <f ca="true">+IF(OFFSET('Sanitation Data'!$G$33,0,10*ROW('Sanitation Data'!G74))="","",OFFSET('Sanitation Data'!$G$33,0,10*ROW('Sanitation Data'!G74)))</f>
        <v/>
      </c>
      <c r="DJ80" s="36" t="str">
        <f ca="true">+IF(OFFSET('Sanitation Data'!$H$29,0,10*ROW('Sanitation Data'!H74))="","",OFFSET('Sanitation Data'!$H$29,0,10*ROW('Sanitation Data'!H74)))</f>
        <v/>
      </c>
      <c r="DK80" s="36" t="str">
        <f ca="true">+IF(OFFSET('Sanitation Data'!$H$30,0,10*ROW('Sanitation Data'!H74))="","",OFFSET('Sanitation Data'!$H$30,0,10*ROW('Sanitation Data'!H74)))</f>
        <v/>
      </c>
      <c r="DL80" s="36" t="str">
        <f ca="true">+IF(OFFSET('Sanitation Data'!$H$31,0,10*ROW('Sanitation Data'!H74))="","",OFFSET('Sanitation Data'!$H$31,0,10*ROW('Sanitation Data'!H74)))</f>
        <v/>
      </c>
      <c r="DM80" s="36" t="str">
        <f ca="true">+IF(OFFSET('Sanitation Data'!$H$32,0,10*ROW('Sanitation Data'!H74))="","",OFFSET('Sanitation Data'!$H$32,0,10*ROW('Sanitation Data'!H74)))</f>
        <v/>
      </c>
      <c r="DN80" s="36" t="str">
        <f ca="true">+IF(OFFSET('Sanitation Data'!$H$33,0,10*ROW('Sanitation Data'!H74))="","",OFFSET('Sanitation Data'!$H$33,0,10*ROW('Sanitation Data'!H74)))</f>
        <v/>
      </c>
      <c r="DO80" s="36" t="str">
        <f ca="true">+IF(OFFSET('Hygiene Data'!$C$12,0,10*ROW('Hygiene Data'!C74))="","",OFFSET('Hygiene Data'!$C$12,0,10*ROW('Hygiene Data'!C74)))</f>
        <v/>
      </c>
      <c r="DP80" s="36" t="str">
        <f ca="true">+IF(OFFSET('Hygiene Data'!$C$13,0,10*ROW('Hygiene Data'!C74))="","",OFFSET('Hygiene Data'!$C$13,0,10*ROW('Hygiene Data'!C74)))</f>
        <v/>
      </c>
      <c r="DQ80" s="36" t="str">
        <f ca="true">+IF(OFFSET('Hygiene Data'!$C$14,0,10*ROW('Hygiene Data'!C74))="","",OFFSET('Hygiene Data'!$C$14,0,10*ROW('Hygiene Data'!C74)))</f>
        <v/>
      </c>
      <c r="DR80" s="36" t="str">
        <f ca="true">+IF(OFFSET('Hygiene Data'!$D$12,0,10*ROW('Hygiene Data'!D74))="","",OFFSET('Hygiene Data'!$D$12,0,10*ROW('Hygiene Data'!D74)))</f>
        <v/>
      </c>
      <c r="DS80" s="36" t="str">
        <f ca="true">+IF(OFFSET('Hygiene Data'!$D$13,0,10*ROW('Hygiene Data'!D74))="","",OFFSET('Hygiene Data'!$D$13,0,10*ROW('Hygiene Data'!D74)))</f>
        <v/>
      </c>
      <c r="DT80" s="36" t="str">
        <f ca="true">+IF(OFFSET('Hygiene Data'!$D$14,0,10*ROW('Hygiene Data'!D74))="","",OFFSET('Hygiene Data'!$D$14,0,10*ROW('Hygiene Data'!D74)))</f>
        <v/>
      </c>
      <c r="DU80" s="36" t="str">
        <f ca="true">+IF(OFFSET('Hygiene Data'!$E$12,0,10*ROW('Hygiene Data'!E74))="","",OFFSET('Hygiene Data'!$E$12,0,10*ROW('Hygiene Data'!E74)))</f>
        <v/>
      </c>
      <c r="DV80" s="36" t="str">
        <f ca="true">+IF(OFFSET('Hygiene Data'!$E$13,0,10*ROW('Hygiene Data'!E74))="","",OFFSET('Hygiene Data'!$E$13,0,10*ROW('Hygiene Data'!E74)))</f>
        <v/>
      </c>
      <c r="DW80" s="36" t="str">
        <f ca="true">+IF(OFFSET('Hygiene Data'!$E$14,0,10*ROW('Hygiene Data'!E74))="","",OFFSET('Hygiene Data'!$E$14,0,10*ROW('Hygiene Data'!E74)))</f>
        <v/>
      </c>
      <c r="DX80" s="36" t="str">
        <f ca="true">+IF(OFFSET('Hygiene Data'!$F$12,0,10*ROW('Hygiene Data'!F74))="","",OFFSET('Hygiene Data'!$F$12,0,10*ROW('Hygiene Data'!F74)))</f>
        <v/>
      </c>
      <c r="DY80" s="36" t="str">
        <f ca="true">+IF(OFFSET('Hygiene Data'!$F$13,0,10*ROW('Hygiene Data'!F74))="","",OFFSET('Hygiene Data'!$F$13,0,10*ROW('Hygiene Data'!F74)))</f>
        <v/>
      </c>
      <c r="DZ80" s="36" t="str">
        <f ca="true">+IF(OFFSET('Hygiene Data'!$F$14,0,10*ROW('Hygiene Data'!F74))="","",OFFSET('Hygiene Data'!$F$14,0,10*ROW('Hygiene Data'!F74)))</f>
        <v/>
      </c>
      <c r="EA80" s="36" t="str">
        <f ca="true">+IF(OFFSET('Hygiene Data'!$G$12,0,10*ROW('Hygiene Data'!G74))="","",OFFSET('Hygiene Data'!$G$12,0,10*ROW('Hygiene Data'!G74)))</f>
        <v/>
      </c>
      <c r="EB80" s="36" t="str">
        <f ca="true">+IF(OFFSET('Hygiene Data'!$G$13,0,10*ROW('Hygiene Data'!G74))="","",OFFSET('Hygiene Data'!$G$13,0,10*ROW('Hygiene Data'!G74)))</f>
        <v/>
      </c>
      <c r="EC80" s="36" t="str">
        <f ca="true">+IF(OFFSET('Hygiene Data'!$G$14,0,10*ROW('Hygiene Data'!G74))="","",OFFSET('Hygiene Data'!$G$14,0,10*ROW('Hygiene Data'!G74)))</f>
        <v/>
      </c>
      <c r="ED80" s="36" t="str">
        <f ca="true">+IF(OFFSET('Hygiene Data'!$H$12,0,10*ROW('Hygiene Data'!H74))="","",OFFSET('Hygiene Data'!$H$12,0,10*ROW('Hygiene Data'!H74)))</f>
        <v/>
      </c>
      <c r="EE80" s="36" t="str">
        <f ca="true">+IF(OFFSET('Hygiene Data'!$H$13,0,10*ROW('Hygiene Data'!H74))="","",OFFSET('Hygiene Data'!$H$13,0,10*ROW('Hygiene Data'!H74)))</f>
        <v/>
      </c>
      <c r="EF80" s="36" t="str">
        <f ca="true">+IF(OFFSET('Hygiene Data'!$H$14,0,10*ROW('Hygiene Data'!H74))="","",OFFSET('Hygiene Data'!$H$14,0,10*ROW('Hygiene Data'!H74)))</f>
        <v/>
      </c>
    </row>
    <row r="81" x14ac:dyDescent="0.2">
      <c r="A81" s="59" t="str">
        <f ca="true">+IF(OFFSET('Water Data'!$B$1,0,10*ROW('Water Data'!B78))="","",OFFSET('Water Data'!$B$1,0,10*ROW('Water Data'!B78)))</f>
        <v/>
      </c>
      <c r="B81" s="59" t="str">
        <f ca="true">+IF(OFFSET('Water Data'!$A$3,0,10*ROW('Water Data'!A78))="","",OFFSET('Water Data'!$A$3,0,10*ROW('Water Data'!A78)))</f>
        <v/>
      </c>
      <c r="C81" s="59" t="str">
        <f ca="true">+IF(OFFSET('Water Data'!$C$3,0,10*ROW('Water Data'!C78))="","",OFFSET('Water Data'!$C$3,0,10*ROW('Water Data'!C78)))</f>
        <v/>
      </c>
      <c r="D81" s="252"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52"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52"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52"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52"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52"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52"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52"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52"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52"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52"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52"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52"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52"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52"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52"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52"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52"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3"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3"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3"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3"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3"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3"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3"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3"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3"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3"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3"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3"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3"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3"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3"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3"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3"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3"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3"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3"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3"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3"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3"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3"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3"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3"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3"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3"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3"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3"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4"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4"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4"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4"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4"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4"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4"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4"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4"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4"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4"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4"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4"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4"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4"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4"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4"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4"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6" t="str">
        <f ca="true">+IF(OFFSET('Water Data'!$C$28,0,10*ROW('Water Data'!C75))="","",OFFSET('Water Data'!$C$28,0,10*ROW('Water Data'!C75)))</f>
        <v/>
      </c>
      <c r="BT81" s="36" t="str">
        <f ca="true">+IF(OFFSET('Water Data'!$C$29,0,10*ROW('Water Data'!C75))="","",OFFSET('Water Data'!$C$29,0,10*ROW('Water Data'!C75)))</f>
        <v/>
      </c>
      <c r="BU81" s="36" t="str">
        <f ca="true">+IF(OFFSET('Water Data'!$C$30,0,10*ROW('Water Data'!C75))="","",OFFSET('Water Data'!$C$30,0,10*ROW('Water Data'!C75)))</f>
        <v/>
      </c>
      <c r="BV81" s="36" t="str">
        <f ca="true">+IF(OFFSET('Water Data'!$D$28,0,10*ROW('Water Data'!D75))="","",OFFSET('Water Data'!$D$28,0,10*ROW('Water Data'!D75)))</f>
        <v/>
      </c>
      <c r="BW81" s="36" t="str">
        <f ca="true">+IF(OFFSET('Water Data'!$D$29,0,10*ROW('Water Data'!D75))="","",OFFSET('Water Data'!$D$29,0,10*ROW('Water Data'!D75)))</f>
        <v/>
      </c>
      <c r="BX81" s="36" t="str">
        <f ca="true">+IF(OFFSET('Water Data'!$D$30,0,10*ROW('Water Data'!D75))="","",OFFSET('Water Data'!$D$30,0,10*ROW('Water Data'!D75)))</f>
        <v/>
      </c>
      <c r="BY81" s="36" t="str">
        <f ca="true">+IF(OFFSET('Water Data'!$E$28,0,10*ROW('Water Data'!E75))="","",OFFSET('Water Data'!$E$28,0,10*ROW('Water Data'!E75)))</f>
        <v/>
      </c>
      <c r="BZ81" s="36" t="str">
        <f ca="true">+IF(OFFSET('Water Data'!$E$29,0,10*ROW('Water Data'!E75))="","",OFFSET('Water Data'!$E$29,0,10*ROW('Water Data'!E75)))</f>
        <v/>
      </c>
      <c r="CA81" s="36" t="str">
        <f ca="true">+IF(OFFSET('Water Data'!$E$30,0,10*ROW('Water Data'!E75))="","",OFFSET('Water Data'!$E$30,0,10*ROW('Water Data'!E75)))</f>
        <v/>
      </c>
      <c r="CB81" s="36" t="str">
        <f ca="true">+IF(OFFSET('Water Data'!$F$28,0,10*ROW('Water Data'!F75))="","",OFFSET('Water Data'!$F$28,0,10*ROW('Water Data'!F75)))</f>
        <v/>
      </c>
      <c r="CC81" s="36" t="str">
        <f ca="true">+IF(OFFSET('Water Data'!$F$29,0,10*ROW('Water Data'!F75))="","",OFFSET('Water Data'!$F$29,0,10*ROW('Water Data'!F75)))</f>
        <v/>
      </c>
      <c r="CD81" s="36" t="str">
        <f ca="true">+IF(OFFSET('Water Data'!$F$30,0,10*ROW('Water Data'!F75))="","",OFFSET('Water Data'!$F$30,0,10*ROW('Water Data'!F75)))</f>
        <v/>
      </c>
      <c r="CE81" s="36" t="str">
        <f ca="true">+IF(OFFSET('Water Data'!$G$28,0,10*ROW('Water Data'!G75))="","",OFFSET('Water Data'!$G$28,0,10*ROW('Water Data'!G75)))</f>
        <v/>
      </c>
      <c r="CF81" s="36" t="str">
        <f ca="true">+IF(OFFSET('Water Data'!$G$29,0,10*ROW('Water Data'!G75))="","",OFFSET('Water Data'!$G$29,0,10*ROW('Water Data'!G75)))</f>
        <v/>
      </c>
      <c r="CG81" s="36" t="str">
        <f ca="true">+IF(OFFSET('Water Data'!$G$30,0,10*ROW('Water Data'!G75))="","",OFFSET('Water Data'!$G$30,0,10*ROW('Water Data'!G75)))</f>
        <v/>
      </c>
      <c r="CH81" s="36" t="str">
        <f ca="true">+IF(OFFSET('Water Data'!$H$28,0,10*ROW('Water Data'!H75))="","",OFFSET('Water Data'!$H$28,0,10*ROW('Water Data'!H75)))</f>
        <v/>
      </c>
      <c r="CI81" s="36" t="str">
        <f ca="true">+IF(OFFSET('Water Data'!$H$29,0,10*ROW('Water Data'!H75))="","",OFFSET('Water Data'!$H$29,0,10*ROW('Water Data'!H75)))</f>
        <v/>
      </c>
      <c r="CJ81" s="36" t="str">
        <f ca="true">+IF(OFFSET('Water Data'!$H$30,0,10*ROW('Water Data'!H75))="","",OFFSET('Water Data'!$H$30,0,10*ROW('Water Data'!H75)))</f>
        <v/>
      </c>
      <c r="CK81" s="36" t="str">
        <f ca="true">+IF(OFFSET('Sanitation Data'!$C$29,0,10*ROW('Sanitation Data'!C75))="","",OFFSET('Sanitation Data'!$C$29,0,10*ROW('Sanitation Data'!C75)))</f>
        <v/>
      </c>
      <c r="CL81" s="36" t="str">
        <f ca="true">+IF(OFFSET('Sanitation Data'!$C$30,0,10*ROW('Sanitation Data'!C75))="","",OFFSET('Sanitation Data'!$C$30,0,10*ROW('Sanitation Data'!C75)))</f>
        <v/>
      </c>
      <c r="CM81" s="36" t="str">
        <f ca="true">+IF(OFFSET('Sanitation Data'!$C$31,0,10*ROW('Sanitation Data'!C75))="","",OFFSET('Sanitation Data'!$C$31,0,10*ROW('Sanitation Data'!C75)))</f>
        <v/>
      </c>
      <c r="CN81" s="36" t="str">
        <f ca="true">+IF(OFFSET('Sanitation Data'!$C$32,0,10*ROW('Sanitation Data'!C75))="","",OFFSET('Sanitation Data'!$C$32,0,10*ROW('Sanitation Data'!C75)))</f>
        <v/>
      </c>
      <c r="CO81" s="36" t="str">
        <f ca="true">+IF(OFFSET('Sanitation Data'!$C$33,0,10*ROW('Sanitation Data'!C75))="","",OFFSET('Sanitation Data'!$C$33,0,10*ROW('Sanitation Data'!C75)))</f>
        <v/>
      </c>
      <c r="CP81" s="36" t="str">
        <f ca="true">+IF(OFFSET('Sanitation Data'!$D$29,0,10*ROW('Sanitation Data'!D75))="","",OFFSET('Sanitation Data'!$D$29,0,10*ROW('Sanitation Data'!D75)))</f>
        <v/>
      </c>
      <c r="CQ81" s="36" t="str">
        <f ca="true">+IF(OFFSET('Sanitation Data'!$D$30,0,10*ROW('Sanitation Data'!D75))="","",OFFSET('Sanitation Data'!$D$30,0,10*ROW('Sanitation Data'!D75)))</f>
        <v/>
      </c>
      <c r="CR81" s="36" t="str">
        <f ca="true">+IF(OFFSET('Sanitation Data'!$D$31,0,10*ROW('Sanitation Data'!D75))="","",OFFSET('Sanitation Data'!$D$31,0,10*ROW('Sanitation Data'!D75)))</f>
        <v/>
      </c>
      <c r="CS81" s="36" t="str">
        <f ca="true">+IF(OFFSET('Sanitation Data'!$D$32,0,10*ROW('Sanitation Data'!D75))="","",OFFSET('Sanitation Data'!$D$32,0,10*ROW('Sanitation Data'!D75)))</f>
        <v/>
      </c>
      <c r="CT81" s="36" t="str">
        <f ca="true">+IF(OFFSET('Sanitation Data'!$D$33,0,10*ROW('Sanitation Data'!D75))="","",OFFSET('Sanitation Data'!$D$33,0,10*ROW('Sanitation Data'!D75)))</f>
        <v/>
      </c>
      <c r="CU81" s="36" t="str">
        <f ca="true">+IF(OFFSET('Sanitation Data'!$E$29,0,10*ROW('Sanitation Data'!E75))="","",OFFSET('Sanitation Data'!$E$29,0,10*ROW('Sanitation Data'!E75)))</f>
        <v/>
      </c>
      <c r="CV81" s="36" t="str">
        <f ca="true">+IF(OFFSET('Sanitation Data'!$E$30,0,10*ROW('Sanitation Data'!E75))="","",OFFSET('Sanitation Data'!$E$30,0,10*ROW('Sanitation Data'!E75)))</f>
        <v/>
      </c>
      <c r="CW81" s="36" t="str">
        <f ca="true">+IF(OFFSET('Sanitation Data'!$E$31,0,10*ROW('Sanitation Data'!E75))="","",OFFSET('Sanitation Data'!$E$31,0,10*ROW('Sanitation Data'!E75)))</f>
        <v/>
      </c>
      <c r="CX81" s="36" t="str">
        <f ca="true">+IF(OFFSET('Sanitation Data'!$E$32,0,10*ROW('Sanitation Data'!E75))="","",OFFSET('Sanitation Data'!$E$32,0,10*ROW('Sanitation Data'!E75)))</f>
        <v/>
      </c>
      <c r="CY81" s="36" t="str">
        <f ca="true">+IF(OFFSET('Sanitation Data'!$E$33,0,10*ROW('Sanitation Data'!E75))="","",OFFSET('Sanitation Data'!$E$33,0,10*ROW('Sanitation Data'!E75)))</f>
        <v/>
      </c>
      <c r="CZ81" s="36" t="str">
        <f ca="true">+IF(OFFSET('Sanitation Data'!$F$29,0,10*ROW('Sanitation Data'!F75))="","",OFFSET('Sanitation Data'!$F$29,0,10*ROW('Sanitation Data'!F75)))</f>
        <v/>
      </c>
      <c r="DA81" s="36" t="str">
        <f ca="true">+IF(OFFSET('Sanitation Data'!$F$30,0,10*ROW('Sanitation Data'!F75))="","",OFFSET('Sanitation Data'!$F$30,0,10*ROW('Sanitation Data'!F75)))</f>
        <v/>
      </c>
      <c r="DB81" s="36" t="str">
        <f ca="true">+IF(OFFSET('Sanitation Data'!$F$31,0,10*ROW('Sanitation Data'!F75))="","",OFFSET('Sanitation Data'!$F$31,0,10*ROW('Sanitation Data'!F75)))</f>
        <v/>
      </c>
      <c r="DC81" s="36" t="str">
        <f ca="true">+IF(OFFSET('Sanitation Data'!$F$32,0,10*ROW('Sanitation Data'!F75))="","",OFFSET('Sanitation Data'!$F$32,0,10*ROW('Sanitation Data'!F75)))</f>
        <v/>
      </c>
      <c r="DD81" s="36" t="str">
        <f ca="true">+IF(OFFSET('Sanitation Data'!$F$33,0,10*ROW('Sanitation Data'!F75))="","",OFFSET('Sanitation Data'!$F$33,0,10*ROW('Sanitation Data'!F75)))</f>
        <v/>
      </c>
      <c r="DE81" s="36" t="str">
        <f ca="true">+IF(OFFSET('Sanitation Data'!$G$29,0,10*ROW('Sanitation Data'!G75))="","",OFFSET('Sanitation Data'!$G$29,0,10*ROW('Sanitation Data'!G75)))</f>
        <v/>
      </c>
      <c r="DF81" s="36" t="str">
        <f ca="true">+IF(OFFSET('Sanitation Data'!$G$30,0,10*ROW('Sanitation Data'!G75))="","",OFFSET('Sanitation Data'!$G$30,0,10*ROW('Sanitation Data'!G75)))</f>
        <v/>
      </c>
      <c r="DG81" s="36" t="str">
        <f ca="true">+IF(OFFSET('Sanitation Data'!$G$31,0,10*ROW('Sanitation Data'!G75))="","",OFFSET('Sanitation Data'!$G$31,0,10*ROW('Sanitation Data'!G75)))</f>
        <v/>
      </c>
      <c r="DH81" s="36" t="str">
        <f ca="true">+IF(OFFSET('Sanitation Data'!$G$32,0,10*ROW('Sanitation Data'!G75))="","",OFFSET('Sanitation Data'!$G$32,0,10*ROW('Sanitation Data'!G75)))</f>
        <v/>
      </c>
      <c r="DI81" s="36" t="str">
        <f ca="true">+IF(OFFSET('Sanitation Data'!$G$33,0,10*ROW('Sanitation Data'!G75))="","",OFFSET('Sanitation Data'!$G$33,0,10*ROW('Sanitation Data'!G75)))</f>
        <v/>
      </c>
      <c r="DJ81" s="36" t="str">
        <f ca="true">+IF(OFFSET('Sanitation Data'!$H$29,0,10*ROW('Sanitation Data'!H75))="","",OFFSET('Sanitation Data'!$H$29,0,10*ROW('Sanitation Data'!H75)))</f>
        <v/>
      </c>
      <c r="DK81" s="36" t="str">
        <f ca="true">+IF(OFFSET('Sanitation Data'!$H$30,0,10*ROW('Sanitation Data'!H75))="","",OFFSET('Sanitation Data'!$H$30,0,10*ROW('Sanitation Data'!H75)))</f>
        <v/>
      </c>
      <c r="DL81" s="36" t="str">
        <f ca="true">+IF(OFFSET('Sanitation Data'!$H$31,0,10*ROW('Sanitation Data'!H75))="","",OFFSET('Sanitation Data'!$H$31,0,10*ROW('Sanitation Data'!H75)))</f>
        <v/>
      </c>
      <c r="DM81" s="36" t="str">
        <f ca="true">+IF(OFFSET('Sanitation Data'!$H$32,0,10*ROW('Sanitation Data'!H75))="","",OFFSET('Sanitation Data'!$H$32,0,10*ROW('Sanitation Data'!H75)))</f>
        <v/>
      </c>
      <c r="DN81" s="36" t="str">
        <f ca="true">+IF(OFFSET('Sanitation Data'!$H$33,0,10*ROW('Sanitation Data'!H75))="","",OFFSET('Sanitation Data'!$H$33,0,10*ROW('Sanitation Data'!H75)))</f>
        <v/>
      </c>
      <c r="DO81" s="36" t="str">
        <f ca="true">+IF(OFFSET('Hygiene Data'!$C$12,0,10*ROW('Hygiene Data'!C75))="","",OFFSET('Hygiene Data'!$C$12,0,10*ROW('Hygiene Data'!C75)))</f>
        <v/>
      </c>
      <c r="DP81" s="36" t="str">
        <f ca="true">+IF(OFFSET('Hygiene Data'!$C$13,0,10*ROW('Hygiene Data'!C75))="","",OFFSET('Hygiene Data'!$C$13,0,10*ROW('Hygiene Data'!C75)))</f>
        <v/>
      </c>
      <c r="DQ81" s="36" t="str">
        <f ca="true">+IF(OFFSET('Hygiene Data'!$C$14,0,10*ROW('Hygiene Data'!C75))="","",OFFSET('Hygiene Data'!$C$14,0,10*ROW('Hygiene Data'!C75)))</f>
        <v/>
      </c>
      <c r="DR81" s="36" t="str">
        <f ca="true">+IF(OFFSET('Hygiene Data'!$D$12,0,10*ROW('Hygiene Data'!D75))="","",OFFSET('Hygiene Data'!$D$12,0,10*ROW('Hygiene Data'!D75)))</f>
        <v/>
      </c>
      <c r="DS81" s="36" t="str">
        <f ca="true">+IF(OFFSET('Hygiene Data'!$D$13,0,10*ROW('Hygiene Data'!D75))="","",OFFSET('Hygiene Data'!$D$13,0,10*ROW('Hygiene Data'!D75)))</f>
        <v/>
      </c>
      <c r="DT81" s="36" t="str">
        <f ca="true">+IF(OFFSET('Hygiene Data'!$D$14,0,10*ROW('Hygiene Data'!D75))="","",OFFSET('Hygiene Data'!$D$14,0,10*ROW('Hygiene Data'!D75)))</f>
        <v/>
      </c>
      <c r="DU81" s="36" t="str">
        <f ca="true">+IF(OFFSET('Hygiene Data'!$E$12,0,10*ROW('Hygiene Data'!E75))="","",OFFSET('Hygiene Data'!$E$12,0,10*ROW('Hygiene Data'!E75)))</f>
        <v/>
      </c>
      <c r="DV81" s="36" t="str">
        <f ca="true">+IF(OFFSET('Hygiene Data'!$E$13,0,10*ROW('Hygiene Data'!E75))="","",OFFSET('Hygiene Data'!$E$13,0,10*ROW('Hygiene Data'!E75)))</f>
        <v/>
      </c>
      <c r="DW81" s="36" t="str">
        <f ca="true">+IF(OFFSET('Hygiene Data'!$E$14,0,10*ROW('Hygiene Data'!E75))="","",OFFSET('Hygiene Data'!$E$14,0,10*ROW('Hygiene Data'!E75)))</f>
        <v/>
      </c>
      <c r="DX81" s="36" t="str">
        <f ca="true">+IF(OFFSET('Hygiene Data'!$F$12,0,10*ROW('Hygiene Data'!F75))="","",OFFSET('Hygiene Data'!$F$12,0,10*ROW('Hygiene Data'!F75)))</f>
        <v/>
      </c>
      <c r="DY81" s="36" t="str">
        <f ca="true">+IF(OFFSET('Hygiene Data'!$F$13,0,10*ROW('Hygiene Data'!F75))="","",OFFSET('Hygiene Data'!$F$13,0,10*ROW('Hygiene Data'!F75)))</f>
        <v/>
      </c>
      <c r="DZ81" s="36" t="str">
        <f ca="true">+IF(OFFSET('Hygiene Data'!$F$14,0,10*ROW('Hygiene Data'!F75))="","",OFFSET('Hygiene Data'!$F$14,0,10*ROW('Hygiene Data'!F75)))</f>
        <v/>
      </c>
      <c r="EA81" s="36" t="str">
        <f ca="true">+IF(OFFSET('Hygiene Data'!$G$12,0,10*ROW('Hygiene Data'!G75))="","",OFFSET('Hygiene Data'!$G$12,0,10*ROW('Hygiene Data'!G75)))</f>
        <v/>
      </c>
      <c r="EB81" s="36" t="str">
        <f ca="true">+IF(OFFSET('Hygiene Data'!$G$13,0,10*ROW('Hygiene Data'!G75))="","",OFFSET('Hygiene Data'!$G$13,0,10*ROW('Hygiene Data'!G75)))</f>
        <v/>
      </c>
      <c r="EC81" s="36" t="str">
        <f ca="true">+IF(OFFSET('Hygiene Data'!$G$14,0,10*ROW('Hygiene Data'!G75))="","",OFFSET('Hygiene Data'!$G$14,0,10*ROW('Hygiene Data'!G75)))</f>
        <v/>
      </c>
      <c r="ED81" s="36" t="str">
        <f ca="true">+IF(OFFSET('Hygiene Data'!$H$12,0,10*ROW('Hygiene Data'!H75))="","",OFFSET('Hygiene Data'!$H$12,0,10*ROW('Hygiene Data'!H75)))</f>
        <v/>
      </c>
      <c r="EE81" s="36" t="str">
        <f ca="true">+IF(OFFSET('Hygiene Data'!$H$13,0,10*ROW('Hygiene Data'!H75))="","",OFFSET('Hygiene Data'!$H$13,0,10*ROW('Hygiene Data'!H75)))</f>
        <v/>
      </c>
      <c r="EF81" s="36" t="str">
        <f ca="true">+IF(OFFSET('Hygiene Data'!$H$14,0,10*ROW('Hygiene Data'!H75))="","",OFFSET('Hygiene Data'!$H$14,0,10*ROW('Hygiene Data'!H75)))</f>
        <v/>
      </c>
    </row>
    <row r="82" x14ac:dyDescent="0.2">
      <c r="A82" s="59" t="str">
        <f ca="true">+IF(OFFSET('Water Data'!$B$1,0,10*ROW('Water Data'!B79))="","",OFFSET('Water Data'!$B$1,0,10*ROW('Water Data'!B79)))</f>
        <v/>
      </c>
      <c r="B82" s="59" t="str">
        <f ca="true">+IF(OFFSET('Water Data'!$A$3,0,10*ROW('Water Data'!A79))="","",OFFSET('Water Data'!$A$3,0,10*ROW('Water Data'!A79)))</f>
        <v/>
      </c>
      <c r="C82" s="59" t="str">
        <f ca="true">+IF(OFFSET('Water Data'!$C$3,0,10*ROW('Water Data'!C79))="","",OFFSET('Water Data'!$C$3,0,10*ROW('Water Data'!C79)))</f>
        <v/>
      </c>
      <c r="D82" s="252"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52"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52"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52"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52"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52"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52"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52"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52"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52"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52"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52"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52"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52"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52"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52"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52"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52"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3"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3"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3"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3"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3"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3"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3"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3"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3"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3"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3"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3"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3"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3"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3"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3"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3"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3"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3"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3"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3"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3"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3"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3"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3"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3"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3"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3"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3"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3"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4"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4"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4"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4"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4"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4"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4"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4"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4"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4"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4"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4"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4"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4"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4"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4"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4"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4"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6" t="str">
        <f ca="true">+IF(OFFSET('Water Data'!$C$28,0,10*ROW('Water Data'!C76))="","",OFFSET('Water Data'!$C$28,0,10*ROW('Water Data'!C76)))</f>
        <v/>
      </c>
      <c r="BT82" s="36" t="str">
        <f ca="true">+IF(OFFSET('Water Data'!$C$29,0,10*ROW('Water Data'!C76))="","",OFFSET('Water Data'!$C$29,0,10*ROW('Water Data'!C76)))</f>
        <v/>
      </c>
      <c r="BU82" s="36" t="str">
        <f ca="true">+IF(OFFSET('Water Data'!$C$30,0,10*ROW('Water Data'!C76))="","",OFFSET('Water Data'!$C$30,0,10*ROW('Water Data'!C76)))</f>
        <v/>
      </c>
      <c r="BV82" s="36" t="str">
        <f ca="true">+IF(OFFSET('Water Data'!$D$28,0,10*ROW('Water Data'!D76))="","",OFFSET('Water Data'!$D$28,0,10*ROW('Water Data'!D76)))</f>
        <v/>
      </c>
      <c r="BW82" s="36" t="str">
        <f ca="true">+IF(OFFSET('Water Data'!$D$29,0,10*ROW('Water Data'!D76))="","",OFFSET('Water Data'!$D$29,0,10*ROW('Water Data'!D76)))</f>
        <v/>
      </c>
      <c r="BX82" s="36" t="str">
        <f ca="true">+IF(OFFSET('Water Data'!$D$30,0,10*ROW('Water Data'!D76))="","",OFFSET('Water Data'!$D$30,0,10*ROW('Water Data'!D76)))</f>
        <v/>
      </c>
      <c r="BY82" s="36" t="str">
        <f ca="true">+IF(OFFSET('Water Data'!$E$28,0,10*ROW('Water Data'!E76))="","",OFFSET('Water Data'!$E$28,0,10*ROW('Water Data'!E76)))</f>
        <v/>
      </c>
      <c r="BZ82" s="36" t="str">
        <f ca="true">+IF(OFFSET('Water Data'!$E$29,0,10*ROW('Water Data'!E76))="","",OFFSET('Water Data'!$E$29,0,10*ROW('Water Data'!E76)))</f>
        <v/>
      </c>
      <c r="CA82" s="36" t="str">
        <f ca="true">+IF(OFFSET('Water Data'!$E$30,0,10*ROW('Water Data'!E76))="","",OFFSET('Water Data'!$E$30,0,10*ROW('Water Data'!E76)))</f>
        <v/>
      </c>
      <c r="CB82" s="36" t="str">
        <f ca="true">+IF(OFFSET('Water Data'!$F$28,0,10*ROW('Water Data'!F76))="","",OFFSET('Water Data'!$F$28,0,10*ROW('Water Data'!F76)))</f>
        <v/>
      </c>
      <c r="CC82" s="36" t="str">
        <f ca="true">+IF(OFFSET('Water Data'!$F$29,0,10*ROW('Water Data'!F76))="","",OFFSET('Water Data'!$F$29,0,10*ROW('Water Data'!F76)))</f>
        <v/>
      </c>
      <c r="CD82" s="36" t="str">
        <f ca="true">+IF(OFFSET('Water Data'!$F$30,0,10*ROW('Water Data'!F76))="","",OFFSET('Water Data'!$F$30,0,10*ROW('Water Data'!F76)))</f>
        <v/>
      </c>
      <c r="CE82" s="36" t="str">
        <f ca="true">+IF(OFFSET('Water Data'!$G$28,0,10*ROW('Water Data'!G76))="","",OFFSET('Water Data'!$G$28,0,10*ROW('Water Data'!G76)))</f>
        <v/>
      </c>
      <c r="CF82" s="36" t="str">
        <f ca="true">+IF(OFFSET('Water Data'!$G$29,0,10*ROW('Water Data'!G76))="","",OFFSET('Water Data'!$G$29,0,10*ROW('Water Data'!G76)))</f>
        <v/>
      </c>
      <c r="CG82" s="36" t="str">
        <f ca="true">+IF(OFFSET('Water Data'!$G$30,0,10*ROW('Water Data'!G76))="","",OFFSET('Water Data'!$G$30,0,10*ROW('Water Data'!G76)))</f>
        <v/>
      </c>
      <c r="CH82" s="36" t="str">
        <f ca="true">+IF(OFFSET('Water Data'!$H$28,0,10*ROW('Water Data'!H76))="","",OFFSET('Water Data'!$H$28,0,10*ROW('Water Data'!H76)))</f>
        <v/>
      </c>
      <c r="CI82" s="36" t="str">
        <f ca="true">+IF(OFFSET('Water Data'!$H$29,0,10*ROW('Water Data'!H76))="","",OFFSET('Water Data'!$H$29,0,10*ROW('Water Data'!H76)))</f>
        <v/>
      </c>
      <c r="CJ82" s="36" t="str">
        <f ca="true">+IF(OFFSET('Water Data'!$H$30,0,10*ROW('Water Data'!H76))="","",OFFSET('Water Data'!$H$30,0,10*ROW('Water Data'!H76)))</f>
        <v/>
      </c>
      <c r="CK82" s="36" t="str">
        <f ca="true">+IF(OFFSET('Sanitation Data'!$C$29,0,10*ROW('Sanitation Data'!C76))="","",OFFSET('Sanitation Data'!$C$29,0,10*ROW('Sanitation Data'!C76)))</f>
        <v/>
      </c>
      <c r="CL82" s="36" t="str">
        <f ca="true">+IF(OFFSET('Sanitation Data'!$C$30,0,10*ROW('Sanitation Data'!C76))="","",OFFSET('Sanitation Data'!$C$30,0,10*ROW('Sanitation Data'!C76)))</f>
        <v/>
      </c>
      <c r="CM82" s="36" t="str">
        <f ca="true">+IF(OFFSET('Sanitation Data'!$C$31,0,10*ROW('Sanitation Data'!C76))="","",OFFSET('Sanitation Data'!$C$31,0,10*ROW('Sanitation Data'!C76)))</f>
        <v/>
      </c>
      <c r="CN82" s="36" t="str">
        <f ca="true">+IF(OFFSET('Sanitation Data'!$C$32,0,10*ROW('Sanitation Data'!C76))="","",OFFSET('Sanitation Data'!$C$32,0,10*ROW('Sanitation Data'!C76)))</f>
        <v/>
      </c>
      <c r="CO82" s="36" t="str">
        <f ca="true">+IF(OFFSET('Sanitation Data'!$C$33,0,10*ROW('Sanitation Data'!C76))="","",OFFSET('Sanitation Data'!$C$33,0,10*ROW('Sanitation Data'!C76)))</f>
        <v/>
      </c>
      <c r="CP82" s="36" t="str">
        <f ca="true">+IF(OFFSET('Sanitation Data'!$D$29,0,10*ROW('Sanitation Data'!D76))="","",OFFSET('Sanitation Data'!$D$29,0,10*ROW('Sanitation Data'!D76)))</f>
        <v/>
      </c>
      <c r="CQ82" s="36" t="str">
        <f ca="true">+IF(OFFSET('Sanitation Data'!$D$30,0,10*ROW('Sanitation Data'!D76))="","",OFFSET('Sanitation Data'!$D$30,0,10*ROW('Sanitation Data'!D76)))</f>
        <v/>
      </c>
      <c r="CR82" s="36" t="str">
        <f ca="true">+IF(OFFSET('Sanitation Data'!$D$31,0,10*ROW('Sanitation Data'!D76))="","",OFFSET('Sanitation Data'!$D$31,0,10*ROW('Sanitation Data'!D76)))</f>
        <v/>
      </c>
      <c r="CS82" s="36" t="str">
        <f ca="true">+IF(OFFSET('Sanitation Data'!$D$32,0,10*ROW('Sanitation Data'!D76))="","",OFFSET('Sanitation Data'!$D$32,0,10*ROW('Sanitation Data'!D76)))</f>
        <v/>
      </c>
      <c r="CT82" s="36" t="str">
        <f ca="true">+IF(OFFSET('Sanitation Data'!$D$33,0,10*ROW('Sanitation Data'!D76))="","",OFFSET('Sanitation Data'!$D$33,0,10*ROW('Sanitation Data'!D76)))</f>
        <v/>
      </c>
      <c r="CU82" s="36" t="str">
        <f ca="true">+IF(OFFSET('Sanitation Data'!$E$29,0,10*ROW('Sanitation Data'!E76))="","",OFFSET('Sanitation Data'!$E$29,0,10*ROW('Sanitation Data'!E76)))</f>
        <v/>
      </c>
      <c r="CV82" s="36" t="str">
        <f ca="true">+IF(OFFSET('Sanitation Data'!$E$30,0,10*ROW('Sanitation Data'!E76))="","",OFFSET('Sanitation Data'!$E$30,0,10*ROW('Sanitation Data'!E76)))</f>
        <v/>
      </c>
      <c r="CW82" s="36" t="str">
        <f ca="true">+IF(OFFSET('Sanitation Data'!$E$31,0,10*ROW('Sanitation Data'!E76))="","",OFFSET('Sanitation Data'!$E$31,0,10*ROW('Sanitation Data'!E76)))</f>
        <v/>
      </c>
      <c r="CX82" s="36" t="str">
        <f ca="true">+IF(OFFSET('Sanitation Data'!$E$32,0,10*ROW('Sanitation Data'!E76))="","",OFFSET('Sanitation Data'!$E$32,0,10*ROW('Sanitation Data'!E76)))</f>
        <v/>
      </c>
      <c r="CY82" s="36" t="str">
        <f ca="true">+IF(OFFSET('Sanitation Data'!$E$33,0,10*ROW('Sanitation Data'!E76))="","",OFFSET('Sanitation Data'!$E$33,0,10*ROW('Sanitation Data'!E76)))</f>
        <v/>
      </c>
      <c r="CZ82" s="36" t="str">
        <f ca="true">+IF(OFFSET('Sanitation Data'!$F$29,0,10*ROW('Sanitation Data'!F76))="","",OFFSET('Sanitation Data'!$F$29,0,10*ROW('Sanitation Data'!F76)))</f>
        <v/>
      </c>
      <c r="DA82" s="36" t="str">
        <f ca="true">+IF(OFFSET('Sanitation Data'!$F$30,0,10*ROW('Sanitation Data'!F76))="","",OFFSET('Sanitation Data'!$F$30,0,10*ROW('Sanitation Data'!F76)))</f>
        <v/>
      </c>
      <c r="DB82" s="36" t="str">
        <f ca="true">+IF(OFFSET('Sanitation Data'!$F$31,0,10*ROW('Sanitation Data'!F76))="","",OFFSET('Sanitation Data'!$F$31,0,10*ROW('Sanitation Data'!F76)))</f>
        <v/>
      </c>
      <c r="DC82" s="36" t="str">
        <f ca="true">+IF(OFFSET('Sanitation Data'!$F$32,0,10*ROW('Sanitation Data'!F76))="","",OFFSET('Sanitation Data'!$F$32,0,10*ROW('Sanitation Data'!F76)))</f>
        <v/>
      </c>
      <c r="DD82" s="36" t="str">
        <f ca="true">+IF(OFFSET('Sanitation Data'!$F$33,0,10*ROW('Sanitation Data'!F76))="","",OFFSET('Sanitation Data'!$F$33,0,10*ROW('Sanitation Data'!F76)))</f>
        <v/>
      </c>
      <c r="DE82" s="36" t="str">
        <f ca="true">+IF(OFFSET('Sanitation Data'!$G$29,0,10*ROW('Sanitation Data'!G76))="","",OFFSET('Sanitation Data'!$G$29,0,10*ROW('Sanitation Data'!G76)))</f>
        <v/>
      </c>
      <c r="DF82" s="36" t="str">
        <f ca="true">+IF(OFFSET('Sanitation Data'!$G$30,0,10*ROW('Sanitation Data'!G76))="","",OFFSET('Sanitation Data'!$G$30,0,10*ROW('Sanitation Data'!G76)))</f>
        <v/>
      </c>
      <c r="DG82" s="36" t="str">
        <f ca="true">+IF(OFFSET('Sanitation Data'!$G$31,0,10*ROW('Sanitation Data'!G76))="","",OFFSET('Sanitation Data'!$G$31,0,10*ROW('Sanitation Data'!G76)))</f>
        <v/>
      </c>
      <c r="DH82" s="36" t="str">
        <f ca="true">+IF(OFFSET('Sanitation Data'!$G$32,0,10*ROW('Sanitation Data'!G76))="","",OFFSET('Sanitation Data'!$G$32,0,10*ROW('Sanitation Data'!G76)))</f>
        <v/>
      </c>
      <c r="DI82" s="36" t="str">
        <f ca="true">+IF(OFFSET('Sanitation Data'!$G$33,0,10*ROW('Sanitation Data'!G76))="","",OFFSET('Sanitation Data'!$G$33,0,10*ROW('Sanitation Data'!G76)))</f>
        <v/>
      </c>
      <c r="DJ82" s="36" t="str">
        <f ca="true">+IF(OFFSET('Sanitation Data'!$H$29,0,10*ROW('Sanitation Data'!H76))="","",OFFSET('Sanitation Data'!$H$29,0,10*ROW('Sanitation Data'!H76)))</f>
        <v/>
      </c>
      <c r="DK82" s="36" t="str">
        <f ca="true">+IF(OFFSET('Sanitation Data'!$H$30,0,10*ROW('Sanitation Data'!H76))="","",OFFSET('Sanitation Data'!$H$30,0,10*ROW('Sanitation Data'!H76)))</f>
        <v/>
      </c>
      <c r="DL82" s="36" t="str">
        <f ca="true">+IF(OFFSET('Sanitation Data'!$H$31,0,10*ROW('Sanitation Data'!H76))="","",OFFSET('Sanitation Data'!$H$31,0,10*ROW('Sanitation Data'!H76)))</f>
        <v/>
      </c>
      <c r="DM82" s="36" t="str">
        <f ca="true">+IF(OFFSET('Sanitation Data'!$H$32,0,10*ROW('Sanitation Data'!H76))="","",OFFSET('Sanitation Data'!$H$32,0,10*ROW('Sanitation Data'!H76)))</f>
        <v/>
      </c>
      <c r="DN82" s="36" t="str">
        <f ca="true">+IF(OFFSET('Sanitation Data'!$H$33,0,10*ROW('Sanitation Data'!H76))="","",OFFSET('Sanitation Data'!$H$33,0,10*ROW('Sanitation Data'!H76)))</f>
        <v/>
      </c>
      <c r="DO82" s="36" t="str">
        <f ca="true">+IF(OFFSET('Hygiene Data'!$C$12,0,10*ROW('Hygiene Data'!C76))="","",OFFSET('Hygiene Data'!$C$12,0,10*ROW('Hygiene Data'!C76)))</f>
        <v/>
      </c>
      <c r="DP82" s="36" t="str">
        <f ca="true">+IF(OFFSET('Hygiene Data'!$C$13,0,10*ROW('Hygiene Data'!C76))="","",OFFSET('Hygiene Data'!$C$13,0,10*ROW('Hygiene Data'!C76)))</f>
        <v/>
      </c>
      <c r="DQ82" s="36" t="str">
        <f ca="true">+IF(OFFSET('Hygiene Data'!$C$14,0,10*ROW('Hygiene Data'!C76))="","",OFFSET('Hygiene Data'!$C$14,0,10*ROW('Hygiene Data'!C76)))</f>
        <v/>
      </c>
      <c r="DR82" s="36" t="str">
        <f ca="true">+IF(OFFSET('Hygiene Data'!$D$12,0,10*ROW('Hygiene Data'!D76))="","",OFFSET('Hygiene Data'!$D$12,0,10*ROW('Hygiene Data'!D76)))</f>
        <v/>
      </c>
      <c r="DS82" s="36" t="str">
        <f ca="true">+IF(OFFSET('Hygiene Data'!$D$13,0,10*ROW('Hygiene Data'!D76))="","",OFFSET('Hygiene Data'!$D$13,0,10*ROW('Hygiene Data'!D76)))</f>
        <v/>
      </c>
      <c r="DT82" s="36" t="str">
        <f ca="true">+IF(OFFSET('Hygiene Data'!$D$14,0,10*ROW('Hygiene Data'!D76))="","",OFFSET('Hygiene Data'!$D$14,0,10*ROW('Hygiene Data'!D76)))</f>
        <v/>
      </c>
      <c r="DU82" s="36" t="str">
        <f ca="true">+IF(OFFSET('Hygiene Data'!$E$12,0,10*ROW('Hygiene Data'!E76))="","",OFFSET('Hygiene Data'!$E$12,0,10*ROW('Hygiene Data'!E76)))</f>
        <v/>
      </c>
      <c r="DV82" s="36" t="str">
        <f ca="true">+IF(OFFSET('Hygiene Data'!$E$13,0,10*ROW('Hygiene Data'!E76))="","",OFFSET('Hygiene Data'!$E$13,0,10*ROW('Hygiene Data'!E76)))</f>
        <v/>
      </c>
      <c r="DW82" s="36" t="str">
        <f ca="true">+IF(OFFSET('Hygiene Data'!$E$14,0,10*ROW('Hygiene Data'!E76))="","",OFFSET('Hygiene Data'!$E$14,0,10*ROW('Hygiene Data'!E76)))</f>
        <v/>
      </c>
      <c r="DX82" s="36" t="str">
        <f ca="true">+IF(OFFSET('Hygiene Data'!$F$12,0,10*ROW('Hygiene Data'!F76))="","",OFFSET('Hygiene Data'!$F$12,0,10*ROW('Hygiene Data'!F76)))</f>
        <v/>
      </c>
      <c r="DY82" s="36" t="str">
        <f ca="true">+IF(OFFSET('Hygiene Data'!$F$13,0,10*ROW('Hygiene Data'!F76))="","",OFFSET('Hygiene Data'!$F$13,0,10*ROW('Hygiene Data'!F76)))</f>
        <v/>
      </c>
      <c r="DZ82" s="36" t="str">
        <f ca="true">+IF(OFFSET('Hygiene Data'!$F$14,0,10*ROW('Hygiene Data'!F76))="","",OFFSET('Hygiene Data'!$F$14,0,10*ROW('Hygiene Data'!F76)))</f>
        <v/>
      </c>
      <c r="EA82" s="36" t="str">
        <f ca="true">+IF(OFFSET('Hygiene Data'!$G$12,0,10*ROW('Hygiene Data'!G76))="","",OFFSET('Hygiene Data'!$G$12,0,10*ROW('Hygiene Data'!G76)))</f>
        <v/>
      </c>
      <c r="EB82" s="36" t="str">
        <f ca="true">+IF(OFFSET('Hygiene Data'!$G$13,0,10*ROW('Hygiene Data'!G76))="","",OFFSET('Hygiene Data'!$G$13,0,10*ROW('Hygiene Data'!G76)))</f>
        <v/>
      </c>
      <c r="EC82" s="36" t="str">
        <f ca="true">+IF(OFFSET('Hygiene Data'!$G$14,0,10*ROW('Hygiene Data'!G76))="","",OFFSET('Hygiene Data'!$G$14,0,10*ROW('Hygiene Data'!G76)))</f>
        <v/>
      </c>
      <c r="ED82" s="36" t="str">
        <f ca="true">+IF(OFFSET('Hygiene Data'!$H$12,0,10*ROW('Hygiene Data'!H76))="","",OFFSET('Hygiene Data'!$H$12,0,10*ROW('Hygiene Data'!H76)))</f>
        <v/>
      </c>
      <c r="EE82" s="36" t="str">
        <f ca="true">+IF(OFFSET('Hygiene Data'!$H$13,0,10*ROW('Hygiene Data'!H76))="","",OFFSET('Hygiene Data'!$H$13,0,10*ROW('Hygiene Data'!H76)))</f>
        <v/>
      </c>
      <c r="EF82" s="36" t="str">
        <f ca="true">+IF(OFFSET('Hygiene Data'!$H$14,0,10*ROW('Hygiene Data'!H76))="","",OFFSET('Hygiene Data'!$H$14,0,10*ROW('Hygiene Data'!H76)))</f>
        <v/>
      </c>
    </row>
    <row r="83" x14ac:dyDescent="0.2">
      <c r="A83" s="59" t="str">
        <f ca="true">+IF(OFFSET('Water Data'!$B$1,0,10*ROW('Water Data'!B80))="","",OFFSET('Water Data'!$B$1,0,10*ROW('Water Data'!B80)))</f>
        <v/>
      </c>
      <c r="B83" s="59" t="str">
        <f ca="true">+IF(OFFSET('Water Data'!$A$3,0,10*ROW('Water Data'!A80))="","",OFFSET('Water Data'!$A$3,0,10*ROW('Water Data'!A80)))</f>
        <v/>
      </c>
      <c r="C83" s="59" t="str">
        <f ca="true">+IF(OFFSET('Water Data'!$C$3,0,10*ROW('Water Data'!C80))="","",OFFSET('Water Data'!$C$3,0,10*ROW('Water Data'!C80)))</f>
        <v/>
      </c>
      <c r="D83" s="252"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52"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52"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52"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52"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52"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52"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52"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52"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52"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52"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52"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52"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52"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52"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52"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52"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52"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3"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3"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3"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3"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3"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3"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3"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3"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3"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3"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3"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3"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3"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3"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3"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3"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3"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3"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3"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3"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3"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3"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3"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3"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3"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3"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3"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3"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3"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3"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4"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4"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4"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4"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4"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4"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4"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4"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4"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4"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4"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4"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4"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4"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4"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4"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4"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4"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6" t="str">
        <f ca="true">+IF(OFFSET('Water Data'!$C$28,0,10*ROW('Water Data'!C77))="","",OFFSET('Water Data'!$C$28,0,10*ROW('Water Data'!C77)))</f>
        <v/>
      </c>
      <c r="BT83" s="36" t="str">
        <f ca="true">+IF(OFFSET('Water Data'!$C$29,0,10*ROW('Water Data'!C77))="","",OFFSET('Water Data'!$C$29,0,10*ROW('Water Data'!C77)))</f>
        <v/>
      </c>
      <c r="BU83" s="36" t="str">
        <f ca="true">+IF(OFFSET('Water Data'!$C$30,0,10*ROW('Water Data'!C77))="","",OFFSET('Water Data'!$C$30,0,10*ROW('Water Data'!C77)))</f>
        <v/>
      </c>
      <c r="BV83" s="36" t="str">
        <f ca="true">+IF(OFFSET('Water Data'!$D$28,0,10*ROW('Water Data'!D77))="","",OFFSET('Water Data'!$D$28,0,10*ROW('Water Data'!D77)))</f>
        <v/>
      </c>
      <c r="BW83" s="36" t="str">
        <f ca="true">+IF(OFFSET('Water Data'!$D$29,0,10*ROW('Water Data'!D77))="","",OFFSET('Water Data'!$D$29,0,10*ROW('Water Data'!D77)))</f>
        <v/>
      </c>
      <c r="BX83" s="36" t="str">
        <f ca="true">+IF(OFFSET('Water Data'!$D$30,0,10*ROW('Water Data'!D77))="","",OFFSET('Water Data'!$D$30,0,10*ROW('Water Data'!D77)))</f>
        <v/>
      </c>
      <c r="BY83" s="36" t="str">
        <f ca="true">+IF(OFFSET('Water Data'!$E$28,0,10*ROW('Water Data'!E77))="","",OFFSET('Water Data'!$E$28,0,10*ROW('Water Data'!E77)))</f>
        <v/>
      </c>
      <c r="BZ83" s="36" t="str">
        <f ca="true">+IF(OFFSET('Water Data'!$E$29,0,10*ROW('Water Data'!E77))="","",OFFSET('Water Data'!$E$29,0,10*ROW('Water Data'!E77)))</f>
        <v/>
      </c>
      <c r="CA83" s="36" t="str">
        <f ca="true">+IF(OFFSET('Water Data'!$E$30,0,10*ROW('Water Data'!E77))="","",OFFSET('Water Data'!$E$30,0,10*ROW('Water Data'!E77)))</f>
        <v/>
      </c>
      <c r="CB83" s="36" t="str">
        <f ca="true">+IF(OFFSET('Water Data'!$F$28,0,10*ROW('Water Data'!F77))="","",OFFSET('Water Data'!$F$28,0,10*ROW('Water Data'!F77)))</f>
        <v/>
      </c>
      <c r="CC83" s="36" t="str">
        <f ca="true">+IF(OFFSET('Water Data'!$F$29,0,10*ROW('Water Data'!F77))="","",OFFSET('Water Data'!$F$29,0,10*ROW('Water Data'!F77)))</f>
        <v/>
      </c>
      <c r="CD83" s="36" t="str">
        <f ca="true">+IF(OFFSET('Water Data'!$F$30,0,10*ROW('Water Data'!F77))="","",OFFSET('Water Data'!$F$30,0,10*ROW('Water Data'!F77)))</f>
        <v/>
      </c>
      <c r="CE83" s="36" t="str">
        <f ca="true">+IF(OFFSET('Water Data'!$G$28,0,10*ROW('Water Data'!G77))="","",OFFSET('Water Data'!$G$28,0,10*ROW('Water Data'!G77)))</f>
        <v/>
      </c>
      <c r="CF83" s="36" t="str">
        <f ca="true">+IF(OFFSET('Water Data'!$G$29,0,10*ROW('Water Data'!G77))="","",OFFSET('Water Data'!$G$29,0,10*ROW('Water Data'!G77)))</f>
        <v/>
      </c>
      <c r="CG83" s="36" t="str">
        <f ca="true">+IF(OFFSET('Water Data'!$G$30,0,10*ROW('Water Data'!G77))="","",OFFSET('Water Data'!$G$30,0,10*ROW('Water Data'!G77)))</f>
        <v/>
      </c>
      <c r="CH83" s="36" t="str">
        <f ca="true">+IF(OFFSET('Water Data'!$H$28,0,10*ROW('Water Data'!H77))="","",OFFSET('Water Data'!$H$28,0,10*ROW('Water Data'!H77)))</f>
        <v/>
      </c>
      <c r="CI83" s="36" t="str">
        <f ca="true">+IF(OFFSET('Water Data'!$H$29,0,10*ROW('Water Data'!H77))="","",OFFSET('Water Data'!$H$29,0,10*ROW('Water Data'!H77)))</f>
        <v/>
      </c>
      <c r="CJ83" s="36" t="str">
        <f ca="true">+IF(OFFSET('Water Data'!$H$30,0,10*ROW('Water Data'!H77))="","",OFFSET('Water Data'!$H$30,0,10*ROW('Water Data'!H77)))</f>
        <v/>
      </c>
      <c r="CK83" s="36" t="str">
        <f ca="true">+IF(OFFSET('Sanitation Data'!$C$29,0,10*ROW('Sanitation Data'!C77))="","",OFFSET('Sanitation Data'!$C$29,0,10*ROW('Sanitation Data'!C77)))</f>
        <v/>
      </c>
      <c r="CL83" s="36" t="str">
        <f ca="true">+IF(OFFSET('Sanitation Data'!$C$30,0,10*ROW('Sanitation Data'!C77))="","",OFFSET('Sanitation Data'!$C$30,0,10*ROW('Sanitation Data'!C77)))</f>
        <v/>
      </c>
      <c r="CM83" s="36" t="str">
        <f ca="true">+IF(OFFSET('Sanitation Data'!$C$31,0,10*ROW('Sanitation Data'!C77))="","",OFFSET('Sanitation Data'!$C$31,0,10*ROW('Sanitation Data'!C77)))</f>
        <v/>
      </c>
      <c r="CN83" s="36" t="str">
        <f ca="true">+IF(OFFSET('Sanitation Data'!$C$32,0,10*ROW('Sanitation Data'!C77))="","",OFFSET('Sanitation Data'!$C$32,0,10*ROW('Sanitation Data'!C77)))</f>
        <v/>
      </c>
      <c r="CO83" s="36" t="str">
        <f ca="true">+IF(OFFSET('Sanitation Data'!$C$33,0,10*ROW('Sanitation Data'!C77))="","",OFFSET('Sanitation Data'!$C$33,0,10*ROW('Sanitation Data'!C77)))</f>
        <v/>
      </c>
      <c r="CP83" s="36" t="str">
        <f ca="true">+IF(OFFSET('Sanitation Data'!$D$29,0,10*ROW('Sanitation Data'!D77))="","",OFFSET('Sanitation Data'!$D$29,0,10*ROW('Sanitation Data'!D77)))</f>
        <v/>
      </c>
      <c r="CQ83" s="36" t="str">
        <f ca="true">+IF(OFFSET('Sanitation Data'!$D$30,0,10*ROW('Sanitation Data'!D77))="","",OFFSET('Sanitation Data'!$D$30,0,10*ROW('Sanitation Data'!D77)))</f>
        <v/>
      </c>
      <c r="CR83" s="36" t="str">
        <f ca="true">+IF(OFFSET('Sanitation Data'!$D$31,0,10*ROW('Sanitation Data'!D77))="","",OFFSET('Sanitation Data'!$D$31,0,10*ROW('Sanitation Data'!D77)))</f>
        <v/>
      </c>
      <c r="CS83" s="36" t="str">
        <f ca="true">+IF(OFFSET('Sanitation Data'!$D$32,0,10*ROW('Sanitation Data'!D77))="","",OFFSET('Sanitation Data'!$D$32,0,10*ROW('Sanitation Data'!D77)))</f>
        <v/>
      </c>
      <c r="CT83" s="36" t="str">
        <f ca="true">+IF(OFFSET('Sanitation Data'!$D$33,0,10*ROW('Sanitation Data'!D77))="","",OFFSET('Sanitation Data'!$D$33,0,10*ROW('Sanitation Data'!D77)))</f>
        <v/>
      </c>
      <c r="CU83" s="36" t="str">
        <f ca="true">+IF(OFFSET('Sanitation Data'!$E$29,0,10*ROW('Sanitation Data'!E77))="","",OFFSET('Sanitation Data'!$E$29,0,10*ROW('Sanitation Data'!E77)))</f>
        <v/>
      </c>
      <c r="CV83" s="36" t="str">
        <f ca="true">+IF(OFFSET('Sanitation Data'!$E$30,0,10*ROW('Sanitation Data'!E77))="","",OFFSET('Sanitation Data'!$E$30,0,10*ROW('Sanitation Data'!E77)))</f>
        <v/>
      </c>
      <c r="CW83" s="36" t="str">
        <f ca="true">+IF(OFFSET('Sanitation Data'!$E$31,0,10*ROW('Sanitation Data'!E77))="","",OFFSET('Sanitation Data'!$E$31,0,10*ROW('Sanitation Data'!E77)))</f>
        <v/>
      </c>
      <c r="CX83" s="36" t="str">
        <f ca="true">+IF(OFFSET('Sanitation Data'!$E$32,0,10*ROW('Sanitation Data'!E77))="","",OFFSET('Sanitation Data'!$E$32,0,10*ROW('Sanitation Data'!E77)))</f>
        <v/>
      </c>
      <c r="CY83" s="36" t="str">
        <f ca="true">+IF(OFFSET('Sanitation Data'!$E$33,0,10*ROW('Sanitation Data'!E77))="","",OFFSET('Sanitation Data'!$E$33,0,10*ROW('Sanitation Data'!E77)))</f>
        <v/>
      </c>
      <c r="CZ83" s="36" t="str">
        <f ca="true">+IF(OFFSET('Sanitation Data'!$F$29,0,10*ROW('Sanitation Data'!F77))="","",OFFSET('Sanitation Data'!$F$29,0,10*ROW('Sanitation Data'!F77)))</f>
        <v/>
      </c>
      <c r="DA83" s="36" t="str">
        <f ca="true">+IF(OFFSET('Sanitation Data'!$F$30,0,10*ROW('Sanitation Data'!F77))="","",OFFSET('Sanitation Data'!$F$30,0,10*ROW('Sanitation Data'!F77)))</f>
        <v/>
      </c>
      <c r="DB83" s="36" t="str">
        <f ca="true">+IF(OFFSET('Sanitation Data'!$F$31,0,10*ROW('Sanitation Data'!F77))="","",OFFSET('Sanitation Data'!$F$31,0,10*ROW('Sanitation Data'!F77)))</f>
        <v/>
      </c>
      <c r="DC83" s="36" t="str">
        <f ca="true">+IF(OFFSET('Sanitation Data'!$F$32,0,10*ROW('Sanitation Data'!F77))="","",OFFSET('Sanitation Data'!$F$32,0,10*ROW('Sanitation Data'!F77)))</f>
        <v/>
      </c>
      <c r="DD83" s="36" t="str">
        <f ca="true">+IF(OFFSET('Sanitation Data'!$F$33,0,10*ROW('Sanitation Data'!F77))="","",OFFSET('Sanitation Data'!$F$33,0,10*ROW('Sanitation Data'!F77)))</f>
        <v/>
      </c>
      <c r="DE83" s="36" t="str">
        <f ca="true">+IF(OFFSET('Sanitation Data'!$G$29,0,10*ROW('Sanitation Data'!G77))="","",OFFSET('Sanitation Data'!$G$29,0,10*ROW('Sanitation Data'!G77)))</f>
        <v/>
      </c>
      <c r="DF83" s="36" t="str">
        <f ca="true">+IF(OFFSET('Sanitation Data'!$G$30,0,10*ROW('Sanitation Data'!G77))="","",OFFSET('Sanitation Data'!$G$30,0,10*ROW('Sanitation Data'!G77)))</f>
        <v/>
      </c>
      <c r="DG83" s="36" t="str">
        <f ca="true">+IF(OFFSET('Sanitation Data'!$G$31,0,10*ROW('Sanitation Data'!G77))="","",OFFSET('Sanitation Data'!$G$31,0,10*ROW('Sanitation Data'!G77)))</f>
        <v/>
      </c>
      <c r="DH83" s="36" t="str">
        <f ca="true">+IF(OFFSET('Sanitation Data'!$G$32,0,10*ROW('Sanitation Data'!G77))="","",OFFSET('Sanitation Data'!$G$32,0,10*ROW('Sanitation Data'!G77)))</f>
        <v/>
      </c>
      <c r="DI83" s="36" t="str">
        <f ca="true">+IF(OFFSET('Sanitation Data'!$G$33,0,10*ROW('Sanitation Data'!G77))="","",OFFSET('Sanitation Data'!$G$33,0,10*ROW('Sanitation Data'!G77)))</f>
        <v/>
      </c>
      <c r="DJ83" s="36" t="str">
        <f ca="true">+IF(OFFSET('Sanitation Data'!$H$29,0,10*ROW('Sanitation Data'!H77))="","",OFFSET('Sanitation Data'!$H$29,0,10*ROW('Sanitation Data'!H77)))</f>
        <v/>
      </c>
      <c r="DK83" s="36" t="str">
        <f ca="true">+IF(OFFSET('Sanitation Data'!$H$30,0,10*ROW('Sanitation Data'!H77))="","",OFFSET('Sanitation Data'!$H$30,0,10*ROW('Sanitation Data'!H77)))</f>
        <v/>
      </c>
      <c r="DL83" s="36" t="str">
        <f ca="true">+IF(OFFSET('Sanitation Data'!$H$31,0,10*ROW('Sanitation Data'!H77))="","",OFFSET('Sanitation Data'!$H$31,0,10*ROW('Sanitation Data'!H77)))</f>
        <v/>
      </c>
      <c r="DM83" s="36" t="str">
        <f ca="true">+IF(OFFSET('Sanitation Data'!$H$32,0,10*ROW('Sanitation Data'!H77))="","",OFFSET('Sanitation Data'!$H$32,0,10*ROW('Sanitation Data'!H77)))</f>
        <v/>
      </c>
      <c r="DN83" s="36" t="str">
        <f ca="true">+IF(OFFSET('Sanitation Data'!$H$33,0,10*ROW('Sanitation Data'!H77))="","",OFFSET('Sanitation Data'!$H$33,0,10*ROW('Sanitation Data'!H77)))</f>
        <v/>
      </c>
      <c r="DO83" s="36" t="str">
        <f ca="true">+IF(OFFSET('Hygiene Data'!$C$12,0,10*ROW('Hygiene Data'!C77))="","",OFFSET('Hygiene Data'!$C$12,0,10*ROW('Hygiene Data'!C77)))</f>
        <v/>
      </c>
      <c r="DP83" s="36" t="str">
        <f ca="true">+IF(OFFSET('Hygiene Data'!$C$13,0,10*ROW('Hygiene Data'!C77))="","",OFFSET('Hygiene Data'!$C$13,0,10*ROW('Hygiene Data'!C77)))</f>
        <v/>
      </c>
      <c r="DQ83" s="36" t="str">
        <f ca="true">+IF(OFFSET('Hygiene Data'!$C$14,0,10*ROW('Hygiene Data'!C77))="","",OFFSET('Hygiene Data'!$C$14,0,10*ROW('Hygiene Data'!C77)))</f>
        <v/>
      </c>
      <c r="DR83" s="36" t="str">
        <f ca="true">+IF(OFFSET('Hygiene Data'!$D$12,0,10*ROW('Hygiene Data'!D77))="","",OFFSET('Hygiene Data'!$D$12,0,10*ROW('Hygiene Data'!D77)))</f>
        <v/>
      </c>
      <c r="DS83" s="36" t="str">
        <f ca="true">+IF(OFFSET('Hygiene Data'!$D$13,0,10*ROW('Hygiene Data'!D77))="","",OFFSET('Hygiene Data'!$D$13,0,10*ROW('Hygiene Data'!D77)))</f>
        <v/>
      </c>
      <c r="DT83" s="36" t="str">
        <f ca="true">+IF(OFFSET('Hygiene Data'!$D$14,0,10*ROW('Hygiene Data'!D77))="","",OFFSET('Hygiene Data'!$D$14,0,10*ROW('Hygiene Data'!D77)))</f>
        <v/>
      </c>
      <c r="DU83" s="36" t="str">
        <f ca="true">+IF(OFFSET('Hygiene Data'!$E$12,0,10*ROW('Hygiene Data'!E77))="","",OFFSET('Hygiene Data'!$E$12,0,10*ROW('Hygiene Data'!E77)))</f>
        <v/>
      </c>
      <c r="DV83" s="36" t="str">
        <f ca="true">+IF(OFFSET('Hygiene Data'!$E$13,0,10*ROW('Hygiene Data'!E77))="","",OFFSET('Hygiene Data'!$E$13,0,10*ROW('Hygiene Data'!E77)))</f>
        <v/>
      </c>
      <c r="DW83" s="36" t="str">
        <f ca="true">+IF(OFFSET('Hygiene Data'!$E$14,0,10*ROW('Hygiene Data'!E77))="","",OFFSET('Hygiene Data'!$E$14,0,10*ROW('Hygiene Data'!E77)))</f>
        <v/>
      </c>
      <c r="DX83" s="36" t="str">
        <f ca="true">+IF(OFFSET('Hygiene Data'!$F$12,0,10*ROW('Hygiene Data'!F77))="","",OFFSET('Hygiene Data'!$F$12,0,10*ROW('Hygiene Data'!F77)))</f>
        <v/>
      </c>
      <c r="DY83" s="36" t="str">
        <f ca="true">+IF(OFFSET('Hygiene Data'!$F$13,0,10*ROW('Hygiene Data'!F77))="","",OFFSET('Hygiene Data'!$F$13,0,10*ROW('Hygiene Data'!F77)))</f>
        <v/>
      </c>
      <c r="DZ83" s="36" t="str">
        <f ca="true">+IF(OFFSET('Hygiene Data'!$F$14,0,10*ROW('Hygiene Data'!F77))="","",OFFSET('Hygiene Data'!$F$14,0,10*ROW('Hygiene Data'!F77)))</f>
        <v/>
      </c>
      <c r="EA83" s="36" t="str">
        <f ca="true">+IF(OFFSET('Hygiene Data'!$G$12,0,10*ROW('Hygiene Data'!G77))="","",OFFSET('Hygiene Data'!$G$12,0,10*ROW('Hygiene Data'!G77)))</f>
        <v/>
      </c>
      <c r="EB83" s="36" t="str">
        <f ca="true">+IF(OFFSET('Hygiene Data'!$G$13,0,10*ROW('Hygiene Data'!G77))="","",OFFSET('Hygiene Data'!$G$13,0,10*ROW('Hygiene Data'!G77)))</f>
        <v/>
      </c>
      <c r="EC83" s="36" t="str">
        <f ca="true">+IF(OFFSET('Hygiene Data'!$G$14,0,10*ROW('Hygiene Data'!G77))="","",OFFSET('Hygiene Data'!$G$14,0,10*ROW('Hygiene Data'!G77)))</f>
        <v/>
      </c>
      <c r="ED83" s="36" t="str">
        <f ca="true">+IF(OFFSET('Hygiene Data'!$H$12,0,10*ROW('Hygiene Data'!H77))="","",OFFSET('Hygiene Data'!$H$12,0,10*ROW('Hygiene Data'!H77)))</f>
        <v/>
      </c>
      <c r="EE83" s="36" t="str">
        <f ca="true">+IF(OFFSET('Hygiene Data'!$H$13,0,10*ROW('Hygiene Data'!H77))="","",OFFSET('Hygiene Data'!$H$13,0,10*ROW('Hygiene Data'!H77)))</f>
        <v/>
      </c>
      <c r="EF83" s="36" t="str">
        <f ca="true">+IF(OFFSET('Hygiene Data'!$H$14,0,10*ROW('Hygiene Data'!H77))="","",OFFSET('Hygiene Data'!$H$14,0,10*ROW('Hygiene Data'!H77)))</f>
        <v/>
      </c>
    </row>
    <row r="84" x14ac:dyDescent="0.2">
      <c r="A84" s="59" t="str">
        <f ca="true">+IF(OFFSET('Water Data'!$B$1,0,10*ROW('Water Data'!B81))="","",OFFSET('Water Data'!$B$1,0,10*ROW('Water Data'!B81)))</f>
        <v/>
      </c>
      <c r="B84" s="59" t="str">
        <f ca="true">+IF(OFFSET('Water Data'!$A$3,0,10*ROW('Water Data'!A81))="","",OFFSET('Water Data'!$A$3,0,10*ROW('Water Data'!A81)))</f>
        <v/>
      </c>
      <c r="C84" s="59" t="str">
        <f ca="true">+IF(OFFSET('Water Data'!$C$3,0,10*ROW('Water Data'!C81))="","",OFFSET('Water Data'!$C$3,0,10*ROW('Water Data'!C81)))</f>
        <v/>
      </c>
      <c r="D84" s="252"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52"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52"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52"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52"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52"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52"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52"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52"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52"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52"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52"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52"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52"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52"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52"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52"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52"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3"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3"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3"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3"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3"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3"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3"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3"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3"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3"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3"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3"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3"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3"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3"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3"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3"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3"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3"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3"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3"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3"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3"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3"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3"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3"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3"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3"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3"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3"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4"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4"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4"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4"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4"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4"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4"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4"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4"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4"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4"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4"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4"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4"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4"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4"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4"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4"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6" t="str">
        <f ca="true">+IF(OFFSET('Water Data'!$C$28,0,10*ROW('Water Data'!C78))="","",OFFSET('Water Data'!$C$28,0,10*ROW('Water Data'!C78)))</f>
        <v/>
      </c>
      <c r="BT84" s="36" t="str">
        <f ca="true">+IF(OFFSET('Water Data'!$C$29,0,10*ROW('Water Data'!C78))="","",OFFSET('Water Data'!$C$29,0,10*ROW('Water Data'!C78)))</f>
        <v/>
      </c>
      <c r="BU84" s="36" t="str">
        <f ca="true">+IF(OFFSET('Water Data'!$C$30,0,10*ROW('Water Data'!C78))="","",OFFSET('Water Data'!$C$30,0,10*ROW('Water Data'!C78)))</f>
        <v/>
      </c>
      <c r="BV84" s="36" t="str">
        <f ca="true">+IF(OFFSET('Water Data'!$D$28,0,10*ROW('Water Data'!D78))="","",OFFSET('Water Data'!$D$28,0,10*ROW('Water Data'!D78)))</f>
        <v/>
      </c>
      <c r="BW84" s="36" t="str">
        <f ca="true">+IF(OFFSET('Water Data'!$D$29,0,10*ROW('Water Data'!D78))="","",OFFSET('Water Data'!$D$29,0,10*ROW('Water Data'!D78)))</f>
        <v/>
      </c>
      <c r="BX84" s="36" t="str">
        <f ca="true">+IF(OFFSET('Water Data'!$D$30,0,10*ROW('Water Data'!D78))="","",OFFSET('Water Data'!$D$30,0,10*ROW('Water Data'!D78)))</f>
        <v/>
      </c>
      <c r="BY84" s="36" t="str">
        <f ca="true">+IF(OFFSET('Water Data'!$E$28,0,10*ROW('Water Data'!E78))="","",OFFSET('Water Data'!$E$28,0,10*ROW('Water Data'!E78)))</f>
        <v/>
      </c>
      <c r="BZ84" s="36" t="str">
        <f ca="true">+IF(OFFSET('Water Data'!$E$29,0,10*ROW('Water Data'!E78))="","",OFFSET('Water Data'!$E$29,0,10*ROW('Water Data'!E78)))</f>
        <v/>
      </c>
      <c r="CA84" s="36" t="str">
        <f ca="true">+IF(OFFSET('Water Data'!$E$30,0,10*ROW('Water Data'!E78))="","",OFFSET('Water Data'!$E$30,0,10*ROW('Water Data'!E78)))</f>
        <v/>
      </c>
      <c r="CB84" s="36" t="str">
        <f ca="true">+IF(OFFSET('Water Data'!$F$28,0,10*ROW('Water Data'!F78))="","",OFFSET('Water Data'!$F$28,0,10*ROW('Water Data'!F78)))</f>
        <v/>
      </c>
      <c r="CC84" s="36" t="str">
        <f ca="true">+IF(OFFSET('Water Data'!$F$29,0,10*ROW('Water Data'!F78))="","",OFFSET('Water Data'!$F$29,0,10*ROW('Water Data'!F78)))</f>
        <v/>
      </c>
      <c r="CD84" s="36" t="str">
        <f ca="true">+IF(OFFSET('Water Data'!$F$30,0,10*ROW('Water Data'!F78))="","",OFFSET('Water Data'!$F$30,0,10*ROW('Water Data'!F78)))</f>
        <v/>
      </c>
      <c r="CE84" s="36" t="str">
        <f ca="true">+IF(OFFSET('Water Data'!$G$28,0,10*ROW('Water Data'!G78))="","",OFFSET('Water Data'!$G$28,0,10*ROW('Water Data'!G78)))</f>
        <v/>
      </c>
      <c r="CF84" s="36" t="str">
        <f ca="true">+IF(OFFSET('Water Data'!$G$29,0,10*ROW('Water Data'!G78))="","",OFFSET('Water Data'!$G$29,0,10*ROW('Water Data'!G78)))</f>
        <v/>
      </c>
      <c r="CG84" s="36" t="str">
        <f ca="true">+IF(OFFSET('Water Data'!$G$30,0,10*ROW('Water Data'!G78))="","",OFFSET('Water Data'!$G$30,0,10*ROW('Water Data'!G78)))</f>
        <v/>
      </c>
      <c r="CH84" s="36" t="str">
        <f ca="true">+IF(OFFSET('Water Data'!$H$28,0,10*ROW('Water Data'!H78))="","",OFFSET('Water Data'!$H$28,0,10*ROW('Water Data'!H78)))</f>
        <v/>
      </c>
      <c r="CI84" s="36" t="str">
        <f ca="true">+IF(OFFSET('Water Data'!$H$29,0,10*ROW('Water Data'!H78))="","",OFFSET('Water Data'!$H$29,0,10*ROW('Water Data'!H78)))</f>
        <v/>
      </c>
      <c r="CJ84" s="36" t="str">
        <f ca="true">+IF(OFFSET('Water Data'!$H$30,0,10*ROW('Water Data'!H78))="","",OFFSET('Water Data'!$H$30,0,10*ROW('Water Data'!H78)))</f>
        <v/>
      </c>
      <c r="CK84" s="36" t="str">
        <f ca="true">+IF(OFFSET('Sanitation Data'!$C$29,0,10*ROW('Sanitation Data'!C78))="","",OFFSET('Sanitation Data'!$C$29,0,10*ROW('Sanitation Data'!C78)))</f>
        <v/>
      </c>
      <c r="CL84" s="36" t="str">
        <f ca="true">+IF(OFFSET('Sanitation Data'!$C$30,0,10*ROW('Sanitation Data'!C78))="","",OFFSET('Sanitation Data'!$C$30,0,10*ROW('Sanitation Data'!C78)))</f>
        <v/>
      </c>
      <c r="CM84" s="36" t="str">
        <f ca="true">+IF(OFFSET('Sanitation Data'!$C$31,0,10*ROW('Sanitation Data'!C78))="","",OFFSET('Sanitation Data'!$C$31,0,10*ROW('Sanitation Data'!C78)))</f>
        <v/>
      </c>
      <c r="CN84" s="36" t="str">
        <f ca="true">+IF(OFFSET('Sanitation Data'!$C$32,0,10*ROW('Sanitation Data'!C78))="","",OFFSET('Sanitation Data'!$C$32,0,10*ROW('Sanitation Data'!C78)))</f>
        <v/>
      </c>
      <c r="CO84" s="36" t="str">
        <f ca="true">+IF(OFFSET('Sanitation Data'!$C$33,0,10*ROW('Sanitation Data'!C78))="","",OFFSET('Sanitation Data'!$C$33,0,10*ROW('Sanitation Data'!C78)))</f>
        <v/>
      </c>
      <c r="CP84" s="36" t="str">
        <f ca="true">+IF(OFFSET('Sanitation Data'!$D$29,0,10*ROW('Sanitation Data'!D78))="","",OFFSET('Sanitation Data'!$D$29,0,10*ROW('Sanitation Data'!D78)))</f>
        <v/>
      </c>
      <c r="CQ84" s="36" t="str">
        <f ca="true">+IF(OFFSET('Sanitation Data'!$D$30,0,10*ROW('Sanitation Data'!D78))="","",OFFSET('Sanitation Data'!$D$30,0,10*ROW('Sanitation Data'!D78)))</f>
        <v/>
      </c>
      <c r="CR84" s="36" t="str">
        <f ca="true">+IF(OFFSET('Sanitation Data'!$D$31,0,10*ROW('Sanitation Data'!D78))="","",OFFSET('Sanitation Data'!$D$31,0,10*ROW('Sanitation Data'!D78)))</f>
        <v/>
      </c>
      <c r="CS84" s="36" t="str">
        <f ca="true">+IF(OFFSET('Sanitation Data'!$D$32,0,10*ROW('Sanitation Data'!D78))="","",OFFSET('Sanitation Data'!$D$32,0,10*ROW('Sanitation Data'!D78)))</f>
        <v/>
      </c>
      <c r="CT84" s="36" t="str">
        <f ca="true">+IF(OFFSET('Sanitation Data'!$D$33,0,10*ROW('Sanitation Data'!D78))="","",OFFSET('Sanitation Data'!$D$33,0,10*ROW('Sanitation Data'!D78)))</f>
        <v/>
      </c>
      <c r="CU84" s="36" t="str">
        <f ca="true">+IF(OFFSET('Sanitation Data'!$E$29,0,10*ROW('Sanitation Data'!E78))="","",OFFSET('Sanitation Data'!$E$29,0,10*ROW('Sanitation Data'!E78)))</f>
        <v/>
      </c>
      <c r="CV84" s="36" t="str">
        <f ca="true">+IF(OFFSET('Sanitation Data'!$E$30,0,10*ROW('Sanitation Data'!E78))="","",OFFSET('Sanitation Data'!$E$30,0,10*ROW('Sanitation Data'!E78)))</f>
        <v/>
      </c>
      <c r="CW84" s="36" t="str">
        <f ca="true">+IF(OFFSET('Sanitation Data'!$E$31,0,10*ROW('Sanitation Data'!E78))="","",OFFSET('Sanitation Data'!$E$31,0,10*ROW('Sanitation Data'!E78)))</f>
        <v/>
      </c>
      <c r="CX84" s="36" t="str">
        <f ca="true">+IF(OFFSET('Sanitation Data'!$E$32,0,10*ROW('Sanitation Data'!E78))="","",OFFSET('Sanitation Data'!$E$32,0,10*ROW('Sanitation Data'!E78)))</f>
        <v/>
      </c>
      <c r="CY84" s="36" t="str">
        <f ca="true">+IF(OFFSET('Sanitation Data'!$E$33,0,10*ROW('Sanitation Data'!E78))="","",OFFSET('Sanitation Data'!$E$33,0,10*ROW('Sanitation Data'!E78)))</f>
        <v/>
      </c>
      <c r="CZ84" s="36" t="str">
        <f ca="true">+IF(OFFSET('Sanitation Data'!$F$29,0,10*ROW('Sanitation Data'!F78))="","",OFFSET('Sanitation Data'!$F$29,0,10*ROW('Sanitation Data'!F78)))</f>
        <v/>
      </c>
      <c r="DA84" s="36" t="str">
        <f ca="true">+IF(OFFSET('Sanitation Data'!$F$30,0,10*ROW('Sanitation Data'!F78))="","",OFFSET('Sanitation Data'!$F$30,0,10*ROW('Sanitation Data'!F78)))</f>
        <v/>
      </c>
      <c r="DB84" s="36" t="str">
        <f ca="true">+IF(OFFSET('Sanitation Data'!$F$31,0,10*ROW('Sanitation Data'!F78))="","",OFFSET('Sanitation Data'!$F$31,0,10*ROW('Sanitation Data'!F78)))</f>
        <v/>
      </c>
      <c r="DC84" s="36" t="str">
        <f ca="true">+IF(OFFSET('Sanitation Data'!$F$32,0,10*ROW('Sanitation Data'!F78))="","",OFFSET('Sanitation Data'!$F$32,0,10*ROW('Sanitation Data'!F78)))</f>
        <v/>
      </c>
      <c r="DD84" s="36" t="str">
        <f ca="true">+IF(OFFSET('Sanitation Data'!$F$33,0,10*ROW('Sanitation Data'!F78))="","",OFFSET('Sanitation Data'!$F$33,0,10*ROW('Sanitation Data'!F78)))</f>
        <v/>
      </c>
      <c r="DE84" s="36" t="str">
        <f ca="true">+IF(OFFSET('Sanitation Data'!$G$29,0,10*ROW('Sanitation Data'!G78))="","",OFFSET('Sanitation Data'!$G$29,0,10*ROW('Sanitation Data'!G78)))</f>
        <v/>
      </c>
      <c r="DF84" s="36" t="str">
        <f ca="true">+IF(OFFSET('Sanitation Data'!$G$30,0,10*ROW('Sanitation Data'!G78))="","",OFFSET('Sanitation Data'!$G$30,0,10*ROW('Sanitation Data'!G78)))</f>
        <v/>
      </c>
      <c r="DG84" s="36" t="str">
        <f ca="true">+IF(OFFSET('Sanitation Data'!$G$31,0,10*ROW('Sanitation Data'!G78))="","",OFFSET('Sanitation Data'!$G$31,0,10*ROW('Sanitation Data'!G78)))</f>
        <v/>
      </c>
      <c r="DH84" s="36" t="str">
        <f ca="true">+IF(OFFSET('Sanitation Data'!$G$32,0,10*ROW('Sanitation Data'!G78))="","",OFFSET('Sanitation Data'!$G$32,0,10*ROW('Sanitation Data'!G78)))</f>
        <v/>
      </c>
      <c r="DI84" s="36" t="str">
        <f ca="true">+IF(OFFSET('Sanitation Data'!$G$33,0,10*ROW('Sanitation Data'!G78))="","",OFFSET('Sanitation Data'!$G$33,0,10*ROW('Sanitation Data'!G78)))</f>
        <v/>
      </c>
      <c r="DJ84" s="36" t="str">
        <f ca="true">+IF(OFFSET('Sanitation Data'!$H$29,0,10*ROW('Sanitation Data'!H78))="","",OFFSET('Sanitation Data'!$H$29,0,10*ROW('Sanitation Data'!H78)))</f>
        <v/>
      </c>
      <c r="DK84" s="36" t="str">
        <f ca="true">+IF(OFFSET('Sanitation Data'!$H$30,0,10*ROW('Sanitation Data'!H78))="","",OFFSET('Sanitation Data'!$H$30,0,10*ROW('Sanitation Data'!H78)))</f>
        <v/>
      </c>
      <c r="DL84" s="36" t="str">
        <f ca="true">+IF(OFFSET('Sanitation Data'!$H$31,0,10*ROW('Sanitation Data'!H78))="","",OFFSET('Sanitation Data'!$H$31,0,10*ROW('Sanitation Data'!H78)))</f>
        <v/>
      </c>
      <c r="DM84" s="36" t="str">
        <f ca="true">+IF(OFFSET('Sanitation Data'!$H$32,0,10*ROW('Sanitation Data'!H78))="","",OFFSET('Sanitation Data'!$H$32,0,10*ROW('Sanitation Data'!H78)))</f>
        <v/>
      </c>
      <c r="DN84" s="36" t="str">
        <f ca="true">+IF(OFFSET('Sanitation Data'!$H$33,0,10*ROW('Sanitation Data'!H78))="","",OFFSET('Sanitation Data'!$H$33,0,10*ROW('Sanitation Data'!H78)))</f>
        <v/>
      </c>
      <c r="DO84" s="36" t="str">
        <f ca="true">+IF(OFFSET('Hygiene Data'!$C$12,0,10*ROW('Hygiene Data'!C78))="","",OFFSET('Hygiene Data'!$C$12,0,10*ROW('Hygiene Data'!C78)))</f>
        <v/>
      </c>
      <c r="DP84" s="36" t="str">
        <f ca="true">+IF(OFFSET('Hygiene Data'!$C$13,0,10*ROW('Hygiene Data'!C78))="","",OFFSET('Hygiene Data'!$C$13,0,10*ROW('Hygiene Data'!C78)))</f>
        <v/>
      </c>
      <c r="DQ84" s="36" t="str">
        <f ca="true">+IF(OFFSET('Hygiene Data'!$C$14,0,10*ROW('Hygiene Data'!C78))="","",OFFSET('Hygiene Data'!$C$14,0,10*ROW('Hygiene Data'!C78)))</f>
        <v/>
      </c>
      <c r="DR84" s="36" t="str">
        <f ca="true">+IF(OFFSET('Hygiene Data'!$D$12,0,10*ROW('Hygiene Data'!D78))="","",OFFSET('Hygiene Data'!$D$12,0,10*ROW('Hygiene Data'!D78)))</f>
        <v/>
      </c>
      <c r="DS84" s="36" t="str">
        <f ca="true">+IF(OFFSET('Hygiene Data'!$D$13,0,10*ROW('Hygiene Data'!D78))="","",OFFSET('Hygiene Data'!$D$13,0,10*ROW('Hygiene Data'!D78)))</f>
        <v/>
      </c>
      <c r="DT84" s="36" t="str">
        <f ca="true">+IF(OFFSET('Hygiene Data'!$D$14,0,10*ROW('Hygiene Data'!D78))="","",OFFSET('Hygiene Data'!$D$14,0,10*ROW('Hygiene Data'!D78)))</f>
        <v/>
      </c>
      <c r="DU84" s="36" t="str">
        <f ca="true">+IF(OFFSET('Hygiene Data'!$E$12,0,10*ROW('Hygiene Data'!E78))="","",OFFSET('Hygiene Data'!$E$12,0,10*ROW('Hygiene Data'!E78)))</f>
        <v/>
      </c>
      <c r="DV84" s="36" t="str">
        <f ca="true">+IF(OFFSET('Hygiene Data'!$E$13,0,10*ROW('Hygiene Data'!E78))="","",OFFSET('Hygiene Data'!$E$13,0,10*ROW('Hygiene Data'!E78)))</f>
        <v/>
      </c>
      <c r="DW84" s="36" t="str">
        <f ca="true">+IF(OFFSET('Hygiene Data'!$E$14,0,10*ROW('Hygiene Data'!E78))="","",OFFSET('Hygiene Data'!$E$14,0,10*ROW('Hygiene Data'!E78)))</f>
        <v/>
      </c>
      <c r="DX84" s="36" t="str">
        <f ca="true">+IF(OFFSET('Hygiene Data'!$F$12,0,10*ROW('Hygiene Data'!F78))="","",OFFSET('Hygiene Data'!$F$12,0,10*ROW('Hygiene Data'!F78)))</f>
        <v/>
      </c>
      <c r="DY84" s="36" t="str">
        <f ca="true">+IF(OFFSET('Hygiene Data'!$F$13,0,10*ROW('Hygiene Data'!F78))="","",OFFSET('Hygiene Data'!$F$13,0,10*ROW('Hygiene Data'!F78)))</f>
        <v/>
      </c>
      <c r="DZ84" s="36" t="str">
        <f ca="true">+IF(OFFSET('Hygiene Data'!$F$14,0,10*ROW('Hygiene Data'!F78))="","",OFFSET('Hygiene Data'!$F$14,0,10*ROW('Hygiene Data'!F78)))</f>
        <v/>
      </c>
      <c r="EA84" s="36" t="str">
        <f ca="true">+IF(OFFSET('Hygiene Data'!$G$12,0,10*ROW('Hygiene Data'!G78))="","",OFFSET('Hygiene Data'!$G$12,0,10*ROW('Hygiene Data'!G78)))</f>
        <v/>
      </c>
      <c r="EB84" s="36" t="str">
        <f ca="true">+IF(OFFSET('Hygiene Data'!$G$13,0,10*ROW('Hygiene Data'!G78))="","",OFFSET('Hygiene Data'!$G$13,0,10*ROW('Hygiene Data'!G78)))</f>
        <v/>
      </c>
      <c r="EC84" s="36" t="str">
        <f ca="true">+IF(OFFSET('Hygiene Data'!$G$14,0,10*ROW('Hygiene Data'!G78))="","",OFFSET('Hygiene Data'!$G$14,0,10*ROW('Hygiene Data'!G78)))</f>
        <v/>
      </c>
      <c r="ED84" s="36" t="str">
        <f ca="true">+IF(OFFSET('Hygiene Data'!$H$12,0,10*ROW('Hygiene Data'!H78))="","",OFFSET('Hygiene Data'!$H$12,0,10*ROW('Hygiene Data'!H78)))</f>
        <v/>
      </c>
      <c r="EE84" s="36" t="str">
        <f ca="true">+IF(OFFSET('Hygiene Data'!$H$13,0,10*ROW('Hygiene Data'!H78))="","",OFFSET('Hygiene Data'!$H$13,0,10*ROW('Hygiene Data'!H78)))</f>
        <v/>
      </c>
      <c r="EF84" s="36" t="str">
        <f ca="true">+IF(OFFSET('Hygiene Data'!$H$14,0,10*ROW('Hygiene Data'!H78))="","",OFFSET('Hygiene Data'!$H$14,0,10*ROW('Hygiene Data'!H78)))</f>
        <v/>
      </c>
    </row>
    <row r="85" x14ac:dyDescent="0.2">
      <c r="A85" s="59" t="str">
        <f ca="true">+IF(OFFSET('Water Data'!$B$1,0,10*ROW('Water Data'!B82))="","",OFFSET('Water Data'!$B$1,0,10*ROW('Water Data'!B82)))</f>
        <v/>
      </c>
      <c r="B85" s="59" t="str">
        <f ca="true">+IF(OFFSET('Water Data'!$A$3,0,10*ROW('Water Data'!A82))="","",OFFSET('Water Data'!$A$3,0,10*ROW('Water Data'!A82)))</f>
        <v/>
      </c>
      <c r="C85" s="59" t="str">
        <f ca="true">+IF(OFFSET('Water Data'!$C$3,0,10*ROW('Water Data'!C82))="","",OFFSET('Water Data'!$C$3,0,10*ROW('Water Data'!C82)))</f>
        <v/>
      </c>
      <c r="D85" s="252"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52"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52"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52"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52"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52"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52"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52"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52"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52"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52"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52"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52"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52"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52"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52"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52"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52"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3"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3"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3"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3"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3"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3"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3"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3"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3"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3"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3"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3"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3"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3"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3"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3"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3"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3"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3"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3"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3"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3"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3"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3"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3"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3"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3"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3"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3"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3"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4"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4"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4"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4"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4"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4"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4"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4"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4"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4"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4"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4"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4"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4"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4"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4"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4"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4"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6" t="str">
        <f ca="true">+IF(OFFSET('Water Data'!$C$28,0,10*ROW('Water Data'!C79))="","",OFFSET('Water Data'!$C$28,0,10*ROW('Water Data'!C79)))</f>
        <v/>
      </c>
      <c r="BT85" s="36" t="str">
        <f ca="true">+IF(OFFSET('Water Data'!$C$29,0,10*ROW('Water Data'!C79))="","",OFFSET('Water Data'!$C$29,0,10*ROW('Water Data'!C79)))</f>
        <v/>
      </c>
      <c r="BU85" s="36" t="str">
        <f ca="true">+IF(OFFSET('Water Data'!$C$30,0,10*ROW('Water Data'!C79))="","",OFFSET('Water Data'!$C$30,0,10*ROW('Water Data'!C79)))</f>
        <v/>
      </c>
      <c r="BV85" s="36" t="str">
        <f ca="true">+IF(OFFSET('Water Data'!$D$28,0,10*ROW('Water Data'!D79))="","",OFFSET('Water Data'!$D$28,0,10*ROW('Water Data'!D79)))</f>
        <v/>
      </c>
      <c r="BW85" s="36" t="str">
        <f ca="true">+IF(OFFSET('Water Data'!$D$29,0,10*ROW('Water Data'!D79))="","",OFFSET('Water Data'!$D$29,0,10*ROW('Water Data'!D79)))</f>
        <v/>
      </c>
      <c r="BX85" s="36" t="str">
        <f ca="true">+IF(OFFSET('Water Data'!$D$30,0,10*ROW('Water Data'!D79))="","",OFFSET('Water Data'!$D$30,0,10*ROW('Water Data'!D79)))</f>
        <v/>
      </c>
      <c r="BY85" s="36" t="str">
        <f ca="true">+IF(OFFSET('Water Data'!$E$28,0,10*ROW('Water Data'!E79))="","",OFFSET('Water Data'!$E$28,0,10*ROW('Water Data'!E79)))</f>
        <v/>
      </c>
      <c r="BZ85" s="36" t="str">
        <f ca="true">+IF(OFFSET('Water Data'!$E$29,0,10*ROW('Water Data'!E79))="","",OFFSET('Water Data'!$E$29,0,10*ROW('Water Data'!E79)))</f>
        <v/>
      </c>
      <c r="CA85" s="36" t="str">
        <f ca="true">+IF(OFFSET('Water Data'!$E$30,0,10*ROW('Water Data'!E79))="","",OFFSET('Water Data'!$E$30,0,10*ROW('Water Data'!E79)))</f>
        <v/>
      </c>
      <c r="CB85" s="36" t="str">
        <f ca="true">+IF(OFFSET('Water Data'!$F$28,0,10*ROW('Water Data'!F79))="","",OFFSET('Water Data'!$F$28,0,10*ROW('Water Data'!F79)))</f>
        <v/>
      </c>
      <c r="CC85" s="36" t="str">
        <f ca="true">+IF(OFFSET('Water Data'!$F$29,0,10*ROW('Water Data'!F79))="","",OFFSET('Water Data'!$F$29,0,10*ROW('Water Data'!F79)))</f>
        <v/>
      </c>
      <c r="CD85" s="36" t="str">
        <f ca="true">+IF(OFFSET('Water Data'!$F$30,0,10*ROW('Water Data'!F79))="","",OFFSET('Water Data'!$F$30,0,10*ROW('Water Data'!F79)))</f>
        <v/>
      </c>
      <c r="CE85" s="36" t="str">
        <f ca="true">+IF(OFFSET('Water Data'!$G$28,0,10*ROW('Water Data'!G79))="","",OFFSET('Water Data'!$G$28,0,10*ROW('Water Data'!G79)))</f>
        <v/>
      </c>
      <c r="CF85" s="36" t="str">
        <f ca="true">+IF(OFFSET('Water Data'!$G$29,0,10*ROW('Water Data'!G79))="","",OFFSET('Water Data'!$G$29,0,10*ROW('Water Data'!G79)))</f>
        <v/>
      </c>
      <c r="CG85" s="36" t="str">
        <f ca="true">+IF(OFFSET('Water Data'!$G$30,0,10*ROW('Water Data'!G79))="","",OFFSET('Water Data'!$G$30,0,10*ROW('Water Data'!G79)))</f>
        <v/>
      </c>
      <c r="CH85" s="36" t="str">
        <f ca="true">+IF(OFFSET('Water Data'!$H$28,0,10*ROW('Water Data'!H79))="","",OFFSET('Water Data'!$H$28,0,10*ROW('Water Data'!H79)))</f>
        <v/>
      </c>
      <c r="CI85" s="36" t="str">
        <f ca="true">+IF(OFFSET('Water Data'!$H$29,0,10*ROW('Water Data'!H79))="","",OFFSET('Water Data'!$H$29,0,10*ROW('Water Data'!H79)))</f>
        <v/>
      </c>
      <c r="CJ85" s="36" t="str">
        <f ca="true">+IF(OFFSET('Water Data'!$H$30,0,10*ROW('Water Data'!H79))="","",OFFSET('Water Data'!$H$30,0,10*ROW('Water Data'!H79)))</f>
        <v/>
      </c>
      <c r="CK85" s="36" t="str">
        <f ca="true">+IF(OFFSET('Sanitation Data'!$C$29,0,10*ROW('Sanitation Data'!C79))="","",OFFSET('Sanitation Data'!$C$29,0,10*ROW('Sanitation Data'!C79)))</f>
        <v/>
      </c>
      <c r="CL85" s="36" t="str">
        <f ca="true">+IF(OFFSET('Sanitation Data'!$C$30,0,10*ROW('Sanitation Data'!C79))="","",OFFSET('Sanitation Data'!$C$30,0,10*ROW('Sanitation Data'!C79)))</f>
        <v/>
      </c>
      <c r="CM85" s="36" t="str">
        <f ca="true">+IF(OFFSET('Sanitation Data'!$C$31,0,10*ROW('Sanitation Data'!C79))="","",OFFSET('Sanitation Data'!$C$31,0,10*ROW('Sanitation Data'!C79)))</f>
        <v/>
      </c>
      <c r="CN85" s="36" t="str">
        <f ca="true">+IF(OFFSET('Sanitation Data'!$C$32,0,10*ROW('Sanitation Data'!C79))="","",OFFSET('Sanitation Data'!$C$32,0,10*ROW('Sanitation Data'!C79)))</f>
        <v/>
      </c>
      <c r="CO85" s="36" t="str">
        <f ca="true">+IF(OFFSET('Sanitation Data'!$C$33,0,10*ROW('Sanitation Data'!C79))="","",OFFSET('Sanitation Data'!$C$33,0,10*ROW('Sanitation Data'!C79)))</f>
        <v/>
      </c>
      <c r="CP85" s="36" t="str">
        <f ca="true">+IF(OFFSET('Sanitation Data'!$D$29,0,10*ROW('Sanitation Data'!D79))="","",OFFSET('Sanitation Data'!$D$29,0,10*ROW('Sanitation Data'!D79)))</f>
        <v/>
      </c>
      <c r="CQ85" s="36" t="str">
        <f ca="true">+IF(OFFSET('Sanitation Data'!$D$30,0,10*ROW('Sanitation Data'!D79))="","",OFFSET('Sanitation Data'!$D$30,0,10*ROW('Sanitation Data'!D79)))</f>
        <v/>
      </c>
      <c r="CR85" s="36" t="str">
        <f ca="true">+IF(OFFSET('Sanitation Data'!$D$31,0,10*ROW('Sanitation Data'!D79))="","",OFFSET('Sanitation Data'!$D$31,0,10*ROW('Sanitation Data'!D79)))</f>
        <v/>
      </c>
      <c r="CS85" s="36" t="str">
        <f ca="true">+IF(OFFSET('Sanitation Data'!$D$32,0,10*ROW('Sanitation Data'!D79))="","",OFFSET('Sanitation Data'!$D$32,0,10*ROW('Sanitation Data'!D79)))</f>
        <v/>
      </c>
      <c r="CT85" s="36" t="str">
        <f ca="true">+IF(OFFSET('Sanitation Data'!$D$33,0,10*ROW('Sanitation Data'!D79))="","",OFFSET('Sanitation Data'!$D$33,0,10*ROW('Sanitation Data'!D79)))</f>
        <v/>
      </c>
      <c r="CU85" s="36" t="str">
        <f ca="true">+IF(OFFSET('Sanitation Data'!$E$29,0,10*ROW('Sanitation Data'!E79))="","",OFFSET('Sanitation Data'!$E$29,0,10*ROW('Sanitation Data'!E79)))</f>
        <v/>
      </c>
      <c r="CV85" s="36" t="str">
        <f ca="true">+IF(OFFSET('Sanitation Data'!$E$30,0,10*ROW('Sanitation Data'!E79))="","",OFFSET('Sanitation Data'!$E$30,0,10*ROW('Sanitation Data'!E79)))</f>
        <v/>
      </c>
      <c r="CW85" s="36" t="str">
        <f ca="true">+IF(OFFSET('Sanitation Data'!$E$31,0,10*ROW('Sanitation Data'!E79))="","",OFFSET('Sanitation Data'!$E$31,0,10*ROW('Sanitation Data'!E79)))</f>
        <v/>
      </c>
      <c r="CX85" s="36" t="str">
        <f ca="true">+IF(OFFSET('Sanitation Data'!$E$32,0,10*ROW('Sanitation Data'!E79))="","",OFFSET('Sanitation Data'!$E$32,0,10*ROW('Sanitation Data'!E79)))</f>
        <v/>
      </c>
      <c r="CY85" s="36" t="str">
        <f ca="true">+IF(OFFSET('Sanitation Data'!$E$33,0,10*ROW('Sanitation Data'!E79))="","",OFFSET('Sanitation Data'!$E$33,0,10*ROW('Sanitation Data'!E79)))</f>
        <v/>
      </c>
      <c r="CZ85" s="36" t="str">
        <f ca="true">+IF(OFFSET('Sanitation Data'!$F$29,0,10*ROW('Sanitation Data'!F79))="","",OFFSET('Sanitation Data'!$F$29,0,10*ROW('Sanitation Data'!F79)))</f>
        <v/>
      </c>
      <c r="DA85" s="36" t="str">
        <f ca="true">+IF(OFFSET('Sanitation Data'!$F$30,0,10*ROW('Sanitation Data'!F79))="","",OFFSET('Sanitation Data'!$F$30,0,10*ROW('Sanitation Data'!F79)))</f>
        <v/>
      </c>
      <c r="DB85" s="36" t="str">
        <f ca="true">+IF(OFFSET('Sanitation Data'!$F$31,0,10*ROW('Sanitation Data'!F79))="","",OFFSET('Sanitation Data'!$F$31,0,10*ROW('Sanitation Data'!F79)))</f>
        <v/>
      </c>
      <c r="DC85" s="36" t="str">
        <f ca="true">+IF(OFFSET('Sanitation Data'!$F$32,0,10*ROW('Sanitation Data'!F79))="","",OFFSET('Sanitation Data'!$F$32,0,10*ROW('Sanitation Data'!F79)))</f>
        <v/>
      </c>
      <c r="DD85" s="36" t="str">
        <f ca="true">+IF(OFFSET('Sanitation Data'!$F$33,0,10*ROW('Sanitation Data'!F79))="","",OFFSET('Sanitation Data'!$F$33,0,10*ROW('Sanitation Data'!F79)))</f>
        <v/>
      </c>
      <c r="DE85" s="36" t="str">
        <f ca="true">+IF(OFFSET('Sanitation Data'!$G$29,0,10*ROW('Sanitation Data'!G79))="","",OFFSET('Sanitation Data'!$G$29,0,10*ROW('Sanitation Data'!G79)))</f>
        <v/>
      </c>
      <c r="DF85" s="36" t="str">
        <f ca="true">+IF(OFFSET('Sanitation Data'!$G$30,0,10*ROW('Sanitation Data'!G79))="","",OFFSET('Sanitation Data'!$G$30,0,10*ROW('Sanitation Data'!G79)))</f>
        <v/>
      </c>
      <c r="DG85" s="36" t="str">
        <f ca="true">+IF(OFFSET('Sanitation Data'!$G$31,0,10*ROW('Sanitation Data'!G79))="","",OFFSET('Sanitation Data'!$G$31,0,10*ROW('Sanitation Data'!G79)))</f>
        <v/>
      </c>
      <c r="DH85" s="36" t="str">
        <f ca="true">+IF(OFFSET('Sanitation Data'!$G$32,0,10*ROW('Sanitation Data'!G79))="","",OFFSET('Sanitation Data'!$G$32,0,10*ROW('Sanitation Data'!G79)))</f>
        <v/>
      </c>
      <c r="DI85" s="36" t="str">
        <f ca="true">+IF(OFFSET('Sanitation Data'!$G$33,0,10*ROW('Sanitation Data'!G79))="","",OFFSET('Sanitation Data'!$G$33,0,10*ROW('Sanitation Data'!G79)))</f>
        <v/>
      </c>
      <c r="DJ85" s="36" t="str">
        <f ca="true">+IF(OFFSET('Sanitation Data'!$H$29,0,10*ROW('Sanitation Data'!H79))="","",OFFSET('Sanitation Data'!$H$29,0,10*ROW('Sanitation Data'!H79)))</f>
        <v/>
      </c>
      <c r="DK85" s="36" t="str">
        <f ca="true">+IF(OFFSET('Sanitation Data'!$H$30,0,10*ROW('Sanitation Data'!H79))="","",OFFSET('Sanitation Data'!$H$30,0,10*ROW('Sanitation Data'!H79)))</f>
        <v/>
      </c>
      <c r="DL85" s="36" t="str">
        <f ca="true">+IF(OFFSET('Sanitation Data'!$H$31,0,10*ROW('Sanitation Data'!H79))="","",OFFSET('Sanitation Data'!$H$31,0,10*ROW('Sanitation Data'!H79)))</f>
        <v/>
      </c>
      <c r="DM85" s="36" t="str">
        <f ca="true">+IF(OFFSET('Sanitation Data'!$H$32,0,10*ROW('Sanitation Data'!H79))="","",OFFSET('Sanitation Data'!$H$32,0,10*ROW('Sanitation Data'!H79)))</f>
        <v/>
      </c>
      <c r="DN85" s="36" t="str">
        <f ca="true">+IF(OFFSET('Sanitation Data'!$H$33,0,10*ROW('Sanitation Data'!H79))="","",OFFSET('Sanitation Data'!$H$33,0,10*ROW('Sanitation Data'!H79)))</f>
        <v/>
      </c>
      <c r="DO85" s="36" t="str">
        <f ca="true">+IF(OFFSET('Hygiene Data'!$C$12,0,10*ROW('Hygiene Data'!C79))="","",OFFSET('Hygiene Data'!$C$12,0,10*ROW('Hygiene Data'!C79)))</f>
        <v/>
      </c>
      <c r="DP85" s="36" t="str">
        <f ca="true">+IF(OFFSET('Hygiene Data'!$C$13,0,10*ROW('Hygiene Data'!C79))="","",OFFSET('Hygiene Data'!$C$13,0,10*ROW('Hygiene Data'!C79)))</f>
        <v/>
      </c>
      <c r="DQ85" s="36" t="str">
        <f ca="true">+IF(OFFSET('Hygiene Data'!$C$14,0,10*ROW('Hygiene Data'!C79))="","",OFFSET('Hygiene Data'!$C$14,0,10*ROW('Hygiene Data'!C79)))</f>
        <v/>
      </c>
      <c r="DR85" s="36" t="str">
        <f ca="true">+IF(OFFSET('Hygiene Data'!$D$12,0,10*ROW('Hygiene Data'!D79))="","",OFFSET('Hygiene Data'!$D$12,0,10*ROW('Hygiene Data'!D79)))</f>
        <v/>
      </c>
      <c r="DS85" s="36" t="str">
        <f ca="true">+IF(OFFSET('Hygiene Data'!$D$13,0,10*ROW('Hygiene Data'!D79))="","",OFFSET('Hygiene Data'!$D$13,0,10*ROW('Hygiene Data'!D79)))</f>
        <v/>
      </c>
      <c r="DT85" s="36" t="str">
        <f ca="true">+IF(OFFSET('Hygiene Data'!$D$14,0,10*ROW('Hygiene Data'!D79))="","",OFFSET('Hygiene Data'!$D$14,0,10*ROW('Hygiene Data'!D79)))</f>
        <v/>
      </c>
      <c r="DU85" s="36" t="str">
        <f ca="true">+IF(OFFSET('Hygiene Data'!$E$12,0,10*ROW('Hygiene Data'!E79))="","",OFFSET('Hygiene Data'!$E$12,0,10*ROW('Hygiene Data'!E79)))</f>
        <v/>
      </c>
      <c r="DV85" s="36" t="str">
        <f ca="true">+IF(OFFSET('Hygiene Data'!$E$13,0,10*ROW('Hygiene Data'!E79))="","",OFFSET('Hygiene Data'!$E$13,0,10*ROW('Hygiene Data'!E79)))</f>
        <v/>
      </c>
      <c r="DW85" s="36" t="str">
        <f ca="true">+IF(OFFSET('Hygiene Data'!$E$14,0,10*ROW('Hygiene Data'!E79))="","",OFFSET('Hygiene Data'!$E$14,0,10*ROW('Hygiene Data'!E79)))</f>
        <v/>
      </c>
      <c r="DX85" s="36" t="str">
        <f ca="true">+IF(OFFSET('Hygiene Data'!$F$12,0,10*ROW('Hygiene Data'!F79))="","",OFFSET('Hygiene Data'!$F$12,0,10*ROW('Hygiene Data'!F79)))</f>
        <v/>
      </c>
      <c r="DY85" s="36" t="str">
        <f ca="true">+IF(OFFSET('Hygiene Data'!$F$13,0,10*ROW('Hygiene Data'!F79))="","",OFFSET('Hygiene Data'!$F$13,0,10*ROW('Hygiene Data'!F79)))</f>
        <v/>
      </c>
      <c r="DZ85" s="36" t="str">
        <f ca="true">+IF(OFFSET('Hygiene Data'!$F$14,0,10*ROW('Hygiene Data'!F79))="","",OFFSET('Hygiene Data'!$F$14,0,10*ROW('Hygiene Data'!F79)))</f>
        <v/>
      </c>
      <c r="EA85" s="36" t="str">
        <f ca="true">+IF(OFFSET('Hygiene Data'!$G$12,0,10*ROW('Hygiene Data'!G79))="","",OFFSET('Hygiene Data'!$G$12,0,10*ROW('Hygiene Data'!G79)))</f>
        <v/>
      </c>
      <c r="EB85" s="36" t="str">
        <f ca="true">+IF(OFFSET('Hygiene Data'!$G$13,0,10*ROW('Hygiene Data'!G79))="","",OFFSET('Hygiene Data'!$G$13,0,10*ROW('Hygiene Data'!G79)))</f>
        <v/>
      </c>
      <c r="EC85" s="36" t="str">
        <f ca="true">+IF(OFFSET('Hygiene Data'!$G$14,0,10*ROW('Hygiene Data'!G79))="","",OFFSET('Hygiene Data'!$G$14,0,10*ROW('Hygiene Data'!G79)))</f>
        <v/>
      </c>
      <c r="ED85" s="36" t="str">
        <f ca="true">+IF(OFFSET('Hygiene Data'!$H$12,0,10*ROW('Hygiene Data'!H79))="","",OFFSET('Hygiene Data'!$H$12,0,10*ROW('Hygiene Data'!H79)))</f>
        <v/>
      </c>
      <c r="EE85" s="36" t="str">
        <f ca="true">+IF(OFFSET('Hygiene Data'!$H$13,0,10*ROW('Hygiene Data'!H79))="","",OFFSET('Hygiene Data'!$H$13,0,10*ROW('Hygiene Data'!H79)))</f>
        <v/>
      </c>
      <c r="EF85" s="36" t="str">
        <f ca="true">+IF(OFFSET('Hygiene Data'!$H$14,0,10*ROW('Hygiene Data'!H79))="","",OFFSET('Hygiene Data'!$H$14,0,10*ROW('Hygiene Data'!H79)))</f>
        <v/>
      </c>
    </row>
    <row r="86" x14ac:dyDescent="0.2">
      <c r="A86" s="59" t="str">
        <f ca="true">+IF(OFFSET('Water Data'!$B$1,0,10*ROW('Water Data'!B83))="","",OFFSET('Water Data'!$B$1,0,10*ROW('Water Data'!B83)))</f>
        <v/>
      </c>
      <c r="B86" s="59" t="str">
        <f ca="true">+IF(OFFSET('Water Data'!$A$3,0,10*ROW('Water Data'!A83))="","",OFFSET('Water Data'!$A$3,0,10*ROW('Water Data'!A83)))</f>
        <v/>
      </c>
      <c r="C86" s="59" t="str">
        <f ca="true">+IF(OFFSET('Water Data'!$C$3,0,10*ROW('Water Data'!C83))="","",OFFSET('Water Data'!$C$3,0,10*ROW('Water Data'!C83)))</f>
        <v/>
      </c>
      <c r="D86" s="252"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52"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52"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52"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52"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52"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52"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52"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52"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52"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52"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52"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52"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52"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52"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52"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52"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52"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3"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3"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3"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3"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3"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3"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3"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3"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3"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3"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3"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3"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3"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3"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3"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3"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3"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3"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3"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3"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3"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3"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3"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3"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3"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3"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3"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3"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3"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3"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4"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4"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4"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4"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4"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4"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4"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4"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4"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4"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4"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4"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4"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4"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4"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4"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4"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4"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6" t="str">
        <f ca="true">+IF(OFFSET('Water Data'!$C$28,0,10*ROW('Water Data'!C80))="","",OFFSET('Water Data'!$C$28,0,10*ROW('Water Data'!C80)))</f>
        <v/>
      </c>
      <c r="BT86" s="36" t="str">
        <f ca="true">+IF(OFFSET('Water Data'!$C$29,0,10*ROW('Water Data'!C80))="","",OFFSET('Water Data'!$C$29,0,10*ROW('Water Data'!C80)))</f>
        <v/>
      </c>
      <c r="BU86" s="36" t="str">
        <f ca="true">+IF(OFFSET('Water Data'!$C$30,0,10*ROW('Water Data'!C80))="","",OFFSET('Water Data'!$C$30,0,10*ROW('Water Data'!C80)))</f>
        <v/>
      </c>
      <c r="BV86" s="36" t="str">
        <f ca="true">+IF(OFFSET('Water Data'!$D$28,0,10*ROW('Water Data'!D80))="","",OFFSET('Water Data'!$D$28,0,10*ROW('Water Data'!D80)))</f>
        <v/>
      </c>
      <c r="BW86" s="36" t="str">
        <f ca="true">+IF(OFFSET('Water Data'!$D$29,0,10*ROW('Water Data'!D80))="","",OFFSET('Water Data'!$D$29,0,10*ROW('Water Data'!D80)))</f>
        <v/>
      </c>
      <c r="BX86" s="36" t="str">
        <f ca="true">+IF(OFFSET('Water Data'!$D$30,0,10*ROW('Water Data'!D80))="","",OFFSET('Water Data'!$D$30,0,10*ROW('Water Data'!D80)))</f>
        <v/>
      </c>
      <c r="BY86" s="36" t="str">
        <f ca="true">+IF(OFFSET('Water Data'!$E$28,0,10*ROW('Water Data'!E80))="","",OFFSET('Water Data'!$E$28,0,10*ROW('Water Data'!E80)))</f>
        <v/>
      </c>
      <c r="BZ86" s="36" t="str">
        <f ca="true">+IF(OFFSET('Water Data'!$E$29,0,10*ROW('Water Data'!E80))="","",OFFSET('Water Data'!$E$29,0,10*ROW('Water Data'!E80)))</f>
        <v/>
      </c>
      <c r="CA86" s="36" t="str">
        <f ca="true">+IF(OFFSET('Water Data'!$E$30,0,10*ROW('Water Data'!E80))="","",OFFSET('Water Data'!$E$30,0,10*ROW('Water Data'!E80)))</f>
        <v/>
      </c>
      <c r="CB86" s="36" t="str">
        <f ca="true">+IF(OFFSET('Water Data'!$F$28,0,10*ROW('Water Data'!F80))="","",OFFSET('Water Data'!$F$28,0,10*ROW('Water Data'!F80)))</f>
        <v/>
      </c>
      <c r="CC86" s="36" t="str">
        <f ca="true">+IF(OFFSET('Water Data'!$F$29,0,10*ROW('Water Data'!F80))="","",OFFSET('Water Data'!$F$29,0,10*ROW('Water Data'!F80)))</f>
        <v/>
      </c>
      <c r="CD86" s="36" t="str">
        <f ca="true">+IF(OFFSET('Water Data'!$F$30,0,10*ROW('Water Data'!F80))="","",OFFSET('Water Data'!$F$30,0,10*ROW('Water Data'!F80)))</f>
        <v/>
      </c>
      <c r="CE86" s="36" t="str">
        <f ca="true">+IF(OFFSET('Water Data'!$G$28,0,10*ROW('Water Data'!G80))="","",OFFSET('Water Data'!$G$28,0,10*ROW('Water Data'!G80)))</f>
        <v/>
      </c>
      <c r="CF86" s="36" t="str">
        <f ca="true">+IF(OFFSET('Water Data'!$G$29,0,10*ROW('Water Data'!G80))="","",OFFSET('Water Data'!$G$29,0,10*ROW('Water Data'!G80)))</f>
        <v/>
      </c>
      <c r="CG86" s="36" t="str">
        <f ca="true">+IF(OFFSET('Water Data'!$G$30,0,10*ROW('Water Data'!G80))="","",OFFSET('Water Data'!$G$30,0,10*ROW('Water Data'!G80)))</f>
        <v/>
      </c>
      <c r="CH86" s="36" t="str">
        <f ca="true">+IF(OFFSET('Water Data'!$H$28,0,10*ROW('Water Data'!H80))="","",OFFSET('Water Data'!$H$28,0,10*ROW('Water Data'!H80)))</f>
        <v/>
      </c>
      <c r="CI86" s="36" t="str">
        <f ca="true">+IF(OFFSET('Water Data'!$H$29,0,10*ROW('Water Data'!H80))="","",OFFSET('Water Data'!$H$29,0,10*ROW('Water Data'!H80)))</f>
        <v/>
      </c>
      <c r="CJ86" s="36" t="str">
        <f ca="true">+IF(OFFSET('Water Data'!$H$30,0,10*ROW('Water Data'!H80))="","",OFFSET('Water Data'!$H$30,0,10*ROW('Water Data'!H80)))</f>
        <v/>
      </c>
      <c r="CK86" s="36" t="str">
        <f ca="true">+IF(OFFSET('Sanitation Data'!$C$29,0,10*ROW('Sanitation Data'!C80))="","",OFFSET('Sanitation Data'!$C$29,0,10*ROW('Sanitation Data'!C80)))</f>
        <v/>
      </c>
      <c r="CL86" s="36" t="str">
        <f ca="true">+IF(OFFSET('Sanitation Data'!$C$30,0,10*ROW('Sanitation Data'!C80))="","",OFFSET('Sanitation Data'!$C$30,0,10*ROW('Sanitation Data'!C80)))</f>
        <v/>
      </c>
      <c r="CM86" s="36" t="str">
        <f ca="true">+IF(OFFSET('Sanitation Data'!$C$31,0,10*ROW('Sanitation Data'!C80))="","",OFFSET('Sanitation Data'!$C$31,0,10*ROW('Sanitation Data'!C80)))</f>
        <v/>
      </c>
      <c r="CN86" s="36" t="str">
        <f ca="true">+IF(OFFSET('Sanitation Data'!$C$32,0,10*ROW('Sanitation Data'!C80))="","",OFFSET('Sanitation Data'!$C$32,0,10*ROW('Sanitation Data'!C80)))</f>
        <v/>
      </c>
      <c r="CO86" s="36" t="str">
        <f ca="true">+IF(OFFSET('Sanitation Data'!$C$33,0,10*ROW('Sanitation Data'!C80))="","",OFFSET('Sanitation Data'!$C$33,0,10*ROW('Sanitation Data'!C80)))</f>
        <v/>
      </c>
      <c r="CP86" s="36" t="str">
        <f ca="true">+IF(OFFSET('Sanitation Data'!$D$29,0,10*ROW('Sanitation Data'!D80))="","",OFFSET('Sanitation Data'!$D$29,0,10*ROW('Sanitation Data'!D80)))</f>
        <v/>
      </c>
      <c r="CQ86" s="36" t="str">
        <f ca="true">+IF(OFFSET('Sanitation Data'!$D$30,0,10*ROW('Sanitation Data'!D80))="","",OFFSET('Sanitation Data'!$D$30,0,10*ROW('Sanitation Data'!D80)))</f>
        <v/>
      </c>
      <c r="CR86" s="36" t="str">
        <f ca="true">+IF(OFFSET('Sanitation Data'!$D$31,0,10*ROW('Sanitation Data'!D80))="","",OFFSET('Sanitation Data'!$D$31,0,10*ROW('Sanitation Data'!D80)))</f>
        <v/>
      </c>
      <c r="CS86" s="36" t="str">
        <f ca="true">+IF(OFFSET('Sanitation Data'!$D$32,0,10*ROW('Sanitation Data'!D80))="","",OFFSET('Sanitation Data'!$D$32,0,10*ROW('Sanitation Data'!D80)))</f>
        <v/>
      </c>
      <c r="CT86" s="36" t="str">
        <f ca="true">+IF(OFFSET('Sanitation Data'!$D$33,0,10*ROW('Sanitation Data'!D80))="","",OFFSET('Sanitation Data'!$D$33,0,10*ROW('Sanitation Data'!D80)))</f>
        <v/>
      </c>
      <c r="CU86" s="36" t="str">
        <f ca="true">+IF(OFFSET('Sanitation Data'!$E$29,0,10*ROW('Sanitation Data'!E80))="","",OFFSET('Sanitation Data'!$E$29,0,10*ROW('Sanitation Data'!E80)))</f>
        <v/>
      </c>
      <c r="CV86" s="36" t="str">
        <f ca="true">+IF(OFFSET('Sanitation Data'!$E$30,0,10*ROW('Sanitation Data'!E80))="","",OFFSET('Sanitation Data'!$E$30,0,10*ROW('Sanitation Data'!E80)))</f>
        <v/>
      </c>
      <c r="CW86" s="36" t="str">
        <f ca="true">+IF(OFFSET('Sanitation Data'!$E$31,0,10*ROW('Sanitation Data'!E80))="","",OFFSET('Sanitation Data'!$E$31,0,10*ROW('Sanitation Data'!E80)))</f>
        <v/>
      </c>
      <c r="CX86" s="36" t="str">
        <f ca="true">+IF(OFFSET('Sanitation Data'!$E$32,0,10*ROW('Sanitation Data'!E80))="","",OFFSET('Sanitation Data'!$E$32,0,10*ROW('Sanitation Data'!E80)))</f>
        <v/>
      </c>
      <c r="CY86" s="36" t="str">
        <f ca="true">+IF(OFFSET('Sanitation Data'!$E$33,0,10*ROW('Sanitation Data'!E80))="","",OFFSET('Sanitation Data'!$E$33,0,10*ROW('Sanitation Data'!E80)))</f>
        <v/>
      </c>
      <c r="CZ86" s="36" t="str">
        <f ca="true">+IF(OFFSET('Sanitation Data'!$F$29,0,10*ROW('Sanitation Data'!F80))="","",OFFSET('Sanitation Data'!$F$29,0,10*ROW('Sanitation Data'!F80)))</f>
        <v/>
      </c>
      <c r="DA86" s="36" t="str">
        <f ca="true">+IF(OFFSET('Sanitation Data'!$F$30,0,10*ROW('Sanitation Data'!F80))="","",OFFSET('Sanitation Data'!$F$30,0,10*ROW('Sanitation Data'!F80)))</f>
        <v/>
      </c>
      <c r="DB86" s="36" t="str">
        <f ca="true">+IF(OFFSET('Sanitation Data'!$F$31,0,10*ROW('Sanitation Data'!F80))="","",OFFSET('Sanitation Data'!$F$31,0,10*ROW('Sanitation Data'!F80)))</f>
        <v/>
      </c>
      <c r="DC86" s="36" t="str">
        <f ca="true">+IF(OFFSET('Sanitation Data'!$F$32,0,10*ROW('Sanitation Data'!F80))="","",OFFSET('Sanitation Data'!$F$32,0,10*ROW('Sanitation Data'!F80)))</f>
        <v/>
      </c>
      <c r="DD86" s="36" t="str">
        <f ca="true">+IF(OFFSET('Sanitation Data'!$F$33,0,10*ROW('Sanitation Data'!F80))="","",OFFSET('Sanitation Data'!$F$33,0,10*ROW('Sanitation Data'!F80)))</f>
        <v/>
      </c>
      <c r="DE86" s="36" t="str">
        <f ca="true">+IF(OFFSET('Sanitation Data'!$G$29,0,10*ROW('Sanitation Data'!G80))="","",OFFSET('Sanitation Data'!$G$29,0,10*ROW('Sanitation Data'!G80)))</f>
        <v/>
      </c>
      <c r="DF86" s="36" t="str">
        <f ca="true">+IF(OFFSET('Sanitation Data'!$G$30,0,10*ROW('Sanitation Data'!G80))="","",OFFSET('Sanitation Data'!$G$30,0,10*ROW('Sanitation Data'!G80)))</f>
        <v/>
      </c>
      <c r="DG86" s="36" t="str">
        <f ca="true">+IF(OFFSET('Sanitation Data'!$G$31,0,10*ROW('Sanitation Data'!G80))="","",OFFSET('Sanitation Data'!$G$31,0,10*ROW('Sanitation Data'!G80)))</f>
        <v/>
      </c>
      <c r="DH86" s="36" t="str">
        <f ca="true">+IF(OFFSET('Sanitation Data'!$G$32,0,10*ROW('Sanitation Data'!G80))="","",OFFSET('Sanitation Data'!$G$32,0,10*ROW('Sanitation Data'!G80)))</f>
        <v/>
      </c>
      <c r="DI86" s="36" t="str">
        <f ca="true">+IF(OFFSET('Sanitation Data'!$G$33,0,10*ROW('Sanitation Data'!G80))="","",OFFSET('Sanitation Data'!$G$33,0,10*ROW('Sanitation Data'!G80)))</f>
        <v/>
      </c>
      <c r="DJ86" s="36" t="str">
        <f ca="true">+IF(OFFSET('Sanitation Data'!$H$29,0,10*ROW('Sanitation Data'!H80))="","",OFFSET('Sanitation Data'!$H$29,0,10*ROW('Sanitation Data'!H80)))</f>
        <v/>
      </c>
      <c r="DK86" s="36" t="str">
        <f ca="true">+IF(OFFSET('Sanitation Data'!$H$30,0,10*ROW('Sanitation Data'!H80))="","",OFFSET('Sanitation Data'!$H$30,0,10*ROW('Sanitation Data'!H80)))</f>
        <v/>
      </c>
      <c r="DL86" s="36" t="str">
        <f ca="true">+IF(OFFSET('Sanitation Data'!$H$31,0,10*ROW('Sanitation Data'!H80))="","",OFFSET('Sanitation Data'!$H$31,0,10*ROW('Sanitation Data'!H80)))</f>
        <v/>
      </c>
      <c r="DM86" s="36" t="str">
        <f ca="true">+IF(OFFSET('Sanitation Data'!$H$32,0,10*ROW('Sanitation Data'!H80))="","",OFFSET('Sanitation Data'!$H$32,0,10*ROW('Sanitation Data'!H80)))</f>
        <v/>
      </c>
      <c r="DN86" s="36" t="str">
        <f ca="true">+IF(OFFSET('Sanitation Data'!$H$33,0,10*ROW('Sanitation Data'!H80))="","",OFFSET('Sanitation Data'!$H$33,0,10*ROW('Sanitation Data'!H80)))</f>
        <v/>
      </c>
      <c r="DO86" s="36" t="str">
        <f ca="true">+IF(OFFSET('Hygiene Data'!$C$12,0,10*ROW('Hygiene Data'!C80))="","",OFFSET('Hygiene Data'!$C$12,0,10*ROW('Hygiene Data'!C80)))</f>
        <v/>
      </c>
      <c r="DP86" s="36" t="str">
        <f ca="true">+IF(OFFSET('Hygiene Data'!$C$13,0,10*ROW('Hygiene Data'!C80))="","",OFFSET('Hygiene Data'!$C$13,0,10*ROW('Hygiene Data'!C80)))</f>
        <v/>
      </c>
      <c r="DQ86" s="36" t="str">
        <f ca="true">+IF(OFFSET('Hygiene Data'!$C$14,0,10*ROW('Hygiene Data'!C80))="","",OFFSET('Hygiene Data'!$C$14,0,10*ROW('Hygiene Data'!C80)))</f>
        <v/>
      </c>
      <c r="DR86" s="36" t="str">
        <f ca="true">+IF(OFFSET('Hygiene Data'!$D$12,0,10*ROW('Hygiene Data'!D80))="","",OFFSET('Hygiene Data'!$D$12,0,10*ROW('Hygiene Data'!D80)))</f>
        <v/>
      </c>
      <c r="DS86" s="36" t="str">
        <f ca="true">+IF(OFFSET('Hygiene Data'!$D$13,0,10*ROW('Hygiene Data'!D80))="","",OFFSET('Hygiene Data'!$D$13,0,10*ROW('Hygiene Data'!D80)))</f>
        <v/>
      </c>
      <c r="DT86" s="36" t="str">
        <f ca="true">+IF(OFFSET('Hygiene Data'!$D$14,0,10*ROW('Hygiene Data'!D80))="","",OFFSET('Hygiene Data'!$D$14,0,10*ROW('Hygiene Data'!D80)))</f>
        <v/>
      </c>
      <c r="DU86" s="36" t="str">
        <f ca="true">+IF(OFFSET('Hygiene Data'!$E$12,0,10*ROW('Hygiene Data'!E80))="","",OFFSET('Hygiene Data'!$E$12,0,10*ROW('Hygiene Data'!E80)))</f>
        <v/>
      </c>
      <c r="DV86" s="36" t="str">
        <f ca="true">+IF(OFFSET('Hygiene Data'!$E$13,0,10*ROW('Hygiene Data'!E80))="","",OFFSET('Hygiene Data'!$E$13,0,10*ROW('Hygiene Data'!E80)))</f>
        <v/>
      </c>
      <c r="DW86" s="36" t="str">
        <f ca="true">+IF(OFFSET('Hygiene Data'!$E$14,0,10*ROW('Hygiene Data'!E80))="","",OFFSET('Hygiene Data'!$E$14,0,10*ROW('Hygiene Data'!E80)))</f>
        <v/>
      </c>
      <c r="DX86" s="36" t="str">
        <f ca="true">+IF(OFFSET('Hygiene Data'!$F$12,0,10*ROW('Hygiene Data'!F80))="","",OFFSET('Hygiene Data'!$F$12,0,10*ROW('Hygiene Data'!F80)))</f>
        <v/>
      </c>
      <c r="DY86" s="36" t="str">
        <f ca="true">+IF(OFFSET('Hygiene Data'!$F$13,0,10*ROW('Hygiene Data'!F80))="","",OFFSET('Hygiene Data'!$F$13,0,10*ROW('Hygiene Data'!F80)))</f>
        <v/>
      </c>
      <c r="DZ86" s="36" t="str">
        <f ca="true">+IF(OFFSET('Hygiene Data'!$F$14,0,10*ROW('Hygiene Data'!F80))="","",OFFSET('Hygiene Data'!$F$14,0,10*ROW('Hygiene Data'!F80)))</f>
        <v/>
      </c>
      <c r="EA86" s="36" t="str">
        <f ca="true">+IF(OFFSET('Hygiene Data'!$G$12,0,10*ROW('Hygiene Data'!G80))="","",OFFSET('Hygiene Data'!$G$12,0,10*ROW('Hygiene Data'!G80)))</f>
        <v/>
      </c>
      <c r="EB86" s="36" t="str">
        <f ca="true">+IF(OFFSET('Hygiene Data'!$G$13,0,10*ROW('Hygiene Data'!G80))="","",OFFSET('Hygiene Data'!$G$13,0,10*ROW('Hygiene Data'!G80)))</f>
        <v/>
      </c>
      <c r="EC86" s="36" t="str">
        <f ca="true">+IF(OFFSET('Hygiene Data'!$G$14,0,10*ROW('Hygiene Data'!G80))="","",OFFSET('Hygiene Data'!$G$14,0,10*ROW('Hygiene Data'!G80)))</f>
        <v/>
      </c>
      <c r="ED86" s="36" t="str">
        <f ca="true">+IF(OFFSET('Hygiene Data'!$H$12,0,10*ROW('Hygiene Data'!H80))="","",OFFSET('Hygiene Data'!$H$12,0,10*ROW('Hygiene Data'!H80)))</f>
        <v/>
      </c>
      <c r="EE86" s="36" t="str">
        <f ca="true">+IF(OFFSET('Hygiene Data'!$H$13,0,10*ROW('Hygiene Data'!H80))="","",OFFSET('Hygiene Data'!$H$13,0,10*ROW('Hygiene Data'!H80)))</f>
        <v/>
      </c>
      <c r="EF86" s="36" t="str">
        <f ca="true">+IF(OFFSET('Hygiene Data'!$H$14,0,10*ROW('Hygiene Data'!H80))="","",OFFSET('Hygiene Data'!$H$14,0,10*ROW('Hygiene Data'!H80)))</f>
        <v/>
      </c>
    </row>
    <row r="87" x14ac:dyDescent="0.2">
      <c r="A87" s="59" t="str">
        <f ca="true">+IF(OFFSET('Water Data'!$B$1,0,10*ROW('Water Data'!B84))="","",OFFSET('Water Data'!$B$1,0,10*ROW('Water Data'!B84)))</f>
        <v/>
      </c>
      <c r="B87" s="59" t="str">
        <f ca="true">+IF(OFFSET('Water Data'!$A$3,0,10*ROW('Water Data'!A84))="","",OFFSET('Water Data'!$A$3,0,10*ROW('Water Data'!A84)))</f>
        <v/>
      </c>
      <c r="C87" s="59" t="str">
        <f ca="true">+IF(OFFSET('Water Data'!$C$3,0,10*ROW('Water Data'!C84))="","",OFFSET('Water Data'!$C$3,0,10*ROW('Water Data'!C84)))</f>
        <v/>
      </c>
      <c r="D87" s="252"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52"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52"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52"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52"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52"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52"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52"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52"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52"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52"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52"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52"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52"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52"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52"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52"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52"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3"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3"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3"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3"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3"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3"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3"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3"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3"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3"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3"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3"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3"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3"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3"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3"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3"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3"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3"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3"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3"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3"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3"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3"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3"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3"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3"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3"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3"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3"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4"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4"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4"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4"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4"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4"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4"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4"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4"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4"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4"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4"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4"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4"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4"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4"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4"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4"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6" t="str">
        <f ca="true">+IF(OFFSET('Water Data'!$C$28,0,10*ROW('Water Data'!C81))="","",OFFSET('Water Data'!$C$28,0,10*ROW('Water Data'!C81)))</f>
        <v/>
      </c>
      <c r="BT87" s="36" t="str">
        <f ca="true">+IF(OFFSET('Water Data'!$C$29,0,10*ROW('Water Data'!C81))="","",OFFSET('Water Data'!$C$29,0,10*ROW('Water Data'!C81)))</f>
        <v/>
      </c>
      <c r="BU87" s="36" t="str">
        <f ca="true">+IF(OFFSET('Water Data'!$C$30,0,10*ROW('Water Data'!C81))="","",OFFSET('Water Data'!$C$30,0,10*ROW('Water Data'!C81)))</f>
        <v/>
      </c>
      <c r="BV87" s="36" t="str">
        <f ca="true">+IF(OFFSET('Water Data'!$D$28,0,10*ROW('Water Data'!D81))="","",OFFSET('Water Data'!$D$28,0,10*ROW('Water Data'!D81)))</f>
        <v/>
      </c>
      <c r="BW87" s="36" t="str">
        <f ca="true">+IF(OFFSET('Water Data'!$D$29,0,10*ROW('Water Data'!D81))="","",OFFSET('Water Data'!$D$29,0,10*ROW('Water Data'!D81)))</f>
        <v/>
      </c>
      <c r="BX87" s="36" t="str">
        <f ca="true">+IF(OFFSET('Water Data'!$D$30,0,10*ROW('Water Data'!D81))="","",OFFSET('Water Data'!$D$30,0,10*ROW('Water Data'!D81)))</f>
        <v/>
      </c>
      <c r="BY87" s="36" t="str">
        <f ca="true">+IF(OFFSET('Water Data'!$E$28,0,10*ROW('Water Data'!E81))="","",OFFSET('Water Data'!$E$28,0,10*ROW('Water Data'!E81)))</f>
        <v/>
      </c>
      <c r="BZ87" s="36" t="str">
        <f ca="true">+IF(OFFSET('Water Data'!$E$29,0,10*ROW('Water Data'!E81))="","",OFFSET('Water Data'!$E$29,0,10*ROW('Water Data'!E81)))</f>
        <v/>
      </c>
      <c r="CA87" s="36" t="str">
        <f ca="true">+IF(OFFSET('Water Data'!$E$30,0,10*ROW('Water Data'!E81))="","",OFFSET('Water Data'!$E$30,0,10*ROW('Water Data'!E81)))</f>
        <v/>
      </c>
      <c r="CB87" s="36" t="str">
        <f ca="true">+IF(OFFSET('Water Data'!$F$28,0,10*ROW('Water Data'!F81))="","",OFFSET('Water Data'!$F$28,0,10*ROW('Water Data'!F81)))</f>
        <v/>
      </c>
      <c r="CC87" s="36" t="str">
        <f ca="true">+IF(OFFSET('Water Data'!$F$29,0,10*ROW('Water Data'!F81))="","",OFFSET('Water Data'!$F$29,0,10*ROW('Water Data'!F81)))</f>
        <v/>
      </c>
      <c r="CD87" s="36" t="str">
        <f ca="true">+IF(OFFSET('Water Data'!$F$30,0,10*ROW('Water Data'!F81))="","",OFFSET('Water Data'!$F$30,0,10*ROW('Water Data'!F81)))</f>
        <v/>
      </c>
      <c r="CE87" s="36" t="str">
        <f ca="true">+IF(OFFSET('Water Data'!$G$28,0,10*ROW('Water Data'!G81))="","",OFFSET('Water Data'!$G$28,0,10*ROW('Water Data'!G81)))</f>
        <v/>
      </c>
      <c r="CF87" s="36" t="str">
        <f ca="true">+IF(OFFSET('Water Data'!$G$29,0,10*ROW('Water Data'!G81))="","",OFFSET('Water Data'!$G$29,0,10*ROW('Water Data'!G81)))</f>
        <v/>
      </c>
      <c r="CG87" s="36" t="str">
        <f ca="true">+IF(OFFSET('Water Data'!$G$30,0,10*ROW('Water Data'!G81))="","",OFFSET('Water Data'!$G$30,0,10*ROW('Water Data'!G81)))</f>
        <v/>
      </c>
      <c r="CH87" s="36" t="str">
        <f ca="true">+IF(OFFSET('Water Data'!$H$28,0,10*ROW('Water Data'!H81))="","",OFFSET('Water Data'!$H$28,0,10*ROW('Water Data'!H81)))</f>
        <v/>
      </c>
      <c r="CI87" s="36" t="str">
        <f ca="true">+IF(OFFSET('Water Data'!$H$29,0,10*ROW('Water Data'!H81))="","",OFFSET('Water Data'!$H$29,0,10*ROW('Water Data'!H81)))</f>
        <v/>
      </c>
      <c r="CJ87" s="36" t="str">
        <f ca="true">+IF(OFFSET('Water Data'!$H$30,0,10*ROW('Water Data'!H81))="","",OFFSET('Water Data'!$H$30,0,10*ROW('Water Data'!H81)))</f>
        <v/>
      </c>
      <c r="CK87" s="36" t="str">
        <f ca="true">+IF(OFFSET('Sanitation Data'!$C$29,0,10*ROW('Sanitation Data'!C81))="","",OFFSET('Sanitation Data'!$C$29,0,10*ROW('Sanitation Data'!C81)))</f>
        <v/>
      </c>
      <c r="CL87" s="36" t="str">
        <f ca="true">+IF(OFFSET('Sanitation Data'!$C$30,0,10*ROW('Sanitation Data'!C81))="","",OFFSET('Sanitation Data'!$C$30,0,10*ROW('Sanitation Data'!C81)))</f>
        <v/>
      </c>
      <c r="CM87" s="36" t="str">
        <f ca="true">+IF(OFFSET('Sanitation Data'!$C$31,0,10*ROW('Sanitation Data'!C81))="","",OFFSET('Sanitation Data'!$C$31,0,10*ROW('Sanitation Data'!C81)))</f>
        <v/>
      </c>
      <c r="CN87" s="36" t="str">
        <f ca="true">+IF(OFFSET('Sanitation Data'!$C$32,0,10*ROW('Sanitation Data'!C81))="","",OFFSET('Sanitation Data'!$C$32,0,10*ROW('Sanitation Data'!C81)))</f>
        <v/>
      </c>
      <c r="CO87" s="36" t="str">
        <f ca="true">+IF(OFFSET('Sanitation Data'!$C$33,0,10*ROW('Sanitation Data'!C81))="","",OFFSET('Sanitation Data'!$C$33,0,10*ROW('Sanitation Data'!C81)))</f>
        <v/>
      </c>
      <c r="CP87" s="36" t="str">
        <f ca="true">+IF(OFFSET('Sanitation Data'!$D$29,0,10*ROW('Sanitation Data'!D81))="","",OFFSET('Sanitation Data'!$D$29,0,10*ROW('Sanitation Data'!D81)))</f>
        <v/>
      </c>
      <c r="CQ87" s="36" t="str">
        <f ca="true">+IF(OFFSET('Sanitation Data'!$D$30,0,10*ROW('Sanitation Data'!D81))="","",OFFSET('Sanitation Data'!$D$30,0,10*ROW('Sanitation Data'!D81)))</f>
        <v/>
      </c>
      <c r="CR87" s="36" t="str">
        <f ca="true">+IF(OFFSET('Sanitation Data'!$D$31,0,10*ROW('Sanitation Data'!D81))="","",OFFSET('Sanitation Data'!$D$31,0,10*ROW('Sanitation Data'!D81)))</f>
        <v/>
      </c>
      <c r="CS87" s="36" t="str">
        <f ca="true">+IF(OFFSET('Sanitation Data'!$D$32,0,10*ROW('Sanitation Data'!D81))="","",OFFSET('Sanitation Data'!$D$32,0,10*ROW('Sanitation Data'!D81)))</f>
        <v/>
      </c>
      <c r="CT87" s="36" t="str">
        <f ca="true">+IF(OFFSET('Sanitation Data'!$D$33,0,10*ROW('Sanitation Data'!D81))="","",OFFSET('Sanitation Data'!$D$33,0,10*ROW('Sanitation Data'!D81)))</f>
        <v/>
      </c>
      <c r="CU87" s="36" t="str">
        <f ca="true">+IF(OFFSET('Sanitation Data'!$E$29,0,10*ROW('Sanitation Data'!E81))="","",OFFSET('Sanitation Data'!$E$29,0,10*ROW('Sanitation Data'!E81)))</f>
        <v/>
      </c>
      <c r="CV87" s="36" t="str">
        <f ca="true">+IF(OFFSET('Sanitation Data'!$E$30,0,10*ROW('Sanitation Data'!E81))="","",OFFSET('Sanitation Data'!$E$30,0,10*ROW('Sanitation Data'!E81)))</f>
        <v/>
      </c>
      <c r="CW87" s="36" t="str">
        <f ca="true">+IF(OFFSET('Sanitation Data'!$E$31,0,10*ROW('Sanitation Data'!E81))="","",OFFSET('Sanitation Data'!$E$31,0,10*ROW('Sanitation Data'!E81)))</f>
        <v/>
      </c>
      <c r="CX87" s="36" t="str">
        <f ca="true">+IF(OFFSET('Sanitation Data'!$E$32,0,10*ROW('Sanitation Data'!E81))="","",OFFSET('Sanitation Data'!$E$32,0,10*ROW('Sanitation Data'!E81)))</f>
        <v/>
      </c>
      <c r="CY87" s="36" t="str">
        <f ca="true">+IF(OFFSET('Sanitation Data'!$E$33,0,10*ROW('Sanitation Data'!E81))="","",OFFSET('Sanitation Data'!$E$33,0,10*ROW('Sanitation Data'!E81)))</f>
        <v/>
      </c>
      <c r="CZ87" s="36" t="str">
        <f ca="true">+IF(OFFSET('Sanitation Data'!$F$29,0,10*ROW('Sanitation Data'!F81))="","",OFFSET('Sanitation Data'!$F$29,0,10*ROW('Sanitation Data'!F81)))</f>
        <v/>
      </c>
      <c r="DA87" s="36" t="str">
        <f ca="true">+IF(OFFSET('Sanitation Data'!$F$30,0,10*ROW('Sanitation Data'!F81))="","",OFFSET('Sanitation Data'!$F$30,0,10*ROW('Sanitation Data'!F81)))</f>
        <v/>
      </c>
      <c r="DB87" s="36" t="str">
        <f ca="true">+IF(OFFSET('Sanitation Data'!$F$31,0,10*ROW('Sanitation Data'!F81))="","",OFFSET('Sanitation Data'!$F$31,0,10*ROW('Sanitation Data'!F81)))</f>
        <v/>
      </c>
      <c r="DC87" s="36" t="str">
        <f ca="true">+IF(OFFSET('Sanitation Data'!$F$32,0,10*ROW('Sanitation Data'!F81))="","",OFFSET('Sanitation Data'!$F$32,0,10*ROW('Sanitation Data'!F81)))</f>
        <v/>
      </c>
      <c r="DD87" s="36" t="str">
        <f ca="true">+IF(OFFSET('Sanitation Data'!$F$33,0,10*ROW('Sanitation Data'!F81))="","",OFFSET('Sanitation Data'!$F$33,0,10*ROW('Sanitation Data'!F81)))</f>
        <v/>
      </c>
      <c r="DE87" s="36" t="str">
        <f ca="true">+IF(OFFSET('Sanitation Data'!$G$29,0,10*ROW('Sanitation Data'!G81))="","",OFFSET('Sanitation Data'!$G$29,0,10*ROW('Sanitation Data'!G81)))</f>
        <v/>
      </c>
      <c r="DF87" s="36" t="str">
        <f ca="true">+IF(OFFSET('Sanitation Data'!$G$30,0,10*ROW('Sanitation Data'!G81))="","",OFFSET('Sanitation Data'!$G$30,0,10*ROW('Sanitation Data'!G81)))</f>
        <v/>
      </c>
      <c r="DG87" s="36" t="str">
        <f ca="true">+IF(OFFSET('Sanitation Data'!$G$31,0,10*ROW('Sanitation Data'!G81))="","",OFFSET('Sanitation Data'!$G$31,0,10*ROW('Sanitation Data'!G81)))</f>
        <v/>
      </c>
      <c r="DH87" s="36" t="str">
        <f ca="true">+IF(OFFSET('Sanitation Data'!$G$32,0,10*ROW('Sanitation Data'!G81))="","",OFFSET('Sanitation Data'!$G$32,0,10*ROW('Sanitation Data'!G81)))</f>
        <v/>
      </c>
      <c r="DI87" s="36" t="str">
        <f ca="true">+IF(OFFSET('Sanitation Data'!$G$33,0,10*ROW('Sanitation Data'!G81))="","",OFFSET('Sanitation Data'!$G$33,0,10*ROW('Sanitation Data'!G81)))</f>
        <v/>
      </c>
      <c r="DJ87" s="36" t="str">
        <f ca="true">+IF(OFFSET('Sanitation Data'!$H$29,0,10*ROW('Sanitation Data'!H81))="","",OFFSET('Sanitation Data'!$H$29,0,10*ROW('Sanitation Data'!H81)))</f>
        <v/>
      </c>
      <c r="DK87" s="36" t="str">
        <f ca="true">+IF(OFFSET('Sanitation Data'!$H$30,0,10*ROW('Sanitation Data'!H81))="","",OFFSET('Sanitation Data'!$H$30,0,10*ROW('Sanitation Data'!H81)))</f>
        <v/>
      </c>
      <c r="DL87" s="36" t="str">
        <f ca="true">+IF(OFFSET('Sanitation Data'!$H$31,0,10*ROW('Sanitation Data'!H81))="","",OFFSET('Sanitation Data'!$H$31,0,10*ROW('Sanitation Data'!H81)))</f>
        <v/>
      </c>
      <c r="DM87" s="36" t="str">
        <f ca="true">+IF(OFFSET('Sanitation Data'!$H$32,0,10*ROW('Sanitation Data'!H81))="","",OFFSET('Sanitation Data'!$H$32,0,10*ROW('Sanitation Data'!H81)))</f>
        <v/>
      </c>
      <c r="DN87" s="36" t="str">
        <f ca="true">+IF(OFFSET('Sanitation Data'!$H$33,0,10*ROW('Sanitation Data'!H81))="","",OFFSET('Sanitation Data'!$H$33,0,10*ROW('Sanitation Data'!H81)))</f>
        <v/>
      </c>
      <c r="DO87" s="36" t="str">
        <f ca="true">+IF(OFFSET('Hygiene Data'!$C$12,0,10*ROW('Hygiene Data'!C81))="","",OFFSET('Hygiene Data'!$C$12,0,10*ROW('Hygiene Data'!C81)))</f>
        <v/>
      </c>
      <c r="DP87" s="36" t="str">
        <f ca="true">+IF(OFFSET('Hygiene Data'!$C$13,0,10*ROW('Hygiene Data'!C81))="","",OFFSET('Hygiene Data'!$C$13,0,10*ROW('Hygiene Data'!C81)))</f>
        <v/>
      </c>
      <c r="DQ87" s="36" t="str">
        <f ca="true">+IF(OFFSET('Hygiene Data'!$C$14,0,10*ROW('Hygiene Data'!C81))="","",OFFSET('Hygiene Data'!$C$14,0,10*ROW('Hygiene Data'!C81)))</f>
        <v/>
      </c>
      <c r="DR87" s="36" t="str">
        <f ca="true">+IF(OFFSET('Hygiene Data'!$D$12,0,10*ROW('Hygiene Data'!D81))="","",OFFSET('Hygiene Data'!$D$12,0,10*ROW('Hygiene Data'!D81)))</f>
        <v/>
      </c>
      <c r="DS87" s="36" t="str">
        <f ca="true">+IF(OFFSET('Hygiene Data'!$D$13,0,10*ROW('Hygiene Data'!D81))="","",OFFSET('Hygiene Data'!$D$13,0,10*ROW('Hygiene Data'!D81)))</f>
        <v/>
      </c>
      <c r="DT87" s="36" t="str">
        <f ca="true">+IF(OFFSET('Hygiene Data'!$D$14,0,10*ROW('Hygiene Data'!D81))="","",OFFSET('Hygiene Data'!$D$14,0,10*ROW('Hygiene Data'!D81)))</f>
        <v/>
      </c>
      <c r="DU87" s="36" t="str">
        <f ca="true">+IF(OFFSET('Hygiene Data'!$E$12,0,10*ROW('Hygiene Data'!E81))="","",OFFSET('Hygiene Data'!$E$12,0,10*ROW('Hygiene Data'!E81)))</f>
        <v/>
      </c>
      <c r="DV87" s="36" t="str">
        <f ca="true">+IF(OFFSET('Hygiene Data'!$E$13,0,10*ROW('Hygiene Data'!E81))="","",OFFSET('Hygiene Data'!$E$13,0,10*ROW('Hygiene Data'!E81)))</f>
        <v/>
      </c>
      <c r="DW87" s="36" t="str">
        <f ca="true">+IF(OFFSET('Hygiene Data'!$E$14,0,10*ROW('Hygiene Data'!E81))="","",OFFSET('Hygiene Data'!$E$14,0,10*ROW('Hygiene Data'!E81)))</f>
        <v/>
      </c>
      <c r="DX87" s="36" t="str">
        <f ca="true">+IF(OFFSET('Hygiene Data'!$F$12,0,10*ROW('Hygiene Data'!F81))="","",OFFSET('Hygiene Data'!$F$12,0,10*ROW('Hygiene Data'!F81)))</f>
        <v/>
      </c>
      <c r="DY87" s="36" t="str">
        <f ca="true">+IF(OFFSET('Hygiene Data'!$F$13,0,10*ROW('Hygiene Data'!F81))="","",OFFSET('Hygiene Data'!$F$13,0,10*ROW('Hygiene Data'!F81)))</f>
        <v/>
      </c>
      <c r="DZ87" s="36" t="str">
        <f ca="true">+IF(OFFSET('Hygiene Data'!$F$14,0,10*ROW('Hygiene Data'!F81))="","",OFFSET('Hygiene Data'!$F$14,0,10*ROW('Hygiene Data'!F81)))</f>
        <v/>
      </c>
      <c r="EA87" s="36" t="str">
        <f ca="true">+IF(OFFSET('Hygiene Data'!$G$12,0,10*ROW('Hygiene Data'!G81))="","",OFFSET('Hygiene Data'!$G$12,0,10*ROW('Hygiene Data'!G81)))</f>
        <v/>
      </c>
      <c r="EB87" s="36" t="str">
        <f ca="true">+IF(OFFSET('Hygiene Data'!$G$13,0,10*ROW('Hygiene Data'!G81))="","",OFFSET('Hygiene Data'!$G$13,0,10*ROW('Hygiene Data'!G81)))</f>
        <v/>
      </c>
      <c r="EC87" s="36" t="str">
        <f ca="true">+IF(OFFSET('Hygiene Data'!$G$14,0,10*ROW('Hygiene Data'!G81))="","",OFFSET('Hygiene Data'!$G$14,0,10*ROW('Hygiene Data'!G81)))</f>
        <v/>
      </c>
      <c r="ED87" s="36" t="str">
        <f ca="true">+IF(OFFSET('Hygiene Data'!$H$12,0,10*ROW('Hygiene Data'!H81))="","",OFFSET('Hygiene Data'!$H$12,0,10*ROW('Hygiene Data'!H81)))</f>
        <v/>
      </c>
      <c r="EE87" s="36" t="str">
        <f ca="true">+IF(OFFSET('Hygiene Data'!$H$13,0,10*ROW('Hygiene Data'!H81))="","",OFFSET('Hygiene Data'!$H$13,0,10*ROW('Hygiene Data'!H81)))</f>
        <v/>
      </c>
      <c r="EF87" s="36" t="str">
        <f ca="true">+IF(OFFSET('Hygiene Data'!$H$14,0,10*ROW('Hygiene Data'!H81))="","",OFFSET('Hygiene Data'!$H$14,0,10*ROW('Hygiene Data'!H81)))</f>
        <v/>
      </c>
    </row>
    <row r="88" x14ac:dyDescent="0.2">
      <c r="A88" s="59" t="str">
        <f ca="true">+IF(OFFSET('Water Data'!$B$1,0,10*ROW('Water Data'!B85))="","",OFFSET('Water Data'!$B$1,0,10*ROW('Water Data'!B85)))</f>
        <v/>
      </c>
      <c r="B88" s="59" t="str">
        <f ca="true">+IF(OFFSET('Water Data'!$A$3,0,10*ROW('Water Data'!A85))="","",OFFSET('Water Data'!$A$3,0,10*ROW('Water Data'!A85)))</f>
        <v/>
      </c>
      <c r="C88" s="59" t="str">
        <f ca="true">+IF(OFFSET('Water Data'!$C$3,0,10*ROW('Water Data'!C85))="","",OFFSET('Water Data'!$C$3,0,10*ROW('Water Data'!C85)))</f>
        <v/>
      </c>
      <c r="D88" s="252"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52"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52"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52"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52"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52"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52"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52"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52"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52"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52"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52"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52"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52"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52"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52"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52"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52"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3"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3"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3"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3"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3"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3"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3"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3"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3"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3"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3"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3"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3"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3"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3"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3"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3"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3"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3"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3"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3"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3"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3"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3"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3"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3"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3"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3"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3"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3"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4"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4"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4"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4"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4"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4"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4"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4"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4"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4"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4"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4"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4"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4"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4"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4"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4"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4"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6" t="str">
        <f ca="true">+IF(OFFSET('Water Data'!$C$28,0,10*ROW('Water Data'!C82))="","",OFFSET('Water Data'!$C$28,0,10*ROW('Water Data'!C82)))</f>
        <v/>
      </c>
      <c r="BT88" s="36" t="str">
        <f ca="true">+IF(OFFSET('Water Data'!$C$29,0,10*ROW('Water Data'!C82))="","",OFFSET('Water Data'!$C$29,0,10*ROW('Water Data'!C82)))</f>
        <v/>
      </c>
      <c r="BU88" s="36" t="str">
        <f ca="true">+IF(OFFSET('Water Data'!$C$30,0,10*ROW('Water Data'!C82))="","",OFFSET('Water Data'!$C$30,0,10*ROW('Water Data'!C82)))</f>
        <v/>
      </c>
      <c r="BV88" s="36" t="str">
        <f ca="true">+IF(OFFSET('Water Data'!$D$28,0,10*ROW('Water Data'!D82))="","",OFFSET('Water Data'!$D$28,0,10*ROW('Water Data'!D82)))</f>
        <v/>
      </c>
      <c r="BW88" s="36" t="str">
        <f ca="true">+IF(OFFSET('Water Data'!$D$29,0,10*ROW('Water Data'!D82))="","",OFFSET('Water Data'!$D$29,0,10*ROW('Water Data'!D82)))</f>
        <v/>
      </c>
      <c r="BX88" s="36" t="str">
        <f ca="true">+IF(OFFSET('Water Data'!$D$30,0,10*ROW('Water Data'!D82))="","",OFFSET('Water Data'!$D$30,0,10*ROW('Water Data'!D82)))</f>
        <v/>
      </c>
      <c r="BY88" s="36" t="str">
        <f ca="true">+IF(OFFSET('Water Data'!$E$28,0,10*ROW('Water Data'!E82))="","",OFFSET('Water Data'!$E$28,0,10*ROW('Water Data'!E82)))</f>
        <v/>
      </c>
      <c r="BZ88" s="36" t="str">
        <f ca="true">+IF(OFFSET('Water Data'!$E$29,0,10*ROW('Water Data'!E82))="","",OFFSET('Water Data'!$E$29,0,10*ROW('Water Data'!E82)))</f>
        <v/>
      </c>
      <c r="CA88" s="36" t="str">
        <f ca="true">+IF(OFFSET('Water Data'!$E$30,0,10*ROW('Water Data'!E82))="","",OFFSET('Water Data'!$E$30,0,10*ROW('Water Data'!E82)))</f>
        <v/>
      </c>
      <c r="CB88" s="36" t="str">
        <f ca="true">+IF(OFFSET('Water Data'!$F$28,0,10*ROW('Water Data'!F82))="","",OFFSET('Water Data'!$F$28,0,10*ROW('Water Data'!F82)))</f>
        <v/>
      </c>
      <c r="CC88" s="36" t="str">
        <f ca="true">+IF(OFFSET('Water Data'!$F$29,0,10*ROW('Water Data'!F82))="","",OFFSET('Water Data'!$F$29,0,10*ROW('Water Data'!F82)))</f>
        <v/>
      </c>
      <c r="CD88" s="36" t="str">
        <f ca="true">+IF(OFFSET('Water Data'!$F$30,0,10*ROW('Water Data'!F82))="","",OFFSET('Water Data'!$F$30,0,10*ROW('Water Data'!F82)))</f>
        <v/>
      </c>
      <c r="CE88" s="36" t="str">
        <f ca="true">+IF(OFFSET('Water Data'!$G$28,0,10*ROW('Water Data'!G82))="","",OFFSET('Water Data'!$G$28,0,10*ROW('Water Data'!G82)))</f>
        <v/>
      </c>
      <c r="CF88" s="36" t="str">
        <f ca="true">+IF(OFFSET('Water Data'!$G$29,0,10*ROW('Water Data'!G82))="","",OFFSET('Water Data'!$G$29,0,10*ROW('Water Data'!G82)))</f>
        <v/>
      </c>
      <c r="CG88" s="36" t="str">
        <f ca="true">+IF(OFFSET('Water Data'!$G$30,0,10*ROW('Water Data'!G82))="","",OFFSET('Water Data'!$G$30,0,10*ROW('Water Data'!G82)))</f>
        <v/>
      </c>
      <c r="CH88" s="36" t="str">
        <f ca="true">+IF(OFFSET('Water Data'!$H$28,0,10*ROW('Water Data'!H82))="","",OFFSET('Water Data'!$H$28,0,10*ROW('Water Data'!H82)))</f>
        <v/>
      </c>
      <c r="CI88" s="36" t="str">
        <f ca="true">+IF(OFFSET('Water Data'!$H$29,0,10*ROW('Water Data'!H82))="","",OFFSET('Water Data'!$H$29,0,10*ROW('Water Data'!H82)))</f>
        <v/>
      </c>
      <c r="CJ88" s="36" t="str">
        <f ca="true">+IF(OFFSET('Water Data'!$H$30,0,10*ROW('Water Data'!H82))="","",OFFSET('Water Data'!$H$30,0,10*ROW('Water Data'!H82)))</f>
        <v/>
      </c>
      <c r="CK88" s="36" t="str">
        <f ca="true">+IF(OFFSET('Sanitation Data'!$C$29,0,10*ROW('Sanitation Data'!C82))="","",OFFSET('Sanitation Data'!$C$29,0,10*ROW('Sanitation Data'!C82)))</f>
        <v/>
      </c>
      <c r="CL88" s="36" t="str">
        <f ca="true">+IF(OFFSET('Sanitation Data'!$C$30,0,10*ROW('Sanitation Data'!C82))="","",OFFSET('Sanitation Data'!$C$30,0,10*ROW('Sanitation Data'!C82)))</f>
        <v/>
      </c>
      <c r="CM88" s="36" t="str">
        <f ca="true">+IF(OFFSET('Sanitation Data'!$C$31,0,10*ROW('Sanitation Data'!C82))="","",OFFSET('Sanitation Data'!$C$31,0,10*ROW('Sanitation Data'!C82)))</f>
        <v/>
      </c>
      <c r="CN88" s="36" t="str">
        <f ca="true">+IF(OFFSET('Sanitation Data'!$C$32,0,10*ROW('Sanitation Data'!C82))="","",OFFSET('Sanitation Data'!$C$32,0,10*ROW('Sanitation Data'!C82)))</f>
        <v/>
      </c>
      <c r="CO88" s="36" t="str">
        <f ca="true">+IF(OFFSET('Sanitation Data'!$C$33,0,10*ROW('Sanitation Data'!C82))="","",OFFSET('Sanitation Data'!$C$33,0,10*ROW('Sanitation Data'!C82)))</f>
        <v/>
      </c>
      <c r="CP88" s="36" t="str">
        <f ca="true">+IF(OFFSET('Sanitation Data'!$D$29,0,10*ROW('Sanitation Data'!D82))="","",OFFSET('Sanitation Data'!$D$29,0,10*ROW('Sanitation Data'!D82)))</f>
        <v/>
      </c>
      <c r="CQ88" s="36" t="str">
        <f ca="true">+IF(OFFSET('Sanitation Data'!$D$30,0,10*ROW('Sanitation Data'!D82))="","",OFFSET('Sanitation Data'!$D$30,0,10*ROW('Sanitation Data'!D82)))</f>
        <v/>
      </c>
      <c r="CR88" s="36" t="str">
        <f ca="true">+IF(OFFSET('Sanitation Data'!$D$31,0,10*ROW('Sanitation Data'!D82))="","",OFFSET('Sanitation Data'!$D$31,0,10*ROW('Sanitation Data'!D82)))</f>
        <v/>
      </c>
      <c r="CS88" s="36" t="str">
        <f ca="true">+IF(OFFSET('Sanitation Data'!$D$32,0,10*ROW('Sanitation Data'!D82))="","",OFFSET('Sanitation Data'!$D$32,0,10*ROW('Sanitation Data'!D82)))</f>
        <v/>
      </c>
      <c r="CT88" s="36" t="str">
        <f ca="true">+IF(OFFSET('Sanitation Data'!$D$33,0,10*ROW('Sanitation Data'!D82))="","",OFFSET('Sanitation Data'!$D$33,0,10*ROW('Sanitation Data'!D82)))</f>
        <v/>
      </c>
      <c r="CU88" s="36" t="str">
        <f ca="true">+IF(OFFSET('Sanitation Data'!$E$29,0,10*ROW('Sanitation Data'!E82))="","",OFFSET('Sanitation Data'!$E$29,0,10*ROW('Sanitation Data'!E82)))</f>
        <v/>
      </c>
      <c r="CV88" s="36" t="str">
        <f ca="true">+IF(OFFSET('Sanitation Data'!$E$30,0,10*ROW('Sanitation Data'!E82))="","",OFFSET('Sanitation Data'!$E$30,0,10*ROW('Sanitation Data'!E82)))</f>
        <v/>
      </c>
      <c r="CW88" s="36" t="str">
        <f ca="true">+IF(OFFSET('Sanitation Data'!$E$31,0,10*ROW('Sanitation Data'!E82))="","",OFFSET('Sanitation Data'!$E$31,0,10*ROW('Sanitation Data'!E82)))</f>
        <v/>
      </c>
      <c r="CX88" s="36" t="str">
        <f ca="true">+IF(OFFSET('Sanitation Data'!$E$32,0,10*ROW('Sanitation Data'!E82))="","",OFFSET('Sanitation Data'!$E$32,0,10*ROW('Sanitation Data'!E82)))</f>
        <v/>
      </c>
      <c r="CY88" s="36" t="str">
        <f ca="true">+IF(OFFSET('Sanitation Data'!$E$33,0,10*ROW('Sanitation Data'!E82))="","",OFFSET('Sanitation Data'!$E$33,0,10*ROW('Sanitation Data'!E82)))</f>
        <v/>
      </c>
      <c r="CZ88" s="36" t="str">
        <f ca="true">+IF(OFFSET('Sanitation Data'!$F$29,0,10*ROW('Sanitation Data'!F82))="","",OFFSET('Sanitation Data'!$F$29,0,10*ROW('Sanitation Data'!F82)))</f>
        <v/>
      </c>
      <c r="DA88" s="36" t="str">
        <f ca="true">+IF(OFFSET('Sanitation Data'!$F$30,0,10*ROW('Sanitation Data'!F82))="","",OFFSET('Sanitation Data'!$F$30,0,10*ROW('Sanitation Data'!F82)))</f>
        <v/>
      </c>
      <c r="DB88" s="36" t="str">
        <f ca="true">+IF(OFFSET('Sanitation Data'!$F$31,0,10*ROW('Sanitation Data'!F82))="","",OFFSET('Sanitation Data'!$F$31,0,10*ROW('Sanitation Data'!F82)))</f>
        <v/>
      </c>
      <c r="DC88" s="36" t="str">
        <f ca="true">+IF(OFFSET('Sanitation Data'!$F$32,0,10*ROW('Sanitation Data'!F82))="","",OFFSET('Sanitation Data'!$F$32,0,10*ROW('Sanitation Data'!F82)))</f>
        <v/>
      </c>
      <c r="DD88" s="36" t="str">
        <f ca="true">+IF(OFFSET('Sanitation Data'!$F$33,0,10*ROW('Sanitation Data'!F82))="","",OFFSET('Sanitation Data'!$F$33,0,10*ROW('Sanitation Data'!F82)))</f>
        <v/>
      </c>
      <c r="DE88" s="36" t="str">
        <f ca="true">+IF(OFFSET('Sanitation Data'!$G$29,0,10*ROW('Sanitation Data'!G82))="","",OFFSET('Sanitation Data'!$G$29,0,10*ROW('Sanitation Data'!G82)))</f>
        <v/>
      </c>
      <c r="DF88" s="36" t="str">
        <f ca="true">+IF(OFFSET('Sanitation Data'!$G$30,0,10*ROW('Sanitation Data'!G82))="","",OFFSET('Sanitation Data'!$G$30,0,10*ROW('Sanitation Data'!G82)))</f>
        <v/>
      </c>
      <c r="DG88" s="36" t="str">
        <f ca="true">+IF(OFFSET('Sanitation Data'!$G$31,0,10*ROW('Sanitation Data'!G82))="","",OFFSET('Sanitation Data'!$G$31,0,10*ROW('Sanitation Data'!G82)))</f>
        <v/>
      </c>
      <c r="DH88" s="36" t="str">
        <f ca="true">+IF(OFFSET('Sanitation Data'!$G$32,0,10*ROW('Sanitation Data'!G82))="","",OFFSET('Sanitation Data'!$G$32,0,10*ROW('Sanitation Data'!G82)))</f>
        <v/>
      </c>
      <c r="DI88" s="36" t="str">
        <f ca="true">+IF(OFFSET('Sanitation Data'!$G$33,0,10*ROW('Sanitation Data'!G82))="","",OFFSET('Sanitation Data'!$G$33,0,10*ROW('Sanitation Data'!G82)))</f>
        <v/>
      </c>
      <c r="DJ88" s="36" t="str">
        <f ca="true">+IF(OFFSET('Sanitation Data'!$H$29,0,10*ROW('Sanitation Data'!H82))="","",OFFSET('Sanitation Data'!$H$29,0,10*ROW('Sanitation Data'!H82)))</f>
        <v/>
      </c>
      <c r="DK88" s="36" t="str">
        <f ca="true">+IF(OFFSET('Sanitation Data'!$H$30,0,10*ROW('Sanitation Data'!H82))="","",OFFSET('Sanitation Data'!$H$30,0,10*ROW('Sanitation Data'!H82)))</f>
        <v/>
      </c>
      <c r="DL88" s="36" t="str">
        <f ca="true">+IF(OFFSET('Sanitation Data'!$H$31,0,10*ROW('Sanitation Data'!H82))="","",OFFSET('Sanitation Data'!$H$31,0,10*ROW('Sanitation Data'!H82)))</f>
        <v/>
      </c>
      <c r="DM88" s="36" t="str">
        <f ca="true">+IF(OFFSET('Sanitation Data'!$H$32,0,10*ROW('Sanitation Data'!H82))="","",OFFSET('Sanitation Data'!$H$32,0,10*ROW('Sanitation Data'!H82)))</f>
        <v/>
      </c>
      <c r="DN88" s="36" t="str">
        <f ca="true">+IF(OFFSET('Sanitation Data'!$H$33,0,10*ROW('Sanitation Data'!H82))="","",OFFSET('Sanitation Data'!$H$33,0,10*ROW('Sanitation Data'!H82)))</f>
        <v/>
      </c>
      <c r="DO88" s="36" t="str">
        <f ca="true">+IF(OFFSET('Hygiene Data'!$C$12,0,10*ROW('Hygiene Data'!C82))="","",OFFSET('Hygiene Data'!$C$12,0,10*ROW('Hygiene Data'!C82)))</f>
        <v/>
      </c>
      <c r="DP88" s="36" t="str">
        <f ca="true">+IF(OFFSET('Hygiene Data'!$C$13,0,10*ROW('Hygiene Data'!C82))="","",OFFSET('Hygiene Data'!$C$13,0,10*ROW('Hygiene Data'!C82)))</f>
        <v/>
      </c>
      <c r="DQ88" s="36" t="str">
        <f ca="true">+IF(OFFSET('Hygiene Data'!$C$14,0,10*ROW('Hygiene Data'!C82))="","",OFFSET('Hygiene Data'!$C$14,0,10*ROW('Hygiene Data'!C82)))</f>
        <v/>
      </c>
      <c r="DR88" s="36" t="str">
        <f ca="true">+IF(OFFSET('Hygiene Data'!$D$12,0,10*ROW('Hygiene Data'!D82))="","",OFFSET('Hygiene Data'!$D$12,0,10*ROW('Hygiene Data'!D82)))</f>
        <v/>
      </c>
      <c r="DS88" s="36" t="str">
        <f ca="true">+IF(OFFSET('Hygiene Data'!$D$13,0,10*ROW('Hygiene Data'!D82))="","",OFFSET('Hygiene Data'!$D$13,0,10*ROW('Hygiene Data'!D82)))</f>
        <v/>
      </c>
      <c r="DT88" s="36" t="str">
        <f ca="true">+IF(OFFSET('Hygiene Data'!$D$14,0,10*ROW('Hygiene Data'!D82))="","",OFFSET('Hygiene Data'!$D$14,0,10*ROW('Hygiene Data'!D82)))</f>
        <v/>
      </c>
      <c r="DU88" s="36" t="str">
        <f ca="true">+IF(OFFSET('Hygiene Data'!$E$12,0,10*ROW('Hygiene Data'!E82))="","",OFFSET('Hygiene Data'!$E$12,0,10*ROW('Hygiene Data'!E82)))</f>
        <v/>
      </c>
      <c r="DV88" s="36" t="str">
        <f ca="true">+IF(OFFSET('Hygiene Data'!$E$13,0,10*ROW('Hygiene Data'!E82))="","",OFFSET('Hygiene Data'!$E$13,0,10*ROW('Hygiene Data'!E82)))</f>
        <v/>
      </c>
      <c r="DW88" s="36" t="str">
        <f ca="true">+IF(OFFSET('Hygiene Data'!$E$14,0,10*ROW('Hygiene Data'!E82))="","",OFFSET('Hygiene Data'!$E$14,0,10*ROW('Hygiene Data'!E82)))</f>
        <v/>
      </c>
      <c r="DX88" s="36" t="str">
        <f ca="true">+IF(OFFSET('Hygiene Data'!$F$12,0,10*ROW('Hygiene Data'!F82))="","",OFFSET('Hygiene Data'!$F$12,0,10*ROW('Hygiene Data'!F82)))</f>
        <v/>
      </c>
      <c r="DY88" s="36" t="str">
        <f ca="true">+IF(OFFSET('Hygiene Data'!$F$13,0,10*ROW('Hygiene Data'!F82))="","",OFFSET('Hygiene Data'!$F$13,0,10*ROW('Hygiene Data'!F82)))</f>
        <v/>
      </c>
      <c r="DZ88" s="36" t="str">
        <f ca="true">+IF(OFFSET('Hygiene Data'!$F$14,0,10*ROW('Hygiene Data'!F82))="","",OFFSET('Hygiene Data'!$F$14,0,10*ROW('Hygiene Data'!F82)))</f>
        <v/>
      </c>
      <c r="EA88" s="36" t="str">
        <f ca="true">+IF(OFFSET('Hygiene Data'!$G$12,0,10*ROW('Hygiene Data'!G82))="","",OFFSET('Hygiene Data'!$G$12,0,10*ROW('Hygiene Data'!G82)))</f>
        <v/>
      </c>
      <c r="EB88" s="36" t="str">
        <f ca="true">+IF(OFFSET('Hygiene Data'!$G$13,0,10*ROW('Hygiene Data'!G82))="","",OFFSET('Hygiene Data'!$G$13,0,10*ROW('Hygiene Data'!G82)))</f>
        <v/>
      </c>
      <c r="EC88" s="36" t="str">
        <f ca="true">+IF(OFFSET('Hygiene Data'!$G$14,0,10*ROW('Hygiene Data'!G82))="","",OFFSET('Hygiene Data'!$G$14,0,10*ROW('Hygiene Data'!G82)))</f>
        <v/>
      </c>
      <c r="ED88" s="36" t="str">
        <f ca="true">+IF(OFFSET('Hygiene Data'!$H$12,0,10*ROW('Hygiene Data'!H82))="","",OFFSET('Hygiene Data'!$H$12,0,10*ROW('Hygiene Data'!H82)))</f>
        <v/>
      </c>
      <c r="EE88" s="36" t="str">
        <f ca="true">+IF(OFFSET('Hygiene Data'!$H$13,0,10*ROW('Hygiene Data'!H82))="","",OFFSET('Hygiene Data'!$H$13,0,10*ROW('Hygiene Data'!H82)))</f>
        <v/>
      </c>
      <c r="EF88" s="36" t="str">
        <f ca="true">+IF(OFFSET('Hygiene Data'!$H$14,0,10*ROW('Hygiene Data'!H82))="","",OFFSET('Hygiene Data'!$H$14,0,10*ROW('Hygiene Data'!H82)))</f>
        <v/>
      </c>
    </row>
    <row r="89" x14ac:dyDescent="0.2">
      <c r="A89" s="59" t="str">
        <f ca="true">+IF(OFFSET('Water Data'!$B$1,0,10*ROW('Water Data'!B86))="","",OFFSET('Water Data'!$B$1,0,10*ROW('Water Data'!B86)))</f>
        <v/>
      </c>
      <c r="B89" s="59" t="str">
        <f ca="true">+IF(OFFSET('Water Data'!$A$3,0,10*ROW('Water Data'!A86))="","",OFFSET('Water Data'!$A$3,0,10*ROW('Water Data'!A86)))</f>
        <v/>
      </c>
      <c r="C89" s="59" t="str">
        <f ca="true">+IF(OFFSET('Water Data'!$C$3,0,10*ROW('Water Data'!C86))="","",OFFSET('Water Data'!$C$3,0,10*ROW('Water Data'!C86)))</f>
        <v/>
      </c>
      <c r="D89" s="252"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52"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52"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52"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52"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52"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52"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52"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52"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52"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52"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52"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52"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52"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52"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52"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52"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52"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3"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3"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3"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3"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3"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3"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3"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3"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3"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3"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3"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3"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3"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3"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3"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3"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3"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3"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3"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3"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3"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3"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3"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3"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3"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3"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3"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3"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3"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3"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4"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4"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4"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4"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4"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4"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4"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4"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4"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4"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4"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4"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4"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4"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4"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4"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4"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4"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6" t="str">
        <f ca="true">+IF(OFFSET('Water Data'!$C$28,0,10*ROW('Water Data'!C83))="","",OFFSET('Water Data'!$C$28,0,10*ROW('Water Data'!C83)))</f>
        <v/>
      </c>
      <c r="BT89" s="36" t="str">
        <f ca="true">+IF(OFFSET('Water Data'!$C$29,0,10*ROW('Water Data'!C83))="","",OFFSET('Water Data'!$C$29,0,10*ROW('Water Data'!C83)))</f>
        <v/>
      </c>
      <c r="BU89" s="36" t="str">
        <f ca="true">+IF(OFFSET('Water Data'!$C$30,0,10*ROW('Water Data'!C83))="","",OFFSET('Water Data'!$C$30,0,10*ROW('Water Data'!C83)))</f>
        <v/>
      </c>
      <c r="BV89" s="36" t="str">
        <f ca="true">+IF(OFFSET('Water Data'!$D$28,0,10*ROW('Water Data'!D83))="","",OFFSET('Water Data'!$D$28,0,10*ROW('Water Data'!D83)))</f>
        <v/>
      </c>
      <c r="BW89" s="36" t="str">
        <f ca="true">+IF(OFFSET('Water Data'!$D$29,0,10*ROW('Water Data'!D83))="","",OFFSET('Water Data'!$D$29,0,10*ROW('Water Data'!D83)))</f>
        <v/>
      </c>
      <c r="BX89" s="36" t="str">
        <f ca="true">+IF(OFFSET('Water Data'!$D$30,0,10*ROW('Water Data'!D83))="","",OFFSET('Water Data'!$D$30,0,10*ROW('Water Data'!D83)))</f>
        <v/>
      </c>
      <c r="BY89" s="36" t="str">
        <f ca="true">+IF(OFFSET('Water Data'!$E$28,0,10*ROW('Water Data'!E83))="","",OFFSET('Water Data'!$E$28,0,10*ROW('Water Data'!E83)))</f>
        <v/>
      </c>
      <c r="BZ89" s="36" t="str">
        <f ca="true">+IF(OFFSET('Water Data'!$E$29,0,10*ROW('Water Data'!E83))="","",OFFSET('Water Data'!$E$29,0,10*ROW('Water Data'!E83)))</f>
        <v/>
      </c>
      <c r="CA89" s="36" t="str">
        <f ca="true">+IF(OFFSET('Water Data'!$E$30,0,10*ROW('Water Data'!E83))="","",OFFSET('Water Data'!$E$30,0,10*ROW('Water Data'!E83)))</f>
        <v/>
      </c>
      <c r="CB89" s="36" t="str">
        <f ca="true">+IF(OFFSET('Water Data'!$F$28,0,10*ROW('Water Data'!F83))="","",OFFSET('Water Data'!$F$28,0,10*ROW('Water Data'!F83)))</f>
        <v/>
      </c>
      <c r="CC89" s="36" t="str">
        <f ca="true">+IF(OFFSET('Water Data'!$F$29,0,10*ROW('Water Data'!F83))="","",OFFSET('Water Data'!$F$29,0,10*ROW('Water Data'!F83)))</f>
        <v/>
      </c>
      <c r="CD89" s="36" t="str">
        <f ca="true">+IF(OFFSET('Water Data'!$F$30,0,10*ROW('Water Data'!F83))="","",OFFSET('Water Data'!$F$30,0,10*ROW('Water Data'!F83)))</f>
        <v/>
      </c>
      <c r="CE89" s="36" t="str">
        <f ca="true">+IF(OFFSET('Water Data'!$G$28,0,10*ROW('Water Data'!G83))="","",OFFSET('Water Data'!$G$28,0,10*ROW('Water Data'!G83)))</f>
        <v/>
      </c>
      <c r="CF89" s="36" t="str">
        <f ca="true">+IF(OFFSET('Water Data'!$G$29,0,10*ROW('Water Data'!G83))="","",OFFSET('Water Data'!$G$29,0,10*ROW('Water Data'!G83)))</f>
        <v/>
      </c>
      <c r="CG89" s="36" t="str">
        <f ca="true">+IF(OFFSET('Water Data'!$G$30,0,10*ROW('Water Data'!G83))="","",OFFSET('Water Data'!$G$30,0,10*ROW('Water Data'!G83)))</f>
        <v/>
      </c>
      <c r="CH89" s="36" t="str">
        <f ca="true">+IF(OFFSET('Water Data'!$H$28,0,10*ROW('Water Data'!H83))="","",OFFSET('Water Data'!$H$28,0,10*ROW('Water Data'!H83)))</f>
        <v/>
      </c>
      <c r="CI89" s="36" t="str">
        <f ca="true">+IF(OFFSET('Water Data'!$H$29,0,10*ROW('Water Data'!H83))="","",OFFSET('Water Data'!$H$29,0,10*ROW('Water Data'!H83)))</f>
        <v/>
      </c>
      <c r="CJ89" s="36" t="str">
        <f ca="true">+IF(OFFSET('Water Data'!$H$30,0,10*ROW('Water Data'!H83))="","",OFFSET('Water Data'!$H$30,0,10*ROW('Water Data'!H83)))</f>
        <v/>
      </c>
      <c r="CK89" s="36" t="str">
        <f ca="true">+IF(OFFSET('Sanitation Data'!$C$29,0,10*ROW('Sanitation Data'!C83))="","",OFFSET('Sanitation Data'!$C$29,0,10*ROW('Sanitation Data'!C83)))</f>
        <v/>
      </c>
      <c r="CL89" s="36" t="str">
        <f ca="true">+IF(OFFSET('Sanitation Data'!$C$30,0,10*ROW('Sanitation Data'!C83))="","",OFFSET('Sanitation Data'!$C$30,0,10*ROW('Sanitation Data'!C83)))</f>
        <v/>
      </c>
      <c r="CM89" s="36" t="str">
        <f ca="true">+IF(OFFSET('Sanitation Data'!$C$31,0,10*ROW('Sanitation Data'!C83))="","",OFFSET('Sanitation Data'!$C$31,0,10*ROW('Sanitation Data'!C83)))</f>
        <v/>
      </c>
      <c r="CN89" s="36" t="str">
        <f ca="true">+IF(OFFSET('Sanitation Data'!$C$32,0,10*ROW('Sanitation Data'!C83))="","",OFFSET('Sanitation Data'!$C$32,0,10*ROW('Sanitation Data'!C83)))</f>
        <v/>
      </c>
      <c r="CO89" s="36" t="str">
        <f ca="true">+IF(OFFSET('Sanitation Data'!$C$33,0,10*ROW('Sanitation Data'!C83))="","",OFFSET('Sanitation Data'!$C$33,0,10*ROW('Sanitation Data'!C83)))</f>
        <v/>
      </c>
      <c r="CP89" s="36" t="str">
        <f ca="true">+IF(OFFSET('Sanitation Data'!$D$29,0,10*ROW('Sanitation Data'!D83))="","",OFFSET('Sanitation Data'!$D$29,0,10*ROW('Sanitation Data'!D83)))</f>
        <v/>
      </c>
      <c r="CQ89" s="36" t="str">
        <f ca="true">+IF(OFFSET('Sanitation Data'!$D$30,0,10*ROW('Sanitation Data'!D83))="","",OFFSET('Sanitation Data'!$D$30,0,10*ROW('Sanitation Data'!D83)))</f>
        <v/>
      </c>
      <c r="CR89" s="36" t="str">
        <f ca="true">+IF(OFFSET('Sanitation Data'!$D$31,0,10*ROW('Sanitation Data'!D83))="","",OFFSET('Sanitation Data'!$D$31,0,10*ROW('Sanitation Data'!D83)))</f>
        <v/>
      </c>
      <c r="CS89" s="36" t="str">
        <f ca="true">+IF(OFFSET('Sanitation Data'!$D$32,0,10*ROW('Sanitation Data'!D83))="","",OFFSET('Sanitation Data'!$D$32,0,10*ROW('Sanitation Data'!D83)))</f>
        <v/>
      </c>
      <c r="CT89" s="36" t="str">
        <f ca="true">+IF(OFFSET('Sanitation Data'!$D$33,0,10*ROW('Sanitation Data'!D83))="","",OFFSET('Sanitation Data'!$D$33,0,10*ROW('Sanitation Data'!D83)))</f>
        <v/>
      </c>
      <c r="CU89" s="36" t="str">
        <f ca="true">+IF(OFFSET('Sanitation Data'!$E$29,0,10*ROW('Sanitation Data'!E83))="","",OFFSET('Sanitation Data'!$E$29,0,10*ROW('Sanitation Data'!E83)))</f>
        <v/>
      </c>
      <c r="CV89" s="36" t="str">
        <f ca="true">+IF(OFFSET('Sanitation Data'!$E$30,0,10*ROW('Sanitation Data'!E83))="","",OFFSET('Sanitation Data'!$E$30,0,10*ROW('Sanitation Data'!E83)))</f>
        <v/>
      </c>
      <c r="CW89" s="36" t="str">
        <f ca="true">+IF(OFFSET('Sanitation Data'!$E$31,0,10*ROW('Sanitation Data'!E83))="","",OFFSET('Sanitation Data'!$E$31,0,10*ROW('Sanitation Data'!E83)))</f>
        <v/>
      </c>
      <c r="CX89" s="36" t="str">
        <f ca="true">+IF(OFFSET('Sanitation Data'!$E$32,0,10*ROW('Sanitation Data'!E83))="","",OFFSET('Sanitation Data'!$E$32,0,10*ROW('Sanitation Data'!E83)))</f>
        <v/>
      </c>
      <c r="CY89" s="36" t="str">
        <f ca="true">+IF(OFFSET('Sanitation Data'!$E$33,0,10*ROW('Sanitation Data'!E83))="","",OFFSET('Sanitation Data'!$E$33,0,10*ROW('Sanitation Data'!E83)))</f>
        <v/>
      </c>
      <c r="CZ89" s="36" t="str">
        <f ca="true">+IF(OFFSET('Sanitation Data'!$F$29,0,10*ROW('Sanitation Data'!F83))="","",OFFSET('Sanitation Data'!$F$29,0,10*ROW('Sanitation Data'!F83)))</f>
        <v/>
      </c>
      <c r="DA89" s="36" t="str">
        <f ca="true">+IF(OFFSET('Sanitation Data'!$F$30,0,10*ROW('Sanitation Data'!F83))="","",OFFSET('Sanitation Data'!$F$30,0,10*ROW('Sanitation Data'!F83)))</f>
        <v/>
      </c>
      <c r="DB89" s="36" t="str">
        <f ca="true">+IF(OFFSET('Sanitation Data'!$F$31,0,10*ROW('Sanitation Data'!F83))="","",OFFSET('Sanitation Data'!$F$31,0,10*ROW('Sanitation Data'!F83)))</f>
        <v/>
      </c>
      <c r="DC89" s="36" t="str">
        <f ca="true">+IF(OFFSET('Sanitation Data'!$F$32,0,10*ROW('Sanitation Data'!F83))="","",OFFSET('Sanitation Data'!$F$32,0,10*ROW('Sanitation Data'!F83)))</f>
        <v/>
      </c>
      <c r="DD89" s="36" t="str">
        <f ca="true">+IF(OFFSET('Sanitation Data'!$F$33,0,10*ROW('Sanitation Data'!F83))="","",OFFSET('Sanitation Data'!$F$33,0,10*ROW('Sanitation Data'!F83)))</f>
        <v/>
      </c>
      <c r="DE89" s="36" t="str">
        <f ca="true">+IF(OFFSET('Sanitation Data'!$G$29,0,10*ROW('Sanitation Data'!G83))="","",OFFSET('Sanitation Data'!$G$29,0,10*ROW('Sanitation Data'!G83)))</f>
        <v/>
      </c>
      <c r="DF89" s="36" t="str">
        <f ca="true">+IF(OFFSET('Sanitation Data'!$G$30,0,10*ROW('Sanitation Data'!G83))="","",OFFSET('Sanitation Data'!$G$30,0,10*ROW('Sanitation Data'!G83)))</f>
        <v/>
      </c>
      <c r="DG89" s="36" t="str">
        <f ca="true">+IF(OFFSET('Sanitation Data'!$G$31,0,10*ROW('Sanitation Data'!G83))="","",OFFSET('Sanitation Data'!$G$31,0,10*ROW('Sanitation Data'!G83)))</f>
        <v/>
      </c>
      <c r="DH89" s="36" t="str">
        <f ca="true">+IF(OFFSET('Sanitation Data'!$G$32,0,10*ROW('Sanitation Data'!G83))="","",OFFSET('Sanitation Data'!$G$32,0,10*ROW('Sanitation Data'!G83)))</f>
        <v/>
      </c>
      <c r="DI89" s="36" t="str">
        <f ca="true">+IF(OFFSET('Sanitation Data'!$G$33,0,10*ROW('Sanitation Data'!G83))="","",OFFSET('Sanitation Data'!$G$33,0,10*ROW('Sanitation Data'!G83)))</f>
        <v/>
      </c>
      <c r="DJ89" s="36" t="str">
        <f ca="true">+IF(OFFSET('Sanitation Data'!$H$29,0,10*ROW('Sanitation Data'!H83))="","",OFFSET('Sanitation Data'!$H$29,0,10*ROW('Sanitation Data'!H83)))</f>
        <v/>
      </c>
      <c r="DK89" s="36" t="str">
        <f ca="true">+IF(OFFSET('Sanitation Data'!$H$30,0,10*ROW('Sanitation Data'!H83))="","",OFFSET('Sanitation Data'!$H$30,0,10*ROW('Sanitation Data'!H83)))</f>
        <v/>
      </c>
      <c r="DL89" s="36" t="str">
        <f ca="true">+IF(OFFSET('Sanitation Data'!$H$31,0,10*ROW('Sanitation Data'!H83))="","",OFFSET('Sanitation Data'!$H$31,0,10*ROW('Sanitation Data'!H83)))</f>
        <v/>
      </c>
      <c r="DM89" s="36" t="str">
        <f ca="true">+IF(OFFSET('Sanitation Data'!$H$32,0,10*ROW('Sanitation Data'!H83))="","",OFFSET('Sanitation Data'!$H$32,0,10*ROW('Sanitation Data'!H83)))</f>
        <v/>
      </c>
      <c r="DN89" s="36" t="str">
        <f ca="true">+IF(OFFSET('Sanitation Data'!$H$33,0,10*ROW('Sanitation Data'!H83))="","",OFFSET('Sanitation Data'!$H$33,0,10*ROW('Sanitation Data'!H83)))</f>
        <v/>
      </c>
      <c r="DO89" s="36" t="str">
        <f ca="true">+IF(OFFSET('Hygiene Data'!$C$12,0,10*ROW('Hygiene Data'!C83))="","",OFFSET('Hygiene Data'!$C$12,0,10*ROW('Hygiene Data'!C83)))</f>
        <v/>
      </c>
      <c r="DP89" s="36" t="str">
        <f ca="true">+IF(OFFSET('Hygiene Data'!$C$13,0,10*ROW('Hygiene Data'!C83))="","",OFFSET('Hygiene Data'!$C$13,0,10*ROW('Hygiene Data'!C83)))</f>
        <v/>
      </c>
      <c r="DQ89" s="36" t="str">
        <f ca="true">+IF(OFFSET('Hygiene Data'!$C$14,0,10*ROW('Hygiene Data'!C83))="","",OFFSET('Hygiene Data'!$C$14,0,10*ROW('Hygiene Data'!C83)))</f>
        <v/>
      </c>
      <c r="DR89" s="36" t="str">
        <f ca="true">+IF(OFFSET('Hygiene Data'!$D$12,0,10*ROW('Hygiene Data'!D83))="","",OFFSET('Hygiene Data'!$D$12,0,10*ROW('Hygiene Data'!D83)))</f>
        <v/>
      </c>
      <c r="DS89" s="36" t="str">
        <f ca="true">+IF(OFFSET('Hygiene Data'!$D$13,0,10*ROW('Hygiene Data'!D83))="","",OFFSET('Hygiene Data'!$D$13,0,10*ROW('Hygiene Data'!D83)))</f>
        <v/>
      </c>
      <c r="DT89" s="36" t="str">
        <f ca="true">+IF(OFFSET('Hygiene Data'!$D$14,0,10*ROW('Hygiene Data'!D83))="","",OFFSET('Hygiene Data'!$D$14,0,10*ROW('Hygiene Data'!D83)))</f>
        <v/>
      </c>
      <c r="DU89" s="36" t="str">
        <f ca="true">+IF(OFFSET('Hygiene Data'!$E$12,0,10*ROW('Hygiene Data'!E83))="","",OFFSET('Hygiene Data'!$E$12,0,10*ROW('Hygiene Data'!E83)))</f>
        <v/>
      </c>
      <c r="DV89" s="36" t="str">
        <f ca="true">+IF(OFFSET('Hygiene Data'!$E$13,0,10*ROW('Hygiene Data'!E83))="","",OFFSET('Hygiene Data'!$E$13,0,10*ROW('Hygiene Data'!E83)))</f>
        <v/>
      </c>
      <c r="DW89" s="36" t="str">
        <f ca="true">+IF(OFFSET('Hygiene Data'!$E$14,0,10*ROW('Hygiene Data'!E83))="","",OFFSET('Hygiene Data'!$E$14,0,10*ROW('Hygiene Data'!E83)))</f>
        <v/>
      </c>
      <c r="DX89" s="36" t="str">
        <f ca="true">+IF(OFFSET('Hygiene Data'!$F$12,0,10*ROW('Hygiene Data'!F83))="","",OFFSET('Hygiene Data'!$F$12,0,10*ROW('Hygiene Data'!F83)))</f>
        <v/>
      </c>
      <c r="DY89" s="36" t="str">
        <f ca="true">+IF(OFFSET('Hygiene Data'!$F$13,0,10*ROW('Hygiene Data'!F83))="","",OFFSET('Hygiene Data'!$F$13,0,10*ROW('Hygiene Data'!F83)))</f>
        <v/>
      </c>
      <c r="DZ89" s="36" t="str">
        <f ca="true">+IF(OFFSET('Hygiene Data'!$F$14,0,10*ROW('Hygiene Data'!F83))="","",OFFSET('Hygiene Data'!$F$14,0,10*ROW('Hygiene Data'!F83)))</f>
        <v/>
      </c>
      <c r="EA89" s="36" t="str">
        <f ca="true">+IF(OFFSET('Hygiene Data'!$G$12,0,10*ROW('Hygiene Data'!G83))="","",OFFSET('Hygiene Data'!$G$12,0,10*ROW('Hygiene Data'!G83)))</f>
        <v/>
      </c>
      <c r="EB89" s="36" t="str">
        <f ca="true">+IF(OFFSET('Hygiene Data'!$G$13,0,10*ROW('Hygiene Data'!G83))="","",OFFSET('Hygiene Data'!$G$13,0,10*ROW('Hygiene Data'!G83)))</f>
        <v/>
      </c>
      <c r="EC89" s="36" t="str">
        <f ca="true">+IF(OFFSET('Hygiene Data'!$G$14,0,10*ROW('Hygiene Data'!G83))="","",OFFSET('Hygiene Data'!$G$14,0,10*ROW('Hygiene Data'!G83)))</f>
        <v/>
      </c>
      <c r="ED89" s="36" t="str">
        <f ca="true">+IF(OFFSET('Hygiene Data'!$H$12,0,10*ROW('Hygiene Data'!H83))="","",OFFSET('Hygiene Data'!$H$12,0,10*ROW('Hygiene Data'!H83)))</f>
        <v/>
      </c>
      <c r="EE89" s="36" t="str">
        <f ca="true">+IF(OFFSET('Hygiene Data'!$H$13,0,10*ROW('Hygiene Data'!H83))="","",OFFSET('Hygiene Data'!$H$13,0,10*ROW('Hygiene Data'!H83)))</f>
        <v/>
      </c>
      <c r="EF89" s="36" t="str">
        <f ca="true">+IF(OFFSET('Hygiene Data'!$H$14,0,10*ROW('Hygiene Data'!H83))="","",OFFSET('Hygiene Data'!$H$14,0,10*ROW('Hygiene Data'!H83)))</f>
        <v/>
      </c>
    </row>
    <row r="90" x14ac:dyDescent="0.2">
      <c r="A90" s="59" t="str">
        <f ca="true">+IF(OFFSET('Water Data'!$B$1,0,10*ROW('Water Data'!B87))="","",OFFSET('Water Data'!$B$1,0,10*ROW('Water Data'!B87)))</f>
        <v/>
      </c>
      <c r="B90" s="59" t="str">
        <f ca="true">+IF(OFFSET('Water Data'!$A$3,0,10*ROW('Water Data'!A87))="","",OFFSET('Water Data'!$A$3,0,10*ROW('Water Data'!A87)))</f>
        <v/>
      </c>
      <c r="C90" s="59" t="str">
        <f ca="true">+IF(OFFSET('Water Data'!$C$3,0,10*ROW('Water Data'!C87))="","",OFFSET('Water Data'!$C$3,0,10*ROW('Water Data'!C87)))</f>
        <v/>
      </c>
      <c r="D90" s="252"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52"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52"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52"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52"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52"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52"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52"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52"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52"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52"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52"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52"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52"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52"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52"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52"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52"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3"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3"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3"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3"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3"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3"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3"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3"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3"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3"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3"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3"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3"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3"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3"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3"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3"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3"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3"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3"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3"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3"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3"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3"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3"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3"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3"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3"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3"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3"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4"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4"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4"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4"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4"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4"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4"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4"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4"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4"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4"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4"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4"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4"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4"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4"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4"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4"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6" t="str">
        <f ca="true">+IF(OFFSET('Water Data'!$C$28,0,10*ROW('Water Data'!C84))="","",OFFSET('Water Data'!$C$28,0,10*ROW('Water Data'!C84)))</f>
        <v/>
      </c>
      <c r="BT90" s="36" t="str">
        <f ca="true">+IF(OFFSET('Water Data'!$C$29,0,10*ROW('Water Data'!C84))="","",OFFSET('Water Data'!$C$29,0,10*ROW('Water Data'!C84)))</f>
        <v/>
      </c>
      <c r="BU90" s="36" t="str">
        <f ca="true">+IF(OFFSET('Water Data'!$C$30,0,10*ROW('Water Data'!C84))="","",OFFSET('Water Data'!$C$30,0,10*ROW('Water Data'!C84)))</f>
        <v/>
      </c>
      <c r="BV90" s="36" t="str">
        <f ca="true">+IF(OFFSET('Water Data'!$D$28,0,10*ROW('Water Data'!D84))="","",OFFSET('Water Data'!$D$28,0,10*ROW('Water Data'!D84)))</f>
        <v/>
      </c>
      <c r="BW90" s="36" t="str">
        <f ca="true">+IF(OFFSET('Water Data'!$D$29,0,10*ROW('Water Data'!D84))="","",OFFSET('Water Data'!$D$29,0,10*ROW('Water Data'!D84)))</f>
        <v/>
      </c>
      <c r="BX90" s="36" t="str">
        <f ca="true">+IF(OFFSET('Water Data'!$D$30,0,10*ROW('Water Data'!D84))="","",OFFSET('Water Data'!$D$30,0,10*ROW('Water Data'!D84)))</f>
        <v/>
      </c>
      <c r="BY90" s="36" t="str">
        <f ca="true">+IF(OFFSET('Water Data'!$E$28,0,10*ROW('Water Data'!E84))="","",OFFSET('Water Data'!$E$28,0,10*ROW('Water Data'!E84)))</f>
        <v/>
      </c>
      <c r="BZ90" s="36" t="str">
        <f ca="true">+IF(OFFSET('Water Data'!$E$29,0,10*ROW('Water Data'!E84))="","",OFFSET('Water Data'!$E$29,0,10*ROW('Water Data'!E84)))</f>
        <v/>
      </c>
      <c r="CA90" s="36" t="str">
        <f ca="true">+IF(OFFSET('Water Data'!$E$30,0,10*ROW('Water Data'!E84))="","",OFFSET('Water Data'!$E$30,0,10*ROW('Water Data'!E84)))</f>
        <v/>
      </c>
      <c r="CB90" s="36" t="str">
        <f ca="true">+IF(OFFSET('Water Data'!$F$28,0,10*ROW('Water Data'!F84))="","",OFFSET('Water Data'!$F$28,0,10*ROW('Water Data'!F84)))</f>
        <v/>
      </c>
      <c r="CC90" s="36" t="str">
        <f ca="true">+IF(OFFSET('Water Data'!$F$29,0,10*ROW('Water Data'!F84))="","",OFFSET('Water Data'!$F$29,0,10*ROW('Water Data'!F84)))</f>
        <v/>
      </c>
      <c r="CD90" s="36" t="str">
        <f ca="true">+IF(OFFSET('Water Data'!$F$30,0,10*ROW('Water Data'!F84))="","",OFFSET('Water Data'!$F$30,0,10*ROW('Water Data'!F84)))</f>
        <v/>
      </c>
      <c r="CE90" s="36" t="str">
        <f ca="true">+IF(OFFSET('Water Data'!$G$28,0,10*ROW('Water Data'!G84))="","",OFFSET('Water Data'!$G$28,0,10*ROW('Water Data'!G84)))</f>
        <v/>
      </c>
      <c r="CF90" s="36" t="str">
        <f ca="true">+IF(OFFSET('Water Data'!$G$29,0,10*ROW('Water Data'!G84))="","",OFFSET('Water Data'!$G$29,0,10*ROW('Water Data'!G84)))</f>
        <v/>
      </c>
      <c r="CG90" s="36" t="str">
        <f ca="true">+IF(OFFSET('Water Data'!$G$30,0,10*ROW('Water Data'!G84))="","",OFFSET('Water Data'!$G$30,0,10*ROW('Water Data'!G84)))</f>
        <v/>
      </c>
      <c r="CH90" s="36" t="str">
        <f ca="true">+IF(OFFSET('Water Data'!$H$28,0,10*ROW('Water Data'!H84))="","",OFFSET('Water Data'!$H$28,0,10*ROW('Water Data'!H84)))</f>
        <v/>
      </c>
      <c r="CI90" s="36" t="str">
        <f ca="true">+IF(OFFSET('Water Data'!$H$29,0,10*ROW('Water Data'!H84))="","",OFFSET('Water Data'!$H$29,0,10*ROW('Water Data'!H84)))</f>
        <v/>
      </c>
      <c r="CJ90" s="36" t="str">
        <f ca="true">+IF(OFFSET('Water Data'!$H$30,0,10*ROW('Water Data'!H84))="","",OFFSET('Water Data'!$H$30,0,10*ROW('Water Data'!H84)))</f>
        <v/>
      </c>
      <c r="CK90" s="36" t="str">
        <f ca="true">+IF(OFFSET('Sanitation Data'!$C$29,0,10*ROW('Sanitation Data'!C84))="","",OFFSET('Sanitation Data'!$C$29,0,10*ROW('Sanitation Data'!C84)))</f>
        <v/>
      </c>
      <c r="CL90" s="36" t="str">
        <f ca="true">+IF(OFFSET('Sanitation Data'!$C$30,0,10*ROW('Sanitation Data'!C84))="","",OFFSET('Sanitation Data'!$C$30,0,10*ROW('Sanitation Data'!C84)))</f>
        <v/>
      </c>
      <c r="CM90" s="36" t="str">
        <f ca="true">+IF(OFFSET('Sanitation Data'!$C$31,0,10*ROW('Sanitation Data'!C84))="","",OFFSET('Sanitation Data'!$C$31,0,10*ROW('Sanitation Data'!C84)))</f>
        <v/>
      </c>
      <c r="CN90" s="36" t="str">
        <f ca="true">+IF(OFFSET('Sanitation Data'!$C$32,0,10*ROW('Sanitation Data'!C84))="","",OFFSET('Sanitation Data'!$C$32,0,10*ROW('Sanitation Data'!C84)))</f>
        <v/>
      </c>
      <c r="CO90" s="36" t="str">
        <f ca="true">+IF(OFFSET('Sanitation Data'!$C$33,0,10*ROW('Sanitation Data'!C84))="","",OFFSET('Sanitation Data'!$C$33,0,10*ROW('Sanitation Data'!C84)))</f>
        <v/>
      </c>
      <c r="CP90" s="36" t="str">
        <f ca="true">+IF(OFFSET('Sanitation Data'!$D$29,0,10*ROW('Sanitation Data'!D84))="","",OFFSET('Sanitation Data'!$D$29,0,10*ROW('Sanitation Data'!D84)))</f>
        <v/>
      </c>
      <c r="CQ90" s="36" t="str">
        <f ca="true">+IF(OFFSET('Sanitation Data'!$D$30,0,10*ROW('Sanitation Data'!D84))="","",OFFSET('Sanitation Data'!$D$30,0,10*ROW('Sanitation Data'!D84)))</f>
        <v/>
      </c>
      <c r="CR90" s="36" t="str">
        <f ca="true">+IF(OFFSET('Sanitation Data'!$D$31,0,10*ROW('Sanitation Data'!D84))="","",OFFSET('Sanitation Data'!$D$31,0,10*ROW('Sanitation Data'!D84)))</f>
        <v/>
      </c>
      <c r="CS90" s="36" t="str">
        <f ca="true">+IF(OFFSET('Sanitation Data'!$D$32,0,10*ROW('Sanitation Data'!D84))="","",OFFSET('Sanitation Data'!$D$32,0,10*ROW('Sanitation Data'!D84)))</f>
        <v/>
      </c>
      <c r="CT90" s="36" t="str">
        <f ca="true">+IF(OFFSET('Sanitation Data'!$D$33,0,10*ROW('Sanitation Data'!D84))="","",OFFSET('Sanitation Data'!$D$33,0,10*ROW('Sanitation Data'!D84)))</f>
        <v/>
      </c>
      <c r="CU90" s="36" t="str">
        <f ca="true">+IF(OFFSET('Sanitation Data'!$E$29,0,10*ROW('Sanitation Data'!E84))="","",OFFSET('Sanitation Data'!$E$29,0,10*ROW('Sanitation Data'!E84)))</f>
        <v/>
      </c>
      <c r="CV90" s="36" t="str">
        <f ca="true">+IF(OFFSET('Sanitation Data'!$E$30,0,10*ROW('Sanitation Data'!E84))="","",OFFSET('Sanitation Data'!$E$30,0,10*ROW('Sanitation Data'!E84)))</f>
        <v/>
      </c>
      <c r="CW90" s="36" t="str">
        <f ca="true">+IF(OFFSET('Sanitation Data'!$E$31,0,10*ROW('Sanitation Data'!E84))="","",OFFSET('Sanitation Data'!$E$31,0,10*ROW('Sanitation Data'!E84)))</f>
        <v/>
      </c>
      <c r="CX90" s="36" t="str">
        <f ca="true">+IF(OFFSET('Sanitation Data'!$E$32,0,10*ROW('Sanitation Data'!E84))="","",OFFSET('Sanitation Data'!$E$32,0,10*ROW('Sanitation Data'!E84)))</f>
        <v/>
      </c>
      <c r="CY90" s="36" t="str">
        <f ca="true">+IF(OFFSET('Sanitation Data'!$E$33,0,10*ROW('Sanitation Data'!E84))="","",OFFSET('Sanitation Data'!$E$33,0,10*ROW('Sanitation Data'!E84)))</f>
        <v/>
      </c>
      <c r="CZ90" s="36" t="str">
        <f ca="true">+IF(OFFSET('Sanitation Data'!$F$29,0,10*ROW('Sanitation Data'!F84))="","",OFFSET('Sanitation Data'!$F$29,0,10*ROW('Sanitation Data'!F84)))</f>
        <v/>
      </c>
      <c r="DA90" s="36" t="str">
        <f ca="true">+IF(OFFSET('Sanitation Data'!$F$30,0,10*ROW('Sanitation Data'!F84))="","",OFFSET('Sanitation Data'!$F$30,0,10*ROW('Sanitation Data'!F84)))</f>
        <v/>
      </c>
      <c r="DB90" s="36" t="str">
        <f ca="true">+IF(OFFSET('Sanitation Data'!$F$31,0,10*ROW('Sanitation Data'!F84))="","",OFFSET('Sanitation Data'!$F$31,0,10*ROW('Sanitation Data'!F84)))</f>
        <v/>
      </c>
      <c r="DC90" s="36" t="str">
        <f ca="true">+IF(OFFSET('Sanitation Data'!$F$32,0,10*ROW('Sanitation Data'!F84))="","",OFFSET('Sanitation Data'!$F$32,0,10*ROW('Sanitation Data'!F84)))</f>
        <v/>
      </c>
      <c r="DD90" s="36" t="str">
        <f ca="true">+IF(OFFSET('Sanitation Data'!$F$33,0,10*ROW('Sanitation Data'!F84))="","",OFFSET('Sanitation Data'!$F$33,0,10*ROW('Sanitation Data'!F84)))</f>
        <v/>
      </c>
      <c r="DE90" s="36" t="str">
        <f ca="true">+IF(OFFSET('Sanitation Data'!$G$29,0,10*ROW('Sanitation Data'!G84))="","",OFFSET('Sanitation Data'!$G$29,0,10*ROW('Sanitation Data'!G84)))</f>
        <v/>
      </c>
      <c r="DF90" s="36" t="str">
        <f ca="true">+IF(OFFSET('Sanitation Data'!$G$30,0,10*ROW('Sanitation Data'!G84))="","",OFFSET('Sanitation Data'!$G$30,0,10*ROW('Sanitation Data'!G84)))</f>
        <v/>
      </c>
      <c r="DG90" s="36" t="str">
        <f ca="true">+IF(OFFSET('Sanitation Data'!$G$31,0,10*ROW('Sanitation Data'!G84))="","",OFFSET('Sanitation Data'!$G$31,0,10*ROW('Sanitation Data'!G84)))</f>
        <v/>
      </c>
      <c r="DH90" s="36" t="str">
        <f ca="true">+IF(OFFSET('Sanitation Data'!$G$32,0,10*ROW('Sanitation Data'!G84))="","",OFFSET('Sanitation Data'!$G$32,0,10*ROW('Sanitation Data'!G84)))</f>
        <v/>
      </c>
      <c r="DI90" s="36" t="str">
        <f ca="true">+IF(OFFSET('Sanitation Data'!$G$33,0,10*ROW('Sanitation Data'!G84))="","",OFFSET('Sanitation Data'!$G$33,0,10*ROW('Sanitation Data'!G84)))</f>
        <v/>
      </c>
      <c r="DJ90" s="36" t="str">
        <f ca="true">+IF(OFFSET('Sanitation Data'!$H$29,0,10*ROW('Sanitation Data'!H84))="","",OFFSET('Sanitation Data'!$H$29,0,10*ROW('Sanitation Data'!H84)))</f>
        <v/>
      </c>
      <c r="DK90" s="36" t="str">
        <f ca="true">+IF(OFFSET('Sanitation Data'!$H$30,0,10*ROW('Sanitation Data'!H84))="","",OFFSET('Sanitation Data'!$H$30,0,10*ROW('Sanitation Data'!H84)))</f>
        <v/>
      </c>
      <c r="DL90" s="36" t="str">
        <f ca="true">+IF(OFFSET('Sanitation Data'!$H$31,0,10*ROW('Sanitation Data'!H84))="","",OFFSET('Sanitation Data'!$H$31,0,10*ROW('Sanitation Data'!H84)))</f>
        <v/>
      </c>
      <c r="DM90" s="36" t="str">
        <f ca="true">+IF(OFFSET('Sanitation Data'!$H$32,0,10*ROW('Sanitation Data'!H84))="","",OFFSET('Sanitation Data'!$H$32,0,10*ROW('Sanitation Data'!H84)))</f>
        <v/>
      </c>
      <c r="DN90" s="36" t="str">
        <f ca="true">+IF(OFFSET('Sanitation Data'!$H$33,0,10*ROW('Sanitation Data'!H84))="","",OFFSET('Sanitation Data'!$H$33,0,10*ROW('Sanitation Data'!H84)))</f>
        <v/>
      </c>
      <c r="DO90" s="36" t="str">
        <f ca="true">+IF(OFFSET('Hygiene Data'!$C$12,0,10*ROW('Hygiene Data'!C84))="","",OFFSET('Hygiene Data'!$C$12,0,10*ROW('Hygiene Data'!C84)))</f>
        <v/>
      </c>
      <c r="DP90" s="36" t="str">
        <f ca="true">+IF(OFFSET('Hygiene Data'!$C$13,0,10*ROW('Hygiene Data'!C84))="","",OFFSET('Hygiene Data'!$C$13,0,10*ROW('Hygiene Data'!C84)))</f>
        <v/>
      </c>
      <c r="DQ90" s="36" t="str">
        <f ca="true">+IF(OFFSET('Hygiene Data'!$C$14,0,10*ROW('Hygiene Data'!C84))="","",OFFSET('Hygiene Data'!$C$14,0,10*ROW('Hygiene Data'!C84)))</f>
        <v/>
      </c>
      <c r="DR90" s="36" t="str">
        <f ca="true">+IF(OFFSET('Hygiene Data'!$D$12,0,10*ROW('Hygiene Data'!D84))="","",OFFSET('Hygiene Data'!$D$12,0,10*ROW('Hygiene Data'!D84)))</f>
        <v/>
      </c>
      <c r="DS90" s="36" t="str">
        <f ca="true">+IF(OFFSET('Hygiene Data'!$D$13,0,10*ROW('Hygiene Data'!D84))="","",OFFSET('Hygiene Data'!$D$13,0,10*ROW('Hygiene Data'!D84)))</f>
        <v/>
      </c>
      <c r="DT90" s="36" t="str">
        <f ca="true">+IF(OFFSET('Hygiene Data'!$D$14,0,10*ROW('Hygiene Data'!D84))="","",OFFSET('Hygiene Data'!$D$14,0,10*ROW('Hygiene Data'!D84)))</f>
        <v/>
      </c>
      <c r="DU90" s="36" t="str">
        <f ca="true">+IF(OFFSET('Hygiene Data'!$E$12,0,10*ROW('Hygiene Data'!E84))="","",OFFSET('Hygiene Data'!$E$12,0,10*ROW('Hygiene Data'!E84)))</f>
        <v/>
      </c>
      <c r="DV90" s="36" t="str">
        <f ca="true">+IF(OFFSET('Hygiene Data'!$E$13,0,10*ROW('Hygiene Data'!E84))="","",OFFSET('Hygiene Data'!$E$13,0,10*ROW('Hygiene Data'!E84)))</f>
        <v/>
      </c>
      <c r="DW90" s="36" t="str">
        <f ca="true">+IF(OFFSET('Hygiene Data'!$E$14,0,10*ROW('Hygiene Data'!E84))="","",OFFSET('Hygiene Data'!$E$14,0,10*ROW('Hygiene Data'!E84)))</f>
        <v/>
      </c>
      <c r="DX90" s="36" t="str">
        <f ca="true">+IF(OFFSET('Hygiene Data'!$F$12,0,10*ROW('Hygiene Data'!F84))="","",OFFSET('Hygiene Data'!$F$12,0,10*ROW('Hygiene Data'!F84)))</f>
        <v/>
      </c>
      <c r="DY90" s="36" t="str">
        <f ca="true">+IF(OFFSET('Hygiene Data'!$F$13,0,10*ROW('Hygiene Data'!F84))="","",OFFSET('Hygiene Data'!$F$13,0,10*ROW('Hygiene Data'!F84)))</f>
        <v/>
      </c>
      <c r="DZ90" s="36" t="str">
        <f ca="true">+IF(OFFSET('Hygiene Data'!$F$14,0,10*ROW('Hygiene Data'!F84))="","",OFFSET('Hygiene Data'!$F$14,0,10*ROW('Hygiene Data'!F84)))</f>
        <v/>
      </c>
      <c r="EA90" s="36" t="str">
        <f ca="true">+IF(OFFSET('Hygiene Data'!$G$12,0,10*ROW('Hygiene Data'!G84))="","",OFFSET('Hygiene Data'!$G$12,0,10*ROW('Hygiene Data'!G84)))</f>
        <v/>
      </c>
      <c r="EB90" s="36" t="str">
        <f ca="true">+IF(OFFSET('Hygiene Data'!$G$13,0,10*ROW('Hygiene Data'!G84))="","",OFFSET('Hygiene Data'!$G$13,0,10*ROW('Hygiene Data'!G84)))</f>
        <v/>
      </c>
      <c r="EC90" s="36" t="str">
        <f ca="true">+IF(OFFSET('Hygiene Data'!$G$14,0,10*ROW('Hygiene Data'!G84))="","",OFFSET('Hygiene Data'!$G$14,0,10*ROW('Hygiene Data'!G84)))</f>
        <v/>
      </c>
      <c r="ED90" s="36" t="str">
        <f ca="true">+IF(OFFSET('Hygiene Data'!$H$12,0,10*ROW('Hygiene Data'!H84))="","",OFFSET('Hygiene Data'!$H$12,0,10*ROW('Hygiene Data'!H84)))</f>
        <v/>
      </c>
      <c r="EE90" s="36" t="str">
        <f ca="true">+IF(OFFSET('Hygiene Data'!$H$13,0,10*ROW('Hygiene Data'!H84))="","",OFFSET('Hygiene Data'!$H$13,0,10*ROW('Hygiene Data'!H84)))</f>
        <v/>
      </c>
      <c r="EF90" s="36" t="str">
        <f ca="true">+IF(OFFSET('Hygiene Data'!$H$14,0,10*ROW('Hygiene Data'!H84))="","",OFFSET('Hygiene Data'!$H$14,0,10*ROW('Hygiene Data'!H84)))</f>
        <v/>
      </c>
    </row>
    <row r="91" x14ac:dyDescent="0.2">
      <c r="A91" s="59" t="str">
        <f ca="true">+IF(OFFSET('Water Data'!$B$1,0,10*ROW('Water Data'!B88))="","",OFFSET('Water Data'!$B$1,0,10*ROW('Water Data'!B88)))</f>
        <v/>
      </c>
      <c r="B91" s="59" t="str">
        <f ca="true">+IF(OFFSET('Water Data'!$A$3,0,10*ROW('Water Data'!A88))="","",OFFSET('Water Data'!$A$3,0,10*ROW('Water Data'!A88)))</f>
        <v/>
      </c>
      <c r="C91" s="59" t="str">
        <f ca="true">+IF(OFFSET('Water Data'!$C$3,0,10*ROW('Water Data'!C88))="","",OFFSET('Water Data'!$C$3,0,10*ROW('Water Data'!C88)))</f>
        <v/>
      </c>
      <c r="D91" s="252"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52"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52"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52"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52"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52"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52"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52"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52"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52"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52"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52"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52"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52"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52"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52"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52"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52"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3"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3"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3"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3"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3"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3"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3"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3"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3"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3"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3"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3"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3"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3"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3"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3"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3"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3"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3"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3"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3"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3"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3"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3"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3"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3"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3"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3"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3"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3"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4"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4"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4"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4"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4"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4"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4"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4"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4"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4"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4"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4"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4"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4"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4"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4"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4"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4"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6" t="str">
        <f ca="true">+IF(OFFSET('Water Data'!$C$28,0,10*ROW('Water Data'!C85))="","",OFFSET('Water Data'!$C$28,0,10*ROW('Water Data'!C85)))</f>
        <v/>
      </c>
      <c r="BT91" s="36" t="str">
        <f ca="true">+IF(OFFSET('Water Data'!$C$29,0,10*ROW('Water Data'!C85))="","",OFFSET('Water Data'!$C$29,0,10*ROW('Water Data'!C85)))</f>
        <v/>
      </c>
      <c r="BU91" s="36" t="str">
        <f ca="true">+IF(OFFSET('Water Data'!$C$30,0,10*ROW('Water Data'!C85))="","",OFFSET('Water Data'!$C$30,0,10*ROW('Water Data'!C85)))</f>
        <v/>
      </c>
      <c r="BV91" s="36" t="str">
        <f ca="true">+IF(OFFSET('Water Data'!$D$28,0,10*ROW('Water Data'!D85))="","",OFFSET('Water Data'!$D$28,0,10*ROW('Water Data'!D85)))</f>
        <v/>
      </c>
      <c r="BW91" s="36" t="str">
        <f ca="true">+IF(OFFSET('Water Data'!$D$29,0,10*ROW('Water Data'!D85))="","",OFFSET('Water Data'!$D$29,0,10*ROW('Water Data'!D85)))</f>
        <v/>
      </c>
      <c r="BX91" s="36" t="str">
        <f ca="true">+IF(OFFSET('Water Data'!$D$30,0,10*ROW('Water Data'!D85))="","",OFFSET('Water Data'!$D$30,0,10*ROW('Water Data'!D85)))</f>
        <v/>
      </c>
      <c r="BY91" s="36" t="str">
        <f ca="true">+IF(OFFSET('Water Data'!$E$28,0,10*ROW('Water Data'!E85))="","",OFFSET('Water Data'!$E$28,0,10*ROW('Water Data'!E85)))</f>
        <v/>
      </c>
      <c r="BZ91" s="36" t="str">
        <f ca="true">+IF(OFFSET('Water Data'!$E$29,0,10*ROW('Water Data'!E85))="","",OFFSET('Water Data'!$E$29,0,10*ROW('Water Data'!E85)))</f>
        <v/>
      </c>
      <c r="CA91" s="36" t="str">
        <f ca="true">+IF(OFFSET('Water Data'!$E$30,0,10*ROW('Water Data'!E85))="","",OFFSET('Water Data'!$E$30,0,10*ROW('Water Data'!E85)))</f>
        <v/>
      </c>
      <c r="CB91" s="36" t="str">
        <f ca="true">+IF(OFFSET('Water Data'!$F$28,0,10*ROW('Water Data'!F85))="","",OFFSET('Water Data'!$F$28,0,10*ROW('Water Data'!F85)))</f>
        <v/>
      </c>
      <c r="CC91" s="36" t="str">
        <f ca="true">+IF(OFFSET('Water Data'!$F$29,0,10*ROW('Water Data'!F85))="","",OFFSET('Water Data'!$F$29,0,10*ROW('Water Data'!F85)))</f>
        <v/>
      </c>
      <c r="CD91" s="36" t="str">
        <f ca="true">+IF(OFFSET('Water Data'!$F$30,0,10*ROW('Water Data'!F85))="","",OFFSET('Water Data'!$F$30,0,10*ROW('Water Data'!F85)))</f>
        <v/>
      </c>
      <c r="CE91" s="36" t="str">
        <f ca="true">+IF(OFFSET('Water Data'!$G$28,0,10*ROW('Water Data'!G85))="","",OFFSET('Water Data'!$G$28,0,10*ROW('Water Data'!G85)))</f>
        <v/>
      </c>
      <c r="CF91" s="36" t="str">
        <f ca="true">+IF(OFFSET('Water Data'!$G$29,0,10*ROW('Water Data'!G85))="","",OFFSET('Water Data'!$G$29,0,10*ROW('Water Data'!G85)))</f>
        <v/>
      </c>
      <c r="CG91" s="36" t="str">
        <f ca="true">+IF(OFFSET('Water Data'!$G$30,0,10*ROW('Water Data'!G85))="","",OFFSET('Water Data'!$G$30,0,10*ROW('Water Data'!G85)))</f>
        <v/>
      </c>
      <c r="CH91" s="36" t="str">
        <f ca="true">+IF(OFFSET('Water Data'!$H$28,0,10*ROW('Water Data'!H85))="","",OFFSET('Water Data'!$H$28,0,10*ROW('Water Data'!H85)))</f>
        <v/>
      </c>
      <c r="CI91" s="36" t="str">
        <f ca="true">+IF(OFFSET('Water Data'!$H$29,0,10*ROW('Water Data'!H85))="","",OFFSET('Water Data'!$H$29,0,10*ROW('Water Data'!H85)))</f>
        <v/>
      </c>
      <c r="CJ91" s="36" t="str">
        <f ca="true">+IF(OFFSET('Water Data'!$H$30,0,10*ROW('Water Data'!H85))="","",OFFSET('Water Data'!$H$30,0,10*ROW('Water Data'!H85)))</f>
        <v/>
      </c>
      <c r="CK91" s="36" t="str">
        <f ca="true">+IF(OFFSET('Sanitation Data'!$C$29,0,10*ROW('Sanitation Data'!C85))="","",OFFSET('Sanitation Data'!$C$29,0,10*ROW('Sanitation Data'!C85)))</f>
        <v/>
      </c>
      <c r="CL91" s="36" t="str">
        <f ca="true">+IF(OFFSET('Sanitation Data'!$C$30,0,10*ROW('Sanitation Data'!C85))="","",OFFSET('Sanitation Data'!$C$30,0,10*ROW('Sanitation Data'!C85)))</f>
        <v/>
      </c>
      <c r="CM91" s="36" t="str">
        <f ca="true">+IF(OFFSET('Sanitation Data'!$C$31,0,10*ROW('Sanitation Data'!C85))="","",OFFSET('Sanitation Data'!$C$31,0,10*ROW('Sanitation Data'!C85)))</f>
        <v/>
      </c>
      <c r="CN91" s="36" t="str">
        <f ca="true">+IF(OFFSET('Sanitation Data'!$C$32,0,10*ROW('Sanitation Data'!C85))="","",OFFSET('Sanitation Data'!$C$32,0,10*ROW('Sanitation Data'!C85)))</f>
        <v/>
      </c>
      <c r="CO91" s="36" t="str">
        <f ca="true">+IF(OFFSET('Sanitation Data'!$C$33,0,10*ROW('Sanitation Data'!C85))="","",OFFSET('Sanitation Data'!$C$33,0,10*ROW('Sanitation Data'!C85)))</f>
        <v/>
      </c>
      <c r="CP91" s="36" t="str">
        <f ca="true">+IF(OFFSET('Sanitation Data'!$D$29,0,10*ROW('Sanitation Data'!D85))="","",OFFSET('Sanitation Data'!$D$29,0,10*ROW('Sanitation Data'!D85)))</f>
        <v/>
      </c>
      <c r="CQ91" s="36" t="str">
        <f ca="true">+IF(OFFSET('Sanitation Data'!$D$30,0,10*ROW('Sanitation Data'!D85))="","",OFFSET('Sanitation Data'!$D$30,0,10*ROW('Sanitation Data'!D85)))</f>
        <v/>
      </c>
      <c r="CR91" s="36" t="str">
        <f ca="true">+IF(OFFSET('Sanitation Data'!$D$31,0,10*ROW('Sanitation Data'!D85))="","",OFFSET('Sanitation Data'!$D$31,0,10*ROW('Sanitation Data'!D85)))</f>
        <v/>
      </c>
      <c r="CS91" s="36" t="str">
        <f ca="true">+IF(OFFSET('Sanitation Data'!$D$32,0,10*ROW('Sanitation Data'!D85))="","",OFFSET('Sanitation Data'!$D$32,0,10*ROW('Sanitation Data'!D85)))</f>
        <v/>
      </c>
      <c r="CT91" s="36" t="str">
        <f ca="true">+IF(OFFSET('Sanitation Data'!$D$33,0,10*ROW('Sanitation Data'!D85))="","",OFFSET('Sanitation Data'!$D$33,0,10*ROW('Sanitation Data'!D85)))</f>
        <v/>
      </c>
      <c r="CU91" s="36" t="str">
        <f ca="true">+IF(OFFSET('Sanitation Data'!$E$29,0,10*ROW('Sanitation Data'!E85))="","",OFFSET('Sanitation Data'!$E$29,0,10*ROW('Sanitation Data'!E85)))</f>
        <v/>
      </c>
      <c r="CV91" s="36" t="str">
        <f ca="true">+IF(OFFSET('Sanitation Data'!$E$30,0,10*ROW('Sanitation Data'!E85))="","",OFFSET('Sanitation Data'!$E$30,0,10*ROW('Sanitation Data'!E85)))</f>
        <v/>
      </c>
      <c r="CW91" s="36" t="str">
        <f ca="true">+IF(OFFSET('Sanitation Data'!$E$31,0,10*ROW('Sanitation Data'!E85))="","",OFFSET('Sanitation Data'!$E$31,0,10*ROW('Sanitation Data'!E85)))</f>
        <v/>
      </c>
      <c r="CX91" s="36" t="str">
        <f ca="true">+IF(OFFSET('Sanitation Data'!$E$32,0,10*ROW('Sanitation Data'!E85))="","",OFFSET('Sanitation Data'!$E$32,0,10*ROW('Sanitation Data'!E85)))</f>
        <v/>
      </c>
      <c r="CY91" s="36" t="str">
        <f ca="true">+IF(OFFSET('Sanitation Data'!$E$33,0,10*ROW('Sanitation Data'!E85))="","",OFFSET('Sanitation Data'!$E$33,0,10*ROW('Sanitation Data'!E85)))</f>
        <v/>
      </c>
      <c r="CZ91" s="36" t="str">
        <f ca="true">+IF(OFFSET('Sanitation Data'!$F$29,0,10*ROW('Sanitation Data'!F85))="","",OFFSET('Sanitation Data'!$F$29,0,10*ROW('Sanitation Data'!F85)))</f>
        <v/>
      </c>
      <c r="DA91" s="36" t="str">
        <f ca="true">+IF(OFFSET('Sanitation Data'!$F$30,0,10*ROW('Sanitation Data'!F85))="","",OFFSET('Sanitation Data'!$F$30,0,10*ROW('Sanitation Data'!F85)))</f>
        <v/>
      </c>
      <c r="DB91" s="36" t="str">
        <f ca="true">+IF(OFFSET('Sanitation Data'!$F$31,0,10*ROW('Sanitation Data'!F85))="","",OFFSET('Sanitation Data'!$F$31,0,10*ROW('Sanitation Data'!F85)))</f>
        <v/>
      </c>
      <c r="DC91" s="36" t="str">
        <f ca="true">+IF(OFFSET('Sanitation Data'!$F$32,0,10*ROW('Sanitation Data'!F85))="","",OFFSET('Sanitation Data'!$F$32,0,10*ROW('Sanitation Data'!F85)))</f>
        <v/>
      </c>
      <c r="DD91" s="36" t="str">
        <f ca="true">+IF(OFFSET('Sanitation Data'!$F$33,0,10*ROW('Sanitation Data'!F85))="","",OFFSET('Sanitation Data'!$F$33,0,10*ROW('Sanitation Data'!F85)))</f>
        <v/>
      </c>
      <c r="DE91" s="36" t="str">
        <f ca="true">+IF(OFFSET('Sanitation Data'!$G$29,0,10*ROW('Sanitation Data'!G85))="","",OFFSET('Sanitation Data'!$G$29,0,10*ROW('Sanitation Data'!G85)))</f>
        <v/>
      </c>
      <c r="DF91" s="36" t="str">
        <f ca="true">+IF(OFFSET('Sanitation Data'!$G$30,0,10*ROW('Sanitation Data'!G85))="","",OFFSET('Sanitation Data'!$G$30,0,10*ROW('Sanitation Data'!G85)))</f>
        <v/>
      </c>
      <c r="DG91" s="36" t="str">
        <f ca="true">+IF(OFFSET('Sanitation Data'!$G$31,0,10*ROW('Sanitation Data'!G85))="","",OFFSET('Sanitation Data'!$G$31,0,10*ROW('Sanitation Data'!G85)))</f>
        <v/>
      </c>
      <c r="DH91" s="36" t="str">
        <f ca="true">+IF(OFFSET('Sanitation Data'!$G$32,0,10*ROW('Sanitation Data'!G85))="","",OFFSET('Sanitation Data'!$G$32,0,10*ROW('Sanitation Data'!G85)))</f>
        <v/>
      </c>
      <c r="DI91" s="36" t="str">
        <f ca="true">+IF(OFFSET('Sanitation Data'!$G$33,0,10*ROW('Sanitation Data'!G85))="","",OFFSET('Sanitation Data'!$G$33,0,10*ROW('Sanitation Data'!G85)))</f>
        <v/>
      </c>
      <c r="DJ91" s="36" t="str">
        <f ca="true">+IF(OFFSET('Sanitation Data'!$H$29,0,10*ROW('Sanitation Data'!H85))="","",OFFSET('Sanitation Data'!$H$29,0,10*ROW('Sanitation Data'!H85)))</f>
        <v/>
      </c>
      <c r="DK91" s="36" t="str">
        <f ca="true">+IF(OFFSET('Sanitation Data'!$H$30,0,10*ROW('Sanitation Data'!H85))="","",OFFSET('Sanitation Data'!$H$30,0,10*ROW('Sanitation Data'!H85)))</f>
        <v/>
      </c>
      <c r="DL91" s="36" t="str">
        <f ca="true">+IF(OFFSET('Sanitation Data'!$H$31,0,10*ROW('Sanitation Data'!H85))="","",OFFSET('Sanitation Data'!$H$31,0,10*ROW('Sanitation Data'!H85)))</f>
        <v/>
      </c>
      <c r="DM91" s="36" t="str">
        <f ca="true">+IF(OFFSET('Sanitation Data'!$H$32,0,10*ROW('Sanitation Data'!H85))="","",OFFSET('Sanitation Data'!$H$32,0,10*ROW('Sanitation Data'!H85)))</f>
        <v/>
      </c>
      <c r="DN91" s="36" t="str">
        <f ca="true">+IF(OFFSET('Sanitation Data'!$H$33,0,10*ROW('Sanitation Data'!H85))="","",OFFSET('Sanitation Data'!$H$33,0,10*ROW('Sanitation Data'!H85)))</f>
        <v/>
      </c>
      <c r="DO91" s="36" t="str">
        <f ca="true">+IF(OFFSET('Hygiene Data'!$C$12,0,10*ROW('Hygiene Data'!C85))="","",OFFSET('Hygiene Data'!$C$12,0,10*ROW('Hygiene Data'!C85)))</f>
        <v/>
      </c>
      <c r="DP91" s="36" t="str">
        <f ca="true">+IF(OFFSET('Hygiene Data'!$C$13,0,10*ROW('Hygiene Data'!C85))="","",OFFSET('Hygiene Data'!$C$13,0,10*ROW('Hygiene Data'!C85)))</f>
        <v/>
      </c>
      <c r="DQ91" s="36" t="str">
        <f ca="true">+IF(OFFSET('Hygiene Data'!$C$14,0,10*ROW('Hygiene Data'!C85))="","",OFFSET('Hygiene Data'!$C$14,0,10*ROW('Hygiene Data'!C85)))</f>
        <v/>
      </c>
      <c r="DR91" s="36" t="str">
        <f ca="true">+IF(OFFSET('Hygiene Data'!$D$12,0,10*ROW('Hygiene Data'!D85))="","",OFFSET('Hygiene Data'!$D$12,0,10*ROW('Hygiene Data'!D85)))</f>
        <v/>
      </c>
      <c r="DS91" s="36" t="str">
        <f ca="true">+IF(OFFSET('Hygiene Data'!$D$13,0,10*ROW('Hygiene Data'!D85))="","",OFFSET('Hygiene Data'!$D$13,0,10*ROW('Hygiene Data'!D85)))</f>
        <v/>
      </c>
      <c r="DT91" s="36" t="str">
        <f ca="true">+IF(OFFSET('Hygiene Data'!$D$14,0,10*ROW('Hygiene Data'!D85))="","",OFFSET('Hygiene Data'!$D$14,0,10*ROW('Hygiene Data'!D85)))</f>
        <v/>
      </c>
      <c r="DU91" s="36" t="str">
        <f ca="true">+IF(OFFSET('Hygiene Data'!$E$12,0,10*ROW('Hygiene Data'!E85))="","",OFFSET('Hygiene Data'!$E$12,0,10*ROW('Hygiene Data'!E85)))</f>
        <v/>
      </c>
      <c r="DV91" s="36" t="str">
        <f ca="true">+IF(OFFSET('Hygiene Data'!$E$13,0,10*ROW('Hygiene Data'!E85))="","",OFFSET('Hygiene Data'!$E$13,0,10*ROW('Hygiene Data'!E85)))</f>
        <v/>
      </c>
      <c r="DW91" s="36" t="str">
        <f ca="true">+IF(OFFSET('Hygiene Data'!$E$14,0,10*ROW('Hygiene Data'!E85))="","",OFFSET('Hygiene Data'!$E$14,0,10*ROW('Hygiene Data'!E85)))</f>
        <v/>
      </c>
      <c r="DX91" s="36" t="str">
        <f ca="true">+IF(OFFSET('Hygiene Data'!$F$12,0,10*ROW('Hygiene Data'!F85))="","",OFFSET('Hygiene Data'!$F$12,0,10*ROW('Hygiene Data'!F85)))</f>
        <v/>
      </c>
      <c r="DY91" s="36" t="str">
        <f ca="true">+IF(OFFSET('Hygiene Data'!$F$13,0,10*ROW('Hygiene Data'!F85))="","",OFFSET('Hygiene Data'!$F$13,0,10*ROW('Hygiene Data'!F85)))</f>
        <v/>
      </c>
      <c r="DZ91" s="36" t="str">
        <f ca="true">+IF(OFFSET('Hygiene Data'!$F$14,0,10*ROW('Hygiene Data'!F85))="","",OFFSET('Hygiene Data'!$F$14,0,10*ROW('Hygiene Data'!F85)))</f>
        <v/>
      </c>
      <c r="EA91" s="36" t="str">
        <f ca="true">+IF(OFFSET('Hygiene Data'!$G$12,0,10*ROW('Hygiene Data'!G85))="","",OFFSET('Hygiene Data'!$G$12,0,10*ROW('Hygiene Data'!G85)))</f>
        <v/>
      </c>
      <c r="EB91" s="36" t="str">
        <f ca="true">+IF(OFFSET('Hygiene Data'!$G$13,0,10*ROW('Hygiene Data'!G85))="","",OFFSET('Hygiene Data'!$G$13,0,10*ROW('Hygiene Data'!G85)))</f>
        <v/>
      </c>
      <c r="EC91" s="36" t="str">
        <f ca="true">+IF(OFFSET('Hygiene Data'!$G$14,0,10*ROW('Hygiene Data'!G85))="","",OFFSET('Hygiene Data'!$G$14,0,10*ROW('Hygiene Data'!G85)))</f>
        <v/>
      </c>
      <c r="ED91" s="36" t="str">
        <f ca="true">+IF(OFFSET('Hygiene Data'!$H$12,0,10*ROW('Hygiene Data'!H85))="","",OFFSET('Hygiene Data'!$H$12,0,10*ROW('Hygiene Data'!H85)))</f>
        <v/>
      </c>
      <c r="EE91" s="36" t="str">
        <f ca="true">+IF(OFFSET('Hygiene Data'!$H$13,0,10*ROW('Hygiene Data'!H85))="","",OFFSET('Hygiene Data'!$H$13,0,10*ROW('Hygiene Data'!H85)))</f>
        <v/>
      </c>
      <c r="EF91" s="36" t="str">
        <f ca="true">+IF(OFFSET('Hygiene Data'!$H$14,0,10*ROW('Hygiene Data'!H85))="","",OFFSET('Hygiene Data'!$H$14,0,10*ROW('Hygiene Data'!H85)))</f>
        <v/>
      </c>
    </row>
    <row r="92" x14ac:dyDescent="0.2">
      <c r="A92" s="59" t="str">
        <f ca="true">+IF(OFFSET('Water Data'!$B$1,0,10*ROW('Water Data'!B89))="","",OFFSET('Water Data'!$B$1,0,10*ROW('Water Data'!B89)))</f>
        <v/>
      </c>
      <c r="B92" s="59" t="str">
        <f ca="true">+IF(OFFSET('Water Data'!$A$3,0,10*ROW('Water Data'!A89))="","",OFFSET('Water Data'!$A$3,0,10*ROW('Water Data'!A89)))</f>
        <v/>
      </c>
      <c r="C92" s="59" t="str">
        <f ca="true">+IF(OFFSET('Water Data'!$C$3,0,10*ROW('Water Data'!C89))="","",OFFSET('Water Data'!$C$3,0,10*ROW('Water Data'!C89)))</f>
        <v/>
      </c>
      <c r="D92" s="252"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52"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52"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52"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52"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52"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52"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52"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52"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52"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52"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52"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52"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52"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52"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52"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52"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52"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3"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3"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3"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3"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3"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3"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3"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3"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3"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3"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3"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3"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3"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3"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3"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3"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3"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3"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3"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3"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3"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3"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3"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3"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3"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3"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3"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3"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3"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3"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4"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4"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4"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4"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4"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4"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4"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4"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4"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4"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4"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4"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4"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4"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4"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4"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4"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4"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6" t="str">
        <f ca="true">+IF(OFFSET('Water Data'!$C$28,0,10*ROW('Water Data'!C86))="","",OFFSET('Water Data'!$C$28,0,10*ROW('Water Data'!C86)))</f>
        <v/>
      </c>
      <c r="BT92" s="36" t="str">
        <f ca="true">+IF(OFFSET('Water Data'!$C$29,0,10*ROW('Water Data'!C86))="","",OFFSET('Water Data'!$C$29,0,10*ROW('Water Data'!C86)))</f>
        <v/>
      </c>
      <c r="BU92" s="36" t="str">
        <f ca="true">+IF(OFFSET('Water Data'!$C$30,0,10*ROW('Water Data'!C86))="","",OFFSET('Water Data'!$C$30,0,10*ROW('Water Data'!C86)))</f>
        <v/>
      </c>
      <c r="BV92" s="36" t="str">
        <f ca="true">+IF(OFFSET('Water Data'!$D$28,0,10*ROW('Water Data'!D86))="","",OFFSET('Water Data'!$D$28,0,10*ROW('Water Data'!D86)))</f>
        <v/>
      </c>
      <c r="BW92" s="36" t="str">
        <f ca="true">+IF(OFFSET('Water Data'!$D$29,0,10*ROW('Water Data'!D86))="","",OFFSET('Water Data'!$D$29,0,10*ROW('Water Data'!D86)))</f>
        <v/>
      </c>
      <c r="BX92" s="36" t="str">
        <f ca="true">+IF(OFFSET('Water Data'!$D$30,0,10*ROW('Water Data'!D86))="","",OFFSET('Water Data'!$D$30,0,10*ROW('Water Data'!D86)))</f>
        <v/>
      </c>
      <c r="BY92" s="36" t="str">
        <f ca="true">+IF(OFFSET('Water Data'!$E$28,0,10*ROW('Water Data'!E86))="","",OFFSET('Water Data'!$E$28,0,10*ROW('Water Data'!E86)))</f>
        <v/>
      </c>
      <c r="BZ92" s="36" t="str">
        <f ca="true">+IF(OFFSET('Water Data'!$E$29,0,10*ROW('Water Data'!E86))="","",OFFSET('Water Data'!$E$29,0,10*ROW('Water Data'!E86)))</f>
        <v/>
      </c>
      <c r="CA92" s="36" t="str">
        <f ca="true">+IF(OFFSET('Water Data'!$E$30,0,10*ROW('Water Data'!E86))="","",OFFSET('Water Data'!$E$30,0,10*ROW('Water Data'!E86)))</f>
        <v/>
      </c>
      <c r="CB92" s="36" t="str">
        <f ca="true">+IF(OFFSET('Water Data'!$F$28,0,10*ROW('Water Data'!F86))="","",OFFSET('Water Data'!$F$28,0,10*ROW('Water Data'!F86)))</f>
        <v/>
      </c>
      <c r="CC92" s="36" t="str">
        <f ca="true">+IF(OFFSET('Water Data'!$F$29,0,10*ROW('Water Data'!F86))="","",OFFSET('Water Data'!$F$29,0,10*ROW('Water Data'!F86)))</f>
        <v/>
      </c>
      <c r="CD92" s="36" t="str">
        <f ca="true">+IF(OFFSET('Water Data'!$F$30,0,10*ROW('Water Data'!F86))="","",OFFSET('Water Data'!$F$30,0,10*ROW('Water Data'!F86)))</f>
        <v/>
      </c>
      <c r="CE92" s="36" t="str">
        <f ca="true">+IF(OFFSET('Water Data'!$G$28,0,10*ROW('Water Data'!G86))="","",OFFSET('Water Data'!$G$28,0,10*ROW('Water Data'!G86)))</f>
        <v/>
      </c>
      <c r="CF92" s="36" t="str">
        <f ca="true">+IF(OFFSET('Water Data'!$G$29,0,10*ROW('Water Data'!G86))="","",OFFSET('Water Data'!$G$29,0,10*ROW('Water Data'!G86)))</f>
        <v/>
      </c>
      <c r="CG92" s="36" t="str">
        <f ca="true">+IF(OFFSET('Water Data'!$G$30,0,10*ROW('Water Data'!G86))="","",OFFSET('Water Data'!$G$30,0,10*ROW('Water Data'!G86)))</f>
        <v/>
      </c>
      <c r="CH92" s="36" t="str">
        <f ca="true">+IF(OFFSET('Water Data'!$H$28,0,10*ROW('Water Data'!H86))="","",OFFSET('Water Data'!$H$28,0,10*ROW('Water Data'!H86)))</f>
        <v/>
      </c>
      <c r="CI92" s="36" t="str">
        <f ca="true">+IF(OFFSET('Water Data'!$H$29,0,10*ROW('Water Data'!H86))="","",OFFSET('Water Data'!$H$29,0,10*ROW('Water Data'!H86)))</f>
        <v/>
      </c>
      <c r="CJ92" s="36" t="str">
        <f ca="true">+IF(OFFSET('Water Data'!$H$30,0,10*ROW('Water Data'!H86))="","",OFFSET('Water Data'!$H$30,0,10*ROW('Water Data'!H86)))</f>
        <v/>
      </c>
      <c r="CK92" s="36" t="str">
        <f ca="true">+IF(OFFSET('Sanitation Data'!$C$29,0,10*ROW('Sanitation Data'!C86))="","",OFFSET('Sanitation Data'!$C$29,0,10*ROW('Sanitation Data'!C86)))</f>
        <v/>
      </c>
      <c r="CL92" s="36" t="str">
        <f ca="true">+IF(OFFSET('Sanitation Data'!$C$30,0,10*ROW('Sanitation Data'!C86))="","",OFFSET('Sanitation Data'!$C$30,0,10*ROW('Sanitation Data'!C86)))</f>
        <v/>
      </c>
      <c r="CM92" s="36" t="str">
        <f ca="true">+IF(OFFSET('Sanitation Data'!$C$31,0,10*ROW('Sanitation Data'!C86))="","",OFFSET('Sanitation Data'!$C$31,0,10*ROW('Sanitation Data'!C86)))</f>
        <v/>
      </c>
      <c r="CN92" s="36" t="str">
        <f ca="true">+IF(OFFSET('Sanitation Data'!$C$32,0,10*ROW('Sanitation Data'!C86))="","",OFFSET('Sanitation Data'!$C$32,0,10*ROW('Sanitation Data'!C86)))</f>
        <v/>
      </c>
      <c r="CO92" s="36" t="str">
        <f ca="true">+IF(OFFSET('Sanitation Data'!$C$33,0,10*ROW('Sanitation Data'!C86))="","",OFFSET('Sanitation Data'!$C$33,0,10*ROW('Sanitation Data'!C86)))</f>
        <v/>
      </c>
      <c r="CP92" s="36" t="str">
        <f ca="true">+IF(OFFSET('Sanitation Data'!$D$29,0,10*ROW('Sanitation Data'!D86))="","",OFFSET('Sanitation Data'!$D$29,0,10*ROW('Sanitation Data'!D86)))</f>
        <v/>
      </c>
      <c r="CQ92" s="36" t="str">
        <f ca="true">+IF(OFFSET('Sanitation Data'!$D$30,0,10*ROW('Sanitation Data'!D86))="","",OFFSET('Sanitation Data'!$D$30,0,10*ROW('Sanitation Data'!D86)))</f>
        <v/>
      </c>
      <c r="CR92" s="36" t="str">
        <f ca="true">+IF(OFFSET('Sanitation Data'!$D$31,0,10*ROW('Sanitation Data'!D86))="","",OFFSET('Sanitation Data'!$D$31,0,10*ROW('Sanitation Data'!D86)))</f>
        <v/>
      </c>
      <c r="CS92" s="36" t="str">
        <f ca="true">+IF(OFFSET('Sanitation Data'!$D$32,0,10*ROW('Sanitation Data'!D86))="","",OFFSET('Sanitation Data'!$D$32,0,10*ROW('Sanitation Data'!D86)))</f>
        <v/>
      </c>
      <c r="CT92" s="36" t="str">
        <f ca="true">+IF(OFFSET('Sanitation Data'!$D$33,0,10*ROW('Sanitation Data'!D86))="","",OFFSET('Sanitation Data'!$D$33,0,10*ROW('Sanitation Data'!D86)))</f>
        <v/>
      </c>
      <c r="CU92" s="36" t="str">
        <f ca="true">+IF(OFFSET('Sanitation Data'!$E$29,0,10*ROW('Sanitation Data'!E86))="","",OFFSET('Sanitation Data'!$E$29,0,10*ROW('Sanitation Data'!E86)))</f>
        <v/>
      </c>
      <c r="CV92" s="36" t="str">
        <f ca="true">+IF(OFFSET('Sanitation Data'!$E$30,0,10*ROW('Sanitation Data'!E86))="","",OFFSET('Sanitation Data'!$E$30,0,10*ROW('Sanitation Data'!E86)))</f>
        <v/>
      </c>
      <c r="CW92" s="36" t="str">
        <f ca="true">+IF(OFFSET('Sanitation Data'!$E$31,0,10*ROW('Sanitation Data'!E86))="","",OFFSET('Sanitation Data'!$E$31,0,10*ROW('Sanitation Data'!E86)))</f>
        <v/>
      </c>
      <c r="CX92" s="36" t="str">
        <f ca="true">+IF(OFFSET('Sanitation Data'!$E$32,0,10*ROW('Sanitation Data'!E86))="","",OFFSET('Sanitation Data'!$E$32,0,10*ROW('Sanitation Data'!E86)))</f>
        <v/>
      </c>
      <c r="CY92" s="36" t="str">
        <f ca="true">+IF(OFFSET('Sanitation Data'!$E$33,0,10*ROW('Sanitation Data'!E86))="","",OFFSET('Sanitation Data'!$E$33,0,10*ROW('Sanitation Data'!E86)))</f>
        <v/>
      </c>
      <c r="CZ92" s="36" t="str">
        <f ca="true">+IF(OFFSET('Sanitation Data'!$F$29,0,10*ROW('Sanitation Data'!F86))="","",OFFSET('Sanitation Data'!$F$29,0,10*ROW('Sanitation Data'!F86)))</f>
        <v/>
      </c>
      <c r="DA92" s="36" t="str">
        <f ca="true">+IF(OFFSET('Sanitation Data'!$F$30,0,10*ROW('Sanitation Data'!F86))="","",OFFSET('Sanitation Data'!$F$30,0,10*ROW('Sanitation Data'!F86)))</f>
        <v/>
      </c>
      <c r="DB92" s="36" t="str">
        <f ca="true">+IF(OFFSET('Sanitation Data'!$F$31,0,10*ROW('Sanitation Data'!F86))="","",OFFSET('Sanitation Data'!$F$31,0,10*ROW('Sanitation Data'!F86)))</f>
        <v/>
      </c>
      <c r="DC92" s="36" t="str">
        <f ca="true">+IF(OFFSET('Sanitation Data'!$F$32,0,10*ROW('Sanitation Data'!F86))="","",OFFSET('Sanitation Data'!$F$32,0,10*ROW('Sanitation Data'!F86)))</f>
        <v/>
      </c>
      <c r="DD92" s="36" t="str">
        <f ca="true">+IF(OFFSET('Sanitation Data'!$F$33,0,10*ROW('Sanitation Data'!F86))="","",OFFSET('Sanitation Data'!$F$33,0,10*ROW('Sanitation Data'!F86)))</f>
        <v/>
      </c>
      <c r="DE92" s="36" t="str">
        <f ca="true">+IF(OFFSET('Sanitation Data'!$G$29,0,10*ROW('Sanitation Data'!G86))="","",OFFSET('Sanitation Data'!$G$29,0,10*ROW('Sanitation Data'!G86)))</f>
        <v/>
      </c>
      <c r="DF92" s="36" t="str">
        <f ca="true">+IF(OFFSET('Sanitation Data'!$G$30,0,10*ROW('Sanitation Data'!G86))="","",OFFSET('Sanitation Data'!$G$30,0,10*ROW('Sanitation Data'!G86)))</f>
        <v/>
      </c>
      <c r="DG92" s="36" t="str">
        <f ca="true">+IF(OFFSET('Sanitation Data'!$G$31,0,10*ROW('Sanitation Data'!G86))="","",OFFSET('Sanitation Data'!$G$31,0,10*ROW('Sanitation Data'!G86)))</f>
        <v/>
      </c>
      <c r="DH92" s="36" t="str">
        <f ca="true">+IF(OFFSET('Sanitation Data'!$G$32,0,10*ROW('Sanitation Data'!G86))="","",OFFSET('Sanitation Data'!$G$32,0,10*ROW('Sanitation Data'!G86)))</f>
        <v/>
      </c>
      <c r="DI92" s="36" t="str">
        <f ca="true">+IF(OFFSET('Sanitation Data'!$G$33,0,10*ROW('Sanitation Data'!G86))="","",OFFSET('Sanitation Data'!$G$33,0,10*ROW('Sanitation Data'!G86)))</f>
        <v/>
      </c>
      <c r="DJ92" s="36" t="str">
        <f ca="true">+IF(OFFSET('Sanitation Data'!$H$29,0,10*ROW('Sanitation Data'!H86))="","",OFFSET('Sanitation Data'!$H$29,0,10*ROW('Sanitation Data'!H86)))</f>
        <v/>
      </c>
      <c r="DK92" s="36" t="str">
        <f ca="true">+IF(OFFSET('Sanitation Data'!$H$30,0,10*ROW('Sanitation Data'!H86))="","",OFFSET('Sanitation Data'!$H$30,0,10*ROW('Sanitation Data'!H86)))</f>
        <v/>
      </c>
      <c r="DL92" s="36" t="str">
        <f ca="true">+IF(OFFSET('Sanitation Data'!$H$31,0,10*ROW('Sanitation Data'!H86))="","",OFFSET('Sanitation Data'!$H$31,0,10*ROW('Sanitation Data'!H86)))</f>
        <v/>
      </c>
      <c r="DM92" s="36" t="str">
        <f ca="true">+IF(OFFSET('Sanitation Data'!$H$32,0,10*ROW('Sanitation Data'!H86))="","",OFFSET('Sanitation Data'!$H$32,0,10*ROW('Sanitation Data'!H86)))</f>
        <v/>
      </c>
      <c r="DN92" s="36" t="str">
        <f ca="true">+IF(OFFSET('Sanitation Data'!$H$33,0,10*ROW('Sanitation Data'!H86))="","",OFFSET('Sanitation Data'!$H$33,0,10*ROW('Sanitation Data'!H86)))</f>
        <v/>
      </c>
      <c r="DO92" s="36" t="str">
        <f ca="true">+IF(OFFSET('Hygiene Data'!$C$12,0,10*ROW('Hygiene Data'!C86))="","",OFFSET('Hygiene Data'!$C$12,0,10*ROW('Hygiene Data'!C86)))</f>
        <v/>
      </c>
      <c r="DP92" s="36" t="str">
        <f ca="true">+IF(OFFSET('Hygiene Data'!$C$13,0,10*ROW('Hygiene Data'!C86))="","",OFFSET('Hygiene Data'!$C$13,0,10*ROW('Hygiene Data'!C86)))</f>
        <v/>
      </c>
      <c r="DQ92" s="36" t="str">
        <f ca="true">+IF(OFFSET('Hygiene Data'!$C$14,0,10*ROW('Hygiene Data'!C86))="","",OFFSET('Hygiene Data'!$C$14,0,10*ROW('Hygiene Data'!C86)))</f>
        <v/>
      </c>
      <c r="DR92" s="36" t="str">
        <f ca="true">+IF(OFFSET('Hygiene Data'!$D$12,0,10*ROW('Hygiene Data'!D86))="","",OFFSET('Hygiene Data'!$D$12,0,10*ROW('Hygiene Data'!D86)))</f>
        <v/>
      </c>
      <c r="DS92" s="36" t="str">
        <f ca="true">+IF(OFFSET('Hygiene Data'!$D$13,0,10*ROW('Hygiene Data'!D86))="","",OFFSET('Hygiene Data'!$D$13,0,10*ROW('Hygiene Data'!D86)))</f>
        <v/>
      </c>
      <c r="DT92" s="36" t="str">
        <f ca="true">+IF(OFFSET('Hygiene Data'!$D$14,0,10*ROW('Hygiene Data'!D86))="","",OFFSET('Hygiene Data'!$D$14,0,10*ROW('Hygiene Data'!D86)))</f>
        <v/>
      </c>
      <c r="DU92" s="36" t="str">
        <f ca="true">+IF(OFFSET('Hygiene Data'!$E$12,0,10*ROW('Hygiene Data'!E86))="","",OFFSET('Hygiene Data'!$E$12,0,10*ROW('Hygiene Data'!E86)))</f>
        <v/>
      </c>
      <c r="DV92" s="36" t="str">
        <f ca="true">+IF(OFFSET('Hygiene Data'!$E$13,0,10*ROW('Hygiene Data'!E86))="","",OFFSET('Hygiene Data'!$E$13,0,10*ROW('Hygiene Data'!E86)))</f>
        <v/>
      </c>
      <c r="DW92" s="36" t="str">
        <f ca="true">+IF(OFFSET('Hygiene Data'!$E$14,0,10*ROW('Hygiene Data'!E86))="","",OFFSET('Hygiene Data'!$E$14,0,10*ROW('Hygiene Data'!E86)))</f>
        <v/>
      </c>
      <c r="DX92" s="36" t="str">
        <f ca="true">+IF(OFFSET('Hygiene Data'!$F$12,0,10*ROW('Hygiene Data'!F86))="","",OFFSET('Hygiene Data'!$F$12,0,10*ROW('Hygiene Data'!F86)))</f>
        <v/>
      </c>
      <c r="DY92" s="36" t="str">
        <f ca="true">+IF(OFFSET('Hygiene Data'!$F$13,0,10*ROW('Hygiene Data'!F86))="","",OFFSET('Hygiene Data'!$F$13,0,10*ROW('Hygiene Data'!F86)))</f>
        <v/>
      </c>
      <c r="DZ92" s="36" t="str">
        <f ca="true">+IF(OFFSET('Hygiene Data'!$F$14,0,10*ROW('Hygiene Data'!F86))="","",OFFSET('Hygiene Data'!$F$14,0,10*ROW('Hygiene Data'!F86)))</f>
        <v/>
      </c>
      <c r="EA92" s="36" t="str">
        <f ca="true">+IF(OFFSET('Hygiene Data'!$G$12,0,10*ROW('Hygiene Data'!G86))="","",OFFSET('Hygiene Data'!$G$12,0,10*ROW('Hygiene Data'!G86)))</f>
        <v/>
      </c>
      <c r="EB92" s="36" t="str">
        <f ca="true">+IF(OFFSET('Hygiene Data'!$G$13,0,10*ROW('Hygiene Data'!G86))="","",OFFSET('Hygiene Data'!$G$13,0,10*ROW('Hygiene Data'!G86)))</f>
        <v/>
      </c>
      <c r="EC92" s="36" t="str">
        <f ca="true">+IF(OFFSET('Hygiene Data'!$G$14,0,10*ROW('Hygiene Data'!G86))="","",OFFSET('Hygiene Data'!$G$14,0,10*ROW('Hygiene Data'!G86)))</f>
        <v/>
      </c>
      <c r="ED92" s="36" t="str">
        <f ca="true">+IF(OFFSET('Hygiene Data'!$H$12,0,10*ROW('Hygiene Data'!H86))="","",OFFSET('Hygiene Data'!$H$12,0,10*ROW('Hygiene Data'!H86)))</f>
        <v/>
      </c>
      <c r="EE92" s="36" t="str">
        <f ca="true">+IF(OFFSET('Hygiene Data'!$H$13,0,10*ROW('Hygiene Data'!H86))="","",OFFSET('Hygiene Data'!$H$13,0,10*ROW('Hygiene Data'!H86)))</f>
        <v/>
      </c>
      <c r="EF92" s="36" t="str">
        <f ca="true">+IF(OFFSET('Hygiene Data'!$H$14,0,10*ROW('Hygiene Data'!H86))="","",OFFSET('Hygiene Data'!$H$14,0,10*ROW('Hygiene Data'!H86)))</f>
        <v/>
      </c>
    </row>
    <row r="93" x14ac:dyDescent="0.2">
      <c r="A93" s="59" t="str">
        <f ca="true">+IF(OFFSET('Water Data'!$B$1,0,10*ROW('Water Data'!B90))="","",OFFSET('Water Data'!$B$1,0,10*ROW('Water Data'!B90)))</f>
        <v/>
      </c>
      <c r="B93" s="59" t="str">
        <f ca="true">+IF(OFFSET('Water Data'!$A$3,0,10*ROW('Water Data'!A90))="","",OFFSET('Water Data'!$A$3,0,10*ROW('Water Data'!A90)))</f>
        <v/>
      </c>
      <c r="C93" s="59" t="str">
        <f ca="true">+IF(OFFSET('Water Data'!$C$3,0,10*ROW('Water Data'!C90))="","",OFFSET('Water Data'!$C$3,0,10*ROW('Water Data'!C90)))</f>
        <v/>
      </c>
      <c r="D93" s="252"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52"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52"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52"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52"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52"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52"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52"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52"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52"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52"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52"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52"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52"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52"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52"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52"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52"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3"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3"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3"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3"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3"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3"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3"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3"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3"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3"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3"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3"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3"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3"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3"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3"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3"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3"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3"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3"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3"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3"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3"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3"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3"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3"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3"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3"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3"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3"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4"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4"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4"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4"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4"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4"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4"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4"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4"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4"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4"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4"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4"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4"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4"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4"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4"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4"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6" t="str">
        <f ca="true">+IF(OFFSET('Water Data'!$C$28,0,10*ROW('Water Data'!C87))="","",OFFSET('Water Data'!$C$28,0,10*ROW('Water Data'!C87)))</f>
        <v/>
      </c>
      <c r="BT93" s="36" t="str">
        <f ca="true">+IF(OFFSET('Water Data'!$C$29,0,10*ROW('Water Data'!C87))="","",OFFSET('Water Data'!$C$29,0,10*ROW('Water Data'!C87)))</f>
        <v/>
      </c>
      <c r="BU93" s="36" t="str">
        <f ca="true">+IF(OFFSET('Water Data'!$C$30,0,10*ROW('Water Data'!C87))="","",OFFSET('Water Data'!$C$30,0,10*ROW('Water Data'!C87)))</f>
        <v/>
      </c>
      <c r="BV93" s="36" t="str">
        <f ca="true">+IF(OFFSET('Water Data'!$D$28,0,10*ROW('Water Data'!D87))="","",OFFSET('Water Data'!$D$28,0,10*ROW('Water Data'!D87)))</f>
        <v/>
      </c>
      <c r="BW93" s="36" t="str">
        <f ca="true">+IF(OFFSET('Water Data'!$D$29,0,10*ROW('Water Data'!D87))="","",OFFSET('Water Data'!$D$29,0,10*ROW('Water Data'!D87)))</f>
        <v/>
      </c>
      <c r="BX93" s="36" t="str">
        <f ca="true">+IF(OFFSET('Water Data'!$D$30,0,10*ROW('Water Data'!D87))="","",OFFSET('Water Data'!$D$30,0,10*ROW('Water Data'!D87)))</f>
        <v/>
      </c>
      <c r="BY93" s="36" t="str">
        <f ca="true">+IF(OFFSET('Water Data'!$E$28,0,10*ROW('Water Data'!E87))="","",OFFSET('Water Data'!$E$28,0,10*ROW('Water Data'!E87)))</f>
        <v/>
      </c>
      <c r="BZ93" s="36" t="str">
        <f ca="true">+IF(OFFSET('Water Data'!$E$29,0,10*ROW('Water Data'!E87))="","",OFFSET('Water Data'!$E$29,0,10*ROW('Water Data'!E87)))</f>
        <v/>
      </c>
      <c r="CA93" s="36" t="str">
        <f ca="true">+IF(OFFSET('Water Data'!$E$30,0,10*ROW('Water Data'!E87))="","",OFFSET('Water Data'!$E$30,0,10*ROW('Water Data'!E87)))</f>
        <v/>
      </c>
      <c r="CB93" s="36" t="str">
        <f ca="true">+IF(OFFSET('Water Data'!$F$28,0,10*ROW('Water Data'!F87))="","",OFFSET('Water Data'!$F$28,0,10*ROW('Water Data'!F87)))</f>
        <v/>
      </c>
      <c r="CC93" s="36" t="str">
        <f ca="true">+IF(OFFSET('Water Data'!$F$29,0,10*ROW('Water Data'!F87))="","",OFFSET('Water Data'!$F$29,0,10*ROW('Water Data'!F87)))</f>
        <v/>
      </c>
      <c r="CD93" s="36" t="str">
        <f ca="true">+IF(OFFSET('Water Data'!$F$30,0,10*ROW('Water Data'!F87))="","",OFFSET('Water Data'!$F$30,0,10*ROW('Water Data'!F87)))</f>
        <v/>
      </c>
      <c r="CE93" s="36" t="str">
        <f ca="true">+IF(OFFSET('Water Data'!$G$28,0,10*ROW('Water Data'!G87))="","",OFFSET('Water Data'!$G$28,0,10*ROW('Water Data'!G87)))</f>
        <v/>
      </c>
      <c r="CF93" s="36" t="str">
        <f ca="true">+IF(OFFSET('Water Data'!$G$29,0,10*ROW('Water Data'!G87))="","",OFFSET('Water Data'!$G$29,0,10*ROW('Water Data'!G87)))</f>
        <v/>
      </c>
      <c r="CG93" s="36" t="str">
        <f ca="true">+IF(OFFSET('Water Data'!$G$30,0,10*ROW('Water Data'!G87))="","",OFFSET('Water Data'!$G$30,0,10*ROW('Water Data'!G87)))</f>
        <v/>
      </c>
      <c r="CH93" s="36" t="str">
        <f ca="true">+IF(OFFSET('Water Data'!$H$28,0,10*ROW('Water Data'!H87))="","",OFFSET('Water Data'!$H$28,0,10*ROW('Water Data'!H87)))</f>
        <v/>
      </c>
      <c r="CI93" s="36" t="str">
        <f ca="true">+IF(OFFSET('Water Data'!$H$29,0,10*ROW('Water Data'!H87))="","",OFFSET('Water Data'!$H$29,0,10*ROW('Water Data'!H87)))</f>
        <v/>
      </c>
      <c r="CJ93" s="36" t="str">
        <f ca="true">+IF(OFFSET('Water Data'!$H$30,0,10*ROW('Water Data'!H87))="","",OFFSET('Water Data'!$H$30,0,10*ROW('Water Data'!H87)))</f>
        <v/>
      </c>
      <c r="CK93" s="36" t="str">
        <f ca="true">+IF(OFFSET('Sanitation Data'!$C$29,0,10*ROW('Sanitation Data'!C87))="","",OFFSET('Sanitation Data'!$C$29,0,10*ROW('Sanitation Data'!C87)))</f>
        <v/>
      </c>
      <c r="CL93" s="36" t="str">
        <f ca="true">+IF(OFFSET('Sanitation Data'!$C$30,0,10*ROW('Sanitation Data'!C87))="","",OFFSET('Sanitation Data'!$C$30,0,10*ROW('Sanitation Data'!C87)))</f>
        <v/>
      </c>
      <c r="CM93" s="36" t="str">
        <f ca="true">+IF(OFFSET('Sanitation Data'!$C$31,0,10*ROW('Sanitation Data'!C87))="","",OFFSET('Sanitation Data'!$C$31,0,10*ROW('Sanitation Data'!C87)))</f>
        <v/>
      </c>
      <c r="CN93" s="36" t="str">
        <f ca="true">+IF(OFFSET('Sanitation Data'!$C$32,0,10*ROW('Sanitation Data'!C87))="","",OFFSET('Sanitation Data'!$C$32,0,10*ROW('Sanitation Data'!C87)))</f>
        <v/>
      </c>
      <c r="CO93" s="36" t="str">
        <f ca="true">+IF(OFFSET('Sanitation Data'!$C$33,0,10*ROW('Sanitation Data'!C87))="","",OFFSET('Sanitation Data'!$C$33,0,10*ROW('Sanitation Data'!C87)))</f>
        <v/>
      </c>
      <c r="CP93" s="36" t="str">
        <f ca="true">+IF(OFFSET('Sanitation Data'!$D$29,0,10*ROW('Sanitation Data'!D87))="","",OFFSET('Sanitation Data'!$D$29,0,10*ROW('Sanitation Data'!D87)))</f>
        <v/>
      </c>
      <c r="CQ93" s="36" t="str">
        <f ca="true">+IF(OFFSET('Sanitation Data'!$D$30,0,10*ROW('Sanitation Data'!D87))="","",OFFSET('Sanitation Data'!$D$30,0,10*ROW('Sanitation Data'!D87)))</f>
        <v/>
      </c>
      <c r="CR93" s="36" t="str">
        <f ca="true">+IF(OFFSET('Sanitation Data'!$D$31,0,10*ROW('Sanitation Data'!D87))="","",OFFSET('Sanitation Data'!$D$31,0,10*ROW('Sanitation Data'!D87)))</f>
        <v/>
      </c>
      <c r="CS93" s="36" t="str">
        <f ca="true">+IF(OFFSET('Sanitation Data'!$D$32,0,10*ROW('Sanitation Data'!D87))="","",OFFSET('Sanitation Data'!$D$32,0,10*ROW('Sanitation Data'!D87)))</f>
        <v/>
      </c>
      <c r="CT93" s="36" t="str">
        <f ca="true">+IF(OFFSET('Sanitation Data'!$D$33,0,10*ROW('Sanitation Data'!D87))="","",OFFSET('Sanitation Data'!$D$33,0,10*ROW('Sanitation Data'!D87)))</f>
        <v/>
      </c>
      <c r="CU93" s="36" t="str">
        <f ca="true">+IF(OFFSET('Sanitation Data'!$E$29,0,10*ROW('Sanitation Data'!E87))="","",OFFSET('Sanitation Data'!$E$29,0,10*ROW('Sanitation Data'!E87)))</f>
        <v/>
      </c>
      <c r="CV93" s="36" t="str">
        <f ca="true">+IF(OFFSET('Sanitation Data'!$E$30,0,10*ROW('Sanitation Data'!E87))="","",OFFSET('Sanitation Data'!$E$30,0,10*ROW('Sanitation Data'!E87)))</f>
        <v/>
      </c>
      <c r="CW93" s="36" t="str">
        <f ca="true">+IF(OFFSET('Sanitation Data'!$E$31,0,10*ROW('Sanitation Data'!E87))="","",OFFSET('Sanitation Data'!$E$31,0,10*ROW('Sanitation Data'!E87)))</f>
        <v/>
      </c>
      <c r="CX93" s="36" t="str">
        <f ca="true">+IF(OFFSET('Sanitation Data'!$E$32,0,10*ROW('Sanitation Data'!E87))="","",OFFSET('Sanitation Data'!$E$32,0,10*ROW('Sanitation Data'!E87)))</f>
        <v/>
      </c>
      <c r="CY93" s="36" t="str">
        <f ca="true">+IF(OFFSET('Sanitation Data'!$E$33,0,10*ROW('Sanitation Data'!E87))="","",OFFSET('Sanitation Data'!$E$33,0,10*ROW('Sanitation Data'!E87)))</f>
        <v/>
      </c>
      <c r="CZ93" s="36" t="str">
        <f ca="true">+IF(OFFSET('Sanitation Data'!$F$29,0,10*ROW('Sanitation Data'!F87))="","",OFFSET('Sanitation Data'!$F$29,0,10*ROW('Sanitation Data'!F87)))</f>
        <v/>
      </c>
      <c r="DA93" s="36" t="str">
        <f ca="true">+IF(OFFSET('Sanitation Data'!$F$30,0,10*ROW('Sanitation Data'!F87))="","",OFFSET('Sanitation Data'!$F$30,0,10*ROW('Sanitation Data'!F87)))</f>
        <v/>
      </c>
      <c r="DB93" s="36" t="str">
        <f ca="true">+IF(OFFSET('Sanitation Data'!$F$31,0,10*ROW('Sanitation Data'!F87))="","",OFFSET('Sanitation Data'!$F$31,0,10*ROW('Sanitation Data'!F87)))</f>
        <v/>
      </c>
      <c r="DC93" s="36" t="str">
        <f ca="true">+IF(OFFSET('Sanitation Data'!$F$32,0,10*ROW('Sanitation Data'!F87))="","",OFFSET('Sanitation Data'!$F$32,0,10*ROW('Sanitation Data'!F87)))</f>
        <v/>
      </c>
      <c r="DD93" s="36" t="str">
        <f ca="true">+IF(OFFSET('Sanitation Data'!$F$33,0,10*ROW('Sanitation Data'!F87))="","",OFFSET('Sanitation Data'!$F$33,0,10*ROW('Sanitation Data'!F87)))</f>
        <v/>
      </c>
      <c r="DE93" s="36" t="str">
        <f ca="true">+IF(OFFSET('Sanitation Data'!$G$29,0,10*ROW('Sanitation Data'!G87))="","",OFFSET('Sanitation Data'!$G$29,0,10*ROW('Sanitation Data'!G87)))</f>
        <v/>
      </c>
      <c r="DF93" s="36" t="str">
        <f ca="true">+IF(OFFSET('Sanitation Data'!$G$30,0,10*ROW('Sanitation Data'!G87))="","",OFFSET('Sanitation Data'!$G$30,0,10*ROW('Sanitation Data'!G87)))</f>
        <v/>
      </c>
      <c r="DG93" s="36" t="str">
        <f ca="true">+IF(OFFSET('Sanitation Data'!$G$31,0,10*ROW('Sanitation Data'!G87))="","",OFFSET('Sanitation Data'!$G$31,0,10*ROW('Sanitation Data'!G87)))</f>
        <v/>
      </c>
      <c r="DH93" s="36" t="str">
        <f ca="true">+IF(OFFSET('Sanitation Data'!$G$32,0,10*ROW('Sanitation Data'!G87))="","",OFFSET('Sanitation Data'!$G$32,0,10*ROW('Sanitation Data'!G87)))</f>
        <v/>
      </c>
      <c r="DI93" s="36" t="str">
        <f ca="true">+IF(OFFSET('Sanitation Data'!$G$33,0,10*ROW('Sanitation Data'!G87))="","",OFFSET('Sanitation Data'!$G$33,0,10*ROW('Sanitation Data'!G87)))</f>
        <v/>
      </c>
      <c r="DJ93" s="36" t="str">
        <f ca="true">+IF(OFFSET('Sanitation Data'!$H$29,0,10*ROW('Sanitation Data'!H87))="","",OFFSET('Sanitation Data'!$H$29,0,10*ROW('Sanitation Data'!H87)))</f>
        <v/>
      </c>
      <c r="DK93" s="36" t="str">
        <f ca="true">+IF(OFFSET('Sanitation Data'!$H$30,0,10*ROW('Sanitation Data'!H87))="","",OFFSET('Sanitation Data'!$H$30,0,10*ROW('Sanitation Data'!H87)))</f>
        <v/>
      </c>
      <c r="DL93" s="36" t="str">
        <f ca="true">+IF(OFFSET('Sanitation Data'!$H$31,0,10*ROW('Sanitation Data'!H87))="","",OFFSET('Sanitation Data'!$H$31,0,10*ROW('Sanitation Data'!H87)))</f>
        <v/>
      </c>
      <c r="DM93" s="36" t="str">
        <f ca="true">+IF(OFFSET('Sanitation Data'!$H$32,0,10*ROW('Sanitation Data'!H87))="","",OFFSET('Sanitation Data'!$H$32,0,10*ROW('Sanitation Data'!H87)))</f>
        <v/>
      </c>
      <c r="DN93" s="36" t="str">
        <f ca="true">+IF(OFFSET('Sanitation Data'!$H$33,0,10*ROW('Sanitation Data'!H87))="","",OFFSET('Sanitation Data'!$H$33,0,10*ROW('Sanitation Data'!H87)))</f>
        <v/>
      </c>
      <c r="DO93" s="36" t="str">
        <f ca="true">+IF(OFFSET('Hygiene Data'!$C$12,0,10*ROW('Hygiene Data'!C87))="","",OFFSET('Hygiene Data'!$C$12,0,10*ROW('Hygiene Data'!C87)))</f>
        <v/>
      </c>
      <c r="DP93" s="36" t="str">
        <f ca="true">+IF(OFFSET('Hygiene Data'!$C$13,0,10*ROW('Hygiene Data'!C87))="","",OFFSET('Hygiene Data'!$C$13,0,10*ROW('Hygiene Data'!C87)))</f>
        <v/>
      </c>
      <c r="DQ93" s="36" t="str">
        <f ca="true">+IF(OFFSET('Hygiene Data'!$C$14,0,10*ROW('Hygiene Data'!C87))="","",OFFSET('Hygiene Data'!$C$14,0,10*ROW('Hygiene Data'!C87)))</f>
        <v/>
      </c>
      <c r="DR93" s="36" t="str">
        <f ca="true">+IF(OFFSET('Hygiene Data'!$D$12,0,10*ROW('Hygiene Data'!D87))="","",OFFSET('Hygiene Data'!$D$12,0,10*ROW('Hygiene Data'!D87)))</f>
        <v/>
      </c>
      <c r="DS93" s="36" t="str">
        <f ca="true">+IF(OFFSET('Hygiene Data'!$D$13,0,10*ROW('Hygiene Data'!D87))="","",OFFSET('Hygiene Data'!$D$13,0,10*ROW('Hygiene Data'!D87)))</f>
        <v/>
      </c>
      <c r="DT93" s="36" t="str">
        <f ca="true">+IF(OFFSET('Hygiene Data'!$D$14,0,10*ROW('Hygiene Data'!D87))="","",OFFSET('Hygiene Data'!$D$14,0,10*ROW('Hygiene Data'!D87)))</f>
        <v/>
      </c>
      <c r="DU93" s="36" t="str">
        <f ca="true">+IF(OFFSET('Hygiene Data'!$E$12,0,10*ROW('Hygiene Data'!E87))="","",OFFSET('Hygiene Data'!$E$12,0,10*ROW('Hygiene Data'!E87)))</f>
        <v/>
      </c>
      <c r="DV93" s="36" t="str">
        <f ca="true">+IF(OFFSET('Hygiene Data'!$E$13,0,10*ROW('Hygiene Data'!E87))="","",OFFSET('Hygiene Data'!$E$13,0,10*ROW('Hygiene Data'!E87)))</f>
        <v/>
      </c>
      <c r="DW93" s="36" t="str">
        <f ca="true">+IF(OFFSET('Hygiene Data'!$E$14,0,10*ROW('Hygiene Data'!E87))="","",OFFSET('Hygiene Data'!$E$14,0,10*ROW('Hygiene Data'!E87)))</f>
        <v/>
      </c>
      <c r="DX93" s="36" t="str">
        <f ca="true">+IF(OFFSET('Hygiene Data'!$F$12,0,10*ROW('Hygiene Data'!F87))="","",OFFSET('Hygiene Data'!$F$12,0,10*ROW('Hygiene Data'!F87)))</f>
        <v/>
      </c>
      <c r="DY93" s="36" t="str">
        <f ca="true">+IF(OFFSET('Hygiene Data'!$F$13,0,10*ROW('Hygiene Data'!F87))="","",OFFSET('Hygiene Data'!$F$13,0,10*ROW('Hygiene Data'!F87)))</f>
        <v/>
      </c>
      <c r="DZ93" s="36" t="str">
        <f ca="true">+IF(OFFSET('Hygiene Data'!$F$14,0,10*ROW('Hygiene Data'!F87))="","",OFFSET('Hygiene Data'!$F$14,0,10*ROW('Hygiene Data'!F87)))</f>
        <v/>
      </c>
      <c r="EA93" s="36" t="str">
        <f ca="true">+IF(OFFSET('Hygiene Data'!$G$12,0,10*ROW('Hygiene Data'!G87))="","",OFFSET('Hygiene Data'!$G$12,0,10*ROW('Hygiene Data'!G87)))</f>
        <v/>
      </c>
      <c r="EB93" s="36" t="str">
        <f ca="true">+IF(OFFSET('Hygiene Data'!$G$13,0,10*ROW('Hygiene Data'!G87))="","",OFFSET('Hygiene Data'!$G$13,0,10*ROW('Hygiene Data'!G87)))</f>
        <v/>
      </c>
      <c r="EC93" s="36" t="str">
        <f ca="true">+IF(OFFSET('Hygiene Data'!$G$14,0,10*ROW('Hygiene Data'!G87))="","",OFFSET('Hygiene Data'!$G$14,0,10*ROW('Hygiene Data'!G87)))</f>
        <v/>
      </c>
      <c r="ED93" s="36" t="str">
        <f ca="true">+IF(OFFSET('Hygiene Data'!$H$12,0,10*ROW('Hygiene Data'!H87))="","",OFFSET('Hygiene Data'!$H$12,0,10*ROW('Hygiene Data'!H87)))</f>
        <v/>
      </c>
      <c r="EE93" s="36" t="str">
        <f ca="true">+IF(OFFSET('Hygiene Data'!$H$13,0,10*ROW('Hygiene Data'!H87))="","",OFFSET('Hygiene Data'!$H$13,0,10*ROW('Hygiene Data'!H87)))</f>
        <v/>
      </c>
      <c r="EF93" s="36" t="str">
        <f ca="true">+IF(OFFSET('Hygiene Data'!$H$14,0,10*ROW('Hygiene Data'!H87))="","",OFFSET('Hygiene Data'!$H$14,0,10*ROW('Hygiene Data'!H87)))</f>
        <v/>
      </c>
    </row>
    <row r="94" x14ac:dyDescent="0.2">
      <c r="A94" s="59" t="str">
        <f ca="true">+IF(OFFSET('Water Data'!$B$1,0,10*ROW('Water Data'!B91))="","",OFFSET('Water Data'!$B$1,0,10*ROW('Water Data'!B91)))</f>
        <v/>
      </c>
      <c r="B94" s="59" t="str">
        <f ca="true">+IF(OFFSET('Water Data'!$A$3,0,10*ROW('Water Data'!A91))="","",OFFSET('Water Data'!$A$3,0,10*ROW('Water Data'!A91)))</f>
        <v/>
      </c>
      <c r="C94" s="59" t="str">
        <f ca="true">+IF(OFFSET('Water Data'!$C$3,0,10*ROW('Water Data'!C91))="","",OFFSET('Water Data'!$C$3,0,10*ROW('Water Data'!C91)))</f>
        <v/>
      </c>
      <c r="D94" s="252"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52"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52"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52"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52"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52"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52"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52"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52"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52"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52"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52"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52"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52"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52"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52"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52"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52"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3"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3"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3"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3"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3"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3"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3"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3"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3"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3"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3"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3"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3"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3"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3"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3"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3"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3"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3"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3"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3"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3"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3"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3"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3"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3"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3"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3"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3"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3"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4"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4"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4"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4"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4"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4"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4"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4"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4"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4"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4"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4"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4"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4"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4"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4"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4"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4"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6" t="str">
        <f ca="true">+IF(OFFSET('Water Data'!$C$28,0,10*ROW('Water Data'!C88))="","",OFFSET('Water Data'!$C$28,0,10*ROW('Water Data'!C88)))</f>
        <v/>
      </c>
      <c r="BT94" s="36" t="str">
        <f ca="true">+IF(OFFSET('Water Data'!$C$29,0,10*ROW('Water Data'!C88))="","",OFFSET('Water Data'!$C$29,0,10*ROW('Water Data'!C88)))</f>
        <v/>
      </c>
      <c r="BU94" s="36" t="str">
        <f ca="true">+IF(OFFSET('Water Data'!$C$30,0,10*ROW('Water Data'!C88))="","",OFFSET('Water Data'!$C$30,0,10*ROW('Water Data'!C88)))</f>
        <v/>
      </c>
      <c r="BV94" s="36" t="str">
        <f ca="true">+IF(OFFSET('Water Data'!$D$28,0,10*ROW('Water Data'!D88))="","",OFFSET('Water Data'!$D$28,0,10*ROW('Water Data'!D88)))</f>
        <v/>
      </c>
      <c r="BW94" s="36" t="str">
        <f ca="true">+IF(OFFSET('Water Data'!$D$29,0,10*ROW('Water Data'!D88))="","",OFFSET('Water Data'!$D$29,0,10*ROW('Water Data'!D88)))</f>
        <v/>
      </c>
      <c r="BX94" s="36" t="str">
        <f ca="true">+IF(OFFSET('Water Data'!$D$30,0,10*ROW('Water Data'!D88))="","",OFFSET('Water Data'!$D$30,0,10*ROW('Water Data'!D88)))</f>
        <v/>
      </c>
      <c r="BY94" s="36" t="str">
        <f ca="true">+IF(OFFSET('Water Data'!$E$28,0,10*ROW('Water Data'!E88))="","",OFFSET('Water Data'!$E$28,0,10*ROW('Water Data'!E88)))</f>
        <v/>
      </c>
      <c r="BZ94" s="36" t="str">
        <f ca="true">+IF(OFFSET('Water Data'!$E$29,0,10*ROW('Water Data'!E88))="","",OFFSET('Water Data'!$E$29,0,10*ROW('Water Data'!E88)))</f>
        <v/>
      </c>
      <c r="CA94" s="36" t="str">
        <f ca="true">+IF(OFFSET('Water Data'!$E$30,0,10*ROW('Water Data'!E88))="","",OFFSET('Water Data'!$E$30,0,10*ROW('Water Data'!E88)))</f>
        <v/>
      </c>
      <c r="CB94" s="36" t="str">
        <f ca="true">+IF(OFFSET('Water Data'!$F$28,0,10*ROW('Water Data'!F88))="","",OFFSET('Water Data'!$F$28,0,10*ROW('Water Data'!F88)))</f>
        <v/>
      </c>
      <c r="CC94" s="36" t="str">
        <f ca="true">+IF(OFFSET('Water Data'!$F$29,0,10*ROW('Water Data'!F88))="","",OFFSET('Water Data'!$F$29,0,10*ROW('Water Data'!F88)))</f>
        <v/>
      </c>
      <c r="CD94" s="36" t="str">
        <f ca="true">+IF(OFFSET('Water Data'!$F$30,0,10*ROW('Water Data'!F88))="","",OFFSET('Water Data'!$F$30,0,10*ROW('Water Data'!F88)))</f>
        <v/>
      </c>
      <c r="CE94" s="36" t="str">
        <f ca="true">+IF(OFFSET('Water Data'!$G$28,0,10*ROW('Water Data'!G88))="","",OFFSET('Water Data'!$G$28,0,10*ROW('Water Data'!G88)))</f>
        <v/>
      </c>
      <c r="CF94" s="36" t="str">
        <f ca="true">+IF(OFFSET('Water Data'!$G$29,0,10*ROW('Water Data'!G88))="","",OFFSET('Water Data'!$G$29,0,10*ROW('Water Data'!G88)))</f>
        <v/>
      </c>
      <c r="CG94" s="36" t="str">
        <f ca="true">+IF(OFFSET('Water Data'!$G$30,0,10*ROW('Water Data'!G88))="","",OFFSET('Water Data'!$G$30,0,10*ROW('Water Data'!G88)))</f>
        <v/>
      </c>
      <c r="CH94" s="36" t="str">
        <f ca="true">+IF(OFFSET('Water Data'!$H$28,0,10*ROW('Water Data'!H88))="","",OFFSET('Water Data'!$H$28,0,10*ROW('Water Data'!H88)))</f>
        <v/>
      </c>
      <c r="CI94" s="36" t="str">
        <f ca="true">+IF(OFFSET('Water Data'!$H$29,0,10*ROW('Water Data'!H88))="","",OFFSET('Water Data'!$H$29,0,10*ROW('Water Data'!H88)))</f>
        <v/>
      </c>
      <c r="CJ94" s="36" t="str">
        <f ca="true">+IF(OFFSET('Water Data'!$H$30,0,10*ROW('Water Data'!H88))="","",OFFSET('Water Data'!$H$30,0,10*ROW('Water Data'!H88)))</f>
        <v/>
      </c>
      <c r="CK94" s="36" t="str">
        <f ca="true">+IF(OFFSET('Sanitation Data'!$C$29,0,10*ROW('Sanitation Data'!C88))="","",OFFSET('Sanitation Data'!$C$29,0,10*ROW('Sanitation Data'!C88)))</f>
        <v/>
      </c>
      <c r="CL94" s="36" t="str">
        <f ca="true">+IF(OFFSET('Sanitation Data'!$C$30,0,10*ROW('Sanitation Data'!C88))="","",OFFSET('Sanitation Data'!$C$30,0,10*ROW('Sanitation Data'!C88)))</f>
        <v/>
      </c>
      <c r="CM94" s="36" t="str">
        <f ca="true">+IF(OFFSET('Sanitation Data'!$C$31,0,10*ROW('Sanitation Data'!C88))="","",OFFSET('Sanitation Data'!$C$31,0,10*ROW('Sanitation Data'!C88)))</f>
        <v/>
      </c>
      <c r="CN94" s="36" t="str">
        <f ca="true">+IF(OFFSET('Sanitation Data'!$C$32,0,10*ROW('Sanitation Data'!C88))="","",OFFSET('Sanitation Data'!$C$32,0,10*ROW('Sanitation Data'!C88)))</f>
        <v/>
      </c>
      <c r="CO94" s="36" t="str">
        <f ca="true">+IF(OFFSET('Sanitation Data'!$C$33,0,10*ROW('Sanitation Data'!C88))="","",OFFSET('Sanitation Data'!$C$33,0,10*ROW('Sanitation Data'!C88)))</f>
        <v/>
      </c>
      <c r="CP94" s="36" t="str">
        <f ca="true">+IF(OFFSET('Sanitation Data'!$D$29,0,10*ROW('Sanitation Data'!D88))="","",OFFSET('Sanitation Data'!$D$29,0,10*ROW('Sanitation Data'!D88)))</f>
        <v/>
      </c>
      <c r="CQ94" s="36" t="str">
        <f ca="true">+IF(OFFSET('Sanitation Data'!$D$30,0,10*ROW('Sanitation Data'!D88))="","",OFFSET('Sanitation Data'!$D$30,0,10*ROW('Sanitation Data'!D88)))</f>
        <v/>
      </c>
      <c r="CR94" s="36" t="str">
        <f ca="true">+IF(OFFSET('Sanitation Data'!$D$31,0,10*ROW('Sanitation Data'!D88))="","",OFFSET('Sanitation Data'!$D$31,0,10*ROW('Sanitation Data'!D88)))</f>
        <v/>
      </c>
      <c r="CS94" s="36" t="str">
        <f ca="true">+IF(OFFSET('Sanitation Data'!$D$32,0,10*ROW('Sanitation Data'!D88))="","",OFFSET('Sanitation Data'!$D$32,0,10*ROW('Sanitation Data'!D88)))</f>
        <v/>
      </c>
      <c r="CT94" s="36" t="str">
        <f ca="true">+IF(OFFSET('Sanitation Data'!$D$33,0,10*ROW('Sanitation Data'!D88))="","",OFFSET('Sanitation Data'!$D$33,0,10*ROW('Sanitation Data'!D88)))</f>
        <v/>
      </c>
      <c r="CU94" s="36" t="str">
        <f ca="true">+IF(OFFSET('Sanitation Data'!$E$29,0,10*ROW('Sanitation Data'!E88))="","",OFFSET('Sanitation Data'!$E$29,0,10*ROW('Sanitation Data'!E88)))</f>
        <v/>
      </c>
      <c r="CV94" s="36" t="str">
        <f ca="true">+IF(OFFSET('Sanitation Data'!$E$30,0,10*ROW('Sanitation Data'!E88))="","",OFFSET('Sanitation Data'!$E$30,0,10*ROW('Sanitation Data'!E88)))</f>
        <v/>
      </c>
      <c r="CW94" s="36" t="str">
        <f ca="true">+IF(OFFSET('Sanitation Data'!$E$31,0,10*ROW('Sanitation Data'!E88))="","",OFFSET('Sanitation Data'!$E$31,0,10*ROW('Sanitation Data'!E88)))</f>
        <v/>
      </c>
      <c r="CX94" s="36" t="str">
        <f ca="true">+IF(OFFSET('Sanitation Data'!$E$32,0,10*ROW('Sanitation Data'!E88))="","",OFFSET('Sanitation Data'!$E$32,0,10*ROW('Sanitation Data'!E88)))</f>
        <v/>
      </c>
      <c r="CY94" s="36" t="str">
        <f ca="true">+IF(OFFSET('Sanitation Data'!$E$33,0,10*ROW('Sanitation Data'!E88))="","",OFFSET('Sanitation Data'!$E$33,0,10*ROW('Sanitation Data'!E88)))</f>
        <v/>
      </c>
      <c r="CZ94" s="36" t="str">
        <f ca="true">+IF(OFFSET('Sanitation Data'!$F$29,0,10*ROW('Sanitation Data'!F88))="","",OFFSET('Sanitation Data'!$F$29,0,10*ROW('Sanitation Data'!F88)))</f>
        <v/>
      </c>
      <c r="DA94" s="36" t="str">
        <f ca="true">+IF(OFFSET('Sanitation Data'!$F$30,0,10*ROW('Sanitation Data'!F88))="","",OFFSET('Sanitation Data'!$F$30,0,10*ROW('Sanitation Data'!F88)))</f>
        <v/>
      </c>
      <c r="DB94" s="36" t="str">
        <f ca="true">+IF(OFFSET('Sanitation Data'!$F$31,0,10*ROW('Sanitation Data'!F88))="","",OFFSET('Sanitation Data'!$F$31,0,10*ROW('Sanitation Data'!F88)))</f>
        <v/>
      </c>
      <c r="DC94" s="36" t="str">
        <f ca="true">+IF(OFFSET('Sanitation Data'!$F$32,0,10*ROW('Sanitation Data'!F88))="","",OFFSET('Sanitation Data'!$F$32,0,10*ROW('Sanitation Data'!F88)))</f>
        <v/>
      </c>
      <c r="DD94" s="36" t="str">
        <f ca="true">+IF(OFFSET('Sanitation Data'!$F$33,0,10*ROW('Sanitation Data'!F88))="","",OFFSET('Sanitation Data'!$F$33,0,10*ROW('Sanitation Data'!F88)))</f>
        <v/>
      </c>
      <c r="DE94" s="36" t="str">
        <f ca="true">+IF(OFFSET('Sanitation Data'!$G$29,0,10*ROW('Sanitation Data'!G88))="","",OFFSET('Sanitation Data'!$G$29,0,10*ROW('Sanitation Data'!G88)))</f>
        <v/>
      </c>
      <c r="DF94" s="36" t="str">
        <f ca="true">+IF(OFFSET('Sanitation Data'!$G$30,0,10*ROW('Sanitation Data'!G88))="","",OFFSET('Sanitation Data'!$G$30,0,10*ROW('Sanitation Data'!G88)))</f>
        <v/>
      </c>
      <c r="DG94" s="36" t="str">
        <f ca="true">+IF(OFFSET('Sanitation Data'!$G$31,0,10*ROW('Sanitation Data'!G88))="","",OFFSET('Sanitation Data'!$G$31,0,10*ROW('Sanitation Data'!G88)))</f>
        <v/>
      </c>
      <c r="DH94" s="36" t="str">
        <f ca="true">+IF(OFFSET('Sanitation Data'!$G$32,0,10*ROW('Sanitation Data'!G88))="","",OFFSET('Sanitation Data'!$G$32,0,10*ROW('Sanitation Data'!G88)))</f>
        <v/>
      </c>
      <c r="DI94" s="36" t="str">
        <f ca="true">+IF(OFFSET('Sanitation Data'!$G$33,0,10*ROW('Sanitation Data'!G88))="","",OFFSET('Sanitation Data'!$G$33,0,10*ROW('Sanitation Data'!G88)))</f>
        <v/>
      </c>
      <c r="DJ94" s="36" t="str">
        <f ca="true">+IF(OFFSET('Sanitation Data'!$H$29,0,10*ROW('Sanitation Data'!H88))="","",OFFSET('Sanitation Data'!$H$29,0,10*ROW('Sanitation Data'!H88)))</f>
        <v/>
      </c>
      <c r="DK94" s="36" t="str">
        <f ca="true">+IF(OFFSET('Sanitation Data'!$H$30,0,10*ROW('Sanitation Data'!H88))="","",OFFSET('Sanitation Data'!$H$30,0,10*ROW('Sanitation Data'!H88)))</f>
        <v/>
      </c>
      <c r="DL94" s="36" t="str">
        <f ca="true">+IF(OFFSET('Sanitation Data'!$H$31,0,10*ROW('Sanitation Data'!H88))="","",OFFSET('Sanitation Data'!$H$31,0,10*ROW('Sanitation Data'!H88)))</f>
        <v/>
      </c>
      <c r="DM94" s="36" t="str">
        <f ca="true">+IF(OFFSET('Sanitation Data'!$H$32,0,10*ROW('Sanitation Data'!H88))="","",OFFSET('Sanitation Data'!$H$32,0,10*ROW('Sanitation Data'!H88)))</f>
        <v/>
      </c>
      <c r="DN94" s="36" t="str">
        <f ca="true">+IF(OFFSET('Sanitation Data'!$H$33,0,10*ROW('Sanitation Data'!H88))="","",OFFSET('Sanitation Data'!$H$33,0,10*ROW('Sanitation Data'!H88)))</f>
        <v/>
      </c>
      <c r="DO94" s="36" t="str">
        <f ca="true">+IF(OFFSET('Hygiene Data'!$C$12,0,10*ROW('Hygiene Data'!C88))="","",OFFSET('Hygiene Data'!$C$12,0,10*ROW('Hygiene Data'!C88)))</f>
        <v/>
      </c>
      <c r="DP94" s="36" t="str">
        <f ca="true">+IF(OFFSET('Hygiene Data'!$C$13,0,10*ROW('Hygiene Data'!C88))="","",OFFSET('Hygiene Data'!$C$13,0,10*ROW('Hygiene Data'!C88)))</f>
        <v/>
      </c>
      <c r="DQ94" s="36" t="str">
        <f ca="true">+IF(OFFSET('Hygiene Data'!$C$14,0,10*ROW('Hygiene Data'!C88))="","",OFFSET('Hygiene Data'!$C$14,0,10*ROW('Hygiene Data'!C88)))</f>
        <v/>
      </c>
      <c r="DR94" s="36" t="str">
        <f ca="true">+IF(OFFSET('Hygiene Data'!$D$12,0,10*ROW('Hygiene Data'!D88))="","",OFFSET('Hygiene Data'!$D$12,0,10*ROW('Hygiene Data'!D88)))</f>
        <v/>
      </c>
      <c r="DS94" s="36" t="str">
        <f ca="true">+IF(OFFSET('Hygiene Data'!$D$13,0,10*ROW('Hygiene Data'!D88))="","",OFFSET('Hygiene Data'!$D$13,0,10*ROW('Hygiene Data'!D88)))</f>
        <v/>
      </c>
      <c r="DT94" s="36" t="str">
        <f ca="true">+IF(OFFSET('Hygiene Data'!$D$14,0,10*ROW('Hygiene Data'!D88))="","",OFFSET('Hygiene Data'!$D$14,0,10*ROW('Hygiene Data'!D88)))</f>
        <v/>
      </c>
      <c r="DU94" s="36" t="str">
        <f ca="true">+IF(OFFSET('Hygiene Data'!$E$12,0,10*ROW('Hygiene Data'!E88))="","",OFFSET('Hygiene Data'!$E$12,0,10*ROW('Hygiene Data'!E88)))</f>
        <v/>
      </c>
      <c r="DV94" s="36" t="str">
        <f ca="true">+IF(OFFSET('Hygiene Data'!$E$13,0,10*ROW('Hygiene Data'!E88))="","",OFFSET('Hygiene Data'!$E$13,0,10*ROW('Hygiene Data'!E88)))</f>
        <v/>
      </c>
      <c r="DW94" s="36" t="str">
        <f ca="true">+IF(OFFSET('Hygiene Data'!$E$14,0,10*ROW('Hygiene Data'!E88))="","",OFFSET('Hygiene Data'!$E$14,0,10*ROW('Hygiene Data'!E88)))</f>
        <v/>
      </c>
      <c r="DX94" s="36" t="str">
        <f ca="true">+IF(OFFSET('Hygiene Data'!$F$12,0,10*ROW('Hygiene Data'!F88))="","",OFFSET('Hygiene Data'!$F$12,0,10*ROW('Hygiene Data'!F88)))</f>
        <v/>
      </c>
      <c r="DY94" s="36" t="str">
        <f ca="true">+IF(OFFSET('Hygiene Data'!$F$13,0,10*ROW('Hygiene Data'!F88))="","",OFFSET('Hygiene Data'!$F$13,0,10*ROW('Hygiene Data'!F88)))</f>
        <v/>
      </c>
      <c r="DZ94" s="36" t="str">
        <f ca="true">+IF(OFFSET('Hygiene Data'!$F$14,0,10*ROW('Hygiene Data'!F88))="","",OFFSET('Hygiene Data'!$F$14,0,10*ROW('Hygiene Data'!F88)))</f>
        <v/>
      </c>
      <c r="EA94" s="36" t="str">
        <f ca="true">+IF(OFFSET('Hygiene Data'!$G$12,0,10*ROW('Hygiene Data'!G88))="","",OFFSET('Hygiene Data'!$G$12,0,10*ROW('Hygiene Data'!G88)))</f>
        <v/>
      </c>
      <c r="EB94" s="36" t="str">
        <f ca="true">+IF(OFFSET('Hygiene Data'!$G$13,0,10*ROW('Hygiene Data'!G88))="","",OFFSET('Hygiene Data'!$G$13,0,10*ROW('Hygiene Data'!G88)))</f>
        <v/>
      </c>
      <c r="EC94" s="36" t="str">
        <f ca="true">+IF(OFFSET('Hygiene Data'!$G$14,0,10*ROW('Hygiene Data'!G88))="","",OFFSET('Hygiene Data'!$G$14,0,10*ROW('Hygiene Data'!G88)))</f>
        <v/>
      </c>
      <c r="ED94" s="36" t="str">
        <f ca="true">+IF(OFFSET('Hygiene Data'!$H$12,0,10*ROW('Hygiene Data'!H88))="","",OFFSET('Hygiene Data'!$H$12,0,10*ROW('Hygiene Data'!H88)))</f>
        <v/>
      </c>
      <c r="EE94" s="36" t="str">
        <f ca="true">+IF(OFFSET('Hygiene Data'!$H$13,0,10*ROW('Hygiene Data'!H88))="","",OFFSET('Hygiene Data'!$H$13,0,10*ROW('Hygiene Data'!H88)))</f>
        <v/>
      </c>
      <c r="EF94" s="36" t="str">
        <f ca="true">+IF(OFFSET('Hygiene Data'!$H$14,0,10*ROW('Hygiene Data'!H88))="","",OFFSET('Hygiene Data'!$H$14,0,10*ROW('Hygiene Data'!H88)))</f>
        <v/>
      </c>
    </row>
    <row r="95" x14ac:dyDescent="0.2">
      <c r="A95" s="59" t="str">
        <f ca="true">+IF(OFFSET('Water Data'!$B$1,0,10*ROW('Water Data'!B92))="","",OFFSET('Water Data'!$B$1,0,10*ROW('Water Data'!B92)))</f>
        <v/>
      </c>
      <c r="B95" s="59" t="str">
        <f ca="true">+IF(OFFSET('Water Data'!$A$3,0,10*ROW('Water Data'!A92))="","",OFFSET('Water Data'!$A$3,0,10*ROW('Water Data'!A92)))</f>
        <v/>
      </c>
      <c r="C95" s="59" t="str">
        <f ca="true">+IF(OFFSET('Water Data'!$C$3,0,10*ROW('Water Data'!C92))="","",OFFSET('Water Data'!$C$3,0,10*ROW('Water Data'!C92)))</f>
        <v/>
      </c>
      <c r="D95" s="252"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52"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52"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52"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52"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52"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52"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52"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52"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52"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52"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52"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52"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52"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52"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52"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52"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52"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3"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3"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3"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3"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3"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3"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3"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3"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3"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3"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3"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3"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3"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3"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3"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3"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3"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3"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3"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3"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3"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3"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3"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3"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3"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3"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3"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3"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3"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3"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4"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4"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4"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4"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4"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4"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4"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4"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4"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4"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4"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4"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4"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4"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4"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4"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4"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4"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6" t="str">
        <f ca="true">+IF(OFFSET('Water Data'!$C$28,0,10*ROW('Water Data'!C89))="","",OFFSET('Water Data'!$C$28,0,10*ROW('Water Data'!C89)))</f>
        <v/>
      </c>
      <c r="BT95" s="36" t="str">
        <f ca="true">+IF(OFFSET('Water Data'!$C$29,0,10*ROW('Water Data'!C89))="","",OFFSET('Water Data'!$C$29,0,10*ROW('Water Data'!C89)))</f>
        <v/>
      </c>
      <c r="BU95" s="36" t="str">
        <f ca="true">+IF(OFFSET('Water Data'!$C$30,0,10*ROW('Water Data'!C89))="","",OFFSET('Water Data'!$C$30,0,10*ROW('Water Data'!C89)))</f>
        <v/>
      </c>
      <c r="BV95" s="36" t="str">
        <f ca="true">+IF(OFFSET('Water Data'!$D$28,0,10*ROW('Water Data'!D89))="","",OFFSET('Water Data'!$D$28,0,10*ROW('Water Data'!D89)))</f>
        <v/>
      </c>
      <c r="BW95" s="36" t="str">
        <f ca="true">+IF(OFFSET('Water Data'!$D$29,0,10*ROW('Water Data'!D89))="","",OFFSET('Water Data'!$D$29,0,10*ROW('Water Data'!D89)))</f>
        <v/>
      </c>
      <c r="BX95" s="36" t="str">
        <f ca="true">+IF(OFFSET('Water Data'!$D$30,0,10*ROW('Water Data'!D89))="","",OFFSET('Water Data'!$D$30,0,10*ROW('Water Data'!D89)))</f>
        <v/>
      </c>
      <c r="BY95" s="36" t="str">
        <f ca="true">+IF(OFFSET('Water Data'!$E$28,0,10*ROW('Water Data'!E89))="","",OFFSET('Water Data'!$E$28,0,10*ROW('Water Data'!E89)))</f>
        <v/>
      </c>
      <c r="BZ95" s="36" t="str">
        <f ca="true">+IF(OFFSET('Water Data'!$E$29,0,10*ROW('Water Data'!E89))="","",OFFSET('Water Data'!$E$29,0,10*ROW('Water Data'!E89)))</f>
        <v/>
      </c>
      <c r="CA95" s="36" t="str">
        <f ca="true">+IF(OFFSET('Water Data'!$E$30,0,10*ROW('Water Data'!E89))="","",OFFSET('Water Data'!$E$30,0,10*ROW('Water Data'!E89)))</f>
        <v/>
      </c>
      <c r="CB95" s="36" t="str">
        <f ca="true">+IF(OFFSET('Water Data'!$F$28,0,10*ROW('Water Data'!F89))="","",OFFSET('Water Data'!$F$28,0,10*ROW('Water Data'!F89)))</f>
        <v/>
      </c>
      <c r="CC95" s="36" t="str">
        <f ca="true">+IF(OFFSET('Water Data'!$F$29,0,10*ROW('Water Data'!F89))="","",OFFSET('Water Data'!$F$29,0,10*ROW('Water Data'!F89)))</f>
        <v/>
      </c>
      <c r="CD95" s="36" t="str">
        <f ca="true">+IF(OFFSET('Water Data'!$F$30,0,10*ROW('Water Data'!F89))="","",OFFSET('Water Data'!$F$30,0,10*ROW('Water Data'!F89)))</f>
        <v/>
      </c>
      <c r="CE95" s="36" t="str">
        <f ca="true">+IF(OFFSET('Water Data'!$G$28,0,10*ROW('Water Data'!G89))="","",OFFSET('Water Data'!$G$28,0,10*ROW('Water Data'!G89)))</f>
        <v/>
      </c>
      <c r="CF95" s="36" t="str">
        <f ca="true">+IF(OFFSET('Water Data'!$G$29,0,10*ROW('Water Data'!G89))="","",OFFSET('Water Data'!$G$29,0,10*ROW('Water Data'!G89)))</f>
        <v/>
      </c>
      <c r="CG95" s="36" t="str">
        <f ca="true">+IF(OFFSET('Water Data'!$G$30,0,10*ROW('Water Data'!G89))="","",OFFSET('Water Data'!$G$30,0,10*ROW('Water Data'!G89)))</f>
        <v/>
      </c>
      <c r="CH95" s="36" t="str">
        <f ca="true">+IF(OFFSET('Water Data'!$H$28,0,10*ROW('Water Data'!H89))="","",OFFSET('Water Data'!$H$28,0,10*ROW('Water Data'!H89)))</f>
        <v/>
      </c>
      <c r="CI95" s="36" t="str">
        <f ca="true">+IF(OFFSET('Water Data'!$H$29,0,10*ROW('Water Data'!H89))="","",OFFSET('Water Data'!$H$29,0,10*ROW('Water Data'!H89)))</f>
        <v/>
      </c>
      <c r="CJ95" s="36" t="str">
        <f ca="true">+IF(OFFSET('Water Data'!$H$30,0,10*ROW('Water Data'!H89))="","",OFFSET('Water Data'!$H$30,0,10*ROW('Water Data'!H89)))</f>
        <v/>
      </c>
      <c r="CK95" s="36" t="str">
        <f ca="true">+IF(OFFSET('Sanitation Data'!$C$29,0,10*ROW('Sanitation Data'!C89))="","",OFFSET('Sanitation Data'!$C$29,0,10*ROW('Sanitation Data'!C89)))</f>
        <v/>
      </c>
      <c r="CL95" s="36" t="str">
        <f ca="true">+IF(OFFSET('Sanitation Data'!$C$30,0,10*ROW('Sanitation Data'!C89))="","",OFFSET('Sanitation Data'!$C$30,0,10*ROW('Sanitation Data'!C89)))</f>
        <v/>
      </c>
      <c r="CM95" s="36" t="str">
        <f ca="true">+IF(OFFSET('Sanitation Data'!$C$31,0,10*ROW('Sanitation Data'!C89))="","",OFFSET('Sanitation Data'!$C$31,0,10*ROW('Sanitation Data'!C89)))</f>
        <v/>
      </c>
      <c r="CN95" s="36" t="str">
        <f ca="true">+IF(OFFSET('Sanitation Data'!$C$32,0,10*ROW('Sanitation Data'!C89))="","",OFFSET('Sanitation Data'!$C$32,0,10*ROW('Sanitation Data'!C89)))</f>
        <v/>
      </c>
      <c r="CO95" s="36" t="str">
        <f ca="true">+IF(OFFSET('Sanitation Data'!$C$33,0,10*ROW('Sanitation Data'!C89))="","",OFFSET('Sanitation Data'!$C$33,0,10*ROW('Sanitation Data'!C89)))</f>
        <v/>
      </c>
      <c r="CP95" s="36" t="str">
        <f ca="true">+IF(OFFSET('Sanitation Data'!$D$29,0,10*ROW('Sanitation Data'!D89))="","",OFFSET('Sanitation Data'!$D$29,0,10*ROW('Sanitation Data'!D89)))</f>
        <v/>
      </c>
      <c r="CQ95" s="36" t="str">
        <f ca="true">+IF(OFFSET('Sanitation Data'!$D$30,0,10*ROW('Sanitation Data'!D89))="","",OFFSET('Sanitation Data'!$D$30,0,10*ROW('Sanitation Data'!D89)))</f>
        <v/>
      </c>
      <c r="CR95" s="36" t="str">
        <f ca="true">+IF(OFFSET('Sanitation Data'!$D$31,0,10*ROW('Sanitation Data'!D89))="","",OFFSET('Sanitation Data'!$D$31,0,10*ROW('Sanitation Data'!D89)))</f>
        <v/>
      </c>
      <c r="CS95" s="36" t="str">
        <f ca="true">+IF(OFFSET('Sanitation Data'!$D$32,0,10*ROW('Sanitation Data'!D89))="","",OFFSET('Sanitation Data'!$D$32,0,10*ROW('Sanitation Data'!D89)))</f>
        <v/>
      </c>
      <c r="CT95" s="36" t="str">
        <f ca="true">+IF(OFFSET('Sanitation Data'!$D$33,0,10*ROW('Sanitation Data'!D89))="","",OFFSET('Sanitation Data'!$D$33,0,10*ROW('Sanitation Data'!D89)))</f>
        <v/>
      </c>
      <c r="CU95" s="36" t="str">
        <f ca="true">+IF(OFFSET('Sanitation Data'!$E$29,0,10*ROW('Sanitation Data'!E89))="","",OFFSET('Sanitation Data'!$E$29,0,10*ROW('Sanitation Data'!E89)))</f>
        <v/>
      </c>
      <c r="CV95" s="36" t="str">
        <f ca="true">+IF(OFFSET('Sanitation Data'!$E$30,0,10*ROW('Sanitation Data'!E89))="","",OFFSET('Sanitation Data'!$E$30,0,10*ROW('Sanitation Data'!E89)))</f>
        <v/>
      </c>
      <c r="CW95" s="36" t="str">
        <f ca="true">+IF(OFFSET('Sanitation Data'!$E$31,0,10*ROW('Sanitation Data'!E89))="","",OFFSET('Sanitation Data'!$E$31,0,10*ROW('Sanitation Data'!E89)))</f>
        <v/>
      </c>
      <c r="CX95" s="36" t="str">
        <f ca="true">+IF(OFFSET('Sanitation Data'!$E$32,0,10*ROW('Sanitation Data'!E89))="","",OFFSET('Sanitation Data'!$E$32,0,10*ROW('Sanitation Data'!E89)))</f>
        <v/>
      </c>
      <c r="CY95" s="36" t="str">
        <f ca="true">+IF(OFFSET('Sanitation Data'!$E$33,0,10*ROW('Sanitation Data'!E89))="","",OFFSET('Sanitation Data'!$E$33,0,10*ROW('Sanitation Data'!E89)))</f>
        <v/>
      </c>
      <c r="CZ95" s="36" t="str">
        <f ca="true">+IF(OFFSET('Sanitation Data'!$F$29,0,10*ROW('Sanitation Data'!F89))="","",OFFSET('Sanitation Data'!$F$29,0,10*ROW('Sanitation Data'!F89)))</f>
        <v/>
      </c>
      <c r="DA95" s="36" t="str">
        <f ca="true">+IF(OFFSET('Sanitation Data'!$F$30,0,10*ROW('Sanitation Data'!F89))="","",OFFSET('Sanitation Data'!$F$30,0,10*ROW('Sanitation Data'!F89)))</f>
        <v/>
      </c>
      <c r="DB95" s="36" t="str">
        <f ca="true">+IF(OFFSET('Sanitation Data'!$F$31,0,10*ROW('Sanitation Data'!F89))="","",OFFSET('Sanitation Data'!$F$31,0,10*ROW('Sanitation Data'!F89)))</f>
        <v/>
      </c>
      <c r="DC95" s="36" t="str">
        <f ca="true">+IF(OFFSET('Sanitation Data'!$F$32,0,10*ROW('Sanitation Data'!F89))="","",OFFSET('Sanitation Data'!$F$32,0,10*ROW('Sanitation Data'!F89)))</f>
        <v/>
      </c>
      <c r="DD95" s="36" t="str">
        <f ca="true">+IF(OFFSET('Sanitation Data'!$F$33,0,10*ROW('Sanitation Data'!F89))="","",OFFSET('Sanitation Data'!$F$33,0,10*ROW('Sanitation Data'!F89)))</f>
        <v/>
      </c>
      <c r="DE95" s="36" t="str">
        <f ca="true">+IF(OFFSET('Sanitation Data'!$G$29,0,10*ROW('Sanitation Data'!G89))="","",OFFSET('Sanitation Data'!$G$29,0,10*ROW('Sanitation Data'!G89)))</f>
        <v/>
      </c>
      <c r="DF95" s="36" t="str">
        <f ca="true">+IF(OFFSET('Sanitation Data'!$G$30,0,10*ROW('Sanitation Data'!G89))="","",OFFSET('Sanitation Data'!$G$30,0,10*ROW('Sanitation Data'!G89)))</f>
        <v/>
      </c>
      <c r="DG95" s="36" t="str">
        <f ca="true">+IF(OFFSET('Sanitation Data'!$G$31,0,10*ROW('Sanitation Data'!G89))="","",OFFSET('Sanitation Data'!$G$31,0,10*ROW('Sanitation Data'!G89)))</f>
        <v/>
      </c>
      <c r="DH95" s="36" t="str">
        <f ca="true">+IF(OFFSET('Sanitation Data'!$G$32,0,10*ROW('Sanitation Data'!G89))="","",OFFSET('Sanitation Data'!$G$32,0,10*ROW('Sanitation Data'!G89)))</f>
        <v/>
      </c>
      <c r="DI95" s="36" t="str">
        <f ca="true">+IF(OFFSET('Sanitation Data'!$G$33,0,10*ROW('Sanitation Data'!G89))="","",OFFSET('Sanitation Data'!$G$33,0,10*ROW('Sanitation Data'!G89)))</f>
        <v/>
      </c>
      <c r="DJ95" s="36" t="str">
        <f ca="true">+IF(OFFSET('Sanitation Data'!$H$29,0,10*ROW('Sanitation Data'!H89))="","",OFFSET('Sanitation Data'!$H$29,0,10*ROW('Sanitation Data'!H89)))</f>
        <v/>
      </c>
      <c r="DK95" s="36" t="str">
        <f ca="true">+IF(OFFSET('Sanitation Data'!$H$30,0,10*ROW('Sanitation Data'!H89))="","",OFFSET('Sanitation Data'!$H$30,0,10*ROW('Sanitation Data'!H89)))</f>
        <v/>
      </c>
      <c r="DL95" s="36" t="str">
        <f ca="true">+IF(OFFSET('Sanitation Data'!$H$31,0,10*ROW('Sanitation Data'!H89))="","",OFFSET('Sanitation Data'!$H$31,0,10*ROW('Sanitation Data'!H89)))</f>
        <v/>
      </c>
      <c r="DM95" s="36" t="str">
        <f ca="true">+IF(OFFSET('Sanitation Data'!$H$32,0,10*ROW('Sanitation Data'!H89))="","",OFFSET('Sanitation Data'!$H$32,0,10*ROW('Sanitation Data'!H89)))</f>
        <v/>
      </c>
      <c r="DN95" s="36" t="str">
        <f ca="true">+IF(OFFSET('Sanitation Data'!$H$33,0,10*ROW('Sanitation Data'!H89))="","",OFFSET('Sanitation Data'!$H$33,0,10*ROW('Sanitation Data'!H89)))</f>
        <v/>
      </c>
      <c r="DO95" s="36" t="str">
        <f ca="true">+IF(OFFSET('Hygiene Data'!$C$12,0,10*ROW('Hygiene Data'!C89))="","",OFFSET('Hygiene Data'!$C$12,0,10*ROW('Hygiene Data'!C89)))</f>
        <v/>
      </c>
      <c r="DP95" s="36" t="str">
        <f ca="true">+IF(OFFSET('Hygiene Data'!$C$13,0,10*ROW('Hygiene Data'!C89))="","",OFFSET('Hygiene Data'!$C$13,0,10*ROW('Hygiene Data'!C89)))</f>
        <v/>
      </c>
      <c r="DQ95" s="36" t="str">
        <f ca="true">+IF(OFFSET('Hygiene Data'!$C$14,0,10*ROW('Hygiene Data'!C89))="","",OFFSET('Hygiene Data'!$C$14,0,10*ROW('Hygiene Data'!C89)))</f>
        <v/>
      </c>
      <c r="DR95" s="36" t="str">
        <f ca="true">+IF(OFFSET('Hygiene Data'!$D$12,0,10*ROW('Hygiene Data'!D89))="","",OFFSET('Hygiene Data'!$D$12,0,10*ROW('Hygiene Data'!D89)))</f>
        <v/>
      </c>
      <c r="DS95" s="36" t="str">
        <f ca="true">+IF(OFFSET('Hygiene Data'!$D$13,0,10*ROW('Hygiene Data'!D89))="","",OFFSET('Hygiene Data'!$D$13,0,10*ROW('Hygiene Data'!D89)))</f>
        <v/>
      </c>
      <c r="DT95" s="36" t="str">
        <f ca="true">+IF(OFFSET('Hygiene Data'!$D$14,0,10*ROW('Hygiene Data'!D89))="","",OFFSET('Hygiene Data'!$D$14,0,10*ROW('Hygiene Data'!D89)))</f>
        <v/>
      </c>
      <c r="DU95" s="36" t="str">
        <f ca="true">+IF(OFFSET('Hygiene Data'!$E$12,0,10*ROW('Hygiene Data'!E89))="","",OFFSET('Hygiene Data'!$E$12,0,10*ROW('Hygiene Data'!E89)))</f>
        <v/>
      </c>
      <c r="DV95" s="36" t="str">
        <f ca="true">+IF(OFFSET('Hygiene Data'!$E$13,0,10*ROW('Hygiene Data'!E89))="","",OFFSET('Hygiene Data'!$E$13,0,10*ROW('Hygiene Data'!E89)))</f>
        <v/>
      </c>
      <c r="DW95" s="36" t="str">
        <f ca="true">+IF(OFFSET('Hygiene Data'!$E$14,0,10*ROW('Hygiene Data'!E89))="","",OFFSET('Hygiene Data'!$E$14,0,10*ROW('Hygiene Data'!E89)))</f>
        <v/>
      </c>
      <c r="DX95" s="36" t="str">
        <f ca="true">+IF(OFFSET('Hygiene Data'!$F$12,0,10*ROW('Hygiene Data'!F89))="","",OFFSET('Hygiene Data'!$F$12,0,10*ROW('Hygiene Data'!F89)))</f>
        <v/>
      </c>
      <c r="DY95" s="36" t="str">
        <f ca="true">+IF(OFFSET('Hygiene Data'!$F$13,0,10*ROW('Hygiene Data'!F89))="","",OFFSET('Hygiene Data'!$F$13,0,10*ROW('Hygiene Data'!F89)))</f>
        <v/>
      </c>
      <c r="DZ95" s="36" t="str">
        <f ca="true">+IF(OFFSET('Hygiene Data'!$F$14,0,10*ROW('Hygiene Data'!F89))="","",OFFSET('Hygiene Data'!$F$14,0,10*ROW('Hygiene Data'!F89)))</f>
        <v/>
      </c>
      <c r="EA95" s="36" t="str">
        <f ca="true">+IF(OFFSET('Hygiene Data'!$G$12,0,10*ROW('Hygiene Data'!G89))="","",OFFSET('Hygiene Data'!$G$12,0,10*ROW('Hygiene Data'!G89)))</f>
        <v/>
      </c>
      <c r="EB95" s="36" t="str">
        <f ca="true">+IF(OFFSET('Hygiene Data'!$G$13,0,10*ROW('Hygiene Data'!G89))="","",OFFSET('Hygiene Data'!$G$13,0,10*ROW('Hygiene Data'!G89)))</f>
        <v/>
      </c>
      <c r="EC95" s="36" t="str">
        <f ca="true">+IF(OFFSET('Hygiene Data'!$G$14,0,10*ROW('Hygiene Data'!G89))="","",OFFSET('Hygiene Data'!$G$14,0,10*ROW('Hygiene Data'!G89)))</f>
        <v/>
      </c>
      <c r="ED95" s="36" t="str">
        <f ca="true">+IF(OFFSET('Hygiene Data'!$H$12,0,10*ROW('Hygiene Data'!H89))="","",OFFSET('Hygiene Data'!$H$12,0,10*ROW('Hygiene Data'!H89)))</f>
        <v/>
      </c>
      <c r="EE95" s="36" t="str">
        <f ca="true">+IF(OFFSET('Hygiene Data'!$H$13,0,10*ROW('Hygiene Data'!H89))="","",OFFSET('Hygiene Data'!$H$13,0,10*ROW('Hygiene Data'!H89)))</f>
        <v/>
      </c>
      <c r="EF95" s="36" t="str">
        <f ca="true">+IF(OFFSET('Hygiene Data'!$H$14,0,10*ROW('Hygiene Data'!H89))="","",OFFSET('Hygiene Data'!$H$14,0,10*ROW('Hygiene Data'!H89)))</f>
        <v/>
      </c>
    </row>
    <row r="96" x14ac:dyDescent="0.2">
      <c r="A96" s="59" t="str">
        <f ca="true">+IF(OFFSET('Water Data'!$B$1,0,10*ROW('Water Data'!B93))="","",OFFSET('Water Data'!$B$1,0,10*ROW('Water Data'!B93)))</f>
        <v/>
      </c>
      <c r="B96" s="59" t="str">
        <f ca="true">+IF(OFFSET('Water Data'!$A$3,0,10*ROW('Water Data'!A93))="","",OFFSET('Water Data'!$A$3,0,10*ROW('Water Data'!A93)))</f>
        <v/>
      </c>
      <c r="C96" s="59" t="str">
        <f ca="true">+IF(OFFSET('Water Data'!$C$3,0,10*ROW('Water Data'!C93))="","",OFFSET('Water Data'!$C$3,0,10*ROW('Water Data'!C93)))</f>
        <v/>
      </c>
      <c r="D96" s="252"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52"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52"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52"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52"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52"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52"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52"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52"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52"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52"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52"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52"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52"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52"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52"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52"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52"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3"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3"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3"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3"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3"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3"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3"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3"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3"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3"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3"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3"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3"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3"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3"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3"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3"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3"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3"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3"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3"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3"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3"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3"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3"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3"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3"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3"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3"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3"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4"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4"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4"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4"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4"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4"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4"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4"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4"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4"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4"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4"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4"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4"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4"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4"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4"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4"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6" t="str">
        <f ca="true">+IF(OFFSET('Water Data'!$C$28,0,10*ROW('Water Data'!C90))="","",OFFSET('Water Data'!$C$28,0,10*ROW('Water Data'!C90)))</f>
        <v/>
      </c>
      <c r="BT96" s="36" t="str">
        <f ca="true">+IF(OFFSET('Water Data'!$C$29,0,10*ROW('Water Data'!C90))="","",OFFSET('Water Data'!$C$29,0,10*ROW('Water Data'!C90)))</f>
        <v/>
      </c>
      <c r="BU96" s="36" t="str">
        <f ca="true">+IF(OFFSET('Water Data'!$C$30,0,10*ROW('Water Data'!C90))="","",OFFSET('Water Data'!$C$30,0,10*ROW('Water Data'!C90)))</f>
        <v/>
      </c>
      <c r="BV96" s="36" t="str">
        <f ca="true">+IF(OFFSET('Water Data'!$D$28,0,10*ROW('Water Data'!D90))="","",OFFSET('Water Data'!$D$28,0,10*ROW('Water Data'!D90)))</f>
        <v/>
      </c>
      <c r="BW96" s="36" t="str">
        <f ca="true">+IF(OFFSET('Water Data'!$D$29,0,10*ROW('Water Data'!D90))="","",OFFSET('Water Data'!$D$29,0,10*ROW('Water Data'!D90)))</f>
        <v/>
      </c>
      <c r="BX96" s="36" t="str">
        <f ca="true">+IF(OFFSET('Water Data'!$D$30,0,10*ROW('Water Data'!D90))="","",OFFSET('Water Data'!$D$30,0,10*ROW('Water Data'!D90)))</f>
        <v/>
      </c>
      <c r="BY96" s="36" t="str">
        <f ca="true">+IF(OFFSET('Water Data'!$E$28,0,10*ROW('Water Data'!E90))="","",OFFSET('Water Data'!$E$28,0,10*ROW('Water Data'!E90)))</f>
        <v/>
      </c>
      <c r="BZ96" s="36" t="str">
        <f ca="true">+IF(OFFSET('Water Data'!$E$29,0,10*ROW('Water Data'!E90))="","",OFFSET('Water Data'!$E$29,0,10*ROW('Water Data'!E90)))</f>
        <v/>
      </c>
      <c r="CA96" s="36" t="str">
        <f ca="true">+IF(OFFSET('Water Data'!$E$30,0,10*ROW('Water Data'!E90))="","",OFFSET('Water Data'!$E$30,0,10*ROW('Water Data'!E90)))</f>
        <v/>
      </c>
      <c r="CB96" s="36" t="str">
        <f ca="true">+IF(OFFSET('Water Data'!$F$28,0,10*ROW('Water Data'!F90))="","",OFFSET('Water Data'!$F$28,0,10*ROW('Water Data'!F90)))</f>
        <v/>
      </c>
      <c r="CC96" s="36" t="str">
        <f ca="true">+IF(OFFSET('Water Data'!$F$29,0,10*ROW('Water Data'!F90))="","",OFFSET('Water Data'!$F$29,0,10*ROW('Water Data'!F90)))</f>
        <v/>
      </c>
      <c r="CD96" s="36" t="str">
        <f ca="true">+IF(OFFSET('Water Data'!$F$30,0,10*ROW('Water Data'!F90))="","",OFFSET('Water Data'!$F$30,0,10*ROW('Water Data'!F90)))</f>
        <v/>
      </c>
      <c r="CE96" s="36" t="str">
        <f ca="true">+IF(OFFSET('Water Data'!$G$28,0,10*ROW('Water Data'!G90))="","",OFFSET('Water Data'!$G$28,0,10*ROW('Water Data'!G90)))</f>
        <v/>
      </c>
      <c r="CF96" s="36" t="str">
        <f ca="true">+IF(OFFSET('Water Data'!$G$29,0,10*ROW('Water Data'!G90))="","",OFFSET('Water Data'!$G$29,0,10*ROW('Water Data'!G90)))</f>
        <v/>
      </c>
      <c r="CG96" s="36" t="str">
        <f ca="true">+IF(OFFSET('Water Data'!$G$30,0,10*ROW('Water Data'!G90))="","",OFFSET('Water Data'!$G$30,0,10*ROW('Water Data'!G90)))</f>
        <v/>
      </c>
      <c r="CH96" s="36" t="str">
        <f ca="true">+IF(OFFSET('Water Data'!$H$28,0,10*ROW('Water Data'!H90))="","",OFFSET('Water Data'!$H$28,0,10*ROW('Water Data'!H90)))</f>
        <v/>
      </c>
      <c r="CI96" s="36" t="str">
        <f ca="true">+IF(OFFSET('Water Data'!$H$29,0,10*ROW('Water Data'!H90))="","",OFFSET('Water Data'!$H$29,0,10*ROW('Water Data'!H90)))</f>
        <v/>
      </c>
      <c r="CJ96" s="36" t="str">
        <f ca="true">+IF(OFFSET('Water Data'!$H$30,0,10*ROW('Water Data'!H90))="","",OFFSET('Water Data'!$H$30,0,10*ROW('Water Data'!H90)))</f>
        <v/>
      </c>
      <c r="CK96" s="36" t="str">
        <f ca="true">+IF(OFFSET('Sanitation Data'!$C$29,0,10*ROW('Sanitation Data'!C90))="","",OFFSET('Sanitation Data'!$C$29,0,10*ROW('Sanitation Data'!C90)))</f>
        <v/>
      </c>
      <c r="CL96" s="36" t="str">
        <f ca="true">+IF(OFFSET('Sanitation Data'!$C$30,0,10*ROW('Sanitation Data'!C90))="","",OFFSET('Sanitation Data'!$C$30,0,10*ROW('Sanitation Data'!C90)))</f>
        <v/>
      </c>
      <c r="CM96" s="36" t="str">
        <f ca="true">+IF(OFFSET('Sanitation Data'!$C$31,0,10*ROW('Sanitation Data'!C90))="","",OFFSET('Sanitation Data'!$C$31,0,10*ROW('Sanitation Data'!C90)))</f>
        <v/>
      </c>
      <c r="CN96" s="36" t="str">
        <f ca="true">+IF(OFFSET('Sanitation Data'!$C$32,0,10*ROW('Sanitation Data'!C90))="","",OFFSET('Sanitation Data'!$C$32,0,10*ROW('Sanitation Data'!C90)))</f>
        <v/>
      </c>
      <c r="CO96" s="36" t="str">
        <f ca="true">+IF(OFFSET('Sanitation Data'!$C$33,0,10*ROW('Sanitation Data'!C90))="","",OFFSET('Sanitation Data'!$C$33,0,10*ROW('Sanitation Data'!C90)))</f>
        <v/>
      </c>
      <c r="CP96" s="36" t="str">
        <f ca="true">+IF(OFFSET('Sanitation Data'!$D$29,0,10*ROW('Sanitation Data'!D90))="","",OFFSET('Sanitation Data'!$D$29,0,10*ROW('Sanitation Data'!D90)))</f>
        <v/>
      </c>
      <c r="CQ96" s="36" t="str">
        <f ca="true">+IF(OFFSET('Sanitation Data'!$D$30,0,10*ROW('Sanitation Data'!D90))="","",OFFSET('Sanitation Data'!$D$30,0,10*ROW('Sanitation Data'!D90)))</f>
        <v/>
      </c>
      <c r="CR96" s="36" t="str">
        <f ca="true">+IF(OFFSET('Sanitation Data'!$D$31,0,10*ROW('Sanitation Data'!D90))="","",OFFSET('Sanitation Data'!$D$31,0,10*ROW('Sanitation Data'!D90)))</f>
        <v/>
      </c>
      <c r="CS96" s="36" t="str">
        <f ca="true">+IF(OFFSET('Sanitation Data'!$D$32,0,10*ROW('Sanitation Data'!D90))="","",OFFSET('Sanitation Data'!$D$32,0,10*ROW('Sanitation Data'!D90)))</f>
        <v/>
      </c>
      <c r="CT96" s="36" t="str">
        <f ca="true">+IF(OFFSET('Sanitation Data'!$D$33,0,10*ROW('Sanitation Data'!D90))="","",OFFSET('Sanitation Data'!$D$33,0,10*ROW('Sanitation Data'!D90)))</f>
        <v/>
      </c>
      <c r="CU96" s="36" t="str">
        <f ca="true">+IF(OFFSET('Sanitation Data'!$E$29,0,10*ROW('Sanitation Data'!E90))="","",OFFSET('Sanitation Data'!$E$29,0,10*ROW('Sanitation Data'!E90)))</f>
        <v/>
      </c>
      <c r="CV96" s="36" t="str">
        <f ca="true">+IF(OFFSET('Sanitation Data'!$E$30,0,10*ROW('Sanitation Data'!E90))="","",OFFSET('Sanitation Data'!$E$30,0,10*ROW('Sanitation Data'!E90)))</f>
        <v/>
      </c>
      <c r="CW96" s="36" t="str">
        <f ca="true">+IF(OFFSET('Sanitation Data'!$E$31,0,10*ROW('Sanitation Data'!E90))="","",OFFSET('Sanitation Data'!$E$31,0,10*ROW('Sanitation Data'!E90)))</f>
        <v/>
      </c>
      <c r="CX96" s="36" t="str">
        <f ca="true">+IF(OFFSET('Sanitation Data'!$E$32,0,10*ROW('Sanitation Data'!E90))="","",OFFSET('Sanitation Data'!$E$32,0,10*ROW('Sanitation Data'!E90)))</f>
        <v/>
      </c>
      <c r="CY96" s="36" t="str">
        <f ca="true">+IF(OFFSET('Sanitation Data'!$E$33,0,10*ROW('Sanitation Data'!E90))="","",OFFSET('Sanitation Data'!$E$33,0,10*ROW('Sanitation Data'!E90)))</f>
        <v/>
      </c>
      <c r="CZ96" s="36" t="str">
        <f ca="true">+IF(OFFSET('Sanitation Data'!$F$29,0,10*ROW('Sanitation Data'!F90))="","",OFFSET('Sanitation Data'!$F$29,0,10*ROW('Sanitation Data'!F90)))</f>
        <v/>
      </c>
      <c r="DA96" s="36" t="str">
        <f ca="true">+IF(OFFSET('Sanitation Data'!$F$30,0,10*ROW('Sanitation Data'!F90))="","",OFFSET('Sanitation Data'!$F$30,0,10*ROW('Sanitation Data'!F90)))</f>
        <v/>
      </c>
      <c r="DB96" s="36" t="str">
        <f ca="true">+IF(OFFSET('Sanitation Data'!$F$31,0,10*ROW('Sanitation Data'!F90))="","",OFFSET('Sanitation Data'!$F$31,0,10*ROW('Sanitation Data'!F90)))</f>
        <v/>
      </c>
      <c r="DC96" s="36" t="str">
        <f ca="true">+IF(OFFSET('Sanitation Data'!$F$32,0,10*ROW('Sanitation Data'!F90))="","",OFFSET('Sanitation Data'!$F$32,0,10*ROW('Sanitation Data'!F90)))</f>
        <v/>
      </c>
      <c r="DD96" s="36" t="str">
        <f ca="true">+IF(OFFSET('Sanitation Data'!$F$33,0,10*ROW('Sanitation Data'!F90))="","",OFFSET('Sanitation Data'!$F$33,0,10*ROW('Sanitation Data'!F90)))</f>
        <v/>
      </c>
      <c r="DE96" s="36" t="str">
        <f ca="true">+IF(OFFSET('Sanitation Data'!$G$29,0,10*ROW('Sanitation Data'!G90))="","",OFFSET('Sanitation Data'!$G$29,0,10*ROW('Sanitation Data'!G90)))</f>
        <v/>
      </c>
      <c r="DF96" s="36" t="str">
        <f ca="true">+IF(OFFSET('Sanitation Data'!$G$30,0,10*ROW('Sanitation Data'!G90))="","",OFFSET('Sanitation Data'!$G$30,0,10*ROW('Sanitation Data'!G90)))</f>
        <v/>
      </c>
      <c r="DG96" s="36" t="str">
        <f ca="true">+IF(OFFSET('Sanitation Data'!$G$31,0,10*ROW('Sanitation Data'!G90))="","",OFFSET('Sanitation Data'!$G$31,0,10*ROW('Sanitation Data'!G90)))</f>
        <v/>
      </c>
      <c r="DH96" s="36" t="str">
        <f ca="true">+IF(OFFSET('Sanitation Data'!$G$32,0,10*ROW('Sanitation Data'!G90))="","",OFFSET('Sanitation Data'!$G$32,0,10*ROW('Sanitation Data'!G90)))</f>
        <v/>
      </c>
      <c r="DI96" s="36" t="str">
        <f ca="true">+IF(OFFSET('Sanitation Data'!$G$33,0,10*ROW('Sanitation Data'!G90))="","",OFFSET('Sanitation Data'!$G$33,0,10*ROW('Sanitation Data'!G90)))</f>
        <v/>
      </c>
      <c r="DJ96" s="36" t="str">
        <f ca="true">+IF(OFFSET('Sanitation Data'!$H$29,0,10*ROW('Sanitation Data'!H90))="","",OFFSET('Sanitation Data'!$H$29,0,10*ROW('Sanitation Data'!H90)))</f>
        <v/>
      </c>
      <c r="DK96" s="36" t="str">
        <f ca="true">+IF(OFFSET('Sanitation Data'!$H$30,0,10*ROW('Sanitation Data'!H90))="","",OFFSET('Sanitation Data'!$H$30,0,10*ROW('Sanitation Data'!H90)))</f>
        <v/>
      </c>
      <c r="DL96" s="36" t="str">
        <f ca="true">+IF(OFFSET('Sanitation Data'!$H$31,0,10*ROW('Sanitation Data'!H90))="","",OFFSET('Sanitation Data'!$H$31,0,10*ROW('Sanitation Data'!H90)))</f>
        <v/>
      </c>
      <c r="DM96" s="36" t="str">
        <f ca="true">+IF(OFFSET('Sanitation Data'!$H$32,0,10*ROW('Sanitation Data'!H90))="","",OFFSET('Sanitation Data'!$H$32,0,10*ROW('Sanitation Data'!H90)))</f>
        <v/>
      </c>
      <c r="DN96" s="36" t="str">
        <f ca="true">+IF(OFFSET('Sanitation Data'!$H$33,0,10*ROW('Sanitation Data'!H90))="","",OFFSET('Sanitation Data'!$H$33,0,10*ROW('Sanitation Data'!H90)))</f>
        <v/>
      </c>
      <c r="DO96" s="36" t="str">
        <f ca="true">+IF(OFFSET('Hygiene Data'!$C$12,0,10*ROW('Hygiene Data'!C90))="","",OFFSET('Hygiene Data'!$C$12,0,10*ROW('Hygiene Data'!C90)))</f>
        <v/>
      </c>
      <c r="DP96" s="36" t="str">
        <f ca="true">+IF(OFFSET('Hygiene Data'!$C$13,0,10*ROW('Hygiene Data'!C90))="","",OFFSET('Hygiene Data'!$C$13,0,10*ROW('Hygiene Data'!C90)))</f>
        <v/>
      </c>
      <c r="DQ96" s="36" t="str">
        <f ca="true">+IF(OFFSET('Hygiene Data'!$C$14,0,10*ROW('Hygiene Data'!C90))="","",OFFSET('Hygiene Data'!$C$14,0,10*ROW('Hygiene Data'!C90)))</f>
        <v/>
      </c>
      <c r="DR96" s="36" t="str">
        <f ca="true">+IF(OFFSET('Hygiene Data'!$D$12,0,10*ROW('Hygiene Data'!D90))="","",OFFSET('Hygiene Data'!$D$12,0,10*ROW('Hygiene Data'!D90)))</f>
        <v/>
      </c>
      <c r="DS96" s="36" t="str">
        <f ca="true">+IF(OFFSET('Hygiene Data'!$D$13,0,10*ROW('Hygiene Data'!D90))="","",OFFSET('Hygiene Data'!$D$13,0,10*ROW('Hygiene Data'!D90)))</f>
        <v/>
      </c>
      <c r="DT96" s="36" t="str">
        <f ca="true">+IF(OFFSET('Hygiene Data'!$D$14,0,10*ROW('Hygiene Data'!D90))="","",OFFSET('Hygiene Data'!$D$14,0,10*ROW('Hygiene Data'!D90)))</f>
        <v/>
      </c>
      <c r="DU96" s="36" t="str">
        <f ca="true">+IF(OFFSET('Hygiene Data'!$E$12,0,10*ROW('Hygiene Data'!E90))="","",OFFSET('Hygiene Data'!$E$12,0,10*ROW('Hygiene Data'!E90)))</f>
        <v/>
      </c>
      <c r="DV96" s="36" t="str">
        <f ca="true">+IF(OFFSET('Hygiene Data'!$E$13,0,10*ROW('Hygiene Data'!E90))="","",OFFSET('Hygiene Data'!$E$13,0,10*ROW('Hygiene Data'!E90)))</f>
        <v/>
      </c>
      <c r="DW96" s="36" t="str">
        <f ca="true">+IF(OFFSET('Hygiene Data'!$E$14,0,10*ROW('Hygiene Data'!E90))="","",OFFSET('Hygiene Data'!$E$14,0,10*ROW('Hygiene Data'!E90)))</f>
        <v/>
      </c>
      <c r="DX96" s="36" t="str">
        <f ca="true">+IF(OFFSET('Hygiene Data'!$F$12,0,10*ROW('Hygiene Data'!F90))="","",OFFSET('Hygiene Data'!$F$12,0,10*ROW('Hygiene Data'!F90)))</f>
        <v/>
      </c>
      <c r="DY96" s="36" t="str">
        <f ca="true">+IF(OFFSET('Hygiene Data'!$F$13,0,10*ROW('Hygiene Data'!F90))="","",OFFSET('Hygiene Data'!$F$13,0,10*ROW('Hygiene Data'!F90)))</f>
        <v/>
      </c>
      <c r="DZ96" s="36" t="str">
        <f ca="true">+IF(OFFSET('Hygiene Data'!$F$14,0,10*ROW('Hygiene Data'!F90))="","",OFFSET('Hygiene Data'!$F$14,0,10*ROW('Hygiene Data'!F90)))</f>
        <v/>
      </c>
      <c r="EA96" s="36" t="str">
        <f ca="true">+IF(OFFSET('Hygiene Data'!$G$12,0,10*ROW('Hygiene Data'!G90))="","",OFFSET('Hygiene Data'!$G$12,0,10*ROW('Hygiene Data'!G90)))</f>
        <v/>
      </c>
      <c r="EB96" s="36" t="str">
        <f ca="true">+IF(OFFSET('Hygiene Data'!$G$13,0,10*ROW('Hygiene Data'!G90))="","",OFFSET('Hygiene Data'!$G$13,0,10*ROW('Hygiene Data'!G90)))</f>
        <v/>
      </c>
      <c r="EC96" s="36" t="str">
        <f ca="true">+IF(OFFSET('Hygiene Data'!$G$14,0,10*ROW('Hygiene Data'!G90))="","",OFFSET('Hygiene Data'!$G$14,0,10*ROW('Hygiene Data'!G90)))</f>
        <v/>
      </c>
      <c r="ED96" s="36" t="str">
        <f ca="true">+IF(OFFSET('Hygiene Data'!$H$12,0,10*ROW('Hygiene Data'!H90))="","",OFFSET('Hygiene Data'!$H$12,0,10*ROW('Hygiene Data'!H90)))</f>
        <v/>
      </c>
      <c r="EE96" s="36" t="str">
        <f ca="true">+IF(OFFSET('Hygiene Data'!$H$13,0,10*ROW('Hygiene Data'!H90))="","",OFFSET('Hygiene Data'!$H$13,0,10*ROW('Hygiene Data'!H90)))</f>
        <v/>
      </c>
      <c r="EF96" s="36" t="str">
        <f ca="true">+IF(OFFSET('Hygiene Data'!$H$14,0,10*ROW('Hygiene Data'!H90))="","",OFFSET('Hygiene Data'!$H$14,0,10*ROW('Hygiene Data'!H90)))</f>
        <v/>
      </c>
    </row>
    <row r="97" x14ac:dyDescent="0.2">
      <c r="A97" s="59" t="str">
        <f ca="true">+IF(OFFSET('Water Data'!$B$1,0,10*ROW('Water Data'!B94))="","",OFFSET('Water Data'!$B$1,0,10*ROW('Water Data'!B94)))</f>
        <v/>
      </c>
      <c r="B97" s="59" t="str">
        <f ca="true">+IF(OFFSET('Water Data'!$A$3,0,10*ROW('Water Data'!A94))="","",OFFSET('Water Data'!$A$3,0,10*ROW('Water Data'!A94)))</f>
        <v/>
      </c>
      <c r="C97" s="59" t="str">
        <f ca="true">+IF(OFFSET('Water Data'!$C$3,0,10*ROW('Water Data'!C94))="","",OFFSET('Water Data'!$C$3,0,10*ROW('Water Data'!C94)))</f>
        <v/>
      </c>
      <c r="D97" s="252"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52"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52"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52"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52"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52"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52"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52"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52"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52"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52"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52"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52"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52"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52"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52"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52"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52"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3"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3"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3"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3"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3"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3"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3"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3"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3"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3"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3"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3"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3"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3"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3"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3"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3"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3"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3"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3"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3"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3"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3"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3"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3"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3"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3"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3"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3"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3"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4"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4"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4"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4"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4"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4"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4"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4"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4"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4"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4"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4"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4"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4"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4"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4"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4"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4"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6" t="str">
        <f ca="true">+IF(OFFSET('Water Data'!$C$28,0,10*ROW('Water Data'!C91))="","",OFFSET('Water Data'!$C$28,0,10*ROW('Water Data'!C91)))</f>
        <v/>
      </c>
      <c r="BT97" s="36" t="str">
        <f ca="true">+IF(OFFSET('Water Data'!$C$29,0,10*ROW('Water Data'!C91))="","",OFFSET('Water Data'!$C$29,0,10*ROW('Water Data'!C91)))</f>
        <v/>
      </c>
      <c r="BU97" s="36" t="str">
        <f ca="true">+IF(OFFSET('Water Data'!$C$30,0,10*ROW('Water Data'!C91))="","",OFFSET('Water Data'!$C$30,0,10*ROW('Water Data'!C91)))</f>
        <v/>
      </c>
      <c r="BV97" s="36" t="str">
        <f ca="true">+IF(OFFSET('Water Data'!$D$28,0,10*ROW('Water Data'!D91))="","",OFFSET('Water Data'!$D$28,0,10*ROW('Water Data'!D91)))</f>
        <v/>
      </c>
      <c r="BW97" s="36" t="str">
        <f ca="true">+IF(OFFSET('Water Data'!$D$29,0,10*ROW('Water Data'!D91))="","",OFFSET('Water Data'!$D$29,0,10*ROW('Water Data'!D91)))</f>
        <v/>
      </c>
      <c r="BX97" s="36" t="str">
        <f ca="true">+IF(OFFSET('Water Data'!$D$30,0,10*ROW('Water Data'!D91))="","",OFFSET('Water Data'!$D$30,0,10*ROW('Water Data'!D91)))</f>
        <v/>
      </c>
      <c r="BY97" s="36" t="str">
        <f ca="true">+IF(OFFSET('Water Data'!$E$28,0,10*ROW('Water Data'!E91))="","",OFFSET('Water Data'!$E$28,0,10*ROW('Water Data'!E91)))</f>
        <v/>
      </c>
      <c r="BZ97" s="36" t="str">
        <f ca="true">+IF(OFFSET('Water Data'!$E$29,0,10*ROW('Water Data'!E91))="","",OFFSET('Water Data'!$E$29,0,10*ROW('Water Data'!E91)))</f>
        <v/>
      </c>
      <c r="CA97" s="36" t="str">
        <f ca="true">+IF(OFFSET('Water Data'!$E$30,0,10*ROW('Water Data'!E91))="","",OFFSET('Water Data'!$E$30,0,10*ROW('Water Data'!E91)))</f>
        <v/>
      </c>
      <c r="CB97" s="36" t="str">
        <f ca="true">+IF(OFFSET('Water Data'!$F$28,0,10*ROW('Water Data'!F91))="","",OFFSET('Water Data'!$F$28,0,10*ROW('Water Data'!F91)))</f>
        <v/>
      </c>
      <c r="CC97" s="36" t="str">
        <f ca="true">+IF(OFFSET('Water Data'!$F$29,0,10*ROW('Water Data'!F91))="","",OFFSET('Water Data'!$F$29,0,10*ROW('Water Data'!F91)))</f>
        <v/>
      </c>
      <c r="CD97" s="36" t="str">
        <f ca="true">+IF(OFFSET('Water Data'!$F$30,0,10*ROW('Water Data'!F91))="","",OFFSET('Water Data'!$F$30,0,10*ROW('Water Data'!F91)))</f>
        <v/>
      </c>
      <c r="CE97" s="36" t="str">
        <f ca="true">+IF(OFFSET('Water Data'!$G$28,0,10*ROW('Water Data'!G91))="","",OFFSET('Water Data'!$G$28,0,10*ROW('Water Data'!G91)))</f>
        <v/>
      </c>
      <c r="CF97" s="36" t="str">
        <f ca="true">+IF(OFFSET('Water Data'!$G$29,0,10*ROW('Water Data'!G91))="","",OFFSET('Water Data'!$G$29,0,10*ROW('Water Data'!G91)))</f>
        <v/>
      </c>
      <c r="CG97" s="36" t="str">
        <f ca="true">+IF(OFFSET('Water Data'!$G$30,0,10*ROW('Water Data'!G91))="","",OFFSET('Water Data'!$G$30,0,10*ROW('Water Data'!G91)))</f>
        <v/>
      </c>
      <c r="CH97" s="36" t="str">
        <f ca="true">+IF(OFFSET('Water Data'!$H$28,0,10*ROW('Water Data'!H91))="","",OFFSET('Water Data'!$H$28,0,10*ROW('Water Data'!H91)))</f>
        <v/>
      </c>
      <c r="CI97" s="36" t="str">
        <f ca="true">+IF(OFFSET('Water Data'!$H$29,0,10*ROW('Water Data'!H91))="","",OFFSET('Water Data'!$H$29,0,10*ROW('Water Data'!H91)))</f>
        <v/>
      </c>
      <c r="CJ97" s="36" t="str">
        <f ca="true">+IF(OFFSET('Water Data'!$H$30,0,10*ROW('Water Data'!H91))="","",OFFSET('Water Data'!$H$30,0,10*ROW('Water Data'!H91)))</f>
        <v/>
      </c>
      <c r="CK97" s="36" t="str">
        <f ca="true">+IF(OFFSET('Sanitation Data'!$C$29,0,10*ROW('Sanitation Data'!C91))="","",OFFSET('Sanitation Data'!$C$29,0,10*ROW('Sanitation Data'!C91)))</f>
        <v/>
      </c>
      <c r="CL97" s="36" t="str">
        <f ca="true">+IF(OFFSET('Sanitation Data'!$C$30,0,10*ROW('Sanitation Data'!C91))="","",OFFSET('Sanitation Data'!$C$30,0,10*ROW('Sanitation Data'!C91)))</f>
        <v/>
      </c>
      <c r="CM97" s="36" t="str">
        <f ca="true">+IF(OFFSET('Sanitation Data'!$C$31,0,10*ROW('Sanitation Data'!C91))="","",OFFSET('Sanitation Data'!$C$31,0,10*ROW('Sanitation Data'!C91)))</f>
        <v/>
      </c>
      <c r="CN97" s="36" t="str">
        <f ca="true">+IF(OFFSET('Sanitation Data'!$C$32,0,10*ROW('Sanitation Data'!C91))="","",OFFSET('Sanitation Data'!$C$32,0,10*ROW('Sanitation Data'!C91)))</f>
        <v/>
      </c>
      <c r="CO97" s="36" t="str">
        <f ca="true">+IF(OFFSET('Sanitation Data'!$C$33,0,10*ROW('Sanitation Data'!C91))="","",OFFSET('Sanitation Data'!$C$33,0,10*ROW('Sanitation Data'!C91)))</f>
        <v/>
      </c>
      <c r="CP97" s="36" t="str">
        <f ca="true">+IF(OFFSET('Sanitation Data'!$D$29,0,10*ROW('Sanitation Data'!D91))="","",OFFSET('Sanitation Data'!$D$29,0,10*ROW('Sanitation Data'!D91)))</f>
        <v/>
      </c>
      <c r="CQ97" s="36" t="str">
        <f ca="true">+IF(OFFSET('Sanitation Data'!$D$30,0,10*ROW('Sanitation Data'!D91))="","",OFFSET('Sanitation Data'!$D$30,0,10*ROW('Sanitation Data'!D91)))</f>
        <v/>
      </c>
      <c r="CR97" s="36" t="str">
        <f ca="true">+IF(OFFSET('Sanitation Data'!$D$31,0,10*ROW('Sanitation Data'!D91))="","",OFFSET('Sanitation Data'!$D$31,0,10*ROW('Sanitation Data'!D91)))</f>
        <v/>
      </c>
      <c r="CS97" s="36" t="str">
        <f ca="true">+IF(OFFSET('Sanitation Data'!$D$32,0,10*ROW('Sanitation Data'!D91))="","",OFFSET('Sanitation Data'!$D$32,0,10*ROW('Sanitation Data'!D91)))</f>
        <v/>
      </c>
      <c r="CT97" s="36" t="str">
        <f ca="true">+IF(OFFSET('Sanitation Data'!$D$33,0,10*ROW('Sanitation Data'!D91))="","",OFFSET('Sanitation Data'!$D$33,0,10*ROW('Sanitation Data'!D91)))</f>
        <v/>
      </c>
      <c r="CU97" s="36" t="str">
        <f ca="true">+IF(OFFSET('Sanitation Data'!$E$29,0,10*ROW('Sanitation Data'!E91))="","",OFFSET('Sanitation Data'!$E$29,0,10*ROW('Sanitation Data'!E91)))</f>
        <v/>
      </c>
      <c r="CV97" s="36" t="str">
        <f ca="true">+IF(OFFSET('Sanitation Data'!$E$30,0,10*ROW('Sanitation Data'!E91))="","",OFFSET('Sanitation Data'!$E$30,0,10*ROW('Sanitation Data'!E91)))</f>
        <v/>
      </c>
      <c r="CW97" s="36" t="str">
        <f ca="true">+IF(OFFSET('Sanitation Data'!$E$31,0,10*ROW('Sanitation Data'!E91))="","",OFFSET('Sanitation Data'!$E$31,0,10*ROW('Sanitation Data'!E91)))</f>
        <v/>
      </c>
      <c r="CX97" s="36" t="str">
        <f ca="true">+IF(OFFSET('Sanitation Data'!$E$32,0,10*ROW('Sanitation Data'!E91))="","",OFFSET('Sanitation Data'!$E$32,0,10*ROW('Sanitation Data'!E91)))</f>
        <v/>
      </c>
      <c r="CY97" s="36" t="str">
        <f ca="true">+IF(OFFSET('Sanitation Data'!$E$33,0,10*ROW('Sanitation Data'!E91))="","",OFFSET('Sanitation Data'!$E$33,0,10*ROW('Sanitation Data'!E91)))</f>
        <v/>
      </c>
      <c r="CZ97" s="36" t="str">
        <f ca="true">+IF(OFFSET('Sanitation Data'!$F$29,0,10*ROW('Sanitation Data'!F91))="","",OFFSET('Sanitation Data'!$F$29,0,10*ROW('Sanitation Data'!F91)))</f>
        <v/>
      </c>
      <c r="DA97" s="36" t="str">
        <f ca="true">+IF(OFFSET('Sanitation Data'!$F$30,0,10*ROW('Sanitation Data'!F91))="","",OFFSET('Sanitation Data'!$F$30,0,10*ROW('Sanitation Data'!F91)))</f>
        <v/>
      </c>
      <c r="DB97" s="36" t="str">
        <f ca="true">+IF(OFFSET('Sanitation Data'!$F$31,0,10*ROW('Sanitation Data'!F91))="","",OFFSET('Sanitation Data'!$F$31,0,10*ROW('Sanitation Data'!F91)))</f>
        <v/>
      </c>
      <c r="DC97" s="36" t="str">
        <f ca="true">+IF(OFFSET('Sanitation Data'!$F$32,0,10*ROW('Sanitation Data'!F91))="","",OFFSET('Sanitation Data'!$F$32,0,10*ROW('Sanitation Data'!F91)))</f>
        <v/>
      </c>
      <c r="DD97" s="36" t="str">
        <f ca="true">+IF(OFFSET('Sanitation Data'!$F$33,0,10*ROW('Sanitation Data'!F91))="","",OFFSET('Sanitation Data'!$F$33,0,10*ROW('Sanitation Data'!F91)))</f>
        <v/>
      </c>
      <c r="DE97" s="36" t="str">
        <f ca="true">+IF(OFFSET('Sanitation Data'!$G$29,0,10*ROW('Sanitation Data'!G91))="","",OFFSET('Sanitation Data'!$G$29,0,10*ROW('Sanitation Data'!G91)))</f>
        <v/>
      </c>
      <c r="DF97" s="36" t="str">
        <f ca="true">+IF(OFFSET('Sanitation Data'!$G$30,0,10*ROW('Sanitation Data'!G91))="","",OFFSET('Sanitation Data'!$G$30,0,10*ROW('Sanitation Data'!G91)))</f>
        <v/>
      </c>
      <c r="DG97" s="36" t="str">
        <f ca="true">+IF(OFFSET('Sanitation Data'!$G$31,0,10*ROW('Sanitation Data'!G91))="","",OFFSET('Sanitation Data'!$G$31,0,10*ROW('Sanitation Data'!G91)))</f>
        <v/>
      </c>
      <c r="DH97" s="36" t="str">
        <f ca="true">+IF(OFFSET('Sanitation Data'!$G$32,0,10*ROW('Sanitation Data'!G91))="","",OFFSET('Sanitation Data'!$G$32,0,10*ROW('Sanitation Data'!G91)))</f>
        <v/>
      </c>
      <c r="DI97" s="36" t="str">
        <f ca="true">+IF(OFFSET('Sanitation Data'!$G$33,0,10*ROW('Sanitation Data'!G91))="","",OFFSET('Sanitation Data'!$G$33,0,10*ROW('Sanitation Data'!G91)))</f>
        <v/>
      </c>
      <c r="DJ97" s="36" t="str">
        <f ca="true">+IF(OFFSET('Sanitation Data'!$H$29,0,10*ROW('Sanitation Data'!H91))="","",OFFSET('Sanitation Data'!$H$29,0,10*ROW('Sanitation Data'!H91)))</f>
        <v/>
      </c>
      <c r="DK97" s="36" t="str">
        <f ca="true">+IF(OFFSET('Sanitation Data'!$H$30,0,10*ROW('Sanitation Data'!H91))="","",OFFSET('Sanitation Data'!$H$30,0,10*ROW('Sanitation Data'!H91)))</f>
        <v/>
      </c>
      <c r="DL97" s="36" t="str">
        <f ca="true">+IF(OFFSET('Sanitation Data'!$H$31,0,10*ROW('Sanitation Data'!H91))="","",OFFSET('Sanitation Data'!$H$31,0,10*ROW('Sanitation Data'!H91)))</f>
        <v/>
      </c>
      <c r="DM97" s="36" t="str">
        <f ca="true">+IF(OFFSET('Sanitation Data'!$H$32,0,10*ROW('Sanitation Data'!H91))="","",OFFSET('Sanitation Data'!$H$32,0,10*ROW('Sanitation Data'!H91)))</f>
        <v/>
      </c>
      <c r="DN97" s="36" t="str">
        <f ca="true">+IF(OFFSET('Sanitation Data'!$H$33,0,10*ROW('Sanitation Data'!H91))="","",OFFSET('Sanitation Data'!$H$33,0,10*ROW('Sanitation Data'!H91)))</f>
        <v/>
      </c>
      <c r="DO97" s="36" t="str">
        <f ca="true">+IF(OFFSET('Hygiene Data'!$C$12,0,10*ROW('Hygiene Data'!C91))="","",OFFSET('Hygiene Data'!$C$12,0,10*ROW('Hygiene Data'!C91)))</f>
        <v/>
      </c>
      <c r="DP97" s="36" t="str">
        <f ca="true">+IF(OFFSET('Hygiene Data'!$C$13,0,10*ROW('Hygiene Data'!C91))="","",OFFSET('Hygiene Data'!$C$13,0,10*ROW('Hygiene Data'!C91)))</f>
        <v/>
      </c>
      <c r="DQ97" s="36" t="str">
        <f ca="true">+IF(OFFSET('Hygiene Data'!$C$14,0,10*ROW('Hygiene Data'!C91))="","",OFFSET('Hygiene Data'!$C$14,0,10*ROW('Hygiene Data'!C91)))</f>
        <v/>
      </c>
      <c r="DR97" s="36" t="str">
        <f ca="true">+IF(OFFSET('Hygiene Data'!$D$12,0,10*ROW('Hygiene Data'!D91))="","",OFFSET('Hygiene Data'!$D$12,0,10*ROW('Hygiene Data'!D91)))</f>
        <v/>
      </c>
      <c r="DS97" s="36" t="str">
        <f ca="true">+IF(OFFSET('Hygiene Data'!$D$13,0,10*ROW('Hygiene Data'!D91))="","",OFFSET('Hygiene Data'!$D$13,0,10*ROW('Hygiene Data'!D91)))</f>
        <v/>
      </c>
      <c r="DT97" s="36" t="str">
        <f ca="true">+IF(OFFSET('Hygiene Data'!$D$14,0,10*ROW('Hygiene Data'!D91))="","",OFFSET('Hygiene Data'!$D$14,0,10*ROW('Hygiene Data'!D91)))</f>
        <v/>
      </c>
      <c r="DU97" s="36" t="str">
        <f ca="true">+IF(OFFSET('Hygiene Data'!$E$12,0,10*ROW('Hygiene Data'!E91))="","",OFFSET('Hygiene Data'!$E$12,0,10*ROW('Hygiene Data'!E91)))</f>
        <v/>
      </c>
      <c r="DV97" s="36" t="str">
        <f ca="true">+IF(OFFSET('Hygiene Data'!$E$13,0,10*ROW('Hygiene Data'!E91))="","",OFFSET('Hygiene Data'!$E$13,0,10*ROW('Hygiene Data'!E91)))</f>
        <v/>
      </c>
      <c r="DW97" s="36" t="str">
        <f ca="true">+IF(OFFSET('Hygiene Data'!$E$14,0,10*ROW('Hygiene Data'!E91))="","",OFFSET('Hygiene Data'!$E$14,0,10*ROW('Hygiene Data'!E91)))</f>
        <v/>
      </c>
      <c r="DX97" s="36" t="str">
        <f ca="true">+IF(OFFSET('Hygiene Data'!$F$12,0,10*ROW('Hygiene Data'!F91))="","",OFFSET('Hygiene Data'!$F$12,0,10*ROW('Hygiene Data'!F91)))</f>
        <v/>
      </c>
      <c r="DY97" s="36" t="str">
        <f ca="true">+IF(OFFSET('Hygiene Data'!$F$13,0,10*ROW('Hygiene Data'!F91))="","",OFFSET('Hygiene Data'!$F$13,0,10*ROW('Hygiene Data'!F91)))</f>
        <v/>
      </c>
      <c r="DZ97" s="36" t="str">
        <f ca="true">+IF(OFFSET('Hygiene Data'!$F$14,0,10*ROW('Hygiene Data'!F91))="","",OFFSET('Hygiene Data'!$F$14,0,10*ROW('Hygiene Data'!F91)))</f>
        <v/>
      </c>
      <c r="EA97" s="36" t="str">
        <f ca="true">+IF(OFFSET('Hygiene Data'!$G$12,0,10*ROW('Hygiene Data'!G91))="","",OFFSET('Hygiene Data'!$G$12,0,10*ROW('Hygiene Data'!G91)))</f>
        <v/>
      </c>
      <c r="EB97" s="36" t="str">
        <f ca="true">+IF(OFFSET('Hygiene Data'!$G$13,0,10*ROW('Hygiene Data'!G91))="","",OFFSET('Hygiene Data'!$G$13,0,10*ROW('Hygiene Data'!G91)))</f>
        <v/>
      </c>
      <c r="EC97" s="36" t="str">
        <f ca="true">+IF(OFFSET('Hygiene Data'!$G$14,0,10*ROW('Hygiene Data'!G91))="","",OFFSET('Hygiene Data'!$G$14,0,10*ROW('Hygiene Data'!G91)))</f>
        <v/>
      </c>
      <c r="ED97" s="36" t="str">
        <f ca="true">+IF(OFFSET('Hygiene Data'!$H$12,0,10*ROW('Hygiene Data'!H91))="","",OFFSET('Hygiene Data'!$H$12,0,10*ROW('Hygiene Data'!H91)))</f>
        <v/>
      </c>
      <c r="EE97" s="36" t="str">
        <f ca="true">+IF(OFFSET('Hygiene Data'!$H$13,0,10*ROW('Hygiene Data'!H91))="","",OFFSET('Hygiene Data'!$H$13,0,10*ROW('Hygiene Data'!H91)))</f>
        <v/>
      </c>
      <c r="EF97" s="36" t="str">
        <f ca="true">+IF(OFFSET('Hygiene Data'!$H$14,0,10*ROW('Hygiene Data'!H91))="","",OFFSET('Hygiene Data'!$H$14,0,10*ROW('Hygiene Data'!H91)))</f>
        <v/>
      </c>
    </row>
    <row r="98" x14ac:dyDescent="0.2">
      <c r="A98" s="59" t="str">
        <f ca="true">+IF(OFFSET('Water Data'!$B$1,0,10*ROW('Water Data'!B95))="","",OFFSET('Water Data'!$B$1,0,10*ROW('Water Data'!B95)))</f>
        <v/>
      </c>
      <c r="B98" s="59" t="str">
        <f ca="true">+IF(OFFSET('Water Data'!$A$3,0,10*ROW('Water Data'!A95))="","",OFFSET('Water Data'!$A$3,0,10*ROW('Water Data'!A95)))</f>
        <v/>
      </c>
      <c r="C98" s="59" t="str">
        <f ca="true">+IF(OFFSET('Water Data'!$C$3,0,10*ROW('Water Data'!C95))="","",OFFSET('Water Data'!$C$3,0,10*ROW('Water Data'!C95)))</f>
        <v/>
      </c>
      <c r="D98" s="252"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52"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52"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52"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52"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52"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52"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52"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52"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52"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52"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52"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52"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52"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52"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52"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52"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52"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3"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3"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3"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3"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3"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3"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3"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3"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3"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3"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3"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3"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3"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3"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3"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3"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3"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3"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3"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3"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3"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3"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3"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3"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3"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3"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3"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3"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3"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3"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4"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4"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4"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4"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4"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4"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4"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4"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4"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4"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4"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4"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4"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4"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4"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4"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4"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4"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6" t="str">
        <f ca="true">+IF(OFFSET('Water Data'!$C$28,0,10*ROW('Water Data'!C92))="","",OFFSET('Water Data'!$C$28,0,10*ROW('Water Data'!C92)))</f>
        <v/>
      </c>
      <c r="BT98" s="36" t="str">
        <f ca="true">+IF(OFFSET('Water Data'!$C$29,0,10*ROW('Water Data'!C92))="","",OFFSET('Water Data'!$C$29,0,10*ROW('Water Data'!C92)))</f>
        <v/>
      </c>
      <c r="BU98" s="36" t="str">
        <f ca="true">+IF(OFFSET('Water Data'!$C$30,0,10*ROW('Water Data'!C92))="","",OFFSET('Water Data'!$C$30,0,10*ROW('Water Data'!C92)))</f>
        <v/>
      </c>
      <c r="BV98" s="36" t="str">
        <f ca="true">+IF(OFFSET('Water Data'!$D$28,0,10*ROW('Water Data'!D92))="","",OFFSET('Water Data'!$D$28,0,10*ROW('Water Data'!D92)))</f>
        <v/>
      </c>
      <c r="BW98" s="36" t="str">
        <f ca="true">+IF(OFFSET('Water Data'!$D$29,0,10*ROW('Water Data'!D92))="","",OFFSET('Water Data'!$D$29,0,10*ROW('Water Data'!D92)))</f>
        <v/>
      </c>
      <c r="BX98" s="36" t="str">
        <f ca="true">+IF(OFFSET('Water Data'!$D$30,0,10*ROW('Water Data'!D92))="","",OFFSET('Water Data'!$D$30,0,10*ROW('Water Data'!D92)))</f>
        <v/>
      </c>
      <c r="BY98" s="36" t="str">
        <f ca="true">+IF(OFFSET('Water Data'!$E$28,0,10*ROW('Water Data'!E92))="","",OFFSET('Water Data'!$E$28,0,10*ROW('Water Data'!E92)))</f>
        <v/>
      </c>
      <c r="BZ98" s="36" t="str">
        <f ca="true">+IF(OFFSET('Water Data'!$E$29,0,10*ROW('Water Data'!E92))="","",OFFSET('Water Data'!$E$29,0,10*ROW('Water Data'!E92)))</f>
        <v/>
      </c>
      <c r="CA98" s="36" t="str">
        <f ca="true">+IF(OFFSET('Water Data'!$E$30,0,10*ROW('Water Data'!E92))="","",OFFSET('Water Data'!$E$30,0,10*ROW('Water Data'!E92)))</f>
        <v/>
      </c>
      <c r="CB98" s="36" t="str">
        <f ca="true">+IF(OFFSET('Water Data'!$F$28,0,10*ROW('Water Data'!F92))="","",OFFSET('Water Data'!$F$28,0,10*ROW('Water Data'!F92)))</f>
        <v/>
      </c>
      <c r="CC98" s="36" t="str">
        <f ca="true">+IF(OFFSET('Water Data'!$F$29,0,10*ROW('Water Data'!F92))="","",OFFSET('Water Data'!$F$29,0,10*ROW('Water Data'!F92)))</f>
        <v/>
      </c>
      <c r="CD98" s="36" t="str">
        <f ca="true">+IF(OFFSET('Water Data'!$F$30,0,10*ROW('Water Data'!F92))="","",OFFSET('Water Data'!$F$30,0,10*ROW('Water Data'!F92)))</f>
        <v/>
      </c>
      <c r="CE98" s="36" t="str">
        <f ca="true">+IF(OFFSET('Water Data'!$G$28,0,10*ROW('Water Data'!G92))="","",OFFSET('Water Data'!$G$28,0,10*ROW('Water Data'!G92)))</f>
        <v/>
      </c>
      <c r="CF98" s="36" t="str">
        <f ca="true">+IF(OFFSET('Water Data'!$G$29,0,10*ROW('Water Data'!G92))="","",OFFSET('Water Data'!$G$29,0,10*ROW('Water Data'!G92)))</f>
        <v/>
      </c>
      <c r="CG98" s="36" t="str">
        <f ca="true">+IF(OFFSET('Water Data'!$G$30,0,10*ROW('Water Data'!G92))="","",OFFSET('Water Data'!$G$30,0,10*ROW('Water Data'!G92)))</f>
        <v/>
      </c>
      <c r="CH98" s="36" t="str">
        <f ca="true">+IF(OFFSET('Water Data'!$H$28,0,10*ROW('Water Data'!H92))="","",OFFSET('Water Data'!$H$28,0,10*ROW('Water Data'!H92)))</f>
        <v/>
      </c>
      <c r="CI98" s="36" t="str">
        <f ca="true">+IF(OFFSET('Water Data'!$H$29,0,10*ROW('Water Data'!H92))="","",OFFSET('Water Data'!$H$29,0,10*ROW('Water Data'!H92)))</f>
        <v/>
      </c>
      <c r="CJ98" s="36" t="str">
        <f ca="true">+IF(OFFSET('Water Data'!$H$30,0,10*ROW('Water Data'!H92))="","",OFFSET('Water Data'!$H$30,0,10*ROW('Water Data'!H92)))</f>
        <v/>
      </c>
      <c r="CK98" s="36" t="str">
        <f ca="true">+IF(OFFSET('Sanitation Data'!$C$29,0,10*ROW('Sanitation Data'!C92))="","",OFFSET('Sanitation Data'!$C$29,0,10*ROW('Sanitation Data'!C92)))</f>
        <v/>
      </c>
      <c r="CL98" s="36" t="str">
        <f ca="true">+IF(OFFSET('Sanitation Data'!$C$30,0,10*ROW('Sanitation Data'!C92))="","",OFFSET('Sanitation Data'!$C$30,0,10*ROW('Sanitation Data'!C92)))</f>
        <v/>
      </c>
      <c r="CM98" s="36" t="str">
        <f ca="true">+IF(OFFSET('Sanitation Data'!$C$31,0,10*ROW('Sanitation Data'!C92))="","",OFFSET('Sanitation Data'!$C$31,0,10*ROW('Sanitation Data'!C92)))</f>
        <v/>
      </c>
      <c r="CN98" s="36" t="str">
        <f ca="true">+IF(OFFSET('Sanitation Data'!$C$32,0,10*ROW('Sanitation Data'!C92))="","",OFFSET('Sanitation Data'!$C$32,0,10*ROW('Sanitation Data'!C92)))</f>
        <v/>
      </c>
      <c r="CO98" s="36" t="str">
        <f ca="true">+IF(OFFSET('Sanitation Data'!$C$33,0,10*ROW('Sanitation Data'!C92))="","",OFFSET('Sanitation Data'!$C$33,0,10*ROW('Sanitation Data'!C92)))</f>
        <v/>
      </c>
      <c r="CP98" s="36" t="str">
        <f ca="true">+IF(OFFSET('Sanitation Data'!$D$29,0,10*ROW('Sanitation Data'!D92))="","",OFFSET('Sanitation Data'!$D$29,0,10*ROW('Sanitation Data'!D92)))</f>
        <v/>
      </c>
      <c r="CQ98" s="36" t="str">
        <f ca="true">+IF(OFFSET('Sanitation Data'!$D$30,0,10*ROW('Sanitation Data'!D92))="","",OFFSET('Sanitation Data'!$D$30,0,10*ROW('Sanitation Data'!D92)))</f>
        <v/>
      </c>
      <c r="CR98" s="36" t="str">
        <f ca="true">+IF(OFFSET('Sanitation Data'!$D$31,0,10*ROW('Sanitation Data'!D92))="","",OFFSET('Sanitation Data'!$D$31,0,10*ROW('Sanitation Data'!D92)))</f>
        <v/>
      </c>
      <c r="CS98" s="36" t="str">
        <f ca="true">+IF(OFFSET('Sanitation Data'!$D$32,0,10*ROW('Sanitation Data'!D92))="","",OFFSET('Sanitation Data'!$D$32,0,10*ROW('Sanitation Data'!D92)))</f>
        <v/>
      </c>
      <c r="CT98" s="36" t="str">
        <f ca="true">+IF(OFFSET('Sanitation Data'!$D$33,0,10*ROW('Sanitation Data'!D92))="","",OFFSET('Sanitation Data'!$D$33,0,10*ROW('Sanitation Data'!D92)))</f>
        <v/>
      </c>
      <c r="CU98" s="36" t="str">
        <f ca="true">+IF(OFFSET('Sanitation Data'!$E$29,0,10*ROW('Sanitation Data'!E92))="","",OFFSET('Sanitation Data'!$E$29,0,10*ROW('Sanitation Data'!E92)))</f>
        <v/>
      </c>
      <c r="CV98" s="36" t="str">
        <f ca="true">+IF(OFFSET('Sanitation Data'!$E$30,0,10*ROW('Sanitation Data'!E92))="","",OFFSET('Sanitation Data'!$E$30,0,10*ROW('Sanitation Data'!E92)))</f>
        <v/>
      </c>
      <c r="CW98" s="36" t="str">
        <f ca="true">+IF(OFFSET('Sanitation Data'!$E$31,0,10*ROW('Sanitation Data'!E92))="","",OFFSET('Sanitation Data'!$E$31,0,10*ROW('Sanitation Data'!E92)))</f>
        <v/>
      </c>
      <c r="CX98" s="36" t="str">
        <f ca="true">+IF(OFFSET('Sanitation Data'!$E$32,0,10*ROW('Sanitation Data'!E92))="","",OFFSET('Sanitation Data'!$E$32,0,10*ROW('Sanitation Data'!E92)))</f>
        <v/>
      </c>
      <c r="CY98" s="36" t="str">
        <f ca="true">+IF(OFFSET('Sanitation Data'!$E$33,0,10*ROW('Sanitation Data'!E92))="","",OFFSET('Sanitation Data'!$E$33,0,10*ROW('Sanitation Data'!E92)))</f>
        <v/>
      </c>
      <c r="CZ98" s="36" t="str">
        <f ca="true">+IF(OFFSET('Sanitation Data'!$F$29,0,10*ROW('Sanitation Data'!F92))="","",OFFSET('Sanitation Data'!$F$29,0,10*ROW('Sanitation Data'!F92)))</f>
        <v/>
      </c>
      <c r="DA98" s="36" t="str">
        <f ca="true">+IF(OFFSET('Sanitation Data'!$F$30,0,10*ROW('Sanitation Data'!F92))="","",OFFSET('Sanitation Data'!$F$30,0,10*ROW('Sanitation Data'!F92)))</f>
        <v/>
      </c>
      <c r="DB98" s="36" t="str">
        <f ca="true">+IF(OFFSET('Sanitation Data'!$F$31,0,10*ROW('Sanitation Data'!F92))="","",OFFSET('Sanitation Data'!$F$31,0,10*ROW('Sanitation Data'!F92)))</f>
        <v/>
      </c>
      <c r="DC98" s="36" t="str">
        <f ca="true">+IF(OFFSET('Sanitation Data'!$F$32,0,10*ROW('Sanitation Data'!F92))="","",OFFSET('Sanitation Data'!$F$32,0,10*ROW('Sanitation Data'!F92)))</f>
        <v/>
      </c>
      <c r="DD98" s="36" t="str">
        <f ca="true">+IF(OFFSET('Sanitation Data'!$F$33,0,10*ROW('Sanitation Data'!F92))="","",OFFSET('Sanitation Data'!$F$33,0,10*ROW('Sanitation Data'!F92)))</f>
        <v/>
      </c>
      <c r="DE98" s="36" t="str">
        <f ca="true">+IF(OFFSET('Sanitation Data'!$G$29,0,10*ROW('Sanitation Data'!G92))="","",OFFSET('Sanitation Data'!$G$29,0,10*ROW('Sanitation Data'!G92)))</f>
        <v/>
      </c>
      <c r="DF98" s="36" t="str">
        <f ca="true">+IF(OFFSET('Sanitation Data'!$G$30,0,10*ROW('Sanitation Data'!G92))="","",OFFSET('Sanitation Data'!$G$30,0,10*ROW('Sanitation Data'!G92)))</f>
        <v/>
      </c>
      <c r="DG98" s="36" t="str">
        <f ca="true">+IF(OFFSET('Sanitation Data'!$G$31,0,10*ROW('Sanitation Data'!G92))="","",OFFSET('Sanitation Data'!$G$31,0,10*ROW('Sanitation Data'!G92)))</f>
        <v/>
      </c>
      <c r="DH98" s="36" t="str">
        <f ca="true">+IF(OFFSET('Sanitation Data'!$G$32,0,10*ROW('Sanitation Data'!G92))="","",OFFSET('Sanitation Data'!$G$32,0,10*ROW('Sanitation Data'!G92)))</f>
        <v/>
      </c>
      <c r="DI98" s="36" t="str">
        <f ca="true">+IF(OFFSET('Sanitation Data'!$G$33,0,10*ROW('Sanitation Data'!G92))="","",OFFSET('Sanitation Data'!$G$33,0,10*ROW('Sanitation Data'!G92)))</f>
        <v/>
      </c>
      <c r="DJ98" s="36" t="str">
        <f ca="true">+IF(OFFSET('Sanitation Data'!$H$29,0,10*ROW('Sanitation Data'!H92))="","",OFFSET('Sanitation Data'!$H$29,0,10*ROW('Sanitation Data'!H92)))</f>
        <v/>
      </c>
      <c r="DK98" s="36" t="str">
        <f ca="true">+IF(OFFSET('Sanitation Data'!$H$30,0,10*ROW('Sanitation Data'!H92))="","",OFFSET('Sanitation Data'!$H$30,0,10*ROW('Sanitation Data'!H92)))</f>
        <v/>
      </c>
      <c r="DL98" s="36" t="str">
        <f ca="true">+IF(OFFSET('Sanitation Data'!$H$31,0,10*ROW('Sanitation Data'!H92))="","",OFFSET('Sanitation Data'!$H$31,0,10*ROW('Sanitation Data'!H92)))</f>
        <v/>
      </c>
      <c r="DM98" s="36" t="str">
        <f ca="true">+IF(OFFSET('Sanitation Data'!$H$32,0,10*ROW('Sanitation Data'!H92))="","",OFFSET('Sanitation Data'!$H$32,0,10*ROW('Sanitation Data'!H92)))</f>
        <v/>
      </c>
      <c r="DN98" s="36" t="str">
        <f ca="true">+IF(OFFSET('Sanitation Data'!$H$33,0,10*ROW('Sanitation Data'!H92))="","",OFFSET('Sanitation Data'!$H$33,0,10*ROW('Sanitation Data'!H92)))</f>
        <v/>
      </c>
      <c r="DO98" s="36" t="str">
        <f ca="true">+IF(OFFSET('Hygiene Data'!$C$12,0,10*ROW('Hygiene Data'!C92))="","",OFFSET('Hygiene Data'!$C$12,0,10*ROW('Hygiene Data'!C92)))</f>
        <v/>
      </c>
      <c r="DP98" s="36" t="str">
        <f ca="true">+IF(OFFSET('Hygiene Data'!$C$13,0,10*ROW('Hygiene Data'!C92))="","",OFFSET('Hygiene Data'!$C$13,0,10*ROW('Hygiene Data'!C92)))</f>
        <v/>
      </c>
      <c r="DQ98" s="36" t="str">
        <f ca="true">+IF(OFFSET('Hygiene Data'!$C$14,0,10*ROW('Hygiene Data'!C92))="","",OFFSET('Hygiene Data'!$C$14,0,10*ROW('Hygiene Data'!C92)))</f>
        <v/>
      </c>
      <c r="DR98" s="36" t="str">
        <f ca="true">+IF(OFFSET('Hygiene Data'!$D$12,0,10*ROW('Hygiene Data'!D92))="","",OFFSET('Hygiene Data'!$D$12,0,10*ROW('Hygiene Data'!D92)))</f>
        <v/>
      </c>
      <c r="DS98" s="36" t="str">
        <f ca="true">+IF(OFFSET('Hygiene Data'!$D$13,0,10*ROW('Hygiene Data'!D92))="","",OFFSET('Hygiene Data'!$D$13,0,10*ROW('Hygiene Data'!D92)))</f>
        <v/>
      </c>
      <c r="DT98" s="36" t="str">
        <f ca="true">+IF(OFFSET('Hygiene Data'!$D$14,0,10*ROW('Hygiene Data'!D92))="","",OFFSET('Hygiene Data'!$D$14,0,10*ROW('Hygiene Data'!D92)))</f>
        <v/>
      </c>
      <c r="DU98" s="36" t="str">
        <f ca="true">+IF(OFFSET('Hygiene Data'!$E$12,0,10*ROW('Hygiene Data'!E92))="","",OFFSET('Hygiene Data'!$E$12,0,10*ROW('Hygiene Data'!E92)))</f>
        <v/>
      </c>
      <c r="DV98" s="36" t="str">
        <f ca="true">+IF(OFFSET('Hygiene Data'!$E$13,0,10*ROW('Hygiene Data'!E92))="","",OFFSET('Hygiene Data'!$E$13,0,10*ROW('Hygiene Data'!E92)))</f>
        <v/>
      </c>
      <c r="DW98" s="36" t="str">
        <f ca="true">+IF(OFFSET('Hygiene Data'!$E$14,0,10*ROW('Hygiene Data'!E92))="","",OFFSET('Hygiene Data'!$E$14,0,10*ROW('Hygiene Data'!E92)))</f>
        <v/>
      </c>
      <c r="DX98" s="36" t="str">
        <f ca="true">+IF(OFFSET('Hygiene Data'!$F$12,0,10*ROW('Hygiene Data'!F92))="","",OFFSET('Hygiene Data'!$F$12,0,10*ROW('Hygiene Data'!F92)))</f>
        <v/>
      </c>
      <c r="DY98" s="36" t="str">
        <f ca="true">+IF(OFFSET('Hygiene Data'!$F$13,0,10*ROW('Hygiene Data'!F92))="","",OFFSET('Hygiene Data'!$F$13,0,10*ROW('Hygiene Data'!F92)))</f>
        <v/>
      </c>
      <c r="DZ98" s="36" t="str">
        <f ca="true">+IF(OFFSET('Hygiene Data'!$F$14,0,10*ROW('Hygiene Data'!F92))="","",OFFSET('Hygiene Data'!$F$14,0,10*ROW('Hygiene Data'!F92)))</f>
        <v/>
      </c>
      <c r="EA98" s="36" t="str">
        <f ca="true">+IF(OFFSET('Hygiene Data'!$G$12,0,10*ROW('Hygiene Data'!G92))="","",OFFSET('Hygiene Data'!$G$12,0,10*ROW('Hygiene Data'!G92)))</f>
        <v/>
      </c>
      <c r="EB98" s="36" t="str">
        <f ca="true">+IF(OFFSET('Hygiene Data'!$G$13,0,10*ROW('Hygiene Data'!G92))="","",OFFSET('Hygiene Data'!$G$13,0,10*ROW('Hygiene Data'!G92)))</f>
        <v/>
      </c>
      <c r="EC98" s="36" t="str">
        <f ca="true">+IF(OFFSET('Hygiene Data'!$G$14,0,10*ROW('Hygiene Data'!G92))="","",OFFSET('Hygiene Data'!$G$14,0,10*ROW('Hygiene Data'!G92)))</f>
        <v/>
      </c>
      <c r="ED98" s="36" t="str">
        <f ca="true">+IF(OFFSET('Hygiene Data'!$H$12,0,10*ROW('Hygiene Data'!H92))="","",OFFSET('Hygiene Data'!$H$12,0,10*ROW('Hygiene Data'!H92)))</f>
        <v/>
      </c>
      <c r="EE98" s="36" t="str">
        <f ca="true">+IF(OFFSET('Hygiene Data'!$H$13,0,10*ROW('Hygiene Data'!H92))="","",OFFSET('Hygiene Data'!$H$13,0,10*ROW('Hygiene Data'!H92)))</f>
        <v/>
      </c>
      <c r="EF98" s="36" t="str">
        <f ca="true">+IF(OFFSET('Hygiene Data'!$H$14,0,10*ROW('Hygiene Data'!H92))="","",OFFSET('Hygiene Data'!$H$14,0,10*ROW('Hygiene Data'!H92)))</f>
        <v/>
      </c>
    </row>
    <row r="99" x14ac:dyDescent="0.2">
      <c r="A99" s="59" t="str">
        <f ca="true">+IF(OFFSET('Water Data'!$B$1,0,10*ROW('Water Data'!B96))="","",OFFSET('Water Data'!$B$1,0,10*ROW('Water Data'!B96)))</f>
        <v/>
      </c>
      <c r="B99" s="59" t="str">
        <f ca="true">+IF(OFFSET('Water Data'!$A$3,0,10*ROW('Water Data'!A96))="","",OFFSET('Water Data'!$A$3,0,10*ROW('Water Data'!A96)))</f>
        <v/>
      </c>
      <c r="C99" s="59" t="str">
        <f ca="true">+IF(OFFSET('Water Data'!$C$3,0,10*ROW('Water Data'!C96))="","",OFFSET('Water Data'!$C$3,0,10*ROW('Water Data'!C96)))</f>
        <v/>
      </c>
      <c r="D99" s="252"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52"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52"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52"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52"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52"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52"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52"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52"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52"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52"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52"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52"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52"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52"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52"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52"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52"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3"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3"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3"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3"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3"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3"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3"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3"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3"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3"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3"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3"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3"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3"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3"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3"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3"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3"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3"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3"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3"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3"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3"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3"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3"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3"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3"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3"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3"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3"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4"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4"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4"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4"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4"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4"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4"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4"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4"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4"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4"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4"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4"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4"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4"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4"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4"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4"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6" t="str">
        <f ca="true">+IF(OFFSET('Water Data'!$C$28,0,10*ROW('Water Data'!C93))="","",OFFSET('Water Data'!$C$28,0,10*ROW('Water Data'!C93)))</f>
        <v/>
      </c>
      <c r="BT99" s="36" t="str">
        <f ca="true">+IF(OFFSET('Water Data'!$C$29,0,10*ROW('Water Data'!C93))="","",OFFSET('Water Data'!$C$29,0,10*ROW('Water Data'!C93)))</f>
        <v/>
      </c>
      <c r="BU99" s="36" t="str">
        <f ca="true">+IF(OFFSET('Water Data'!$C$30,0,10*ROW('Water Data'!C93))="","",OFFSET('Water Data'!$C$30,0,10*ROW('Water Data'!C93)))</f>
        <v/>
      </c>
      <c r="BV99" s="36" t="str">
        <f ca="true">+IF(OFFSET('Water Data'!$D$28,0,10*ROW('Water Data'!D93))="","",OFFSET('Water Data'!$D$28,0,10*ROW('Water Data'!D93)))</f>
        <v/>
      </c>
      <c r="BW99" s="36" t="str">
        <f ca="true">+IF(OFFSET('Water Data'!$D$29,0,10*ROW('Water Data'!D93))="","",OFFSET('Water Data'!$D$29,0,10*ROW('Water Data'!D93)))</f>
        <v/>
      </c>
      <c r="BX99" s="36" t="str">
        <f ca="true">+IF(OFFSET('Water Data'!$D$30,0,10*ROW('Water Data'!D93))="","",OFFSET('Water Data'!$D$30,0,10*ROW('Water Data'!D93)))</f>
        <v/>
      </c>
      <c r="BY99" s="36" t="str">
        <f ca="true">+IF(OFFSET('Water Data'!$E$28,0,10*ROW('Water Data'!E93))="","",OFFSET('Water Data'!$E$28,0,10*ROW('Water Data'!E93)))</f>
        <v/>
      </c>
      <c r="BZ99" s="36" t="str">
        <f ca="true">+IF(OFFSET('Water Data'!$E$29,0,10*ROW('Water Data'!E93))="","",OFFSET('Water Data'!$E$29,0,10*ROW('Water Data'!E93)))</f>
        <v/>
      </c>
      <c r="CA99" s="36" t="str">
        <f ca="true">+IF(OFFSET('Water Data'!$E$30,0,10*ROW('Water Data'!E93))="","",OFFSET('Water Data'!$E$30,0,10*ROW('Water Data'!E93)))</f>
        <v/>
      </c>
      <c r="CB99" s="36" t="str">
        <f ca="true">+IF(OFFSET('Water Data'!$F$28,0,10*ROW('Water Data'!F93))="","",OFFSET('Water Data'!$F$28,0,10*ROW('Water Data'!F93)))</f>
        <v/>
      </c>
      <c r="CC99" s="36" t="str">
        <f ca="true">+IF(OFFSET('Water Data'!$F$29,0,10*ROW('Water Data'!F93))="","",OFFSET('Water Data'!$F$29,0,10*ROW('Water Data'!F93)))</f>
        <v/>
      </c>
      <c r="CD99" s="36" t="str">
        <f ca="true">+IF(OFFSET('Water Data'!$F$30,0,10*ROW('Water Data'!F93))="","",OFFSET('Water Data'!$F$30,0,10*ROW('Water Data'!F93)))</f>
        <v/>
      </c>
      <c r="CE99" s="36" t="str">
        <f ca="true">+IF(OFFSET('Water Data'!$G$28,0,10*ROW('Water Data'!G93))="","",OFFSET('Water Data'!$G$28,0,10*ROW('Water Data'!G93)))</f>
        <v/>
      </c>
      <c r="CF99" s="36" t="str">
        <f ca="true">+IF(OFFSET('Water Data'!$G$29,0,10*ROW('Water Data'!G93))="","",OFFSET('Water Data'!$G$29,0,10*ROW('Water Data'!G93)))</f>
        <v/>
      </c>
      <c r="CG99" s="36" t="str">
        <f ca="true">+IF(OFFSET('Water Data'!$G$30,0,10*ROW('Water Data'!G93))="","",OFFSET('Water Data'!$G$30,0,10*ROW('Water Data'!G93)))</f>
        <v/>
      </c>
      <c r="CH99" s="36" t="str">
        <f ca="true">+IF(OFFSET('Water Data'!$H$28,0,10*ROW('Water Data'!H93))="","",OFFSET('Water Data'!$H$28,0,10*ROW('Water Data'!H93)))</f>
        <v/>
      </c>
      <c r="CI99" s="36" t="str">
        <f ca="true">+IF(OFFSET('Water Data'!$H$29,0,10*ROW('Water Data'!H93))="","",OFFSET('Water Data'!$H$29,0,10*ROW('Water Data'!H93)))</f>
        <v/>
      </c>
      <c r="CJ99" s="36" t="str">
        <f ca="true">+IF(OFFSET('Water Data'!$H$30,0,10*ROW('Water Data'!H93))="","",OFFSET('Water Data'!$H$30,0,10*ROW('Water Data'!H93)))</f>
        <v/>
      </c>
      <c r="CK99" s="36" t="str">
        <f ca="true">+IF(OFFSET('Sanitation Data'!$C$29,0,10*ROW('Sanitation Data'!C93))="","",OFFSET('Sanitation Data'!$C$29,0,10*ROW('Sanitation Data'!C93)))</f>
        <v/>
      </c>
      <c r="CL99" s="36" t="str">
        <f ca="true">+IF(OFFSET('Sanitation Data'!$C$30,0,10*ROW('Sanitation Data'!C93))="","",OFFSET('Sanitation Data'!$C$30,0,10*ROW('Sanitation Data'!C93)))</f>
        <v/>
      </c>
      <c r="CM99" s="36" t="str">
        <f ca="true">+IF(OFFSET('Sanitation Data'!$C$31,0,10*ROW('Sanitation Data'!C93))="","",OFFSET('Sanitation Data'!$C$31,0,10*ROW('Sanitation Data'!C93)))</f>
        <v/>
      </c>
      <c r="CN99" s="36" t="str">
        <f ca="true">+IF(OFFSET('Sanitation Data'!$C$32,0,10*ROW('Sanitation Data'!C93))="","",OFFSET('Sanitation Data'!$C$32,0,10*ROW('Sanitation Data'!C93)))</f>
        <v/>
      </c>
      <c r="CO99" s="36" t="str">
        <f ca="true">+IF(OFFSET('Sanitation Data'!$C$33,0,10*ROW('Sanitation Data'!C93))="","",OFFSET('Sanitation Data'!$C$33,0,10*ROW('Sanitation Data'!C93)))</f>
        <v/>
      </c>
      <c r="CP99" s="36" t="str">
        <f ca="true">+IF(OFFSET('Sanitation Data'!$D$29,0,10*ROW('Sanitation Data'!D93))="","",OFFSET('Sanitation Data'!$D$29,0,10*ROW('Sanitation Data'!D93)))</f>
        <v/>
      </c>
      <c r="CQ99" s="36" t="str">
        <f ca="true">+IF(OFFSET('Sanitation Data'!$D$30,0,10*ROW('Sanitation Data'!D93))="","",OFFSET('Sanitation Data'!$D$30,0,10*ROW('Sanitation Data'!D93)))</f>
        <v/>
      </c>
      <c r="CR99" s="36" t="str">
        <f ca="true">+IF(OFFSET('Sanitation Data'!$D$31,0,10*ROW('Sanitation Data'!D93))="","",OFFSET('Sanitation Data'!$D$31,0,10*ROW('Sanitation Data'!D93)))</f>
        <v/>
      </c>
      <c r="CS99" s="36" t="str">
        <f ca="true">+IF(OFFSET('Sanitation Data'!$D$32,0,10*ROW('Sanitation Data'!D93))="","",OFFSET('Sanitation Data'!$D$32,0,10*ROW('Sanitation Data'!D93)))</f>
        <v/>
      </c>
      <c r="CT99" s="36" t="str">
        <f ca="true">+IF(OFFSET('Sanitation Data'!$D$33,0,10*ROW('Sanitation Data'!D93))="","",OFFSET('Sanitation Data'!$D$33,0,10*ROW('Sanitation Data'!D93)))</f>
        <v/>
      </c>
      <c r="CU99" s="36" t="str">
        <f ca="true">+IF(OFFSET('Sanitation Data'!$E$29,0,10*ROW('Sanitation Data'!E93))="","",OFFSET('Sanitation Data'!$E$29,0,10*ROW('Sanitation Data'!E93)))</f>
        <v/>
      </c>
      <c r="CV99" s="36" t="str">
        <f ca="true">+IF(OFFSET('Sanitation Data'!$E$30,0,10*ROW('Sanitation Data'!E93))="","",OFFSET('Sanitation Data'!$E$30,0,10*ROW('Sanitation Data'!E93)))</f>
        <v/>
      </c>
      <c r="CW99" s="36" t="str">
        <f ca="true">+IF(OFFSET('Sanitation Data'!$E$31,0,10*ROW('Sanitation Data'!E93))="","",OFFSET('Sanitation Data'!$E$31,0,10*ROW('Sanitation Data'!E93)))</f>
        <v/>
      </c>
      <c r="CX99" s="36" t="str">
        <f ca="true">+IF(OFFSET('Sanitation Data'!$E$32,0,10*ROW('Sanitation Data'!E93))="","",OFFSET('Sanitation Data'!$E$32,0,10*ROW('Sanitation Data'!E93)))</f>
        <v/>
      </c>
      <c r="CY99" s="36" t="str">
        <f ca="true">+IF(OFFSET('Sanitation Data'!$E$33,0,10*ROW('Sanitation Data'!E93))="","",OFFSET('Sanitation Data'!$E$33,0,10*ROW('Sanitation Data'!E93)))</f>
        <v/>
      </c>
      <c r="CZ99" s="36" t="str">
        <f ca="true">+IF(OFFSET('Sanitation Data'!$F$29,0,10*ROW('Sanitation Data'!F93))="","",OFFSET('Sanitation Data'!$F$29,0,10*ROW('Sanitation Data'!F93)))</f>
        <v/>
      </c>
      <c r="DA99" s="36" t="str">
        <f ca="true">+IF(OFFSET('Sanitation Data'!$F$30,0,10*ROW('Sanitation Data'!F93))="","",OFFSET('Sanitation Data'!$F$30,0,10*ROW('Sanitation Data'!F93)))</f>
        <v/>
      </c>
      <c r="DB99" s="36" t="str">
        <f ca="true">+IF(OFFSET('Sanitation Data'!$F$31,0,10*ROW('Sanitation Data'!F93))="","",OFFSET('Sanitation Data'!$F$31,0,10*ROW('Sanitation Data'!F93)))</f>
        <v/>
      </c>
      <c r="DC99" s="36" t="str">
        <f ca="true">+IF(OFFSET('Sanitation Data'!$F$32,0,10*ROW('Sanitation Data'!F93))="","",OFFSET('Sanitation Data'!$F$32,0,10*ROW('Sanitation Data'!F93)))</f>
        <v/>
      </c>
      <c r="DD99" s="36" t="str">
        <f ca="true">+IF(OFFSET('Sanitation Data'!$F$33,0,10*ROW('Sanitation Data'!F93))="","",OFFSET('Sanitation Data'!$F$33,0,10*ROW('Sanitation Data'!F93)))</f>
        <v/>
      </c>
      <c r="DE99" s="36" t="str">
        <f ca="true">+IF(OFFSET('Sanitation Data'!$G$29,0,10*ROW('Sanitation Data'!G93))="","",OFFSET('Sanitation Data'!$G$29,0,10*ROW('Sanitation Data'!G93)))</f>
        <v/>
      </c>
      <c r="DF99" s="36" t="str">
        <f ca="true">+IF(OFFSET('Sanitation Data'!$G$30,0,10*ROW('Sanitation Data'!G93))="","",OFFSET('Sanitation Data'!$G$30,0,10*ROW('Sanitation Data'!G93)))</f>
        <v/>
      </c>
      <c r="DG99" s="36" t="str">
        <f ca="true">+IF(OFFSET('Sanitation Data'!$G$31,0,10*ROW('Sanitation Data'!G93))="","",OFFSET('Sanitation Data'!$G$31,0,10*ROW('Sanitation Data'!G93)))</f>
        <v/>
      </c>
      <c r="DH99" s="36" t="str">
        <f ca="true">+IF(OFFSET('Sanitation Data'!$G$32,0,10*ROW('Sanitation Data'!G93))="","",OFFSET('Sanitation Data'!$G$32,0,10*ROW('Sanitation Data'!G93)))</f>
        <v/>
      </c>
      <c r="DI99" s="36" t="str">
        <f ca="true">+IF(OFFSET('Sanitation Data'!$G$33,0,10*ROW('Sanitation Data'!G93))="","",OFFSET('Sanitation Data'!$G$33,0,10*ROW('Sanitation Data'!G93)))</f>
        <v/>
      </c>
      <c r="DJ99" s="36" t="str">
        <f ca="true">+IF(OFFSET('Sanitation Data'!$H$29,0,10*ROW('Sanitation Data'!H93))="","",OFFSET('Sanitation Data'!$H$29,0,10*ROW('Sanitation Data'!H93)))</f>
        <v/>
      </c>
      <c r="DK99" s="36" t="str">
        <f ca="true">+IF(OFFSET('Sanitation Data'!$H$30,0,10*ROW('Sanitation Data'!H93))="","",OFFSET('Sanitation Data'!$H$30,0,10*ROW('Sanitation Data'!H93)))</f>
        <v/>
      </c>
      <c r="DL99" s="36" t="str">
        <f ca="true">+IF(OFFSET('Sanitation Data'!$H$31,0,10*ROW('Sanitation Data'!H93))="","",OFFSET('Sanitation Data'!$H$31,0,10*ROW('Sanitation Data'!H93)))</f>
        <v/>
      </c>
      <c r="DM99" s="36" t="str">
        <f ca="true">+IF(OFFSET('Sanitation Data'!$H$32,0,10*ROW('Sanitation Data'!H93))="","",OFFSET('Sanitation Data'!$H$32,0,10*ROW('Sanitation Data'!H93)))</f>
        <v/>
      </c>
      <c r="DN99" s="36" t="str">
        <f ca="true">+IF(OFFSET('Sanitation Data'!$H$33,0,10*ROW('Sanitation Data'!H93))="","",OFFSET('Sanitation Data'!$H$33,0,10*ROW('Sanitation Data'!H93)))</f>
        <v/>
      </c>
      <c r="DO99" s="36" t="str">
        <f ca="true">+IF(OFFSET('Hygiene Data'!$C$12,0,10*ROW('Hygiene Data'!C93))="","",OFFSET('Hygiene Data'!$C$12,0,10*ROW('Hygiene Data'!C93)))</f>
        <v/>
      </c>
      <c r="DP99" s="36" t="str">
        <f ca="true">+IF(OFFSET('Hygiene Data'!$C$13,0,10*ROW('Hygiene Data'!C93))="","",OFFSET('Hygiene Data'!$C$13,0,10*ROW('Hygiene Data'!C93)))</f>
        <v/>
      </c>
      <c r="DQ99" s="36" t="str">
        <f ca="true">+IF(OFFSET('Hygiene Data'!$C$14,0,10*ROW('Hygiene Data'!C93))="","",OFFSET('Hygiene Data'!$C$14,0,10*ROW('Hygiene Data'!C93)))</f>
        <v/>
      </c>
      <c r="DR99" s="36" t="str">
        <f ca="true">+IF(OFFSET('Hygiene Data'!$D$12,0,10*ROW('Hygiene Data'!D93))="","",OFFSET('Hygiene Data'!$D$12,0,10*ROW('Hygiene Data'!D93)))</f>
        <v/>
      </c>
      <c r="DS99" s="36" t="str">
        <f ca="true">+IF(OFFSET('Hygiene Data'!$D$13,0,10*ROW('Hygiene Data'!D93))="","",OFFSET('Hygiene Data'!$D$13,0,10*ROW('Hygiene Data'!D93)))</f>
        <v/>
      </c>
      <c r="DT99" s="36" t="str">
        <f ca="true">+IF(OFFSET('Hygiene Data'!$D$14,0,10*ROW('Hygiene Data'!D93))="","",OFFSET('Hygiene Data'!$D$14,0,10*ROW('Hygiene Data'!D93)))</f>
        <v/>
      </c>
      <c r="DU99" s="36" t="str">
        <f ca="true">+IF(OFFSET('Hygiene Data'!$E$12,0,10*ROW('Hygiene Data'!E93))="","",OFFSET('Hygiene Data'!$E$12,0,10*ROW('Hygiene Data'!E93)))</f>
        <v/>
      </c>
      <c r="DV99" s="36" t="str">
        <f ca="true">+IF(OFFSET('Hygiene Data'!$E$13,0,10*ROW('Hygiene Data'!E93))="","",OFFSET('Hygiene Data'!$E$13,0,10*ROW('Hygiene Data'!E93)))</f>
        <v/>
      </c>
      <c r="DW99" s="36" t="str">
        <f ca="true">+IF(OFFSET('Hygiene Data'!$E$14,0,10*ROW('Hygiene Data'!E93))="","",OFFSET('Hygiene Data'!$E$14,0,10*ROW('Hygiene Data'!E93)))</f>
        <v/>
      </c>
      <c r="DX99" s="36" t="str">
        <f ca="true">+IF(OFFSET('Hygiene Data'!$F$12,0,10*ROW('Hygiene Data'!F93))="","",OFFSET('Hygiene Data'!$F$12,0,10*ROW('Hygiene Data'!F93)))</f>
        <v/>
      </c>
      <c r="DY99" s="36" t="str">
        <f ca="true">+IF(OFFSET('Hygiene Data'!$F$13,0,10*ROW('Hygiene Data'!F93))="","",OFFSET('Hygiene Data'!$F$13,0,10*ROW('Hygiene Data'!F93)))</f>
        <v/>
      </c>
      <c r="DZ99" s="36" t="str">
        <f ca="true">+IF(OFFSET('Hygiene Data'!$F$14,0,10*ROW('Hygiene Data'!F93))="","",OFFSET('Hygiene Data'!$F$14,0,10*ROW('Hygiene Data'!F93)))</f>
        <v/>
      </c>
      <c r="EA99" s="36" t="str">
        <f ca="true">+IF(OFFSET('Hygiene Data'!$G$12,0,10*ROW('Hygiene Data'!G93))="","",OFFSET('Hygiene Data'!$G$12,0,10*ROW('Hygiene Data'!G93)))</f>
        <v/>
      </c>
      <c r="EB99" s="36" t="str">
        <f ca="true">+IF(OFFSET('Hygiene Data'!$G$13,0,10*ROW('Hygiene Data'!G93))="","",OFFSET('Hygiene Data'!$G$13,0,10*ROW('Hygiene Data'!G93)))</f>
        <v/>
      </c>
      <c r="EC99" s="36" t="str">
        <f ca="true">+IF(OFFSET('Hygiene Data'!$G$14,0,10*ROW('Hygiene Data'!G93))="","",OFFSET('Hygiene Data'!$G$14,0,10*ROW('Hygiene Data'!G93)))</f>
        <v/>
      </c>
      <c r="ED99" s="36" t="str">
        <f ca="true">+IF(OFFSET('Hygiene Data'!$H$12,0,10*ROW('Hygiene Data'!H93))="","",OFFSET('Hygiene Data'!$H$12,0,10*ROW('Hygiene Data'!H93)))</f>
        <v/>
      </c>
      <c r="EE99" s="36" t="str">
        <f ca="true">+IF(OFFSET('Hygiene Data'!$H$13,0,10*ROW('Hygiene Data'!H93))="","",OFFSET('Hygiene Data'!$H$13,0,10*ROW('Hygiene Data'!H93)))</f>
        <v/>
      </c>
      <c r="EF99" s="36" t="str">
        <f ca="true">+IF(OFFSET('Hygiene Data'!$H$14,0,10*ROW('Hygiene Data'!H93))="","",OFFSET('Hygiene Data'!$H$14,0,10*ROW('Hygiene Data'!H93)))</f>
        <v/>
      </c>
    </row>
    <row r="100" x14ac:dyDescent="0.2">
      <c r="A100" s="59" t="str">
        <f ca="true">+IF(OFFSET('Water Data'!$B$1,0,10*ROW('Water Data'!B97))="","",OFFSET('Water Data'!$B$1,0,10*ROW('Water Data'!B97)))</f>
        <v/>
      </c>
      <c r="B100" s="59" t="str">
        <f ca="true">+IF(OFFSET('Water Data'!$A$3,0,10*ROW('Water Data'!A97))="","",OFFSET('Water Data'!$A$3,0,10*ROW('Water Data'!A97)))</f>
        <v/>
      </c>
      <c r="C100" s="59" t="str">
        <f ca="true">+IF(OFFSET('Water Data'!$C$3,0,10*ROW('Water Data'!C97))="","",OFFSET('Water Data'!$C$3,0,10*ROW('Water Data'!C97)))</f>
        <v/>
      </c>
      <c r="D100" s="252"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52"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52"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52"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52"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52"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52"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52"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52"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52"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52"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52"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52"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52"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52"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52"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52"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52"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3"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3"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3"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3"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3"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3"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3"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3"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3"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3"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3"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3"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3"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3"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3"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3"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3"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3"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3"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3"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3"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3"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3"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3"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3"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3"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3"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3"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3"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3"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4"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4"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4"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4"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4"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4"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4"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4"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4"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4"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4"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4"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4"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4"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4"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4"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4"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4"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6" t="str">
        <f ca="true">+IF(OFFSET('Water Data'!$C$28,0,10*ROW('Water Data'!C94))="","",OFFSET('Water Data'!$C$28,0,10*ROW('Water Data'!C94)))</f>
        <v/>
      </c>
      <c r="BT100" s="36" t="str">
        <f ca="true">+IF(OFFSET('Water Data'!$C$29,0,10*ROW('Water Data'!C94))="","",OFFSET('Water Data'!$C$29,0,10*ROW('Water Data'!C94)))</f>
        <v/>
      </c>
      <c r="BU100" s="36" t="str">
        <f ca="true">+IF(OFFSET('Water Data'!$C$30,0,10*ROW('Water Data'!C94))="","",OFFSET('Water Data'!$C$30,0,10*ROW('Water Data'!C94)))</f>
        <v/>
      </c>
      <c r="BV100" s="36" t="str">
        <f ca="true">+IF(OFFSET('Water Data'!$D$28,0,10*ROW('Water Data'!D94))="","",OFFSET('Water Data'!$D$28,0,10*ROW('Water Data'!D94)))</f>
        <v/>
      </c>
      <c r="BW100" s="36" t="str">
        <f ca="true">+IF(OFFSET('Water Data'!$D$29,0,10*ROW('Water Data'!D94))="","",OFFSET('Water Data'!$D$29,0,10*ROW('Water Data'!D94)))</f>
        <v/>
      </c>
      <c r="BX100" s="36" t="str">
        <f ca="true">+IF(OFFSET('Water Data'!$D$30,0,10*ROW('Water Data'!D94))="","",OFFSET('Water Data'!$D$30,0,10*ROW('Water Data'!D94)))</f>
        <v/>
      </c>
      <c r="BY100" s="36" t="str">
        <f ca="true">+IF(OFFSET('Water Data'!$E$28,0,10*ROW('Water Data'!E94))="","",OFFSET('Water Data'!$E$28,0,10*ROW('Water Data'!E94)))</f>
        <v/>
      </c>
      <c r="BZ100" s="36" t="str">
        <f ca="true">+IF(OFFSET('Water Data'!$E$29,0,10*ROW('Water Data'!E94))="","",OFFSET('Water Data'!$E$29,0,10*ROW('Water Data'!E94)))</f>
        <v/>
      </c>
      <c r="CA100" s="36" t="str">
        <f ca="true">+IF(OFFSET('Water Data'!$E$30,0,10*ROW('Water Data'!E94))="","",OFFSET('Water Data'!$E$30,0,10*ROW('Water Data'!E94)))</f>
        <v/>
      </c>
      <c r="CB100" s="36" t="str">
        <f ca="true">+IF(OFFSET('Water Data'!$F$28,0,10*ROW('Water Data'!F94))="","",OFFSET('Water Data'!$F$28,0,10*ROW('Water Data'!F94)))</f>
        <v/>
      </c>
      <c r="CC100" s="36" t="str">
        <f ca="true">+IF(OFFSET('Water Data'!$F$29,0,10*ROW('Water Data'!F94))="","",OFFSET('Water Data'!$F$29,0,10*ROW('Water Data'!F94)))</f>
        <v/>
      </c>
      <c r="CD100" s="36" t="str">
        <f ca="true">+IF(OFFSET('Water Data'!$F$30,0,10*ROW('Water Data'!F94))="","",OFFSET('Water Data'!$F$30,0,10*ROW('Water Data'!F94)))</f>
        <v/>
      </c>
      <c r="CE100" s="36" t="str">
        <f ca="true">+IF(OFFSET('Water Data'!$G$28,0,10*ROW('Water Data'!G94))="","",OFFSET('Water Data'!$G$28,0,10*ROW('Water Data'!G94)))</f>
        <v/>
      </c>
      <c r="CF100" s="36" t="str">
        <f ca="true">+IF(OFFSET('Water Data'!$G$29,0,10*ROW('Water Data'!G94))="","",OFFSET('Water Data'!$G$29,0,10*ROW('Water Data'!G94)))</f>
        <v/>
      </c>
      <c r="CG100" s="36" t="str">
        <f ca="true">+IF(OFFSET('Water Data'!$G$30,0,10*ROW('Water Data'!G94))="","",OFFSET('Water Data'!$G$30,0,10*ROW('Water Data'!G94)))</f>
        <v/>
      </c>
      <c r="CH100" s="36" t="str">
        <f ca="true">+IF(OFFSET('Water Data'!$H$28,0,10*ROW('Water Data'!H94))="","",OFFSET('Water Data'!$H$28,0,10*ROW('Water Data'!H94)))</f>
        <v/>
      </c>
      <c r="CI100" s="36" t="str">
        <f ca="true">+IF(OFFSET('Water Data'!$H$29,0,10*ROW('Water Data'!H94))="","",OFFSET('Water Data'!$H$29,0,10*ROW('Water Data'!H94)))</f>
        <v/>
      </c>
      <c r="CJ100" s="36" t="str">
        <f ca="true">+IF(OFFSET('Water Data'!$H$30,0,10*ROW('Water Data'!H94))="","",OFFSET('Water Data'!$H$30,0,10*ROW('Water Data'!H94)))</f>
        <v/>
      </c>
      <c r="CK100" s="36" t="str">
        <f ca="true">+IF(OFFSET('Sanitation Data'!$C$29,0,10*ROW('Sanitation Data'!C94))="","",OFFSET('Sanitation Data'!$C$29,0,10*ROW('Sanitation Data'!C94)))</f>
        <v/>
      </c>
      <c r="CL100" s="36" t="str">
        <f ca="true">+IF(OFFSET('Sanitation Data'!$C$30,0,10*ROW('Sanitation Data'!C94))="","",OFFSET('Sanitation Data'!$C$30,0,10*ROW('Sanitation Data'!C94)))</f>
        <v/>
      </c>
      <c r="CM100" s="36" t="str">
        <f ca="true">+IF(OFFSET('Sanitation Data'!$C$31,0,10*ROW('Sanitation Data'!C94))="","",OFFSET('Sanitation Data'!$C$31,0,10*ROW('Sanitation Data'!C94)))</f>
        <v/>
      </c>
      <c r="CN100" s="36" t="str">
        <f ca="true">+IF(OFFSET('Sanitation Data'!$C$32,0,10*ROW('Sanitation Data'!C94))="","",OFFSET('Sanitation Data'!$C$32,0,10*ROW('Sanitation Data'!C94)))</f>
        <v/>
      </c>
      <c r="CO100" s="36" t="str">
        <f ca="true">+IF(OFFSET('Sanitation Data'!$C$33,0,10*ROW('Sanitation Data'!C94))="","",OFFSET('Sanitation Data'!$C$33,0,10*ROW('Sanitation Data'!C94)))</f>
        <v/>
      </c>
      <c r="CP100" s="36" t="str">
        <f ca="true">+IF(OFFSET('Sanitation Data'!$D$29,0,10*ROW('Sanitation Data'!D94))="","",OFFSET('Sanitation Data'!$D$29,0,10*ROW('Sanitation Data'!D94)))</f>
        <v/>
      </c>
      <c r="CQ100" s="36" t="str">
        <f ca="true">+IF(OFFSET('Sanitation Data'!$D$30,0,10*ROW('Sanitation Data'!D94))="","",OFFSET('Sanitation Data'!$D$30,0,10*ROW('Sanitation Data'!D94)))</f>
        <v/>
      </c>
      <c r="CR100" s="36" t="str">
        <f ca="true">+IF(OFFSET('Sanitation Data'!$D$31,0,10*ROW('Sanitation Data'!D94))="","",OFFSET('Sanitation Data'!$D$31,0,10*ROW('Sanitation Data'!D94)))</f>
        <v/>
      </c>
      <c r="CS100" s="36" t="str">
        <f ca="true">+IF(OFFSET('Sanitation Data'!$D$32,0,10*ROW('Sanitation Data'!D94))="","",OFFSET('Sanitation Data'!$D$32,0,10*ROW('Sanitation Data'!D94)))</f>
        <v/>
      </c>
      <c r="CT100" s="36" t="str">
        <f ca="true">+IF(OFFSET('Sanitation Data'!$D$33,0,10*ROW('Sanitation Data'!D94))="","",OFFSET('Sanitation Data'!$D$33,0,10*ROW('Sanitation Data'!D94)))</f>
        <v/>
      </c>
      <c r="CU100" s="36" t="str">
        <f ca="true">+IF(OFFSET('Sanitation Data'!$E$29,0,10*ROW('Sanitation Data'!E94))="","",OFFSET('Sanitation Data'!$E$29,0,10*ROW('Sanitation Data'!E94)))</f>
        <v/>
      </c>
      <c r="CV100" s="36" t="str">
        <f ca="true">+IF(OFFSET('Sanitation Data'!$E$30,0,10*ROW('Sanitation Data'!E94))="","",OFFSET('Sanitation Data'!$E$30,0,10*ROW('Sanitation Data'!E94)))</f>
        <v/>
      </c>
      <c r="CW100" s="36" t="str">
        <f ca="true">+IF(OFFSET('Sanitation Data'!$E$31,0,10*ROW('Sanitation Data'!E94))="","",OFFSET('Sanitation Data'!$E$31,0,10*ROW('Sanitation Data'!E94)))</f>
        <v/>
      </c>
      <c r="CX100" s="36" t="str">
        <f ca="true">+IF(OFFSET('Sanitation Data'!$E$32,0,10*ROW('Sanitation Data'!E94))="","",OFFSET('Sanitation Data'!$E$32,0,10*ROW('Sanitation Data'!E94)))</f>
        <v/>
      </c>
      <c r="CY100" s="36" t="str">
        <f ca="true">+IF(OFFSET('Sanitation Data'!$E$33,0,10*ROW('Sanitation Data'!E94))="","",OFFSET('Sanitation Data'!$E$33,0,10*ROW('Sanitation Data'!E94)))</f>
        <v/>
      </c>
      <c r="CZ100" s="36" t="str">
        <f ca="true">+IF(OFFSET('Sanitation Data'!$F$29,0,10*ROW('Sanitation Data'!F94))="","",OFFSET('Sanitation Data'!$F$29,0,10*ROW('Sanitation Data'!F94)))</f>
        <v/>
      </c>
      <c r="DA100" s="36" t="str">
        <f ca="true">+IF(OFFSET('Sanitation Data'!$F$30,0,10*ROW('Sanitation Data'!F94))="","",OFFSET('Sanitation Data'!$F$30,0,10*ROW('Sanitation Data'!F94)))</f>
        <v/>
      </c>
      <c r="DB100" s="36" t="str">
        <f ca="true">+IF(OFFSET('Sanitation Data'!$F$31,0,10*ROW('Sanitation Data'!F94))="","",OFFSET('Sanitation Data'!$F$31,0,10*ROW('Sanitation Data'!F94)))</f>
        <v/>
      </c>
      <c r="DC100" s="36" t="str">
        <f ca="true">+IF(OFFSET('Sanitation Data'!$F$32,0,10*ROW('Sanitation Data'!F94))="","",OFFSET('Sanitation Data'!$F$32,0,10*ROW('Sanitation Data'!F94)))</f>
        <v/>
      </c>
      <c r="DD100" s="36" t="str">
        <f ca="true">+IF(OFFSET('Sanitation Data'!$F$33,0,10*ROW('Sanitation Data'!F94))="","",OFFSET('Sanitation Data'!$F$33,0,10*ROW('Sanitation Data'!F94)))</f>
        <v/>
      </c>
      <c r="DE100" s="36" t="str">
        <f ca="true">+IF(OFFSET('Sanitation Data'!$G$29,0,10*ROW('Sanitation Data'!G94))="","",OFFSET('Sanitation Data'!$G$29,0,10*ROW('Sanitation Data'!G94)))</f>
        <v/>
      </c>
      <c r="DF100" s="36" t="str">
        <f ca="true">+IF(OFFSET('Sanitation Data'!$G$30,0,10*ROW('Sanitation Data'!G94))="","",OFFSET('Sanitation Data'!$G$30,0,10*ROW('Sanitation Data'!G94)))</f>
        <v/>
      </c>
      <c r="DG100" s="36" t="str">
        <f ca="true">+IF(OFFSET('Sanitation Data'!$G$31,0,10*ROW('Sanitation Data'!G94))="","",OFFSET('Sanitation Data'!$G$31,0,10*ROW('Sanitation Data'!G94)))</f>
        <v/>
      </c>
      <c r="DH100" s="36" t="str">
        <f ca="true">+IF(OFFSET('Sanitation Data'!$G$32,0,10*ROW('Sanitation Data'!G94))="","",OFFSET('Sanitation Data'!$G$32,0,10*ROW('Sanitation Data'!G94)))</f>
        <v/>
      </c>
      <c r="DI100" s="36" t="str">
        <f ca="true">+IF(OFFSET('Sanitation Data'!$G$33,0,10*ROW('Sanitation Data'!G94))="","",OFFSET('Sanitation Data'!$G$33,0,10*ROW('Sanitation Data'!G94)))</f>
        <v/>
      </c>
      <c r="DJ100" s="36" t="str">
        <f ca="true">+IF(OFFSET('Sanitation Data'!$H$29,0,10*ROW('Sanitation Data'!H94))="","",OFFSET('Sanitation Data'!$H$29,0,10*ROW('Sanitation Data'!H94)))</f>
        <v/>
      </c>
      <c r="DK100" s="36" t="str">
        <f ca="true">+IF(OFFSET('Sanitation Data'!$H$30,0,10*ROW('Sanitation Data'!H94))="","",OFFSET('Sanitation Data'!$H$30,0,10*ROW('Sanitation Data'!H94)))</f>
        <v/>
      </c>
      <c r="DL100" s="36" t="str">
        <f ca="true">+IF(OFFSET('Sanitation Data'!$H$31,0,10*ROW('Sanitation Data'!H94))="","",OFFSET('Sanitation Data'!$H$31,0,10*ROW('Sanitation Data'!H94)))</f>
        <v/>
      </c>
      <c r="DM100" s="36" t="str">
        <f ca="true">+IF(OFFSET('Sanitation Data'!$H$32,0,10*ROW('Sanitation Data'!H94))="","",OFFSET('Sanitation Data'!$H$32,0,10*ROW('Sanitation Data'!H94)))</f>
        <v/>
      </c>
      <c r="DN100" s="36" t="str">
        <f ca="true">+IF(OFFSET('Sanitation Data'!$H$33,0,10*ROW('Sanitation Data'!H94))="","",OFFSET('Sanitation Data'!$H$33,0,10*ROW('Sanitation Data'!H94)))</f>
        <v/>
      </c>
      <c r="DO100" s="36" t="str">
        <f ca="true">+IF(OFFSET('Hygiene Data'!$C$12,0,10*ROW('Hygiene Data'!C94))="","",OFFSET('Hygiene Data'!$C$12,0,10*ROW('Hygiene Data'!C94)))</f>
        <v/>
      </c>
      <c r="DP100" s="36" t="str">
        <f ca="true">+IF(OFFSET('Hygiene Data'!$C$13,0,10*ROW('Hygiene Data'!C94))="","",OFFSET('Hygiene Data'!$C$13,0,10*ROW('Hygiene Data'!C94)))</f>
        <v/>
      </c>
      <c r="DQ100" s="36" t="str">
        <f ca="true">+IF(OFFSET('Hygiene Data'!$C$14,0,10*ROW('Hygiene Data'!C94))="","",OFFSET('Hygiene Data'!$C$14,0,10*ROW('Hygiene Data'!C94)))</f>
        <v/>
      </c>
      <c r="DR100" s="36" t="str">
        <f ca="true">+IF(OFFSET('Hygiene Data'!$D$12,0,10*ROW('Hygiene Data'!D94))="","",OFFSET('Hygiene Data'!$D$12,0,10*ROW('Hygiene Data'!D94)))</f>
        <v/>
      </c>
      <c r="DS100" s="36" t="str">
        <f ca="true">+IF(OFFSET('Hygiene Data'!$D$13,0,10*ROW('Hygiene Data'!D94))="","",OFFSET('Hygiene Data'!$D$13,0,10*ROW('Hygiene Data'!D94)))</f>
        <v/>
      </c>
      <c r="DT100" s="36" t="str">
        <f ca="true">+IF(OFFSET('Hygiene Data'!$D$14,0,10*ROW('Hygiene Data'!D94))="","",OFFSET('Hygiene Data'!$D$14,0,10*ROW('Hygiene Data'!D94)))</f>
        <v/>
      </c>
      <c r="DU100" s="36" t="str">
        <f ca="true">+IF(OFFSET('Hygiene Data'!$E$12,0,10*ROW('Hygiene Data'!E94))="","",OFFSET('Hygiene Data'!$E$12,0,10*ROW('Hygiene Data'!E94)))</f>
        <v/>
      </c>
      <c r="DV100" s="36" t="str">
        <f ca="true">+IF(OFFSET('Hygiene Data'!$E$13,0,10*ROW('Hygiene Data'!E94))="","",OFFSET('Hygiene Data'!$E$13,0,10*ROW('Hygiene Data'!E94)))</f>
        <v/>
      </c>
      <c r="DW100" s="36" t="str">
        <f ca="true">+IF(OFFSET('Hygiene Data'!$E$14,0,10*ROW('Hygiene Data'!E94))="","",OFFSET('Hygiene Data'!$E$14,0,10*ROW('Hygiene Data'!E94)))</f>
        <v/>
      </c>
      <c r="DX100" s="36" t="str">
        <f ca="true">+IF(OFFSET('Hygiene Data'!$F$12,0,10*ROW('Hygiene Data'!F94))="","",OFFSET('Hygiene Data'!$F$12,0,10*ROW('Hygiene Data'!F94)))</f>
        <v/>
      </c>
      <c r="DY100" s="36" t="str">
        <f ca="true">+IF(OFFSET('Hygiene Data'!$F$13,0,10*ROW('Hygiene Data'!F94))="","",OFFSET('Hygiene Data'!$F$13,0,10*ROW('Hygiene Data'!F94)))</f>
        <v/>
      </c>
      <c r="DZ100" s="36" t="str">
        <f ca="true">+IF(OFFSET('Hygiene Data'!$F$14,0,10*ROW('Hygiene Data'!F94))="","",OFFSET('Hygiene Data'!$F$14,0,10*ROW('Hygiene Data'!F94)))</f>
        <v/>
      </c>
      <c r="EA100" s="36" t="str">
        <f ca="true">+IF(OFFSET('Hygiene Data'!$G$12,0,10*ROW('Hygiene Data'!G94))="","",OFFSET('Hygiene Data'!$G$12,0,10*ROW('Hygiene Data'!G94)))</f>
        <v/>
      </c>
      <c r="EB100" s="36" t="str">
        <f ca="true">+IF(OFFSET('Hygiene Data'!$G$13,0,10*ROW('Hygiene Data'!G94))="","",OFFSET('Hygiene Data'!$G$13,0,10*ROW('Hygiene Data'!G94)))</f>
        <v/>
      </c>
      <c r="EC100" s="36" t="str">
        <f ca="true">+IF(OFFSET('Hygiene Data'!$G$14,0,10*ROW('Hygiene Data'!G94))="","",OFFSET('Hygiene Data'!$G$14,0,10*ROW('Hygiene Data'!G94)))</f>
        <v/>
      </c>
      <c r="ED100" s="36" t="str">
        <f ca="true">+IF(OFFSET('Hygiene Data'!$H$12,0,10*ROW('Hygiene Data'!H94))="","",OFFSET('Hygiene Data'!$H$12,0,10*ROW('Hygiene Data'!H94)))</f>
        <v/>
      </c>
      <c r="EE100" s="36" t="str">
        <f ca="true">+IF(OFFSET('Hygiene Data'!$H$13,0,10*ROW('Hygiene Data'!H94))="","",OFFSET('Hygiene Data'!$H$13,0,10*ROW('Hygiene Data'!H94)))</f>
        <v/>
      </c>
      <c r="EF100" s="36" t="str">
        <f ca="true">+IF(OFFSET('Hygiene Data'!$H$14,0,10*ROW('Hygiene Data'!H94))="","",OFFSET('Hygiene Data'!$H$14,0,10*ROW('Hygiene Data'!H94)))</f>
        <v/>
      </c>
    </row>
    <row r="101" x14ac:dyDescent="0.2">
      <c r="A101" s="59" t="str">
        <f ca="true">+IF(OFFSET('Water Data'!$B$1,0,10*ROW('Water Data'!B98))="","",OFFSET('Water Data'!$B$1,0,10*ROW('Water Data'!B98)))</f>
        <v/>
      </c>
      <c r="B101" s="59" t="str">
        <f ca="true">+IF(OFFSET('Water Data'!$A$3,0,10*ROW('Water Data'!A98))="","",OFFSET('Water Data'!$A$3,0,10*ROW('Water Data'!A98)))</f>
        <v/>
      </c>
      <c r="C101" s="59" t="str">
        <f ca="true">+IF(OFFSET('Water Data'!$C$3,0,10*ROW('Water Data'!C98))="","",OFFSET('Water Data'!$C$3,0,10*ROW('Water Data'!C98)))</f>
        <v/>
      </c>
      <c r="D101" s="252"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52"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52"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52"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52"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52"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52"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52"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52"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52"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52"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52"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52"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52"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52"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52"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52"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52"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3"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3"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3"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3"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3"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3"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3"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3"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3"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3"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3"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3"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3"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3"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3"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3"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3"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3"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3"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3"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3"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3"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3"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3"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3"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3"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3"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3"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3"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3"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4"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4"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4"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4"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4"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4"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4"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4"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4"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4"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4"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4"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4"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4"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4"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4"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4"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4"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6" t="str">
        <f ca="true">+IF(OFFSET('Water Data'!$C$28,0,10*ROW('Water Data'!C95))="","",OFFSET('Water Data'!$C$28,0,10*ROW('Water Data'!C95)))</f>
        <v/>
      </c>
      <c r="BT101" s="36" t="str">
        <f ca="true">+IF(OFFSET('Water Data'!$C$29,0,10*ROW('Water Data'!C95))="","",OFFSET('Water Data'!$C$29,0,10*ROW('Water Data'!C95)))</f>
        <v/>
      </c>
      <c r="BU101" s="36" t="str">
        <f ca="true">+IF(OFFSET('Water Data'!$C$30,0,10*ROW('Water Data'!C95))="","",OFFSET('Water Data'!$C$30,0,10*ROW('Water Data'!C95)))</f>
        <v/>
      </c>
      <c r="BV101" s="36" t="str">
        <f ca="true">+IF(OFFSET('Water Data'!$D$28,0,10*ROW('Water Data'!D95))="","",OFFSET('Water Data'!$D$28,0,10*ROW('Water Data'!D95)))</f>
        <v/>
      </c>
      <c r="BW101" s="36" t="str">
        <f ca="true">+IF(OFFSET('Water Data'!$D$29,0,10*ROW('Water Data'!D95))="","",OFFSET('Water Data'!$D$29,0,10*ROW('Water Data'!D95)))</f>
        <v/>
      </c>
      <c r="BX101" s="36" t="str">
        <f ca="true">+IF(OFFSET('Water Data'!$D$30,0,10*ROW('Water Data'!D95))="","",OFFSET('Water Data'!$D$30,0,10*ROW('Water Data'!D95)))</f>
        <v/>
      </c>
      <c r="BY101" s="36" t="str">
        <f ca="true">+IF(OFFSET('Water Data'!$E$28,0,10*ROW('Water Data'!E95))="","",OFFSET('Water Data'!$E$28,0,10*ROW('Water Data'!E95)))</f>
        <v/>
      </c>
      <c r="BZ101" s="36" t="str">
        <f ca="true">+IF(OFFSET('Water Data'!$E$29,0,10*ROW('Water Data'!E95))="","",OFFSET('Water Data'!$E$29,0,10*ROW('Water Data'!E95)))</f>
        <v/>
      </c>
      <c r="CA101" s="36" t="str">
        <f ca="true">+IF(OFFSET('Water Data'!$E$30,0,10*ROW('Water Data'!E95))="","",OFFSET('Water Data'!$E$30,0,10*ROW('Water Data'!E95)))</f>
        <v/>
      </c>
      <c r="CB101" s="36" t="str">
        <f ca="true">+IF(OFFSET('Water Data'!$F$28,0,10*ROW('Water Data'!F95))="","",OFFSET('Water Data'!$F$28,0,10*ROW('Water Data'!F95)))</f>
        <v/>
      </c>
      <c r="CC101" s="36" t="str">
        <f ca="true">+IF(OFFSET('Water Data'!$F$29,0,10*ROW('Water Data'!F95))="","",OFFSET('Water Data'!$F$29,0,10*ROW('Water Data'!F95)))</f>
        <v/>
      </c>
      <c r="CD101" s="36" t="str">
        <f ca="true">+IF(OFFSET('Water Data'!$F$30,0,10*ROW('Water Data'!F95))="","",OFFSET('Water Data'!$F$30,0,10*ROW('Water Data'!F95)))</f>
        <v/>
      </c>
      <c r="CE101" s="36" t="str">
        <f ca="true">+IF(OFFSET('Water Data'!$G$28,0,10*ROW('Water Data'!G95))="","",OFFSET('Water Data'!$G$28,0,10*ROW('Water Data'!G95)))</f>
        <v/>
      </c>
      <c r="CF101" s="36" t="str">
        <f ca="true">+IF(OFFSET('Water Data'!$G$29,0,10*ROW('Water Data'!G95))="","",OFFSET('Water Data'!$G$29,0,10*ROW('Water Data'!G95)))</f>
        <v/>
      </c>
      <c r="CG101" s="36" t="str">
        <f ca="true">+IF(OFFSET('Water Data'!$G$30,0,10*ROW('Water Data'!G95))="","",OFFSET('Water Data'!$G$30,0,10*ROW('Water Data'!G95)))</f>
        <v/>
      </c>
      <c r="CH101" s="36" t="str">
        <f ca="true">+IF(OFFSET('Water Data'!$H$28,0,10*ROW('Water Data'!H95))="","",OFFSET('Water Data'!$H$28,0,10*ROW('Water Data'!H95)))</f>
        <v/>
      </c>
      <c r="CI101" s="36" t="str">
        <f ca="true">+IF(OFFSET('Water Data'!$H$29,0,10*ROW('Water Data'!H95))="","",OFFSET('Water Data'!$H$29,0,10*ROW('Water Data'!H95)))</f>
        <v/>
      </c>
      <c r="CJ101" s="36" t="str">
        <f ca="true">+IF(OFFSET('Water Data'!$H$30,0,10*ROW('Water Data'!H95))="","",OFFSET('Water Data'!$H$30,0,10*ROW('Water Data'!H95)))</f>
        <v/>
      </c>
      <c r="CK101" s="36" t="str">
        <f ca="true">+IF(OFFSET('Sanitation Data'!$C$29,0,10*ROW('Sanitation Data'!C95))="","",OFFSET('Sanitation Data'!$C$29,0,10*ROW('Sanitation Data'!C95)))</f>
        <v/>
      </c>
      <c r="CL101" s="36" t="str">
        <f ca="true">+IF(OFFSET('Sanitation Data'!$C$30,0,10*ROW('Sanitation Data'!C95))="","",OFFSET('Sanitation Data'!$C$30,0,10*ROW('Sanitation Data'!C95)))</f>
        <v/>
      </c>
      <c r="CM101" s="36" t="str">
        <f ca="true">+IF(OFFSET('Sanitation Data'!$C$31,0,10*ROW('Sanitation Data'!C95))="","",OFFSET('Sanitation Data'!$C$31,0,10*ROW('Sanitation Data'!C95)))</f>
        <v/>
      </c>
      <c r="CN101" s="36" t="str">
        <f ca="true">+IF(OFFSET('Sanitation Data'!$C$32,0,10*ROW('Sanitation Data'!C95))="","",OFFSET('Sanitation Data'!$C$32,0,10*ROW('Sanitation Data'!C95)))</f>
        <v/>
      </c>
      <c r="CO101" s="36" t="str">
        <f ca="true">+IF(OFFSET('Sanitation Data'!$C$33,0,10*ROW('Sanitation Data'!C95))="","",OFFSET('Sanitation Data'!$C$33,0,10*ROW('Sanitation Data'!C95)))</f>
        <v/>
      </c>
      <c r="CP101" s="36" t="str">
        <f ca="true">+IF(OFFSET('Sanitation Data'!$D$29,0,10*ROW('Sanitation Data'!D95))="","",OFFSET('Sanitation Data'!$D$29,0,10*ROW('Sanitation Data'!D95)))</f>
        <v/>
      </c>
      <c r="CQ101" s="36" t="str">
        <f ca="true">+IF(OFFSET('Sanitation Data'!$D$30,0,10*ROW('Sanitation Data'!D95))="","",OFFSET('Sanitation Data'!$D$30,0,10*ROW('Sanitation Data'!D95)))</f>
        <v/>
      </c>
      <c r="CR101" s="36" t="str">
        <f ca="true">+IF(OFFSET('Sanitation Data'!$D$31,0,10*ROW('Sanitation Data'!D95))="","",OFFSET('Sanitation Data'!$D$31,0,10*ROW('Sanitation Data'!D95)))</f>
        <v/>
      </c>
      <c r="CS101" s="36" t="str">
        <f ca="true">+IF(OFFSET('Sanitation Data'!$D$32,0,10*ROW('Sanitation Data'!D95))="","",OFFSET('Sanitation Data'!$D$32,0,10*ROW('Sanitation Data'!D95)))</f>
        <v/>
      </c>
      <c r="CT101" s="36" t="str">
        <f ca="true">+IF(OFFSET('Sanitation Data'!$D$33,0,10*ROW('Sanitation Data'!D95))="","",OFFSET('Sanitation Data'!$D$33,0,10*ROW('Sanitation Data'!D95)))</f>
        <v/>
      </c>
      <c r="CU101" s="36" t="str">
        <f ca="true">+IF(OFFSET('Sanitation Data'!$E$29,0,10*ROW('Sanitation Data'!E95))="","",OFFSET('Sanitation Data'!$E$29,0,10*ROW('Sanitation Data'!E95)))</f>
        <v/>
      </c>
      <c r="CV101" s="36" t="str">
        <f ca="true">+IF(OFFSET('Sanitation Data'!$E$30,0,10*ROW('Sanitation Data'!E95))="","",OFFSET('Sanitation Data'!$E$30,0,10*ROW('Sanitation Data'!E95)))</f>
        <v/>
      </c>
      <c r="CW101" s="36" t="str">
        <f ca="true">+IF(OFFSET('Sanitation Data'!$E$31,0,10*ROW('Sanitation Data'!E95))="","",OFFSET('Sanitation Data'!$E$31,0,10*ROW('Sanitation Data'!E95)))</f>
        <v/>
      </c>
      <c r="CX101" s="36" t="str">
        <f ca="true">+IF(OFFSET('Sanitation Data'!$E$32,0,10*ROW('Sanitation Data'!E95))="","",OFFSET('Sanitation Data'!$E$32,0,10*ROW('Sanitation Data'!E95)))</f>
        <v/>
      </c>
      <c r="CY101" s="36" t="str">
        <f ca="true">+IF(OFFSET('Sanitation Data'!$E$33,0,10*ROW('Sanitation Data'!E95))="","",OFFSET('Sanitation Data'!$E$33,0,10*ROW('Sanitation Data'!E95)))</f>
        <v/>
      </c>
      <c r="CZ101" s="36" t="str">
        <f ca="true">+IF(OFFSET('Sanitation Data'!$F$29,0,10*ROW('Sanitation Data'!F95))="","",OFFSET('Sanitation Data'!$F$29,0,10*ROW('Sanitation Data'!F95)))</f>
        <v/>
      </c>
      <c r="DA101" s="36" t="str">
        <f ca="true">+IF(OFFSET('Sanitation Data'!$F$30,0,10*ROW('Sanitation Data'!F95))="","",OFFSET('Sanitation Data'!$F$30,0,10*ROW('Sanitation Data'!F95)))</f>
        <v/>
      </c>
      <c r="DB101" s="36" t="str">
        <f ca="true">+IF(OFFSET('Sanitation Data'!$F$31,0,10*ROW('Sanitation Data'!F95))="","",OFFSET('Sanitation Data'!$F$31,0,10*ROW('Sanitation Data'!F95)))</f>
        <v/>
      </c>
      <c r="DC101" s="36" t="str">
        <f ca="true">+IF(OFFSET('Sanitation Data'!$F$32,0,10*ROW('Sanitation Data'!F95))="","",OFFSET('Sanitation Data'!$F$32,0,10*ROW('Sanitation Data'!F95)))</f>
        <v/>
      </c>
      <c r="DD101" s="36" t="str">
        <f ca="true">+IF(OFFSET('Sanitation Data'!$F$33,0,10*ROW('Sanitation Data'!F95))="","",OFFSET('Sanitation Data'!$F$33,0,10*ROW('Sanitation Data'!F95)))</f>
        <v/>
      </c>
      <c r="DE101" s="36" t="str">
        <f ca="true">+IF(OFFSET('Sanitation Data'!$G$29,0,10*ROW('Sanitation Data'!G95))="","",OFFSET('Sanitation Data'!$G$29,0,10*ROW('Sanitation Data'!G95)))</f>
        <v/>
      </c>
      <c r="DF101" s="36" t="str">
        <f ca="true">+IF(OFFSET('Sanitation Data'!$G$30,0,10*ROW('Sanitation Data'!G95))="","",OFFSET('Sanitation Data'!$G$30,0,10*ROW('Sanitation Data'!G95)))</f>
        <v/>
      </c>
      <c r="DG101" s="36" t="str">
        <f ca="true">+IF(OFFSET('Sanitation Data'!$G$31,0,10*ROW('Sanitation Data'!G95))="","",OFFSET('Sanitation Data'!$G$31,0,10*ROW('Sanitation Data'!G95)))</f>
        <v/>
      </c>
      <c r="DH101" s="36" t="str">
        <f ca="true">+IF(OFFSET('Sanitation Data'!$G$32,0,10*ROW('Sanitation Data'!G95))="","",OFFSET('Sanitation Data'!$G$32,0,10*ROW('Sanitation Data'!G95)))</f>
        <v/>
      </c>
      <c r="DI101" s="36" t="str">
        <f ca="true">+IF(OFFSET('Sanitation Data'!$G$33,0,10*ROW('Sanitation Data'!G95))="","",OFFSET('Sanitation Data'!$G$33,0,10*ROW('Sanitation Data'!G95)))</f>
        <v/>
      </c>
      <c r="DJ101" s="36" t="str">
        <f ca="true">+IF(OFFSET('Sanitation Data'!$H$29,0,10*ROW('Sanitation Data'!H95))="","",OFFSET('Sanitation Data'!$H$29,0,10*ROW('Sanitation Data'!H95)))</f>
        <v/>
      </c>
      <c r="DK101" s="36" t="str">
        <f ca="true">+IF(OFFSET('Sanitation Data'!$H$30,0,10*ROW('Sanitation Data'!H95))="","",OFFSET('Sanitation Data'!$H$30,0,10*ROW('Sanitation Data'!H95)))</f>
        <v/>
      </c>
      <c r="DL101" s="36" t="str">
        <f ca="true">+IF(OFFSET('Sanitation Data'!$H$31,0,10*ROW('Sanitation Data'!H95))="","",OFFSET('Sanitation Data'!$H$31,0,10*ROW('Sanitation Data'!H95)))</f>
        <v/>
      </c>
      <c r="DM101" s="36" t="str">
        <f ca="true">+IF(OFFSET('Sanitation Data'!$H$32,0,10*ROW('Sanitation Data'!H95))="","",OFFSET('Sanitation Data'!$H$32,0,10*ROW('Sanitation Data'!H95)))</f>
        <v/>
      </c>
      <c r="DN101" s="36" t="str">
        <f ca="true">+IF(OFFSET('Sanitation Data'!$H$33,0,10*ROW('Sanitation Data'!H95))="","",OFFSET('Sanitation Data'!$H$33,0,10*ROW('Sanitation Data'!H95)))</f>
        <v/>
      </c>
      <c r="DO101" s="36" t="str">
        <f ca="true">+IF(OFFSET('Hygiene Data'!$C$12,0,10*ROW('Hygiene Data'!C95))="","",OFFSET('Hygiene Data'!$C$12,0,10*ROW('Hygiene Data'!C95)))</f>
        <v/>
      </c>
      <c r="DP101" s="36" t="str">
        <f ca="true">+IF(OFFSET('Hygiene Data'!$C$13,0,10*ROW('Hygiene Data'!C95))="","",OFFSET('Hygiene Data'!$C$13,0,10*ROW('Hygiene Data'!C95)))</f>
        <v/>
      </c>
      <c r="DQ101" s="36" t="str">
        <f ca="true">+IF(OFFSET('Hygiene Data'!$C$14,0,10*ROW('Hygiene Data'!C95))="","",OFFSET('Hygiene Data'!$C$14,0,10*ROW('Hygiene Data'!C95)))</f>
        <v/>
      </c>
      <c r="DR101" s="36" t="str">
        <f ca="true">+IF(OFFSET('Hygiene Data'!$D$12,0,10*ROW('Hygiene Data'!D95))="","",OFFSET('Hygiene Data'!$D$12,0,10*ROW('Hygiene Data'!D95)))</f>
        <v/>
      </c>
      <c r="DS101" s="36" t="str">
        <f ca="true">+IF(OFFSET('Hygiene Data'!$D$13,0,10*ROW('Hygiene Data'!D95))="","",OFFSET('Hygiene Data'!$D$13,0,10*ROW('Hygiene Data'!D95)))</f>
        <v/>
      </c>
      <c r="DT101" s="36" t="str">
        <f ca="true">+IF(OFFSET('Hygiene Data'!$D$14,0,10*ROW('Hygiene Data'!D95))="","",OFFSET('Hygiene Data'!$D$14,0,10*ROW('Hygiene Data'!D95)))</f>
        <v/>
      </c>
      <c r="DU101" s="36" t="str">
        <f ca="true">+IF(OFFSET('Hygiene Data'!$E$12,0,10*ROW('Hygiene Data'!E95))="","",OFFSET('Hygiene Data'!$E$12,0,10*ROW('Hygiene Data'!E95)))</f>
        <v/>
      </c>
      <c r="DV101" s="36" t="str">
        <f ca="true">+IF(OFFSET('Hygiene Data'!$E$13,0,10*ROW('Hygiene Data'!E95))="","",OFFSET('Hygiene Data'!$E$13,0,10*ROW('Hygiene Data'!E95)))</f>
        <v/>
      </c>
      <c r="DW101" s="36" t="str">
        <f ca="true">+IF(OFFSET('Hygiene Data'!$E$14,0,10*ROW('Hygiene Data'!E95))="","",OFFSET('Hygiene Data'!$E$14,0,10*ROW('Hygiene Data'!E95)))</f>
        <v/>
      </c>
      <c r="DX101" s="36" t="str">
        <f ca="true">+IF(OFFSET('Hygiene Data'!$F$12,0,10*ROW('Hygiene Data'!F95))="","",OFFSET('Hygiene Data'!$F$12,0,10*ROW('Hygiene Data'!F95)))</f>
        <v/>
      </c>
      <c r="DY101" s="36" t="str">
        <f ca="true">+IF(OFFSET('Hygiene Data'!$F$13,0,10*ROW('Hygiene Data'!F95))="","",OFFSET('Hygiene Data'!$F$13,0,10*ROW('Hygiene Data'!F95)))</f>
        <v/>
      </c>
      <c r="DZ101" s="36" t="str">
        <f ca="true">+IF(OFFSET('Hygiene Data'!$F$14,0,10*ROW('Hygiene Data'!F95))="","",OFFSET('Hygiene Data'!$F$14,0,10*ROW('Hygiene Data'!F95)))</f>
        <v/>
      </c>
      <c r="EA101" s="36" t="str">
        <f ca="true">+IF(OFFSET('Hygiene Data'!$G$12,0,10*ROW('Hygiene Data'!G95))="","",OFFSET('Hygiene Data'!$G$12,0,10*ROW('Hygiene Data'!G95)))</f>
        <v/>
      </c>
      <c r="EB101" s="36" t="str">
        <f ca="true">+IF(OFFSET('Hygiene Data'!$G$13,0,10*ROW('Hygiene Data'!G95))="","",OFFSET('Hygiene Data'!$G$13,0,10*ROW('Hygiene Data'!G95)))</f>
        <v/>
      </c>
      <c r="EC101" s="36" t="str">
        <f ca="true">+IF(OFFSET('Hygiene Data'!$G$14,0,10*ROW('Hygiene Data'!G95))="","",OFFSET('Hygiene Data'!$G$14,0,10*ROW('Hygiene Data'!G95)))</f>
        <v/>
      </c>
      <c r="ED101" s="36" t="str">
        <f ca="true">+IF(OFFSET('Hygiene Data'!$H$12,0,10*ROW('Hygiene Data'!H95))="","",OFFSET('Hygiene Data'!$H$12,0,10*ROW('Hygiene Data'!H95)))</f>
        <v/>
      </c>
      <c r="EE101" s="36" t="str">
        <f ca="true">+IF(OFFSET('Hygiene Data'!$H$13,0,10*ROW('Hygiene Data'!H95))="","",OFFSET('Hygiene Data'!$H$13,0,10*ROW('Hygiene Data'!H95)))</f>
        <v/>
      </c>
      <c r="EF101" s="36" t="str">
        <f ca="true">+IF(OFFSET('Hygiene Data'!$H$14,0,10*ROW('Hygiene Data'!H95))="","",OFFSET('Hygiene Data'!$H$14,0,10*ROW('Hygiene Data'!H95)))</f>
        <v/>
      </c>
    </row>
    <row r="102" x14ac:dyDescent="0.2">
      <c r="A102" s="59" t="str">
        <f ca="true">+IF(OFFSET('Water Data'!$B$1,0,10*ROW('Water Data'!B99))="","",OFFSET('Water Data'!$B$1,0,10*ROW('Water Data'!B99)))</f>
        <v/>
      </c>
      <c r="B102" s="59" t="str">
        <f ca="true">+IF(OFFSET('Water Data'!$A$3,0,10*ROW('Water Data'!A99))="","",OFFSET('Water Data'!$A$3,0,10*ROW('Water Data'!A99)))</f>
        <v/>
      </c>
      <c r="C102" s="59" t="str">
        <f ca="true">+IF(OFFSET('Water Data'!$C$3,0,10*ROW('Water Data'!C99))="","",OFFSET('Water Data'!$C$3,0,10*ROW('Water Data'!C99)))</f>
        <v/>
      </c>
      <c r="D102" s="252"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52"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52"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52"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52"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52"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52"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52"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52"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52"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52"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52"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52"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52"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52"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52"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52"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52"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3"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3"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3"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3"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3"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3"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3"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3"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3"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3"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3"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3"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3"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3"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3"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3"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3"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3"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3"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3"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3"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3"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3"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3"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3"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3"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3"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3"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3"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3"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4"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4"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4"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4"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4"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4"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4"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4"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4"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4"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4"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4"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4"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4"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4"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4"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4"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4"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6" t="str">
        <f ca="true">+IF(OFFSET('Water Data'!$C$28,0,10*ROW('Water Data'!C96))="","",OFFSET('Water Data'!$C$28,0,10*ROW('Water Data'!C96)))</f>
        <v/>
      </c>
      <c r="BT102" s="36" t="str">
        <f ca="true">+IF(OFFSET('Water Data'!$C$29,0,10*ROW('Water Data'!C96))="","",OFFSET('Water Data'!$C$29,0,10*ROW('Water Data'!C96)))</f>
        <v/>
      </c>
      <c r="BU102" s="36" t="str">
        <f ca="true">+IF(OFFSET('Water Data'!$C$30,0,10*ROW('Water Data'!C96))="","",OFFSET('Water Data'!$C$30,0,10*ROW('Water Data'!C96)))</f>
        <v/>
      </c>
      <c r="BV102" s="36" t="str">
        <f ca="true">+IF(OFFSET('Water Data'!$D$28,0,10*ROW('Water Data'!D96))="","",OFFSET('Water Data'!$D$28,0,10*ROW('Water Data'!D96)))</f>
        <v/>
      </c>
      <c r="BW102" s="36" t="str">
        <f ca="true">+IF(OFFSET('Water Data'!$D$29,0,10*ROW('Water Data'!D96))="","",OFFSET('Water Data'!$D$29,0,10*ROW('Water Data'!D96)))</f>
        <v/>
      </c>
      <c r="BX102" s="36" t="str">
        <f ca="true">+IF(OFFSET('Water Data'!$D$30,0,10*ROW('Water Data'!D96))="","",OFFSET('Water Data'!$D$30,0,10*ROW('Water Data'!D96)))</f>
        <v/>
      </c>
      <c r="BY102" s="36" t="str">
        <f ca="true">+IF(OFFSET('Water Data'!$E$28,0,10*ROW('Water Data'!E96))="","",OFFSET('Water Data'!$E$28,0,10*ROW('Water Data'!E96)))</f>
        <v/>
      </c>
      <c r="BZ102" s="36" t="str">
        <f ca="true">+IF(OFFSET('Water Data'!$E$29,0,10*ROW('Water Data'!E96))="","",OFFSET('Water Data'!$E$29,0,10*ROW('Water Data'!E96)))</f>
        <v/>
      </c>
      <c r="CA102" s="36" t="str">
        <f ca="true">+IF(OFFSET('Water Data'!$E$30,0,10*ROW('Water Data'!E96))="","",OFFSET('Water Data'!$E$30,0,10*ROW('Water Data'!E96)))</f>
        <v/>
      </c>
      <c r="CB102" s="36" t="str">
        <f ca="true">+IF(OFFSET('Water Data'!$F$28,0,10*ROW('Water Data'!F96))="","",OFFSET('Water Data'!$F$28,0,10*ROW('Water Data'!F96)))</f>
        <v/>
      </c>
      <c r="CC102" s="36" t="str">
        <f ca="true">+IF(OFFSET('Water Data'!$F$29,0,10*ROW('Water Data'!F96))="","",OFFSET('Water Data'!$F$29,0,10*ROW('Water Data'!F96)))</f>
        <v/>
      </c>
      <c r="CD102" s="36" t="str">
        <f ca="true">+IF(OFFSET('Water Data'!$F$30,0,10*ROW('Water Data'!F96))="","",OFFSET('Water Data'!$F$30,0,10*ROW('Water Data'!F96)))</f>
        <v/>
      </c>
      <c r="CE102" s="36" t="str">
        <f ca="true">+IF(OFFSET('Water Data'!$G$28,0,10*ROW('Water Data'!G96))="","",OFFSET('Water Data'!$G$28,0,10*ROW('Water Data'!G96)))</f>
        <v/>
      </c>
      <c r="CF102" s="36" t="str">
        <f ca="true">+IF(OFFSET('Water Data'!$G$29,0,10*ROW('Water Data'!G96))="","",OFFSET('Water Data'!$G$29,0,10*ROW('Water Data'!G96)))</f>
        <v/>
      </c>
      <c r="CG102" s="36" t="str">
        <f ca="true">+IF(OFFSET('Water Data'!$G$30,0,10*ROW('Water Data'!G96))="","",OFFSET('Water Data'!$G$30,0,10*ROW('Water Data'!G96)))</f>
        <v/>
      </c>
      <c r="CH102" s="36" t="str">
        <f ca="true">+IF(OFFSET('Water Data'!$H$28,0,10*ROW('Water Data'!H96))="","",OFFSET('Water Data'!$H$28,0,10*ROW('Water Data'!H96)))</f>
        <v/>
      </c>
      <c r="CI102" s="36" t="str">
        <f ca="true">+IF(OFFSET('Water Data'!$H$29,0,10*ROW('Water Data'!H96))="","",OFFSET('Water Data'!$H$29,0,10*ROW('Water Data'!H96)))</f>
        <v/>
      </c>
      <c r="CJ102" s="36" t="str">
        <f ca="true">+IF(OFFSET('Water Data'!$H$30,0,10*ROW('Water Data'!H96))="","",OFFSET('Water Data'!$H$30,0,10*ROW('Water Data'!H96)))</f>
        <v/>
      </c>
      <c r="CK102" s="36" t="str">
        <f ca="true">+IF(OFFSET('Sanitation Data'!$C$29,0,10*ROW('Sanitation Data'!C96))="","",OFFSET('Sanitation Data'!$C$29,0,10*ROW('Sanitation Data'!C96)))</f>
        <v/>
      </c>
      <c r="CL102" s="36" t="str">
        <f ca="true">+IF(OFFSET('Sanitation Data'!$C$30,0,10*ROW('Sanitation Data'!C96))="","",OFFSET('Sanitation Data'!$C$30,0,10*ROW('Sanitation Data'!C96)))</f>
        <v/>
      </c>
      <c r="CM102" s="36" t="str">
        <f ca="true">+IF(OFFSET('Sanitation Data'!$C$31,0,10*ROW('Sanitation Data'!C96))="","",OFFSET('Sanitation Data'!$C$31,0,10*ROW('Sanitation Data'!C96)))</f>
        <v/>
      </c>
      <c r="CN102" s="36" t="str">
        <f ca="true">+IF(OFFSET('Sanitation Data'!$C$32,0,10*ROW('Sanitation Data'!C96))="","",OFFSET('Sanitation Data'!$C$32,0,10*ROW('Sanitation Data'!C96)))</f>
        <v/>
      </c>
      <c r="CO102" s="36" t="str">
        <f ca="true">+IF(OFFSET('Sanitation Data'!$C$33,0,10*ROW('Sanitation Data'!C96))="","",OFFSET('Sanitation Data'!$C$33,0,10*ROW('Sanitation Data'!C96)))</f>
        <v/>
      </c>
      <c r="CP102" s="36" t="str">
        <f ca="true">+IF(OFFSET('Sanitation Data'!$D$29,0,10*ROW('Sanitation Data'!D96))="","",OFFSET('Sanitation Data'!$D$29,0,10*ROW('Sanitation Data'!D96)))</f>
        <v/>
      </c>
      <c r="CQ102" s="36" t="str">
        <f ca="true">+IF(OFFSET('Sanitation Data'!$D$30,0,10*ROW('Sanitation Data'!D96))="","",OFFSET('Sanitation Data'!$D$30,0,10*ROW('Sanitation Data'!D96)))</f>
        <v/>
      </c>
      <c r="CR102" s="36" t="str">
        <f ca="true">+IF(OFFSET('Sanitation Data'!$D$31,0,10*ROW('Sanitation Data'!D96))="","",OFFSET('Sanitation Data'!$D$31,0,10*ROW('Sanitation Data'!D96)))</f>
        <v/>
      </c>
      <c r="CS102" s="36" t="str">
        <f ca="true">+IF(OFFSET('Sanitation Data'!$D$32,0,10*ROW('Sanitation Data'!D96))="","",OFFSET('Sanitation Data'!$D$32,0,10*ROW('Sanitation Data'!D96)))</f>
        <v/>
      </c>
      <c r="CT102" s="36" t="str">
        <f ca="true">+IF(OFFSET('Sanitation Data'!$D$33,0,10*ROW('Sanitation Data'!D96))="","",OFFSET('Sanitation Data'!$D$33,0,10*ROW('Sanitation Data'!D96)))</f>
        <v/>
      </c>
      <c r="CU102" s="36" t="str">
        <f ca="true">+IF(OFFSET('Sanitation Data'!$E$29,0,10*ROW('Sanitation Data'!E96))="","",OFFSET('Sanitation Data'!$E$29,0,10*ROW('Sanitation Data'!E96)))</f>
        <v/>
      </c>
      <c r="CV102" s="36" t="str">
        <f ca="true">+IF(OFFSET('Sanitation Data'!$E$30,0,10*ROW('Sanitation Data'!E96))="","",OFFSET('Sanitation Data'!$E$30,0,10*ROW('Sanitation Data'!E96)))</f>
        <v/>
      </c>
      <c r="CW102" s="36" t="str">
        <f ca="true">+IF(OFFSET('Sanitation Data'!$E$31,0,10*ROW('Sanitation Data'!E96))="","",OFFSET('Sanitation Data'!$E$31,0,10*ROW('Sanitation Data'!E96)))</f>
        <v/>
      </c>
      <c r="CX102" s="36" t="str">
        <f ca="true">+IF(OFFSET('Sanitation Data'!$E$32,0,10*ROW('Sanitation Data'!E96))="","",OFFSET('Sanitation Data'!$E$32,0,10*ROW('Sanitation Data'!E96)))</f>
        <v/>
      </c>
      <c r="CY102" s="36" t="str">
        <f ca="true">+IF(OFFSET('Sanitation Data'!$E$33,0,10*ROW('Sanitation Data'!E96))="","",OFFSET('Sanitation Data'!$E$33,0,10*ROW('Sanitation Data'!E96)))</f>
        <v/>
      </c>
      <c r="CZ102" s="36" t="str">
        <f ca="true">+IF(OFFSET('Sanitation Data'!$F$29,0,10*ROW('Sanitation Data'!F96))="","",OFFSET('Sanitation Data'!$F$29,0,10*ROW('Sanitation Data'!F96)))</f>
        <v/>
      </c>
      <c r="DA102" s="36" t="str">
        <f ca="true">+IF(OFFSET('Sanitation Data'!$F$30,0,10*ROW('Sanitation Data'!F96))="","",OFFSET('Sanitation Data'!$F$30,0,10*ROW('Sanitation Data'!F96)))</f>
        <v/>
      </c>
      <c r="DB102" s="36" t="str">
        <f ca="true">+IF(OFFSET('Sanitation Data'!$F$31,0,10*ROW('Sanitation Data'!F96))="","",OFFSET('Sanitation Data'!$F$31,0,10*ROW('Sanitation Data'!F96)))</f>
        <v/>
      </c>
      <c r="DC102" s="36" t="str">
        <f ca="true">+IF(OFFSET('Sanitation Data'!$F$32,0,10*ROW('Sanitation Data'!F96))="","",OFFSET('Sanitation Data'!$F$32,0,10*ROW('Sanitation Data'!F96)))</f>
        <v/>
      </c>
      <c r="DD102" s="36" t="str">
        <f ca="true">+IF(OFFSET('Sanitation Data'!$F$33,0,10*ROW('Sanitation Data'!F96))="","",OFFSET('Sanitation Data'!$F$33,0,10*ROW('Sanitation Data'!F96)))</f>
        <v/>
      </c>
      <c r="DE102" s="36" t="str">
        <f ca="true">+IF(OFFSET('Sanitation Data'!$G$29,0,10*ROW('Sanitation Data'!G96))="","",OFFSET('Sanitation Data'!$G$29,0,10*ROW('Sanitation Data'!G96)))</f>
        <v/>
      </c>
      <c r="DF102" s="36" t="str">
        <f ca="true">+IF(OFFSET('Sanitation Data'!$G$30,0,10*ROW('Sanitation Data'!G96))="","",OFFSET('Sanitation Data'!$G$30,0,10*ROW('Sanitation Data'!G96)))</f>
        <v/>
      </c>
      <c r="DG102" s="36" t="str">
        <f ca="true">+IF(OFFSET('Sanitation Data'!$G$31,0,10*ROW('Sanitation Data'!G96))="","",OFFSET('Sanitation Data'!$G$31,0,10*ROW('Sanitation Data'!G96)))</f>
        <v/>
      </c>
      <c r="DH102" s="36" t="str">
        <f ca="true">+IF(OFFSET('Sanitation Data'!$G$32,0,10*ROW('Sanitation Data'!G96))="","",OFFSET('Sanitation Data'!$G$32,0,10*ROW('Sanitation Data'!G96)))</f>
        <v/>
      </c>
      <c r="DI102" s="36" t="str">
        <f ca="true">+IF(OFFSET('Sanitation Data'!$G$33,0,10*ROW('Sanitation Data'!G96))="","",OFFSET('Sanitation Data'!$G$33,0,10*ROW('Sanitation Data'!G96)))</f>
        <v/>
      </c>
      <c r="DJ102" s="36" t="str">
        <f ca="true">+IF(OFFSET('Sanitation Data'!$H$29,0,10*ROW('Sanitation Data'!H96))="","",OFFSET('Sanitation Data'!$H$29,0,10*ROW('Sanitation Data'!H96)))</f>
        <v/>
      </c>
      <c r="DK102" s="36" t="str">
        <f ca="true">+IF(OFFSET('Sanitation Data'!$H$30,0,10*ROW('Sanitation Data'!H96))="","",OFFSET('Sanitation Data'!$H$30,0,10*ROW('Sanitation Data'!H96)))</f>
        <v/>
      </c>
      <c r="DL102" s="36" t="str">
        <f ca="true">+IF(OFFSET('Sanitation Data'!$H$31,0,10*ROW('Sanitation Data'!H96))="","",OFFSET('Sanitation Data'!$H$31,0,10*ROW('Sanitation Data'!H96)))</f>
        <v/>
      </c>
      <c r="DM102" s="36" t="str">
        <f ca="true">+IF(OFFSET('Sanitation Data'!$H$32,0,10*ROW('Sanitation Data'!H96))="","",OFFSET('Sanitation Data'!$H$32,0,10*ROW('Sanitation Data'!H96)))</f>
        <v/>
      </c>
      <c r="DN102" s="36" t="str">
        <f ca="true">+IF(OFFSET('Sanitation Data'!$H$33,0,10*ROW('Sanitation Data'!H96))="","",OFFSET('Sanitation Data'!$H$33,0,10*ROW('Sanitation Data'!H96)))</f>
        <v/>
      </c>
      <c r="DO102" s="36" t="str">
        <f ca="true">+IF(OFFSET('Hygiene Data'!$C$12,0,10*ROW('Hygiene Data'!C96))="","",OFFSET('Hygiene Data'!$C$12,0,10*ROW('Hygiene Data'!C96)))</f>
        <v/>
      </c>
      <c r="DP102" s="36" t="str">
        <f ca="true">+IF(OFFSET('Hygiene Data'!$C$13,0,10*ROW('Hygiene Data'!C96))="","",OFFSET('Hygiene Data'!$C$13,0,10*ROW('Hygiene Data'!C96)))</f>
        <v/>
      </c>
      <c r="DQ102" s="36" t="str">
        <f ca="true">+IF(OFFSET('Hygiene Data'!$C$14,0,10*ROW('Hygiene Data'!C96))="","",OFFSET('Hygiene Data'!$C$14,0,10*ROW('Hygiene Data'!C96)))</f>
        <v/>
      </c>
      <c r="DR102" s="36" t="str">
        <f ca="true">+IF(OFFSET('Hygiene Data'!$D$12,0,10*ROW('Hygiene Data'!D96))="","",OFFSET('Hygiene Data'!$D$12,0,10*ROW('Hygiene Data'!D96)))</f>
        <v/>
      </c>
      <c r="DS102" s="36" t="str">
        <f ca="true">+IF(OFFSET('Hygiene Data'!$D$13,0,10*ROW('Hygiene Data'!D96))="","",OFFSET('Hygiene Data'!$D$13,0,10*ROW('Hygiene Data'!D96)))</f>
        <v/>
      </c>
      <c r="DT102" s="36" t="str">
        <f ca="true">+IF(OFFSET('Hygiene Data'!$D$14,0,10*ROW('Hygiene Data'!D96))="","",OFFSET('Hygiene Data'!$D$14,0,10*ROW('Hygiene Data'!D96)))</f>
        <v/>
      </c>
      <c r="DU102" s="36" t="str">
        <f ca="true">+IF(OFFSET('Hygiene Data'!$E$12,0,10*ROW('Hygiene Data'!E96))="","",OFFSET('Hygiene Data'!$E$12,0,10*ROW('Hygiene Data'!E96)))</f>
        <v/>
      </c>
      <c r="DV102" s="36" t="str">
        <f ca="true">+IF(OFFSET('Hygiene Data'!$E$13,0,10*ROW('Hygiene Data'!E96))="","",OFFSET('Hygiene Data'!$E$13,0,10*ROW('Hygiene Data'!E96)))</f>
        <v/>
      </c>
      <c r="DW102" s="36" t="str">
        <f ca="true">+IF(OFFSET('Hygiene Data'!$E$14,0,10*ROW('Hygiene Data'!E96))="","",OFFSET('Hygiene Data'!$E$14,0,10*ROW('Hygiene Data'!E96)))</f>
        <v/>
      </c>
      <c r="DX102" s="36" t="str">
        <f ca="true">+IF(OFFSET('Hygiene Data'!$F$12,0,10*ROW('Hygiene Data'!F96))="","",OFFSET('Hygiene Data'!$F$12,0,10*ROW('Hygiene Data'!F96)))</f>
        <v/>
      </c>
      <c r="DY102" s="36" t="str">
        <f ca="true">+IF(OFFSET('Hygiene Data'!$F$13,0,10*ROW('Hygiene Data'!F96))="","",OFFSET('Hygiene Data'!$F$13,0,10*ROW('Hygiene Data'!F96)))</f>
        <v/>
      </c>
      <c r="DZ102" s="36" t="str">
        <f ca="true">+IF(OFFSET('Hygiene Data'!$F$14,0,10*ROW('Hygiene Data'!F96))="","",OFFSET('Hygiene Data'!$F$14,0,10*ROW('Hygiene Data'!F96)))</f>
        <v/>
      </c>
      <c r="EA102" s="36" t="str">
        <f ca="true">+IF(OFFSET('Hygiene Data'!$G$12,0,10*ROW('Hygiene Data'!G96))="","",OFFSET('Hygiene Data'!$G$12,0,10*ROW('Hygiene Data'!G96)))</f>
        <v/>
      </c>
      <c r="EB102" s="36" t="str">
        <f ca="true">+IF(OFFSET('Hygiene Data'!$G$13,0,10*ROW('Hygiene Data'!G96))="","",OFFSET('Hygiene Data'!$G$13,0,10*ROW('Hygiene Data'!G96)))</f>
        <v/>
      </c>
      <c r="EC102" s="36" t="str">
        <f ca="true">+IF(OFFSET('Hygiene Data'!$G$14,0,10*ROW('Hygiene Data'!G96))="","",OFFSET('Hygiene Data'!$G$14,0,10*ROW('Hygiene Data'!G96)))</f>
        <v/>
      </c>
      <c r="ED102" s="36" t="str">
        <f ca="true">+IF(OFFSET('Hygiene Data'!$H$12,0,10*ROW('Hygiene Data'!H96))="","",OFFSET('Hygiene Data'!$H$12,0,10*ROW('Hygiene Data'!H96)))</f>
        <v/>
      </c>
      <c r="EE102" s="36" t="str">
        <f ca="true">+IF(OFFSET('Hygiene Data'!$H$13,0,10*ROW('Hygiene Data'!H96))="","",OFFSET('Hygiene Data'!$H$13,0,10*ROW('Hygiene Data'!H96)))</f>
        <v/>
      </c>
      <c r="EF102" s="36" t="str">
        <f ca="true">+IF(OFFSET('Hygiene Data'!$H$14,0,10*ROW('Hygiene Data'!H96))="","",OFFSET('Hygiene Data'!$H$14,0,10*ROW('Hygiene Data'!H96)))</f>
        <v/>
      </c>
    </row>
    <row r="103" x14ac:dyDescent="0.2">
      <c r="A103" s="59" t="str">
        <f ca="true">+IF(OFFSET('Water Data'!$B$1,0,10*ROW('Water Data'!B100))="","",OFFSET('Water Data'!$B$1,0,10*ROW('Water Data'!B100)))</f>
        <v/>
      </c>
      <c r="B103" s="59" t="str">
        <f ca="true">+IF(OFFSET('Water Data'!$A$3,0,10*ROW('Water Data'!A100))="","",OFFSET('Water Data'!$A$3,0,10*ROW('Water Data'!A100)))</f>
        <v/>
      </c>
      <c r="C103" s="59" t="str">
        <f ca="true">+IF(OFFSET('Water Data'!$C$3,0,10*ROW('Water Data'!C100))="","",OFFSET('Water Data'!$C$3,0,10*ROW('Water Data'!C100)))</f>
        <v/>
      </c>
      <c r="D103" s="252"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52"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52"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52"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52"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52"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52"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52"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52"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52"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52"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52"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52"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52"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52"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52"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52"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52"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3"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3"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3"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3"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3"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3"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3"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3"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3"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3"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3"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3"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3"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3"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3"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3"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3"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3"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3"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3"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3"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3"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3"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3"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3"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3"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3"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3"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3"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3"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4"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4"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4"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4"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4"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4"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4"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4"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4"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4"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4"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4"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4"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4"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4"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4"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4"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4"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6" t="str">
        <f ca="true">+IF(OFFSET('Water Data'!$C$28,0,10*ROW('Water Data'!C97))="","",OFFSET('Water Data'!$C$28,0,10*ROW('Water Data'!C97)))</f>
        <v/>
      </c>
      <c r="BT103" s="36" t="str">
        <f ca="true">+IF(OFFSET('Water Data'!$C$29,0,10*ROW('Water Data'!C97))="","",OFFSET('Water Data'!$C$29,0,10*ROW('Water Data'!C97)))</f>
        <v/>
      </c>
      <c r="BU103" s="36" t="str">
        <f ca="true">+IF(OFFSET('Water Data'!$C$30,0,10*ROW('Water Data'!C97))="","",OFFSET('Water Data'!$C$30,0,10*ROW('Water Data'!C97)))</f>
        <v/>
      </c>
      <c r="BV103" s="36" t="str">
        <f ca="true">+IF(OFFSET('Water Data'!$D$28,0,10*ROW('Water Data'!D97))="","",OFFSET('Water Data'!$D$28,0,10*ROW('Water Data'!D97)))</f>
        <v/>
      </c>
      <c r="BW103" s="36" t="str">
        <f ca="true">+IF(OFFSET('Water Data'!$D$29,0,10*ROW('Water Data'!D97))="","",OFFSET('Water Data'!$D$29,0,10*ROW('Water Data'!D97)))</f>
        <v/>
      </c>
      <c r="BX103" s="36" t="str">
        <f ca="true">+IF(OFFSET('Water Data'!$D$30,0,10*ROW('Water Data'!D97))="","",OFFSET('Water Data'!$D$30,0,10*ROW('Water Data'!D97)))</f>
        <v/>
      </c>
      <c r="BY103" s="36" t="str">
        <f ca="true">+IF(OFFSET('Water Data'!$E$28,0,10*ROW('Water Data'!E97))="","",OFFSET('Water Data'!$E$28,0,10*ROW('Water Data'!E97)))</f>
        <v/>
      </c>
      <c r="BZ103" s="36" t="str">
        <f ca="true">+IF(OFFSET('Water Data'!$E$29,0,10*ROW('Water Data'!E97))="","",OFFSET('Water Data'!$E$29,0,10*ROW('Water Data'!E97)))</f>
        <v/>
      </c>
      <c r="CA103" s="36" t="str">
        <f ca="true">+IF(OFFSET('Water Data'!$E$30,0,10*ROW('Water Data'!E97))="","",OFFSET('Water Data'!$E$30,0,10*ROW('Water Data'!E97)))</f>
        <v/>
      </c>
      <c r="CB103" s="36" t="str">
        <f ca="true">+IF(OFFSET('Water Data'!$F$28,0,10*ROW('Water Data'!F97))="","",OFFSET('Water Data'!$F$28,0,10*ROW('Water Data'!F97)))</f>
        <v/>
      </c>
      <c r="CC103" s="36" t="str">
        <f ca="true">+IF(OFFSET('Water Data'!$F$29,0,10*ROW('Water Data'!F97))="","",OFFSET('Water Data'!$F$29,0,10*ROW('Water Data'!F97)))</f>
        <v/>
      </c>
      <c r="CD103" s="36" t="str">
        <f ca="true">+IF(OFFSET('Water Data'!$F$30,0,10*ROW('Water Data'!F97))="","",OFFSET('Water Data'!$F$30,0,10*ROW('Water Data'!F97)))</f>
        <v/>
      </c>
      <c r="CE103" s="36" t="str">
        <f ca="true">+IF(OFFSET('Water Data'!$G$28,0,10*ROW('Water Data'!G97))="","",OFFSET('Water Data'!$G$28,0,10*ROW('Water Data'!G97)))</f>
        <v/>
      </c>
      <c r="CF103" s="36" t="str">
        <f ca="true">+IF(OFFSET('Water Data'!$G$29,0,10*ROW('Water Data'!G97))="","",OFFSET('Water Data'!$G$29,0,10*ROW('Water Data'!G97)))</f>
        <v/>
      </c>
      <c r="CG103" s="36" t="str">
        <f ca="true">+IF(OFFSET('Water Data'!$G$30,0,10*ROW('Water Data'!G97))="","",OFFSET('Water Data'!$G$30,0,10*ROW('Water Data'!G97)))</f>
        <v/>
      </c>
      <c r="CH103" s="36" t="str">
        <f ca="true">+IF(OFFSET('Water Data'!$H$28,0,10*ROW('Water Data'!H97))="","",OFFSET('Water Data'!$H$28,0,10*ROW('Water Data'!H97)))</f>
        <v/>
      </c>
      <c r="CI103" s="36" t="str">
        <f ca="true">+IF(OFFSET('Water Data'!$H$29,0,10*ROW('Water Data'!H97))="","",OFFSET('Water Data'!$H$29,0,10*ROW('Water Data'!H97)))</f>
        <v/>
      </c>
      <c r="CJ103" s="36" t="str">
        <f ca="true">+IF(OFFSET('Water Data'!$H$30,0,10*ROW('Water Data'!H97))="","",OFFSET('Water Data'!$H$30,0,10*ROW('Water Data'!H97)))</f>
        <v/>
      </c>
      <c r="CK103" s="36" t="str">
        <f ca="true">+IF(OFFSET('Sanitation Data'!$C$29,0,10*ROW('Sanitation Data'!C97))="","",OFFSET('Sanitation Data'!$C$29,0,10*ROW('Sanitation Data'!C97)))</f>
        <v/>
      </c>
      <c r="CL103" s="36" t="str">
        <f ca="true">+IF(OFFSET('Sanitation Data'!$C$30,0,10*ROW('Sanitation Data'!C97))="","",OFFSET('Sanitation Data'!$C$30,0,10*ROW('Sanitation Data'!C97)))</f>
        <v/>
      </c>
      <c r="CM103" s="36" t="str">
        <f ca="true">+IF(OFFSET('Sanitation Data'!$C$31,0,10*ROW('Sanitation Data'!C97))="","",OFFSET('Sanitation Data'!$C$31,0,10*ROW('Sanitation Data'!C97)))</f>
        <v/>
      </c>
      <c r="CN103" s="36" t="str">
        <f ca="true">+IF(OFFSET('Sanitation Data'!$C$32,0,10*ROW('Sanitation Data'!C97))="","",OFFSET('Sanitation Data'!$C$32,0,10*ROW('Sanitation Data'!C97)))</f>
        <v/>
      </c>
      <c r="CO103" s="36" t="str">
        <f ca="true">+IF(OFFSET('Sanitation Data'!$C$33,0,10*ROW('Sanitation Data'!C97))="","",OFFSET('Sanitation Data'!$C$33,0,10*ROW('Sanitation Data'!C97)))</f>
        <v/>
      </c>
      <c r="CP103" s="36" t="str">
        <f ca="true">+IF(OFFSET('Sanitation Data'!$D$29,0,10*ROW('Sanitation Data'!D97))="","",OFFSET('Sanitation Data'!$D$29,0,10*ROW('Sanitation Data'!D97)))</f>
        <v/>
      </c>
      <c r="CQ103" s="36" t="str">
        <f ca="true">+IF(OFFSET('Sanitation Data'!$D$30,0,10*ROW('Sanitation Data'!D97))="","",OFFSET('Sanitation Data'!$D$30,0,10*ROW('Sanitation Data'!D97)))</f>
        <v/>
      </c>
      <c r="CR103" s="36" t="str">
        <f ca="true">+IF(OFFSET('Sanitation Data'!$D$31,0,10*ROW('Sanitation Data'!D97))="","",OFFSET('Sanitation Data'!$D$31,0,10*ROW('Sanitation Data'!D97)))</f>
        <v/>
      </c>
      <c r="CS103" s="36" t="str">
        <f ca="true">+IF(OFFSET('Sanitation Data'!$D$32,0,10*ROW('Sanitation Data'!D97))="","",OFFSET('Sanitation Data'!$D$32,0,10*ROW('Sanitation Data'!D97)))</f>
        <v/>
      </c>
      <c r="CT103" s="36" t="str">
        <f ca="true">+IF(OFFSET('Sanitation Data'!$D$33,0,10*ROW('Sanitation Data'!D97))="","",OFFSET('Sanitation Data'!$D$33,0,10*ROW('Sanitation Data'!D97)))</f>
        <v/>
      </c>
      <c r="CU103" s="36" t="str">
        <f ca="true">+IF(OFFSET('Sanitation Data'!$E$29,0,10*ROW('Sanitation Data'!E97))="","",OFFSET('Sanitation Data'!$E$29,0,10*ROW('Sanitation Data'!E97)))</f>
        <v/>
      </c>
      <c r="CV103" s="36" t="str">
        <f ca="true">+IF(OFFSET('Sanitation Data'!$E$30,0,10*ROW('Sanitation Data'!E97))="","",OFFSET('Sanitation Data'!$E$30,0,10*ROW('Sanitation Data'!E97)))</f>
        <v/>
      </c>
      <c r="CW103" s="36" t="str">
        <f ca="true">+IF(OFFSET('Sanitation Data'!$E$31,0,10*ROW('Sanitation Data'!E97))="","",OFFSET('Sanitation Data'!$E$31,0,10*ROW('Sanitation Data'!E97)))</f>
        <v/>
      </c>
      <c r="CX103" s="36" t="str">
        <f ca="true">+IF(OFFSET('Sanitation Data'!$E$32,0,10*ROW('Sanitation Data'!E97))="","",OFFSET('Sanitation Data'!$E$32,0,10*ROW('Sanitation Data'!E97)))</f>
        <v/>
      </c>
      <c r="CY103" s="36" t="str">
        <f ca="true">+IF(OFFSET('Sanitation Data'!$E$33,0,10*ROW('Sanitation Data'!E97))="","",OFFSET('Sanitation Data'!$E$33,0,10*ROW('Sanitation Data'!E97)))</f>
        <v/>
      </c>
      <c r="CZ103" s="36" t="str">
        <f ca="true">+IF(OFFSET('Sanitation Data'!$F$29,0,10*ROW('Sanitation Data'!F97))="","",OFFSET('Sanitation Data'!$F$29,0,10*ROW('Sanitation Data'!F97)))</f>
        <v/>
      </c>
      <c r="DA103" s="36" t="str">
        <f ca="true">+IF(OFFSET('Sanitation Data'!$F$30,0,10*ROW('Sanitation Data'!F97))="","",OFFSET('Sanitation Data'!$F$30,0,10*ROW('Sanitation Data'!F97)))</f>
        <v/>
      </c>
      <c r="DB103" s="36" t="str">
        <f ca="true">+IF(OFFSET('Sanitation Data'!$F$31,0,10*ROW('Sanitation Data'!F97))="","",OFFSET('Sanitation Data'!$F$31,0,10*ROW('Sanitation Data'!F97)))</f>
        <v/>
      </c>
      <c r="DC103" s="36" t="str">
        <f ca="true">+IF(OFFSET('Sanitation Data'!$F$32,0,10*ROW('Sanitation Data'!F97))="","",OFFSET('Sanitation Data'!$F$32,0,10*ROW('Sanitation Data'!F97)))</f>
        <v/>
      </c>
      <c r="DD103" s="36" t="str">
        <f ca="true">+IF(OFFSET('Sanitation Data'!$F$33,0,10*ROW('Sanitation Data'!F97))="","",OFFSET('Sanitation Data'!$F$33,0,10*ROW('Sanitation Data'!F97)))</f>
        <v/>
      </c>
      <c r="DE103" s="36" t="str">
        <f ca="true">+IF(OFFSET('Sanitation Data'!$G$29,0,10*ROW('Sanitation Data'!G97))="","",OFFSET('Sanitation Data'!$G$29,0,10*ROW('Sanitation Data'!G97)))</f>
        <v/>
      </c>
      <c r="DF103" s="36" t="str">
        <f ca="true">+IF(OFFSET('Sanitation Data'!$G$30,0,10*ROW('Sanitation Data'!G97))="","",OFFSET('Sanitation Data'!$G$30,0,10*ROW('Sanitation Data'!G97)))</f>
        <v/>
      </c>
      <c r="DG103" s="36" t="str">
        <f ca="true">+IF(OFFSET('Sanitation Data'!$G$31,0,10*ROW('Sanitation Data'!G97))="","",OFFSET('Sanitation Data'!$G$31,0,10*ROW('Sanitation Data'!G97)))</f>
        <v/>
      </c>
      <c r="DH103" s="36" t="str">
        <f ca="true">+IF(OFFSET('Sanitation Data'!$G$32,0,10*ROW('Sanitation Data'!G97))="","",OFFSET('Sanitation Data'!$G$32,0,10*ROW('Sanitation Data'!G97)))</f>
        <v/>
      </c>
      <c r="DI103" s="36" t="str">
        <f ca="true">+IF(OFFSET('Sanitation Data'!$G$33,0,10*ROW('Sanitation Data'!G97))="","",OFFSET('Sanitation Data'!$G$33,0,10*ROW('Sanitation Data'!G97)))</f>
        <v/>
      </c>
      <c r="DJ103" s="36" t="str">
        <f ca="true">+IF(OFFSET('Sanitation Data'!$H$29,0,10*ROW('Sanitation Data'!H97))="","",OFFSET('Sanitation Data'!$H$29,0,10*ROW('Sanitation Data'!H97)))</f>
        <v/>
      </c>
      <c r="DK103" s="36" t="str">
        <f ca="true">+IF(OFFSET('Sanitation Data'!$H$30,0,10*ROW('Sanitation Data'!H97))="","",OFFSET('Sanitation Data'!$H$30,0,10*ROW('Sanitation Data'!H97)))</f>
        <v/>
      </c>
      <c r="DL103" s="36" t="str">
        <f ca="true">+IF(OFFSET('Sanitation Data'!$H$31,0,10*ROW('Sanitation Data'!H97))="","",OFFSET('Sanitation Data'!$H$31,0,10*ROW('Sanitation Data'!H97)))</f>
        <v/>
      </c>
      <c r="DM103" s="36" t="str">
        <f ca="true">+IF(OFFSET('Sanitation Data'!$H$32,0,10*ROW('Sanitation Data'!H97))="","",OFFSET('Sanitation Data'!$H$32,0,10*ROW('Sanitation Data'!H97)))</f>
        <v/>
      </c>
      <c r="DN103" s="36" t="str">
        <f ca="true">+IF(OFFSET('Sanitation Data'!$H$33,0,10*ROW('Sanitation Data'!H97))="","",OFFSET('Sanitation Data'!$H$33,0,10*ROW('Sanitation Data'!H97)))</f>
        <v/>
      </c>
      <c r="DO103" s="36" t="str">
        <f ca="true">+IF(OFFSET('Hygiene Data'!$C$12,0,10*ROW('Hygiene Data'!C97))="","",OFFSET('Hygiene Data'!$C$12,0,10*ROW('Hygiene Data'!C97)))</f>
        <v/>
      </c>
      <c r="DP103" s="36" t="str">
        <f ca="true">+IF(OFFSET('Hygiene Data'!$C$13,0,10*ROW('Hygiene Data'!C97))="","",OFFSET('Hygiene Data'!$C$13,0,10*ROW('Hygiene Data'!C97)))</f>
        <v/>
      </c>
      <c r="DQ103" s="36" t="str">
        <f ca="true">+IF(OFFSET('Hygiene Data'!$C$14,0,10*ROW('Hygiene Data'!C97))="","",OFFSET('Hygiene Data'!$C$14,0,10*ROW('Hygiene Data'!C97)))</f>
        <v/>
      </c>
      <c r="DR103" s="36" t="str">
        <f ca="true">+IF(OFFSET('Hygiene Data'!$D$12,0,10*ROW('Hygiene Data'!D97))="","",OFFSET('Hygiene Data'!$D$12,0,10*ROW('Hygiene Data'!D97)))</f>
        <v/>
      </c>
      <c r="DS103" s="36" t="str">
        <f ca="true">+IF(OFFSET('Hygiene Data'!$D$13,0,10*ROW('Hygiene Data'!D97))="","",OFFSET('Hygiene Data'!$D$13,0,10*ROW('Hygiene Data'!D97)))</f>
        <v/>
      </c>
      <c r="DT103" s="36" t="str">
        <f ca="true">+IF(OFFSET('Hygiene Data'!$D$14,0,10*ROW('Hygiene Data'!D97))="","",OFFSET('Hygiene Data'!$D$14,0,10*ROW('Hygiene Data'!D97)))</f>
        <v/>
      </c>
      <c r="DU103" s="36" t="str">
        <f ca="true">+IF(OFFSET('Hygiene Data'!$E$12,0,10*ROW('Hygiene Data'!E97))="","",OFFSET('Hygiene Data'!$E$12,0,10*ROW('Hygiene Data'!E97)))</f>
        <v/>
      </c>
      <c r="DV103" s="36" t="str">
        <f ca="true">+IF(OFFSET('Hygiene Data'!$E$13,0,10*ROW('Hygiene Data'!E97))="","",OFFSET('Hygiene Data'!$E$13,0,10*ROW('Hygiene Data'!E97)))</f>
        <v/>
      </c>
      <c r="DW103" s="36" t="str">
        <f ca="true">+IF(OFFSET('Hygiene Data'!$E$14,0,10*ROW('Hygiene Data'!E97))="","",OFFSET('Hygiene Data'!$E$14,0,10*ROW('Hygiene Data'!E97)))</f>
        <v/>
      </c>
      <c r="DX103" s="36" t="str">
        <f ca="true">+IF(OFFSET('Hygiene Data'!$F$12,0,10*ROW('Hygiene Data'!F97))="","",OFFSET('Hygiene Data'!$F$12,0,10*ROW('Hygiene Data'!F97)))</f>
        <v/>
      </c>
      <c r="DY103" s="36" t="str">
        <f ca="true">+IF(OFFSET('Hygiene Data'!$F$13,0,10*ROW('Hygiene Data'!F97))="","",OFFSET('Hygiene Data'!$F$13,0,10*ROW('Hygiene Data'!F97)))</f>
        <v/>
      </c>
      <c r="DZ103" s="36" t="str">
        <f ca="true">+IF(OFFSET('Hygiene Data'!$F$14,0,10*ROW('Hygiene Data'!F97))="","",OFFSET('Hygiene Data'!$F$14,0,10*ROW('Hygiene Data'!F97)))</f>
        <v/>
      </c>
      <c r="EA103" s="36" t="str">
        <f ca="true">+IF(OFFSET('Hygiene Data'!$G$12,0,10*ROW('Hygiene Data'!G97))="","",OFFSET('Hygiene Data'!$G$12,0,10*ROW('Hygiene Data'!G97)))</f>
        <v/>
      </c>
      <c r="EB103" s="36" t="str">
        <f ca="true">+IF(OFFSET('Hygiene Data'!$G$13,0,10*ROW('Hygiene Data'!G97))="","",OFFSET('Hygiene Data'!$G$13,0,10*ROW('Hygiene Data'!G97)))</f>
        <v/>
      </c>
      <c r="EC103" s="36" t="str">
        <f ca="true">+IF(OFFSET('Hygiene Data'!$G$14,0,10*ROW('Hygiene Data'!G97))="","",OFFSET('Hygiene Data'!$G$14,0,10*ROW('Hygiene Data'!G97)))</f>
        <v/>
      </c>
      <c r="ED103" s="36" t="str">
        <f ca="true">+IF(OFFSET('Hygiene Data'!$H$12,0,10*ROW('Hygiene Data'!H97))="","",OFFSET('Hygiene Data'!$H$12,0,10*ROW('Hygiene Data'!H97)))</f>
        <v/>
      </c>
      <c r="EE103" s="36" t="str">
        <f ca="true">+IF(OFFSET('Hygiene Data'!$H$13,0,10*ROW('Hygiene Data'!H97))="","",OFFSET('Hygiene Data'!$H$13,0,10*ROW('Hygiene Data'!H97)))</f>
        <v/>
      </c>
      <c r="EF103" s="36" t="str">
        <f ca="true">+IF(OFFSET('Hygiene Data'!$H$14,0,10*ROW('Hygiene Data'!H97))="","",OFFSET('Hygiene Data'!$H$14,0,10*ROW('Hygiene Data'!H97)))</f>
        <v/>
      </c>
    </row>
    <row r="104" x14ac:dyDescent="0.2">
      <c r="A104" s="59" t="str">
        <f ca="true">+IF(OFFSET('Water Data'!$B$1,0,10*ROW('Water Data'!B101))="","",OFFSET('Water Data'!$B$1,0,10*ROW('Water Data'!B101)))</f>
        <v/>
      </c>
      <c r="B104" s="59" t="str">
        <f ca="true">+IF(OFFSET('Water Data'!$A$3,0,10*ROW('Water Data'!A101))="","",OFFSET('Water Data'!$A$3,0,10*ROW('Water Data'!A101)))</f>
        <v/>
      </c>
      <c r="C104" s="59" t="str">
        <f ca="true">+IF(OFFSET('Water Data'!$C$3,0,10*ROW('Water Data'!C101))="","",OFFSET('Water Data'!$C$3,0,10*ROW('Water Data'!C101)))</f>
        <v/>
      </c>
      <c r="D104" s="252"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52"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52"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52"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52"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52"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52"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52"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52"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52"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52"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52"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52"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52"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52"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52"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52"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52"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3"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3"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3"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3"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3"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3"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3"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3"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3"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3"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3"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3"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3"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3"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3"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3"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3"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3"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3"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3"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3"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3"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3"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3"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3"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3"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3"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3"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3"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3"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4"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4"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4"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4"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4"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4"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4"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4"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4"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4"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4"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4"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4"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4"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4"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4"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4"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4"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6" t="str">
        <f ca="true">+IF(OFFSET('Water Data'!$C$28,0,10*ROW('Water Data'!C98))="","",OFFSET('Water Data'!$C$28,0,10*ROW('Water Data'!C98)))</f>
        <v/>
      </c>
      <c r="BT104" s="36" t="str">
        <f ca="true">+IF(OFFSET('Water Data'!$C$29,0,10*ROW('Water Data'!C98))="","",OFFSET('Water Data'!$C$29,0,10*ROW('Water Data'!C98)))</f>
        <v/>
      </c>
      <c r="BU104" s="36" t="str">
        <f ca="true">+IF(OFFSET('Water Data'!$C$30,0,10*ROW('Water Data'!C98))="","",OFFSET('Water Data'!$C$30,0,10*ROW('Water Data'!C98)))</f>
        <v/>
      </c>
      <c r="BV104" s="36" t="str">
        <f ca="true">+IF(OFFSET('Water Data'!$D$28,0,10*ROW('Water Data'!D98))="","",OFFSET('Water Data'!$D$28,0,10*ROW('Water Data'!D98)))</f>
        <v/>
      </c>
      <c r="BW104" s="36" t="str">
        <f ca="true">+IF(OFFSET('Water Data'!$D$29,0,10*ROW('Water Data'!D98))="","",OFFSET('Water Data'!$D$29,0,10*ROW('Water Data'!D98)))</f>
        <v/>
      </c>
      <c r="BX104" s="36" t="str">
        <f ca="true">+IF(OFFSET('Water Data'!$D$30,0,10*ROW('Water Data'!D98))="","",OFFSET('Water Data'!$D$30,0,10*ROW('Water Data'!D98)))</f>
        <v/>
      </c>
      <c r="BY104" s="36" t="str">
        <f ca="true">+IF(OFFSET('Water Data'!$E$28,0,10*ROW('Water Data'!E98))="","",OFFSET('Water Data'!$E$28,0,10*ROW('Water Data'!E98)))</f>
        <v/>
      </c>
      <c r="BZ104" s="36" t="str">
        <f ca="true">+IF(OFFSET('Water Data'!$E$29,0,10*ROW('Water Data'!E98))="","",OFFSET('Water Data'!$E$29,0,10*ROW('Water Data'!E98)))</f>
        <v/>
      </c>
      <c r="CA104" s="36" t="str">
        <f ca="true">+IF(OFFSET('Water Data'!$E$30,0,10*ROW('Water Data'!E98))="","",OFFSET('Water Data'!$E$30,0,10*ROW('Water Data'!E98)))</f>
        <v/>
      </c>
      <c r="CB104" s="36" t="str">
        <f ca="true">+IF(OFFSET('Water Data'!$F$28,0,10*ROW('Water Data'!F98))="","",OFFSET('Water Data'!$F$28,0,10*ROW('Water Data'!F98)))</f>
        <v/>
      </c>
      <c r="CC104" s="36" t="str">
        <f ca="true">+IF(OFFSET('Water Data'!$F$29,0,10*ROW('Water Data'!F98))="","",OFFSET('Water Data'!$F$29,0,10*ROW('Water Data'!F98)))</f>
        <v/>
      </c>
      <c r="CD104" s="36" t="str">
        <f ca="true">+IF(OFFSET('Water Data'!$F$30,0,10*ROW('Water Data'!F98))="","",OFFSET('Water Data'!$F$30,0,10*ROW('Water Data'!F98)))</f>
        <v/>
      </c>
      <c r="CE104" s="36" t="str">
        <f ca="true">+IF(OFFSET('Water Data'!$G$28,0,10*ROW('Water Data'!G98))="","",OFFSET('Water Data'!$G$28,0,10*ROW('Water Data'!G98)))</f>
        <v/>
      </c>
      <c r="CF104" s="36" t="str">
        <f ca="true">+IF(OFFSET('Water Data'!$G$29,0,10*ROW('Water Data'!G98))="","",OFFSET('Water Data'!$G$29,0,10*ROW('Water Data'!G98)))</f>
        <v/>
      </c>
      <c r="CG104" s="36" t="str">
        <f ca="true">+IF(OFFSET('Water Data'!$G$30,0,10*ROW('Water Data'!G98))="","",OFFSET('Water Data'!$G$30,0,10*ROW('Water Data'!G98)))</f>
        <v/>
      </c>
      <c r="CH104" s="36" t="str">
        <f ca="true">+IF(OFFSET('Water Data'!$H$28,0,10*ROW('Water Data'!H98))="","",OFFSET('Water Data'!$H$28,0,10*ROW('Water Data'!H98)))</f>
        <v/>
      </c>
      <c r="CI104" s="36" t="str">
        <f ca="true">+IF(OFFSET('Water Data'!$H$29,0,10*ROW('Water Data'!H98))="","",OFFSET('Water Data'!$H$29,0,10*ROW('Water Data'!H98)))</f>
        <v/>
      </c>
      <c r="CJ104" s="36" t="str">
        <f ca="true">+IF(OFFSET('Water Data'!$H$30,0,10*ROW('Water Data'!H98))="","",OFFSET('Water Data'!$H$30,0,10*ROW('Water Data'!H98)))</f>
        <v/>
      </c>
      <c r="CK104" s="36" t="str">
        <f ca="true">+IF(OFFSET('Sanitation Data'!$C$29,0,10*ROW('Sanitation Data'!C98))="","",OFFSET('Sanitation Data'!$C$29,0,10*ROW('Sanitation Data'!C98)))</f>
        <v/>
      </c>
      <c r="CL104" s="36" t="str">
        <f ca="true">+IF(OFFSET('Sanitation Data'!$C$30,0,10*ROW('Sanitation Data'!C98))="","",OFFSET('Sanitation Data'!$C$30,0,10*ROW('Sanitation Data'!C98)))</f>
        <v/>
      </c>
      <c r="CM104" s="36" t="str">
        <f ca="true">+IF(OFFSET('Sanitation Data'!$C$31,0,10*ROW('Sanitation Data'!C98))="","",OFFSET('Sanitation Data'!$C$31,0,10*ROW('Sanitation Data'!C98)))</f>
        <v/>
      </c>
      <c r="CN104" s="36" t="str">
        <f ca="true">+IF(OFFSET('Sanitation Data'!$C$32,0,10*ROW('Sanitation Data'!C98))="","",OFFSET('Sanitation Data'!$C$32,0,10*ROW('Sanitation Data'!C98)))</f>
        <v/>
      </c>
      <c r="CO104" s="36" t="str">
        <f ca="true">+IF(OFFSET('Sanitation Data'!$C$33,0,10*ROW('Sanitation Data'!C98))="","",OFFSET('Sanitation Data'!$C$33,0,10*ROW('Sanitation Data'!C98)))</f>
        <v/>
      </c>
      <c r="CP104" s="36" t="str">
        <f ca="true">+IF(OFFSET('Sanitation Data'!$D$29,0,10*ROW('Sanitation Data'!D98))="","",OFFSET('Sanitation Data'!$D$29,0,10*ROW('Sanitation Data'!D98)))</f>
        <v/>
      </c>
      <c r="CQ104" s="36" t="str">
        <f ca="true">+IF(OFFSET('Sanitation Data'!$D$30,0,10*ROW('Sanitation Data'!D98))="","",OFFSET('Sanitation Data'!$D$30,0,10*ROW('Sanitation Data'!D98)))</f>
        <v/>
      </c>
      <c r="CR104" s="36" t="str">
        <f ca="true">+IF(OFFSET('Sanitation Data'!$D$31,0,10*ROW('Sanitation Data'!D98))="","",OFFSET('Sanitation Data'!$D$31,0,10*ROW('Sanitation Data'!D98)))</f>
        <v/>
      </c>
      <c r="CS104" s="36" t="str">
        <f ca="true">+IF(OFFSET('Sanitation Data'!$D$32,0,10*ROW('Sanitation Data'!D98))="","",OFFSET('Sanitation Data'!$D$32,0,10*ROW('Sanitation Data'!D98)))</f>
        <v/>
      </c>
      <c r="CT104" s="36" t="str">
        <f ca="true">+IF(OFFSET('Sanitation Data'!$D$33,0,10*ROW('Sanitation Data'!D98))="","",OFFSET('Sanitation Data'!$D$33,0,10*ROW('Sanitation Data'!D98)))</f>
        <v/>
      </c>
      <c r="CU104" s="36" t="str">
        <f ca="true">+IF(OFFSET('Sanitation Data'!$E$29,0,10*ROW('Sanitation Data'!E98))="","",OFFSET('Sanitation Data'!$E$29,0,10*ROW('Sanitation Data'!E98)))</f>
        <v/>
      </c>
      <c r="CV104" s="36" t="str">
        <f ca="true">+IF(OFFSET('Sanitation Data'!$E$30,0,10*ROW('Sanitation Data'!E98))="","",OFFSET('Sanitation Data'!$E$30,0,10*ROW('Sanitation Data'!E98)))</f>
        <v/>
      </c>
      <c r="CW104" s="36" t="str">
        <f ca="true">+IF(OFFSET('Sanitation Data'!$E$31,0,10*ROW('Sanitation Data'!E98))="","",OFFSET('Sanitation Data'!$E$31,0,10*ROW('Sanitation Data'!E98)))</f>
        <v/>
      </c>
      <c r="CX104" s="36" t="str">
        <f ca="true">+IF(OFFSET('Sanitation Data'!$E$32,0,10*ROW('Sanitation Data'!E98))="","",OFFSET('Sanitation Data'!$E$32,0,10*ROW('Sanitation Data'!E98)))</f>
        <v/>
      </c>
      <c r="CY104" s="36" t="str">
        <f ca="true">+IF(OFFSET('Sanitation Data'!$E$33,0,10*ROW('Sanitation Data'!E98))="","",OFFSET('Sanitation Data'!$E$33,0,10*ROW('Sanitation Data'!E98)))</f>
        <v/>
      </c>
      <c r="CZ104" s="36" t="str">
        <f ca="true">+IF(OFFSET('Sanitation Data'!$F$29,0,10*ROW('Sanitation Data'!F98))="","",OFFSET('Sanitation Data'!$F$29,0,10*ROW('Sanitation Data'!F98)))</f>
        <v/>
      </c>
      <c r="DA104" s="36" t="str">
        <f ca="true">+IF(OFFSET('Sanitation Data'!$F$30,0,10*ROW('Sanitation Data'!F98))="","",OFFSET('Sanitation Data'!$F$30,0,10*ROW('Sanitation Data'!F98)))</f>
        <v/>
      </c>
      <c r="DB104" s="36" t="str">
        <f ca="true">+IF(OFFSET('Sanitation Data'!$F$31,0,10*ROW('Sanitation Data'!F98))="","",OFFSET('Sanitation Data'!$F$31,0,10*ROW('Sanitation Data'!F98)))</f>
        <v/>
      </c>
      <c r="DC104" s="36" t="str">
        <f ca="true">+IF(OFFSET('Sanitation Data'!$F$32,0,10*ROW('Sanitation Data'!F98))="","",OFFSET('Sanitation Data'!$F$32,0,10*ROW('Sanitation Data'!F98)))</f>
        <v/>
      </c>
      <c r="DD104" s="36" t="str">
        <f ca="true">+IF(OFFSET('Sanitation Data'!$F$33,0,10*ROW('Sanitation Data'!F98))="","",OFFSET('Sanitation Data'!$F$33,0,10*ROW('Sanitation Data'!F98)))</f>
        <v/>
      </c>
      <c r="DE104" s="36" t="str">
        <f ca="true">+IF(OFFSET('Sanitation Data'!$G$29,0,10*ROW('Sanitation Data'!G98))="","",OFFSET('Sanitation Data'!$G$29,0,10*ROW('Sanitation Data'!G98)))</f>
        <v/>
      </c>
      <c r="DF104" s="36" t="str">
        <f ca="true">+IF(OFFSET('Sanitation Data'!$G$30,0,10*ROW('Sanitation Data'!G98))="","",OFFSET('Sanitation Data'!$G$30,0,10*ROW('Sanitation Data'!G98)))</f>
        <v/>
      </c>
      <c r="DG104" s="36" t="str">
        <f ca="true">+IF(OFFSET('Sanitation Data'!$G$31,0,10*ROW('Sanitation Data'!G98))="","",OFFSET('Sanitation Data'!$G$31,0,10*ROW('Sanitation Data'!G98)))</f>
        <v/>
      </c>
      <c r="DH104" s="36" t="str">
        <f ca="true">+IF(OFFSET('Sanitation Data'!$G$32,0,10*ROW('Sanitation Data'!G98))="","",OFFSET('Sanitation Data'!$G$32,0,10*ROW('Sanitation Data'!G98)))</f>
        <v/>
      </c>
      <c r="DI104" s="36" t="str">
        <f ca="true">+IF(OFFSET('Sanitation Data'!$G$33,0,10*ROW('Sanitation Data'!G98))="","",OFFSET('Sanitation Data'!$G$33,0,10*ROW('Sanitation Data'!G98)))</f>
        <v/>
      </c>
      <c r="DJ104" s="36" t="str">
        <f ca="true">+IF(OFFSET('Sanitation Data'!$H$29,0,10*ROW('Sanitation Data'!H98))="","",OFFSET('Sanitation Data'!$H$29,0,10*ROW('Sanitation Data'!H98)))</f>
        <v/>
      </c>
      <c r="DK104" s="36" t="str">
        <f ca="true">+IF(OFFSET('Sanitation Data'!$H$30,0,10*ROW('Sanitation Data'!H98))="","",OFFSET('Sanitation Data'!$H$30,0,10*ROW('Sanitation Data'!H98)))</f>
        <v/>
      </c>
      <c r="DL104" s="36" t="str">
        <f ca="true">+IF(OFFSET('Sanitation Data'!$H$31,0,10*ROW('Sanitation Data'!H98))="","",OFFSET('Sanitation Data'!$H$31,0,10*ROW('Sanitation Data'!H98)))</f>
        <v/>
      </c>
      <c r="DM104" s="36" t="str">
        <f ca="true">+IF(OFFSET('Sanitation Data'!$H$32,0,10*ROW('Sanitation Data'!H98))="","",OFFSET('Sanitation Data'!$H$32,0,10*ROW('Sanitation Data'!H98)))</f>
        <v/>
      </c>
      <c r="DN104" s="36" t="str">
        <f ca="true">+IF(OFFSET('Sanitation Data'!$H$33,0,10*ROW('Sanitation Data'!H98))="","",OFFSET('Sanitation Data'!$H$33,0,10*ROW('Sanitation Data'!H98)))</f>
        <v/>
      </c>
      <c r="DO104" s="36" t="str">
        <f ca="true">+IF(OFFSET('Hygiene Data'!$C$12,0,10*ROW('Hygiene Data'!C98))="","",OFFSET('Hygiene Data'!$C$12,0,10*ROW('Hygiene Data'!C98)))</f>
        <v/>
      </c>
      <c r="DP104" s="36" t="str">
        <f ca="true">+IF(OFFSET('Hygiene Data'!$C$13,0,10*ROW('Hygiene Data'!C98))="","",OFFSET('Hygiene Data'!$C$13,0,10*ROW('Hygiene Data'!C98)))</f>
        <v/>
      </c>
      <c r="DQ104" s="36" t="str">
        <f ca="true">+IF(OFFSET('Hygiene Data'!$C$14,0,10*ROW('Hygiene Data'!C98))="","",OFFSET('Hygiene Data'!$C$14,0,10*ROW('Hygiene Data'!C98)))</f>
        <v/>
      </c>
      <c r="DR104" s="36" t="str">
        <f ca="true">+IF(OFFSET('Hygiene Data'!$D$12,0,10*ROW('Hygiene Data'!D98))="","",OFFSET('Hygiene Data'!$D$12,0,10*ROW('Hygiene Data'!D98)))</f>
        <v/>
      </c>
      <c r="DS104" s="36" t="str">
        <f ca="true">+IF(OFFSET('Hygiene Data'!$D$13,0,10*ROW('Hygiene Data'!D98))="","",OFFSET('Hygiene Data'!$D$13,0,10*ROW('Hygiene Data'!D98)))</f>
        <v/>
      </c>
      <c r="DT104" s="36" t="str">
        <f ca="true">+IF(OFFSET('Hygiene Data'!$D$14,0,10*ROW('Hygiene Data'!D98))="","",OFFSET('Hygiene Data'!$D$14,0,10*ROW('Hygiene Data'!D98)))</f>
        <v/>
      </c>
      <c r="DU104" s="36" t="str">
        <f ca="true">+IF(OFFSET('Hygiene Data'!$E$12,0,10*ROW('Hygiene Data'!E98))="","",OFFSET('Hygiene Data'!$E$12,0,10*ROW('Hygiene Data'!E98)))</f>
        <v/>
      </c>
      <c r="DV104" s="36" t="str">
        <f ca="true">+IF(OFFSET('Hygiene Data'!$E$13,0,10*ROW('Hygiene Data'!E98))="","",OFFSET('Hygiene Data'!$E$13,0,10*ROW('Hygiene Data'!E98)))</f>
        <v/>
      </c>
      <c r="DW104" s="36" t="str">
        <f ca="true">+IF(OFFSET('Hygiene Data'!$E$14,0,10*ROW('Hygiene Data'!E98))="","",OFFSET('Hygiene Data'!$E$14,0,10*ROW('Hygiene Data'!E98)))</f>
        <v/>
      </c>
      <c r="DX104" s="36" t="str">
        <f ca="true">+IF(OFFSET('Hygiene Data'!$F$12,0,10*ROW('Hygiene Data'!F98))="","",OFFSET('Hygiene Data'!$F$12,0,10*ROW('Hygiene Data'!F98)))</f>
        <v/>
      </c>
      <c r="DY104" s="36" t="str">
        <f ca="true">+IF(OFFSET('Hygiene Data'!$F$13,0,10*ROW('Hygiene Data'!F98))="","",OFFSET('Hygiene Data'!$F$13,0,10*ROW('Hygiene Data'!F98)))</f>
        <v/>
      </c>
      <c r="DZ104" s="36" t="str">
        <f ca="true">+IF(OFFSET('Hygiene Data'!$F$14,0,10*ROW('Hygiene Data'!F98))="","",OFFSET('Hygiene Data'!$F$14,0,10*ROW('Hygiene Data'!F98)))</f>
        <v/>
      </c>
      <c r="EA104" s="36" t="str">
        <f ca="true">+IF(OFFSET('Hygiene Data'!$G$12,0,10*ROW('Hygiene Data'!G98))="","",OFFSET('Hygiene Data'!$G$12,0,10*ROW('Hygiene Data'!G98)))</f>
        <v/>
      </c>
      <c r="EB104" s="36" t="str">
        <f ca="true">+IF(OFFSET('Hygiene Data'!$G$13,0,10*ROW('Hygiene Data'!G98))="","",OFFSET('Hygiene Data'!$G$13,0,10*ROW('Hygiene Data'!G98)))</f>
        <v/>
      </c>
      <c r="EC104" s="36" t="str">
        <f ca="true">+IF(OFFSET('Hygiene Data'!$G$14,0,10*ROW('Hygiene Data'!G98))="","",OFFSET('Hygiene Data'!$G$14,0,10*ROW('Hygiene Data'!G98)))</f>
        <v/>
      </c>
      <c r="ED104" s="36" t="str">
        <f ca="true">+IF(OFFSET('Hygiene Data'!$H$12,0,10*ROW('Hygiene Data'!H98))="","",OFFSET('Hygiene Data'!$H$12,0,10*ROW('Hygiene Data'!H98)))</f>
        <v/>
      </c>
      <c r="EE104" s="36" t="str">
        <f ca="true">+IF(OFFSET('Hygiene Data'!$H$13,0,10*ROW('Hygiene Data'!H98))="","",OFFSET('Hygiene Data'!$H$13,0,10*ROW('Hygiene Data'!H98)))</f>
        <v/>
      </c>
      <c r="EF104" s="36" t="str">
        <f ca="true">+IF(OFFSET('Hygiene Data'!$H$14,0,10*ROW('Hygiene Data'!H98))="","",OFFSET('Hygiene Data'!$H$14,0,10*ROW('Hygiene Data'!H98)))</f>
        <v/>
      </c>
    </row>
    <row r="105" x14ac:dyDescent="0.2">
      <c r="A105" s="59" t="str">
        <f ca="true">+IF(OFFSET('Water Data'!$B$1,0,10*ROW('Water Data'!B102))="","",OFFSET('Water Data'!$B$1,0,10*ROW('Water Data'!B102)))</f>
        <v/>
      </c>
      <c r="B105" s="59" t="str">
        <f ca="true">+IF(OFFSET('Water Data'!$A$3,0,10*ROW('Water Data'!A102))="","",OFFSET('Water Data'!$A$3,0,10*ROW('Water Data'!A102)))</f>
        <v/>
      </c>
      <c r="C105" s="59" t="str">
        <f ca="true">+IF(OFFSET('Water Data'!$C$3,0,10*ROW('Water Data'!C102))="","",OFFSET('Water Data'!$C$3,0,10*ROW('Water Data'!C102)))</f>
        <v/>
      </c>
      <c r="D105" s="252"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52"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52"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52"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52"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52"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52"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52"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52"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52"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52"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52"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52"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52"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52"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52"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52"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52"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3"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3"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3"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3"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3"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3"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3"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3"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3"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3"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3"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3"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3"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3"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3"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3"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3"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3"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3"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3"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3"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3"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3"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3"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3"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3"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3"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3"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3"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3"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4"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4"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4"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4"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4"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4"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4"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4"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4"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4"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4"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4"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4"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4"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4"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4"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4"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4"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6" t="str">
        <f ca="true">+IF(OFFSET('Water Data'!$C$28,0,10*ROW('Water Data'!C99))="","",OFFSET('Water Data'!$C$28,0,10*ROW('Water Data'!C99)))</f>
        <v/>
      </c>
      <c r="BT105" s="36" t="str">
        <f ca="true">+IF(OFFSET('Water Data'!$C$29,0,10*ROW('Water Data'!C99))="","",OFFSET('Water Data'!$C$29,0,10*ROW('Water Data'!C99)))</f>
        <v/>
      </c>
      <c r="BU105" s="36" t="str">
        <f ca="true">+IF(OFFSET('Water Data'!$C$30,0,10*ROW('Water Data'!C99))="","",OFFSET('Water Data'!$C$30,0,10*ROW('Water Data'!C99)))</f>
        <v/>
      </c>
      <c r="BV105" s="36" t="str">
        <f ca="true">+IF(OFFSET('Water Data'!$D$28,0,10*ROW('Water Data'!D99))="","",OFFSET('Water Data'!$D$28,0,10*ROW('Water Data'!D99)))</f>
        <v/>
      </c>
      <c r="BW105" s="36" t="str">
        <f ca="true">+IF(OFFSET('Water Data'!$D$29,0,10*ROW('Water Data'!D99))="","",OFFSET('Water Data'!$D$29,0,10*ROW('Water Data'!D99)))</f>
        <v/>
      </c>
      <c r="BX105" s="36" t="str">
        <f ca="true">+IF(OFFSET('Water Data'!$D$30,0,10*ROW('Water Data'!D99))="","",OFFSET('Water Data'!$D$30,0,10*ROW('Water Data'!D99)))</f>
        <v/>
      </c>
      <c r="BY105" s="36" t="str">
        <f ca="true">+IF(OFFSET('Water Data'!$E$28,0,10*ROW('Water Data'!E99))="","",OFFSET('Water Data'!$E$28,0,10*ROW('Water Data'!E99)))</f>
        <v/>
      </c>
      <c r="BZ105" s="36" t="str">
        <f ca="true">+IF(OFFSET('Water Data'!$E$29,0,10*ROW('Water Data'!E99))="","",OFFSET('Water Data'!$E$29,0,10*ROW('Water Data'!E99)))</f>
        <v/>
      </c>
      <c r="CA105" s="36" t="str">
        <f ca="true">+IF(OFFSET('Water Data'!$E$30,0,10*ROW('Water Data'!E99))="","",OFFSET('Water Data'!$E$30,0,10*ROW('Water Data'!E99)))</f>
        <v/>
      </c>
      <c r="CB105" s="36" t="str">
        <f ca="true">+IF(OFFSET('Water Data'!$F$28,0,10*ROW('Water Data'!F99))="","",OFFSET('Water Data'!$F$28,0,10*ROW('Water Data'!F99)))</f>
        <v/>
      </c>
      <c r="CC105" s="36" t="str">
        <f ca="true">+IF(OFFSET('Water Data'!$F$29,0,10*ROW('Water Data'!F99))="","",OFFSET('Water Data'!$F$29,0,10*ROW('Water Data'!F99)))</f>
        <v/>
      </c>
      <c r="CD105" s="36" t="str">
        <f ca="true">+IF(OFFSET('Water Data'!$F$30,0,10*ROW('Water Data'!F99))="","",OFFSET('Water Data'!$F$30,0,10*ROW('Water Data'!F99)))</f>
        <v/>
      </c>
      <c r="CE105" s="36" t="str">
        <f ca="true">+IF(OFFSET('Water Data'!$G$28,0,10*ROW('Water Data'!G99))="","",OFFSET('Water Data'!$G$28,0,10*ROW('Water Data'!G99)))</f>
        <v/>
      </c>
      <c r="CF105" s="36" t="str">
        <f ca="true">+IF(OFFSET('Water Data'!$G$29,0,10*ROW('Water Data'!G99))="","",OFFSET('Water Data'!$G$29,0,10*ROW('Water Data'!G99)))</f>
        <v/>
      </c>
      <c r="CG105" s="36" t="str">
        <f ca="true">+IF(OFFSET('Water Data'!$G$30,0,10*ROW('Water Data'!G99))="","",OFFSET('Water Data'!$G$30,0,10*ROW('Water Data'!G99)))</f>
        <v/>
      </c>
      <c r="CH105" s="36" t="str">
        <f ca="true">+IF(OFFSET('Water Data'!$H$28,0,10*ROW('Water Data'!H99))="","",OFFSET('Water Data'!$H$28,0,10*ROW('Water Data'!H99)))</f>
        <v/>
      </c>
      <c r="CI105" s="36" t="str">
        <f ca="true">+IF(OFFSET('Water Data'!$H$29,0,10*ROW('Water Data'!H99))="","",OFFSET('Water Data'!$H$29,0,10*ROW('Water Data'!H99)))</f>
        <v/>
      </c>
      <c r="CJ105" s="36" t="str">
        <f ca="true">+IF(OFFSET('Water Data'!$H$30,0,10*ROW('Water Data'!H99))="","",OFFSET('Water Data'!$H$30,0,10*ROW('Water Data'!H99)))</f>
        <v/>
      </c>
      <c r="CK105" s="36" t="str">
        <f ca="true">+IF(OFFSET('Sanitation Data'!$C$29,0,10*ROW('Sanitation Data'!C99))="","",OFFSET('Sanitation Data'!$C$29,0,10*ROW('Sanitation Data'!C99)))</f>
        <v/>
      </c>
      <c r="CL105" s="36" t="str">
        <f ca="true">+IF(OFFSET('Sanitation Data'!$C$30,0,10*ROW('Sanitation Data'!C99))="","",OFFSET('Sanitation Data'!$C$30,0,10*ROW('Sanitation Data'!C99)))</f>
        <v/>
      </c>
      <c r="CM105" s="36" t="str">
        <f ca="true">+IF(OFFSET('Sanitation Data'!$C$31,0,10*ROW('Sanitation Data'!C99))="","",OFFSET('Sanitation Data'!$C$31,0,10*ROW('Sanitation Data'!C99)))</f>
        <v/>
      </c>
      <c r="CN105" s="36" t="str">
        <f ca="true">+IF(OFFSET('Sanitation Data'!$C$32,0,10*ROW('Sanitation Data'!C99))="","",OFFSET('Sanitation Data'!$C$32,0,10*ROW('Sanitation Data'!C99)))</f>
        <v/>
      </c>
      <c r="CO105" s="36" t="str">
        <f ca="true">+IF(OFFSET('Sanitation Data'!$C$33,0,10*ROW('Sanitation Data'!C99))="","",OFFSET('Sanitation Data'!$C$33,0,10*ROW('Sanitation Data'!C99)))</f>
        <v/>
      </c>
      <c r="CP105" s="36" t="str">
        <f ca="true">+IF(OFFSET('Sanitation Data'!$D$29,0,10*ROW('Sanitation Data'!D99))="","",OFFSET('Sanitation Data'!$D$29,0,10*ROW('Sanitation Data'!D99)))</f>
        <v/>
      </c>
      <c r="CQ105" s="36" t="str">
        <f ca="true">+IF(OFFSET('Sanitation Data'!$D$30,0,10*ROW('Sanitation Data'!D99))="","",OFFSET('Sanitation Data'!$D$30,0,10*ROW('Sanitation Data'!D99)))</f>
        <v/>
      </c>
      <c r="CR105" s="36" t="str">
        <f ca="true">+IF(OFFSET('Sanitation Data'!$D$31,0,10*ROW('Sanitation Data'!D99))="","",OFFSET('Sanitation Data'!$D$31,0,10*ROW('Sanitation Data'!D99)))</f>
        <v/>
      </c>
      <c r="CS105" s="36" t="str">
        <f ca="true">+IF(OFFSET('Sanitation Data'!$D$32,0,10*ROW('Sanitation Data'!D99))="","",OFFSET('Sanitation Data'!$D$32,0,10*ROW('Sanitation Data'!D99)))</f>
        <v/>
      </c>
      <c r="CT105" s="36" t="str">
        <f ca="true">+IF(OFFSET('Sanitation Data'!$D$33,0,10*ROW('Sanitation Data'!D99))="","",OFFSET('Sanitation Data'!$D$33,0,10*ROW('Sanitation Data'!D99)))</f>
        <v/>
      </c>
      <c r="CU105" s="36" t="str">
        <f ca="true">+IF(OFFSET('Sanitation Data'!$E$29,0,10*ROW('Sanitation Data'!E99))="","",OFFSET('Sanitation Data'!$E$29,0,10*ROW('Sanitation Data'!E99)))</f>
        <v/>
      </c>
      <c r="CV105" s="36" t="str">
        <f ca="true">+IF(OFFSET('Sanitation Data'!$E$30,0,10*ROW('Sanitation Data'!E99))="","",OFFSET('Sanitation Data'!$E$30,0,10*ROW('Sanitation Data'!E99)))</f>
        <v/>
      </c>
      <c r="CW105" s="36" t="str">
        <f ca="true">+IF(OFFSET('Sanitation Data'!$E$31,0,10*ROW('Sanitation Data'!E99))="","",OFFSET('Sanitation Data'!$E$31,0,10*ROW('Sanitation Data'!E99)))</f>
        <v/>
      </c>
      <c r="CX105" s="36" t="str">
        <f ca="true">+IF(OFFSET('Sanitation Data'!$E$32,0,10*ROW('Sanitation Data'!E99))="","",OFFSET('Sanitation Data'!$E$32,0,10*ROW('Sanitation Data'!E99)))</f>
        <v/>
      </c>
      <c r="CY105" s="36" t="str">
        <f ca="true">+IF(OFFSET('Sanitation Data'!$E$33,0,10*ROW('Sanitation Data'!E99))="","",OFFSET('Sanitation Data'!$E$33,0,10*ROW('Sanitation Data'!E99)))</f>
        <v/>
      </c>
      <c r="CZ105" s="36" t="str">
        <f ca="true">+IF(OFFSET('Sanitation Data'!$F$29,0,10*ROW('Sanitation Data'!F99))="","",OFFSET('Sanitation Data'!$F$29,0,10*ROW('Sanitation Data'!F99)))</f>
        <v/>
      </c>
      <c r="DA105" s="36" t="str">
        <f ca="true">+IF(OFFSET('Sanitation Data'!$F$30,0,10*ROW('Sanitation Data'!F99))="","",OFFSET('Sanitation Data'!$F$30,0,10*ROW('Sanitation Data'!F99)))</f>
        <v/>
      </c>
      <c r="DB105" s="36" t="str">
        <f ca="true">+IF(OFFSET('Sanitation Data'!$F$31,0,10*ROW('Sanitation Data'!F99))="","",OFFSET('Sanitation Data'!$F$31,0,10*ROW('Sanitation Data'!F99)))</f>
        <v/>
      </c>
      <c r="DC105" s="36" t="str">
        <f ca="true">+IF(OFFSET('Sanitation Data'!$F$32,0,10*ROW('Sanitation Data'!F99))="","",OFFSET('Sanitation Data'!$F$32,0,10*ROW('Sanitation Data'!F99)))</f>
        <v/>
      </c>
      <c r="DD105" s="36" t="str">
        <f ca="true">+IF(OFFSET('Sanitation Data'!$F$33,0,10*ROW('Sanitation Data'!F99))="","",OFFSET('Sanitation Data'!$F$33,0,10*ROW('Sanitation Data'!F99)))</f>
        <v/>
      </c>
      <c r="DE105" s="36" t="str">
        <f ca="true">+IF(OFFSET('Sanitation Data'!$G$29,0,10*ROW('Sanitation Data'!G99))="","",OFFSET('Sanitation Data'!$G$29,0,10*ROW('Sanitation Data'!G99)))</f>
        <v/>
      </c>
      <c r="DF105" s="36" t="str">
        <f ca="true">+IF(OFFSET('Sanitation Data'!$G$30,0,10*ROW('Sanitation Data'!G99))="","",OFFSET('Sanitation Data'!$G$30,0,10*ROW('Sanitation Data'!G99)))</f>
        <v/>
      </c>
      <c r="DG105" s="36" t="str">
        <f ca="true">+IF(OFFSET('Sanitation Data'!$G$31,0,10*ROW('Sanitation Data'!G99))="","",OFFSET('Sanitation Data'!$G$31,0,10*ROW('Sanitation Data'!G99)))</f>
        <v/>
      </c>
      <c r="DH105" s="36" t="str">
        <f ca="true">+IF(OFFSET('Sanitation Data'!$G$32,0,10*ROW('Sanitation Data'!G99))="","",OFFSET('Sanitation Data'!$G$32,0,10*ROW('Sanitation Data'!G99)))</f>
        <v/>
      </c>
      <c r="DI105" s="36" t="str">
        <f ca="true">+IF(OFFSET('Sanitation Data'!$G$33,0,10*ROW('Sanitation Data'!G99))="","",OFFSET('Sanitation Data'!$G$33,0,10*ROW('Sanitation Data'!G99)))</f>
        <v/>
      </c>
      <c r="DJ105" s="36" t="str">
        <f ca="true">+IF(OFFSET('Sanitation Data'!$H$29,0,10*ROW('Sanitation Data'!H99))="","",OFFSET('Sanitation Data'!$H$29,0,10*ROW('Sanitation Data'!H99)))</f>
        <v/>
      </c>
      <c r="DK105" s="36" t="str">
        <f ca="true">+IF(OFFSET('Sanitation Data'!$H$30,0,10*ROW('Sanitation Data'!H99))="","",OFFSET('Sanitation Data'!$H$30,0,10*ROW('Sanitation Data'!H99)))</f>
        <v/>
      </c>
      <c r="DL105" s="36" t="str">
        <f ca="true">+IF(OFFSET('Sanitation Data'!$H$31,0,10*ROW('Sanitation Data'!H99))="","",OFFSET('Sanitation Data'!$H$31,0,10*ROW('Sanitation Data'!H99)))</f>
        <v/>
      </c>
      <c r="DM105" s="36" t="str">
        <f ca="true">+IF(OFFSET('Sanitation Data'!$H$32,0,10*ROW('Sanitation Data'!H99))="","",OFFSET('Sanitation Data'!$H$32,0,10*ROW('Sanitation Data'!H99)))</f>
        <v/>
      </c>
      <c r="DN105" s="36" t="str">
        <f ca="true">+IF(OFFSET('Sanitation Data'!$H$33,0,10*ROW('Sanitation Data'!H99))="","",OFFSET('Sanitation Data'!$H$33,0,10*ROW('Sanitation Data'!H99)))</f>
        <v/>
      </c>
      <c r="DO105" s="36" t="str">
        <f ca="true">+IF(OFFSET('Hygiene Data'!$C$12,0,10*ROW('Hygiene Data'!C99))="","",OFFSET('Hygiene Data'!$C$12,0,10*ROW('Hygiene Data'!C99)))</f>
        <v/>
      </c>
      <c r="DP105" s="36" t="str">
        <f ca="true">+IF(OFFSET('Hygiene Data'!$C$13,0,10*ROW('Hygiene Data'!C99))="","",OFFSET('Hygiene Data'!$C$13,0,10*ROW('Hygiene Data'!C99)))</f>
        <v/>
      </c>
      <c r="DQ105" s="36" t="str">
        <f ca="true">+IF(OFFSET('Hygiene Data'!$C$14,0,10*ROW('Hygiene Data'!C99))="","",OFFSET('Hygiene Data'!$C$14,0,10*ROW('Hygiene Data'!C99)))</f>
        <v/>
      </c>
      <c r="DR105" s="36" t="str">
        <f ca="true">+IF(OFFSET('Hygiene Data'!$D$12,0,10*ROW('Hygiene Data'!D99))="","",OFFSET('Hygiene Data'!$D$12,0,10*ROW('Hygiene Data'!D99)))</f>
        <v/>
      </c>
      <c r="DS105" s="36" t="str">
        <f ca="true">+IF(OFFSET('Hygiene Data'!$D$13,0,10*ROW('Hygiene Data'!D99))="","",OFFSET('Hygiene Data'!$D$13,0,10*ROW('Hygiene Data'!D99)))</f>
        <v/>
      </c>
      <c r="DT105" s="36" t="str">
        <f ca="true">+IF(OFFSET('Hygiene Data'!$D$14,0,10*ROW('Hygiene Data'!D99))="","",OFFSET('Hygiene Data'!$D$14,0,10*ROW('Hygiene Data'!D99)))</f>
        <v/>
      </c>
      <c r="DU105" s="36" t="str">
        <f ca="true">+IF(OFFSET('Hygiene Data'!$E$12,0,10*ROW('Hygiene Data'!E99))="","",OFFSET('Hygiene Data'!$E$12,0,10*ROW('Hygiene Data'!E99)))</f>
        <v/>
      </c>
      <c r="DV105" s="36" t="str">
        <f ca="true">+IF(OFFSET('Hygiene Data'!$E$13,0,10*ROW('Hygiene Data'!E99))="","",OFFSET('Hygiene Data'!$E$13,0,10*ROW('Hygiene Data'!E99)))</f>
        <v/>
      </c>
      <c r="DW105" s="36" t="str">
        <f ca="true">+IF(OFFSET('Hygiene Data'!$E$14,0,10*ROW('Hygiene Data'!E99))="","",OFFSET('Hygiene Data'!$E$14,0,10*ROW('Hygiene Data'!E99)))</f>
        <v/>
      </c>
      <c r="DX105" s="36" t="str">
        <f ca="true">+IF(OFFSET('Hygiene Data'!$F$12,0,10*ROW('Hygiene Data'!F99))="","",OFFSET('Hygiene Data'!$F$12,0,10*ROW('Hygiene Data'!F99)))</f>
        <v/>
      </c>
      <c r="DY105" s="36" t="str">
        <f ca="true">+IF(OFFSET('Hygiene Data'!$F$13,0,10*ROW('Hygiene Data'!F99))="","",OFFSET('Hygiene Data'!$F$13,0,10*ROW('Hygiene Data'!F99)))</f>
        <v/>
      </c>
      <c r="DZ105" s="36" t="str">
        <f ca="true">+IF(OFFSET('Hygiene Data'!$F$14,0,10*ROW('Hygiene Data'!F99))="","",OFFSET('Hygiene Data'!$F$14,0,10*ROW('Hygiene Data'!F99)))</f>
        <v/>
      </c>
      <c r="EA105" s="36" t="str">
        <f ca="true">+IF(OFFSET('Hygiene Data'!$G$12,0,10*ROW('Hygiene Data'!G99))="","",OFFSET('Hygiene Data'!$G$12,0,10*ROW('Hygiene Data'!G99)))</f>
        <v/>
      </c>
      <c r="EB105" s="36" t="str">
        <f ca="true">+IF(OFFSET('Hygiene Data'!$G$13,0,10*ROW('Hygiene Data'!G99))="","",OFFSET('Hygiene Data'!$G$13,0,10*ROW('Hygiene Data'!G99)))</f>
        <v/>
      </c>
      <c r="EC105" s="36" t="str">
        <f ca="true">+IF(OFFSET('Hygiene Data'!$G$14,0,10*ROW('Hygiene Data'!G99))="","",OFFSET('Hygiene Data'!$G$14,0,10*ROW('Hygiene Data'!G99)))</f>
        <v/>
      </c>
      <c r="ED105" s="36" t="str">
        <f ca="true">+IF(OFFSET('Hygiene Data'!$H$12,0,10*ROW('Hygiene Data'!H99))="","",OFFSET('Hygiene Data'!$H$12,0,10*ROW('Hygiene Data'!H99)))</f>
        <v/>
      </c>
      <c r="EE105" s="36" t="str">
        <f ca="true">+IF(OFFSET('Hygiene Data'!$H$13,0,10*ROW('Hygiene Data'!H99))="","",OFFSET('Hygiene Data'!$H$13,0,10*ROW('Hygiene Data'!H99)))</f>
        <v/>
      </c>
      <c r="EF105" s="36" t="str">
        <f ca="true">+IF(OFFSET('Hygiene Data'!$H$14,0,10*ROW('Hygiene Data'!H99))="","",OFFSET('Hygiene Data'!$H$14,0,10*ROW('Hygiene Data'!H99)))</f>
        <v/>
      </c>
    </row>
    <row r="106" x14ac:dyDescent="0.2">
      <c r="A106" s="59" t="str">
        <f ca="true">+IF(OFFSET('Water Data'!$B$1,0,10*ROW('Water Data'!B103))="","",OFFSET('Water Data'!$B$1,0,10*ROW('Water Data'!B103)))</f>
        <v/>
      </c>
      <c r="B106" s="59" t="str">
        <f ca="true">+IF(OFFSET('Water Data'!$A$3,0,10*ROW('Water Data'!A103))="","",OFFSET('Water Data'!$A$3,0,10*ROW('Water Data'!A103)))</f>
        <v/>
      </c>
      <c r="C106" s="59" t="str">
        <f ca="true">+IF(OFFSET('Water Data'!$C$3,0,10*ROW('Water Data'!C103))="","",OFFSET('Water Data'!$C$3,0,10*ROW('Water Data'!C103)))</f>
        <v/>
      </c>
      <c r="D106" s="252"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52"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52"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52"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52"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52"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52"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52"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52"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52"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52"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52"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52"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52"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52"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52"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52"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52"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3"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3"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3"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3"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3"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3"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3"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3"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3"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3"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3"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3"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3"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3"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3"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3"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3"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3"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3"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3"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3"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3"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3"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3"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3"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3"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3"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3"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3"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3"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4"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4"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4"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4"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4"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4"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4"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4"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4"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4"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4"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4"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4"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4"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4"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4"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4"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4"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6" t="str">
        <f ca="true">+IF(OFFSET('Water Data'!$C$28,0,10*ROW('Water Data'!C100))="","",OFFSET('Water Data'!$C$28,0,10*ROW('Water Data'!C100)))</f>
        <v/>
      </c>
      <c r="BT106" s="36" t="str">
        <f ca="true">+IF(OFFSET('Water Data'!$C$29,0,10*ROW('Water Data'!C100))="","",OFFSET('Water Data'!$C$29,0,10*ROW('Water Data'!C100)))</f>
        <v/>
      </c>
      <c r="BU106" s="36" t="str">
        <f ca="true">+IF(OFFSET('Water Data'!$C$30,0,10*ROW('Water Data'!C100))="","",OFFSET('Water Data'!$C$30,0,10*ROW('Water Data'!C100)))</f>
        <v/>
      </c>
      <c r="BV106" s="36" t="str">
        <f ca="true">+IF(OFFSET('Water Data'!$D$28,0,10*ROW('Water Data'!D100))="","",OFFSET('Water Data'!$D$28,0,10*ROW('Water Data'!D100)))</f>
        <v/>
      </c>
      <c r="BW106" s="36" t="str">
        <f ca="true">+IF(OFFSET('Water Data'!$D$29,0,10*ROW('Water Data'!D100))="","",OFFSET('Water Data'!$D$29,0,10*ROW('Water Data'!D100)))</f>
        <v/>
      </c>
      <c r="BX106" s="36" t="str">
        <f ca="true">+IF(OFFSET('Water Data'!$D$30,0,10*ROW('Water Data'!D100))="","",OFFSET('Water Data'!$D$30,0,10*ROW('Water Data'!D100)))</f>
        <v/>
      </c>
      <c r="BY106" s="36" t="str">
        <f ca="true">+IF(OFFSET('Water Data'!$E$28,0,10*ROW('Water Data'!E100))="","",OFFSET('Water Data'!$E$28,0,10*ROW('Water Data'!E100)))</f>
        <v/>
      </c>
      <c r="BZ106" s="36" t="str">
        <f ca="true">+IF(OFFSET('Water Data'!$E$29,0,10*ROW('Water Data'!E100))="","",OFFSET('Water Data'!$E$29,0,10*ROW('Water Data'!E100)))</f>
        <v/>
      </c>
      <c r="CA106" s="36" t="str">
        <f ca="true">+IF(OFFSET('Water Data'!$E$30,0,10*ROW('Water Data'!E100))="","",OFFSET('Water Data'!$E$30,0,10*ROW('Water Data'!E100)))</f>
        <v/>
      </c>
      <c r="CB106" s="36" t="str">
        <f ca="true">+IF(OFFSET('Water Data'!$F$28,0,10*ROW('Water Data'!F100))="","",OFFSET('Water Data'!$F$28,0,10*ROW('Water Data'!F100)))</f>
        <v/>
      </c>
      <c r="CC106" s="36" t="str">
        <f ca="true">+IF(OFFSET('Water Data'!$F$29,0,10*ROW('Water Data'!F100))="","",OFFSET('Water Data'!$F$29,0,10*ROW('Water Data'!F100)))</f>
        <v/>
      </c>
      <c r="CD106" s="36" t="str">
        <f ca="true">+IF(OFFSET('Water Data'!$F$30,0,10*ROW('Water Data'!F100))="","",OFFSET('Water Data'!$F$30,0,10*ROW('Water Data'!F100)))</f>
        <v/>
      </c>
      <c r="CE106" s="36" t="str">
        <f ca="true">+IF(OFFSET('Water Data'!$G$28,0,10*ROW('Water Data'!G100))="","",OFFSET('Water Data'!$G$28,0,10*ROW('Water Data'!G100)))</f>
        <v/>
      </c>
      <c r="CF106" s="36" t="str">
        <f ca="true">+IF(OFFSET('Water Data'!$G$29,0,10*ROW('Water Data'!G100))="","",OFFSET('Water Data'!$G$29,0,10*ROW('Water Data'!G100)))</f>
        <v/>
      </c>
      <c r="CG106" s="36" t="str">
        <f ca="true">+IF(OFFSET('Water Data'!$G$30,0,10*ROW('Water Data'!G100))="","",OFFSET('Water Data'!$G$30,0,10*ROW('Water Data'!G100)))</f>
        <v/>
      </c>
      <c r="CH106" s="36" t="str">
        <f ca="true">+IF(OFFSET('Water Data'!$H$28,0,10*ROW('Water Data'!H100))="","",OFFSET('Water Data'!$H$28,0,10*ROW('Water Data'!H100)))</f>
        <v/>
      </c>
      <c r="CI106" s="36" t="str">
        <f ca="true">+IF(OFFSET('Water Data'!$H$29,0,10*ROW('Water Data'!H100))="","",OFFSET('Water Data'!$H$29,0,10*ROW('Water Data'!H100)))</f>
        <v/>
      </c>
      <c r="CJ106" s="36" t="str">
        <f ca="true">+IF(OFFSET('Water Data'!$H$30,0,10*ROW('Water Data'!H100))="","",OFFSET('Water Data'!$H$30,0,10*ROW('Water Data'!H100)))</f>
        <v/>
      </c>
      <c r="CK106" s="36" t="str">
        <f ca="true">+IF(OFFSET('Sanitation Data'!$C$29,0,10*ROW('Sanitation Data'!C100))="","",OFFSET('Sanitation Data'!$C$29,0,10*ROW('Sanitation Data'!C100)))</f>
        <v/>
      </c>
      <c r="CL106" s="36" t="str">
        <f ca="true">+IF(OFFSET('Sanitation Data'!$C$30,0,10*ROW('Sanitation Data'!C100))="","",OFFSET('Sanitation Data'!$C$30,0,10*ROW('Sanitation Data'!C100)))</f>
        <v/>
      </c>
      <c r="CM106" s="36" t="str">
        <f ca="true">+IF(OFFSET('Sanitation Data'!$C$31,0,10*ROW('Sanitation Data'!C100))="","",OFFSET('Sanitation Data'!$C$31,0,10*ROW('Sanitation Data'!C100)))</f>
        <v/>
      </c>
      <c r="CN106" s="36" t="str">
        <f ca="true">+IF(OFFSET('Sanitation Data'!$C$32,0,10*ROW('Sanitation Data'!C100))="","",OFFSET('Sanitation Data'!$C$32,0,10*ROW('Sanitation Data'!C100)))</f>
        <v/>
      </c>
      <c r="CO106" s="36" t="str">
        <f ca="true">+IF(OFFSET('Sanitation Data'!$C$33,0,10*ROW('Sanitation Data'!C100))="","",OFFSET('Sanitation Data'!$C$33,0,10*ROW('Sanitation Data'!C100)))</f>
        <v/>
      </c>
      <c r="CP106" s="36" t="str">
        <f ca="true">+IF(OFFSET('Sanitation Data'!$D$29,0,10*ROW('Sanitation Data'!D100))="","",OFFSET('Sanitation Data'!$D$29,0,10*ROW('Sanitation Data'!D100)))</f>
        <v/>
      </c>
      <c r="CQ106" s="36" t="str">
        <f ca="true">+IF(OFFSET('Sanitation Data'!$D$30,0,10*ROW('Sanitation Data'!D100))="","",OFFSET('Sanitation Data'!$D$30,0,10*ROW('Sanitation Data'!D100)))</f>
        <v/>
      </c>
      <c r="CR106" s="36" t="str">
        <f ca="true">+IF(OFFSET('Sanitation Data'!$D$31,0,10*ROW('Sanitation Data'!D100))="","",OFFSET('Sanitation Data'!$D$31,0,10*ROW('Sanitation Data'!D100)))</f>
        <v/>
      </c>
      <c r="CS106" s="36" t="str">
        <f ca="true">+IF(OFFSET('Sanitation Data'!$D$32,0,10*ROW('Sanitation Data'!D100))="","",OFFSET('Sanitation Data'!$D$32,0,10*ROW('Sanitation Data'!D100)))</f>
        <v/>
      </c>
      <c r="CT106" s="36" t="str">
        <f ca="true">+IF(OFFSET('Sanitation Data'!$D$33,0,10*ROW('Sanitation Data'!D100))="","",OFFSET('Sanitation Data'!$D$33,0,10*ROW('Sanitation Data'!D100)))</f>
        <v/>
      </c>
      <c r="CU106" s="36" t="str">
        <f ca="true">+IF(OFFSET('Sanitation Data'!$E$29,0,10*ROW('Sanitation Data'!E100))="","",OFFSET('Sanitation Data'!$E$29,0,10*ROW('Sanitation Data'!E100)))</f>
        <v/>
      </c>
      <c r="CV106" s="36" t="str">
        <f ca="true">+IF(OFFSET('Sanitation Data'!$E$30,0,10*ROW('Sanitation Data'!E100))="","",OFFSET('Sanitation Data'!$E$30,0,10*ROW('Sanitation Data'!E100)))</f>
        <v/>
      </c>
      <c r="CW106" s="36" t="str">
        <f ca="true">+IF(OFFSET('Sanitation Data'!$E$31,0,10*ROW('Sanitation Data'!E100))="","",OFFSET('Sanitation Data'!$E$31,0,10*ROW('Sanitation Data'!E100)))</f>
        <v/>
      </c>
      <c r="CX106" s="36" t="str">
        <f ca="true">+IF(OFFSET('Sanitation Data'!$E$32,0,10*ROW('Sanitation Data'!E100))="","",OFFSET('Sanitation Data'!$E$32,0,10*ROW('Sanitation Data'!E100)))</f>
        <v/>
      </c>
      <c r="CY106" s="36" t="str">
        <f ca="true">+IF(OFFSET('Sanitation Data'!$E$33,0,10*ROW('Sanitation Data'!E100))="","",OFFSET('Sanitation Data'!$E$33,0,10*ROW('Sanitation Data'!E100)))</f>
        <v/>
      </c>
      <c r="CZ106" s="36" t="str">
        <f ca="true">+IF(OFFSET('Sanitation Data'!$F$29,0,10*ROW('Sanitation Data'!F100))="","",OFFSET('Sanitation Data'!$F$29,0,10*ROW('Sanitation Data'!F100)))</f>
        <v/>
      </c>
      <c r="DA106" s="36" t="str">
        <f ca="true">+IF(OFFSET('Sanitation Data'!$F$30,0,10*ROW('Sanitation Data'!F100))="","",OFFSET('Sanitation Data'!$F$30,0,10*ROW('Sanitation Data'!F100)))</f>
        <v/>
      </c>
      <c r="DB106" s="36" t="str">
        <f ca="true">+IF(OFFSET('Sanitation Data'!$F$31,0,10*ROW('Sanitation Data'!F100))="","",OFFSET('Sanitation Data'!$F$31,0,10*ROW('Sanitation Data'!F100)))</f>
        <v/>
      </c>
      <c r="DC106" s="36" t="str">
        <f ca="true">+IF(OFFSET('Sanitation Data'!$F$32,0,10*ROW('Sanitation Data'!F100))="","",OFFSET('Sanitation Data'!$F$32,0,10*ROW('Sanitation Data'!F100)))</f>
        <v/>
      </c>
      <c r="DD106" s="36" t="str">
        <f ca="true">+IF(OFFSET('Sanitation Data'!$F$33,0,10*ROW('Sanitation Data'!F100))="","",OFFSET('Sanitation Data'!$F$33,0,10*ROW('Sanitation Data'!F100)))</f>
        <v/>
      </c>
      <c r="DE106" s="36" t="str">
        <f ca="true">+IF(OFFSET('Sanitation Data'!$G$29,0,10*ROW('Sanitation Data'!G100))="","",OFFSET('Sanitation Data'!$G$29,0,10*ROW('Sanitation Data'!G100)))</f>
        <v/>
      </c>
      <c r="DF106" s="36" t="str">
        <f ca="true">+IF(OFFSET('Sanitation Data'!$G$30,0,10*ROW('Sanitation Data'!G100))="","",OFFSET('Sanitation Data'!$G$30,0,10*ROW('Sanitation Data'!G100)))</f>
        <v/>
      </c>
      <c r="DG106" s="36" t="str">
        <f ca="true">+IF(OFFSET('Sanitation Data'!$G$31,0,10*ROW('Sanitation Data'!G100))="","",OFFSET('Sanitation Data'!$G$31,0,10*ROW('Sanitation Data'!G100)))</f>
        <v/>
      </c>
      <c r="DH106" s="36" t="str">
        <f ca="true">+IF(OFFSET('Sanitation Data'!$G$32,0,10*ROW('Sanitation Data'!G100))="","",OFFSET('Sanitation Data'!$G$32,0,10*ROW('Sanitation Data'!G100)))</f>
        <v/>
      </c>
      <c r="DI106" s="36" t="str">
        <f ca="true">+IF(OFFSET('Sanitation Data'!$G$33,0,10*ROW('Sanitation Data'!G100))="","",OFFSET('Sanitation Data'!$G$33,0,10*ROW('Sanitation Data'!G100)))</f>
        <v/>
      </c>
      <c r="DJ106" s="36" t="str">
        <f ca="true">+IF(OFFSET('Sanitation Data'!$H$29,0,10*ROW('Sanitation Data'!H100))="","",OFFSET('Sanitation Data'!$H$29,0,10*ROW('Sanitation Data'!H100)))</f>
        <v/>
      </c>
      <c r="DK106" s="36" t="str">
        <f ca="true">+IF(OFFSET('Sanitation Data'!$H$30,0,10*ROW('Sanitation Data'!H100))="","",OFFSET('Sanitation Data'!$H$30,0,10*ROW('Sanitation Data'!H100)))</f>
        <v/>
      </c>
      <c r="DL106" s="36" t="str">
        <f ca="true">+IF(OFFSET('Sanitation Data'!$H$31,0,10*ROW('Sanitation Data'!H100))="","",OFFSET('Sanitation Data'!$H$31,0,10*ROW('Sanitation Data'!H100)))</f>
        <v/>
      </c>
      <c r="DM106" s="36" t="str">
        <f ca="true">+IF(OFFSET('Sanitation Data'!$H$32,0,10*ROW('Sanitation Data'!H100))="","",OFFSET('Sanitation Data'!$H$32,0,10*ROW('Sanitation Data'!H100)))</f>
        <v/>
      </c>
      <c r="DN106" s="36" t="str">
        <f ca="true">+IF(OFFSET('Sanitation Data'!$H$33,0,10*ROW('Sanitation Data'!H100))="","",OFFSET('Sanitation Data'!$H$33,0,10*ROW('Sanitation Data'!H100)))</f>
        <v/>
      </c>
      <c r="DO106" s="36" t="str">
        <f ca="true">+IF(OFFSET('Hygiene Data'!$C$12,0,10*ROW('Hygiene Data'!C100))="","",OFFSET('Hygiene Data'!$C$12,0,10*ROW('Hygiene Data'!C100)))</f>
        <v/>
      </c>
      <c r="DP106" s="36" t="str">
        <f ca="true">+IF(OFFSET('Hygiene Data'!$C$13,0,10*ROW('Hygiene Data'!C100))="","",OFFSET('Hygiene Data'!$C$13,0,10*ROW('Hygiene Data'!C100)))</f>
        <v/>
      </c>
      <c r="DQ106" s="36" t="str">
        <f ca="true">+IF(OFFSET('Hygiene Data'!$C$14,0,10*ROW('Hygiene Data'!C100))="","",OFFSET('Hygiene Data'!$C$14,0,10*ROW('Hygiene Data'!C100)))</f>
        <v/>
      </c>
      <c r="DR106" s="36" t="str">
        <f ca="true">+IF(OFFSET('Hygiene Data'!$D$12,0,10*ROW('Hygiene Data'!D100))="","",OFFSET('Hygiene Data'!$D$12,0,10*ROW('Hygiene Data'!D100)))</f>
        <v/>
      </c>
      <c r="DS106" s="36" t="str">
        <f ca="true">+IF(OFFSET('Hygiene Data'!$D$13,0,10*ROW('Hygiene Data'!D100))="","",OFFSET('Hygiene Data'!$D$13,0,10*ROW('Hygiene Data'!D100)))</f>
        <v/>
      </c>
      <c r="DT106" s="36" t="str">
        <f ca="true">+IF(OFFSET('Hygiene Data'!$D$14,0,10*ROW('Hygiene Data'!D100))="","",OFFSET('Hygiene Data'!$D$14,0,10*ROW('Hygiene Data'!D100)))</f>
        <v/>
      </c>
      <c r="DU106" s="36" t="str">
        <f ca="true">+IF(OFFSET('Hygiene Data'!$E$12,0,10*ROW('Hygiene Data'!E100))="","",OFFSET('Hygiene Data'!$E$12,0,10*ROW('Hygiene Data'!E100)))</f>
        <v/>
      </c>
      <c r="DV106" s="36" t="str">
        <f ca="true">+IF(OFFSET('Hygiene Data'!$E$13,0,10*ROW('Hygiene Data'!E100))="","",OFFSET('Hygiene Data'!$E$13,0,10*ROW('Hygiene Data'!E100)))</f>
        <v/>
      </c>
      <c r="DW106" s="36" t="str">
        <f ca="true">+IF(OFFSET('Hygiene Data'!$E$14,0,10*ROW('Hygiene Data'!E100))="","",OFFSET('Hygiene Data'!$E$14,0,10*ROW('Hygiene Data'!E100)))</f>
        <v/>
      </c>
      <c r="DX106" s="36" t="str">
        <f ca="true">+IF(OFFSET('Hygiene Data'!$F$12,0,10*ROW('Hygiene Data'!F100))="","",OFFSET('Hygiene Data'!$F$12,0,10*ROW('Hygiene Data'!F100)))</f>
        <v/>
      </c>
      <c r="DY106" s="36" t="str">
        <f ca="true">+IF(OFFSET('Hygiene Data'!$F$13,0,10*ROW('Hygiene Data'!F100))="","",OFFSET('Hygiene Data'!$F$13,0,10*ROW('Hygiene Data'!F100)))</f>
        <v/>
      </c>
      <c r="DZ106" s="36" t="str">
        <f ca="true">+IF(OFFSET('Hygiene Data'!$F$14,0,10*ROW('Hygiene Data'!F100))="","",OFFSET('Hygiene Data'!$F$14,0,10*ROW('Hygiene Data'!F100)))</f>
        <v/>
      </c>
      <c r="EA106" s="36" t="str">
        <f ca="true">+IF(OFFSET('Hygiene Data'!$G$12,0,10*ROW('Hygiene Data'!G100))="","",OFFSET('Hygiene Data'!$G$12,0,10*ROW('Hygiene Data'!G100)))</f>
        <v/>
      </c>
      <c r="EB106" s="36" t="str">
        <f ca="true">+IF(OFFSET('Hygiene Data'!$G$13,0,10*ROW('Hygiene Data'!G100))="","",OFFSET('Hygiene Data'!$G$13,0,10*ROW('Hygiene Data'!G100)))</f>
        <v/>
      </c>
      <c r="EC106" s="36" t="str">
        <f ca="true">+IF(OFFSET('Hygiene Data'!$G$14,0,10*ROW('Hygiene Data'!G100))="","",OFFSET('Hygiene Data'!$G$14,0,10*ROW('Hygiene Data'!G100)))</f>
        <v/>
      </c>
      <c r="ED106" s="36" t="str">
        <f ca="true">+IF(OFFSET('Hygiene Data'!$H$12,0,10*ROW('Hygiene Data'!H100))="","",OFFSET('Hygiene Data'!$H$12,0,10*ROW('Hygiene Data'!H100)))</f>
        <v/>
      </c>
      <c r="EE106" s="36" t="str">
        <f ca="true">+IF(OFFSET('Hygiene Data'!$H$13,0,10*ROW('Hygiene Data'!H100))="","",OFFSET('Hygiene Data'!$H$13,0,10*ROW('Hygiene Data'!H100)))</f>
        <v/>
      </c>
      <c r="EF106" s="36" t="str">
        <f ca="true">+IF(OFFSET('Hygiene Data'!$H$14,0,10*ROW('Hygiene Data'!H100))="","",OFFSET('Hygiene Data'!$H$14,0,10*ROW('Hygiene Data'!H100)))</f>
        <v/>
      </c>
    </row>
    <row r="107" x14ac:dyDescent="0.2">
      <c r="A107" s="59" t="str">
        <f ca="true">+IF(OFFSET('Water Data'!$B$1,0,10*ROW('Water Data'!B104))="","",OFFSET('Water Data'!$B$1,0,10*ROW('Water Data'!B104)))</f>
        <v/>
      </c>
      <c r="B107" s="59" t="str">
        <f ca="true">+IF(OFFSET('Water Data'!$A$3,0,10*ROW('Water Data'!A104))="","",OFFSET('Water Data'!$A$3,0,10*ROW('Water Data'!A104)))</f>
        <v/>
      </c>
      <c r="C107" s="59" t="str">
        <f ca="true">+IF(OFFSET('Water Data'!$C$3,0,10*ROW('Water Data'!C104))="","",OFFSET('Water Data'!$C$3,0,10*ROW('Water Data'!C104)))</f>
        <v/>
      </c>
      <c r="D107" s="252"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52"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52"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52"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52"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52"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52"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52"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52"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52"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52"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52"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52"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52"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52"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52"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52"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52"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3"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3"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3"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3"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3"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3"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3"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3"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3"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3"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3"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3"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3"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3"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3"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3"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3"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3"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3"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3"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3"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3"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3"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3"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3"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3"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3"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3"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3"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3"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4"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4"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4"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4"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4"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4"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4"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4"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4"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4"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4"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4"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4"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4"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4"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4"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4"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4"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6" t="str">
        <f ca="true">+IF(OFFSET('Water Data'!$C$28,0,10*ROW('Water Data'!C101))="","",OFFSET('Water Data'!$C$28,0,10*ROW('Water Data'!C101)))</f>
        <v/>
      </c>
      <c r="BT107" s="36" t="str">
        <f ca="true">+IF(OFFSET('Water Data'!$C$29,0,10*ROW('Water Data'!C101))="","",OFFSET('Water Data'!$C$29,0,10*ROW('Water Data'!C101)))</f>
        <v/>
      </c>
      <c r="BU107" s="36" t="str">
        <f ca="true">+IF(OFFSET('Water Data'!$C$30,0,10*ROW('Water Data'!C101))="","",OFFSET('Water Data'!$C$30,0,10*ROW('Water Data'!C101)))</f>
        <v/>
      </c>
      <c r="BV107" s="36" t="str">
        <f ca="true">+IF(OFFSET('Water Data'!$D$28,0,10*ROW('Water Data'!D101))="","",OFFSET('Water Data'!$D$28,0,10*ROW('Water Data'!D101)))</f>
        <v/>
      </c>
      <c r="BW107" s="36" t="str">
        <f ca="true">+IF(OFFSET('Water Data'!$D$29,0,10*ROW('Water Data'!D101))="","",OFFSET('Water Data'!$D$29,0,10*ROW('Water Data'!D101)))</f>
        <v/>
      </c>
      <c r="BX107" s="36" t="str">
        <f ca="true">+IF(OFFSET('Water Data'!$D$30,0,10*ROW('Water Data'!D101))="","",OFFSET('Water Data'!$D$30,0,10*ROW('Water Data'!D101)))</f>
        <v/>
      </c>
      <c r="BY107" s="36" t="str">
        <f ca="true">+IF(OFFSET('Water Data'!$E$28,0,10*ROW('Water Data'!E101))="","",OFFSET('Water Data'!$E$28,0,10*ROW('Water Data'!E101)))</f>
        <v/>
      </c>
      <c r="BZ107" s="36" t="str">
        <f ca="true">+IF(OFFSET('Water Data'!$E$29,0,10*ROW('Water Data'!E101))="","",OFFSET('Water Data'!$E$29,0,10*ROW('Water Data'!E101)))</f>
        <v/>
      </c>
      <c r="CA107" s="36" t="str">
        <f ca="true">+IF(OFFSET('Water Data'!$E$30,0,10*ROW('Water Data'!E101))="","",OFFSET('Water Data'!$E$30,0,10*ROW('Water Data'!E101)))</f>
        <v/>
      </c>
      <c r="CB107" s="36" t="str">
        <f ca="true">+IF(OFFSET('Water Data'!$F$28,0,10*ROW('Water Data'!F101))="","",OFFSET('Water Data'!$F$28,0,10*ROW('Water Data'!F101)))</f>
        <v/>
      </c>
      <c r="CC107" s="36" t="str">
        <f ca="true">+IF(OFFSET('Water Data'!$F$29,0,10*ROW('Water Data'!F101))="","",OFFSET('Water Data'!$F$29,0,10*ROW('Water Data'!F101)))</f>
        <v/>
      </c>
      <c r="CD107" s="36" t="str">
        <f ca="true">+IF(OFFSET('Water Data'!$F$30,0,10*ROW('Water Data'!F101))="","",OFFSET('Water Data'!$F$30,0,10*ROW('Water Data'!F101)))</f>
        <v/>
      </c>
      <c r="CE107" s="36" t="str">
        <f ca="true">+IF(OFFSET('Water Data'!$G$28,0,10*ROW('Water Data'!G101))="","",OFFSET('Water Data'!$G$28,0,10*ROW('Water Data'!G101)))</f>
        <v/>
      </c>
      <c r="CF107" s="36" t="str">
        <f ca="true">+IF(OFFSET('Water Data'!$G$29,0,10*ROW('Water Data'!G101))="","",OFFSET('Water Data'!$G$29,0,10*ROW('Water Data'!G101)))</f>
        <v/>
      </c>
      <c r="CG107" s="36" t="str">
        <f ca="true">+IF(OFFSET('Water Data'!$G$30,0,10*ROW('Water Data'!G101))="","",OFFSET('Water Data'!$G$30,0,10*ROW('Water Data'!G101)))</f>
        <v/>
      </c>
      <c r="CH107" s="36" t="str">
        <f ca="true">+IF(OFFSET('Water Data'!$H$28,0,10*ROW('Water Data'!H101))="","",OFFSET('Water Data'!$H$28,0,10*ROW('Water Data'!H101)))</f>
        <v/>
      </c>
      <c r="CI107" s="36" t="str">
        <f ca="true">+IF(OFFSET('Water Data'!$H$29,0,10*ROW('Water Data'!H101))="","",OFFSET('Water Data'!$H$29,0,10*ROW('Water Data'!H101)))</f>
        <v/>
      </c>
      <c r="CJ107" s="36" t="str">
        <f ca="true">+IF(OFFSET('Water Data'!$H$30,0,10*ROW('Water Data'!H101))="","",OFFSET('Water Data'!$H$30,0,10*ROW('Water Data'!H101)))</f>
        <v/>
      </c>
      <c r="CK107" s="36" t="str">
        <f ca="true">+IF(OFFSET('Sanitation Data'!$C$29,0,10*ROW('Sanitation Data'!C101))="","",OFFSET('Sanitation Data'!$C$29,0,10*ROW('Sanitation Data'!C101)))</f>
        <v/>
      </c>
      <c r="CL107" s="36" t="str">
        <f ca="true">+IF(OFFSET('Sanitation Data'!$C$30,0,10*ROW('Sanitation Data'!C101))="","",OFFSET('Sanitation Data'!$C$30,0,10*ROW('Sanitation Data'!C101)))</f>
        <v/>
      </c>
      <c r="CM107" s="36" t="str">
        <f ca="true">+IF(OFFSET('Sanitation Data'!$C$31,0,10*ROW('Sanitation Data'!C101))="","",OFFSET('Sanitation Data'!$C$31,0,10*ROW('Sanitation Data'!C101)))</f>
        <v/>
      </c>
      <c r="CN107" s="36" t="str">
        <f ca="true">+IF(OFFSET('Sanitation Data'!$C$32,0,10*ROW('Sanitation Data'!C101))="","",OFFSET('Sanitation Data'!$C$32,0,10*ROW('Sanitation Data'!C101)))</f>
        <v/>
      </c>
      <c r="CO107" s="36" t="str">
        <f ca="true">+IF(OFFSET('Sanitation Data'!$C$33,0,10*ROW('Sanitation Data'!C101))="","",OFFSET('Sanitation Data'!$C$33,0,10*ROW('Sanitation Data'!C101)))</f>
        <v/>
      </c>
      <c r="CP107" s="36" t="str">
        <f ca="true">+IF(OFFSET('Sanitation Data'!$D$29,0,10*ROW('Sanitation Data'!D101))="","",OFFSET('Sanitation Data'!$D$29,0,10*ROW('Sanitation Data'!D101)))</f>
        <v/>
      </c>
      <c r="CQ107" s="36" t="str">
        <f ca="true">+IF(OFFSET('Sanitation Data'!$D$30,0,10*ROW('Sanitation Data'!D101))="","",OFFSET('Sanitation Data'!$D$30,0,10*ROW('Sanitation Data'!D101)))</f>
        <v/>
      </c>
      <c r="CR107" s="36" t="str">
        <f ca="true">+IF(OFFSET('Sanitation Data'!$D$31,0,10*ROW('Sanitation Data'!D101))="","",OFFSET('Sanitation Data'!$D$31,0,10*ROW('Sanitation Data'!D101)))</f>
        <v/>
      </c>
      <c r="CS107" s="36" t="str">
        <f ca="true">+IF(OFFSET('Sanitation Data'!$D$32,0,10*ROW('Sanitation Data'!D101))="","",OFFSET('Sanitation Data'!$D$32,0,10*ROW('Sanitation Data'!D101)))</f>
        <v/>
      </c>
      <c r="CT107" s="36" t="str">
        <f ca="true">+IF(OFFSET('Sanitation Data'!$D$33,0,10*ROW('Sanitation Data'!D101))="","",OFFSET('Sanitation Data'!$D$33,0,10*ROW('Sanitation Data'!D101)))</f>
        <v/>
      </c>
      <c r="CU107" s="36" t="str">
        <f ca="true">+IF(OFFSET('Sanitation Data'!$E$29,0,10*ROW('Sanitation Data'!E101))="","",OFFSET('Sanitation Data'!$E$29,0,10*ROW('Sanitation Data'!E101)))</f>
        <v/>
      </c>
      <c r="CV107" s="36" t="str">
        <f ca="true">+IF(OFFSET('Sanitation Data'!$E$30,0,10*ROW('Sanitation Data'!E101))="","",OFFSET('Sanitation Data'!$E$30,0,10*ROW('Sanitation Data'!E101)))</f>
        <v/>
      </c>
      <c r="CW107" s="36" t="str">
        <f ca="true">+IF(OFFSET('Sanitation Data'!$E$31,0,10*ROW('Sanitation Data'!E101))="","",OFFSET('Sanitation Data'!$E$31,0,10*ROW('Sanitation Data'!E101)))</f>
        <v/>
      </c>
      <c r="CX107" s="36" t="str">
        <f ca="true">+IF(OFFSET('Sanitation Data'!$E$32,0,10*ROW('Sanitation Data'!E101))="","",OFFSET('Sanitation Data'!$E$32,0,10*ROW('Sanitation Data'!E101)))</f>
        <v/>
      </c>
      <c r="CY107" s="36" t="str">
        <f ca="true">+IF(OFFSET('Sanitation Data'!$E$33,0,10*ROW('Sanitation Data'!E101))="","",OFFSET('Sanitation Data'!$E$33,0,10*ROW('Sanitation Data'!E101)))</f>
        <v/>
      </c>
      <c r="CZ107" s="36" t="str">
        <f ca="true">+IF(OFFSET('Sanitation Data'!$F$29,0,10*ROW('Sanitation Data'!F101))="","",OFFSET('Sanitation Data'!$F$29,0,10*ROW('Sanitation Data'!F101)))</f>
        <v/>
      </c>
      <c r="DA107" s="36" t="str">
        <f ca="true">+IF(OFFSET('Sanitation Data'!$F$30,0,10*ROW('Sanitation Data'!F101))="","",OFFSET('Sanitation Data'!$F$30,0,10*ROW('Sanitation Data'!F101)))</f>
        <v/>
      </c>
      <c r="DB107" s="36" t="str">
        <f ca="true">+IF(OFFSET('Sanitation Data'!$F$31,0,10*ROW('Sanitation Data'!F101))="","",OFFSET('Sanitation Data'!$F$31,0,10*ROW('Sanitation Data'!F101)))</f>
        <v/>
      </c>
      <c r="DC107" s="36" t="str">
        <f ca="true">+IF(OFFSET('Sanitation Data'!$F$32,0,10*ROW('Sanitation Data'!F101))="","",OFFSET('Sanitation Data'!$F$32,0,10*ROW('Sanitation Data'!F101)))</f>
        <v/>
      </c>
      <c r="DD107" s="36" t="str">
        <f ca="true">+IF(OFFSET('Sanitation Data'!$F$33,0,10*ROW('Sanitation Data'!F101))="","",OFFSET('Sanitation Data'!$F$33,0,10*ROW('Sanitation Data'!F101)))</f>
        <v/>
      </c>
      <c r="DE107" s="36" t="str">
        <f ca="true">+IF(OFFSET('Sanitation Data'!$G$29,0,10*ROW('Sanitation Data'!G101))="","",OFFSET('Sanitation Data'!$G$29,0,10*ROW('Sanitation Data'!G101)))</f>
        <v/>
      </c>
      <c r="DF107" s="36" t="str">
        <f ca="true">+IF(OFFSET('Sanitation Data'!$G$30,0,10*ROW('Sanitation Data'!G101))="","",OFFSET('Sanitation Data'!$G$30,0,10*ROW('Sanitation Data'!G101)))</f>
        <v/>
      </c>
      <c r="DG107" s="36" t="str">
        <f ca="true">+IF(OFFSET('Sanitation Data'!$G$31,0,10*ROW('Sanitation Data'!G101))="","",OFFSET('Sanitation Data'!$G$31,0,10*ROW('Sanitation Data'!G101)))</f>
        <v/>
      </c>
      <c r="DH107" s="36" t="str">
        <f ca="true">+IF(OFFSET('Sanitation Data'!$G$32,0,10*ROW('Sanitation Data'!G101))="","",OFFSET('Sanitation Data'!$G$32,0,10*ROW('Sanitation Data'!G101)))</f>
        <v/>
      </c>
      <c r="DI107" s="36" t="str">
        <f ca="true">+IF(OFFSET('Sanitation Data'!$G$33,0,10*ROW('Sanitation Data'!G101))="","",OFFSET('Sanitation Data'!$G$33,0,10*ROW('Sanitation Data'!G101)))</f>
        <v/>
      </c>
      <c r="DJ107" s="36" t="str">
        <f ca="true">+IF(OFFSET('Sanitation Data'!$H$29,0,10*ROW('Sanitation Data'!H101))="","",OFFSET('Sanitation Data'!$H$29,0,10*ROW('Sanitation Data'!H101)))</f>
        <v/>
      </c>
      <c r="DK107" s="36" t="str">
        <f ca="true">+IF(OFFSET('Sanitation Data'!$H$30,0,10*ROW('Sanitation Data'!H101))="","",OFFSET('Sanitation Data'!$H$30,0,10*ROW('Sanitation Data'!H101)))</f>
        <v/>
      </c>
      <c r="DL107" s="36" t="str">
        <f ca="true">+IF(OFFSET('Sanitation Data'!$H$31,0,10*ROW('Sanitation Data'!H101))="","",OFFSET('Sanitation Data'!$H$31,0,10*ROW('Sanitation Data'!H101)))</f>
        <v/>
      </c>
      <c r="DM107" s="36" t="str">
        <f ca="true">+IF(OFFSET('Sanitation Data'!$H$32,0,10*ROW('Sanitation Data'!H101))="","",OFFSET('Sanitation Data'!$H$32,0,10*ROW('Sanitation Data'!H101)))</f>
        <v/>
      </c>
      <c r="DN107" s="36" t="str">
        <f ca="true">+IF(OFFSET('Sanitation Data'!$H$33,0,10*ROW('Sanitation Data'!H101))="","",OFFSET('Sanitation Data'!$H$33,0,10*ROW('Sanitation Data'!H101)))</f>
        <v/>
      </c>
      <c r="DO107" s="36" t="str">
        <f ca="true">+IF(OFFSET('Hygiene Data'!$C$12,0,10*ROW('Hygiene Data'!C101))="","",OFFSET('Hygiene Data'!$C$12,0,10*ROW('Hygiene Data'!C101)))</f>
        <v/>
      </c>
      <c r="DP107" s="36" t="str">
        <f ca="true">+IF(OFFSET('Hygiene Data'!$C$13,0,10*ROW('Hygiene Data'!C101))="","",OFFSET('Hygiene Data'!$C$13,0,10*ROW('Hygiene Data'!C101)))</f>
        <v/>
      </c>
      <c r="DQ107" s="36" t="str">
        <f ca="true">+IF(OFFSET('Hygiene Data'!$C$14,0,10*ROW('Hygiene Data'!C101))="","",OFFSET('Hygiene Data'!$C$14,0,10*ROW('Hygiene Data'!C101)))</f>
        <v/>
      </c>
      <c r="DR107" s="36" t="str">
        <f ca="true">+IF(OFFSET('Hygiene Data'!$D$12,0,10*ROW('Hygiene Data'!D101))="","",OFFSET('Hygiene Data'!$D$12,0,10*ROW('Hygiene Data'!D101)))</f>
        <v/>
      </c>
      <c r="DS107" s="36" t="str">
        <f ca="true">+IF(OFFSET('Hygiene Data'!$D$13,0,10*ROW('Hygiene Data'!D101))="","",OFFSET('Hygiene Data'!$D$13,0,10*ROW('Hygiene Data'!D101)))</f>
        <v/>
      </c>
      <c r="DT107" s="36" t="str">
        <f ca="true">+IF(OFFSET('Hygiene Data'!$D$14,0,10*ROW('Hygiene Data'!D101))="","",OFFSET('Hygiene Data'!$D$14,0,10*ROW('Hygiene Data'!D101)))</f>
        <v/>
      </c>
      <c r="DU107" s="36" t="str">
        <f ca="true">+IF(OFFSET('Hygiene Data'!$E$12,0,10*ROW('Hygiene Data'!E101))="","",OFFSET('Hygiene Data'!$E$12,0,10*ROW('Hygiene Data'!E101)))</f>
        <v/>
      </c>
      <c r="DV107" s="36" t="str">
        <f ca="true">+IF(OFFSET('Hygiene Data'!$E$13,0,10*ROW('Hygiene Data'!E101))="","",OFFSET('Hygiene Data'!$E$13,0,10*ROW('Hygiene Data'!E101)))</f>
        <v/>
      </c>
      <c r="DW107" s="36" t="str">
        <f ca="true">+IF(OFFSET('Hygiene Data'!$E$14,0,10*ROW('Hygiene Data'!E101))="","",OFFSET('Hygiene Data'!$E$14,0,10*ROW('Hygiene Data'!E101)))</f>
        <v/>
      </c>
      <c r="DX107" s="36" t="str">
        <f ca="true">+IF(OFFSET('Hygiene Data'!$F$12,0,10*ROW('Hygiene Data'!F101))="","",OFFSET('Hygiene Data'!$F$12,0,10*ROW('Hygiene Data'!F101)))</f>
        <v/>
      </c>
      <c r="DY107" s="36" t="str">
        <f ca="true">+IF(OFFSET('Hygiene Data'!$F$13,0,10*ROW('Hygiene Data'!F101))="","",OFFSET('Hygiene Data'!$F$13,0,10*ROW('Hygiene Data'!F101)))</f>
        <v/>
      </c>
      <c r="DZ107" s="36" t="str">
        <f ca="true">+IF(OFFSET('Hygiene Data'!$F$14,0,10*ROW('Hygiene Data'!F101))="","",OFFSET('Hygiene Data'!$F$14,0,10*ROW('Hygiene Data'!F101)))</f>
        <v/>
      </c>
      <c r="EA107" s="36" t="str">
        <f ca="true">+IF(OFFSET('Hygiene Data'!$G$12,0,10*ROW('Hygiene Data'!G101))="","",OFFSET('Hygiene Data'!$G$12,0,10*ROW('Hygiene Data'!G101)))</f>
        <v/>
      </c>
      <c r="EB107" s="36" t="str">
        <f ca="true">+IF(OFFSET('Hygiene Data'!$G$13,0,10*ROW('Hygiene Data'!G101))="","",OFFSET('Hygiene Data'!$G$13,0,10*ROW('Hygiene Data'!G101)))</f>
        <v/>
      </c>
      <c r="EC107" s="36" t="str">
        <f ca="true">+IF(OFFSET('Hygiene Data'!$G$14,0,10*ROW('Hygiene Data'!G101))="","",OFFSET('Hygiene Data'!$G$14,0,10*ROW('Hygiene Data'!G101)))</f>
        <v/>
      </c>
      <c r="ED107" s="36" t="str">
        <f ca="true">+IF(OFFSET('Hygiene Data'!$H$12,0,10*ROW('Hygiene Data'!H101))="","",OFFSET('Hygiene Data'!$H$12,0,10*ROW('Hygiene Data'!H101)))</f>
        <v/>
      </c>
      <c r="EE107" s="36" t="str">
        <f ca="true">+IF(OFFSET('Hygiene Data'!$H$13,0,10*ROW('Hygiene Data'!H101))="","",OFFSET('Hygiene Data'!$H$13,0,10*ROW('Hygiene Data'!H101)))</f>
        <v/>
      </c>
      <c r="EF107" s="36" t="str">
        <f ca="true">+IF(OFFSET('Hygiene Data'!$H$14,0,10*ROW('Hygiene Data'!H101))="","",OFFSET('Hygiene Data'!$H$14,0,10*ROW('Hygiene Data'!H101)))</f>
        <v/>
      </c>
    </row>
    <row r="108" x14ac:dyDescent="0.2">
      <c r="A108" s="59" t="str">
        <f ca="true">+IF(OFFSET('Water Data'!$B$1,0,10*ROW('Water Data'!B105))="","",OFFSET('Water Data'!$B$1,0,10*ROW('Water Data'!B105)))</f>
        <v/>
      </c>
      <c r="B108" s="59" t="str">
        <f ca="true">+IF(OFFSET('Water Data'!$A$3,0,10*ROW('Water Data'!A105))="","",OFFSET('Water Data'!$A$3,0,10*ROW('Water Data'!A105)))</f>
        <v/>
      </c>
      <c r="C108" s="59" t="str">
        <f ca="true">+IF(OFFSET('Water Data'!$C$3,0,10*ROW('Water Data'!C105))="","",OFFSET('Water Data'!$C$3,0,10*ROW('Water Data'!C105)))</f>
        <v/>
      </c>
      <c r="D108" s="252"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52"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52"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52"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52"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52"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52"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52"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52"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52"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52"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52"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52"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52"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52"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52"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52"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52"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3"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3"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3"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3"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3"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3"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3"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3"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3"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3"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3"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3"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3"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3"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3"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3"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3"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3"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3"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3"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3"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3"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3"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3"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3"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3"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3"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3"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3"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3"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4"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4"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4"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4"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4"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4"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4"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4"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4"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4"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4"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4"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4"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4"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4"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4"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4"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4"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6" t="str">
        <f ca="true">+IF(OFFSET('Water Data'!$C$28,0,10*ROW('Water Data'!C102))="","",OFFSET('Water Data'!$C$28,0,10*ROW('Water Data'!C102)))</f>
        <v/>
      </c>
      <c r="BT108" s="36" t="str">
        <f ca="true">+IF(OFFSET('Water Data'!$C$29,0,10*ROW('Water Data'!C102))="","",OFFSET('Water Data'!$C$29,0,10*ROW('Water Data'!C102)))</f>
        <v/>
      </c>
      <c r="BU108" s="36" t="str">
        <f ca="true">+IF(OFFSET('Water Data'!$C$30,0,10*ROW('Water Data'!C102))="","",OFFSET('Water Data'!$C$30,0,10*ROW('Water Data'!C102)))</f>
        <v/>
      </c>
      <c r="BV108" s="36" t="str">
        <f ca="true">+IF(OFFSET('Water Data'!$D$28,0,10*ROW('Water Data'!D102))="","",OFFSET('Water Data'!$D$28,0,10*ROW('Water Data'!D102)))</f>
        <v/>
      </c>
      <c r="BW108" s="36" t="str">
        <f ca="true">+IF(OFFSET('Water Data'!$D$29,0,10*ROW('Water Data'!D102))="","",OFFSET('Water Data'!$D$29,0,10*ROW('Water Data'!D102)))</f>
        <v/>
      </c>
      <c r="BX108" s="36" t="str">
        <f ca="true">+IF(OFFSET('Water Data'!$D$30,0,10*ROW('Water Data'!D102))="","",OFFSET('Water Data'!$D$30,0,10*ROW('Water Data'!D102)))</f>
        <v/>
      </c>
      <c r="BY108" s="36" t="str">
        <f ca="true">+IF(OFFSET('Water Data'!$E$28,0,10*ROW('Water Data'!E102))="","",OFFSET('Water Data'!$E$28,0,10*ROW('Water Data'!E102)))</f>
        <v/>
      </c>
      <c r="BZ108" s="36" t="str">
        <f ca="true">+IF(OFFSET('Water Data'!$E$29,0,10*ROW('Water Data'!E102))="","",OFFSET('Water Data'!$E$29,0,10*ROW('Water Data'!E102)))</f>
        <v/>
      </c>
      <c r="CA108" s="36" t="str">
        <f ca="true">+IF(OFFSET('Water Data'!$E$30,0,10*ROW('Water Data'!E102))="","",OFFSET('Water Data'!$E$30,0,10*ROW('Water Data'!E102)))</f>
        <v/>
      </c>
      <c r="CB108" s="36" t="str">
        <f ca="true">+IF(OFFSET('Water Data'!$F$28,0,10*ROW('Water Data'!F102))="","",OFFSET('Water Data'!$F$28,0,10*ROW('Water Data'!F102)))</f>
        <v/>
      </c>
      <c r="CC108" s="36" t="str">
        <f ca="true">+IF(OFFSET('Water Data'!$F$29,0,10*ROW('Water Data'!F102))="","",OFFSET('Water Data'!$F$29,0,10*ROW('Water Data'!F102)))</f>
        <v/>
      </c>
      <c r="CD108" s="36" t="str">
        <f ca="true">+IF(OFFSET('Water Data'!$F$30,0,10*ROW('Water Data'!F102))="","",OFFSET('Water Data'!$F$30,0,10*ROW('Water Data'!F102)))</f>
        <v/>
      </c>
      <c r="CE108" s="36" t="str">
        <f ca="true">+IF(OFFSET('Water Data'!$G$28,0,10*ROW('Water Data'!G102))="","",OFFSET('Water Data'!$G$28,0,10*ROW('Water Data'!G102)))</f>
        <v/>
      </c>
      <c r="CF108" s="36" t="str">
        <f ca="true">+IF(OFFSET('Water Data'!$G$29,0,10*ROW('Water Data'!G102))="","",OFFSET('Water Data'!$G$29,0,10*ROW('Water Data'!G102)))</f>
        <v/>
      </c>
      <c r="CG108" s="36" t="str">
        <f ca="true">+IF(OFFSET('Water Data'!$G$30,0,10*ROW('Water Data'!G102))="","",OFFSET('Water Data'!$G$30,0,10*ROW('Water Data'!G102)))</f>
        <v/>
      </c>
      <c r="CH108" s="36" t="str">
        <f ca="true">+IF(OFFSET('Water Data'!$H$28,0,10*ROW('Water Data'!H102))="","",OFFSET('Water Data'!$H$28,0,10*ROW('Water Data'!H102)))</f>
        <v/>
      </c>
      <c r="CI108" s="36" t="str">
        <f ca="true">+IF(OFFSET('Water Data'!$H$29,0,10*ROW('Water Data'!H102))="","",OFFSET('Water Data'!$H$29,0,10*ROW('Water Data'!H102)))</f>
        <v/>
      </c>
      <c r="CJ108" s="36" t="str">
        <f ca="true">+IF(OFFSET('Water Data'!$H$30,0,10*ROW('Water Data'!H102))="","",OFFSET('Water Data'!$H$30,0,10*ROW('Water Data'!H102)))</f>
        <v/>
      </c>
      <c r="CK108" s="36" t="str">
        <f ca="true">+IF(OFFSET('Sanitation Data'!$C$29,0,10*ROW('Sanitation Data'!C102))="","",OFFSET('Sanitation Data'!$C$29,0,10*ROW('Sanitation Data'!C102)))</f>
        <v/>
      </c>
      <c r="CL108" s="36" t="str">
        <f ca="true">+IF(OFFSET('Sanitation Data'!$C$30,0,10*ROW('Sanitation Data'!C102))="","",OFFSET('Sanitation Data'!$C$30,0,10*ROW('Sanitation Data'!C102)))</f>
        <v/>
      </c>
      <c r="CM108" s="36" t="str">
        <f ca="true">+IF(OFFSET('Sanitation Data'!$C$31,0,10*ROW('Sanitation Data'!C102))="","",OFFSET('Sanitation Data'!$C$31,0,10*ROW('Sanitation Data'!C102)))</f>
        <v/>
      </c>
      <c r="CN108" s="36" t="str">
        <f ca="true">+IF(OFFSET('Sanitation Data'!$C$32,0,10*ROW('Sanitation Data'!C102))="","",OFFSET('Sanitation Data'!$C$32,0,10*ROW('Sanitation Data'!C102)))</f>
        <v/>
      </c>
      <c r="CO108" s="36" t="str">
        <f ca="true">+IF(OFFSET('Sanitation Data'!$C$33,0,10*ROW('Sanitation Data'!C102))="","",OFFSET('Sanitation Data'!$C$33,0,10*ROW('Sanitation Data'!C102)))</f>
        <v/>
      </c>
      <c r="CP108" s="36" t="str">
        <f ca="true">+IF(OFFSET('Sanitation Data'!$D$29,0,10*ROW('Sanitation Data'!D102))="","",OFFSET('Sanitation Data'!$D$29,0,10*ROW('Sanitation Data'!D102)))</f>
        <v/>
      </c>
      <c r="CQ108" s="36" t="str">
        <f ca="true">+IF(OFFSET('Sanitation Data'!$D$30,0,10*ROW('Sanitation Data'!D102))="","",OFFSET('Sanitation Data'!$D$30,0,10*ROW('Sanitation Data'!D102)))</f>
        <v/>
      </c>
      <c r="CR108" s="36" t="str">
        <f ca="true">+IF(OFFSET('Sanitation Data'!$D$31,0,10*ROW('Sanitation Data'!D102))="","",OFFSET('Sanitation Data'!$D$31,0,10*ROW('Sanitation Data'!D102)))</f>
        <v/>
      </c>
      <c r="CS108" s="36" t="str">
        <f ca="true">+IF(OFFSET('Sanitation Data'!$D$32,0,10*ROW('Sanitation Data'!D102))="","",OFFSET('Sanitation Data'!$D$32,0,10*ROW('Sanitation Data'!D102)))</f>
        <v/>
      </c>
      <c r="CT108" s="36" t="str">
        <f ca="true">+IF(OFFSET('Sanitation Data'!$D$33,0,10*ROW('Sanitation Data'!D102))="","",OFFSET('Sanitation Data'!$D$33,0,10*ROW('Sanitation Data'!D102)))</f>
        <v/>
      </c>
      <c r="CU108" s="36" t="str">
        <f ca="true">+IF(OFFSET('Sanitation Data'!$E$29,0,10*ROW('Sanitation Data'!E102))="","",OFFSET('Sanitation Data'!$E$29,0,10*ROW('Sanitation Data'!E102)))</f>
        <v/>
      </c>
      <c r="CV108" s="36" t="str">
        <f ca="true">+IF(OFFSET('Sanitation Data'!$E$30,0,10*ROW('Sanitation Data'!E102))="","",OFFSET('Sanitation Data'!$E$30,0,10*ROW('Sanitation Data'!E102)))</f>
        <v/>
      </c>
      <c r="CW108" s="36" t="str">
        <f ca="true">+IF(OFFSET('Sanitation Data'!$E$31,0,10*ROW('Sanitation Data'!E102))="","",OFFSET('Sanitation Data'!$E$31,0,10*ROW('Sanitation Data'!E102)))</f>
        <v/>
      </c>
      <c r="CX108" s="36" t="str">
        <f ca="true">+IF(OFFSET('Sanitation Data'!$E$32,0,10*ROW('Sanitation Data'!E102))="","",OFFSET('Sanitation Data'!$E$32,0,10*ROW('Sanitation Data'!E102)))</f>
        <v/>
      </c>
      <c r="CY108" s="36" t="str">
        <f ca="true">+IF(OFFSET('Sanitation Data'!$E$33,0,10*ROW('Sanitation Data'!E102))="","",OFFSET('Sanitation Data'!$E$33,0,10*ROW('Sanitation Data'!E102)))</f>
        <v/>
      </c>
      <c r="CZ108" s="36" t="str">
        <f ca="true">+IF(OFFSET('Sanitation Data'!$F$29,0,10*ROW('Sanitation Data'!F102))="","",OFFSET('Sanitation Data'!$F$29,0,10*ROW('Sanitation Data'!F102)))</f>
        <v/>
      </c>
      <c r="DA108" s="36" t="str">
        <f ca="true">+IF(OFFSET('Sanitation Data'!$F$30,0,10*ROW('Sanitation Data'!F102))="","",OFFSET('Sanitation Data'!$F$30,0,10*ROW('Sanitation Data'!F102)))</f>
        <v/>
      </c>
      <c r="DB108" s="36" t="str">
        <f ca="true">+IF(OFFSET('Sanitation Data'!$F$31,0,10*ROW('Sanitation Data'!F102))="","",OFFSET('Sanitation Data'!$F$31,0,10*ROW('Sanitation Data'!F102)))</f>
        <v/>
      </c>
      <c r="DC108" s="36" t="str">
        <f ca="true">+IF(OFFSET('Sanitation Data'!$F$32,0,10*ROW('Sanitation Data'!F102))="","",OFFSET('Sanitation Data'!$F$32,0,10*ROW('Sanitation Data'!F102)))</f>
        <v/>
      </c>
      <c r="DD108" s="36" t="str">
        <f ca="true">+IF(OFFSET('Sanitation Data'!$F$33,0,10*ROW('Sanitation Data'!F102))="","",OFFSET('Sanitation Data'!$F$33,0,10*ROW('Sanitation Data'!F102)))</f>
        <v/>
      </c>
      <c r="DE108" s="36" t="str">
        <f ca="true">+IF(OFFSET('Sanitation Data'!$G$29,0,10*ROW('Sanitation Data'!G102))="","",OFFSET('Sanitation Data'!$G$29,0,10*ROW('Sanitation Data'!G102)))</f>
        <v/>
      </c>
      <c r="DF108" s="36" t="str">
        <f ca="true">+IF(OFFSET('Sanitation Data'!$G$30,0,10*ROW('Sanitation Data'!G102))="","",OFFSET('Sanitation Data'!$G$30,0,10*ROW('Sanitation Data'!G102)))</f>
        <v/>
      </c>
      <c r="DG108" s="36" t="str">
        <f ca="true">+IF(OFFSET('Sanitation Data'!$G$31,0,10*ROW('Sanitation Data'!G102))="","",OFFSET('Sanitation Data'!$G$31,0,10*ROW('Sanitation Data'!G102)))</f>
        <v/>
      </c>
      <c r="DH108" s="36" t="str">
        <f ca="true">+IF(OFFSET('Sanitation Data'!$G$32,0,10*ROW('Sanitation Data'!G102))="","",OFFSET('Sanitation Data'!$G$32,0,10*ROW('Sanitation Data'!G102)))</f>
        <v/>
      </c>
      <c r="DI108" s="36" t="str">
        <f ca="true">+IF(OFFSET('Sanitation Data'!$G$33,0,10*ROW('Sanitation Data'!G102))="","",OFFSET('Sanitation Data'!$G$33,0,10*ROW('Sanitation Data'!G102)))</f>
        <v/>
      </c>
      <c r="DJ108" s="36" t="str">
        <f ca="true">+IF(OFFSET('Sanitation Data'!$H$29,0,10*ROW('Sanitation Data'!H102))="","",OFFSET('Sanitation Data'!$H$29,0,10*ROW('Sanitation Data'!H102)))</f>
        <v/>
      </c>
      <c r="DK108" s="36" t="str">
        <f ca="true">+IF(OFFSET('Sanitation Data'!$H$30,0,10*ROW('Sanitation Data'!H102))="","",OFFSET('Sanitation Data'!$H$30,0,10*ROW('Sanitation Data'!H102)))</f>
        <v/>
      </c>
      <c r="DL108" s="36" t="str">
        <f ca="true">+IF(OFFSET('Sanitation Data'!$H$31,0,10*ROW('Sanitation Data'!H102))="","",OFFSET('Sanitation Data'!$H$31,0,10*ROW('Sanitation Data'!H102)))</f>
        <v/>
      </c>
      <c r="DM108" s="36" t="str">
        <f ca="true">+IF(OFFSET('Sanitation Data'!$H$32,0,10*ROW('Sanitation Data'!H102))="","",OFFSET('Sanitation Data'!$H$32,0,10*ROW('Sanitation Data'!H102)))</f>
        <v/>
      </c>
      <c r="DN108" s="36" t="str">
        <f ca="true">+IF(OFFSET('Sanitation Data'!$H$33,0,10*ROW('Sanitation Data'!H102))="","",OFFSET('Sanitation Data'!$H$33,0,10*ROW('Sanitation Data'!H102)))</f>
        <v/>
      </c>
      <c r="DO108" s="36" t="str">
        <f ca="true">+IF(OFFSET('Hygiene Data'!$C$12,0,10*ROW('Hygiene Data'!C102))="","",OFFSET('Hygiene Data'!$C$12,0,10*ROW('Hygiene Data'!C102)))</f>
        <v/>
      </c>
      <c r="DP108" s="36" t="str">
        <f ca="true">+IF(OFFSET('Hygiene Data'!$C$13,0,10*ROW('Hygiene Data'!C102))="","",OFFSET('Hygiene Data'!$C$13,0,10*ROW('Hygiene Data'!C102)))</f>
        <v/>
      </c>
      <c r="DQ108" s="36" t="str">
        <f ca="true">+IF(OFFSET('Hygiene Data'!$C$14,0,10*ROW('Hygiene Data'!C102))="","",OFFSET('Hygiene Data'!$C$14,0,10*ROW('Hygiene Data'!C102)))</f>
        <v/>
      </c>
      <c r="DR108" s="36" t="str">
        <f ca="true">+IF(OFFSET('Hygiene Data'!$D$12,0,10*ROW('Hygiene Data'!D102))="","",OFFSET('Hygiene Data'!$D$12,0,10*ROW('Hygiene Data'!D102)))</f>
        <v/>
      </c>
      <c r="DS108" s="36" t="str">
        <f ca="true">+IF(OFFSET('Hygiene Data'!$D$13,0,10*ROW('Hygiene Data'!D102))="","",OFFSET('Hygiene Data'!$D$13,0,10*ROW('Hygiene Data'!D102)))</f>
        <v/>
      </c>
      <c r="DT108" s="36" t="str">
        <f ca="true">+IF(OFFSET('Hygiene Data'!$D$14,0,10*ROW('Hygiene Data'!D102))="","",OFFSET('Hygiene Data'!$D$14,0,10*ROW('Hygiene Data'!D102)))</f>
        <v/>
      </c>
      <c r="DU108" s="36" t="str">
        <f ca="true">+IF(OFFSET('Hygiene Data'!$E$12,0,10*ROW('Hygiene Data'!E102))="","",OFFSET('Hygiene Data'!$E$12,0,10*ROW('Hygiene Data'!E102)))</f>
        <v/>
      </c>
      <c r="DV108" s="36" t="str">
        <f ca="true">+IF(OFFSET('Hygiene Data'!$E$13,0,10*ROW('Hygiene Data'!E102))="","",OFFSET('Hygiene Data'!$E$13,0,10*ROW('Hygiene Data'!E102)))</f>
        <v/>
      </c>
      <c r="DW108" s="36" t="str">
        <f ca="true">+IF(OFFSET('Hygiene Data'!$E$14,0,10*ROW('Hygiene Data'!E102))="","",OFFSET('Hygiene Data'!$E$14,0,10*ROW('Hygiene Data'!E102)))</f>
        <v/>
      </c>
      <c r="DX108" s="36" t="str">
        <f ca="true">+IF(OFFSET('Hygiene Data'!$F$12,0,10*ROW('Hygiene Data'!F102))="","",OFFSET('Hygiene Data'!$F$12,0,10*ROW('Hygiene Data'!F102)))</f>
        <v/>
      </c>
      <c r="DY108" s="36" t="str">
        <f ca="true">+IF(OFFSET('Hygiene Data'!$F$13,0,10*ROW('Hygiene Data'!F102))="","",OFFSET('Hygiene Data'!$F$13,0,10*ROW('Hygiene Data'!F102)))</f>
        <v/>
      </c>
      <c r="DZ108" s="36" t="str">
        <f ca="true">+IF(OFFSET('Hygiene Data'!$F$14,0,10*ROW('Hygiene Data'!F102))="","",OFFSET('Hygiene Data'!$F$14,0,10*ROW('Hygiene Data'!F102)))</f>
        <v/>
      </c>
      <c r="EA108" s="36" t="str">
        <f ca="true">+IF(OFFSET('Hygiene Data'!$G$12,0,10*ROW('Hygiene Data'!G102))="","",OFFSET('Hygiene Data'!$G$12,0,10*ROW('Hygiene Data'!G102)))</f>
        <v/>
      </c>
      <c r="EB108" s="36" t="str">
        <f ca="true">+IF(OFFSET('Hygiene Data'!$G$13,0,10*ROW('Hygiene Data'!G102))="","",OFFSET('Hygiene Data'!$G$13,0,10*ROW('Hygiene Data'!G102)))</f>
        <v/>
      </c>
      <c r="EC108" s="36" t="str">
        <f ca="true">+IF(OFFSET('Hygiene Data'!$G$14,0,10*ROW('Hygiene Data'!G102))="","",OFFSET('Hygiene Data'!$G$14,0,10*ROW('Hygiene Data'!G102)))</f>
        <v/>
      </c>
      <c r="ED108" s="36" t="str">
        <f ca="true">+IF(OFFSET('Hygiene Data'!$H$12,0,10*ROW('Hygiene Data'!H102))="","",OFFSET('Hygiene Data'!$H$12,0,10*ROW('Hygiene Data'!H102)))</f>
        <v/>
      </c>
      <c r="EE108" s="36" t="str">
        <f ca="true">+IF(OFFSET('Hygiene Data'!$H$13,0,10*ROW('Hygiene Data'!H102))="","",OFFSET('Hygiene Data'!$H$13,0,10*ROW('Hygiene Data'!H102)))</f>
        <v/>
      </c>
      <c r="EF108" s="36" t="str">
        <f ca="true">+IF(OFFSET('Hygiene Data'!$H$14,0,10*ROW('Hygiene Data'!H102))="","",OFFSET('Hygiene Data'!$H$14,0,10*ROW('Hygiene Data'!H102)))</f>
        <v/>
      </c>
    </row>
    <row r="109" x14ac:dyDescent="0.2">
      <c r="A109" s="59" t="str">
        <f ca="true">+IF(OFFSET('Water Data'!$B$1,0,10*ROW('Water Data'!B106))="","",OFFSET('Water Data'!$B$1,0,10*ROW('Water Data'!B106)))</f>
        <v/>
      </c>
      <c r="B109" s="59" t="str">
        <f ca="true">+IF(OFFSET('Water Data'!$A$3,0,10*ROW('Water Data'!A106))="","",OFFSET('Water Data'!$A$3,0,10*ROW('Water Data'!A106)))</f>
        <v/>
      </c>
      <c r="C109" s="59" t="str">
        <f ca="true">+IF(OFFSET('Water Data'!$C$3,0,10*ROW('Water Data'!C106))="","",OFFSET('Water Data'!$C$3,0,10*ROW('Water Data'!C106)))</f>
        <v/>
      </c>
      <c r="D109" s="252"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52"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52"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52"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52"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52"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52"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52"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52"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52"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52"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52"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52"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52"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52"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52"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52"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52"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3"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3"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3"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3"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3"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3"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3"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3"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3"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3"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3"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3"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3"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3"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3"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3"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3"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3"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3"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3"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3"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3"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3"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3"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3"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3"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3"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3"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3"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3"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4"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4"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4"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4"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4"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4"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4"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4"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4"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4"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4"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4"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4"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4"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4"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4"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4"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4"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6" t="str">
        <f ca="true">+IF(OFFSET('Water Data'!$C$28,0,10*ROW('Water Data'!C103))="","",OFFSET('Water Data'!$C$28,0,10*ROW('Water Data'!C103)))</f>
        <v/>
      </c>
      <c r="BT109" s="36" t="str">
        <f ca="true">+IF(OFFSET('Water Data'!$C$29,0,10*ROW('Water Data'!C103))="","",OFFSET('Water Data'!$C$29,0,10*ROW('Water Data'!C103)))</f>
        <v/>
      </c>
      <c r="BU109" s="36" t="str">
        <f ca="true">+IF(OFFSET('Water Data'!$C$30,0,10*ROW('Water Data'!C103))="","",OFFSET('Water Data'!$C$30,0,10*ROW('Water Data'!C103)))</f>
        <v/>
      </c>
      <c r="BV109" s="36" t="str">
        <f ca="true">+IF(OFFSET('Water Data'!$D$28,0,10*ROW('Water Data'!D103))="","",OFFSET('Water Data'!$D$28,0,10*ROW('Water Data'!D103)))</f>
        <v/>
      </c>
      <c r="BW109" s="36" t="str">
        <f ca="true">+IF(OFFSET('Water Data'!$D$29,0,10*ROW('Water Data'!D103))="","",OFFSET('Water Data'!$D$29,0,10*ROW('Water Data'!D103)))</f>
        <v/>
      </c>
      <c r="BX109" s="36" t="str">
        <f ca="true">+IF(OFFSET('Water Data'!$D$30,0,10*ROW('Water Data'!D103))="","",OFFSET('Water Data'!$D$30,0,10*ROW('Water Data'!D103)))</f>
        <v/>
      </c>
      <c r="BY109" s="36" t="str">
        <f ca="true">+IF(OFFSET('Water Data'!$E$28,0,10*ROW('Water Data'!E103))="","",OFFSET('Water Data'!$E$28,0,10*ROW('Water Data'!E103)))</f>
        <v/>
      </c>
      <c r="BZ109" s="36" t="str">
        <f ca="true">+IF(OFFSET('Water Data'!$E$29,0,10*ROW('Water Data'!E103))="","",OFFSET('Water Data'!$E$29,0,10*ROW('Water Data'!E103)))</f>
        <v/>
      </c>
      <c r="CA109" s="36" t="str">
        <f ca="true">+IF(OFFSET('Water Data'!$E$30,0,10*ROW('Water Data'!E103))="","",OFFSET('Water Data'!$E$30,0,10*ROW('Water Data'!E103)))</f>
        <v/>
      </c>
      <c r="CB109" s="36" t="str">
        <f ca="true">+IF(OFFSET('Water Data'!$F$28,0,10*ROW('Water Data'!F103))="","",OFFSET('Water Data'!$F$28,0,10*ROW('Water Data'!F103)))</f>
        <v/>
      </c>
      <c r="CC109" s="36" t="str">
        <f ca="true">+IF(OFFSET('Water Data'!$F$29,0,10*ROW('Water Data'!F103))="","",OFFSET('Water Data'!$F$29,0,10*ROW('Water Data'!F103)))</f>
        <v/>
      </c>
      <c r="CD109" s="36" t="str">
        <f ca="true">+IF(OFFSET('Water Data'!$F$30,0,10*ROW('Water Data'!F103))="","",OFFSET('Water Data'!$F$30,0,10*ROW('Water Data'!F103)))</f>
        <v/>
      </c>
      <c r="CE109" s="36" t="str">
        <f ca="true">+IF(OFFSET('Water Data'!$G$28,0,10*ROW('Water Data'!G103))="","",OFFSET('Water Data'!$G$28,0,10*ROW('Water Data'!G103)))</f>
        <v/>
      </c>
      <c r="CF109" s="36" t="str">
        <f ca="true">+IF(OFFSET('Water Data'!$G$29,0,10*ROW('Water Data'!G103))="","",OFFSET('Water Data'!$G$29,0,10*ROW('Water Data'!G103)))</f>
        <v/>
      </c>
      <c r="CG109" s="36" t="str">
        <f ca="true">+IF(OFFSET('Water Data'!$G$30,0,10*ROW('Water Data'!G103))="","",OFFSET('Water Data'!$G$30,0,10*ROW('Water Data'!G103)))</f>
        <v/>
      </c>
      <c r="CH109" s="36" t="str">
        <f ca="true">+IF(OFFSET('Water Data'!$H$28,0,10*ROW('Water Data'!H103))="","",OFFSET('Water Data'!$H$28,0,10*ROW('Water Data'!H103)))</f>
        <v/>
      </c>
      <c r="CI109" s="36" t="str">
        <f ca="true">+IF(OFFSET('Water Data'!$H$29,0,10*ROW('Water Data'!H103))="","",OFFSET('Water Data'!$H$29,0,10*ROW('Water Data'!H103)))</f>
        <v/>
      </c>
      <c r="CJ109" s="36" t="str">
        <f ca="true">+IF(OFFSET('Water Data'!$H$30,0,10*ROW('Water Data'!H103))="","",OFFSET('Water Data'!$H$30,0,10*ROW('Water Data'!H103)))</f>
        <v/>
      </c>
      <c r="CK109" s="36" t="str">
        <f ca="true">+IF(OFFSET('Sanitation Data'!$C$29,0,10*ROW('Sanitation Data'!C103))="","",OFFSET('Sanitation Data'!$C$29,0,10*ROW('Sanitation Data'!C103)))</f>
        <v/>
      </c>
      <c r="CL109" s="36" t="str">
        <f ca="true">+IF(OFFSET('Sanitation Data'!$C$30,0,10*ROW('Sanitation Data'!C103))="","",OFFSET('Sanitation Data'!$C$30,0,10*ROW('Sanitation Data'!C103)))</f>
        <v/>
      </c>
      <c r="CM109" s="36" t="str">
        <f ca="true">+IF(OFFSET('Sanitation Data'!$C$31,0,10*ROW('Sanitation Data'!C103))="","",OFFSET('Sanitation Data'!$C$31,0,10*ROW('Sanitation Data'!C103)))</f>
        <v/>
      </c>
      <c r="CN109" s="36" t="str">
        <f ca="true">+IF(OFFSET('Sanitation Data'!$C$32,0,10*ROW('Sanitation Data'!C103))="","",OFFSET('Sanitation Data'!$C$32,0,10*ROW('Sanitation Data'!C103)))</f>
        <v/>
      </c>
      <c r="CO109" s="36" t="str">
        <f ca="true">+IF(OFFSET('Sanitation Data'!$C$33,0,10*ROW('Sanitation Data'!C103))="","",OFFSET('Sanitation Data'!$C$33,0,10*ROW('Sanitation Data'!C103)))</f>
        <v/>
      </c>
      <c r="CP109" s="36" t="str">
        <f ca="true">+IF(OFFSET('Sanitation Data'!$D$29,0,10*ROW('Sanitation Data'!D103))="","",OFFSET('Sanitation Data'!$D$29,0,10*ROW('Sanitation Data'!D103)))</f>
        <v/>
      </c>
      <c r="CQ109" s="36" t="str">
        <f ca="true">+IF(OFFSET('Sanitation Data'!$D$30,0,10*ROW('Sanitation Data'!D103))="","",OFFSET('Sanitation Data'!$D$30,0,10*ROW('Sanitation Data'!D103)))</f>
        <v/>
      </c>
      <c r="CR109" s="36" t="str">
        <f ca="true">+IF(OFFSET('Sanitation Data'!$D$31,0,10*ROW('Sanitation Data'!D103))="","",OFFSET('Sanitation Data'!$D$31,0,10*ROW('Sanitation Data'!D103)))</f>
        <v/>
      </c>
      <c r="CS109" s="36" t="str">
        <f ca="true">+IF(OFFSET('Sanitation Data'!$D$32,0,10*ROW('Sanitation Data'!D103))="","",OFFSET('Sanitation Data'!$D$32,0,10*ROW('Sanitation Data'!D103)))</f>
        <v/>
      </c>
      <c r="CT109" s="36" t="str">
        <f ca="true">+IF(OFFSET('Sanitation Data'!$D$33,0,10*ROW('Sanitation Data'!D103))="","",OFFSET('Sanitation Data'!$D$33,0,10*ROW('Sanitation Data'!D103)))</f>
        <v/>
      </c>
      <c r="CU109" s="36" t="str">
        <f ca="true">+IF(OFFSET('Sanitation Data'!$E$29,0,10*ROW('Sanitation Data'!E103))="","",OFFSET('Sanitation Data'!$E$29,0,10*ROW('Sanitation Data'!E103)))</f>
        <v/>
      </c>
      <c r="CV109" s="36" t="str">
        <f ca="true">+IF(OFFSET('Sanitation Data'!$E$30,0,10*ROW('Sanitation Data'!E103))="","",OFFSET('Sanitation Data'!$E$30,0,10*ROW('Sanitation Data'!E103)))</f>
        <v/>
      </c>
      <c r="CW109" s="36" t="str">
        <f ca="true">+IF(OFFSET('Sanitation Data'!$E$31,0,10*ROW('Sanitation Data'!E103))="","",OFFSET('Sanitation Data'!$E$31,0,10*ROW('Sanitation Data'!E103)))</f>
        <v/>
      </c>
      <c r="CX109" s="36" t="str">
        <f ca="true">+IF(OFFSET('Sanitation Data'!$E$32,0,10*ROW('Sanitation Data'!E103))="","",OFFSET('Sanitation Data'!$E$32,0,10*ROW('Sanitation Data'!E103)))</f>
        <v/>
      </c>
      <c r="CY109" s="36" t="str">
        <f ca="true">+IF(OFFSET('Sanitation Data'!$E$33,0,10*ROW('Sanitation Data'!E103))="","",OFFSET('Sanitation Data'!$E$33,0,10*ROW('Sanitation Data'!E103)))</f>
        <v/>
      </c>
      <c r="CZ109" s="36" t="str">
        <f ca="true">+IF(OFFSET('Sanitation Data'!$F$29,0,10*ROW('Sanitation Data'!F103))="","",OFFSET('Sanitation Data'!$F$29,0,10*ROW('Sanitation Data'!F103)))</f>
        <v/>
      </c>
      <c r="DA109" s="36" t="str">
        <f ca="true">+IF(OFFSET('Sanitation Data'!$F$30,0,10*ROW('Sanitation Data'!F103))="","",OFFSET('Sanitation Data'!$F$30,0,10*ROW('Sanitation Data'!F103)))</f>
        <v/>
      </c>
      <c r="DB109" s="36" t="str">
        <f ca="true">+IF(OFFSET('Sanitation Data'!$F$31,0,10*ROW('Sanitation Data'!F103))="","",OFFSET('Sanitation Data'!$F$31,0,10*ROW('Sanitation Data'!F103)))</f>
        <v/>
      </c>
      <c r="DC109" s="36" t="str">
        <f ca="true">+IF(OFFSET('Sanitation Data'!$F$32,0,10*ROW('Sanitation Data'!F103))="","",OFFSET('Sanitation Data'!$F$32,0,10*ROW('Sanitation Data'!F103)))</f>
        <v/>
      </c>
      <c r="DD109" s="36" t="str">
        <f ca="true">+IF(OFFSET('Sanitation Data'!$F$33,0,10*ROW('Sanitation Data'!F103))="","",OFFSET('Sanitation Data'!$F$33,0,10*ROW('Sanitation Data'!F103)))</f>
        <v/>
      </c>
      <c r="DE109" s="36" t="str">
        <f ca="true">+IF(OFFSET('Sanitation Data'!$G$29,0,10*ROW('Sanitation Data'!G103))="","",OFFSET('Sanitation Data'!$G$29,0,10*ROW('Sanitation Data'!G103)))</f>
        <v/>
      </c>
      <c r="DF109" s="36" t="str">
        <f ca="true">+IF(OFFSET('Sanitation Data'!$G$30,0,10*ROW('Sanitation Data'!G103))="","",OFFSET('Sanitation Data'!$G$30,0,10*ROW('Sanitation Data'!G103)))</f>
        <v/>
      </c>
      <c r="DG109" s="36" t="str">
        <f ca="true">+IF(OFFSET('Sanitation Data'!$G$31,0,10*ROW('Sanitation Data'!G103))="","",OFFSET('Sanitation Data'!$G$31,0,10*ROW('Sanitation Data'!G103)))</f>
        <v/>
      </c>
      <c r="DH109" s="36" t="str">
        <f ca="true">+IF(OFFSET('Sanitation Data'!$G$32,0,10*ROW('Sanitation Data'!G103))="","",OFFSET('Sanitation Data'!$G$32,0,10*ROW('Sanitation Data'!G103)))</f>
        <v/>
      </c>
      <c r="DI109" s="36" t="str">
        <f ca="true">+IF(OFFSET('Sanitation Data'!$G$33,0,10*ROW('Sanitation Data'!G103))="","",OFFSET('Sanitation Data'!$G$33,0,10*ROW('Sanitation Data'!G103)))</f>
        <v/>
      </c>
      <c r="DJ109" s="36" t="str">
        <f ca="true">+IF(OFFSET('Sanitation Data'!$H$29,0,10*ROW('Sanitation Data'!H103))="","",OFFSET('Sanitation Data'!$H$29,0,10*ROW('Sanitation Data'!H103)))</f>
        <v/>
      </c>
      <c r="DK109" s="36" t="str">
        <f ca="true">+IF(OFFSET('Sanitation Data'!$H$30,0,10*ROW('Sanitation Data'!H103))="","",OFFSET('Sanitation Data'!$H$30,0,10*ROW('Sanitation Data'!H103)))</f>
        <v/>
      </c>
      <c r="DL109" s="36" t="str">
        <f ca="true">+IF(OFFSET('Sanitation Data'!$H$31,0,10*ROW('Sanitation Data'!H103))="","",OFFSET('Sanitation Data'!$H$31,0,10*ROW('Sanitation Data'!H103)))</f>
        <v/>
      </c>
      <c r="DM109" s="36" t="str">
        <f ca="true">+IF(OFFSET('Sanitation Data'!$H$32,0,10*ROW('Sanitation Data'!H103))="","",OFFSET('Sanitation Data'!$H$32,0,10*ROW('Sanitation Data'!H103)))</f>
        <v/>
      </c>
      <c r="DN109" s="36" t="str">
        <f ca="true">+IF(OFFSET('Sanitation Data'!$H$33,0,10*ROW('Sanitation Data'!H103))="","",OFFSET('Sanitation Data'!$H$33,0,10*ROW('Sanitation Data'!H103)))</f>
        <v/>
      </c>
      <c r="DO109" s="36" t="str">
        <f ca="true">+IF(OFFSET('Hygiene Data'!$C$12,0,10*ROW('Hygiene Data'!C103))="","",OFFSET('Hygiene Data'!$C$12,0,10*ROW('Hygiene Data'!C103)))</f>
        <v/>
      </c>
      <c r="DP109" s="36" t="str">
        <f ca="true">+IF(OFFSET('Hygiene Data'!$C$13,0,10*ROW('Hygiene Data'!C103))="","",OFFSET('Hygiene Data'!$C$13,0,10*ROW('Hygiene Data'!C103)))</f>
        <v/>
      </c>
      <c r="DQ109" s="36" t="str">
        <f ca="true">+IF(OFFSET('Hygiene Data'!$C$14,0,10*ROW('Hygiene Data'!C103))="","",OFFSET('Hygiene Data'!$C$14,0,10*ROW('Hygiene Data'!C103)))</f>
        <v/>
      </c>
      <c r="DR109" s="36" t="str">
        <f ca="true">+IF(OFFSET('Hygiene Data'!$D$12,0,10*ROW('Hygiene Data'!D103))="","",OFFSET('Hygiene Data'!$D$12,0,10*ROW('Hygiene Data'!D103)))</f>
        <v/>
      </c>
      <c r="DS109" s="36" t="str">
        <f ca="true">+IF(OFFSET('Hygiene Data'!$D$13,0,10*ROW('Hygiene Data'!D103))="","",OFFSET('Hygiene Data'!$D$13,0,10*ROW('Hygiene Data'!D103)))</f>
        <v/>
      </c>
      <c r="DT109" s="36" t="str">
        <f ca="true">+IF(OFFSET('Hygiene Data'!$D$14,0,10*ROW('Hygiene Data'!D103))="","",OFFSET('Hygiene Data'!$D$14,0,10*ROW('Hygiene Data'!D103)))</f>
        <v/>
      </c>
      <c r="DU109" s="36" t="str">
        <f ca="true">+IF(OFFSET('Hygiene Data'!$E$12,0,10*ROW('Hygiene Data'!E103))="","",OFFSET('Hygiene Data'!$E$12,0,10*ROW('Hygiene Data'!E103)))</f>
        <v/>
      </c>
      <c r="DV109" s="36" t="str">
        <f ca="true">+IF(OFFSET('Hygiene Data'!$E$13,0,10*ROW('Hygiene Data'!E103))="","",OFFSET('Hygiene Data'!$E$13,0,10*ROW('Hygiene Data'!E103)))</f>
        <v/>
      </c>
      <c r="DW109" s="36" t="str">
        <f ca="true">+IF(OFFSET('Hygiene Data'!$E$14,0,10*ROW('Hygiene Data'!E103))="","",OFFSET('Hygiene Data'!$E$14,0,10*ROW('Hygiene Data'!E103)))</f>
        <v/>
      </c>
      <c r="DX109" s="36" t="str">
        <f ca="true">+IF(OFFSET('Hygiene Data'!$F$12,0,10*ROW('Hygiene Data'!F103))="","",OFFSET('Hygiene Data'!$F$12,0,10*ROW('Hygiene Data'!F103)))</f>
        <v/>
      </c>
      <c r="DY109" s="36" t="str">
        <f ca="true">+IF(OFFSET('Hygiene Data'!$F$13,0,10*ROW('Hygiene Data'!F103))="","",OFFSET('Hygiene Data'!$F$13,0,10*ROW('Hygiene Data'!F103)))</f>
        <v/>
      </c>
      <c r="DZ109" s="36" t="str">
        <f ca="true">+IF(OFFSET('Hygiene Data'!$F$14,0,10*ROW('Hygiene Data'!F103))="","",OFFSET('Hygiene Data'!$F$14,0,10*ROW('Hygiene Data'!F103)))</f>
        <v/>
      </c>
      <c r="EA109" s="36" t="str">
        <f ca="true">+IF(OFFSET('Hygiene Data'!$G$12,0,10*ROW('Hygiene Data'!G103))="","",OFFSET('Hygiene Data'!$G$12,0,10*ROW('Hygiene Data'!G103)))</f>
        <v/>
      </c>
      <c r="EB109" s="36" t="str">
        <f ca="true">+IF(OFFSET('Hygiene Data'!$G$13,0,10*ROW('Hygiene Data'!G103))="","",OFFSET('Hygiene Data'!$G$13,0,10*ROW('Hygiene Data'!G103)))</f>
        <v/>
      </c>
      <c r="EC109" s="36" t="str">
        <f ca="true">+IF(OFFSET('Hygiene Data'!$G$14,0,10*ROW('Hygiene Data'!G103))="","",OFFSET('Hygiene Data'!$G$14,0,10*ROW('Hygiene Data'!G103)))</f>
        <v/>
      </c>
      <c r="ED109" s="36" t="str">
        <f ca="true">+IF(OFFSET('Hygiene Data'!$H$12,0,10*ROW('Hygiene Data'!H103))="","",OFFSET('Hygiene Data'!$H$12,0,10*ROW('Hygiene Data'!H103)))</f>
        <v/>
      </c>
      <c r="EE109" s="36" t="str">
        <f ca="true">+IF(OFFSET('Hygiene Data'!$H$13,0,10*ROW('Hygiene Data'!H103))="","",OFFSET('Hygiene Data'!$H$13,0,10*ROW('Hygiene Data'!H103)))</f>
        <v/>
      </c>
      <c r="EF109" s="36" t="str">
        <f ca="true">+IF(OFFSET('Hygiene Data'!$H$14,0,10*ROW('Hygiene Data'!H103))="","",OFFSET('Hygiene Data'!$H$14,0,10*ROW('Hygiene Data'!H103)))</f>
        <v/>
      </c>
    </row>
    <row r="110" x14ac:dyDescent="0.2">
      <c r="A110" s="59" t="str">
        <f ca="true">+IF(OFFSET('Water Data'!$B$1,0,10*ROW('Water Data'!B107))="","",OFFSET('Water Data'!$B$1,0,10*ROW('Water Data'!B107)))</f>
        <v/>
      </c>
      <c r="B110" s="59" t="str">
        <f ca="true">+IF(OFFSET('Water Data'!$A$3,0,10*ROW('Water Data'!A107))="","",OFFSET('Water Data'!$A$3,0,10*ROW('Water Data'!A107)))</f>
        <v/>
      </c>
      <c r="C110" s="59" t="str">
        <f ca="true">+IF(OFFSET('Water Data'!$C$3,0,10*ROW('Water Data'!C107))="","",OFFSET('Water Data'!$C$3,0,10*ROW('Water Data'!C107)))</f>
        <v/>
      </c>
      <c r="D110" s="252"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52"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52"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52"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52"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52"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52"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52"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52"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52"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52"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52"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52"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52"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52"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52"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52"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52"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3"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3"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3"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3"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3"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3"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3"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3"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3"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3"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3"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3"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3"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3"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3"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3"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3"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3"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3"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3"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3"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3"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3"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3"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3"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3"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3"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3"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3"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3"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4"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4"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4"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4"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4"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4"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4"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4"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4"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4"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4"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4"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4"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4"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4"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4"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4"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4"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6" t="str">
        <f ca="true">+IF(OFFSET('Water Data'!$C$28,0,10*ROW('Water Data'!C104))="","",OFFSET('Water Data'!$C$28,0,10*ROW('Water Data'!C104)))</f>
        <v/>
      </c>
      <c r="BT110" s="36" t="str">
        <f ca="true">+IF(OFFSET('Water Data'!$C$29,0,10*ROW('Water Data'!C104))="","",OFFSET('Water Data'!$C$29,0,10*ROW('Water Data'!C104)))</f>
        <v/>
      </c>
      <c r="BU110" s="36" t="str">
        <f ca="true">+IF(OFFSET('Water Data'!$C$30,0,10*ROW('Water Data'!C104))="","",OFFSET('Water Data'!$C$30,0,10*ROW('Water Data'!C104)))</f>
        <v/>
      </c>
      <c r="BV110" s="36" t="str">
        <f ca="true">+IF(OFFSET('Water Data'!$D$28,0,10*ROW('Water Data'!D104))="","",OFFSET('Water Data'!$D$28,0,10*ROW('Water Data'!D104)))</f>
        <v/>
      </c>
      <c r="BW110" s="36" t="str">
        <f ca="true">+IF(OFFSET('Water Data'!$D$29,0,10*ROW('Water Data'!D104))="","",OFFSET('Water Data'!$D$29,0,10*ROW('Water Data'!D104)))</f>
        <v/>
      </c>
      <c r="BX110" s="36" t="str">
        <f ca="true">+IF(OFFSET('Water Data'!$D$30,0,10*ROW('Water Data'!D104))="","",OFFSET('Water Data'!$D$30,0,10*ROW('Water Data'!D104)))</f>
        <v/>
      </c>
      <c r="BY110" s="36" t="str">
        <f ca="true">+IF(OFFSET('Water Data'!$E$28,0,10*ROW('Water Data'!E104))="","",OFFSET('Water Data'!$E$28,0,10*ROW('Water Data'!E104)))</f>
        <v/>
      </c>
      <c r="BZ110" s="36" t="str">
        <f ca="true">+IF(OFFSET('Water Data'!$E$29,0,10*ROW('Water Data'!E104))="","",OFFSET('Water Data'!$E$29,0,10*ROW('Water Data'!E104)))</f>
        <v/>
      </c>
      <c r="CA110" s="36" t="str">
        <f ca="true">+IF(OFFSET('Water Data'!$E$30,0,10*ROW('Water Data'!E104))="","",OFFSET('Water Data'!$E$30,0,10*ROW('Water Data'!E104)))</f>
        <v/>
      </c>
      <c r="CB110" s="36" t="str">
        <f ca="true">+IF(OFFSET('Water Data'!$F$28,0,10*ROW('Water Data'!F104))="","",OFFSET('Water Data'!$F$28,0,10*ROW('Water Data'!F104)))</f>
        <v/>
      </c>
      <c r="CC110" s="36" t="str">
        <f ca="true">+IF(OFFSET('Water Data'!$F$29,0,10*ROW('Water Data'!F104))="","",OFFSET('Water Data'!$F$29,0,10*ROW('Water Data'!F104)))</f>
        <v/>
      </c>
      <c r="CD110" s="36" t="str">
        <f ca="true">+IF(OFFSET('Water Data'!$F$30,0,10*ROW('Water Data'!F104))="","",OFFSET('Water Data'!$F$30,0,10*ROW('Water Data'!F104)))</f>
        <v/>
      </c>
      <c r="CE110" s="36" t="str">
        <f ca="true">+IF(OFFSET('Water Data'!$G$28,0,10*ROW('Water Data'!G104))="","",OFFSET('Water Data'!$G$28,0,10*ROW('Water Data'!G104)))</f>
        <v/>
      </c>
      <c r="CF110" s="36" t="str">
        <f ca="true">+IF(OFFSET('Water Data'!$G$29,0,10*ROW('Water Data'!G104))="","",OFFSET('Water Data'!$G$29,0,10*ROW('Water Data'!G104)))</f>
        <v/>
      </c>
      <c r="CG110" s="36" t="str">
        <f ca="true">+IF(OFFSET('Water Data'!$G$30,0,10*ROW('Water Data'!G104))="","",OFFSET('Water Data'!$G$30,0,10*ROW('Water Data'!G104)))</f>
        <v/>
      </c>
      <c r="CH110" s="36" t="str">
        <f ca="true">+IF(OFFSET('Water Data'!$H$28,0,10*ROW('Water Data'!H104))="","",OFFSET('Water Data'!$H$28,0,10*ROW('Water Data'!H104)))</f>
        <v/>
      </c>
      <c r="CI110" s="36" t="str">
        <f ca="true">+IF(OFFSET('Water Data'!$H$29,0,10*ROW('Water Data'!H104))="","",OFFSET('Water Data'!$H$29,0,10*ROW('Water Data'!H104)))</f>
        <v/>
      </c>
      <c r="CJ110" s="36" t="str">
        <f ca="true">+IF(OFFSET('Water Data'!$H$30,0,10*ROW('Water Data'!H104))="","",OFFSET('Water Data'!$H$30,0,10*ROW('Water Data'!H104)))</f>
        <v/>
      </c>
      <c r="CK110" s="36" t="str">
        <f ca="true">+IF(OFFSET('Sanitation Data'!$C$29,0,10*ROW('Sanitation Data'!C104))="","",OFFSET('Sanitation Data'!$C$29,0,10*ROW('Sanitation Data'!C104)))</f>
        <v/>
      </c>
      <c r="CL110" s="36" t="str">
        <f ca="true">+IF(OFFSET('Sanitation Data'!$C$30,0,10*ROW('Sanitation Data'!C104))="","",OFFSET('Sanitation Data'!$C$30,0,10*ROW('Sanitation Data'!C104)))</f>
        <v/>
      </c>
      <c r="CM110" s="36" t="str">
        <f ca="true">+IF(OFFSET('Sanitation Data'!$C$31,0,10*ROW('Sanitation Data'!C104))="","",OFFSET('Sanitation Data'!$C$31,0,10*ROW('Sanitation Data'!C104)))</f>
        <v/>
      </c>
      <c r="CN110" s="36" t="str">
        <f ca="true">+IF(OFFSET('Sanitation Data'!$C$32,0,10*ROW('Sanitation Data'!C104))="","",OFFSET('Sanitation Data'!$C$32,0,10*ROW('Sanitation Data'!C104)))</f>
        <v/>
      </c>
      <c r="CO110" s="36" t="str">
        <f ca="true">+IF(OFFSET('Sanitation Data'!$C$33,0,10*ROW('Sanitation Data'!C104))="","",OFFSET('Sanitation Data'!$C$33,0,10*ROW('Sanitation Data'!C104)))</f>
        <v/>
      </c>
      <c r="CP110" s="36" t="str">
        <f ca="true">+IF(OFFSET('Sanitation Data'!$D$29,0,10*ROW('Sanitation Data'!D104))="","",OFFSET('Sanitation Data'!$D$29,0,10*ROW('Sanitation Data'!D104)))</f>
        <v/>
      </c>
      <c r="CQ110" s="36" t="str">
        <f ca="true">+IF(OFFSET('Sanitation Data'!$D$30,0,10*ROW('Sanitation Data'!D104))="","",OFFSET('Sanitation Data'!$D$30,0,10*ROW('Sanitation Data'!D104)))</f>
        <v/>
      </c>
      <c r="CR110" s="36" t="str">
        <f ca="true">+IF(OFFSET('Sanitation Data'!$D$31,0,10*ROW('Sanitation Data'!D104))="","",OFFSET('Sanitation Data'!$D$31,0,10*ROW('Sanitation Data'!D104)))</f>
        <v/>
      </c>
      <c r="CS110" s="36" t="str">
        <f ca="true">+IF(OFFSET('Sanitation Data'!$D$32,0,10*ROW('Sanitation Data'!D104))="","",OFFSET('Sanitation Data'!$D$32,0,10*ROW('Sanitation Data'!D104)))</f>
        <v/>
      </c>
      <c r="CT110" s="36" t="str">
        <f ca="true">+IF(OFFSET('Sanitation Data'!$D$33,0,10*ROW('Sanitation Data'!D104))="","",OFFSET('Sanitation Data'!$D$33,0,10*ROW('Sanitation Data'!D104)))</f>
        <v/>
      </c>
      <c r="CU110" s="36" t="str">
        <f ca="true">+IF(OFFSET('Sanitation Data'!$E$29,0,10*ROW('Sanitation Data'!E104))="","",OFFSET('Sanitation Data'!$E$29,0,10*ROW('Sanitation Data'!E104)))</f>
        <v/>
      </c>
      <c r="CV110" s="36" t="str">
        <f ca="true">+IF(OFFSET('Sanitation Data'!$E$30,0,10*ROW('Sanitation Data'!E104))="","",OFFSET('Sanitation Data'!$E$30,0,10*ROW('Sanitation Data'!E104)))</f>
        <v/>
      </c>
      <c r="CW110" s="36" t="str">
        <f ca="true">+IF(OFFSET('Sanitation Data'!$E$31,0,10*ROW('Sanitation Data'!E104))="","",OFFSET('Sanitation Data'!$E$31,0,10*ROW('Sanitation Data'!E104)))</f>
        <v/>
      </c>
      <c r="CX110" s="36" t="str">
        <f ca="true">+IF(OFFSET('Sanitation Data'!$E$32,0,10*ROW('Sanitation Data'!E104))="","",OFFSET('Sanitation Data'!$E$32,0,10*ROW('Sanitation Data'!E104)))</f>
        <v/>
      </c>
      <c r="CY110" s="36" t="str">
        <f ca="true">+IF(OFFSET('Sanitation Data'!$E$33,0,10*ROW('Sanitation Data'!E104))="","",OFFSET('Sanitation Data'!$E$33,0,10*ROW('Sanitation Data'!E104)))</f>
        <v/>
      </c>
      <c r="CZ110" s="36" t="str">
        <f ca="true">+IF(OFFSET('Sanitation Data'!$F$29,0,10*ROW('Sanitation Data'!F104))="","",OFFSET('Sanitation Data'!$F$29,0,10*ROW('Sanitation Data'!F104)))</f>
        <v/>
      </c>
      <c r="DA110" s="36" t="str">
        <f ca="true">+IF(OFFSET('Sanitation Data'!$F$30,0,10*ROW('Sanitation Data'!F104))="","",OFFSET('Sanitation Data'!$F$30,0,10*ROW('Sanitation Data'!F104)))</f>
        <v/>
      </c>
      <c r="DB110" s="36" t="str">
        <f ca="true">+IF(OFFSET('Sanitation Data'!$F$31,0,10*ROW('Sanitation Data'!F104))="","",OFFSET('Sanitation Data'!$F$31,0,10*ROW('Sanitation Data'!F104)))</f>
        <v/>
      </c>
      <c r="DC110" s="36" t="str">
        <f ca="true">+IF(OFFSET('Sanitation Data'!$F$32,0,10*ROW('Sanitation Data'!F104))="","",OFFSET('Sanitation Data'!$F$32,0,10*ROW('Sanitation Data'!F104)))</f>
        <v/>
      </c>
      <c r="DD110" s="36" t="str">
        <f ca="true">+IF(OFFSET('Sanitation Data'!$F$33,0,10*ROW('Sanitation Data'!F104))="","",OFFSET('Sanitation Data'!$F$33,0,10*ROW('Sanitation Data'!F104)))</f>
        <v/>
      </c>
      <c r="DE110" s="36" t="str">
        <f ca="true">+IF(OFFSET('Sanitation Data'!$G$29,0,10*ROW('Sanitation Data'!G104))="","",OFFSET('Sanitation Data'!$G$29,0,10*ROW('Sanitation Data'!G104)))</f>
        <v/>
      </c>
      <c r="DF110" s="36" t="str">
        <f ca="true">+IF(OFFSET('Sanitation Data'!$G$30,0,10*ROW('Sanitation Data'!G104))="","",OFFSET('Sanitation Data'!$G$30,0,10*ROW('Sanitation Data'!G104)))</f>
        <v/>
      </c>
      <c r="DG110" s="36" t="str">
        <f ca="true">+IF(OFFSET('Sanitation Data'!$G$31,0,10*ROW('Sanitation Data'!G104))="","",OFFSET('Sanitation Data'!$G$31,0,10*ROW('Sanitation Data'!G104)))</f>
        <v/>
      </c>
      <c r="DH110" s="36" t="str">
        <f ca="true">+IF(OFFSET('Sanitation Data'!$G$32,0,10*ROW('Sanitation Data'!G104))="","",OFFSET('Sanitation Data'!$G$32,0,10*ROW('Sanitation Data'!G104)))</f>
        <v/>
      </c>
      <c r="DI110" s="36" t="str">
        <f ca="true">+IF(OFFSET('Sanitation Data'!$G$33,0,10*ROW('Sanitation Data'!G104))="","",OFFSET('Sanitation Data'!$G$33,0,10*ROW('Sanitation Data'!G104)))</f>
        <v/>
      </c>
      <c r="DJ110" s="36" t="str">
        <f ca="true">+IF(OFFSET('Sanitation Data'!$H$29,0,10*ROW('Sanitation Data'!H104))="","",OFFSET('Sanitation Data'!$H$29,0,10*ROW('Sanitation Data'!H104)))</f>
        <v/>
      </c>
      <c r="DK110" s="36" t="str">
        <f ca="true">+IF(OFFSET('Sanitation Data'!$H$30,0,10*ROW('Sanitation Data'!H104))="","",OFFSET('Sanitation Data'!$H$30,0,10*ROW('Sanitation Data'!H104)))</f>
        <v/>
      </c>
      <c r="DL110" s="36" t="str">
        <f ca="true">+IF(OFFSET('Sanitation Data'!$H$31,0,10*ROW('Sanitation Data'!H104))="","",OFFSET('Sanitation Data'!$H$31,0,10*ROW('Sanitation Data'!H104)))</f>
        <v/>
      </c>
      <c r="DM110" s="36" t="str">
        <f ca="true">+IF(OFFSET('Sanitation Data'!$H$32,0,10*ROW('Sanitation Data'!H104))="","",OFFSET('Sanitation Data'!$H$32,0,10*ROW('Sanitation Data'!H104)))</f>
        <v/>
      </c>
      <c r="DN110" s="36" t="str">
        <f ca="true">+IF(OFFSET('Sanitation Data'!$H$33,0,10*ROW('Sanitation Data'!H104))="","",OFFSET('Sanitation Data'!$H$33,0,10*ROW('Sanitation Data'!H104)))</f>
        <v/>
      </c>
      <c r="DO110" s="36" t="str">
        <f ca="true">+IF(OFFSET('Hygiene Data'!$C$12,0,10*ROW('Hygiene Data'!C104))="","",OFFSET('Hygiene Data'!$C$12,0,10*ROW('Hygiene Data'!C104)))</f>
        <v/>
      </c>
      <c r="DP110" s="36" t="str">
        <f ca="true">+IF(OFFSET('Hygiene Data'!$C$13,0,10*ROW('Hygiene Data'!C104))="","",OFFSET('Hygiene Data'!$C$13,0,10*ROW('Hygiene Data'!C104)))</f>
        <v/>
      </c>
      <c r="DQ110" s="36" t="str">
        <f ca="true">+IF(OFFSET('Hygiene Data'!$C$14,0,10*ROW('Hygiene Data'!C104))="","",OFFSET('Hygiene Data'!$C$14,0,10*ROW('Hygiene Data'!C104)))</f>
        <v/>
      </c>
      <c r="DR110" s="36" t="str">
        <f ca="true">+IF(OFFSET('Hygiene Data'!$D$12,0,10*ROW('Hygiene Data'!D104))="","",OFFSET('Hygiene Data'!$D$12,0,10*ROW('Hygiene Data'!D104)))</f>
        <v/>
      </c>
      <c r="DS110" s="36" t="str">
        <f ca="true">+IF(OFFSET('Hygiene Data'!$D$13,0,10*ROW('Hygiene Data'!D104))="","",OFFSET('Hygiene Data'!$D$13,0,10*ROW('Hygiene Data'!D104)))</f>
        <v/>
      </c>
      <c r="DT110" s="36" t="str">
        <f ca="true">+IF(OFFSET('Hygiene Data'!$D$14,0,10*ROW('Hygiene Data'!D104))="","",OFFSET('Hygiene Data'!$D$14,0,10*ROW('Hygiene Data'!D104)))</f>
        <v/>
      </c>
      <c r="DU110" s="36" t="str">
        <f ca="true">+IF(OFFSET('Hygiene Data'!$E$12,0,10*ROW('Hygiene Data'!E104))="","",OFFSET('Hygiene Data'!$E$12,0,10*ROW('Hygiene Data'!E104)))</f>
        <v/>
      </c>
      <c r="DV110" s="36" t="str">
        <f ca="true">+IF(OFFSET('Hygiene Data'!$E$13,0,10*ROW('Hygiene Data'!E104))="","",OFFSET('Hygiene Data'!$E$13,0,10*ROW('Hygiene Data'!E104)))</f>
        <v/>
      </c>
      <c r="DW110" s="36" t="str">
        <f ca="true">+IF(OFFSET('Hygiene Data'!$E$14,0,10*ROW('Hygiene Data'!E104))="","",OFFSET('Hygiene Data'!$E$14,0,10*ROW('Hygiene Data'!E104)))</f>
        <v/>
      </c>
      <c r="DX110" s="36" t="str">
        <f ca="true">+IF(OFFSET('Hygiene Data'!$F$12,0,10*ROW('Hygiene Data'!F104))="","",OFFSET('Hygiene Data'!$F$12,0,10*ROW('Hygiene Data'!F104)))</f>
        <v/>
      </c>
      <c r="DY110" s="36" t="str">
        <f ca="true">+IF(OFFSET('Hygiene Data'!$F$13,0,10*ROW('Hygiene Data'!F104))="","",OFFSET('Hygiene Data'!$F$13,0,10*ROW('Hygiene Data'!F104)))</f>
        <v/>
      </c>
      <c r="DZ110" s="36" t="str">
        <f ca="true">+IF(OFFSET('Hygiene Data'!$F$14,0,10*ROW('Hygiene Data'!F104))="","",OFFSET('Hygiene Data'!$F$14,0,10*ROW('Hygiene Data'!F104)))</f>
        <v/>
      </c>
      <c r="EA110" s="36" t="str">
        <f ca="true">+IF(OFFSET('Hygiene Data'!$G$12,0,10*ROW('Hygiene Data'!G104))="","",OFFSET('Hygiene Data'!$G$12,0,10*ROW('Hygiene Data'!G104)))</f>
        <v/>
      </c>
      <c r="EB110" s="36" t="str">
        <f ca="true">+IF(OFFSET('Hygiene Data'!$G$13,0,10*ROW('Hygiene Data'!G104))="","",OFFSET('Hygiene Data'!$G$13,0,10*ROW('Hygiene Data'!G104)))</f>
        <v/>
      </c>
      <c r="EC110" s="36" t="str">
        <f ca="true">+IF(OFFSET('Hygiene Data'!$G$14,0,10*ROW('Hygiene Data'!G104))="","",OFFSET('Hygiene Data'!$G$14,0,10*ROW('Hygiene Data'!G104)))</f>
        <v/>
      </c>
      <c r="ED110" s="36" t="str">
        <f ca="true">+IF(OFFSET('Hygiene Data'!$H$12,0,10*ROW('Hygiene Data'!H104))="","",OFFSET('Hygiene Data'!$H$12,0,10*ROW('Hygiene Data'!H104)))</f>
        <v/>
      </c>
      <c r="EE110" s="36" t="str">
        <f ca="true">+IF(OFFSET('Hygiene Data'!$H$13,0,10*ROW('Hygiene Data'!H104))="","",OFFSET('Hygiene Data'!$H$13,0,10*ROW('Hygiene Data'!H104)))</f>
        <v/>
      </c>
      <c r="EF110" s="36" t="str">
        <f ca="true">+IF(OFFSET('Hygiene Data'!$H$14,0,10*ROW('Hygiene Data'!H104))="","",OFFSET('Hygiene Data'!$H$14,0,10*ROW('Hygiene Data'!H104)))</f>
        <v/>
      </c>
    </row>
    <row r="111" x14ac:dyDescent="0.2">
      <c r="A111" s="59" t="str">
        <f ca="true">+IF(OFFSET('Water Data'!$B$1,0,10*ROW('Water Data'!B108))="","",OFFSET('Water Data'!$B$1,0,10*ROW('Water Data'!B108)))</f>
        <v/>
      </c>
      <c r="B111" s="59" t="str">
        <f ca="true">+IF(OFFSET('Water Data'!$A$3,0,10*ROW('Water Data'!A108))="","",OFFSET('Water Data'!$A$3,0,10*ROW('Water Data'!A108)))</f>
        <v/>
      </c>
      <c r="C111" s="59" t="str">
        <f ca="true">+IF(OFFSET('Water Data'!$C$3,0,10*ROW('Water Data'!C108))="","",OFFSET('Water Data'!$C$3,0,10*ROW('Water Data'!C108)))</f>
        <v/>
      </c>
      <c r="D111" s="252"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52"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52"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52"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52"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52"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52"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52"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52"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52"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52"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52"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52"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52"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52"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52"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52"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52"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3"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3"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3"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3"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3"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3"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3"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3"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3"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3"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3"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3"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3"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3"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3"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3"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3"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3"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3"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3"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3"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3"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3"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3"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3"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3"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3"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3"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3"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3"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4"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4"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4"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4"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4"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4"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4"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4"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4"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4"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4"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4"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4"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4"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4"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4"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4"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4"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6" t="str">
        <f ca="true">+IF(OFFSET('Water Data'!$C$28,0,10*ROW('Water Data'!C105))="","",OFFSET('Water Data'!$C$28,0,10*ROW('Water Data'!C105)))</f>
        <v/>
      </c>
      <c r="BT111" s="36" t="str">
        <f ca="true">+IF(OFFSET('Water Data'!$C$29,0,10*ROW('Water Data'!C105))="","",OFFSET('Water Data'!$C$29,0,10*ROW('Water Data'!C105)))</f>
        <v/>
      </c>
      <c r="BU111" s="36" t="str">
        <f ca="true">+IF(OFFSET('Water Data'!$C$30,0,10*ROW('Water Data'!C105))="","",OFFSET('Water Data'!$C$30,0,10*ROW('Water Data'!C105)))</f>
        <v/>
      </c>
      <c r="BV111" s="36" t="str">
        <f ca="true">+IF(OFFSET('Water Data'!$D$28,0,10*ROW('Water Data'!D105))="","",OFFSET('Water Data'!$D$28,0,10*ROW('Water Data'!D105)))</f>
        <v/>
      </c>
      <c r="BW111" s="36" t="str">
        <f ca="true">+IF(OFFSET('Water Data'!$D$29,0,10*ROW('Water Data'!D105))="","",OFFSET('Water Data'!$D$29,0,10*ROW('Water Data'!D105)))</f>
        <v/>
      </c>
      <c r="BX111" s="36" t="str">
        <f ca="true">+IF(OFFSET('Water Data'!$D$30,0,10*ROW('Water Data'!D105))="","",OFFSET('Water Data'!$D$30,0,10*ROW('Water Data'!D105)))</f>
        <v/>
      </c>
      <c r="BY111" s="36" t="str">
        <f ca="true">+IF(OFFSET('Water Data'!$E$28,0,10*ROW('Water Data'!E105))="","",OFFSET('Water Data'!$E$28,0,10*ROW('Water Data'!E105)))</f>
        <v/>
      </c>
      <c r="BZ111" s="36" t="str">
        <f ca="true">+IF(OFFSET('Water Data'!$E$29,0,10*ROW('Water Data'!E105))="","",OFFSET('Water Data'!$E$29,0,10*ROW('Water Data'!E105)))</f>
        <v/>
      </c>
      <c r="CA111" s="36" t="str">
        <f ca="true">+IF(OFFSET('Water Data'!$E$30,0,10*ROW('Water Data'!E105))="","",OFFSET('Water Data'!$E$30,0,10*ROW('Water Data'!E105)))</f>
        <v/>
      </c>
      <c r="CB111" s="36" t="str">
        <f ca="true">+IF(OFFSET('Water Data'!$F$28,0,10*ROW('Water Data'!F105))="","",OFFSET('Water Data'!$F$28,0,10*ROW('Water Data'!F105)))</f>
        <v/>
      </c>
      <c r="CC111" s="36" t="str">
        <f ca="true">+IF(OFFSET('Water Data'!$F$29,0,10*ROW('Water Data'!F105))="","",OFFSET('Water Data'!$F$29,0,10*ROW('Water Data'!F105)))</f>
        <v/>
      </c>
      <c r="CD111" s="36" t="str">
        <f ca="true">+IF(OFFSET('Water Data'!$F$30,0,10*ROW('Water Data'!F105))="","",OFFSET('Water Data'!$F$30,0,10*ROW('Water Data'!F105)))</f>
        <v/>
      </c>
      <c r="CE111" s="36" t="str">
        <f ca="true">+IF(OFFSET('Water Data'!$G$28,0,10*ROW('Water Data'!G105))="","",OFFSET('Water Data'!$G$28,0,10*ROW('Water Data'!G105)))</f>
        <v/>
      </c>
      <c r="CF111" s="36" t="str">
        <f ca="true">+IF(OFFSET('Water Data'!$G$29,0,10*ROW('Water Data'!G105))="","",OFFSET('Water Data'!$G$29,0,10*ROW('Water Data'!G105)))</f>
        <v/>
      </c>
      <c r="CG111" s="36" t="str">
        <f ca="true">+IF(OFFSET('Water Data'!$G$30,0,10*ROW('Water Data'!G105))="","",OFFSET('Water Data'!$G$30,0,10*ROW('Water Data'!G105)))</f>
        <v/>
      </c>
      <c r="CH111" s="36" t="str">
        <f ca="true">+IF(OFFSET('Water Data'!$H$28,0,10*ROW('Water Data'!H105))="","",OFFSET('Water Data'!$H$28,0,10*ROW('Water Data'!H105)))</f>
        <v/>
      </c>
      <c r="CI111" s="36" t="str">
        <f ca="true">+IF(OFFSET('Water Data'!$H$29,0,10*ROW('Water Data'!H105))="","",OFFSET('Water Data'!$H$29,0,10*ROW('Water Data'!H105)))</f>
        <v/>
      </c>
      <c r="CJ111" s="36" t="str">
        <f ca="true">+IF(OFFSET('Water Data'!$H$30,0,10*ROW('Water Data'!H105))="","",OFFSET('Water Data'!$H$30,0,10*ROW('Water Data'!H105)))</f>
        <v/>
      </c>
      <c r="CK111" s="36" t="str">
        <f ca="true">+IF(OFFSET('Sanitation Data'!$C$29,0,10*ROW('Sanitation Data'!C105))="","",OFFSET('Sanitation Data'!$C$29,0,10*ROW('Sanitation Data'!C105)))</f>
        <v/>
      </c>
      <c r="CL111" s="36" t="str">
        <f ca="true">+IF(OFFSET('Sanitation Data'!$C$30,0,10*ROW('Sanitation Data'!C105))="","",OFFSET('Sanitation Data'!$C$30,0,10*ROW('Sanitation Data'!C105)))</f>
        <v/>
      </c>
      <c r="CM111" s="36" t="str">
        <f ca="true">+IF(OFFSET('Sanitation Data'!$C$31,0,10*ROW('Sanitation Data'!C105))="","",OFFSET('Sanitation Data'!$C$31,0,10*ROW('Sanitation Data'!C105)))</f>
        <v/>
      </c>
      <c r="CN111" s="36" t="str">
        <f ca="true">+IF(OFFSET('Sanitation Data'!$C$32,0,10*ROW('Sanitation Data'!C105))="","",OFFSET('Sanitation Data'!$C$32,0,10*ROW('Sanitation Data'!C105)))</f>
        <v/>
      </c>
      <c r="CO111" s="36" t="str">
        <f ca="true">+IF(OFFSET('Sanitation Data'!$C$33,0,10*ROW('Sanitation Data'!C105))="","",OFFSET('Sanitation Data'!$C$33,0,10*ROW('Sanitation Data'!C105)))</f>
        <v/>
      </c>
      <c r="CP111" s="36" t="str">
        <f ca="true">+IF(OFFSET('Sanitation Data'!$D$29,0,10*ROW('Sanitation Data'!D105))="","",OFFSET('Sanitation Data'!$D$29,0,10*ROW('Sanitation Data'!D105)))</f>
        <v/>
      </c>
      <c r="CQ111" s="36" t="str">
        <f ca="true">+IF(OFFSET('Sanitation Data'!$D$30,0,10*ROW('Sanitation Data'!D105))="","",OFFSET('Sanitation Data'!$D$30,0,10*ROW('Sanitation Data'!D105)))</f>
        <v/>
      </c>
      <c r="CR111" s="36" t="str">
        <f ca="true">+IF(OFFSET('Sanitation Data'!$D$31,0,10*ROW('Sanitation Data'!D105))="","",OFFSET('Sanitation Data'!$D$31,0,10*ROW('Sanitation Data'!D105)))</f>
        <v/>
      </c>
      <c r="CS111" s="36" t="str">
        <f ca="true">+IF(OFFSET('Sanitation Data'!$D$32,0,10*ROW('Sanitation Data'!D105))="","",OFFSET('Sanitation Data'!$D$32,0,10*ROW('Sanitation Data'!D105)))</f>
        <v/>
      </c>
      <c r="CT111" s="36" t="str">
        <f ca="true">+IF(OFFSET('Sanitation Data'!$D$33,0,10*ROW('Sanitation Data'!D105))="","",OFFSET('Sanitation Data'!$D$33,0,10*ROW('Sanitation Data'!D105)))</f>
        <v/>
      </c>
      <c r="CU111" s="36" t="str">
        <f ca="true">+IF(OFFSET('Sanitation Data'!$E$29,0,10*ROW('Sanitation Data'!E105))="","",OFFSET('Sanitation Data'!$E$29,0,10*ROW('Sanitation Data'!E105)))</f>
        <v/>
      </c>
      <c r="CV111" s="36" t="str">
        <f ca="true">+IF(OFFSET('Sanitation Data'!$E$30,0,10*ROW('Sanitation Data'!E105))="","",OFFSET('Sanitation Data'!$E$30,0,10*ROW('Sanitation Data'!E105)))</f>
        <v/>
      </c>
      <c r="CW111" s="36" t="str">
        <f ca="true">+IF(OFFSET('Sanitation Data'!$E$31,0,10*ROW('Sanitation Data'!E105))="","",OFFSET('Sanitation Data'!$E$31,0,10*ROW('Sanitation Data'!E105)))</f>
        <v/>
      </c>
      <c r="CX111" s="36" t="str">
        <f ca="true">+IF(OFFSET('Sanitation Data'!$E$32,0,10*ROW('Sanitation Data'!E105))="","",OFFSET('Sanitation Data'!$E$32,0,10*ROW('Sanitation Data'!E105)))</f>
        <v/>
      </c>
      <c r="CY111" s="36" t="str">
        <f ca="true">+IF(OFFSET('Sanitation Data'!$E$33,0,10*ROW('Sanitation Data'!E105))="","",OFFSET('Sanitation Data'!$E$33,0,10*ROW('Sanitation Data'!E105)))</f>
        <v/>
      </c>
      <c r="CZ111" s="36" t="str">
        <f ca="true">+IF(OFFSET('Sanitation Data'!$F$29,0,10*ROW('Sanitation Data'!F105))="","",OFFSET('Sanitation Data'!$F$29,0,10*ROW('Sanitation Data'!F105)))</f>
        <v/>
      </c>
      <c r="DA111" s="36" t="str">
        <f ca="true">+IF(OFFSET('Sanitation Data'!$F$30,0,10*ROW('Sanitation Data'!F105))="","",OFFSET('Sanitation Data'!$F$30,0,10*ROW('Sanitation Data'!F105)))</f>
        <v/>
      </c>
      <c r="DB111" s="36" t="str">
        <f ca="true">+IF(OFFSET('Sanitation Data'!$F$31,0,10*ROW('Sanitation Data'!F105))="","",OFFSET('Sanitation Data'!$F$31,0,10*ROW('Sanitation Data'!F105)))</f>
        <v/>
      </c>
      <c r="DC111" s="36" t="str">
        <f ca="true">+IF(OFFSET('Sanitation Data'!$F$32,0,10*ROW('Sanitation Data'!F105))="","",OFFSET('Sanitation Data'!$F$32,0,10*ROW('Sanitation Data'!F105)))</f>
        <v/>
      </c>
      <c r="DD111" s="36" t="str">
        <f ca="true">+IF(OFFSET('Sanitation Data'!$F$33,0,10*ROW('Sanitation Data'!F105))="","",OFFSET('Sanitation Data'!$F$33,0,10*ROW('Sanitation Data'!F105)))</f>
        <v/>
      </c>
      <c r="DE111" s="36" t="str">
        <f ca="true">+IF(OFFSET('Sanitation Data'!$G$29,0,10*ROW('Sanitation Data'!G105))="","",OFFSET('Sanitation Data'!$G$29,0,10*ROW('Sanitation Data'!G105)))</f>
        <v/>
      </c>
      <c r="DF111" s="36" t="str">
        <f ca="true">+IF(OFFSET('Sanitation Data'!$G$30,0,10*ROW('Sanitation Data'!G105))="","",OFFSET('Sanitation Data'!$G$30,0,10*ROW('Sanitation Data'!G105)))</f>
        <v/>
      </c>
      <c r="DG111" s="36" t="str">
        <f ca="true">+IF(OFFSET('Sanitation Data'!$G$31,0,10*ROW('Sanitation Data'!G105))="","",OFFSET('Sanitation Data'!$G$31,0,10*ROW('Sanitation Data'!G105)))</f>
        <v/>
      </c>
      <c r="DH111" s="36" t="str">
        <f ca="true">+IF(OFFSET('Sanitation Data'!$G$32,0,10*ROW('Sanitation Data'!G105))="","",OFFSET('Sanitation Data'!$G$32,0,10*ROW('Sanitation Data'!G105)))</f>
        <v/>
      </c>
      <c r="DI111" s="36" t="str">
        <f ca="true">+IF(OFFSET('Sanitation Data'!$G$33,0,10*ROW('Sanitation Data'!G105))="","",OFFSET('Sanitation Data'!$G$33,0,10*ROW('Sanitation Data'!G105)))</f>
        <v/>
      </c>
      <c r="DJ111" s="36" t="str">
        <f ca="true">+IF(OFFSET('Sanitation Data'!$H$29,0,10*ROW('Sanitation Data'!H105))="","",OFFSET('Sanitation Data'!$H$29,0,10*ROW('Sanitation Data'!H105)))</f>
        <v/>
      </c>
      <c r="DK111" s="36" t="str">
        <f ca="true">+IF(OFFSET('Sanitation Data'!$H$30,0,10*ROW('Sanitation Data'!H105))="","",OFFSET('Sanitation Data'!$H$30,0,10*ROW('Sanitation Data'!H105)))</f>
        <v/>
      </c>
      <c r="DL111" s="36" t="str">
        <f ca="true">+IF(OFFSET('Sanitation Data'!$H$31,0,10*ROW('Sanitation Data'!H105))="","",OFFSET('Sanitation Data'!$H$31,0,10*ROW('Sanitation Data'!H105)))</f>
        <v/>
      </c>
      <c r="DM111" s="36" t="str">
        <f ca="true">+IF(OFFSET('Sanitation Data'!$H$32,0,10*ROW('Sanitation Data'!H105))="","",OFFSET('Sanitation Data'!$H$32,0,10*ROW('Sanitation Data'!H105)))</f>
        <v/>
      </c>
      <c r="DN111" s="36" t="str">
        <f ca="true">+IF(OFFSET('Sanitation Data'!$H$33,0,10*ROW('Sanitation Data'!H105))="","",OFFSET('Sanitation Data'!$H$33,0,10*ROW('Sanitation Data'!H105)))</f>
        <v/>
      </c>
      <c r="DO111" s="36" t="str">
        <f ca="true">+IF(OFFSET('Hygiene Data'!$C$12,0,10*ROW('Hygiene Data'!C105))="","",OFFSET('Hygiene Data'!$C$12,0,10*ROW('Hygiene Data'!C105)))</f>
        <v/>
      </c>
      <c r="DP111" s="36" t="str">
        <f ca="true">+IF(OFFSET('Hygiene Data'!$C$13,0,10*ROW('Hygiene Data'!C105))="","",OFFSET('Hygiene Data'!$C$13,0,10*ROW('Hygiene Data'!C105)))</f>
        <v/>
      </c>
      <c r="DQ111" s="36" t="str">
        <f ca="true">+IF(OFFSET('Hygiene Data'!$C$14,0,10*ROW('Hygiene Data'!C105))="","",OFFSET('Hygiene Data'!$C$14,0,10*ROW('Hygiene Data'!C105)))</f>
        <v/>
      </c>
      <c r="DR111" s="36" t="str">
        <f ca="true">+IF(OFFSET('Hygiene Data'!$D$12,0,10*ROW('Hygiene Data'!D105))="","",OFFSET('Hygiene Data'!$D$12,0,10*ROW('Hygiene Data'!D105)))</f>
        <v/>
      </c>
      <c r="DS111" s="36" t="str">
        <f ca="true">+IF(OFFSET('Hygiene Data'!$D$13,0,10*ROW('Hygiene Data'!D105))="","",OFFSET('Hygiene Data'!$D$13,0,10*ROW('Hygiene Data'!D105)))</f>
        <v/>
      </c>
      <c r="DT111" s="36" t="str">
        <f ca="true">+IF(OFFSET('Hygiene Data'!$D$14,0,10*ROW('Hygiene Data'!D105))="","",OFFSET('Hygiene Data'!$D$14,0,10*ROW('Hygiene Data'!D105)))</f>
        <v/>
      </c>
      <c r="DU111" s="36" t="str">
        <f ca="true">+IF(OFFSET('Hygiene Data'!$E$12,0,10*ROW('Hygiene Data'!E105))="","",OFFSET('Hygiene Data'!$E$12,0,10*ROW('Hygiene Data'!E105)))</f>
        <v/>
      </c>
      <c r="DV111" s="36" t="str">
        <f ca="true">+IF(OFFSET('Hygiene Data'!$E$13,0,10*ROW('Hygiene Data'!E105))="","",OFFSET('Hygiene Data'!$E$13,0,10*ROW('Hygiene Data'!E105)))</f>
        <v/>
      </c>
      <c r="DW111" s="36" t="str">
        <f ca="true">+IF(OFFSET('Hygiene Data'!$E$14,0,10*ROW('Hygiene Data'!E105))="","",OFFSET('Hygiene Data'!$E$14,0,10*ROW('Hygiene Data'!E105)))</f>
        <v/>
      </c>
      <c r="DX111" s="36" t="str">
        <f ca="true">+IF(OFFSET('Hygiene Data'!$F$12,0,10*ROW('Hygiene Data'!F105))="","",OFFSET('Hygiene Data'!$F$12,0,10*ROW('Hygiene Data'!F105)))</f>
        <v/>
      </c>
      <c r="DY111" s="36" t="str">
        <f ca="true">+IF(OFFSET('Hygiene Data'!$F$13,0,10*ROW('Hygiene Data'!F105))="","",OFFSET('Hygiene Data'!$F$13,0,10*ROW('Hygiene Data'!F105)))</f>
        <v/>
      </c>
      <c r="DZ111" s="36" t="str">
        <f ca="true">+IF(OFFSET('Hygiene Data'!$F$14,0,10*ROW('Hygiene Data'!F105))="","",OFFSET('Hygiene Data'!$F$14,0,10*ROW('Hygiene Data'!F105)))</f>
        <v/>
      </c>
      <c r="EA111" s="36" t="str">
        <f ca="true">+IF(OFFSET('Hygiene Data'!$G$12,0,10*ROW('Hygiene Data'!G105))="","",OFFSET('Hygiene Data'!$G$12,0,10*ROW('Hygiene Data'!G105)))</f>
        <v/>
      </c>
      <c r="EB111" s="36" t="str">
        <f ca="true">+IF(OFFSET('Hygiene Data'!$G$13,0,10*ROW('Hygiene Data'!G105))="","",OFFSET('Hygiene Data'!$G$13,0,10*ROW('Hygiene Data'!G105)))</f>
        <v/>
      </c>
      <c r="EC111" s="36" t="str">
        <f ca="true">+IF(OFFSET('Hygiene Data'!$G$14,0,10*ROW('Hygiene Data'!G105))="","",OFFSET('Hygiene Data'!$G$14,0,10*ROW('Hygiene Data'!G105)))</f>
        <v/>
      </c>
      <c r="ED111" s="36" t="str">
        <f ca="true">+IF(OFFSET('Hygiene Data'!$H$12,0,10*ROW('Hygiene Data'!H105))="","",OFFSET('Hygiene Data'!$H$12,0,10*ROW('Hygiene Data'!H105)))</f>
        <v/>
      </c>
      <c r="EE111" s="36" t="str">
        <f ca="true">+IF(OFFSET('Hygiene Data'!$H$13,0,10*ROW('Hygiene Data'!H105))="","",OFFSET('Hygiene Data'!$H$13,0,10*ROW('Hygiene Data'!H105)))</f>
        <v/>
      </c>
      <c r="EF111" s="36" t="str">
        <f ca="true">+IF(OFFSET('Hygiene Data'!$H$14,0,10*ROW('Hygiene Data'!H105))="","",OFFSET('Hygiene Data'!$H$14,0,10*ROW('Hygiene Data'!H105)))</f>
        <v/>
      </c>
    </row>
    <row r="112" x14ac:dyDescent="0.2">
      <c r="A112" s="59" t="str">
        <f ca="true">+IF(OFFSET('Water Data'!$B$1,0,10*ROW('Water Data'!B109))="","",OFFSET('Water Data'!$B$1,0,10*ROW('Water Data'!B109)))</f>
        <v/>
      </c>
      <c r="B112" s="59" t="str">
        <f ca="true">+IF(OFFSET('Water Data'!$A$3,0,10*ROW('Water Data'!A109))="","",OFFSET('Water Data'!$A$3,0,10*ROW('Water Data'!A109)))</f>
        <v/>
      </c>
      <c r="C112" s="59" t="str">
        <f ca="true">+IF(OFFSET('Water Data'!$C$3,0,10*ROW('Water Data'!C109))="","",OFFSET('Water Data'!$C$3,0,10*ROW('Water Data'!C109)))</f>
        <v/>
      </c>
      <c r="D112" s="252"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52"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52"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52"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52"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52"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52"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52"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52"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52"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52"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52"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52"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52"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52"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52"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52"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52"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3"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3"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3"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3"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3"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3"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3"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3"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3"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3"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3"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3"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3"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3"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3"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3"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3"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3"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3"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3"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3"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3"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3"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3"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3"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3"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3"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3"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3"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3"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4"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4"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4"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4"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4"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4"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4"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4"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4"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4"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4"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4"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4"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4"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4"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4"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4"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4"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6" t="str">
        <f ca="true">+IF(OFFSET('Water Data'!$C$28,0,10*ROW('Water Data'!C106))="","",OFFSET('Water Data'!$C$28,0,10*ROW('Water Data'!C106)))</f>
        <v/>
      </c>
      <c r="BT112" s="36" t="str">
        <f ca="true">+IF(OFFSET('Water Data'!$C$29,0,10*ROW('Water Data'!C106))="","",OFFSET('Water Data'!$C$29,0,10*ROW('Water Data'!C106)))</f>
        <v/>
      </c>
      <c r="BU112" s="36" t="str">
        <f ca="true">+IF(OFFSET('Water Data'!$C$30,0,10*ROW('Water Data'!C106))="","",OFFSET('Water Data'!$C$30,0,10*ROW('Water Data'!C106)))</f>
        <v/>
      </c>
      <c r="BV112" s="36" t="str">
        <f ca="true">+IF(OFFSET('Water Data'!$D$28,0,10*ROW('Water Data'!D106))="","",OFFSET('Water Data'!$D$28,0,10*ROW('Water Data'!D106)))</f>
        <v/>
      </c>
      <c r="BW112" s="36" t="str">
        <f ca="true">+IF(OFFSET('Water Data'!$D$29,0,10*ROW('Water Data'!D106))="","",OFFSET('Water Data'!$D$29,0,10*ROW('Water Data'!D106)))</f>
        <v/>
      </c>
      <c r="BX112" s="36" t="str">
        <f ca="true">+IF(OFFSET('Water Data'!$D$30,0,10*ROW('Water Data'!D106))="","",OFFSET('Water Data'!$D$30,0,10*ROW('Water Data'!D106)))</f>
        <v/>
      </c>
      <c r="BY112" s="36" t="str">
        <f ca="true">+IF(OFFSET('Water Data'!$E$28,0,10*ROW('Water Data'!E106))="","",OFFSET('Water Data'!$E$28,0,10*ROW('Water Data'!E106)))</f>
        <v/>
      </c>
      <c r="BZ112" s="36" t="str">
        <f ca="true">+IF(OFFSET('Water Data'!$E$29,0,10*ROW('Water Data'!E106))="","",OFFSET('Water Data'!$E$29,0,10*ROW('Water Data'!E106)))</f>
        <v/>
      </c>
      <c r="CA112" s="36" t="str">
        <f ca="true">+IF(OFFSET('Water Data'!$E$30,0,10*ROW('Water Data'!E106))="","",OFFSET('Water Data'!$E$30,0,10*ROW('Water Data'!E106)))</f>
        <v/>
      </c>
      <c r="CB112" s="36" t="str">
        <f ca="true">+IF(OFFSET('Water Data'!$F$28,0,10*ROW('Water Data'!F106))="","",OFFSET('Water Data'!$F$28,0,10*ROW('Water Data'!F106)))</f>
        <v/>
      </c>
      <c r="CC112" s="36" t="str">
        <f ca="true">+IF(OFFSET('Water Data'!$F$29,0,10*ROW('Water Data'!F106))="","",OFFSET('Water Data'!$F$29,0,10*ROW('Water Data'!F106)))</f>
        <v/>
      </c>
      <c r="CD112" s="36" t="str">
        <f ca="true">+IF(OFFSET('Water Data'!$F$30,0,10*ROW('Water Data'!F106))="","",OFFSET('Water Data'!$F$30,0,10*ROW('Water Data'!F106)))</f>
        <v/>
      </c>
      <c r="CE112" s="36" t="str">
        <f ca="true">+IF(OFFSET('Water Data'!$G$28,0,10*ROW('Water Data'!G106))="","",OFFSET('Water Data'!$G$28,0,10*ROW('Water Data'!G106)))</f>
        <v/>
      </c>
      <c r="CF112" s="36" t="str">
        <f ca="true">+IF(OFFSET('Water Data'!$G$29,0,10*ROW('Water Data'!G106))="","",OFFSET('Water Data'!$G$29,0,10*ROW('Water Data'!G106)))</f>
        <v/>
      </c>
      <c r="CG112" s="36" t="str">
        <f ca="true">+IF(OFFSET('Water Data'!$G$30,0,10*ROW('Water Data'!G106))="","",OFFSET('Water Data'!$G$30,0,10*ROW('Water Data'!G106)))</f>
        <v/>
      </c>
      <c r="CH112" s="36" t="str">
        <f ca="true">+IF(OFFSET('Water Data'!$H$28,0,10*ROW('Water Data'!H106))="","",OFFSET('Water Data'!$H$28,0,10*ROW('Water Data'!H106)))</f>
        <v/>
      </c>
      <c r="CI112" s="36" t="str">
        <f ca="true">+IF(OFFSET('Water Data'!$H$29,0,10*ROW('Water Data'!H106))="","",OFFSET('Water Data'!$H$29,0,10*ROW('Water Data'!H106)))</f>
        <v/>
      </c>
      <c r="CJ112" s="36" t="str">
        <f ca="true">+IF(OFFSET('Water Data'!$H$30,0,10*ROW('Water Data'!H106))="","",OFFSET('Water Data'!$H$30,0,10*ROW('Water Data'!H106)))</f>
        <v/>
      </c>
      <c r="CK112" s="36" t="str">
        <f ca="true">+IF(OFFSET('Sanitation Data'!$C$29,0,10*ROW('Sanitation Data'!C106))="","",OFFSET('Sanitation Data'!$C$29,0,10*ROW('Sanitation Data'!C106)))</f>
        <v/>
      </c>
      <c r="CL112" s="36" t="str">
        <f ca="true">+IF(OFFSET('Sanitation Data'!$C$30,0,10*ROW('Sanitation Data'!C106))="","",OFFSET('Sanitation Data'!$C$30,0,10*ROW('Sanitation Data'!C106)))</f>
        <v/>
      </c>
      <c r="CM112" s="36" t="str">
        <f ca="true">+IF(OFFSET('Sanitation Data'!$C$31,0,10*ROW('Sanitation Data'!C106))="","",OFFSET('Sanitation Data'!$C$31,0,10*ROW('Sanitation Data'!C106)))</f>
        <v/>
      </c>
      <c r="CN112" s="36" t="str">
        <f ca="true">+IF(OFFSET('Sanitation Data'!$C$32,0,10*ROW('Sanitation Data'!C106))="","",OFFSET('Sanitation Data'!$C$32,0,10*ROW('Sanitation Data'!C106)))</f>
        <v/>
      </c>
      <c r="CO112" s="36" t="str">
        <f ca="true">+IF(OFFSET('Sanitation Data'!$C$33,0,10*ROW('Sanitation Data'!C106))="","",OFFSET('Sanitation Data'!$C$33,0,10*ROW('Sanitation Data'!C106)))</f>
        <v/>
      </c>
      <c r="CP112" s="36" t="str">
        <f ca="true">+IF(OFFSET('Sanitation Data'!$D$29,0,10*ROW('Sanitation Data'!D106))="","",OFFSET('Sanitation Data'!$D$29,0,10*ROW('Sanitation Data'!D106)))</f>
        <v/>
      </c>
      <c r="CQ112" s="36" t="str">
        <f ca="true">+IF(OFFSET('Sanitation Data'!$D$30,0,10*ROW('Sanitation Data'!D106))="","",OFFSET('Sanitation Data'!$D$30,0,10*ROW('Sanitation Data'!D106)))</f>
        <v/>
      </c>
      <c r="CR112" s="36" t="str">
        <f ca="true">+IF(OFFSET('Sanitation Data'!$D$31,0,10*ROW('Sanitation Data'!D106))="","",OFFSET('Sanitation Data'!$D$31,0,10*ROW('Sanitation Data'!D106)))</f>
        <v/>
      </c>
      <c r="CS112" s="36" t="str">
        <f ca="true">+IF(OFFSET('Sanitation Data'!$D$32,0,10*ROW('Sanitation Data'!D106))="","",OFFSET('Sanitation Data'!$D$32,0,10*ROW('Sanitation Data'!D106)))</f>
        <v/>
      </c>
      <c r="CT112" s="36" t="str">
        <f ca="true">+IF(OFFSET('Sanitation Data'!$D$33,0,10*ROW('Sanitation Data'!D106))="","",OFFSET('Sanitation Data'!$D$33,0,10*ROW('Sanitation Data'!D106)))</f>
        <v/>
      </c>
      <c r="CU112" s="36" t="str">
        <f ca="true">+IF(OFFSET('Sanitation Data'!$E$29,0,10*ROW('Sanitation Data'!E106))="","",OFFSET('Sanitation Data'!$E$29,0,10*ROW('Sanitation Data'!E106)))</f>
        <v/>
      </c>
      <c r="CV112" s="36" t="str">
        <f ca="true">+IF(OFFSET('Sanitation Data'!$E$30,0,10*ROW('Sanitation Data'!E106))="","",OFFSET('Sanitation Data'!$E$30,0,10*ROW('Sanitation Data'!E106)))</f>
        <v/>
      </c>
      <c r="CW112" s="36" t="str">
        <f ca="true">+IF(OFFSET('Sanitation Data'!$E$31,0,10*ROW('Sanitation Data'!E106))="","",OFFSET('Sanitation Data'!$E$31,0,10*ROW('Sanitation Data'!E106)))</f>
        <v/>
      </c>
      <c r="CX112" s="36" t="str">
        <f ca="true">+IF(OFFSET('Sanitation Data'!$E$32,0,10*ROW('Sanitation Data'!E106))="","",OFFSET('Sanitation Data'!$E$32,0,10*ROW('Sanitation Data'!E106)))</f>
        <v/>
      </c>
      <c r="CY112" s="36" t="str">
        <f ca="true">+IF(OFFSET('Sanitation Data'!$E$33,0,10*ROW('Sanitation Data'!E106))="","",OFFSET('Sanitation Data'!$E$33,0,10*ROW('Sanitation Data'!E106)))</f>
        <v/>
      </c>
      <c r="CZ112" s="36" t="str">
        <f ca="true">+IF(OFFSET('Sanitation Data'!$F$29,0,10*ROW('Sanitation Data'!F106))="","",OFFSET('Sanitation Data'!$F$29,0,10*ROW('Sanitation Data'!F106)))</f>
        <v/>
      </c>
      <c r="DA112" s="36" t="str">
        <f ca="true">+IF(OFFSET('Sanitation Data'!$F$30,0,10*ROW('Sanitation Data'!F106))="","",OFFSET('Sanitation Data'!$F$30,0,10*ROW('Sanitation Data'!F106)))</f>
        <v/>
      </c>
      <c r="DB112" s="36" t="str">
        <f ca="true">+IF(OFFSET('Sanitation Data'!$F$31,0,10*ROW('Sanitation Data'!F106))="","",OFFSET('Sanitation Data'!$F$31,0,10*ROW('Sanitation Data'!F106)))</f>
        <v/>
      </c>
      <c r="DC112" s="36" t="str">
        <f ca="true">+IF(OFFSET('Sanitation Data'!$F$32,0,10*ROW('Sanitation Data'!F106))="","",OFFSET('Sanitation Data'!$F$32,0,10*ROW('Sanitation Data'!F106)))</f>
        <v/>
      </c>
      <c r="DD112" s="36" t="str">
        <f ca="true">+IF(OFFSET('Sanitation Data'!$F$33,0,10*ROW('Sanitation Data'!F106))="","",OFFSET('Sanitation Data'!$F$33,0,10*ROW('Sanitation Data'!F106)))</f>
        <v/>
      </c>
      <c r="DE112" s="36" t="str">
        <f ca="true">+IF(OFFSET('Sanitation Data'!$G$29,0,10*ROW('Sanitation Data'!G106))="","",OFFSET('Sanitation Data'!$G$29,0,10*ROW('Sanitation Data'!G106)))</f>
        <v/>
      </c>
      <c r="DF112" s="36" t="str">
        <f ca="true">+IF(OFFSET('Sanitation Data'!$G$30,0,10*ROW('Sanitation Data'!G106))="","",OFFSET('Sanitation Data'!$G$30,0,10*ROW('Sanitation Data'!G106)))</f>
        <v/>
      </c>
      <c r="DG112" s="36" t="str">
        <f ca="true">+IF(OFFSET('Sanitation Data'!$G$31,0,10*ROW('Sanitation Data'!G106))="","",OFFSET('Sanitation Data'!$G$31,0,10*ROW('Sanitation Data'!G106)))</f>
        <v/>
      </c>
      <c r="DH112" s="36" t="str">
        <f ca="true">+IF(OFFSET('Sanitation Data'!$G$32,0,10*ROW('Sanitation Data'!G106))="","",OFFSET('Sanitation Data'!$G$32,0,10*ROW('Sanitation Data'!G106)))</f>
        <v/>
      </c>
      <c r="DI112" s="36" t="str">
        <f ca="true">+IF(OFFSET('Sanitation Data'!$G$33,0,10*ROW('Sanitation Data'!G106))="","",OFFSET('Sanitation Data'!$G$33,0,10*ROW('Sanitation Data'!G106)))</f>
        <v/>
      </c>
      <c r="DJ112" s="36" t="str">
        <f ca="true">+IF(OFFSET('Sanitation Data'!$H$29,0,10*ROW('Sanitation Data'!H106))="","",OFFSET('Sanitation Data'!$H$29,0,10*ROW('Sanitation Data'!H106)))</f>
        <v/>
      </c>
      <c r="DK112" s="36" t="str">
        <f ca="true">+IF(OFFSET('Sanitation Data'!$H$30,0,10*ROW('Sanitation Data'!H106))="","",OFFSET('Sanitation Data'!$H$30,0,10*ROW('Sanitation Data'!H106)))</f>
        <v/>
      </c>
      <c r="DL112" s="36" t="str">
        <f ca="true">+IF(OFFSET('Sanitation Data'!$H$31,0,10*ROW('Sanitation Data'!H106))="","",OFFSET('Sanitation Data'!$H$31,0,10*ROW('Sanitation Data'!H106)))</f>
        <v/>
      </c>
      <c r="DM112" s="36" t="str">
        <f ca="true">+IF(OFFSET('Sanitation Data'!$H$32,0,10*ROW('Sanitation Data'!H106))="","",OFFSET('Sanitation Data'!$H$32,0,10*ROW('Sanitation Data'!H106)))</f>
        <v/>
      </c>
      <c r="DN112" s="36" t="str">
        <f ca="true">+IF(OFFSET('Sanitation Data'!$H$33,0,10*ROW('Sanitation Data'!H106))="","",OFFSET('Sanitation Data'!$H$33,0,10*ROW('Sanitation Data'!H106)))</f>
        <v/>
      </c>
      <c r="DO112" s="36" t="str">
        <f ca="true">+IF(OFFSET('Hygiene Data'!$C$12,0,10*ROW('Hygiene Data'!C106))="","",OFFSET('Hygiene Data'!$C$12,0,10*ROW('Hygiene Data'!C106)))</f>
        <v/>
      </c>
      <c r="DP112" s="36" t="str">
        <f ca="true">+IF(OFFSET('Hygiene Data'!$C$13,0,10*ROW('Hygiene Data'!C106))="","",OFFSET('Hygiene Data'!$C$13,0,10*ROW('Hygiene Data'!C106)))</f>
        <v/>
      </c>
      <c r="DQ112" s="36" t="str">
        <f ca="true">+IF(OFFSET('Hygiene Data'!$C$14,0,10*ROW('Hygiene Data'!C106))="","",OFFSET('Hygiene Data'!$C$14,0,10*ROW('Hygiene Data'!C106)))</f>
        <v/>
      </c>
      <c r="DR112" s="36" t="str">
        <f ca="true">+IF(OFFSET('Hygiene Data'!$D$12,0,10*ROW('Hygiene Data'!D106))="","",OFFSET('Hygiene Data'!$D$12,0,10*ROW('Hygiene Data'!D106)))</f>
        <v/>
      </c>
      <c r="DS112" s="36" t="str">
        <f ca="true">+IF(OFFSET('Hygiene Data'!$D$13,0,10*ROW('Hygiene Data'!D106))="","",OFFSET('Hygiene Data'!$D$13,0,10*ROW('Hygiene Data'!D106)))</f>
        <v/>
      </c>
      <c r="DT112" s="36" t="str">
        <f ca="true">+IF(OFFSET('Hygiene Data'!$D$14,0,10*ROW('Hygiene Data'!D106))="","",OFFSET('Hygiene Data'!$D$14,0,10*ROW('Hygiene Data'!D106)))</f>
        <v/>
      </c>
      <c r="DU112" s="36" t="str">
        <f ca="true">+IF(OFFSET('Hygiene Data'!$E$12,0,10*ROW('Hygiene Data'!E106))="","",OFFSET('Hygiene Data'!$E$12,0,10*ROW('Hygiene Data'!E106)))</f>
        <v/>
      </c>
      <c r="DV112" s="36" t="str">
        <f ca="true">+IF(OFFSET('Hygiene Data'!$E$13,0,10*ROW('Hygiene Data'!E106))="","",OFFSET('Hygiene Data'!$E$13,0,10*ROW('Hygiene Data'!E106)))</f>
        <v/>
      </c>
      <c r="DW112" s="36" t="str">
        <f ca="true">+IF(OFFSET('Hygiene Data'!$E$14,0,10*ROW('Hygiene Data'!E106))="","",OFFSET('Hygiene Data'!$E$14,0,10*ROW('Hygiene Data'!E106)))</f>
        <v/>
      </c>
      <c r="DX112" s="36" t="str">
        <f ca="true">+IF(OFFSET('Hygiene Data'!$F$12,0,10*ROW('Hygiene Data'!F106))="","",OFFSET('Hygiene Data'!$F$12,0,10*ROW('Hygiene Data'!F106)))</f>
        <v/>
      </c>
      <c r="DY112" s="36" t="str">
        <f ca="true">+IF(OFFSET('Hygiene Data'!$F$13,0,10*ROW('Hygiene Data'!F106))="","",OFFSET('Hygiene Data'!$F$13,0,10*ROW('Hygiene Data'!F106)))</f>
        <v/>
      </c>
      <c r="DZ112" s="36" t="str">
        <f ca="true">+IF(OFFSET('Hygiene Data'!$F$14,0,10*ROW('Hygiene Data'!F106))="","",OFFSET('Hygiene Data'!$F$14,0,10*ROW('Hygiene Data'!F106)))</f>
        <v/>
      </c>
      <c r="EA112" s="36" t="str">
        <f ca="true">+IF(OFFSET('Hygiene Data'!$G$12,0,10*ROW('Hygiene Data'!G106))="","",OFFSET('Hygiene Data'!$G$12,0,10*ROW('Hygiene Data'!G106)))</f>
        <v/>
      </c>
      <c r="EB112" s="36" t="str">
        <f ca="true">+IF(OFFSET('Hygiene Data'!$G$13,0,10*ROW('Hygiene Data'!G106))="","",OFFSET('Hygiene Data'!$G$13,0,10*ROW('Hygiene Data'!G106)))</f>
        <v/>
      </c>
      <c r="EC112" s="36" t="str">
        <f ca="true">+IF(OFFSET('Hygiene Data'!$G$14,0,10*ROW('Hygiene Data'!G106))="","",OFFSET('Hygiene Data'!$G$14,0,10*ROW('Hygiene Data'!G106)))</f>
        <v/>
      </c>
      <c r="ED112" s="36" t="str">
        <f ca="true">+IF(OFFSET('Hygiene Data'!$H$12,0,10*ROW('Hygiene Data'!H106))="","",OFFSET('Hygiene Data'!$H$12,0,10*ROW('Hygiene Data'!H106)))</f>
        <v/>
      </c>
      <c r="EE112" s="36" t="str">
        <f ca="true">+IF(OFFSET('Hygiene Data'!$H$13,0,10*ROW('Hygiene Data'!H106))="","",OFFSET('Hygiene Data'!$H$13,0,10*ROW('Hygiene Data'!H106)))</f>
        <v/>
      </c>
      <c r="EF112" s="36" t="str">
        <f ca="true">+IF(OFFSET('Hygiene Data'!$H$14,0,10*ROW('Hygiene Data'!H106))="","",OFFSET('Hygiene Data'!$H$14,0,10*ROW('Hygiene Data'!H106)))</f>
        <v/>
      </c>
    </row>
    <row r="113" x14ac:dyDescent="0.2">
      <c r="A113" s="59" t="str">
        <f ca="true">+IF(OFFSET('Water Data'!$B$1,0,10*ROW('Water Data'!B110))="","",OFFSET('Water Data'!$B$1,0,10*ROW('Water Data'!B110)))</f>
        <v/>
      </c>
      <c r="B113" s="59" t="str">
        <f ca="true">+IF(OFFSET('Water Data'!$A$3,0,10*ROW('Water Data'!A110))="","",OFFSET('Water Data'!$A$3,0,10*ROW('Water Data'!A110)))</f>
        <v/>
      </c>
      <c r="C113" s="59" t="str">
        <f ca="true">+IF(OFFSET('Water Data'!$C$3,0,10*ROW('Water Data'!C110))="","",OFFSET('Water Data'!$C$3,0,10*ROW('Water Data'!C110)))</f>
        <v/>
      </c>
      <c r="D113" s="252"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52"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52"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52"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52"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52"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52"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52"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52"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52"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52"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52"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52"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52"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52"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52"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52"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52"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3"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3"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3"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3"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3"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3"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3"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3"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3"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3"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3"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3"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3"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3"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3"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3"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3"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3"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3"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3"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3"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3"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3"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3"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3"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3"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3"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3"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3"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3"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4"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4"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4"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4"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4"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4"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4"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4"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4"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4"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4"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4"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4"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4"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4"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4"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4"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4"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6" t="str">
        <f ca="true">+IF(OFFSET('Water Data'!$C$28,0,10*ROW('Water Data'!C107))="","",OFFSET('Water Data'!$C$28,0,10*ROW('Water Data'!C107)))</f>
        <v/>
      </c>
      <c r="BT113" s="36" t="str">
        <f ca="true">+IF(OFFSET('Water Data'!$C$29,0,10*ROW('Water Data'!C107))="","",OFFSET('Water Data'!$C$29,0,10*ROW('Water Data'!C107)))</f>
        <v/>
      </c>
      <c r="BU113" s="36" t="str">
        <f ca="true">+IF(OFFSET('Water Data'!$C$30,0,10*ROW('Water Data'!C107))="","",OFFSET('Water Data'!$C$30,0,10*ROW('Water Data'!C107)))</f>
        <v/>
      </c>
      <c r="BV113" s="36" t="str">
        <f ca="true">+IF(OFFSET('Water Data'!$D$28,0,10*ROW('Water Data'!D107))="","",OFFSET('Water Data'!$D$28,0,10*ROW('Water Data'!D107)))</f>
        <v/>
      </c>
      <c r="BW113" s="36" t="str">
        <f ca="true">+IF(OFFSET('Water Data'!$D$29,0,10*ROW('Water Data'!D107))="","",OFFSET('Water Data'!$D$29,0,10*ROW('Water Data'!D107)))</f>
        <v/>
      </c>
      <c r="BX113" s="36" t="str">
        <f ca="true">+IF(OFFSET('Water Data'!$D$30,0,10*ROW('Water Data'!D107))="","",OFFSET('Water Data'!$D$30,0,10*ROW('Water Data'!D107)))</f>
        <v/>
      </c>
      <c r="BY113" s="36" t="str">
        <f ca="true">+IF(OFFSET('Water Data'!$E$28,0,10*ROW('Water Data'!E107))="","",OFFSET('Water Data'!$E$28,0,10*ROW('Water Data'!E107)))</f>
        <v/>
      </c>
      <c r="BZ113" s="36" t="str">
        <f ca="true">+IF(OFFSET('Water Data'!$E$29,0,10*ROW('Water Data'!E107))="","",OFFSET('Water Data'!$E$29,0,10*ROW('Water Data'!E107)))</f>
        <v/>
      </c>
      <c r="CA113" s="36" t="str">
        <f ca="true">+IF(OFFSET('Water Data'!$E$30,0,10*ROW('Water Data'!E107))="","",OFFSET('Water Data'!$E$30,0,10*ROW('Water Data'!E107)))</f>
        <v/>
      </c>
      <c r="CB113" s="36" t="str">
        <f ca="true">+IF(OFFSET('Water Data'!$F$28,0,10*ROW('Water Data'!F107))="","",OFFSET('Water Data'!$F$28,0,10*ROW('Water Data'!F107)))</f>
        <v/>
      </c>
      <c r="CC113" s="36" t="str">
        <f ca="true">+IF(OFFSET('Water Data'!$F$29,0,10*ROW('Water Data'!F107))="","",OFFSET('Water Data'!$F$29,0,10*ROW('Water Data'!F107)))</f>
        <v/>
      </c>
      <c r="CD113" s="36" t="str">
        <f ca="true">+IF(OFFSET('Water Data'!$F$30,0,10*ROW('Water Data'!F107))="","",OFFSET('Water Data'!$F$30,0,10*ROW('Water Data'!F107)))</f>
        <v/>
      </c>
      <c r="CE113" s="36" t="str">
        <f ca="true">+IF(OFFSET('Water Data'!$G$28,0,10*ROW('Water Data'!G107))="","",OFFSET('Water Data'!$G$28,0,10*ROW('Water Data'!G107)))</f>
        <v/>
      </c>
      <c r="CF113" s="36" t="str">
        <f ca="true">+IF(OFFSET('Water Data'!$G$29,0,10*ROW('Water Data'!G107))="","",OFFSET('Water Data'!$G$29,0,10*ROW('Water Data'!G107)))</f>
        <v/>
      </c>
      <c r="CG113" s="36" t="str">
        <f ca="true">+IF(OFFSET('Water Data'!$G$30,0,10*ROW('Water Data'!G107))="","",OFFSET('Water Data'!$G$30,0,10*ROW('Water Data'!G107)))</f>
        <v/>
      </c>
      <c r="CH113" s="36" t="str">
        <f ca="true">+IF(OFFSET('Water Data'!$H$28,0,10*ROW('Water Data'!H107))="","",OFFSET('Water Data'!$H$28,0,10*ROW('Water Data'!H107)))</f>
        <v/>
      </c>
      <c r="CI113" s="36" t="str">
        <f ca="true">+IF(OFFSET('Water Data'!$H$29,0,10*ROW('Water Data'!H107))="","",OFFSET('Water Data'!$H$29,0,10*ROW('Water Data'!H107)))</f>
        <v/>
      </c>
      <c r="CJ113" s="36" t="str">
        <f ca="true">+IF(OFFSET('Water Data'!$H$30,0,10*ROW('Water Data'!H107))="","",OFFSET('Water Data'!$H$30,0,10*ROW('Water Data'!H107)))</f>
        <v/>
      </c>
      <c r="CK113" s="36" t="str">
        <f ca="true">+IF(OFFSET('Sanitation Data'!$C$29,0,10*ROW('Sanitation Data'!C107))="","",OFFSET('Sanitation Data'!$C$29,0,10*ROW('Sanitation Data'!C107)))</f>
        <v/>
      </c>
      <c r="CL113" s="36" t="str">
        <f ca="true">+IF(OFFSET('Sanitation Data'!$C$30,0,10*ROW('Sanitation Data'!C107))="","",OFFSET('Sanitation Data'!$C$30,0,10*ROW('Sanitation Data'!C107)))</f>
        <v/>
      </c>
      <c r="CM113" s="36" t="str">
        <f ca="true">+IF(OFFSET('Sanitation Data'!$C$31,0,10*ROW('Sanitation Data'!C107))="","",OFFSET('Sanitation Data'!$C$31,0,10*ROW('Sanitation Data'!C107)))</f>
        <v/>
      </c>
      <c r="CN113" s="36" t="str">
        <f ca="true">+IF(OFFSET('Sanitation Data'!$C$32,0,10*ROW('Sanitation Data'!C107))="","",OFFSET('Sanitation Data'!$C$32,0,10*ROW('Sanitation Data'!C107)))</f>
        <v/>
      </c>
      <c r="CO113" s="36" t="str">
        <f ca="true">+IF(OFFSET('Sanitation Data'!$C$33,0,10*ROW('Sanitation Data'!C107))="","",OFFSET('Sanitation Data'!$C$33,0,10*ROW('Sanitation Data'!C107)))</f>
        <v/>
      </c>
      <c r="CP113" s="36" t="str">
        <f ca="true">+IF(OFFSET('Sanitation Data'!$D$29,0,10*ROW('Sanitation Data'!D107))="","",OFFSET('Sanitation Data'!$D$29,0,10*ROW('Sanitation Data'!D107)))</f>
        <v/>
      </c>
      <c r="CQ113" s="36" t="str">
        <f ca="true">+IF(OFFSET('Sanitation Data'!$D$30,0,10*ROW('Sanitation Data'!D107))="","",OFFSET('Sanitation Data'!$D$30,0,10*ROW('Sanitation Data'!D107)))</f>
        <v/>
      </c>
      <c r="CR113" s="36" t="str">
        <f ca="true">+IF(OFFSET('Sanitation Data'!$D$31,0,10*ROW('Sanitation Data'!D107))="","",OFFSET('Sanitation Data'!$D$31,0,10*ROW('Sanitation Data'!D107)))</f>
        <v/>
      </c>
      <c r="CS113" s="36" t="str">
        <f ca="true">+IF(OFFSET('Sanitation Data'!$D$32,0,10*ROW('Sanitation Data'!D107))="","",OFFSET('Sanitation Data'!$D$32,0,10*ROW('Sanitation Data'!D107)))</f>
        <v/>
      </c>
      <c r="CT113" s="36" t="str">
        <f ca="true">+IF(OFFSET('Sanitation Data'!$D$33,0,10*ROW('Sanitation Data'!D107))="","",OFFSET('Sanitation Data'!$D$33,0,10*ROW('Sanitation Data'!D107)))</f>
        <v/>
      </c>
      <c r="CU113" s="36" t="str">
        <f ca="true">+IF(OFFSET('Sanitation Data'!$E$29,0,10*ROW('Sanitation Data'!E107))="","",OFFSET('Sanitation Data'!$E$29,0,10*ROW('Sanitation Data'!E107)))</f>
        <v/>
      </c>
      <c r="CV113" s="36" t="str">
        <f ca="true">+IF(OFFSET('Sanitation Data'!$E$30,0,10*ROW('Sanitation Data'!E107))="","",OFFSET('Sanitation Data'!$E$30,0,10*ROW('Sanitation Data'!E107)))</f>
        <v/>
      </c>
      <c r="CW113" s="36" t="str">
        <f ca="true">+IF(OFFSET('Sanitation Data'!$E$31,0,10*ROW('Sanitation Data'!E107))="","",OFFSET('Sanitation Data'!$E$31,0,10*ROW('Sanitation Data'!E107)))</f>
        <v/>
      </c>
      <c r="CX113" s="36" t="str">
        <f ca="true">+IF(OFFSET('Sanitation Data'!$E$32,0,10*ROW('Sanitation Data'!E107))="","",OFFSET('Sanitation Data'!$E$32,0,10*ROW('Sanitation Data'!E107)))</f>
        <v/>
      </c>
      <c r="CY113" s="36" t="str">
        <f ca="true">+IF(OFFSET('Sanitation Data'!$E$33,0,10*ROW('Sanitation Data'!E107))="","",OFFSET('Sanitation Data'!$E$33,0,10*ROW('Sanitation Data'!E107)))</f>
        <v/>
      </c>
      <c r="CZ113" s="36" t="str">
        <f ca="true">+IF(OFFSET('Sanitation Data'!$F$29,0,10*ROW('Sanitation Data'!F107))="","",OFFSET('Sanitation Data'!$F$29,0,10*ROW('Sanitation Data'!F107)))</f>
        <v/>
      </c>
      <c r="DA113" s="36" t="str">
        <f ca="true">+IF(OFFSET('Sanitation Data'!$F$30,0,10*ROW('Sanitation Data'!F107))="","",OFFSET('Sanitation Data'!$F$30,0,10*ROW('Sanitation Data'!F107)))</f>
        <v/>
      </c>
      <c r="DB113" s="36" t="str">
        <f ca="true">+IF(OFFSET('Sanitation Data'!$F$31,0,10*ROW('Sanitation Data'!F107))="","",OFFSET('Sanitation Data'!$F$31,0,10*ROW('Sanitation Data'!F107)))</f>
        <v/>
      </c>
      <c r="DC113" s="36" t="str">
        <f ca="true">+IF(OFFSET('Sanitation Data'!$F$32,0,10*ROW('Sanitation Data'!F107))="","",OFFSET('Sanitation Data'!$F$32,0,10*ROW('Sanitation Data'!F107)))</f>
        <v/>
      </c>
      <c r="DD113" s="36" t="str">
        <f ca="true">+IF(OFFSET('Sanitation Data'!$F$33,0,10*ROW('Sanitation Data'!F107))="","",OFFSET('Sanitation Data'!$F$33,0,10*ROW('Sanitation Data'!F107)))</f>
        <v/>
      </c>
      <c r="DE113" s="36" t="str">
        <f ca="true">+IF(OFFSET('Sanitation Data'!$G$29,0,10*ROW('Sanitation Data'!G107))="","",OFFSET('Sanitation Data'!$G$29,0,10*ROW('Sanitation Data'!G107)))</f>
        <v/>
      </c>
      <c r="DF113" s="36" t="str">
        <f ca="true">+IF(OFFSET('Sanitation Data'!$G$30,0,10*ROW('Sanitation Data'!G107))="","",OFFSET('Sanitation Data'!$G$30,0,10*ROW('Sanitation Data'!G107)))</f>
        <v/>
      </c>
      <c r="DG113" s="36" t="str">
        <f ca="true">+IF(OFFSET('Sanitation Data'!$G$31,0,10*ROW('Sanitation Data'!G107))="","",OFFSET('Sanitation Data'!$G$31,0,10*ROW('Sanitation Data'!G107)))</f>
        <v/>
      </c>
      <c r="DH113" s="36" t="str">
        <f ca="true">+IF(OFFSET('Sanitation Data'!$G$32,0,10*ROW('Sanitation Data'!G107))="","",OFFSET('Sanitation Data'!$G$32,0,10*ROW('Sanitation Data'!G107)))</f>
        <v/>
      </c>
      <c r="DI113" s="36" t="str">
        <f ca="true">+IF(OFFSET('Sanitation Data'!$G$33,0,10*ROW('Sanitation Data'!G107))="","",OFFSET('Sanitation Data'!$G$33,0,10*ROW('Sanitation Data'!G107)))</f>
        <v/>
      </c>
      <c r="DJ113" s="36" t="str">
        <f ca="true">+IF(OFFSET('Sanitation Data'!$H$29,0,10*ROW('Sanitation Data'!H107))="","",OFFSET('Sanitation Data'!$H$29,0,10*ROW('Sanitation Data'!H107)))</f>
        <v/>
      </c>
      <c r="DK113" s="36" t="str">
        <f ca="true">+IF(OFFSET('Sanitation Data'!$H$30,0,10*ROW('Sanitation Data'!H107))="","",OFFSET('Sanitation Data'!$H$30,0,10*ROW('Sanitation Data'!H107)))</f>
        <v/>
      </c>
      <c r="DL113" s="36" t="str">
        <f ca="true">+IF(OFFSET('Sanitation Data'!$H$31,0,10*ROW('Sanitation Data'!H107))="","",OFFSET('Sanitation Data'!$H$31,0,10*ROW('Sanitation Data'!H107)))</f>
        <v/>
      </c>
      <c r="DM113" s="36" t="str">
        <f ca="true">+IF(OFFSET('Sanitation Data'!$H$32,0,10*ROW('Sanitation Data'!H107))="","",OFFSET('Sanitation Data'!$H$32,0,10*ROW('Sanitation Data'!H107)))</f>
        <v/>
      </c>
      <c r="DN113" s="36" t="str">
        <f ca="true">+IF(OFFSET('Sanitation Data'!$H$33,0,10*ROW('Sanitation Data'!H107))="","",OFFSET('Sanitation Data'!$H$33,0,10*ROW('Sanitation Data'!H107)))</f>
        <v/>
      </c>
      <c r="DO113" s="36" t="str">
        <f ca="true">+IF(OFFSET('Hygiene Data'!$C$12,0,10*ROW('Hygiene Data'!C107))="","",OFFSET('Hygiene Data'!$C$12,0,10*ROW('Hygiene Data'!C107)))</f>
        <v/>
      </c>
      <c r="DP113" s="36" t="str">
        <f ca="true">+IF(OFFSET('Hygiene Data'!$C$13,0,10*ROW('Hygiene Data'!C107))="","",OFFSET('Hygiene Data'!$C$13,0,10*ROW('Hygiene Data'!C107)))</f>
        <v/>
      </c>
      <c r="DQ113" s="36" t="str">
        <f ca="true">+IF(OFFSET('Hygiene Data'!$C$14,0,10*ROW('Hygiene Data'!C107))="","",OFFSET('Hygiene Data'!$C$14,0,10*ROW('Hygiene Data'!C107)))</f>
        <v/>
      </c>
      <c r="DR113" s="36" t="str">
        <f ca="true">+IF(OFFSET('Hygiene Data'!$D$12,0,10*ROW('Hygiene Data'!D107))="","",OFFSET('Hygiene Data'!$D$12,0,10*ROW('Hygiene Data'!D107)))</f>
        <v/>
      </c>
      <c r="DS113" s="36" t="str">
        <f ca="true">+IF(OFFSET('Hygiene Data'!$D$13,0,10*ROW('Hygiene Data'!D107))="","",OFFSET('Hygiene Data'!$D$13,0,10*ROW('Hygiene Data'!D107)))</f>
        <v/>
      </c>
      <c r="DT113" s="36" t="str">
        <f ca="true">+IF(OFFSET('Hygiene Data'!$D$14,0,10*ROW('Hygiene Data'!D107))="","",OFFSET('Hygiene Data'!$D$14,0,10*ROW('Hygiene Data'!D107)))</f>
        <v/>
      </c>
      <c r="DU113" s="36" t="str">
        <f ca="true">+IF(OFFSET('Hygiene Data'!$E$12,0,10*ROW('Hygiene Data'!E107))="","",OFFSET('Hygiene Data'!$E$12,0,10*ROW('Hygiene Data'!E107)))</f>
        <v/>
      </c>
      <c r="DV113" s="36" t="str">
        <f ca="true">+IF(OFFSET('Hygiene Data'!$E$13,0,10*ROW('Hygiene Data'!E107))="","",OFFSET('Hygiene Data'!$E$13,0,10*ROW('Hygiene Data'!E107)))</f>
        <v/>
      </c>
      <c r="DW113" s="36" t="str">
        <f ca="true">+IF(OFFSET('Hygiene Data'!$E$14,0,10*ROW('Hygiene Data'!E107))="","",OFFSET('Hygiene Data'!$E$14,0,10*ROW('Hygiene Data'!E107)))</f>
        <v/>
      </c>
      <c r="DX113" s="36" t="str">
        <f ca="true">+IF(OFFSET('Hygiene Data'!$F$12,0,10*ROW('Hygiene Data'!F107))="","",OFFSET('Hygiene Data'!$F$12,0,10*ROW('Hygiene Data'!F107)))</f>
        <v/>
      </c>
      <c r="DY113" s="36" t="str">
        <f ca="true">+IF(OFFSET('Hygiene Data'!$F$13,0,10*ROW('Hygiene Data'!F107))="","",OFFSET('Hygiene Data'!$F$13,0,10*ROW('Hygiene Data'!F107)))</f>
        <v/>
      </c>
      <c r="DZ113" s="36" t="str">
        <f ca="true">+IF(OFFSET('Hygiene Data'!$F$14,0,10*ROW('Hygiene Data'!F107))="","",OFFSET('Hygiene Data'!$F$14,0,10*ROW('Hygiene Data'!F107)))</f>
        <v/>
      </c>
      <c r="EA113" s="36" t="str">
        <f ca="true">+IF(OFFSET('Hygiene Data'!$G$12,0,10*ROW('Hygiene Data'!G107))="","",OFFSET('Hygiene Data'!$G$12,0,10*ROW('Hygiene Data'!G107)))</f>
        <v/>
      </c>
      <c r="EB113" s="36" t="str">
        <f ca="true">+IF(OFFSET('Hygiene Data'!$G$13,0,10*ROW('Hygiene Data'!G107))="","",OFFSET('Hygiene Data'!$G$13,0,10*ROW('Hygiene Data'!G107)))</f>
        <v/>
      </c>
      <c r="EC113" s="36" t="str">
        <f ca="true">+IF(OFFSET('Hygiene Data'!$G$14,0,10*ROW('Hygiene Data'!G107))="","",OFFSET('Hygiene Data'!$G$14,0,10*ROW('Hygiene Data'!G107)))</f>
        <v/>
      </c>
      <c r="ED113" s="36" t="str">
        <f ca="true">+IF(OFFSET('Hygiene Data'!$H$12,0,10*ROW('Hygiene Data'!H107))="","",OFFSET('Hygiene Data'!$H$12,0,10*ROW('Hygiene Data'!H107)))</f>
        <v/>
      </c>
      <c r="EE113" s="36" t="str">
        <f ca="true">+IF(OFFSET('Hygiene Data'!$H$13,0,10*ROW('Hygiene Data'!H107))="","",OFFSET('Hygiene Data'!$H$13,0,10*ROW('Hygiene Data'!H107)))</f>
        <v/>
      </c>
      <c r="EF113" s="36" t="str">
        <f ca="true">+IF(OFFSET('Hygiene Data'!$H$14,0,10*ROW('Hygiene Data'!H107))="","",OFFSET('Hygiene Data'!$H$14,0,10*ROW('Hygiene Data'!H107)))</f>
        <v/>
      </c>
    </row>
    <row r="114" x14ac:dyDescent="0.2">
      <c r="A114" s="59" t="str">
        <f ca="true">+IF(OFFSET('Water Data'!$B$1,0,10*ROW('Water Data'!B111))="","",OFFSET('Water Data'!$B$1,0,10*ROW('Water Data'!B111)))</f>
        <v/>
      </c>
      <c r="B114" s="59" t="str">
        <f ca="true">+IF(OFFSET('Water Data'!$A$3,0,10*ROW('Water Data'!A111))="","",OFFSET('Water Data'!$A$3,0,10*ROW('Water Data'!A111)))</f>
        <v/>
      </c>
      <c r="C114" s="59" t="str">
        <f ca="true">+IF(OFFSET('Water Data'!$C$3,0,10*ROW('Water Data'!C111))="","",OFFSET('Water Data'!$C$3,0,10*ROW('Water Data'!C111)))</f>
        <v/>
      </c>
      <c r="D114" s="252"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52"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52"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52"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52"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52"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52"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52"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52"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52"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52"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52"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52"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52"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52"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52"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52"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52"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3"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3"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3"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3"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3"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3"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3"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3"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3"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3"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3"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3"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3"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3"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3"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3"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3"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3"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3"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3"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3"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3"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3"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3"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3"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3"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3"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3"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3"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3"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4"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4"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4"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4"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4"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4"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4"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4"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4"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4"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4"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4"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4"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4"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4"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4"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4"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4"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6" t="str">
        <f ca="true">+IF(OFFSET('Water Data'!$C$28,0,10*ROW('Water Data'!C108))="","",OFFSET('Water Data'!$C$28,0,10*ROW('Water Data'!C108)))</f>
        <v/>
      </c>
      <c r="BT114" s="36" t="str">
        <f ca="true">+IF(OFFSET('Water Data'!$C$29,0,10*ROW('Water Data'!C108))="","",OFFSET('Water Data'!$C$29,0,10*ROW('Water Data'!C108)))</f>
        <v/>
      </c>
      <c r="BU114" s="36" t="str">
        <f ca="true">+IF(OFFSET('Water Data'!$C$30,0,10*ROW('Water Data'!C108))="","",OFFSET('Water Data'!$C$30,0,10*ROW('Water Data'!C108)))</f>
        <v/>
      </c>
      <c r="BV114" s="36" t="str">
        <f ca="true">+IF(OFFSET('Water Data'!$D$28,0,10*ROW('Water Data'!D108))="","",OFFSET('Water Data'!$D$28,0,10*ROW('Water Data'!D108)))</f>
        <v/>
      </c>
      <c r="BW114" s="36" t="str">
        <f ca="true">+IF(OFFSET('Water Data'!$D$29,0,10*ROW('Water Data'!D108))="","",OFFSET('Water Data'!$D$29,0,10*ROW('Water Data'!D108)))</f>
        <v/>
      </c>
      <c r="BX114" s="36" t="str">
        <f ca="true">+IF(OFFSET('Water Data'!$D$30,0,10*ROW('Water Data'!D108))="","",OFFSET('Water Data'!$D$30,0,10*ROW('Water Data'!D108)))</f>
        <v/>
      </c>
      <c r="BY114" s="36" t="str">
        <f ca="true">+IF(OFFSET('Water Data'!$E$28,0,10*ROW('Water Data'!E108))="","",OFFSET('Water Data'!$E$28,0,10*ROW('Water Data'!E108)))</f>
        <v/>
      </c>
      <c r="BZ114" s="36" t="str">
        <f ca="true">+IF(OFFSET('Water Data'!$E$29,0,10*ROW('Water Data'!E108))="","",OFFSET('Water Data'!$E$29,0,10*ROW('Water Data'!E108)))</f>
        <v/>
      </c>
      <c r="CA114" s="36" t="str">
        <f ca="true">+IF(OFFSET('Water Data'!$E$30,0,10*ROW('Water Data'!E108))="","",OFFSET('Water Data'!$E$30,0,10*ROW('Water Data'!E108)))</f>
        <v/>
      </c>
      <c r="CB114" s="36" t="str">
        <f ca="true">+IF(OFFSET('Water Data'!$F$28,0,10*ROW('Water Data'!F108))="","",OFFSET('Water Data'!$F$28,0,10*ROW('Water Data'!F108)))</f>
        <v/>
      </c>
      <c r="CC114" s="36" t="str">
        <f ca="true">+IF(OFFSET('Water Data'!$F$29,0,10*ROW('Water Data'!F108))="","",OFFSET('Water Data'!$F$29,0,10*ROW('Water Data'!F108)))</f>
        <v/>
      </c>
      <c r="CD114" s="36" t="str">
        <f ca="true">+IF(OFFSET('Water Data'!$F$30,0,10*ROW('Water Data'!F108))="","",OFFSET('Water Data'!$F$30,0,10*ROW('Water Data'!F108)))</f>
        <v/>
      </c>
      <c r="CE114" s="36" t="str">
        <f ca="true">+IF(OFFSET('Water Data'!$G$28,0,10*ROW('Water Data'!G108))="","",OFFSET('Water Data'!$G$28,0,10*ROW('Water Data'!G108)))</f>
        <v/>
      </c>
      <c r="CF114" s="36" t="str">
        <f ca="true">+IF(OFFSET('Water Data'!$G$29,0,10*ROW('Water Data'!G108))="","",OFFSET('Water Data'!$G$29,0,10*ROW('Water Data'!G108)))</f>
        <v/>
      </c>
      <c r="CG114" s="36" t="str">
        <f ca="true">+IF(OFFSET('Water Data'!$G$30,0,10*ROW('Water Data'!G108))="","",OFFSET('Water Data'!$G$30,0,10*ROW('Water Data'!G108)))</f>
        <v/>
      </c>
      <c r="CH114" s="36" t="str">
        <f ca="true">+IF(OFFSET('Water Data'!$H$28,0,10*ROW('Water Data'!H108))="","",OFFSET('Water Data'!$H$28,0,10*ROW('Water Data'!H108)))</f>
        <v/>
      </c>
      <c r="CI114" s="36" t="str">
        <f ca="true">+IF(OFFSET('Water Data'!$H$29,0,10*ROW('Water Data'!H108))="","",OFFSET('Water Data'!$H$29,0,10*ROW('Water Data'!H108)))</f>
        <v/>
      </c>
      <c r="CJ114" s="36" t="str">
        <f ca="true">+IF(OFFSET('Water Data'!$H$30,0,10*ROW('Water Data'!H108))="","",OFFSET('Water Data'!$H$30,0,10*ROW('Water Data'!H108)))</f>
        <v/>
      </c>
      <c r="CK114" s="36" t="str">
        <f ca="true">+IF(OFFSET('Sanitation Data'!$C$29,0,10*ROW('Sanitation Data'!C108))="","",OFFSET('Sanitation Data'!$C$29,0,10*ROW('Sanitation Data'!C108)))</f>
        <v/>
      </c>
      <c r="CL114" s="36" t="str">
        <f ca="true">+IF(OFFSET('Sanitation Data'!$C$30,0,10*ROW('Sanitation Data'!C108))="","",OFFSET('Sanitation Data'!$C$30,0,10*ROW('Sanitation Data'!C108)))</f>
        <v/>
      </c>
      <c r="CM114" s="36" t="str">
        <f ca="true">+IF(OFFSET('Sanitation Data'!$C$31,0,10*ROW('Sanitation Data'!C108))="","",OFFSET('Sanitation Data'!$C$31,0,10*ROW('Sanitation Data'!C108)))</f>
        <v/>
      </c>
      <c r="CN114" s="36" t="str">
        <f ca="true">+IF(OFFSET('Sanitation Data'!$C$32,0,10*ROW('Sanitation Data'!C108))="","",OFFSET('Sanitation Data'!$C$32,0,10*ROW('Sanitation Data'!C108)))</f>
        <v/>
      </c>
      <c r="CO114" s="36" t="str">
        <f ca="true">+IF(OFFSET('Sanitation Data'!$C$33,0,10*ROW('Sanitation Data'!C108))="","",OFFSET('Sanitation Data'!$C$33,0,10*ROW('Sanitation Data'!C108)))</f>
        <v/>
      </c>
      <c r="CP114" s="36" t="str">
        <f ca="true">+IF(OFFSET('Sanitation Data'!$D$29,0,10*ROW('Sanitation Data'!D108))="","",OFFSET('Sanitation Data'!$D$29,0,10*ROW('Sanitation Data'!D108)))</f>
        <v/>
      </c>
      <c r="CQ114" s="36" t="str">
        <f ca="true">+IF(OFFSET('Sanitation Data'!$D$30,0,10*ROW('Sanitation Data'!D108))="","",OFFSET('Sanitation Data'!$D$30,0,10*ROW('Sanitation Data'!D108)))</f>
        <v/>
      </c>
      <c r="CR114" s="36" t="str">
        <f ca="true">+IF(OFFSET('Sanitation Data'!$D$31,0,10*ROW('Sanitation Data'!D108))="","",OFFSET('Sanitation Data'!$D$31,0,10*ROW('Sanitation Data'!D108)))</f>
        <v/>
      </c>
      <c r="CS114" s="36" t="str">
        <f ca="true">+IF(OFFSET('Sanitation Data'!$D$32,0,10*ROW('Sanitation Data'!D108))="","",OFFSET('Sanitation Data'!$D$32,0,10*ROW('Sanitation Data'!D108)))</f>
        <v/>
      </c>
      <c r="CT114" s="36" t="str">
        <f ca="true">+IF(OFFSET('Sanitation Data'!$D$33,0,10*ROW('Sanitation Data'!D108))="","",OFFSET('Sanitation Data'!$D$33,0,10*ROW('Sanitation Data'!D108)))</f>
        <v/>
      </c>
      <c r="CU114" s="36" t="str">
        <f ca="true">+IF(OFFSET('Sanitation Data'!$E$29,0,10*ROW('Sanitation Data'!E108))="","",OFFSET('Sanitation Data'!$E$29,0,10*ROW('Sanitation Data'!E108)))</f>
        <v/>
      </c>
      <c r="CV114" s="36" t="str">
        <f ca="true">+IF(OFFSET('Sanitation Data'!$E$30,0,10*ROW('Sanitation Data'!E108))="","",OFFSET('Sanitation Data'!$E$30,0,10*ROW('Sanitation Data'!E108)))</f>
        <v/>
      </c>
      <c r="CW114" s="36" t="str">
        <f ca="true">+IF(OFFSET('Sanitation Data'!$E$31,0,10*ROW('Sanitation Data'!E108))="","",OFFSET('Sanitation Data'!$E$31,0,10*ROW('Sanitation Data'!E108)))</f>
        <v/>
      </c>
      <c r="CX114" s="36" t="str">
        <f ca="true">+IF(OFFSET('Sanitation Data'!$E$32,0,10*ROW('Sanitation Data'!E108))="","",OFFSET('Sanitation Data'!$E$32,0,10*ROW('Sanitation Data'!E108)))</f>
        <v/>
      </c>
      <c r="CY114" s="36" t="str">
        <f ca="true">+IF(OFFSET('Sanitation Data'!$E$33,0,10*ROW('Sanitation Data'!E108))="","",OFFSET('Sanitation Data'!$E$33,0,10*ROW('Sanitation Data'!E108)))</f>
        <v/>
      </c>
      <c r="CZ114" s="36" t="str">
        <f ca="true">+IF(OFFSET('Sanitation Data'!$F$29,0,10*ROW('Sanitation Data'!F108))="","",OFFSET('Sanitation Data'!$F$29,0,10*ROW('Sanitation Data'!F108)))</f>
        <v/>
      </c>
      <c r="DA114" s="36" t="str">
        <f ca="true">+IF(OFFSET('Sanitation Data'!$F$30,0,10*ROW('Sanitation Data'!F108))="","",OFFSET('Sanitation Data'!$F$30,0,10*ROW('Sanitation Data'!F108)))</f>
        <v/>
      </c>
      <c r="DB114" s="36" t="str">
        <f ca="true">+IF(OFFSET('Sanitation Data'!$F$31,0,10*ROW('Sanitation Data'!F108))="","",OFFSET('Sanitation Data'!$F$31,0,10*ROW('Sanitation Data'!F108)))</f>
        <v/>
      </c>
      <c r="DC114" s="36" t="str">
        <f ca="true">+IF(OFFSET('Sanitation Data'!$F$32,0,10*ROW('Sanitation Data'!F108))="","",OFFSET('Sanitation Data'!$F$32,0,10*ROW('Sanitation Data'!F108)))</f>
        <v/>
      </c>
      <c r="DD114" s="36" t="str">
        <f ca="true">+IF(OFFSET('Sanitation Data'!$F$33,0,10*ROW('Sanitation Data'!F108))="","",OFFSET('Sanitation Data'!$F$33,0,10*ROW('Sanitation Data'!F108)))</f>
        <v/>
      </c>
      <c r="DE114" s="36" t="str">
        <f ca="true">+IF(OFFSET('Sanitation Data'!$G$29,0,10*ROW('Sanitation Data'!G108))="","",OFFSET('Sanitation Data'!$G$29,0,10*ROW('Sanitation Data'!G108)))</f>
        <v/>
      </c>
      <c r="DF114" s="36" t="str">
        <f ca="true">+IF(OFFSET('Sanitation Data'!$G$30,0,10*ROW('Sanitation Data'!G108))="","",OFFSET('Sanitation Data'!$G$30,0,10*ROW('Sanitation Data'!G108)))</f>
        <v/>
      </c>
      <c r="DG114" s="36" t="str">
        <f ca="true">+IF(OFFSET('Sanitation Data'!$G$31,0,10*ROW('Sanitation Data'!G108))="","",OFFSET('Sanitation Data'!$G$31,0,10*ROW('Sanitation Data'!G108)))</f>
        <v/>
      </c>
      <c r="DH114" s="36" t="str">
        <f ca="true">+IF(OFFSET('Sanitation Data'!$G$32,0,10*ROW('Sanitation Data'!G108))="","",OFFSET('Sanitation Data'!$G$32,0,10*ROW('Sanitation Data'!G108)))</f>
        <v/>
      </c>
      <c r="DI114" s="36" t="str">
        <f ca="true">+IF(OFFSET('Sanitation Data'!$G$33,0,10*ROW('Sanitation Data'!G108))="","",OFFSET('Sanitation Data'!$G$33,0,10*ROW('Sanitation Data'!G108)))</f>
        <v/>
      </c>
      <c r="DJ114" s="36" t="str">
        <f ca="true">+IF(OFFSET('Sanitation Data'!$H$29,0,10*ROW('Sanitation Data'!H108))="","",OFFSET('Sanitation Data'!$H$29,0,10*ROW('Sanitation Data'!H108)))</f>
        <v/>
      </c>
      <c r="DK114" s="36" t="str">
        <f ca="true">+IF(OFFSET('Sanitation Data'!$H$30,0,10*ROW('Sanitation Data'!H108))="","",OFFSET('Sanitation Data'!$H$30,0,10*ROW('Sanitation Data'!H108)))</f>
        <v/>
      </c>
      <c r="DL114" s="36" t="str">
        <f ca="true">+IF(OFFSET('Sanitation Data'!$H$31,0,10*ROW('Sanitation Data'!H108))="","",OFFSET('Sanitation Data'!$H$31,0,10*ROW('Sanitation Data'!H108)))</f>
        <v/>
      </c>
      <c r="DM114" s="36" t="str">
        <f ca="true">+IF(OFFSET('Sanitation Data'!$H$32,0,10*ROW('Sanitation Data'!H108))="","",OFFSET('Sanitation Data'!$H$32,0,10*ROW('Sanitation Data'!H108)))</f>
        <v/>
      </c>
      <c r="DN114" s="36" t="str">
        <f ca="true">+IF(OFFSET('Sanitation Data'!$H$33,0,10*ROW('Sanitation Data'!H108))="","",OFFSET('Sanitation Data'!$H$33,0,10*ROW('Sanitation Data'!H108)))</f>
        <v/>
      </c>
      <c r="DO114" s="36" t="str">
        <f ca="true">+IF(OFFSET('Hygiene Data'!$C$12,0,10*ROW('Hygiene Data'!C108))="","",OFFSET('Hygiene Data'!$C$12,0,10*ROW('Hygiene Data'!C108)))</f>
        <v/>
      </c>
      <c r="DP114" s="36" t="str">
        <f ca="true">+IF(OFFSET('Hygiene Data'!$C$13,0,10*ROW('Hygiene Data'!C108))="","",OFFSET('Hygiene Data'!$C$13,0,10*ROW('Hygiene Data'!C108)))</f>
        <v/>
      </c>
      <c r="DQ114" s="36" t="str">
        <f ca="true">+IF(OFFSET('Hygiene Data'!$C$14,0,10*ROW('Hygiene Data'!C108))="","",OFFSET('Hygiene Data'!$C$14,0,10*ROW('Hygiene Data'!C108)))</f>
        <v/>
      </c>
      <c r="DR114" s="36" t="str">
        <f ca="true">+IF(OFFSET('Hygiene Data'!$D$12,0,10*ROW('Hygiene Data'!D108))="","",OFFSET('Hygiene Data'!$D$12,0,10*ROW('Hygiene Data'!D108)))</f>
        <v/>
      </c>
      <c r="DS114" s="36" t="str">
        <f ca="true">+IF(OFFSET('Hygiene Data'!$D$13,0,10*ROW('Hygiene Data'!D108))="","",OFFSET('Hygiene Data'!$D$13,0,10*ROW('Hygiene Data'!D108)))</f>
        <v/>
      </c>
      <c r="DT114" s="36" t="str">
        <f ca="true">+IF(OFFSET('Hygiene Data'!$D$14,0,10*ROW('Hygiene Data'!D108))="","",OFFSET('Hygiene Data'!$D$14,0,10*ROW('Hygiene Data'!D108)))</f>
        <v/>
      </c>
      <c r="DU114" s="36" t="str">
        <f ca="true">+IF(OFFSET('Hygiene Data'!$E$12,0,10*ROW('Hygiene Data'!E108))="","",OFFSET('Hygiene Data'!$E$12,0,10*ROW('Hygiene Data'!E108)))</f>
        <v/>
      </c>
      <c r="DV114" s="36" t="str">
        <f ca="true">+IF(OFFSET('Hygiene Data'!$E$13,0,10*ROW('Hygiene Data'!E108))="","",OFFSET('Hygiene Data'!$E$13,0,10*ROW('Hygiene Data'!E108)))</f>
        <v/>
      </c>
      <c r="DW114" s="36" t="str">
        <f ca="true">+IF(OFFSET('Hygiene Data'!$E$14,0,10*ROW('Hygiene Data'!E108))="","",OFFSET('Hygiene Data'!$E$14,0,10*ROW('Hygiene Data'!E108)))</f>
        <v/>
      </c>
      <c r="DX114" s="36" t="str">
        <f ca="true">+IF(OFFSET('Hygiene Data'!$F$12,0,10*ROW('Hygiene Data'!F108))="","",OFFSET('Hygiene Data'!$F$12,0,10*ROW('Hygiene Data'!F108)))</f>
        <v/>
      </c>
      <c r="DY114" s="36" t="str">
        <f ca="true">+IF(OFFSET('Hygiene Data'!$F$13,0,10*ROW('Hygiene Data'!F108))="","",OFFSET('Hygiene Data'!$F$13,0,10*ROW('Hygiene Data'!F108)))</f>
        <v/>
      </c>
      <c r="DZ114" s="36" t="str">
        <f ca="true">+IF(OFFSET('Hygiene Data'!$F$14,0,10*ROW('Hygiene Data'!F108))="","",OFFSET('Hygiene Data'!$F$14,0,10*ROW('Hygiene Data'!F108)))</f>
        <v/>
      </c>
      <c r="EA114" s="36" t="str">
        <f ca="true">+IF(OFFSET('Hygiene Data'!$G$12,0,10*ROW('Hygiene Data'!G108))="","",OFFSET('Hygiene Data'!$G$12,0,10*ROW('Hygiene Data'!G108)))</f>
        <v/>
      </c>
      <c r="EB114" s="36" t="str">
        <f ca="true">+IF(OFFSET('Hygiene Data'!$G$13,0,10*ROW('Hygiene Data'!G108))="","",OFFSET('Hygiene Data'!$G$13,0,10*ROW('Hygiene Data'!G108)))</f>
        <v/>
      </c>
      <c r="EC114" s="36" t="str">
        <f ca="true">+IF(OFFSET('Hygiene Data'!$G$14,0,10*ROW('Hygiene Data'!G108))="","",OFFSET('Hygiene Data'!$G$14,0,10*ROW('Hygiene Data'!G108)))</f>
        <v/>
      </c>
      <c r="ED114" s="36" t="str">
        <f ca="true">+IF(OFFSET('Hygiene Data'!$H$12,0,10*ROW('Hygiene Data'!H108))="","",OFFSET('Hygiene Data'!$H$12,0,10*ROW('Hygiene Data'!H108)))</f>
        <v/>
      </c>
      <c r="EE114" s="36" t="str">
        <f ca="true">+IF(OFFSET('Hygiene Data'!$H$13,0,10*ROW('Hygiene Data'!H108))="","",OFFSET('Hygiene Data'!$H$13,0,10*ROW('Hygiene Data'!H108)))</f>
        <v/>
      </c>
      <c r="EF114" s="36" t="str">
        <f ca="true">+IF(OFFSET('Hygiene Data'!$H$14,0,10*ROW('Hygiene Data'!H108))="","",OFFSET('Hygiene Data'!$H$14,0,10*ROW('Hygiene Data'!H108)))</f>
        <v/>
      </c>
    </row>
    <row r="115" x14ac:dyDescent="0.2">
      <c r="A115" s="59" t="str">
        <f ca="true">+IF(OFFSET('Water Data'!$B$1,0,10*ROW('Water Data'!B112))="","",OFFSET('Water Data'!$B$1,0,10*ROW('Water Data'!B112)))</f>
        <v/>
      </c>
      <c r="B115" s="59" t="str">
        <f ca="true">+IF(OFFSET('Water Data'!$A$3,0,10*ROW('Water Data'!A112))="","",OFFSET('Water Data'!$A$3,0,10*ROW('Water Data'!A112)))</f>
        <v/>
      </c>
      <c r="C115" s="59" t="str">
        <f ca="true">+IF(OFFSET('Water Data'!$C$3,0,10*ROW('Water Data'!C112))="","",OFFSET('Water Data'!$C$3,0,10*ROW('Water Data'!C112)))</f>
        <v/>
      </c>
      <c r="D115" s="252"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52"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52"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52"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52"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52"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52"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52"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52"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52"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52"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52"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52"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52"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52"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52"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52"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52"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3"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3"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3"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3"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3"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3"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3"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3"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3"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3"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3"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3"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3"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3"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3"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3"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3"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3"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3"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3"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3"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3"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3"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3"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3"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3"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3"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3"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3"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3"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4"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4"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4"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4"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4"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4"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4"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4"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4"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4"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4"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4"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4"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4"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4"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4"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4"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4"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6" t="str">
        <f ca="true">+IF(OFFSET('Water Data'!$C$28,0,10*ROW('Water Data'!C109))="","",OFFSET('Water Data'!$C$28,0,10*ROW('Water Data'!C109)))</f>
        <v/>
      </c>
      <c r="BT115" s="36" t="str">
        <f ca="true">+IF(OFFSET('Water Data'!$C$29,0,10*ROW('Water Data'!C109))="","",OFFSET('Water Data'!$C$29,0,10*ROW('Water Data'!C109)))</f>
        <v/>
      </c>
      <c r="BU115" s="36" t="str">
        <f ca="true">+IF(OFFSET('Water Data'!$C$30,0,10*ROW('Water Data'!C109))="","",OFFSET('Water Data'!$C$30,0,10*ROW('Water Data'!C109)))</f>
        <v/>
      </c>
      <c r="BV115" s="36" t="str">
        <f ca="true">+IF(OFFSET('Water Data'!$D$28,0,10*ROW('Water Data'!D109))="","",OFFSET('Water Data'!$D$28,0,10*ROW('Water Data'!D109)))</f>
        <v/>
      </c>
      <c r="BW115" s="36" t="str">
        <f ca="true">+IF(OFFSET('Water Data'!$D$29,0,10*ROW('Water Data'!D109))="","",OFFSET('Water Data'!$D$29,0,10*ROW('Water Data'!D109)))</f>
        <v/>
      </c>
      <c r="BX115" s="36" t="str">
        <f ca="true">+IF(OFFSET('Water Data'!$D$30,0,10*ROW('Water Data'!D109))="","",OFFSET('Water Data'!$D$30,0,10*ROW('Water Data'!D109)))</f>
        <v/>
      </c>
      <c r="BY115" s="36" t="str">
        <f ca="true">+IF(OFFSET('Water Data'!$E$28,0,10*ROW('Water Data'!E109))="","",OFFSET('Water Data'!$E$28,0,10*ROW('Water Data'!E109)))</f>
        <v/>
      </c>
      <c r="BZ115" s="36" t="str">
        <f ca="true">+IF(OFFSET('Water Data'!$E$29,0,10*ROW('Water Data'!E109))="","",OFFSET('Water Data'!$E$29,0,10*ROW('Water Data'!E109)))</f>
        <v/>
      </c>
      <c r="CA115" s="36" t="str">
        <f ca="true">+IF(OFFSET('Water Data'!$E$30,0,10*ROW('Water Data'!E109))="","",OFFSET('Water Data'!$E$30,0,10*ROW('Water Data'!E109)))</f>
        <v/>
      </c>
      <c r="CB115" s="36" t="str">
        <f ca="true">+IF(OFFSET('Water Data'!$F$28,0,10*ROW('Water Data'!F109))="","",OFFSET('Water Data'!$F$28,0,10*ROW('Water Data'!F109)))</f>
        <v/>
      </c>
      <c r="CC115" s="36" t="str">
        <f ca="true">+IF(OFFSET('Water Data'!$F$29,0,10*ROW('Water Data'!F109))="","",OFFSET('Water Data'!$F$29,0,10*ROW('Water Data'!F109)))</f>
        <v/>
      </c>
      <c r="CD115" s="36" t="str">
        <f ca="true">+IF(OFFSET('Water Data'!$F$30,0,10*ROW('Water Data'!F109))="","",OFFSET('Water Data'!$F$30,0,10*ROW('Water Data'!F109)))</f>
        <v/>
      </c>
      <c r="CE115" s="36" t="str">
        <f ca="true">+IF(OFFSET('Water Data'!$G$28,0,10*ROW('Water Data'!G109))="","",OFFSET('Water Data'!$G$28,0,10*ROW('Water Data'!G109)))</f>
        <v/>
      </c>
      <c r="CF115" s="36" t="str">
        <f ca="true">+IF(OFFSET('Water Data'!$G$29,0,10*ROW('Water Data'!G109))="","",OFFSET('Water Data'!$G$29,0,10*ROW('Water Data'!G109)))</f>
        <v/>
      </c>
      <c r="CG115" s="36" t="str">
        <f ca="true">+IF(OFFSET('Water Data'!$G$30,0,10*ROW('Water Data'!G109))="","",OFFSET('Water Data'!$G$30,0,10*ROW('Water Data'!G109)))</f>
        <v/>
      </c>
      <c r="CH115" s="36" t="str">
        <f ca="true">+IF(OFFSET('Water Data'!$H$28,0,10*ROW('Water Data'!H109))="","",OFFSET('Water Data'!$H$28,0,10*ROW('Water Data'!H109)))</f>
        <v/>
      </c>
      <c r="CI115" s="36" t="str">
        <f ca="true">+IF(OFFSET('Water Data'!$H$29,0,10*ROW('Water Data'!H109))="","",OFFSET('Water Data'!$H$29,0,10*ROW('Water Data'!H109)))</f>
        <v/>
      </c>
      <c r="CJ115" s="36" t="str">
        <f ca="true">+IF(OFFSET('Water Data'!$H$30,0,10*ROW('Water Data'!H109))="","",OFFSET('Water Data'!$H$30,0,10*ROW('Water Data'!H109)))</f>
        <v/>
      </c>
      <c r="CK115" s="36" t="str">
        <f ca="true">+IF(OFFSET('Sanitation Data'!$C$29,0,10*ROW('Sanitation Data'!C109))="","",OFFSET('Sanitation Data'!$C$29,0,10*ROW('Sanitation Data'!C109)))</f>
        <v/>
      </c>
      <c r="CL115" s="36" t="str">
        <f ca="true">+IF(OFFSET('Sanitation Data'!$C$30,0,10*ROW('Sanitation Data'!C109))="","",OFFSET('Sanitation Data'!$C$30,0,10*ROW('Sanitation Data'!C109)))</f>
        <v/>
      </c>
      <c r="CM115" s="36" t="str">
        <f ca="true">+IF(OFFSET('Sanitation Data'!$C$31,0,10*ROW('Sanitation Data'!C109))="","",OFFSET('Sanitation Data'!$C$31,0,10*ROW('Sanitation Data'!C109)))</f>
        <v/>
      </c>
      <c r="CN115" s="36" t="str">
        <f ca="true">+IF(OFFSET('Sanitation Data'!$C$32,0,10*ROW('Sanitation Data'!C109))="","",OFFSET('Sanitation Data'!$C$32,0,10*ROW('Sanitation Data'!C109)))</f>
        <v/>
      </c>
      <c r="CO115" s="36" t="str">
        <f ca="true">+IF(OFFSET('Sanitation Data'!$C$33,0,10*ROW('Sanitation Data'!C109))="","",OFFSET('Sanitation Data'!$C$33,0,10*ROW('Sanitation Data'!C109)))</f>
        <v/>
      </c>
      <c r="CP115" s="36" t="str">
        <f ca="true">+IF(OFFSET('Sanitation Data'!$D$29,0,10*ROW('Sanitation Data'!D109))="","",OFFSET('Sanitation Data'!$D$29,0,10*ROW('Sanitation Data'!D109)))</f>
        <v/>
      </c>
      <c r="CQ115" s="36" t="str">
        <f ca="true">+IF(OFFSET('Sanitation Data'!$D$30,0,10*ROW('Sanitation Data'!D109))="","",OFFSET('Sanitation Data'!$D$30,0,10*ROW('Sanitation Data'!D109)))</f>
        <v/>
      </c>
      <c r="CR115" s="36" t="str">
        <f ca="true">+IF(OFFSET('Sanitation Data'!$D$31,0,10*ROW('Sanitation Data'!D109))="","",OFFSET('Sanitation Data'!$D$31,0,10*ROW('Sanitation Data'!D109)))</f>
        <v/>
      </c>
      <c r="CS115" s="36" t="str">
        <f ca="true">+IF(OFFSET('Sanitation Data'!$D$32,0,10*ROW('Sanitation Data'!D109))="","",OFFSET('Sanitation Data'!$D$32,0,10*ROW('Sanitation Data'!D109)))</f>
        <v/>
      </c>
      <c r="CT115" s="36" t="str">
        <f ca="true">+IF(OFFSET('Sanitation Data'!$D$33,0,10*ROW('Sanitation Data'!D109))="","",OFFSET('Sanitation Data'!$D$33,0,10*ROW('Sanitation Data'!D109)))</f>
        <v/>
      </c>
      <c r="CU115" s="36" t="str">
        <f ca="true">+IF(OFFSET('Sanitation Data'!$E$29,0,10*ROW('Sanitation Data'!E109))="","",OFFSET('Sanitation Data'!$E$29,0,10*ROW('Sanitation Data'!E109)))</f>
        <v/>
      </c>
      <c r="CV115" s="36" t="str">
        <f ca="true">+IF(OFFSET('Sanitation Data'!$E$30,0,10*ROW('Sanitation Data'!E109))="","",OFFSET('Sanitation Data'!$E$30,0,10*ROW('Sanitation Data'!E109)))</f>
        <v/>
      </c>
      <c r="CW115" s="36" t="str">
        <f ca="true">+IF(OFFSET('Sanitation Data'!$E$31,0,10*ROW('Sanitation Data'!E109))="","",OFFSET('Sanitation Data'!$E$31,0,10*ROW('Sanitation Data'!E109)))</f>
        <v/>
      </c>
      <c r="CX115" s="36" t="str">
        <f ca="true">+IF(OFFSET('Sanitation Data'!$E$32,0,10*ROW('Sanitation Data'!E109))="","",OFFSET('Sanitation Data'!$E$32,0,10*ROW('Sanitation Data'!E109)))</f>
        <v/>
      </c>
      <c r="CY115" s="36" t="str">
        <f ca="true">+IF(OFFSET('Sanitation Data'!$E$33,0,10*ROW('Sanitation Data'!E109))="","",OFFSET('Sanitation Data'!$E$33,0,10*ROW('Sanitation Data'!E109)))</f>
        <v/>
      </c>
      <c r="CZ115" s="36" t="str">
        <f ca="true">+IF(OFFSET('Sanitation Data'!$F$29,0,10*ROW('Sanitation Data'!F109))="","",OFFSET('Sanitation Data'!$F$29,0,10*ROW('Sanitation Data'!F109)))</f>
        <v/>
      </c>
      <c r="DA115" s="36" t="str">
        <f ca="true">+IF(OFFSET('Sanitation Data'!$F$30,0,10*ROW('Sanitation Data'!F109))="","",OFFSET('Sanitation Data'!$F$30,0,10*ROW('Sanitation Data'!F109)))</f>
        <v/>
      </c>
      <c r="DB115" s="36" t="str">
        <f ca="true">+IF(OFFSET('Sanitation Data'!$F$31,0,10*ROW('Sanitation Data'!F109))="","",OFFSET('Sanitation Data'!$F$31,0,10*ROW('Sanitation Data'!F109)))</f>
        <v/>
      </c>
      <c r="DC115" s="36" t="str">
        <f ca="true">+IF(OFFSET('Sanitation Data'!$F$32,0,10*ROW('Sanitation Data'!F109))="","",OFFSET('Sanitation Data'!$F$32,0,10*ROW('Sanitation Data'!F109)))</f>
        <v/>
      </c>
      <c r="DD115" s="36" t="str">
        <f ca="true">+IF(OFFSET('Sanitation Data'!$F$33,0,10*ROW('Sanitation Data'!F109))="","",OFFSET('Sanitation Data'!$F$33,0,10*ROW('Sanitation Data'!F109)))</f>
        <v/>
      </c>
      <c r="DE115" s="36" t="str">
        <f ca="true">+IF(OFFSET('Sanitation Data'!$G$29,0,10*ROW('Sanitation Data'!G109))="","",OFFSET('Sanitation Data'!$G$29,0,10*ROW('Sanitation Data'!G109)))</f>
        <v/>
      </c>
      <c r="DF115" s="36" t="str">
        <f ca="true">+IF(OFFSET('Sanitation Data'!$G$30,0,10*ROW('Sanitation Data'!G109))="","",OFFSET('Sanitation Data'!$G$30,0,10*ROW('Sanitation Data'!G109)))</f>
        <v/>
      </c>
      <c r="DG115" s="36" t="str">
        <f ca="true">+IF(OFFSET('Sanitation Data'!$G$31,0,10*ROW('Sanitation Data'!G109))="","",OFFSET('Sanitation Data'!$G$31,0,10*ROW('Sanitation Data'!G109)))</f>
        <v/>
      </c>
      <c r="DH115" s="36" t="str">
        <f ca="true">+IF(OFFSET('Sanitation Data'!$G$32,0,10*ROW('Sanitation Data'!G109))="","",OFFSET('Sanitation Data'!$G$32,0,10*ROW('Sanitation Data'!G109)))</f>
        <v/>
      </c>
      <c r="DI115" s="36" t="str">
        <f ca="true">+IF(OFFSET('Sanitation Data'!$G$33,0,10*ROW('Sanitation Data'!G109))="","",OFFSET('Sanitation Data'!$G$33,0,10*ROW('Sanitation Data'!G109)))</f>
        <v/>
      </c>
      <c r="DJ115" s="36" t="str">
        <f ca="true">+IF(OFFSET('Sanitation Data'!$H$29,0,10*ROW('Sanitation Data'!H109))="","",OFFSET('Sanitation Data'!$H$29,0,10*ROW('Sanitation Data'!H109)))</f>
        <v/>
      </c>
      <c r="DK115" s="36" t="str">
        <f ca="true">+IF(OFFSET('Sanitation Data'!$H$30,0,10*ROW('Sanitation Data'!H109))="","",OFFSET('Sanitation Data'!$H$30,0,10*ROW('Sanitation Data'!H109)))</f>
        <v/>
      </c>
      <c r="DL115" s="36" t="str">
        <f ca="true">+IF(OFFSET('Sanitation Data'!$H$31,0,10*ROW('Sanitation Data'!H109))="","",OFFSET('Sanitation Data'!$H$31,0,10*ROW('Sanitation Data'!H109)))</f>
        <v/>
      </c>
      <c r="DM115" s="36" t="str">
        <f ca="true">+IF(OFFSET('Sanitation Data'!$H$32,0,10*ROW('Sanitation Data'!H109))="","",OFFSET('Sanitation Data'!$H$32,0,10*ROW('Sanitation Data'!H109)))</f>
        <v/>
      </c>
      <c r="DN115" s="36" t="str">
        <f ca="true">+IF(OFFSET('Sanitation Data'!$H$33,0,10*ROW('Sanitation Data'!H109))="","",OFFSET('Sanitation Data'!$H$33,0,10*ROW('Sanitation Data'!H109)))</f>
        <v/>
      </c>
      <c r="DO115" s="36" t="str">
        <f ca="true">+IF(OFFSET('Hygiene Data'!$C$12,0,10*ROW('Hygiene Data'!C109))="","",OFFSET('Hygiene Data'!$C$12,0,10*ROW('Hygiene Data'!C109)))</f>
        <v/>
      </c>
      <c r="DP115" s="36" t="str">
        <f ca="true">+IF(OFFSET('Hygiene Data'!$C$13,0,10*ROW('Hygiene Data'!C109))="","",OFFSET('Hygiene Data'!$C$13,0,10*ROW('Hygiene Data'!C109)))</f>
        <v/>
      </c>
      <c r="DQ115" s="36" t="str">
        <f ca="true">+IF(OFFSET('Hygiene Data'!$C$14,0,10*ROW('Hygiene Data'!C109))="","",OFFSET('Hygiene Data'!$C$14,0,10*ROW('Hygiene Data'!C109)))</f>
        <v/>
      </c>
      <c r="DR115" s="36" t="str">
        <f ca="true">+IF(OFFSET('Hygiene Data'!$D$12,0,10*ROW('Hygiene Data'!D109))="","",OFFSET('Hygiene Data'!$D$12,0,10*ROW('Hygiene Data'!D109)))</f>
        <v/>
      </c>
      <c r="DS115" s="36" t="str">
        <f ca="true">+IF(OFFSET('Hygiene Data'!$D$13,0,10*ROW('Hygiene Data'!D109))="","",OFFSET('Hygiene Data'!$D$13,0,10*ROW('Hygiene Data'!D109)))</f>
        <v/>
      </c>
      <c r="DT115" s="36" t="str">
        <f ca="true">+IF(OFFSET('Hygiene Data'!$D$14,0,10*ROW('Hygiene Data'!D109))="","",OFFSET('Hygiene Data'!$D$14,0,10*ROW('Hygiene Data'!D109)))</f>
        <v/>
      </c>
      <c r="DU115" s="36" t="str">
        <f ca="true">+IF(OFFSET('Hygiene Data'!$E$12,0,10*ROW('Hygiene Data'!E109))="","",OFFSET('Hygiene Data'!$E$12,0,10*ROW('Hygiene Data'!E109)))</f>
        <v/>
      </c>
      <c r="DV115" s="36" t="str">
        <f ca="true">+IF(OFFSET('Hygiene Data'!$E$13,0,10*ROW('Hygiene Data'!E109))="","",OFFSET('Hygiene Data'!$E$13,0,10*ROW('Hygiene Data'!E109)))</f>
        <v/>
      </c>
      <c r="DW115" s="36" t="str">
        <f ca="true">+IF(OFFSET('Hygiene Data'!$E$14,0,10*ROW('Hygiene Data'!E109))="","",OFFSET('Hygiene Data'!$E$14,0,10*ROW('Hygiene Data'!E109)))</f>
        <v/>
      </c>
      <c r="DX115" s="36" t="str">
        <f ca="true">+IF(OFFSET('Hygiene Data'!$F$12,0,10*ROW('Hygiene Data'!F109))="","",OFFSET('Hygiene Data'!$F$12,0,10*ROW('Hygiene Data'!F109)))</f>
        <v/>
      </c>
      <c r="DY115" s="36" t="str">
        <f ca="true">+IF(OFFSET('Hygiene Data'!$F$13,0,10*ROW('Hygiene Data'!F109))="","",OFFSET('Hygiene Data'!$F$13,0,10*ROW('Hygiene Data'!F109)))</f>
        <v/>
      </c>
      <c r="DZ115" s="36" t="str">
        <f ca="true">+IF(OFFSET('Hygiene Data'!$F$14,0,10*ROW('Hygiene Data'!F109))="","",OFFSET('Hygiene Data'!$F$14,0,10*ROW('Hygiene Data'!F109)))</f>
        <v/>
      </c>
      <c r="EA115" s="36" t="str">
        <f ca="true">+IF(OFFSET('Hygiene Data'!$G$12,0,10*ROW('Hygiene Data'!G109))="","",OFFSET('Hygiene Data'!$G$12,0,10*ROW('Hygiene Data'!G109)))</f>
        <v/>
      </c>
      <c r="EB115" s="36" t="str">
        <f ca="true">+IF(OFFSET('Hygiene Data'!$G$13,0,10*ROW('Hygiene Data'!G109))="","",OFFSET('Hygiene Data'!$G$13,0,10*ROW('Hygiene Data'!G109)))</f>
        <v/>
      </c>
      <c r="EC115" s="36" t="str">
        <f ca="true">+IF(OFFSET('Hygiene Data'!$G$14,0,10*ROW('Hygiene Data'!G109))="","",OFFSET('Hygiene Data'!$G$14,0,10*ROW('Hygiene Data'!G109)))</f>
        <v/>
      </c>
      <c r="ED115" s="36" t="str">
        <f ca="true">+IF(OFFSET('Hygiene Data'!$H$12,0,10*ROW('Hygiene Data'!H109))="","",OFFSET('Hygiene Data'!$H$12,0,10*ROW('Hygiene Data'!H109)))</f>
        <v/>
      </c>
      <c r="EE115" s="36" t="str">
        <f ca="true">+IF(OFFSET('Hygiene Data'!$H$13,0,10*ROW('Hygiene Data'!H109))="","",OFFSET('Hygiene Data'!$H$13,0,10*ROW('Hygiene Data'!H109)))</f>
        <v/>
      </c>
      <c r="EF115" s="36" t="str">
        <f ca="true">+IF(OFFSET('Hygiene Data'!$H$14,0,10*ROW('Hygiene Data'!H109))="","",OFFSET('Hygiene Data'!$H$14,0,10*ROW('Hygiene Data'!H109)))</f>
        <v/>
      </c>
    </row>
    <row r="116" x14ac:dyDescent="0.2">
      <c r="A116" s="59" t="str">
        <f ca="true">+IF(OFFSET('Water Data'!$B$1,0,10*ROW('Water Data'!B113))="","",OFFSET('Water Data'!$B$1,0,10*ROW('Water Data'!B113)))</f>
        <v/>
      </c>
      <c r="B116" s="59" t="str">
        <f ca="true">+IF(OFFSET('Water Data'!$A$3,0,10*ROW('Water Data'!A113))="","",OFFSET('Water Data'!$A$3,0,10*ROW('Water Data'!A113)))</f>
        <v/>
      </c>
      <c r="C116" s="59" t="str">
        <f ca="true">+IF(OFFSET('Water Data'!$C$3,0,10*ROW('Water Data'!C113))="","",OFFSET('Water Data'!$C$3,0,10*ROW('Water Data'!C113)))</f>
        <v/>
      </c>
      <c r="D116" s="252"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52"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52"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52"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52"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52"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52"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52"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52"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52"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52"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52"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52"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52"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52"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52"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52"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52"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3"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3"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3"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3"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3"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3"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3"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3"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3"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3"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3"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3"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3"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3"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3"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3"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3"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3"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3"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3"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3"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3"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3"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3"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3"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3"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3"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3"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3"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3"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4"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4"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4"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4"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4"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4"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4"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4"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4"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4"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4"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4"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4"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4"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4"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4"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4"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4"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6" t="str">
        <f ca="true">+IF(OFFSET('Water Data'!$C$28,0,10*ROW('Water Data'!C110))="","",OFFSET('Water Data'!$C$28,0,10*ROW('Water Data'!C110)))</f>
        <v/>
      </c>
      <c r="BT116" s="36" t="str">
        <f ca="true">+IF(OFFSET('Water Data'!$C$29,0,10*ROW('Water Data'!C110))="","",OFFSET('Water Data'!$C$29,0,10*ROW('Water Data'!C110)))</f>
        <v/>
      </c>
      <c r="BU116" s="36" t="str">
        <f ca="true">+IF(OFFSET('Water Data'!$C$30,0,10*ROW('Water Data'!C110))="","",OFFSET('Water Data'!$C$30,0,10*ROW('Water Data'!C110)))</f>
        <v/>
      </c>
      <c r="BV116" s="36" t="str">
        <f ca="true">+IF(OFFSET('Water Data'!$D$28,0,10*ROW('Water Data'!D110))="","",OFFSET('Water Data'!$D$28,0,10*ROW('Water Data'!D110)))</f>
        <v/>
      </c>
      <c r="BW116" s="36" t="str">
        <f ca="true">+IF(OFFSET('Water Data'!$D$29,0,10*ROW('Water Data'!D110))="","",OFFSET('Water Data'!$D$29,0,10*ROW('Water Data'!D110)))</f>
        <v/>
      </c>
      <c r="BX116" s="36" t="str">
        <f ca="true">+IF(OFFSET('Water Data'!$D$30,0,10*ROW('Water Data'!D110))="","",OFFSET('Water Data'!$D$30,0,10*ROW('Water Data'!D110)))</f>
        <v/>
      </c>
      <c r="BY116" s="36" t="str">
        <f ca="true">+IF(OFFSET('Water Data'!$E$28,0,10*ROW('Water Data'!E110))="","",OFFSET('Water Data'!$E$28,0,10*ROW('Water Data'!E110)))</f>
        <v/>
      </c>
      <c r="BZ116" s="36" t="str">
        <f ca="true">+IF(OFFSET('Water Data'!$E$29,0,10*ROW('Water Data'!E110))="","",OFFSET('Water Data'!$E$29,0,10*ROW('Water Data'!E110)))</f>
        <v/>
      </c>
      <c r="CA116" s="36" t="str">
        <f ca="true">+IF(OFFSET('Water Data'!$E$30,0,10*ROW('Water Data'!E110))="","",OFFSET('Water Data'!$E$30,0,10*ROW('Water Data'!E110)))</f>
        <v/>
      </c>
      <c r="CB116" s="36" t="str">
        <f ca="true">+IF(OFFSET('Water Data'!$F$28,0,10*ROW('Water Data'!F110))="","",OFFSET('Water Data'!$F$28,0,10*ROW('Water Data'!F110)))</f>
        <v/>
      </c>
      <c r="CC116" s="36" t="str">
        <f ca="true">+IF(OFFSET('Water Data'!$F$29,0,10*ROW('Water Data'!F110))="","",OFFSET('Water Data'!$F$29,0,10*ROW('Water Data'!F110)))</f>
        <v/>
      </c>
      <c r="CD116" s="36" t="str">
        <f ca="true">+IF(OFFSET('Water Data'!$F$30,0,10*ROW('Water Data'!F110))="","",OFFSET('Water Data'!$F$30,0,10*ROW('Water Data'!F110)))</f>
        <v/>
      </c>
      <c r="CE116" s="36" t="str">
        <f ca="true">+IF(OFFSET('Water Data'!$G$28,0,10*ROW('Water Data'!G110))="","",OFFSET('Water Data'!$G$28,0,10*ROW('Water Data'!G110)))</f>
        <v/>
      </c>
      <c r="CF116" s="36" t="str">
        <f ca="true">+IF(OFFSET('Water Data'!$G$29,0,10*ROW('Water Data'!G110))="","",OFFSET('Water Data'!$G$29,0,10*ROW('Water Data'!G110)))</f>
        <v/>
      </c>
      <c r="CG116" s="36" t="str">
        <f ca="true">+IF(OFFSET('Water Data'!$G$30,0,10*ROW('Water Data'!G110))="","",OFFSET('Water Data'!$G$30,0,10*ROW('Water Data'!G110)))</f>
        <v/>
      </c>
      <c r="CH116" s="36" t="str">
        <f ca="true">+IF(OFFSET('Water Data'!$H$28,0,10*ROW('Water Data'!H110))="","",OFFSET('Water Data'!$H$28,0,10*ROW('Water Data'!H110)))</f>
        <v/>
      </c>
      <c r="CI116" s="36" t="str">
        <f ca="true">+IF(OFFSET('Water Data'!$H$29,0,10*ROW('Water Data'!H110))="","",OFFSET('Water Data'!$H$29,0,10*ROW('Water Data'!H110)))</f>
        <v/>
      </c>
      <c r="CJ116" s="36" t="str">
        <f ca="true">+IF(OFFSET('Water Data'!$H$30,0,10*ROW('Water Data'!H110))="","",OFFSET('Water Data'!$H$30,0,10*ROW('Water Data'!H110)))</f>
        <v/>
      </c>
      <c r="CK116" s="36" t="str">
        <f ca="true">+IF(OFFSET('Sanitation Data'!$C$29,0,10*ROW('Sanitation Data'!C110))="","",OFFSET('Sanitation Data'!$C$29,0,10*ROW('Sanitation Data'!C110)))</f>
        <v/>
      </c>
      <c r="CL116" s="36" t="str">
        <f ca="true">+IF(OFFSET('Sanitation Data'!$C$30,0,10*ROW('Sanitation Data'!C110))="","",OFFSET('Sanitation Data'!$C$30,0,10*ROW('Sanitation Data'!C110)))</f>
        <v/>
      </c>
      <c r="CM116" s="36" t="str">
        <f ca="true">+IF(OFFSET('Sanitation Data'!$C$31,0,10*ROW('Sanitation Data'!C110))="","",OFFSET('Sanitation Data'!$C$31,0,10*ROW('Sanitation Data'!C110)))</f>
        <v/>
      </c>
      <c r="CN116" s="36" t="str">
        <f ca="true">+IF(OFFSET('Sanitation Data'!$C$32,0,10*ROW('Sanitation Data'!C110))="","",OFFSET('Sanitation Data'!$C$32,0,10*ROW('Sanitation Data'!C110)))</f>
        <v/>
      </c>
      <c r="CO116" s="36" t="str">
        <f ca="true">+IF(OFFSET('Sanitation Data'!$C$33,0,10*ROW('Sanitation Data'!C110))="","",OFFSET('Sanitation Data'!$C$33,0,10*ROW('Sanitation Data'!C110)))</f>
        <v/>
      </c>
      <c r="CP116" s="36" t="str">
        <f ca="true">+IF(OFFSET('Sanitation Data'!$D$29,0,10*ROW('Sanitation Data'!D110))="","",OFFSET('Sanitation Data'!$D$29,0,10*ROW('Sanitation Data'!D110)))</f>
        <v/>
      </c>
      <c r="CQ116" s="36" t="str">
        <f ca="true">+IF(OFFSET('Sanitation Data'!$D$30,0,10*ROW('Sanitation Data'!D110))="","",OFFSET('Sanitation Data'!$D$30,0,10*ROW('Sanitation Data'!D110)))</f>
        <v/>
      </c>
      <c r="CR116" s="36" t="str">
        <f ca="true">+IF(OFFSET('Sanitation Data'!$D$31,0,10*ROW('Sanitation Data'!D110))="","",OFFSET('Sanitation Data'!$D$31,0,10*ROW('Sanitation Data'!D110)))</f>
        <v/>
      </c>
      <c r="CS116" s="36" t="str">
        <f ca="true">+IF(OFFSET('Sanitation Data'!$D$32,0,10*ROW('Sanitation Data'!D110))="","",OFFSET('Sanitation Data'!$D$32,0,10*ROW('Sanitation Data'!D110)))</f>
        <v/>
      </c>
      <c r="CT116" s="36" t="str">
        <f ca="true">+IF(OFFSET('Sanitation Data'!$D$33,0,10*ROW('Sanitation Data'!D110))="","",OFFSET('Sanitation Data'!$D$33,0,10*ROW('Sanitation Data'!D110)))</f>
        <v/>
      </c>
      <c r="CU116" s="36" t="str">
        <f ca="true">+IF(OFFSET('Sanitation Data'!$E$29,0,10*ROW('Sanitation Data'!E110))="","",OFFSET('Sanitation Data'!$E$29,0,10*ROW('Sanitation Data'!E110)))</f>
        <v/>
      </c>
      <c r="CV116" s="36" t="str">
        <f ca="true">+IF(OFFSET('Sanitation Data'!$E$30,0,10*ROW('Sanitation Data'!E110))="","",OFFSET('Sanitation Data'!$E$30,0,10*ROW('Sanitation Data'!E110)))</f>
        <v/>
      </c>
      <c r="CW116" s="36" t="str">
        <f ca="true">+IF(OFFSET('Sanitation Data'!$E$31,0,10*ROW('Sanitation Data'!E110))="","",OFFSET('Sanitation Data'!$E$31,0,10*ROW('Sanitation Data'!E110)))</f>
        <v/>
      </c>
      <c r="CX116" s="36" t="str">
        <f ca="true">+IF(OFFSET('Sanitation Data'!$E$32,0,10*ROW('Sanitation Data'!E110))="","",OFFSET('Sanitation Data'!$E$32,0,10*ROW('Sanitation Data'!E110)))</f>
        <v/>
      </c>
      <c r="CY116" s="36" t="str">
        <f ca="true">+IF(OFFSET('Sanitation Data'!$E$33,0,10*ROW('Sanitation Data'!E110))="","",OFFSET('Sanitation Data'!$E$33,0,10*ROW('Sanitation Data'!E110)))</f>
        <v/>
      </c>
      <c r="CZ116" s="36" t="str">
        <f ca="true">+IF(OFFSET('Sanitation Data'!$F$29,0,10*ROW('Sanitation Data'!F110))="","",OFFSET('Sanitation Data'!$F$29,0,10*ROW('Sanitation Data'!F110)))</f>
        <v/>
      </c>
      <c r="DA116" s="36" t="str">
        <f ca="true">+IF(OFFSET('Sanitation Data'!$F$30,0,10*ROW('Sanitation Data'!F110))="","",OFFSET('Sanitation Data'!$F$30,0,10*ROW('Sanitation Data'!F110)))</f>
        <v/>
      </c>
      <c r="DB116" s="36" t="str">
        <f ca="true">+IF(OFFSET('Sanitation Data'!$F$31,0,10*ROW('Sanitation Data'!F110))="","",OFFSET('Sanitation Data'!$F$31,0,10*ROW('Sanitation Data'!F110)))</f>
        <v/>
      </c>
      <c r="DC116" s="36" t="str">
        <f ca="true">+IF(OFFSET('Sanitation Data'!$F$32,0,10*ROW('Sanitation Data'!F110))="","",OFFSET('Sanitation Data'!$F$32,0,10*ROW('Sanitation Data'!F110)))</f>
        <v/>
      </c>
      <c r="DD116" s="36" t="str">
        <f ca="true">+IF(OFFSET('Sanitation Data'!$F$33,0,10*ROW('Sanitation Data'!F110))="","",OFFSET('Sanitation Data'!$F$33,0,10*ROW('Sanitation Data'!F110)))</f>
        <v/>
      </c>
      <c r="DE116" s="36" t="str">
        <f ca="true">+IF(OFFSET('Sanitation Data'!$G$29,0,10*ROW('Sanitation Data'!G110))="","",OFFSET('Sanitation Data'!$G$29,0,10*ROW('Sanitation Data'!G110)))</f>
        <v/>
      </c>
      <c r="DF116" s="36" t="str">
        <f ca="true">+IF(OFFSET('Sanitation Data'!$G$30,0,10*ROW('Sanitation Data'!G110))="","",OFFSET('Sanitation Data'!$G$30,0,10*ROW('Sanitation Data'!G110)))</f>
        <v/>
      </c>
      <c r="DG116" s="36" t="str">
        <f ca="true">+IF(OFFSET('Sanitation Data'!$G$31,0,10*ROW('Sanitation Data'!G110))="","",OFFSET('Sanitation Data'!$G$31,0,10*ROW('Sanitation Data'!G110)))</f>
        <v/>
      </c>
      <c r="DH116" s="36" t="str">
        <f ca="true">+IF(OFFSET('Sanitation Data'!$G$32,0,10*ROW('Sanitation Data'!G110))="","",OFFSET('Sanitation Data'!$G$32,0,10*ROW('Sanitation Data'!G110)))</f>
        <v/>
      </c>
      <c r="DI116" s="36" t="str">
        <f ca="true">+IF(OFFSET('Sanitation Data'!$G$33,0,10*ROW('Sanitation Data'!G110))="","",OFFSET('Sanitation Data'!$G$33,0,10*ROW('Sanitation Data'!G110)))</f>
        <v/>
      </c>
      <c r="DJ116" s="36" t="str">
        <f ca="true">+IF(OFFSET('Sanitation Data'!$H$29,0,10*ROW('Sanitation Data'!H110))="","",OFFSET('Sanitation Data'!$H$29,0,10*ROW('Sanitation Data'!H110)))</f>
        <v/>
      </c>
      <c r="DK116" s="36" t="str">
        <f ca="true">+IF(OFFSET('Sanitation Data'!$H$30,0,10*ROW('Sanitation Data'!H110))="","",OFFSET('Sanitation Data'!$H$30,0,10*ROW('Sanitation Data'!H110)))</f>
        <v/>
      </c>
      <c r="DL116" s="36" t="str">
        <f ca="true">+IF(OFFSET('Sanitation Data'!$H$31,0,10*ROW('Sanitation Data'!H110))="","",OFFSET('Sanitation Data'!$H$31,0,10*ROW('Sanitation Data'!H110)))</f>
        <v/>
      </c>
      <c r="DM116" s="36" t="str">
        <f ca="true">+IF(OFFSET('Sanitation Data'!$H$32,0,10*ROW('Sanitation Data'!H110))="","",OFFSET('Sanitation Data'!$H$32,0,10*ROW('Sanitation Data'!H110)))</f>
        <v/>
      </c>
      <c r="DN116" s="36" t="str">
        <f ca="true">+IF(OFFSET('Sanitation Data'!$H$33,0,10*ROW('Sanitation Data'!H110))="","",OFFSET('Sanitation Data'!$H$33,0,10*ROW('Sanitation Data'!H110)))</f>
        <v/>
      </c>
      <c r="DO116" s="36" t="str">
        <f ca="true">+IF(OFFSET('Hygiene Data'!$C$12,0,10*ROW('Hygiene Data'!C110))="","",OFFSET('Hygiene Data'!$C$12,0,10*ROW('Hygiene Data'!C110)))</f>
        <v/>
      </c>
      <c r="DP116" s="36" t="str">
        <f ca="true">+IF(OFFSET('Hygiene Data'!$C$13,0,10*ROW('Hygiene Data'!C110))="","",OFFSET('Hygiene Data'!$C$13,0,10*ROW('Hygiene Data'!C110)))</f>
        <v/>
      </c>
      <c r="DQ116" s="36" t="str">
        <f ca="true">+IF(OFFSET('Hygiene Data'!$C$14,0,10*ROW('Hygiene Data'!C110))="","",OFFSET('Hygiene Data'!$C$14,0,10*ROW('Hygiene Data'!C110)))</f>
        <v/>
      </c>
      <c r="DR116" s="36" t="str">
        <f ca="true">+IF(OFFSET('Hygiene Data'!$D$12,0,10*ROW('Hygiene Data'!D110))="","",OFFSET('Hygiene Data'!$D$12,0,10*ROW('Hygiene Data'!D110)))</f>
        <v/>
      </c>
      <c r="DS116" s="36" t="str">
        <f ca="true">+IF(OFFSET('Hygiene Data'!$D$13,0,10*ROW('Hygiene Data'!D110))="","",OFFSET('Hygiene Data'!$D$13,0,10*ROW('Hygiene Data'!D110)))</f>
        <v/>
      </c>
      <c r="DT116" s="36" t="str">
        <f ca="true">+IF(OFFSET('Hygiene Data'!$D$14,0,10*ROW('Hygiene Data'!D110))="","",OFFSET('Hygiene Data'!$D$14,0,10*ROW('Hygiene Data'!D110)))</f>
        <v/>
      </c>
      <c r="DU116" s="36" t="str">
        <f ca="true">+IF(OFFSET('Hygiene Data'!$E$12,0,10*ROW('Hygiene Data'!E110))="","",OFFSET('Hygiene Data'!$E$12,0,10*ROW('Hygiene Data'!E110)))</f>
        <v/>
      </c>
      <c r="DV116" s="36" t="str">
        <f ca="true">+IF(OFFSET('Hygiene Data'!$E$13,0,10*ROW('Hygiene Data'!E110))="","",OFFSET('Hygiene Data'!$E$13,0,10*ROW('Hygiene Data'!E110)))</f>
        <v/>
      </c>
      <c r="DW116" s="36" t="str">
        <f ca="true">+IF(OFFSET('Hygiene Data'!$E$14,0,10*ROW('Hygiene Data'!E110))="","",OFFSET('Hygiene Data'!$E$14,0,10*ROW('Hygiene Data'!E110)))</f>
        <v/>
      </c>
      <c r="DX116" s="36" t="str">
        <f ca="true">+IF(OFFSET('Hygiene Data'!$F$12,0,10*ROW('Hygiene Data'!F110))="","",OFFSET('Hygiene Data'!$F$12,0,10*ROW('Hygiene Data'!F110)))</f>
        <v/>
      </c>
      <c r="DY116" s="36" t="str">
        <f ca="true">+IF(OFFSET('Hygiene Data'!$F$13,0,10*ROW('Hygiene Data'!F110))="","",OFFSET('Hygiene Data'!$F$13,0,10*ROW('Hygiene Data'!F110)))</f>
        <v/>
      </c>
      <c r="DZ116" s="36" t="str">
        <f ca="true">+IF(OFFSET('Hygiene Data'!$F$14,0,10*ROW('Hygiene Data'!F110))="","",OFFSET('Hygiene Data'!$F$14,0,10*ROW('Hygiene Data'!F110)))</f>
        <v/>
      </c>
      <c r="EA116" s="36" t="str">
        <f ca="true">+IF(OFFSET('Hygiene Data'!$G$12,0,10*ROW('Hygiene Data'!G110))="","",OFFSET('Hygiene Data'!$G$12,0,10*ROW('Hygiene Data'!G110)))</f>
        <v/>
      </c>
      <c r="EB116" s="36" t="str">
        <f ca="true">+IF(OFFSET('Hygiene Data'!$G$13,0,10*ROW('Hygiene Data'!G110))="","",OFFSET('Hygiene Data'!$G$13,0,10*ROW('Hygiene Data'!G110)))</f>
        <v/>
      </c>
      <c r="EC116" s="36" t="str">
        <f ca="true">+IF(OFFSET('Hygiene Data'!$G$14,0,10*ROW('Hygiene Data'!G110))="","",OFFSET('Hygiene Data'!$G$14,0,10*ROW('Hygiene Data'!G110)))</f>
        <v/>
      </c>
      <c r="ED116" s="36" t="str">
        <f ca="true">+IF(OFFSET('Hygiene Data'!$H$12,0,10*ROW('Hygiene Data'!H110))="","",OFFSET('Hygiene Data'!$H$12,0,10*ROW('Hygiene Data'!H110)))</f>
        <v/>
      </c>
      <c r="EE116" s="36" t="str">
        <f ca="true">+IF(OFFSET('Hygiene Data'!$H$13,0,10*ROW('Hygiene Data'!H110))="","",OFFSET('Hygiene Data'!$H$13,0,10*ROW('Hygiene Data'!H110)))</f>
        <v/>
      </c>
      <c r="EF116" s="36" t="str">
        <f ca="true">+IF(OFFSET('Hygiene Data'!$H$14,0,10*ROW('Hygiene Data'!H110))="","",OFFSET('Hygiene Data'!$H$14,0,10*ROW('Hygiene Data'!H110)))</f>
        <v/>
      </c>
    </row>
    <row r="117" x14ac:dyDescent="0.2">
      <c r="A117" s="59" t="str">
        <f ca="true">+IF(OFFSET('Water Data'!$B$1,0,10*ROW('Water Data'!B114))="","",OFFSET('Water Data'!$B$1,0,10*ROW('Water Data'!B114)))</f>
        <v/>
      </c>
      <c r="B117" s="59" t="str">
        <f ca="true">+IF(OFFSET('Water Data'!$A$3,0,10*ROW('Water Data'!A114))="","",OFFSET('Water Data'!$A$3,0,10*ROW('Water Data'!A114)))</f>
        <v/>
      </c>
      <c r="C117" s="59" t="str">
        <f ca="true">+IF(OFFSET('Water Data'!$C$3,0,10*ROW('Water Data'!C114))="","",OFFSET('Water Data'!$C$3,0,10*ROW('Water Data'!C114)))</f>
        <v/>
      </c>
      <c r="D117" s="252"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52"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52"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52"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52"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52"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52"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52"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52"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52"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52"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52"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52"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52"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52"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52"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52"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52"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3"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3"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3"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3"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3"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3"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3"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3"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3"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3"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3"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3"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3"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3"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3"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3"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3"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3"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3"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3"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3"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3"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3"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3"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3"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3"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3"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3"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3"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3"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4"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4"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4"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4"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4"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4"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4"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4"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4"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4"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4"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4"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4"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4"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4"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4"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4"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4"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6" t="str">
        <f ca="true">+IF(OFFSET('Water Data'!$C$28,0,10*ROW('Water Data'!C111))="","",OFFSET('Water Data'!$C$28,0,10*ROW('Water Data'!C111)))</f>
        <v/>
      </c>
      <c r="BT117" s="36" t="str">
        <f ca="true">+IF(OFFSET('Water Data'!$C$29,0,10*ROW('Water Data'!C111))="","",OFFSET('Water Data'!$C$29,0,10*ROW('Water Data'!C111)))</f>
        <v/>
      </c>
      <c r="BU117" s="36" t="str">
        <f ca="true">+IF(OFFSET('Water Data'!$C$30,0,10*ROW('Water Data'!C111))="","",OFFSET('Water Data'!$C$30,0,10*ROW('Water Data'!C111)))</f>
        <v/>
      </c>
      <c r="BV117" s="36" t="str">
        <f ca="true">+IF(OFFSET('Water Data'!$D$28,0,10*ROW('Water Data'!D111))="","",OFFSET('Water Data'!$D$28,0,10*ROW('Water Data'!D111)))</f>
        <v/>
      </c>
      <c r="BW117" s="36" t="str">
        <f ca="true">+IF(OFFSET('Water Data'!$D$29,0,10*ROW('Water Data'!D111))="","",OFFSET('Water Data'!$D$29,0,10*ROW('Water Data'!D111)))</f>
        <v/>
      </c>
      <c r="BX117" s="36" t="str">
        <f ca="true">+IF(OFFSET('Water Data'!$D$30,0,10*ROW('Water Data'!D111))="","",OFFSET('Water Data'!$D$30,0,10*ROW('Water Data'!D111)))</f>
        <v/>
      </c>
      <c r="BY117" s="36" t="str">
        <f ca="true">+IF(OFFSET('Water Data'!$E$28,0,10*ROW('Water Data'!E111))="","",OFFSET('Water Data'!$E$28,0,10*ROW('Water Data'!E111)))</f>
        <v/>
      </c>
      <c r="BZ117" s="36" t="str">
        <f ca="true">+IF(OFFSET('Water Data'!$E$29,0,10*ROW('Water Data'!E111))="","",OFFSET('Water Data'!$E$29,0,10*ROW('Water Data'!E111)))</f>
        <v/>
      </c>
      <c r="CA117" s="36" t="str">
        <f ca="true">+IF(OFFSET('Water Data'!$E$30,0,10*ROW('Water Data'!E111))="","",OFFSET('Water Data'!$E$30,0,10*ROW('Water Data'!E111)))</f>
        <v/>
      </c>
      <c r="CB117" s="36" t="str">
        <f ca="true">+IF(OFFSET('Water Data'!$F$28,0,10*ROW('Water Data'!F111))="","",OFFSET('Water Data'!$F$28,0,10*ROW('Water Data'!F111)))</f>
        <v/>
      </c>
      <c r="CC117" s="36" t="str">
        <f ca="true">+IF(OFFSET('Water Data'!$F$29,0,10*ROW('Water Data'!F111))="","",OFFSET('Water Data'!$F$29,0,10*ROW('Water Data'!F111)))</f>
        <v/>
      </c>
      <c r="CD117" s="36" t="str">
        <f ca="true">+IF(OFFSET('Water Data'!$F$30,0,10*ROW('Water Data'!F111))="","",OFFSET('Water Data'!$F$30,0,10*ROW('Water Data'!F111)))</f>
        <v/>
      </c>
      <c r="CE117" s="36" t="str">
        <f ca="true">+IF(OFFSET('Water Data'!$G$28,0,10*ROW('Water Data'!G111))="","",OFFSET('Water Data'!$G$28,0,10*ROW('Water Data'!G111)))</f>
        <v/>
      </c>
      <c r="CF117" s="36" t="str">
        <f ca="true">+IF(OFFSET('Water Data'!$G$29,0,10*ROW('Water Data'!G111))="","",OFFSET('Water Data'!$G$29,0,10*ROW('Water Data'!G111)))</f>
        <v/>
      </c>
      <c r="CG117" s="36" t="str">
        <f ca="true">+IF(OFFSET('Water Data'!$G$30,0,10*ROW('Water Data'!G111))="","",OFFSET('Water Data'!$G$30,0,10*ROW('Water Data'!G111)))</f>
        <v/>
      </c>
      <c r="CH117" s="36" t="str">
        <f ca="true">+IF(OFFSET('Water Data'!$H$28,0,10*ROW('Water Data'!H111))="","",OFFSET('Water Data'!$H$28,0,10*ROW('Water Data'!H111)))</f>
        <v/>
      </c>
      <c r="CI117" s="36" t="str">
        <f ca="true">+IF(OFFSET('Water Data'!$H$29,0,10*ROW('Water Data'!H111))="","",OFFSET('Water Data'!$H$29,0,10*ROW('Water Data'!H111)))</f>
        <v/>
      </c>
      <c r="CJ117" s="36" t="str">
        <f ca="true">+IF(OFFSET('Water Data'!$H$30,0,10*ROW('Water Data'!H111))="","",OFFSET('Water Data'!$H$30,0,10*ROW('Water Data'!H111)))</f>
        <v/>
      </c>
      <c r="CK117" s="36" t="str">
        <f ca="true">+IF(OFFSET('Sanitation Data'!$C$29,0,10*ROW('Sanitation Data'!C111))="","",OFFSET('Sanitation Data'!$C$29,0,10*ROW('Sanitation Data'!C111)))</f>
        <v/>
      </c>
      <c r="CL117" s="36" t="str">
        <f ca="true">+IF(OFFSET('Sanitation Data'!$C$30,0,10*ROW('Sanitation Data'!C111))="","",OFFSET('Sanitation Data'!$C$30,0,10*ROW('Sanitation Data'!C111)))</f>
        <v/>
      </c>
      <c r="CM117" s="36" t="str">
        <f ca="true">+IF(OFFSET('Sanitation Data'!$C$31,0,10*ROW('Sanitation Data'!C111))="","",OFFSET('Sanitation Data'!$C$31,0,10*ROW('Sanitation Data'!C111)))</f>
        <v/>
      </c>
      <c r="CN117" s="36" t="str">
        <f ca="true">+IF(OFFSET('Sanitation Data'!$C$32,0,10*ROW('Sanitation Data'!C111))="","",OFFSET('Sanitation Data'!$C$32,0,10*ROW('Sanitation Data'!C111)))</f>
        <v/>
      </c>
      <c r="CO117" s="36" t="str">
        <f ca="true">+IF(OFFSET('Sanitation Data'!$C$33,0,10*ROW('Sanitation Data'!C111))="","",OFFSET('Sanitation Data'!$C$33,0,10*ROW('Sanitation Data'!C111)))</f>
        <v/>
      </c>
      <c r="CP117" s="36" t="str">
        <f ca="true">+IF(OFFSET('Sanitation Data'!$D$29,0,10*ROW('Sanitation Data'!D111))="","",OFFSET('Sanitation Data'!$D$29,0,10*ROW('Sanitation Data'!D111)))</f>
        <v/>
      </c>
      <c r="CQ117" s="36" t="str">
        <f ca="true">+IF(OFFSET('Sanitation Data'!$D$30,0,10*ROW('Sanitation Data'!D111))="","",OFFSET('Sanitation Data'!$D$30,0,10*ROW('Sanitation Data'!D111)))</f>
        <v/>
      </c>
      <c r="CR117" s="36" t="str">
        <f ca="true">+IF(OFFSET('Sanitation Data'!$D$31,0,10*ROW('Sanitation Data'!D111))="","",OFFSET('Sanitation Data'!$D$31,0,10*ROW('Sanitation Data'!D111)))</f>
        <v/>
      </c>
      <c r="CS117" s="36" t="str">
        <f ca="true">+IF(OFFSET('Sanitation Data'!$D$32,0,10*ROW('Sanitation Data'!D111))="","",OFFSET('Sanitation Data'!$D$32,0,10*ROW('Sanitation Data'!D111)))</f>
        <v/>
      </c>
      <c r="CT117" s="36" t="str">
        <f ca="true">+IF(OFFSET('Sanitation Data'!$D$33,0,10*ROW('Sanitation Data'!D111))="","",OFFSET('Sanitation Data'!$D$33,0,10*ROW('Sanitation Data'!D111)))</f>
        <v/>
      </c>
      <c r="CU117" s="36" t="str">
        <f ca="true">+IF(OFFSET('Sanitation Data'!$E$29,0,10*ROW('Sanitation Data'!E111))="","",OFFSET('Sanitation Data'!$E$29,0,10*ROW('Sanitation Data'!E111)))</f>
        <v/>
      </c>
      <c r="CV117" s="36" t="str">
        <f ca="true">+IF(OFFSET('Sanitation Data'!$E$30,0,10*ROW('Sanitation Data'!E111))="","",OFFSET('Sanitation Data'!$E$30,0,10*ROW('Sanitation Data'!E111)))</f>
        <v/>
      </c>
      <c r="CW117" s="36" t="str">
        <f ca="true">+IF(OFFSET('Sanitation Data'!$E$31,0,10*ROW('Sanitation Data'!E111))="","",OFFSET('Sanitation Data'!$E$31,0,10*ROW('Sanitation Data'!E111)))</f>
        <v/>
      </c>
      <c r="CX117" s="36" t="str">
        <f ca="true">+IF(OFFSET('Sanitation Data'!$E$32,0,10*ROW('Sanitation Data'!E111))="","",OFFSET('Sanitation Data'!$E$32,0,10*ROW('Sanitation Data'!E111)))</f>
        <v/>
      </c>
      <c r="CY117" s="36" t="str">
        <f ca="true">+IF(OFFSET('Sanitation Data'!$E$33,0,10*ROW('Sanitation Data'!E111))="","",OFFSET('Sanitation Data'!$E$33,0,10*ROW('Sanitation Data'!E111)))</f>
        <v/>
      </c>
      <c r="CZ117" s="36" t="str">
        <f ca="true">+IF(OFFSET('Sanitation Data'!$F$29,0,10*ROW('Sanitation Data'!F111))="","",OFFSET('Sanitation Data'!$F$29,0,10*ROW('Sanitation Data'!F111)))</f>
        <v/>
      </c>
      <c r="DA117" s="36" t="str">
        <f ca="true">+IF(OFFSET('Sanitation Data'!$F$30,0,10*ROW('Sanitation Data'!F111))="","",OFFSET('Sanitation Data'!$F$30,0,10*ROW('Sanitation Data'!F111)))</f>
        <v/>
      </c>
      <c r="DB117" s="36" t="str">
        <f ca="true">+IF(OFFSET('Sanitation Data'!$F$31,0,10*ROW('Sanitation Data'!F111))="","",OFFSET('Sanitation Data'!$F$31,0,10*ROW('Sanitation Data'!F111)))</f>
        <v/>
      </c>
      <c r="DC117" s="36" t="str">
        <f ca="true">+IF(OFFSET('Sanitation Data'!$F$32,0,10*ROW('Sanitation Data'!F111))="","",OFFSET('Sanitation Data'!$F$32,0,10*ROW('Sanitation Data'!F111)))</f>
        <v/>
      </c>
      <c r="DD117" s="36" t="str">
        <f ca="true">+IF(OFFSET('Sanitation Data'!$F$33,0,10*ROW('Sanitation Data'!F111))="","",OFFSET('Sanitation Data'!$F$33,0,10*ROW('Sanitation Data'!F111)))</f>
        <v/>
      </c>
      <c r="DE117" s="36" t="str">
        <f ca="true">+IF(OFFSET('Sanitation Data'!$G$29,0,10*ROW('Sanitation Data'!G111))="","",OFFSET('Sanitation Data'!$G$29,0,10*ROW('Sanitation Data'!G111)))</f>
        <v/>
      </c>
      <c r="DF117" s="36" t="str">
        <f ca="true">+IF(OFFSET('Sanitation Data'!$G$30,0,10*ROW('Sanitation Data'!G111))="","",OFFSET('Sanitation Data'!$G$30,0,10*ROW('Sanitation Data'!G111)))</f>
        <v/>
      </c>
      <c r="DG117" s="36" t="str">
        <f ca="true">+IF(OFFSET('Sanitation Data'!$G$31,0,10*ROW('Sanitation Data'!G111))="","",OFFSET('Sanitation Data'!$G$31,0,10*ROW('Sanitation Data'!G111)))</f>
        <v/>
      </c>
      <c r="DH117" s="36" t="str">
        <f ca="true">+IF(OFFSET('Sanitation Data'!$G$32,0,10*ROW('Sanitation Data'!G111))="","",OFFSET('Sanitation Data'!$G$32,0,10*ROW('Sanitation Data'!G111)))</f>
        <v/>
      </c>
      <c r="DI117" s="36" t="str">
        <f ca="true">+IF(OFFSET('Sanitation Data'!$G$33,0,10*ROW('Sanitation Data'!G111))="","",OFFSET('Sanitation Data'!$G$33,0,10*ROW('Sanitation Data'!G111)))</f>
        <v/>
      </c>
      <c r="DJ117" s="36" t="str">
        <f ca="true">+IF(OFFSET('Sanitation Data'!$H$29,0,10*ROW('Sanitation Data'!H111))="","",OFFSET('Sanitation Data'!$H$29,0,10*ROW('Sanitation Data'!H111)))</f>
        <v/>
      </c>
      <c r="DK117" s="36" t="str">
        <f ca="true">+IF(OFFSET('Sanitation Data'!$H$30,0,10*ROW('Sanitation Data'!H111))="","",OFFSET('Sanitation Data'!$H$30,0,10*ROW('Sanitation Data'!H111)))</f>
        <v/>
      </c>
      <c r="DL117" s="36" t="str">
        <f ca="true">+IF(OFFSET('Sanitation Data'!$H$31,0,10*ROW('Sanitation Data'!H111))="","",OFFSET('Sanitation Data'!$H$31,0,10*ROW('Sanitation Data'!H111)))</f>
        <v/>
      </c>
      <c r="DM117" s="36" t="str">
        <f ca="true">+IF(OFFSET('Sanitation Data'!$H$32,0,10*ROW('Sanitation Data'!H111))="","",OFFSET('Sanitation Data'!$H$32,0,10*ROW('Sanitation Data'!H111)))</f>
        <v/>
      </c>
      <c r="DN117" s="36" t="str">
        <f ca="true">+IF(OFFSET('Sanitation Data'!$H$33,0,10*ROW('Sanitation Data'!H111))="","",OFFSET('Sanitation Data'!$H$33,0,10*ROW('Sanitation Data'!H111)))</f>
        <v/>
      </c>
      <c r="DO117" s="36" t="str">
        <f ca="true">+IF(OFFSET('Hygiene Data'!$C$12,0,10*ROW('Hygiene Data'!C111))="","",OFFSET('Hygiene Data'!$C$12,0,10*ROW('Hygiene Data'!C111)))</f>
        <v/>
      </c>
      <c r="DP117" s="36" t="str">
        <f ca="true">+IF(OFFSET('Hygiene Data'!$C$13,0,10*ROW('Hygiene Data'!C111))="","",OFFSET('Hygiene Data'!$C$13,0,10*ROW('Hygiene Data'!C111)))</f>
        <v/>
      </c>
      <c r="DQ117" s="36" t="str">
        <f ca="true">+IF(OFFSET('Hygiene Data'!$C$14,0,10*ROW('Hygiene Data'!C111))="","",OFFSET('Hygiene Data'!$C$14,0,10*ROW('Hygiene Data'!C111)))</f>
        <v/>
      </c>
      <c r="DR117" s="36" t="str">
        <f ca="true">+IF(OFFSET('Hygiene Data'!$D$12,0,10*ROW('Hygiene Data'!D111))="","",OFFSET('Hygiene Data'!$D$12,0,10*ROW('Hygiene Data'!D111)))</f>
        <v/>
      </c>
      <c r="DS117" s="36" t="str">
        <f ca="true">+IF(OFFSET('Hygiene Data'!$D$13,0,10*ROW('Hygiene Data'!D111))="","",OFFSET('Hygiene Data'!$D$13,0,10*ROW('Hygiene Data'!D111)))</f>
        <v/>
      </c>
      <c r="DT117" s="36" t="str">
        <f ca="true">+IF(OFFSET('Hygiene Data'!$D$14,0,10*ROW('Hygiene Data'!D111))="","",OFFSET('Hygiene Data'!$D$14,0,10*ROW('Hygiene Data'!D111)))</f>
        <v/>
      </c>
      <c r="DU117" s="36" t="str">
        <f ca="true">+IF(OFFSET('Hygiene Data'!$E$12,0,10*ROW('Hygiene Data'!E111))="","",OFFSET('Hygiene Data'!$E$12,0,10*ROW('Hygiene Data'!E111)))</f>
        <v/>
      </c>
      <c r="DV117" s="36" t="str">
        <f ca="true">+IF(OFFSET('Hygiene Data'!$E$13,0,10*ROW('Hygiene Data'!E111))="","",OFFSET('Hygiene Data'!$E$13,0,10*ROW('Hygiene Data'!E111)))</f>
        <v/>
      </c>
      <c r="DW117" s="36" t="str">
        <f ca="true">+IF(OFFSET('Hygiene Data'!$E$14,0,10*ROW('Hygiene Data'!E111))="","",OFFSET('Hygiene Data'!$E$14,0,10*ROW('Hygiene Data'!E111)))</f>
        <v/>
      </c>
      <c r="DX117" s="36" t="str">
        <f ca="true">+IF(OFFSET('Hygiene Data'!$F$12,0,10*ROW('Hygiene Data'!F111))="","",OFFSET('Hygiene Data'!$F$12,0,10*ROW('Hygiene Data'!F111)))</f>
        <v/>
      </c>
      <c r="DY117" s="36" t="str">
        <f ca="true">+IF(OFFSET('Hygiene Data'!$F$13,0,10*ROW('Hygiene Data'!F111))="","",OFFSET('Hygiene Data'!$F$13,0,10*ROW('Hygiene Data'!F111)))</f>
        <v/>
      </c>
      <c r="DZ117" s="36" t="str">
        <f ca="true">+IF(OFFSET('Hygiene Data'!$F$14,0,10*ROW('Hygiene Data'!F111))="","",OFFSET('Hygiene Data'!$F$14,0,10*ROW('Hygiene Data'!F111)))</f>
        <v/>
      </c>
      <c r="EA117" s="36" t="str">
        <f ca="true">+IF(OFFSET('Hygiene Data'!$G$12,0,10*ROW('Hygiene Data'!G111))="","",OFFSET('Hygiene Data'!$G$12,0,10*ROW('Hygiene Data'!G111)))</f>
        <v/>
      </c>
      <c r="EB117" s="36" t="str">
        <f ca="true">+IF(OFFSET('Hygiene Data'!$G$13,0,10*ROW('Hygiene Data'!G111))="","",OFFSET('Hygiene Data'!$G$13,0,10*ROW('Hygiene Data'!G111)))</f>
        <v/>
      </c>
      <c r="EC117" s="36" t="str">
        <f ca="true">+IF(OFFSET('Hygiene Data'!$G$14,0,10*ROW('Hygiene Data'!G111))="","",OFFSET('Hygiene Data'!$G$14,0,10*ROW('Hygiene Data'!G111)))</f>
        <v/>
      </c>
      <c r="ED117" s="36" t="str">
        <f ca="true">+IF(OFFSET('Hygiene Data'!$H$12,0,10*ROW('Hygiene Data'!H111))="","",OFFSET('Hygiene Data'!$H$12,0,10*ROW('Hygiene Data'!H111)))</f>
        <v/>
      </c>
      <c r="EE117" s="36" t="str">
        <f ca="true">+IF(OFFSET('Hygiene Data'!$H$13,0,10*ROW('Hygiene Data'!H111))="","",OFFSET('Hygiene Data'!$H$13,0,10*ROW('Hygiene Data'!H111)))</f>
        <v/>
      </c>
      <c r="EF117" s="36" t="str">
        <f ca="true">+IF(OFFSET('Hygiene Data'!$H$14,0,10*ROW('Hygiene Data'!H111))="","",OFFSET('Hygiene Data'!$H$14,0,10*ROW('Hygiene Data'!H111)))</f>
        <v/>
      </c>
    </row>
    <row r="118" x14ac:dyDescent="0.2">
      <c r="A118" s="59" t="str">
        <f ca="true">+IF(OFFSET('Water Data'!$B$1,0,10*ROW('Water Data'!B115))="","",OFFSET('Water Data'!$B$1,0,10*ROW('Water Data'!B115)))</f>
        <v/>
      </c>
      <c r="B118" s="59" t="str">
        <f ca="true">+IF(OFFSET('Water Data'!$A$3,0,10*ROW('Water Data'!A115))="","",OFFSET('Water Data'!$A$3,0,10*ROW('Water Data'!A115)))</f>
        <v/>
      </c>
      <c r="C118" s="59" t="str">
        <f ca="true">+IF(OFFSET('Water Data'!$C$3,0,10*ROW('Water Data'!C115))="","",OFFSET('Water Data'!$C$3,0,10*ROW('Water Data'!C115)))</f>
        <v/>
      </c>
      <c r="D118" s="252"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52"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52"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52"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52"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52"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52"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52"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52"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52"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52"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52"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52"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52"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52"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52"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52"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52"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3"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3"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3"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3"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3"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3"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3"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3"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3"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3"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3"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3"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3"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3"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3"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3"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3"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3"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3"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3"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3"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3"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3"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3"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3"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3"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3"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3"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3"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3"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4"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4"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4"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4"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4"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4"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4"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4"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4"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4"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4"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4"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4"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4"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4"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4"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4"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4"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6" t="str">
        <f ca="true">+IF(OFFSET('Water Data'!$C$28,0,10*ROW('Water Data'!C112))="","",OFFSET('Water Data'!$C$28,0,10*ROW('Water Data'!C112)))</f>
        <v/>
      </c>
      <c r="BT118" s="36" t="str">
        <f ca="true">+IF(OFFSET('Water Data'!$C$29,0,10*ROW('Water Data'!C112))="","",OFFSET('Water Data'!$C$29,0,10*ROW('Water Data'!C112)))</f>
        <v/>
      </c>
      <c r="BU118" s="36" t="str">
        <f ca="true">+IF(OFFSET('Water Data'!$C$30,0,10*ROW('Water Data'!C112))="","",OFFSET('Water Data'!$C$30,0,10*ROW('Water Data'!C112)))</f>
        <v/>
      </c>
      <c r="BV118" s="36" t="str">
        <f ca="true">+IF(OFFSET('Water Data'!$D$28,0,10*ROW('Water Data'!D112))="","",OFFSET('Water Data'!$D$28,0,10*ROW('Water Data'!D112)))</f>
        <v/>
      </c>
      <c r="BW118" s="36" t="str">
        <f ca="true">+IF(OFFSET('Water Data'!$D$29,0,10*ROW('Water Data'!D112))="","",OFFSET('Water Data'!$D$29,0,10*ROW('Water Data'!D112)))</f>
        <v/>
      </c>
      <c r="BX118" s="36" t="str">
        <f ca="true">+IF(OFFSET('Water Data'!$D$30,0,10*ROW('Water Data'!D112))="","",OFFSET('Water Data'!$D$30,0,10*ROW('Water Data'!D112)))</f>
        <v/>
      </c>
      <c r="BY118" s="36" t="str">
        <f ca="true">+IF(OFFSET('Water Data'!$E$28,0,10*ROW('Water Data'!E112))="","",OFFSET('Water Data'!$E$28,0,10*ROW('Water Data'!E112)))</f>
        <v/>
      </c>
      <c r="BZ118" s="36" t="str">
        <f ca="true">+IF(OFFSET('Water Data'!$E$29,0,10*ROW('Water Data'!E112))="","",OFFSET('Water Data'!$E$29,0,10*ROW('Water Data'!E112)))</f>
        <v/>
      </c>
      <c r="CA118" s="36" t="str">
        <f ca="true">+IF(OFFSET('Water Data'!$E$30,0,10*ROW('Water Data'!E112))="","",OFFSET('Water Data'!$E$30,0,10*ROW('Water Data'!E112)))</f>
        <v/>
      </c>
      <c r="CB118" s="36" t="str">
        <f ca="true">+IF(OFFSET('Water Data'!$F$28,0,10*ROW('Water Data'!F112))="","",OFFSET('Water Data'!$F$28,0,10*ROW('Water Data'!F112)))</f>
        <v/>
      </c>
      <c r="CC118" s="36" t="str">
        <f ca="true">+IF(OFFSET('Water Data'!$F$29,0,10*ROW('Water Data'!F112))="","",OFFSET('Water Data'!$F$29,0,10*ROW('Water Data'!F112)))</f>
        <v/>
      </c>
      <c r="CD118" s="36" t="str">
        <f ca="true">+IF(OFFSET('Water Data'!$F$30,0,10*ROW('Water Data'!F112))="","",OFFSET('Water Data'!$F$30,0,10*ROW('Water Data'!F112)))</f>
        <v/>
      </c>
      <c r="CE118" s="36" t="str">
        <f ca="true">+IF(OFFSET('Water Data'!$G$28,0,10*ROW('Water Data'!G112))="","",OFFSET('Water Data'!$G$28,0,10*ROW('Water Data'!G112)))</f>
        <v/>
      </c>
      <c r="CF118" s="36" t="str">
        <f ca="true">+IF(OFFSET('Water Data'!$G$29,0,10*ROW('Water Data'!G112))="","",OFFSET('Water Data'!$G$29,0,10*ROW('Water Data'!G112)))</f>
        <v/>
      </c>
      <c r="CG118" s="36" t="str">
        <f ca="true">+IF(OFFSET('Water Data'!$G$30,0,10*ROW('Water Data'!G112))="","",OFFSET('Water Data'!$G$30,0,10*ROW('Water Data'!G112)))</f>
        <v/>
      </c>
      <c r="CH118" s="36" t="str">
        <f ca="true">+IF(OFFSET('Water Data'!$H$28,0,10*ROW('Water Data'!H112))="","",OFFSET('Water Data'!$H$28,0,10*ROW('Water Data'!H112)))</f>
        <v/>
      </c>
      <c r="CI118" s="36" t="str">
        <f ca="true">+IF(OFFSET('Water Data'!$H$29,0,10*ROW('Water Data'!H112))="","",OFFSET('Water Data'!$H$29,0,10*ROW('Water Data'!H112)))</f>
        <v/>
      </c>
      <c r="CJ118" s="36" t="str">
        <f ca="true">+IF(OFFSET('Water Data'!$H$30,0,10*ROW('Water Data'!H112))="","",OFFSET('Water Data'!$H$30,0,10*ROW('Water Data'!H112)))</f>
        <v/>
      </c>
      <c r="CK118" s="36" t="str">
        <f ca="true">+IF(OFFSET('Sanitation Data'!$C$29,0,10*ROW('Sanitation Data'!C112))="","",OFFSET('Sanitation Data'!$C$29,0,10*ROW('Sanitation Data'!C112)))</f>
        <v/>
      </c>
      <c r="CL118" s="36" t="str">
        <f ca="true">+IF(OFFSET('Sanitation Data'!$C$30,0,10*ROW('Sanitation Data'!C112))="","",OFFSET('Sanitation Data'!$C$30,0,10*ROW('Sanitation Data'!C112)))</f>
        <v/>
      </c>
      <c r="CM118" s="36" t="str">
        <f ca="true">+IF(OFFSET('Sanitation Data'!$C$31,0,10*ROW('Sanitation Data'!C112))="","",OFFSET('Sanitation Data'!$C$31,0,10*ROW('Sanitation Data'!C112)))</f>
        <v/>
      </c>
      <c r="CN118" s="36" t="str">
        <f ca="true">+IF(OFFSET('Sanitation Data'!$C$32,0,10*ROW('Sanitation Data'!C112))="","",OFFSET('Sanitation Data'!$C$32,0,10*ROW('Sanitation Data'!C112)))</f>
        <v/>
      </c>
      <c r="CO118" s="36" t="str">
        <f ca="true">+IF(OFFSET('Sanitation Data'!$C$33,0,10*ROW('Sanitation Data'!C112))="","",OFFSET('Sanitation Data'!$C$33,0,10*ROW('Sanitation Data'!C112)))</f>
        <v/>
      </c>
      <c r="CP118" s="36" t="str">
        <f ca="true">+IF(OFFSET('Sanitation Data'!$D$29,0,10*ROW('Sanitation Data'!D112))="","",OFFSET('Sanitation Data'!$D$29,0,10*ROW('Sanitation Data'!D112)))</f>
        <v/>
      </c>
      <c r="CQ118" s="36" t="str">
        <f ca="true">+IF(OFFSET('Sanitation Data'!$D$30,0,10*ROW('Sanitation Data'!D112))="","",OFFSET('Sanitation Data'!$D$30,0,10*ROW('Sanitation Data'!D112)))</f>
        <v/>
      </c>
      <c r="CR118" s="36" t="str">
        <f ca="true">+IF(OFFSET('Sanitation Data'!$D$31,0,10*ROW('Sanitation Data'!D112))="","",OFFSET('Sanitation Data'!$D$31,0,10*ROW('Sanitation Data'!D112)))</f>
        <v/>
      </c>
      <c r="CS118" s="36" t="str">
        <f ca="true">+IF(OFFSET('Sanitation Data'!$D$32,0,10*ROW('Sanitation Data'!D112))="","",OFFSET('Sanitation Data'!$D$32,0,10*ROW('Sanitation Data'!D112)))</f>
        <v/>
      </c>
      <c r="CT118" s="36" t="str">
        <f ca="true">+IF(OFFSET('Sanitation Data'!$D$33,0,10*ROW('Sanitation Data'!D112))="","",OFFSET('Sanitation Data'!$D$33,0,10*ROW('Sanitation Data'!D112)))</f>
        <v/>
      </c>
      <c r="CU118" s="36" t="str">
        <f ca="true">+IF(OFFSET('Sanitation Data'!$E$29,0,10*ROW('Sanitation Data'!E112))="","",OFFSET('Sanitation Data'!$E$29,0,10*ROW('Sanitation Data'!E112)))</f>
        <v/>
      </c>
      <c r="CV118" s="36" t="str">
        <f ca="true">+IF(OFFSET('Sanitation Data'!$E$30,0,10*ROW('Sanitation Data'!E112))="","",OFFSET('Sanitation Data'!$E$30,0,10*ROW('Sanitation Data'!E112)))</f>
        <v/>
      </c>
      <c r="CW118" s="36" t="str">
        <f ca="true">+IF(OFFSET('Sanitation Data'!$E$31,0,10*ROW('Sanitation Data'!E112))="","",OFFSET('Sanitation Data'!$E$31,0,10*ROW('Sanitation Data'!E112)))</f>
        <v/>
      </c>
      <c r="CX118" s="36" t="str">
        <f ca="true">+IF(OFFSET('Sanitation Data'!$E$32,0,10*ROW('Sanitation Data'!E112))="","",OFFSET('Sanitation Data'!$E$32,0,10*ROW('Sanitation Data'!E112)))</f>
        <v/>
      </c>
      <c r="CY118" s="36" t="str">
        <f ca="true">+IF(OFFSET('Sanitation Data'!$E$33,0,10*ROW('Sanitation Data'!E112))="","",OFFSET('Sanitation Data'!$E$33,0,10*ROW('Sanitation Data'!E112)))</f>
        <v/>
      </c>
      <c r="CZ118" s="36" t="str">
        <f ca="true">+IF(OFFSET('Sanitation Data'!$F$29,0,10*ROW('Sanitation Data'!F112))="","",OFFSET('Sanitation Data'!$F$29,0,10*ROW('Sanitation Data'!F112)))</f>
        <v/>
      </c>
      <c r="DA118" s="36" t="str">
        <f ca="true">+IF(OFFSET('Sanitation Data'!$F$30,0,10*ROW('Sanitation Data'!F112))="","",OFFSET('Sanitation Data'!$F$30,0,10*ROW('Sanitation Data'!F112)))</f>
        <v/>
      </c>
      <c r="DB118" s="36" t="str">
        <f ca="true">+IF(OFFSET('Sanitation Data'!$F$31,0,10*ROW('Sanitation Data'!F112))="","",OFFSET('Sanitation Data'!$F$31,0,10*ROW('Sanitation Data'!F112)))</f>
        <v/>
      </c>
      <c r="DC118" s="36" t="str">
        <f ca="true">+IF(OFFSET('Sanitation Data'!$F$32,0,10*ROW('Sanitation Data'!F112))="","",OFFSET('Sanitation Data'!$F$32,0,10*ROW('Sanitation Data'!F112)))</f>
        <v/>
      </c>
      <c r="DD118" s="36" t="str">
        <f ca="true">+IF(OFFSET('Sanitation Data'!$F$33,0,10*ROW('Sanitation Data'!F112))="","",OFFSET('Sanitation Data'!$F$33,0,10*ROW('Sanitation Data'!F112)))</f>
        <v/>
      </c>
      <c r="DE118" s="36" t="str">
        <f ca="true">+IF(OFFSET('Sanitation Data'!$G$29,0,10*ROW('Sanitation Data'!G112))="","",OFFSET('Sanitation Data'!$G$29,0,10*ROW('Sanitation Data'!G112)))</f>
        <v/>
      </c>
      <c r="DF118" s="36" t="str">
        <f ca="true">+IF(OFFSET('Sanitation Data'!$G$30,0,10*ROW('Sanitation Data'!G112))="","",OFFSET('Sanitation Data'!$G$30,0,10*ROW('Sanitation Data'!G112)))</f>
        <v/>
      </c>
      <c r="DG118" s="36" t="str">
        <f ca="true">+IF(OFFSET('Sanitation Data'!$G$31,0,10*ROW('Sanitation Data'!G112))="","",OFFSET('Sanitation Data'!$G$31,0,10*ROW('Sanitation Data'!G112)))</f>
        <v/>
      </c>
      <c r="DH118" s="36" t="str">
        <f ca="true">+IF(OFFSET('Sanitation Data'!$G$32,0,10*ROW('Sanitation Data'!G112))="","",OFFSET('Sanitation Data'!$G$32,0,10*ROW('Sanitation Data'!G112)))</f>
        <v/>
      </c>
      <c r="DI118" s="36" t="str">
        <f ca="true">+IF(OFFSET('Sanitation Data'!$G$33,0,10*ROW('Sanitation Data'!G112))="","",OFFSET('Sanitation Data'!$G$33,0,10*ROW('Sanitation Data'!G112)))</f>
        <v/>
      </c>
      <c r="DJ118" s="36" t="str">
        <f ca="true">+IF(OFFSET('Sanitation Data'!$H$29,0,10*ROW('Sanitation Data'!H112))="","",OFFSET('Sanitation Data'!$H$29,0,10*ROW('Sanitation Data'!H112)))</f>
        <v/>
      </c>
      <c r="DK118" s="36" t="str">
        <f ca="true">+IF(OFFSET('Sanitation Data'!$H$30,0,10*ROW('Sanitation Data'!H112))="","",OFFSET('Sanitation Data'!$H$30,0,10*ROW('Sanitation Data'!H112)))</f>
        <v/>
      </c>
      <c r="DL118" s="36" t="str">
        <f ca="true">+IF(OFFSET('Sanitation Data'!$H$31,0,10*ROW('Sanitation Data'!H112))="","",OFFSET('Sanitation Data'!$H$31,0,10*ROW('Sanitation Data'!H112)))</f>
        <v/>
      </c>
      <c r="DM118" s="36" t="str">
        <f ca="true">+IF(OFFSET('Sanitation Data'!$H$32,0,10*ROW('Sanitation Data'!H112))="","",OFFSET('Sanitation Data'!$H$32,0,10*ROW('Sanitation Data'!H112)))</f>
        <v/>
      </c>
      <c r="DN118" s="36" t="str">
        <f ca="true">+IF(OFFSET('Sanitation Data'!$H$33,0,10*ROW('Sanitation Data'!H112))="","",OFFSET('Sanitation Data'!$H$33,0,10*ROW('Sanitation Data'!H112)))</f>
        <v/>
      </c>
      <c r="DO118" s="36" t="str">
        <f ca="true">+IF(OFFSET('Hygiene Data'!$C$12,0,10*ROW('Hygiene Data'!C112))="","",OFFSET('Hygiene Data'!$C$12,0,10*ROW('Hygiene Data'!C112)))</f>
        <v/>
      </c>
      <c r="DP118" s="36" t="str">
        <f ca="true">+IF(OFFSET('Hygiene Data'!$C$13,0,10*ROW('Hygiene Data'!C112))="","",OFFSET('Hygiene Data'!$C$13,0,10*ROW('Hygiene Data'!C112)))</f>
        <v/>
      </c>
      <c r="DQ118" s="36" t="str">
        <f ca="true">+IF(OFFSET('Hygiene Data'!$C$14,0,10*ROW('Hygiene Data'!C112))="","",OFFSET('Hygiene Data'!$C$14,0,10*ROW('Hygiene Data'!C112)))</f>
        <v/>
      </c>
      <c r="DR118" s="36" t="str">
        <f ca="true">+IF(OFFSET('Hygiene Data'!$D$12,0,10*ROW('Hygiene Data'!D112))="","",OFFSET('Hygiene Data'!$D$12,0,10*ROW('Hygiene Data'!D112)))</f>
        <v/>
      </c>
      <c r="DS118" s="36" t="str">
        <f ca="true">+IF(OFFSET('Hygiene Data'!$D$13,0,10*ROW('Hygiene Data'!D112))="","",OFFSET('Hygiene Data'!$D$13,0,10*ROW('Hygiene Data'!D112)))</f>
        <v/>
      </c>
      <c r="DT118" s="36" t="str">
        <f ca="true">+IF(OFFSET('Hygiene Data'!$D$14,0,10*ROW('Hygiene Data'!D112))="","",OFFSET('Hygiene Data'!$D$14,0,10*ROW('Hygiene Data'!D112)))</f>
        <v/>
      </c>
      <c r="DU118" s="36" t="str">
        <f ca="true">+IF(OFFSET('Hygiene Data'!$E$12,0,10*ROW('Hygiene Data'!E112))="","",OFFSET('Hygiene Data'!$E$12,0,10*ROW('Hygiene Data'!E112)))</f>
        <v/>
      </c>
      <c r="DV118" s="36" t="str">
        <f ca="true">+IF(OFFSET('Hygiene Data'!$E$13,0,10*ROW('Hygiene Data'!E112))="","",OFFSET('Hygiene Data'!$E$13,0,10*ROW('Hygiene Data'!E112)))</f>
        <v/>
      </c>
      <c r="DW118" s="36" t="str">
        <f ca="true">+IF(OFFSET('Hygiene Data'!$E$14,0,10*ROW('Hygiene Data'!E112))="","",OFFSET('Hygiene Data'!$E$14,0,10*ROW('Hygiene Data'!E112)))</f>
        <v/>
      </c>
      <c r="DX118" s="36" t="str">
        <f ca="true">+IF(OFFSET('Hygiene Data'!$F$12,0,10*ROW('Hygiene Data'!F112))="","",OFFSET('Hygiene Data'!$F$12,0,10*ROW('Hygiene Data'!F112)))</f>
        <v/>
      </c>
      <c r="DY118" s="36" t="str">
        <f ca="true">+IF(OFFSET('Hygiene Data'!$F$13,0,10*ROW('Hygiene Data'!F112))="","",OFFSET('Hygiene Data'!$F$13,0,10*ROW('Hygiene Data'!F112)))</f>
        <v/>
      </c>
      <c r="DZ118" s="36" t="str">
        <f ca="true">+IF(OFFSET('Hygiene Data'!$F$14,0,10*ROW('Hygiene Data'!F112))="","",OFFSET('Hygiene Data'!$F$14,0,10*ROW('Hygiene Data'!F112)))</f>
        <v/>
      </c>
      <c r="EA118" s="36" t="str">
        <f ca="true">+IF(OFFSET('Hygiene Data'!$G$12,0,10*ROW('Hygiene Data'!G112))="","",OFFSET('Hygiene Data'!$G$12,0,10*ROW('Hygiene Data'!G112)))</f>
        <v/>
      </c>
      <c r="EB118" s="36" t="str">
        <f ca="true">+IF(OFFSET('Hygiene Data'!$G$13,0,10*ROW('Hygiene Data'!G112))="","",OFFSET('Hygiene Data'!$G$13,0,10*ROW('Hygiene Data'!G112)))</f>
        <v/>
      </c>
      <c r="EC118" s="36" t="str">
        <f ca="true">+IF(OFFSET('Hygiene Data'!$G$14,0,10*ROW('Hygiene Data'!G112))="","",OFFSET('Hygiene Data'!$G$14,0,10*ROW('Hygiene Data'!G112)))</f>
        <v/>
      </c>
      <c r="ED118" s="36" t="str">
        <f ca="true">+IF(OFFSET('Hygiene Data'!$H$12,0,10*ROW('Hygiene Data'!H112))="","",OFFSET('Hygiene Data'!$H$12,0,10*ROW('Hygiene Data'!H112)))</f>
        <v/>
      </c>
      <c r="EE118" s="36" t="str">
        <f ca="true">+IF(OFFSET('Hygiene Data'!$H$13,0,10*ROW('Hygiene Data'!H112))="","",OFFSET('Hygiene Data'!$H$13,0,10*ROW('Hygiene Data'!H112)))</f>
        <v/>
      </c>
      <c r="EF118" s="36" t="str">
        <f ca="true">+IF(OFFSET('Hygiene Data'!$H$14,0,10*ROW('Hygiene Data'!H112))="","",OFFSET('Hygiene Data'!$H$14,0,10*ROW('Hygiene Data'!H112)))</f>
        <v/>
      </c>
    </row>
    <row r="119" x14ac:dyDescent="0.2">
      <c r="A119" s="59" t="str">
        <f ca="true">+IF(OFFSET('Water Data'!$B$1,0,10*ROW('Water Data'!B116))="","",OFFSET('Water Data'!$B$1,0,10*ROW('Water Data'!B116)))</f>
        <v/>
      </c>
      <c r="B119" s="59" t="str">
        <f ca="true">+IF(OFFSET('Water Data'!$A$3,0,10*ROW('Water Data'!A116))="","",OFFSET('Water Data'!$A$3,0,10*ROW('Water Data'!A116)))</f>
        <v/>
      </c>
      <c r="C119" s="59" t="str">
        <f ca="true">+IF(OFFSET('Water Data'!$C$3,0,10*ROW('Water Data'!C116))="","",OFFSET('Water Data'!$C$3,0,10*ROW('Water Data'!C116)))</f>
        <v/>
      </c>
      <c r="D119" s="252"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52"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52"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52"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52"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52"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52"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52"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52"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52"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52"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52"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52"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52"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52"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52"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52"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52"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3"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3"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3"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3"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3"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3"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3"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3"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3"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3"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3"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3"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3"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3"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3"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3"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3"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3"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3"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3"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3"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3"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3"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3"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3"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3"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3"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3"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3"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3"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4"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4"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4"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4"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4"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4"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4"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4"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4"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4"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4"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4"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4"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4"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4"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4"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4"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4"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6" t="str">
        <f ca="true">+IF(OFFSET('Water Data'!$C$28,0,10*ROW('Water Data'!C113))="","",OFFSET('Water Data'!$C$28,0,10*ROW('Water Data'!C113)))</f>
        <v/>
      </c>
      <c r="BT119" s="36" t="str">
        <f ca="true">+IF(OFFSET('Water Data'!$C$29,0,10*ROW('Water Data'!C113))="","",OFFSET('Water Data'!$C$29,0,10*ROW('Water Data'!C113)))</f>
        <v/>
      </c>
      <c r="BU119" s="36" t="str">
        <f ca="true">+IF(OFFSET('Water Data'!$C$30,0,10*ROW('Water Data'!C113))="","",OFFSET('Water Data'!$C$30,0,10*ROW('Water Data'!C113)))</f>
        <v/>
      </c>
      <c r="BV119" s="36" t="str">
        <f ca="true">+IF(OFFSET('Water Data'!$D$28,0,10*ROW('Water Data'!D113))="","",OFFSET('Water Data'!$D$28,0,10*ROW('Water Data'!D113)))</f>
        <v/>
      </c>
      <c r="BW119" s="36" t="str">
        <f ca="true">+IF(OFFSET('Water Data'!$D$29,0,10*ROW('Water Data'!D113))="","",OFFSET('Water Data'!$D$29,0,10*ROW('Water Data'!D113)))</f>
        <v/>
      </c>
      <c r="BX119" s="36" t="str">
        <f ca="true">+IF(OFFSET('Water Data'!$D$30,0,10*ROW('Water Data'!D113))="","",OFFSET('Water Data'!$D$30,0,10*ROW('Water Data'!D113)))</f>
        <v/>
      </c>
      <c r="BY119" s="36" t="str">
        <f ca="true">+IF(OFFSET('Water Data'!$E$28,0,10*ROW('Water Data'!E113))="","",OFFSET('Water Data'!$E$28,0,10*ROW('Water Data'!E113)))</f>
        <v/>
      </c>
      <c r="BZ119" s="36" t="str">
        <f ca="true">+IF(OFFSET('Water Data'!$E$29,0,10*ROW('Water Data'!E113))="","",OFFSET('Water Data'!$E$29,0,10*ROW('Water Data'!E113)))</f>
        <v/>
      </c>
      <c r="CA119" s="36" t="str">
        <f ca="true">+IF(OFFSET('Water Data'!$E$30,0,10*ROW('Water Data'!E113))="","",OFFSET('Water Data'!$E$30,0,10*ROW('Water Data'!E113)))</f>
        <v/>
      </c>
      <c r="CB119" s="36" t="str">
        <f ca="true">+IF(OFFSET('Water Data'!$F$28,0,10*ROW('Water Data'!F113))="","",OFFSET('Water Data'!$F$28,0,10*ROW('Water Data'!F113)))</f>
        <v/>
      </c>
      <c r="CC119" s="36" t="str">
        <f ca="true">+IF(OFFSET('Water Data'!$F$29,0,10*ROW('Water Data'!F113))="","",OFFSET('Water Data'!$F$29,0,10*ROW('Water Data'!F113)))</f>
        <v/>
      </c>
      <c r="CD119" s="36" t="str">
        <f ca="true">+IF(OFFSET('Water Data'!$F$30,0,10*ROW('Water Data'!F113))="","",OFFSET('Water Data'!$F$30,0,10*ROW('Water Data'!F113)))</f>
        <v/>
      </c>
      <c r="CE119" s="36" t="str">
        <f ca="true">+IF(OFFSET('Water Data'!$G$28,0,10*ROW('Water Data'!G113))="","",OFFSET('Water Data'!$G$28,0,10*ROW('Water Data'!G113)))</f>
        <v/>
      </c>
      <c r="CF119" s="36" t="str">
        <f ca="true">+IF(OFFSET('Water Data'!$G$29,0,10*ROW('Water Data'!G113))="","",OFFSET('Water Data'!$G$29,0,10*ROW('Water Data'!G113)))</f>
        <v/>
      </c>
      <c r="CG119" s="36" t="str">
        <f ca="true">+IF(OFFSET('Water Data'!$G$30,0,10*ROW('Water Data'!G113))="","",OFFSET('Water Data'!$G$30,0,10*ROW('Water Data'!G113)))</f>
        <v/>
      </c>
      <c r="CH119" s="36" t="str">
        <f ca="true">+IF(OFFSET('Water Data'!$H$28,0,10*ROW('Water Data'!H113))="","",OFFSET('Water Data'!$H$28,0,10*ROW('Water Data'!H113)))</f>
        <v/>
      </c>
      <c r="CI119" s="36" t="str">
        <f ca="true">+IF(OFFSET('Water Data'!$H$29,0,10*ROW('Water Data'!H113))="","",OFFSET('Water Data'!$H$29,0,10*ROW('Water Data'!H113)))</f>
        <v/>
      </c>
      <c r="CJ119" s="36" t="str">
        <f ca="true">+IF(OFFSET('Water Data'!$H$30,0,10*ROW('Water Data'!H113))="","",OFFSET('Water Data'!$H$30,0,10*ROW('Water Data'!H113)))</f>
        <v/>
      </c>
      <c r="CK119" s="36" t="str">
        <f ca="true">+IF(OFFSET('Sanitation Data'!$C$29,0,10*ROW('Sanitation Data'!C113))="","",OFFSET('Sanitation Data'!$C$29,0,10*ROW('Sanitation Data'!C113)))</f>
        <v/>
      </c>
      <c r="CL119" s="36" t="str">
        <f ca="true">+IF(OFFSET('Sanitation Data'!$C$30,0,10*ROW('Sanitation Data'!C113))="","",OFFSET('Sanitation Data'!$C$30,0,10*ROW('Sanitation Data'!C113)))</f>
        <v/>
      </c>
      <c r="CM119" s="36" t="str">
        <f ca="true">+IF(OFFSET('Sanitation Data'!$C$31,0,10*ROW('Sanitation Data'!C113))="","",OFFSET('Sanitation Data'!$C$31,0,10*ROW('Sanitation Data'!C113)))</f>
        <v/>
      </c>
      <c r="CN119" s="36" t="str">
        <f ca="true">+IF(OFFSET('Sanitation Data'!$C$32,0,10*ROW('Sanitation Data'!C113))="","",OFFSET('Sanitation Data'!$C$32,0,10*ROW('Sanitation Data'!C113)))</f>
        <v/>
      </c>
      <c r="CO119" s="36" t="str">
        <f ca="true">+IF(OFFSET('Sanitation Data'!$C$33,0,10*ROW('Sanitation Data'!C113))="","",OFFSET('Sanitation Data'!$C$33,0,10*ROW('Sanitation Data'!C113)))</f>
        <v/>
      </c>
      <c r="CP119" s="36" t="str">
        <f ca="true">+IF(OFFSET('Sanitation Data'!$D$29,0,10*ROW('Sanitation Data'!D113))="","",OFFSET('Sanitation Data'!$D$29,0,10*ROW('Sanitation Data'!D113)))</f>
        <v/>
      </c>
      <c r="CQ119" s="36" t="str">
        <f ca="true">+IF(OFFSET('Sanitation Data'!$D$30,0,10*ROW('Sanitation Data'!D113))="","",OFFSET('Sanitation Data'!$D$30,0,10*ROW('Sanitation Data'!D113)))</f>
        <v/>
      </c>
      <c r="CR119" s="36" t="str">
        <f ca="true">+IF(OFFSET('Sanitation Data'!$D$31,0,10*ROW('Sanitation Data'!D113))="","",OFFSET('Sanitation Data'!$D$31,0,10*ROW('Sanitation Data'!D113)))</f>
        <v/>
      </c>
      <c r="CS119" s="36" t="str">
        <f ca="true">+IF(OFFSET('Sanitation Data'!$D$32,0,10*ROW('Sanitation Data'!D113))="","",OFFSET('Sanitation Data'!$D$32,0,10*ROW('Sanitation Data'!D113)))</f>
        <v/>
      </c>
      <c r="CT119" s="36" t="str">
        <f ca="true">+IF(OFFSET('Sanitation Data'!$D$33,0,10*ROW('Sanitation Data'!D113))="","",OFFSET('Sanitation Data'!$D$33,0,10*ROW('Sanitation Data'!D113)))</f>
        <v/>
      </c>
      <c r="CU119" s="36" t="str">
        <f ca="true">+IF(OFFSET('Sanitation Data'!$E$29,0,10*ROW('Sanitation Data'!E113))="","",OFFSET('Sanitation Data'!$E$29,0,10*ROW('Sanitation Data'!E113)))</f>
        <v/>
      </c>
      <c r="CV119" s="36" t="str">
        <f ca="true">+IF(OFFSET('Sanitation Data'!$E$30,0,10*ROW('Sanitation Data'!E113))="","",OFFSET('Sanitation Data'!$E$30,0,10*ROW('Sanitation Data'!E113)))</f>
        <v/>
      </c>
      <c r="CW119" s="36" t="str">
        <f ca="true">+IF(OFFSET('Sanitation Data'!$E$31,0,10*ROW('Sanitation Data'!E113))="","",OFFSET('Sanitation Data'!$E$31,0,10*ROW('Sanitation Data'!E113)))</f>
        <v/>
      </c>
      <c r="CX119" s="36" t="str">
        <f ca="true">+IF(OFFSET('Sanitation Data'!$E$32,0,10*ROW('Sanitation Data'!E113))="","",OFFSET('Sanitation Data'!$E$32,0,10*ROW('Sanitation Data'!E113)))</f>
        <v/>
      </c>
      <c r="CY119" s="36" t="str">
        <f ca="true">+IF(OFFSET('Sanitation Data'!$E$33,0,10*ROW('Sanitation Data'!E113))="","",OFFSET('Sanitation Data'!$E$33,0,10*ROW('Sanitation Data'!E113)))</f>
        <v/>
      </c>
      <c r="CZ119" s="36" t="str">
        <f ca="true">+IF(OFFSET('Sanitation Data'!$F$29,0,10*ROW('Sanitation Data'!F113))="","",OFFSET('Sanitation Data'!$F$29,0,10*ROW('Sanitation Data'!F113)))</f>
        <v/>
      </c>
      <c r="DA119" s="36" t="str">
        <f ca="true">+IF(OFFSET('Sanitation Data'!$F$30,0,10*ROW('Sanitation Data'!F113))="","",OFFSET('Sanitation Data'!$F$30,0,10*ROW('Sanitation Data'!F113)))</f>
        <v/>
      </c>
      <c r="DB119" s="36" t="str">
        <f ca="true">+IF(OFFSET('Sanitation Data'!$F$31,0,10*ROW('Sanitation Data'!F113))="","",OFFSET('Sanitation Data'!$F$31,0,10*ROW('Sanitation Data'!F113)))</f>
        <v/>
      </c>
      <c r="DC119" s="36" t="str">
        <f ca="true">+IF(OFFSET('Sanitation Data'!$F$32,0,10*ROW('Sanitation Data'!F113))="","",OFFSET('Sanitation Data'!$F$32,0,10*ROW('Sanitation Data'!F113)))</f>
        <v/>
      </c>
      <c r="DD119" s="36" t="str">
        <f ca="true">+IF(OFFSET('Sanitation Data'!$F$33,0,10*ROW('Sanitation Data'!F113))="","",OFFSET('Sanitation Data'!$F$33,0,10*ROW('Sanitation Data'!F113)))</f>
        <v/>
      </c>
      <c r="DE119" s="36" t="str">
        <f ca="true">+IF(OFFSET('Sanitation Data'!$G$29,0,10*ROW('Sanitation Data'!G113))="","",OFFSET('Sanitation Data'!$G$29,0,10*ROW('Sanitation Data'!G113)))</f>
        <v/>
      </c>
      <c r="DF119" s="36" t="str">
        <f ca="true">+IF(OFFSET('Sanitation Data'!$G$30,0,10*ROW('Sanitation Data'!G113))="","",OFFSET('Sanitation Data'!$G$30,0,10*ROW('Sanitation Data'!G113)))</f>
        <v/>
      </c>
      <c r="DG119" s="36" t="str">
        <f ca="true">+IF(OFFSET('Sanitation Data'!$G$31,0,10*ROW('Sanitation Data'!G113))="","",OFFSET('Sanitation Data'!$G$31,0,10*ROW('Sanitation Data'!G113)))</f>
        <v/>
      </c>
      <c r="DH119" s="36" t="str">
        <f ca="true">+IF(OFFSET('Sanitation Data'!$G$32,0,10*ROW('Sanitation Data'!G113))="","",OFFSET('Sanitation Data'!$G$32,0,10*ROW('Sanitation Data'!G113)))</f>
        <v/>
      </c>
      <c r="DI119" s="36" t="str">
        <f ca="true">+IF(OFFSET('Sanitation Data'!$G$33,0,10*ROW('Sanitation Data'!G113))="","",OFFSET('Sanitation Data'!$G$33,0,10*ROW('Sanitation Data'!G113)))</f>
        <v/>
      </c>
      <c r="DJ119" s="36" t="str">
        <f ca="true">+IF(OFFSET('Sanitation Data'!$H$29,0,10*ROW('Sanitation Data'!H113))="","",OFFSET('Sanitation Data'!$H$29,0,10*ROW('Sanitation Data'!H113)))</f>
        <v/>
      </c>
      <c r="DK119" s="36" t="str">
        <f ca="true">+IF(OFFSET('Sanitation Data'!$H$30,0,10*ROW('Sanitation Data'!H113))="","",OFFSET('Sanitation Data'!$H$30,0,10*ROW('Sanitation Data'!H113)))</f>
        <v/>
      </c>
      <c r="DL119" s="36" t="str">
        <f ca="true">+IF(OFFSET('Sanitation Data'!$H$31,0,10*ROW('Sanitation Data'!H113))="","",OFFSET('Sanitation Data'!$H$31,0,10*ROW('Sanitation Data'!H113)))</f>
        <v/>
      </c>
      <c r="DM119" s="36" t="str">
        <f ca="true">+IF(OFFSET('Sanitation Data'!$H$32,0,10*ROW('Sanitation Data'!H113))="","",OFFSET('Sanitation Data'!$H$32,0,10*ROW('Sanitation Data'!H113)))</f>
        <v/>
      </c>
      <c r="DN119" s="36" t="str">
        <f ca="true">+IF(OFFSET('Sanitation Data'!$H$33,0,10*ROW('Sanitation Data'!H113))="","",OFFSET('Sanitation Data'!$H$33,0,10*ROW('Sanitation Data'!H113)))</f>
        <v/>
      </c>
      <c r="DO119" s="36" t="str">
        <f ca="true">+IF(OFFSET('Hygiene Data'!$C$12,0,10*ROW('Hygiene Data'!C113))="","",OFFSET('Hygiene Data'!$C$12,0,10*ROW('Hygiene Data'!C113)))</f>
        <v/>
      </c>
      <c r="DP119" s="36" t="str">
        <f ca="true">+IF(OFFSET('Hygiene Data'!$C$13,0,10*ROW('Hygiene Data'!C113))="","",OFFSET('Hygiene Data'!$C$13,0,10*ROW('Hygiene Data'!C113)))</f>
        <v/>
      </c>
      <c r="DQ119" s="36" t="str">
        <f ca="true">+IF(OFFSET('Hygiene Data'!$C$14,0,10*ROW('Hygiene Data'!C113))="","",OFFSET('Hygiene Data'!$C$14,0,10*ROW('Hygiene Data'!C113)))</f>
        <v/>
      </c>
      <c r="DR119" s="36" t="str">
        <f ca="true">+IF(OFFSET('Hygiene Data'!$D$12,0,10*ROW('Hygiene Data'!D113))="","",OFFSET('Hygiene Data'!$D$12,0,10*ROW('Hygiene Data'!D113)))</f>
        <v/>
      </c>
      <c r="DS119" s="36" t="str">
        <f ca="true">+IF(OFFSET('Hygiene Data'!$D$13,0,10*ROW('Hygiene Data'!D113))="","",OFFSET('Hygiene Data'!$D$13,0,10*ROW('Hygiene Data'!D113)))</f>
        <v/>
      </c>
      <c r="DT119" s="36" t="str">
        <f ca="true">+IF(OFFSET('Hygiene Data'!$D$14,0,10*ROW('Hygiene Data'!D113))="","",OFFSET('Hygiene Data'!$D$14,0,10*ROW('Hygiene Data'!D113)))</f>
        <v/>
      </c>
      <c r="DU119" s="36" t="str">
        <f ca="true">+IF(OFFSET('Hygiene Data'!$E$12,0,10*ROW('Hygiene Data'!E113))="","",OFFSET('Hygiene Data'!$E$12,0,10*ROW('Hygiene Data'!E113)))</f>
        <v/>
      </c>
      <c r="DV119" s="36" t="str">
        <f ca="true">+IF(OFFSET('Hygiene Data'!$E$13,0,10*ROW('Hygiene Data'!E113))="","",OFFSET('Hygiene Data'!$E$13,0,10*ROW('Hygiene Data'!E113)))</f>
        <v/>
      </c>
      <c r="DW119" s="36" t="str">
        <f ca="true">+IF(OFFSET('Hygiene Data'!$E$14,0,10*ROW('Hygiene Data'!E113))="","",OFFSET('Hygiene Data'!$E$14,0,10*ROW('Hygiene Data'!E113)))</f>
        <v/>
      </c>
      <c r="DX119" s="36" t="str">
        <f ca="true">+IF(OFFSET('Hygiene Data'!$F$12,0,10*ROW('Hygiene Data'!F113))="","",OFFSET('Hygiene Data'!$F$12,0,10*ROW('Hygiene Data'!F113)))</f>
        <v/>
      </c>
      <c r="DY119" s="36" t="str">
        <f ca="true">+IF(OFFSET('Hygiene Data'!$F$13,0,10*ROW('Hygiene Data'!F113))="","",OFFSET('Hygiene Data'!$F$13,0,10*ROW('Hygiene Data'!F113)))</f>
        <v/>
      </c>
      <c r="DZ119" s="36" t="str">
        <f ca="true">+IF(OFFSET('Hygiene Data'!$F$14,0,10*ROW('Hygiene Data'!F113))="","",OFFSET('Hygiene Data'!$F$14,0,10*ROW('Hygiene Data'!F113)))</f>
        <v/>
      </c>
      <c r="EA119" s="36" t="str">
        <f ca="true">+IF(OFFSET('Hygiene Data'!$G$12,0,10*ROW('Hygiene Data'!G113))="","",OFFSET('Hygiene Data'!$G$12,0,10*ROW('Hygiene Data'!G113)))</f>
        <v/>
      </c>
      <c r="EB119" s="36" t="str">
        <f ca="true">+IF(OFFSET('Hygiene Data'!$G$13,0,10*ROW('Hygiene Data'!G113))="","",OFFSET('Hygiene Data'!$G$13,0,10*ROW('Hygiene Data'!G113)))</f>
        <v/>
      </c>
      <c r="EC119" s="36" t="str">
        <f ca="true">+IF(OFFSET('Hygiene Data'!$G$14,0,10*ROW('Hygiene Data'!G113))="","",OFFSET('Hygiene Data'!$G$14,0,10*ROW('Hygiene Data'!G113)))</f>
        <v/>
      </c>
      <c r="ED119" s="36" t="str">
        <f ca="true">+IF(OFFSET('Hygiene Data'!$H$12,0,10*ROW('Hygiene Data'!H113))="","",OFFSET('Hygiene Data'!$H$12,0,10*ROW('Hygiene Data'!H113)))</f>
        <v/>
      </c>
      <c r="EE119" s="36" t="str">
        <f ca="true">+IF(OFFSET('Hygiene Data'!$H$13,0,10*ROW('Hygiene Data'!H113))="","",OFFSET('Hygiene Data'!$H$13,0,10*ROW('Hygiene Data'!H113)))</f>
        <v/>
      </c>
      <c r="EF119" s="36" t="str">
        <f ca="true">+IF(OFFSET('Hygiene Data'!$H$14,0,10*ROW('Hygiene Data'!H113))="","",OFFSET('Hygiene Data'!$H$14,0,10*ROW('Hygiene Data'!H113)))</f>
        <v/>
      </c>
    </row>
    <row r="120" x14ac:dyDescent="0.2">
      <c r="A120" s="59" t="str">
        <f ca="true">+IF(OFFSET('Water Data'!$B$1,0,10*ROW('Water Data'!B117))="","",OFFSET('Water Data'!$B$1,0,10*ROW('Water Data'!B117)))</f>
        <v/>
      </c>
      <c r="B120" s="59" t="str">
        <f ca="true">+IF(OFFSET('Water Data'!$A$3,0,10*ROW('Water Data'!A117))="","",OFFSET('Water Data'!$A$3,0,10*ROW('Water Data'!A117)))</f>
        <v/>
      </c>
      <c r="C120" s="59" t="str">
        <f ca="true">+IF(OFFSET('Water Data'!$C$3,0,10*ROW('Water Data'!C117))="","",OFFSET('Water Data'!$C$3,0,10*ROW('Water Data'!C117)))</f>
        <v/>
      </c>
      <c r="D120" s="252"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52"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52"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52"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52"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52"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52"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52"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52"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52"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52"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52"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52"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52"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52"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52"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52"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52"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3"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3"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3"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3"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3"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3"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3"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3"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3"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3"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3"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3"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3"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3"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3"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3"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3"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3"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3"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3"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3"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3"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3"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3"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3"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3"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3"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3"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3"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3"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4"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4"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4"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4"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4"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4"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4"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4"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4"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4"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4"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4"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4"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4"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4"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4"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4"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4"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6" t="str">
        <f ca="true">+IF(OFFSET('Water Data'!$C$28,0,10*ROW('Water Data'!C114))="","",OFFSET('Water Data'!$C$28,0,10*ROW('Water Data'!C114)))</f>
        <v/>
      </c>
      <c r="BT120" s="36" t="str">
        <f ca="true">+IF(OFFSET('Water Data'!$C$29,0,10*ROW('Water Data'!C114))="","",OFFSET('Water Data'!$C$29,0,10*ROW('Water Data'!C114)))</f>
        <v/>
      </c>
      <c r="BU120" s="36" t="str">
        <f ca="true">+IF(OFFSET('Water Data'!$C$30,0,10*ROW('Water Data'!C114))="","",OFFSET('Water Data'!$C$30,0,10*ROW('Water Data'!C114)))</f>
        <v/>
      </c>
      <c r="BV120" s="36" t="str">
        <f ca="true">+IF(OFFSET('Water Data'!$D$28,0,10*ROW('Water Data'!D114))="","",OFFSET('Water Data'!$D$28,0,10*ROW('Water Data'!D114)))</f>
        <v/>
      </c>
      <c r="BW120" s="36" t="str">
        <f ca="true">+IF(OFFSET('Water Data'!$D$29,0,10*ROW('Water Data'!D114))="","",OFFSET('Water Data'!$D$29,0,10*ROW('Water Data'!D114)))</f>
        <v/>
      </c>
      <c r="BX120" s="36" t="str">
        <f ca="true">+IF(OFFSET('Water Data'!$D$30,0,10*ROW('Water Data'!D114))="","",OFFSET('Water Data'!$D$30,0,10*ROW('Water Data'!D114)))</f>
        <v/>
      </c>
      <c r="BY120" s="36" t="str">
        <f ca="true">+IF(OFFSET('Water Data'!$E$28,0,10*ROW('Water Data'!E114))="","",OFFSET('Water Data'!$E$28,0,10*ROW('Water Data'!E114)))</f>
        <v/>
      </c>
      <c r="BZ120" s="36" t="str">
        <f ca="true">+IF(OFFSET('Water Data'!$E$29,0,10*ROW('Water Data'!E114))="","",OFFSET('Water Data'!$E$29,0,10*ROW('Water Data'!E114)))</f>
        <v/>
      </c>
      <c r="CA120" s="36" t="str">
        <f ca="true">+IF(OFFSET('Water Data'!$E$30,0,10*ROW('Water Data'!E114))="","",OFFSET('Water Data'!$E$30,0,10*ROW('Water Data'!E114)))</f>
        <v/>
      </c>
      <c r="CB120" s="36" t="str">
        <f ca="true">+IF(OFFSET('Water Data'!$F$28,0,10*ROW('Water Data'!F114))="","",OFFSET('Water Data'!$F$28,0,10*ROW('Water Data'!F114)))</f>
        <v/>
      </c>
      <c r="CC120" s="36" t="str">
        <f ca="true">+IF(OFFSET('Water Data'!$F$29,0,10*ROW('Water Data'!F114))="","",OFFSET('Water Data'!$F$29,0,10*ROW('Water Data'!F114)))</f>
        <v/>
      </c>
      <c r="CD120" s="36" t="str">
        <f ca="true">+IF(OFFSET('Water Data'!$F$30,0,10*ROW('Water Data'!F114))="","",OFFSET('Water Data'!$F$30,0,10*ROW('Water Data'!F114)))</f>
        <v/>
      </c>
      <c r="CE120" s="36" t="str">
        <f ca="true">+IF(OFFSET('Water Data'!$G$28,0,10*ROW('Water Data'!G114))="","",OFFSET('Water Data'!$G$28,0,10*ROW('Water Data'!G114)))</f>
        <v/>
      </c>
      <c r="CF120" s="36" t="str">
        <f ca="true">+IF(OFFSET('Water Data'!$G$29,0,10*ROW('Water Data'!G114))="","",OFFSET('Water Data'!$G$29,0,10*ROW('Water Data'!G114)))</f>
        <v/>
      </c>
      <c r="CG120" s="36" t="str">
        <f ca="true">+IF(OFFSET('Water Data'!$G$30,0,10*ROW('Water Data'!G114))="","",OFFSET('Water Data'!$G$30,0,10*ROW('Water Data'!G114)))</f>
        <v/>
      </c>
      <c r="CH120" s="36" t="str">
        <f ca="true">+IF(OFFSET('Water Data'!$H$28,0,10*ROW('Water Data'!H114))="","",OFFSET('Water Data'!$H$28,0,10*ROW('Water Data'!H114)))</f>
        <v/>
      </c>
      <c r="CI120" s="36" t="str">
        <f ca="true">+IF(OFFSET('Water Data'!$H$29,0,10*ROW('Water Data'!H114))="","",OFFSET('Water Data'!$H$29,0,10*ROW('Water Data'!H114)))</f>
        <v/>
      </c>
      <c r="CJ120" s="36" t="str">
        <f ca="true">+IF(OFFSET('Water Data'!$H$30,0,10*ROW('Water Data'!H114))="","",OFFSET('Water Data'!$H$30,0,10*ROW('Water Data'!H114)))</f>
        <v/>
      </c>
      <c r="CK120" s="36" t="str">
        <f ca="true">+IF(OFFSET('Sanitation Data'!$C$29,0,10*ROW('Sanitation Data'!C114))="","",OFFSET('Sanitation Data'!$C$29,0,10*ROW('Sanitation Data'!C114)))</f>
        <v/>
      </c>
      <c r="CL120" s="36" t="str">
        <f ca="true">+IF(OFFSET('Sanitation Data'!$C$30,0,10*ROW('Sanitation Data'!C114))="","",OFFSET('Sanitation Data'!$C$30,0,10*ROW('Sanitation Data'!C114)))</f>
        <v/>
      </c>
      <c r="CM120" s="36" t="str">
        <f ca="true">+IF(OFFSET('Sanitation Data'!$C$31,0,10*ROW('Sanitation Data'!C114))="","",OFFSET('Sanitation Data'!$C$31,0,10*ROW('Sanitation Data'!C114)))</f>
        <v/>
      </c>
      <c r="CN120" s="36" t="str">
        <f ca="true">+IF(OFFSET('Sanitation Data'!$C$32,0,10*ROW('Sanitation Data'!C114))="","",OFFSET('Sanitation Data'!$C$32,0,10*ROW('Sanitation Data'!C114)))</f>
        <v/>
      </c>
      <c r="CO120" s="36" t="str">
        <f ca="true">+IF(OFFSET('Sanitation Data'!$C$33,0,10*ROW('Sanitation Data'!C114))="","",OFFSET('Sanitation Data'!$C$33,0,10*ROW('Sanitation Data'!C114)))</f>
        <v/>
      </c>
      <c r="CP120" s="36" t="str">
        <f ca="true">+IF(OFFSET('Sanitation Data'!$D$29,0,10*ROW('Sanitation Data'!D114))="","",OFFSET('Sanitation Data'!$D$29,0,10*ROW('Sanitation Data'!D114)))</f>
        <v/>
      </c>
      <c r="CQ120" s="36" t="str">
        <f ca="true">+IF(OFFSET('Sanitation Data'!$D$30,0,10*ROW('Sanitation Data'!D114))="","",OFFSET('Sanitation Data'!$D$30,0,10*ROW('Sanitation Data'!D114)))</f>
        <v/>
      </c>
      <c r="CR120" s="36" t="str">
        <f ca="true">+IF(OFFSET('Sanitation Data'!$D$31,0,10*ROW('Sanitation Data'!D114))="","",OFFSET('Sanitation Data'!$D$31,0,10*ROW('Sanitation Data'!D114)))</f>
        <v/>
      </c>
      <c r="CS120" s="36" t="str">
        <f ca="true">+IF(OFFSET('Sanitation Data'!$D$32,0,10*ROW('Sanitation Data'!D114))="","",OFFSET('Sanitation Data'!$D$32,0,10*ROW('Sanitation Data'!D114)))</f>
        <v/>
      </c>
      <c r="CT120" s="36" t="str">
        <f ca="true">+IF(OFFSET('Sanitation Data'!$D$33,0,10*ROW('Sanitation Data'!D114))="","",OFFSET('Sanitation Data'!$D$33,0,10*ROW('Sanitation Data'!D114)))</f>
        <v/>
      </c>
      <c r="CU120" s="36" t="str">
        <f ca="true">+IF(OFFSET('Sanitation Data'!$E$29,0,10*ROW('Sanitation Data'!E114))="","",OFFSET('Sanitation Data'!$E$29,0,10*ROW('Sanitation Data'!E114)))</f>
        <v/>
      </c>
      <c r="CV120" s="36" t="str">
        <f ca="true">+IF(OFFSET('Sanitation Data'!$E$30,0,10*ROW('Sanitation Data'!E114))="","",OFFSET('Sanitation Data'!$E$30,0,10*ROW('Sanitation Data'!E114)))</f>
        <v/>
      </c>
      <c r="CW120" s="36" t="str">
        <f ca="true">+IF(OFFSET('Sanitation Data'!$E$31,0,10*ROW('Sanitation Data'!E114))="","",OFFSET('Sanitation Data'!$E$31,0,10*ROW('Sanitation Data'!E114)))</f>
        <v/>
      </c>
      <c r="CX120" s="36" t="str">
        <f ca="true">+IF(OFFSET('Sanitation Data'!$E$32,0,10*ROW('Sanitation Data'!E114))="","",OFFSET('Sanitation Data'!$E$32,0,10*ROW('Sanitation Data'!E114)))</f>
        <v/>
      </c>
      <c r="CY120" s="36" t="str">
        <f ca="true">+IF(OFFSET('Sanitation Data'!$E$33,0,10*ROW('Sanitation Data'!E114))="","",OFFSET('Sanitation Data'!$E$33,0,10*ROW('Sanitation Data'!E114)))</f>
        <v/>
      </c>
      <c r="CZ120" s="36" t="str">
        <f ca="true">+IF(OFFSET('Sanitation Data'!$F$29,0,10*ROW('Sanitation Data'!F114))="","",OFFSET('Sanitation Data'!$F$29,0,10*ROW('Sanitation Data'!F114)))</f>
        <v/>
      </c>
      <c r="DA120" s="36" t="str">
        <f ca="true">+IF(OFFSET('Sanitation Data'!$F$30,0,10*ROW('Sanitation Data'!F114))="","",OFFSET('Sanitation Data'!$F$30,0,10*ROW('Sanitation Data'!F114)))</f>
        <v/>
      </c>
      <c r="DB120" s="36" t="str">
        <f ca="true">+IF(OFFSET('Sanitation Data'!$F$31,0,10*ROW('Sanitation Data'!F114))="","",OFFSET('Sanitation Data'!$F$31,0,10*ROW('Sanitation Data'!F114)))</f>
        <v/>
      </c>
      <c r="DC120" s="36" t="str">
        <f ca="true">+IF(OFFSET('Sanitation Data'!$F$32,0,10*ROW('Sanitation Data'!F114))="","",OFFSET('Sanitation Data'!$F$32,0,10*ROW('Sanitation Data'!F114)))</f>
        <v/>
      </c>
      <c r="DD120" s="36" t="str">
        <f ca="true">+IF(OFFSET('Sanitation Data'!$F$33,0,10*ROW('Sanitation Data'!F114))="","",OFFSET('Sanitation Data'!$F$33,0,10*ROW('Sanitation Data'!F114)))</f>
        <v/>
      </c>
      <c r="DE120" s="36" t="str">
        <f ca="true">+IF(OFFSET('Sanitation Data'!$G$29,0,10*ROW('Sanitation Data'!G114))="","",OFFSET('Sanitation Data'!$G$29,0,10*ROW('Sanitation Data'!G114)))</f>
        <v/>
      </c>
      <c r="DF120" s="36" t="str">
        <f ca="true">+IF(OFFSET('Sanitation Data'!$G$30,0,10*ROW('Sanitation Data'!G114))="","",OFFSET('Sanitation Data'!$G$30,0,10*ROW('Sanitation Data'!G114)))</f>
        <v/>
      </c>
      <c r="DG120" s="36" t="str">
        <f ca="true">+IF(OFFSET('Sanitation Data'!$G$31,0,10*ROW('Sanitation Data'!G114))="","",OFFSET('Sanitation Data'!$G$31,0,10*ROW('Sanitation Data'!G114)))</f>
        <v/>
      </c>
      <c r="DH120" s="36" t="str">
        <f ca="true">+IF(OFFSET('Sanitation Data'!$G$32,0,10*ROW('Sanitation Data'!G114))="","",OFFSET('Sanitation Data'!$G$32,0,10*ROW('Sanitation Data'!G114)))</f>
        <v/>
      </c>
      <c r="DI120" s="36" t="str">
        <f ca="true">+IF(OFFSET('Sanitation Data'!$G$33,0,10*ROW('Sanitation Data'!G114))="","",OFFSET('Sanitation Data'!$G$33,0,10*ROW('Sanitation Data'!G114)))</f>
        <v/>
      </c>
      <c r="DJ120" s="36" t="str">
        <f ca="true">+IF(OFFSET('Sanitation Data'!$H$29,0,10*ROW('Sanitation Data'!H114))="","",OFFSET('Sanitation Data'!$H$29,0,10*ROW('Sanitation Data'!H114)))</f>
        <v/>
      </c>
      <c r="DK120" s="36" t="str">
        <f ca="true">+IF(OFFSET('Sanitation Data'!$H$30,0,10*ROW('Sanitation Data'!H114))="","",OFFSET('Sanitation Data'!$H$30,0,10*ROW('Sanitation Data'!H114)))</f>
        <v/>
      </c>
      <c r="DL120" s="36" t="str">
        <f ca="true">+IF(OFFSET('Sanitation Data'!$H$31,0,10*ROW('Sanitation Data'!H114))="","",OFFSET('Sanitation Data'!$H$31,0,10*ROW('Sanitation Data'!H114)))</f>
        <v/>
      </c>
      <c r="DM120" s="36" t="str">
        <f ca="true">+IF(OFFSET('Sanitation Data'!$H$32,0,10*ROW('Sanitation Data'!H114))="","",OFFSET('Sanitation Data'!$H$32,0,10*ROW('Sanitation Data'!H114)))</f>
        <v/>
      </c>
      <c r="DN120" s="36" t="str">
        <f ca="true">+IF(OFFSET('Sanitation Data'!$H$33,0,10*ROW('Sanitation Data'!H114))="","",OFFSET('Sanitation Data'!$H$33,0,10*ROW('Sanitation Data'!H114)))</f>
        <v/>
      </c>
      <c r="DO120" s="36" t="str">
        <f ca="true">+IF(OFFSET('Hygiene Data'!$C$12,0,10*ROW('Hygiene Data'!C114))="","",OFFSET('Hygiene Data'!$C$12,0,10*ROW('Hygiene Data'!C114)))</f>
        <v/>
      </c>
      <c r="DP120" s="36" t="str">
        <f ca="true">+IF(OFFSET('Hygiene Data'!$C$13,0,10*ROW('Hygiene Data'!C114))="","",OFFSET('Hygiene Data'!$C$13,0,10*ROW('Hygiene Data'!C114)))</f>
        <v/>
      </c>
      <c r="DQ120" s="36" t="str">
        <f ca="true">+IF(OFFSET('Hygiene Data'!$C$14,0,10*ROW('Hygiene Data'!C114))="","",OFFSET('Hygiene Data'!$C$14,0,10*ROW('Hygiene Data'!C114)))</f>
        <v/>
      </c>
      <c r="DR120" s="36" t="str">
        <f ca="true">+IF(OFFSET('Hygiene Data'!$D$12,0,10*ROW('Hygiene Data'!D114))="","",OFFSET('Hygiene Data'!$D$12,0,10*ROW('Hygiene Data'!D114)))</f>
        <v/>
      </c>
      <c r="DS120" s="36" t="str">
        <f ca="true">+IF(OFFSET('Hygiene Data'!$D$13,0,10*ROW('Hygiene Data'!D114))="","",OFFSET('Hygiene Data'!$D$13,0,10*ROW('Hygiene Data'!D114)))</f>
        <v/>
      </c>
      <c r="DT120" s="36" t="str">
        <f ca="true">+IF(OFFSET('Hygiene Data'!$D$14,0,10*ROW('Hygiene Data'!D114))="","",OFFSET('Hygiene Data'!$D$14,0,10*ROW('Hygiene Data'!D114)))</f>
        <v/>
      </c>
      <c r="DU120" s="36" t="str">
        <f ca="true">+IF(OFFSET('Hygiene Data'!$E$12,0,10*ROW('Hygiene Data'!E114))="","",OFFSET('Hygiene Data'!$E$12,0,10*ROW('Hygiene Data'!E114)))</f>
        <v/>
      </c>
      <c r="DV120" s="36" t="str">
        <f ca="true">+IF(OFFSET('Hygiene Data'!$E$13,0,10*ROW('Hygiene Data'!E114))="","",OFFSET('Hygiene Data'!$E$13,0,10*ROW('Hygiene Data'!E114)))</f>
        <v/>
      </c>
      <c r="DW120" s="36" t="str">
        <f ca="true">+IF(OFFSET('Hygiene Data'!$E$14,0,10*ROW('Hygiene Data'!E114))="","",OFFSET('Hygiene Data'!$E$14,0,10*ROW('Hygiene Data'!E114)))</f>
        <v/>
      </c>
      <c r="DX120" s="36" t="str">
        <f ca="true">+IF(OFFSET('Hygiene Data'!$F$12,0,10*ROW('Hygiene Data'!F114))="","",OFFSET('Hygiene Data'!$F$12,0,10*ROW('Hygiene Data'!F114)))</f>
        <v/>
      </c>
      <c r="DY120" s="36" t="str">
        <f ca="true">+IF(OFFSET('Hygiene Data'!$F$13,0,10*ROW('Hygiene Data'!F114))="","",OFFSET('Hygiene Data'!$F$13,0,10*ROW('Hygiene Data'!F114)))</f>
        <v/>
      </c>
      <c r="DZ120" s="36" t="str">
        <f ca="true">+IF(OFFSET('Hygiene Data'!$F$14,0,10*ROW('Hygiene Data'!F114))="","",OFFSET('Hygiene Data'!$F$14,0,10*ROW('Hygiene Data'!F114)))</f>
        <v/>
      </c>
      <c r="EA120" s="36" t="str">
        <f ca="true">+IF(OFFSET('Hygiene Data'!$G$12,0,10*ROW('Hygiene Data'!G114))="","",OFFSET('Hygiene Data'!$G$12,0,10*ROW('Hygiene Data'!G114)))</f>
        <v/>
      </c>
      <c r="EB120" s="36" t="str">
        <f ca="true">+IF(OFFSET('Hygiene Data'!$G$13,0,10*ROW('Hygiene Data'!G114))="","",OFFSET('Hygiene Data'!$G$13,0,10*ROW('Hygiene Data'!G114)))</f>
        <v/>
      </c>
      <c r="EC120" s="36" t="str">
        <f ca="true">+IF(OFFSET('Hygiene Data'!$G$14,0,10*ROW('Hygiene Data'!G114))="","",OFFSET('Hygiene Data'!$G$14,0,10*ROW('Hygiene Data'!G114)))</f>
        <v/>
      </c>
      <c r="ED120" s="36" t="str">
        <f ca="true">+IF(OFFSET('Hygiene Data'!$H$12,0,10*ROW('Hygiene Data'!H114))="","",OFFSET('Hygiene Data'!$H$12,0,10*ROW('Hygiene Data'!H114)))</f>
        <v/>
      </c>
      <c r="EE120" s="36" t="str">
        <f ca="true">+IF(OFFSET('Hygiene Data'!$H$13,0,10*ROW('Hygiene Data'!H114))="","",OFFSET('Hygiene Data'!$H$13,0,10*ROW('Hygiene Data'!H114)))</f>
        <v/>
      </c>
      <c r="EF120" s="36" t="str">
        <f ca="true">+IF(OFFSET('Hygiene Data'!$H$14,0,10*ROW('Hygiene Data'!H114))="","",OFFSET('Hygiene Data'!$H$14,0,10*ROW('Hygiene Data'!H114)))</f>
        <v/>
      </c>
    </row>
    <row r="121" x14ac:dyDescent="0.2">
      <c r="A121" s="59" t="str">
        <f ca="true">+IF(OFFSET('Water Data'!$B$1,0,10*ROW('Water Data'!B118))="","",OFFSET('Water Data'!$B$1,0,10*ROW('Water Data'!B118)))</f>
        <v/>
      </c>
      <c r="B121" s="59" t="str">
        <f ca="true">+IF(OFFSET('Water Data'!$A$3,0,10*ROW('Water Data'!A118))="","",OFFSET('Water Data'!$A$3,0,10*ROW('Water Data'!A118)))</f>
        <v/>
      </c>
      <c r="C121" s="59" t="str">
        <f ca="true">+IF(OFFSET('Water Data'!$C$3,0,10*ROW('Water Data'!C118))="","",OFFSET('Water Data'!$C$3,0,10*ROW('Water Data'!C118)))</f>
        <v/>
      </c>
      <c r="D121" s="252"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52"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52"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52"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52"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52"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52"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52"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52"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52"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52"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52"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52"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52"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52"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52"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52"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52"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3"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3"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3"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3"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3"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3"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3"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3"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3"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3"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3"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3"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3"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3"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3"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3"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3"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3"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3"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3"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3"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3"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3"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3"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3"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3"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3"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3"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3"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3"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4"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4"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4"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4"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4"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4"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4"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4"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4"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4"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4"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4"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4"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4"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4"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4"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4"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4"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6" t="str">
        <f ca="true">+IF(OFFSET('Water Data'!$C$28,0,10*ROW('Water Data'!C115))="","",OFFSET('Water Data'!$C$28,0,10*ROW('Water Data'!C115)))</f>
        <v/>
      </c>
      <c r="BT121" s="36" t="str">
        <f ca="true">+IF(OFFSET('Water Data'!$C$29,0,10*ROW('Water Data'!C115))="","",OFFSET('Water Data'!$C$29,0,10*ROW('Water Data'!C115)))</f>
        <v/>
      </c>
      <c r="BU121" s="36" t="str">
        <f ca="true">+IF(OFFSET('Water Data'!$C$30,0,10*ROW('Water Data'!C115))="","",OFFSET('Water Data'!$C$30,0,10*ROW('Water Data'!C115)))</f>
        <v/>
      </c>
      <c r="BV121" s="36" t="str">
        <f ca="true">+IF(OFFSET('Water Data'!$D$28,0,10*ROW('Water Data'!D115))="","",OFFSET('Water Data'!$D$28,0,10*ROW('Water Data'!D115)))</f>
        <v/>
      </c>
      <c r="BW121" s="36" t="str">
        <f ca="true">+IF(OFFSET('Water Data'!$D$29,0,10*ROW('Water Data'!D115))="","",OFFSET('Water Data'!$D$29,0,10*ROW('Water Data'!D115)))</f>
        <v/>
      </c>
      <c r="BX121" s="36" t="str">
        <f ca="true">+IF(OFFSET('Water Data'!$D$30,0,10*ROW('Water Data'!D115))="","",OFFSET('Water Data'!$D$30,0,10*ROW('Water Data'!D115)))</f>
        <v/>
      </c>
      <c r="BY121" s="36" t="str">
        <f ca="true">+IF(OFFSET('Water Data'!$E$28,0,10*ROW('Water Data'!E115))="","",OFFSET('Water Data'!$E$28,0,10*ROW('Water Data'!E115)))</f>
        <v/>
      </c>
      <c r="BZ121" s="36" t="str">
        <f ca="true">+IF(OFFSET('Water Data'!$E$29,0,10*ROW('Water Data'!E115))="","",OFFSET('Water Data'!$E$29,0,10*ROW('Water Data'!E115)))</f>
        <v/>
      </c>
      <c r="CA121" s="36" t="str">
        <f ca="true">+IF(OFFSET('Water Data'!$E$30,0,10*ROW('Water Data'!E115))="","",OFFSET('Water Data'!$E$30,0,10*ROW('Water Data'!E115)))</f>
        <v/>
      </c>
      <c r="CB121" s="36" t="str">
        <f ca="true">+IF(OFFSET('Water Data'!$F$28,0,10*ROW('Water Data'!F115))="","",OFFSET('Water Data'!$F$28,0,10*ROW('Water Data'!F115)))</f>
        <v/>
      </c>
      <c r="CC121" s="36" t="str">
        <f ca="true">+IF(OFFSET('Water Data'!$F$29,0,10*ROW('Water Data'!F115))="","",OFFSET('Water Data'!$F$29,0,10*ROW('Water Data'!F115)))</f>
        <v/>
      </c>
      <c r="CD121" s="36" t="str">
        <f ca="true">+IF(OFFSET('Water Data'!$F$30,0,10*ROW('Water Data'!F115))="","",OFFSET('Water Data'!$F$30,0,10*ROW('Water Data'!F115)))</f>
        <v/>
      </c>
      <c r="CE121" s="36" t="str">
        <f ca="true">+IF(OFFSET('Water Data'!$G$28,0,10*ROW('Water Data'!G115))="","",OFFSET('Water Data'!$G$28,0,10*ROW('Water Data'!G115)))</f>
        <v/>
      </c>
      <c r="CF121" s="36" t="str">
        <f ca="true">+IF(OFFSET('Water Data'!$G$29,0,10*ROW('Water Data'!G115))="","",OFFSET('Water Data'!$G$29,0,10*ROW('Water Data'!G115)))</f>
        <v/>
      </c>
      <c r="CG121" s="36" t="str">
        <f ca="true">+IF(OFFSET('Water Data'!$G$30,0,10*ROW('Water Data'!G115))="","",OFFSET('Water Data'!$G$30,0,10*ROW('Water Data'!G115)))</f>
        <v/>
      </c>
      <c r="CH121" s="36" t="str">
        <f ca="true">+IF(OFFSET('Water Data'!$H$28,0,10*ROW('Water Data'!H115))="","",OFFSET('Water Data'!$H$28,0,10*ROW('Water Data'!H115)))</f>
        <v/>
      </c>
      <c r="CI121" s="36" t="str">
        <f ca="true">+IF(OFFSET('Water Data'!$H$29,0,10*ROW('Water Data'!H115))="","",OFFSET('Water Data'!$H$29,0,10*ROW('Water Data'!H115)))</f>
        <v/>
      </c>
      <c r="CJ121" s="36" t="str">
        <f ca="true">+IF(OFFSET('Water Data'!$H$30,0,10*ROW('Water Data'!H115))="","",OFFSET('Water Data'!$H$30,0,10*ROW('Water Data'!H115)))</f>
        <v/>
      </c>
      <c r="CK121" s="36" t="str">
        <f ca="true">+IF(OFFSET('Sanitation Data'!$C$29,0,10*ROW('Sanitation Data'!C115))="","",OFFSET('Sanitation Data'!$C$29,0,10*ROW('Sanitation Data'!C115)))</f>
        <v/>
      </c>
      <c r="CL121" s="36" t="str">
        <f ca="true">+IF(OFFSET('Sanitation Data'!$C$30,0,10*ROW('Sanitation Data'!C115))="","",OFFSET('Sanitation Data'!$C$30,0,10*ROW('Sanitation Data'!C115)))</f>
        <v/>
      </c>
      <c r="CM121" s="36" t="str">
        <f ca="true">+IF(OFFSET('Sanitation Data'!$C$31,0,10*ROW('Sanitation Data'!C115))="","",OFFSET('Sanitation Data'!$C$31,0,10*ROW('Sanitation Data'!C115)))</f>
        <v/>
      </c>
      <c r="CN121" s="36" t="str">
        <f ca="true">+IF(OFFSET('Sanitation Data'!$C$32,0,10*ROW('Sanitation Data'!C115))="","",OFFSET('Sanitation Data'!$C$32,0,10*ROW('Sanitation Data'!C115)))</f>
        <v/>
      </c>
      <c r="CO121" s="36" t="str">
        <f ca="true">+IF(OFFSET('Sanitation Data'!$C$33,0,10*ROW('Sanitation Data'!C115))="","",OFFSET('Sanitation Data'!$C$33,0,10*ROW('Sanitation Data'!C115)))</f>
        <v/>
      </c>
      <c r="CP121" s="36" t="str">
        <f ca="true">+IF(OFFSET('Sanitation Data'!$D$29,0,10*ROW('Sanitation Data'!D115))="","",OFFSET('Sanitation Data'!$D$29,0,10*ROW('Sanitation Data'!D115)))</f>
        <v/>
      </c>
      <c r="CQ121" s="36" t="str">
        <f ca="true">+IF(OFFSET('Sanitation Data'!$D$30,0,10*ROW('Sanitation Data'!D115))="","",OFFSET('Sanitation Data'!$D$30,0,10*ROW('Sanitation Data'!D115)))</f>
        <v/>
      </c>
      <c r="CR121" s="36" t="str">
        <f ca="true">+IF(OFFSET('Sanitation Data'!$D$31,0,10*ROW('Sanitation Data'!D115))="","",OFFSET('Sanitation Data'!$D$31,0,10*ROW('Sanitation Data'!D115)))</f>
        <v/>
      </c>
      <c r="CS121" s="36" t="str">
        <f ca="true">+IF(OFFSET('Sanitation Data'!$D$32,0,10*ROW('Sanitation Data'!D115))="","",OFFSET('Sanitation Data'!$D$32,0,10*ROW('Sanitation Data'!D115)))</f>
        <v/>
      </c>
      <c r="CT121" s="36" t="str">
        <f ca="true">+IF(OFFSET('Sanitation Data'!$D$33,0,10*ROW('Sanitation Data'!D115))="","",OFFSET('Sanitation Data'!$D$33,0,10*ROW('Sanitation Data'!D115)))</f>
        <v/>
      </c>
      <c r="CU121" s="36" t="str">
        <f ca="true">+IF(OFFSET('Sanitation Data'!$E$29,0,10*ROW('Sanitation Data'!E115))="","",OFFSET('Sanitation Data'!$E$29,0,10*ROW('Sanitation Data'!E115)))</f>
        <v/>
      </c>
      <c r="CV121" s="36" t="str">
        <f ca="true">+IF(OFFSET('Sanitation Data'!$E$30,0,10*ROW('Sanitation Data'!E115))="","",OFFSET('Sanitation Data'!$E$30,0,10*ROW('Sanitation Data'!E115)))</f>
        <v/>
      </c>
      <c r="CW121" s="36" t="str">
        <f ca="true">+IF(OFFSET('Sanitation Data'!$E$31,0,10*ROW('Sanitation Data'!E115))="","",OFFSET('Sanitation Data'!$E$31,0,10*ROW('Sanitation Data'!E115)))</f>
        <v/>
      </c>
      <c r="CX121" s="36" t="str">
        <f ca="true">+IF(OFFSET('Sanitation Data'!$E$32,0,10*ROW('Sanitation Data'!E115))="","",OFFSET('Sanitation Data'!$E$32,0,10*ROW('Sanitation Data'!E115)))</f>
        <v/>
      </c>
      <c r="CY121" s="36" t="str">
        <f ca="true">+IF(OFFSET('Sanitation Data'!$E$33,0,10*ROW('Sanitation Data'!E115))="","",OFFSET('Sanitation Data'!$E$33,0,10*ROW('Sanitation Data'!E115)))</f>
        <v/>
      </c>
      <c r="CZ121" s="36" t="str">
        <f ca="true">+IF(OFFSET('Sanitation Data'!$F$29,0,10*ROW('Sanitation Data'!F115))="","",OFFSET('Sanitation Data'!$F$29,0,10*ROW('Sanitation Data'!F115)))</f>
        <v/>
      </c>
      <c r="DA121" s="36" t="str">
        <f ca="true">+IF(OFFSET('Sanitation Data'!$F$30,0,10*ROW('Sanitation Data'!F115))="","",OFFSET('Sanitation Data'!$F$30,0,10*ROW('Sanitation Data'!F115)))</f>
        <v/>
      </c>
      <c r="DB121" s="36" t="str">
        <f ca="true">+IF(OFFSET('Sanitation Data'!$F$31,0,10*ROW('Sanitation Data'!F115))="","",OFFSET('Sanitation Data'!$F$31,0,10*ROW('Sanitation Data'!F115)))</f>
        <v/>
      </c>
      <c r="DC121" s="36" t="str">
        <f ca="true">+IF(OFFSET('Sanitation Data'!$F$32,0,10*ROW('Sanitation Data'!F115))="","",OFFSET('Sanitation Data'!$F$32,0,10*ROW('Sanitation Data'!F115)))</f>
        <v/>
      </c>
      <c r="DD121" s="36" t="str">
        <f ca="true">+IF(OFFSET('Sanitation Data'!$F$33,0,10*ROW('Sanitation Data'!F115))="","",OFFSET('Sanitation Data'!$F$33,0,10*ROW('Sanitation Data'!F115)))</f>
        <v/>
      </c>
      <c r="DE121" s="36" t="str">
        <f ca="true">+IF(OFFSET('Sanitation Data'!$G$29,0,10*ROW('Sanitation Data'!G115))="","",OFFSET('Sanitation Data'!$G$29,0,10*ROW('Sanitation Data'!G115)))</f>
        <v/>
      </c>
      <c r="DF121" s="36" t="str">
        <f ca="true">+IF(OFFSET('Sanitation Data'!$G$30,0,10*ROW('Sanitation Data'!G115))="","",OFFSET('Sanitation Data'!$G$30,0,10*ROW('Sanitation Data'!G115)))</f>
        <v/>
      </c>
      <c r="DG121" s="36" t="str">
        <f ca="true">+IF(OFFSET('Sanitation Data'!$G$31,0,10*ROW('Sanitation Data'!G115))="","",OFFSET('Sanitation Data'!$G$31,0,10*ROW('Sanitation Data'!G115)))</f>
        <v/>
      </c>
      <c r="DH121" s="36" t="str">
        <f ca="true">+IF(OFFSET('Sanitation Data'!$G$32,0,10*ROW('Sanitation Data'!G115))="","",OFFSET('Sanitation Data'!$G$32,0,10*ROW('Sanitation Data'!G115)))</f>
        <v/>
      </c>
      <c r="DI121" s="36" t="str">
        <f ca="true">+IF(OFFSET('Sanitation Data'!$G$33,0,10*ROW('Sanitation Data'!G115))="","",OFFSET('Sanitation Data'!$G$33,0,10*ROW('Sanitation Data'!G115)))</f>
        <v/>
      </c>
      <c r="DJ121" s="36" t="str">
        <f ca="true">+IF(OFFSET('Sanitation Data'!$H$29,0,10*ROW('Sanitation Data'!H115))="","",OFFSET('Sanitation Data'!$H$29,0,10*ROW('Sanitation Data'!H115)))</f>
        <v/>
      </c>
      <c r="DK121" s="36" t="str">
        <f ca="true">+IF(OFFSET('Sanitation Data'!$H$30,0,10*ROW('Sanitation Data'!H115))="","",OFFSET('Sanitation Data'!$H$30,0,10*ROW('Sanitation Data'!H115)))</f>
        <v/>
      </c>
      <c r="DL121" s="36" t="str">
        <f ca="true">+IF(OFFSET('Sanitation Data'!$H$31,0,10*ROW('Sanitation Data'!H115))="","",OFFSET('Sanitation Data'!$H$31,0,10*ROW('Sanitation Data'!H115)))</f>
        <v/>
      </c>
      <c r="DM121" s="36" t="str">
        <f ca="true">+IF(OFFSET('Sanitation Data'!$H$32,0,10*ROW('Sanitation Data'!H115))="","",OFFSET('Sanitation Data'!$H$32,0,10*ROW('Sanitation Data'!H115)))</f>
        <v/>
      </c>
      <c r="DN121" s="36" t="str">
        <f ca="true">+IF(OFFSET('Sanitation Data'!$H$33,0,10*ROW('Sanitation Data'!H115))="","",OFFSET('Sanitation Data'!$H$33,0,10*ROW('Sanitation Data'!H115)))</f>
        <v/>
      </c>
      <c r="DO121" s="36" t="str">
        <f ca="true">+IF(OFFSET('Hygiene Data'!$C$12,0,10*ROW('Hygiene Data'!C115))="","",OFFSET('Hygiene Data'!$C$12,0,10*ROW('Hygiene Data'!C115)))</f>
        <v/>
      </c>
      <c r="DP121" s="36" t="str">
        <f ca="true">+IF(OFFSET('Hygiene Data'!$C$13,0,10*ROW('Hygiene Data'!C115))="","",OFFSET('Hygiene Data'!$C$13,0,10*ROW('Hygiene Data'!C115)))</f>
        <v/>
      </c>
      <c r="DQ121" s="36" t="str">
        <f ca="true">+IF(OFFSET('Hygiene Data'!$C$14,0,10*ROW('Hygiene Data'!C115))="","",OFFSET('Hygiene Data'!$C$14,0,10*ROW('Hygiene Data'!C115)))</f>
        <v/>
      </c>
      <c r="DR121" s="36" t="str">
        <f ca="true">+IF(OFFSET('Hygiene Data'!$D$12,0,10*ROW('Hygiene Data'!D115))="","",OFFSET('Hygiene Data'!$D$12,0,10*ROW('Hygiene Data'!D115)))</f>
        <v/>
      </c>
      <c r="DS121" s="36" t="str">
        <f ca="true">+IF(OFFSET('Hygiene Data'!$D$13,0,10*ROW('Hygiene Data'!D115))="","",OFFSET('Hygiene Data'!$D$13,0,10*ROW('Hygiene Data'!D115)))</f>
        <v/>
      </c>
      <c r="DT121" s="36" t="str">
        <f ca="true">+IF(OFFSET('Hygiene Data'!$D$14,0,10*ROW('Hygiene Data'!D115))="","",OFFSET('Hygiene Data'!$D$14,0,10*ROW('Hygiene Data'!D115)))</f>
        <v/>
      </c>
      <c r="DU121" s="36" t="str">
        <f ca="true">+IF(OFFSET('Hygiene Data'!$E$12,0,10*ROW('Hygiene Data'!E115))="","",OFFSET('Hygiene Data'!$E$12,0,10*ROW('Hygiene Data'!E115)))</f>
        <v/>
      </c>
      <c r="DV121" s="36" t="str">
        <f ca="true">+IF(OFFSET('Hygiene Data'!$E$13,0,10*ROW('Hygiene Data'!E115))="","",OFFSET('Hygiene Data'!$E$13,0,10*ROW('Hygiene Data'!E115)))</f>
        <v/>
      </c>
      <c r="DW121" s="36" t="str">
        <f ca="true">+IF(OFFSET('Hygiene Data'!$E$14,0,10*ROW('Hygiene Data'!E115))="","",OFFSET('Hygiene Data'!$E$14,0,10*ROW('Hygiene Data'!E115)))</f>
        <v/>
      </c>
      <c r="DX121" s="36" t="str">
        <f ca="true">+IF(OFFSET('Hygiene Data'!$F$12,0,10*ROW('Hygiene Data'!F115))="","",OFFSET('Hygiene Data'!$F$12,0,10*ROW('Hygiene Data'!F115)))</f>
        <v/>
      </c>
      <c r="DY121" s="36" t="str">
        <f ca="true">+IF(OFFSET('Hygiene Data'!$F$13,0,10*ROW('Hygiene Data'!F115))="","",OFFSET('Hygiene Data'!$F$13,0,10*ROW('Hygiene Data'!F115)))</f>
        <v/>
      </c>
      <c r="DZ121" s="36" t="str">
        <f ca="true">+IF(OFFSET('Hygiene Data'!$F$14,0,10*ROW('Hygiene Data'!F115))="","",OFFSET('Hygiene Data'!$F$14,0,10*ROW('Hygiene Data'!F115)))</f>
        <v/>
      </c>
      <c r="EA121" s="36" t="str">
        <f ca="true">+IF(OFFSET('Hygiene Data'!$G$12,0,10*ROW('Hygiene Data'!G115))="","",OFFSET('Hygiene Data'!$G$12,0,10*ROW('Hygiene Data'!G115)))</f>
        <v/>
      </c>
      <c r="EB121" s="36" t="str">
        <f ca="true">+IF(OFFSET('Hygiene Data'!$G$13,0,10*ROW('Hygiene Data'!G115))="","",OFFSET('Hygiene Data'!$G$13,0,10*ROW('Hygiene Data'!G115)))</f>
        <v/>
      </c>
      <c r="EC121" s="36" t="str">
        <f ca="true">+IF(OFFSET('Hygiene Data'!$G$14,0,10*ROW('Hygiene Data'!G115))="","",OFFSET('Hygiene Data'!$G$14,0,10*ROW('Hygiene Data'!G115)))</f>
        <v/>
      </c>
      <c r="ED121" s="36" t="str">
        <f ca="true">+IF(OFFSET('Hygiene Data'!$H$12,0,10*ROW('Hygiene Data'!H115))="","",OFFSET('Hygiene Data'!$H$12,0,10*ROW('Hygiene Data'!H115)))</f>
        <v/>
      </c>
      <c r="EE121" s="36" t="str">
        <f ca="true">+IF(OFFSET('Hygiene Data'!$H$13,0,10*ROW('Hygiene Data'!H115))="","",OFFSET('Hygiene Data'!$H$13,0,10*ROW('Hygiene Data'!H115)))</f>
        <v/>
      </c>
      <c r="EF121" s="36" t="str">
        <f ca="true">+IF(OFFSET('Hygiene Data'!$H$14,0,10*ROW('Hygiene Data'!H115))="","",OFFSET('Hygiene Data'!$H$14,0,10*ROW('Hygiene Data'!H115)))</f>
        <v/>
      </c>
    </row>
    <row r="122" x14ac:dyDescent="0.2">
      <c r="A122" s="59" t="str">
        <f ca="true">+IF(OFFSET('Water Data'!$B$1,0,10*ROW('Water Data'!B119))="","",OFFSET('Water Data'!$B$1,0,10*ROW('Water Data'!B119)))</f>
        <v/>
      </c>
      <c r="B122" s="59" t="str">
        <f ca="true">+IF(OFFSET('Water Data'!$A$3,0,10*ROW('Water Data'!A119))="","",OFFSET('Water Data'!$A$3,0,10*ROW('Water Data'!A119)))</f>
        <v/>
      </c>
      <c r="C122" s="59" t="str">
        <f ca="true">+IF(OFFSET('Water Data'!$C$3,0,10*ROW('Water Data'!C119))="","",OFFSET('Water Data'!$C$3,0,10*ROW('Water Data'!C119)))</f>
        <v/>
      </c>
      <c r="D122" s="252"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52"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52"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52"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52"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52"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52"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52"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52"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52"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52"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52"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52"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52"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52"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52"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52"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52"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3"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3"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3"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3"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3"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3"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3"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3"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3"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3"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3"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3"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3"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3"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3"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3"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3"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3"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3"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3"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3"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3"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3"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3"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3"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3"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3"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3"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3"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3"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4"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4"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4"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4"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4"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4"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4"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4"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4"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4"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4"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4"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4"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4"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4"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4"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4"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4"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6" t="str">
        <f ca="true">+IF(OFFSET('Water Data'!$C$28,0,10*ROW('Water Data'!C116))="","",OFFSET('Water Data'!$C$28,0,10*ROW('Water Data'!C116)))</f>
        <v/>
      </c>
      <c r="BT122" s="36" t="str">
        <f ca="true">+IF(OFFSET('Water Data'!$C$29,0,10*ROW('Water Data'!C116))="","",OFFSET('Water Data'!$C$29,0,10*ROW('Water Data'!C116)))</f>
        <v/>
      </c>
      <c r="BU122" s="36" t="str">
        <f ca="true">+IF(OFFSET('Water Data'!$C$30,0,10*ROW('Water Data'!C116))="","",OFFSET('Water Data'!$C$30,0,10*ROW('Water Data'!C116)))</f>
        <v/>
      </c>
      <c r="BV122" s="36" t="str">
        <f ca="true">+IF(OFFSET('Water Data'!$D$28,0,10*ROW('Water Data'!D116))="","",OFFSET('Water Data'!$D$28,0,10*ROW('Water Data'!D116)))</f>
        <v/>
      </c>
      <c r="BW122" s="36" t="str">
        <f ca="true">+IF(OFFSET('Water Data'!$D$29,0,10*ROW('Water Data'!D116))="","",OFFSET('Water Data'!$D$29,0,10*ROW('Water Data'!D116)))</f>
        <v/>
      </c>
      <c r="BX122" s="36" t="str">
        <f ca="true">+IF(OFFSET('Water Data'!$D$30,0,10*ROW('Water Data'!D116))="","",OFFSET('Water Data'!$D$30,0,10*ROW('Water Data'!D116)))</f>
        <v/>
      </c>
      <c r="BY122" s="36" t="str">
        <f ca="true">+IF(OFFSET('Water Data'!$E$28,0,10*ROW('Water Data'!E116))="","",OFFSET('Water Data'!$E$28,0,10*ROW('Water Data'!E116)))</f>
        <v/>
      </c>
      <c r="BZ122" s="36" t="str">
        <f ca="true">+IF(OFFSET('Water Data'!$E$29,0,10*ROW('Water Data'!E116))="","",OFFSET('Water Data'!$E$29,0,10*ROW('Water Data'!E116)))</f>
        <v/>
      </c>
      <c r="CA122" s="36" t="str">
        <f ca="true">+IF(OFFSET('Water Data'!$E$30,0,10*ROW('Water Data'!E116))="","",OFFSET('Water Data'!$E$30,0,10*ROW('Water Data'!E116)))</f>
        <v/>
      </c>
      <c r="CB122" s="36" t="str">
        <f ca="true">+IF(OFFSET('Water Data'!$F$28,0,10*ROW('Water Data'!F116))="","",OFFSET('Water Data'!$F$28,0,10*ROW('Water Data'!F116)))</f>
        <v/>
      </c>
      <c r="CC122" s="36" t="str">
        <f ca="true">+IF(OFFSET('Water Data'!$F$29,0,10*ROW('Water Data'!F116))="","",OFFSET('Water Data'!$F$29,0,10*ROW('Water Data'!F116)))</f>
        <v/>
      </c>
      <c r="CD122" s="36" t="str">
        <f ca="true">+IF(OFFSET('Water Data'!$F$30,0,10*ROW('Water Data'!F116))="","",OFFSET('Water Data'!$F$30,0,10*ROW('Water Data'!F116)))</f>
        <v/>
      </c>
      <c r="CE122" s="36" t="str">
        <f ca="true">+IF(OFFSET('Water Data'!$G$28,0,10*ROW('Water Data'!G116))="","",OFFSET('Water Data'!$G$28,0,10*ROW('Water Data'!G116)))</f>
        <v/>
      </c>
      <c r="CF122" s="36" t="str">
        <f ca="true">+IF(OFFSET('Water Data'!$G$29,0,10*ROW('Water Data'!G116))="","",OFFSET('Water Data'!$G$29,0,10*ROW('Water Data'!G116)))</f>
        <v/>
      </c>
      <c r="CG122" s="36" t="str">
        <f ca="true">+IF(OFFSET('Water Data'!$G$30,0,10*ROW('Water Data'!G116))="","",OFFSET('Water Data'!$G$30,0,10*ROW('Water Data'!G116)))</f>
        <v/>
      </c>
      <c r="CH122" s="36" t="str">
        <f ca="true">+IF(OFFSET('Water Data'!$H$28,0,10*ROW('Water Data'!H116))="","",OFFSET('Water Data'!$H$28,0,10*ROW('Water Data'!H116)))</f>
        <v/>
      </c>
      <c r="CI122" s="36" t="str">
        <f ca="true">+IF(OFFSET('Water Data'!$H$29,0,10*ROW('Water Data'!H116))="","",OFFSET('Water Data'!$H$29,0,10*ROW('Water Data'!H116)))</f>
        <v/>
      </c>
      <c r="CJ122" s="36" t="str">
        <f ca="true">+IF(OFFSET('Water Data'!$H$30,0,10*ROW('Water Data'!H116))="","",OFFSET('Water Data'!$H$30,0,10*ROW('Water Data'!H116)))</f>
        <v/>
      </c>
      <c r="CK122" s="36" t="str">
        <f ca="true">+IF(OFFSET('Sanitation Data'!$C$29,0,10*ROW('Sanitation Data'!C116))="","",OFFSET('Sanitation Data'!$C$29,0,10*ROW('Sanitation Data'!C116)))</f>
        <v/>
      </c>
      <c r="CL122" s="36" t="str">
        <f ca="true">+IF(OFFSET('Sanitation Data'!$C$30,0,10*ROW('Sanitation Data'!C116))="","",OFFSET('Sanitation Data'!$C$30,0,10*ROW('Sanitation Data'!C116)))</f>
        <v/>
      </c>
      <c r="CM122" s="36" t="str">
        <f ca="true">+IF(OFFSET('Sanitation Data'!$C$31,0,10*ROW('Sanitation Data'!C116))="","",OFFSET('Sanitation Data'!$C$31,0,10*ROW('Sanitation Data'!C116)))</f>
        <v/>
      </c>
      <c r="CN122" s="36" t="str">
        <f ca="true">+IF(OFFSET('Sanitation Data'!$C$32,0,10*ROW('Sanitation Data'!C116))="","",OFFSET('Sanitation Data'!$C$32,0,10*ROW('Sanitation Data'!C116)))</f>
        <v/>
      </c>
      <c r="CO122" s="36" t="str">
        <f ca="true">+IF(OFFSET('Sanitation Data'!$C$33,0,10*ROW('Sanitation Data'!C116))="","",OFFSET('Sanitation Data'!$C$33,0,10*ROW('Sanitation Data'!C116)))</f>
        <v/>
      </c>
      <c r="CP122" s="36" t="str">
        <f ca="true">+IF(OFFSET('Sanitation Data'!$D$29,0,10*ROW('Sanitation Data'!D116))="","",OFFSET('Sanitation Data'!$D$29,0,10*ROW('Sanitation Data'!D116)))</f>
        <v/>
      </c>
      <c r="CQ122" s="36" t="str">
        <f ca="true">+IF(OFFSET('Sanitation Data'!$D$30,0,10*ROW('Sanitation Data'!D116))="","",OFFSET('Sanitation Data'!$D$30,0,10*ROW('Sanitation Data'!D116)))</f>
        <v/>
      </c>
      <c r="CR122" s="36" t="str">
        <f ca="true">+IF(OFFSET('Sanitation Data'!$D$31,0,10*ROW('Sanitation Data'!D116))="","",OFFSET('Sanitation Data'!$D$31,0,10*ROW('Sanitation Data'!D116)))</f>
        <v/>
      </c>
      <c r="CS122" s="36" t="str">
        <f ca="true">+IF(OFFSET('Sanitation Data'!$D$32,0,10*ROW('Sanitation Data'!D116))="","",OFFSET('Sanitation Data'!$D$32,0,10*ROW('Sanitation Data'!D116)))</f>
        <v/>
      </c>
      <c r="CT122" s="36" t="str">
        <f ca="true">+IF(OFFSET('Sanitation Data'!$D$33,0,10*ROW('Sanitation Data'!D116))="","",OFFSET('Sanitation Data'!$D$33,0,10*ROW('Sanitation Data'!D116)))</f>
        <v/>
      </c>
      <c r="CU122" s="36" t="str">
        <f ca="true">+IF(OFFSET('Sanitation Data'!$E$29,0,10*ROW('Sanitation Data'!E116))="","",OFFSET('Sanitation Data'!$E$29,0,10*ROW('Sanitation Data'!E116)))</f>
        <v/>
      </c>
      <c r="CV122" s="36" t="str">
        <f ca="true">+IF(OFFSET('Sanitation Data'!$E$30,0,10*ROW('Sanitation Data'!E116))="","",OFFSET('Sanitation Data'!$E$30,0,10*ROW('Sanitation Data'!E116)))</f>
        <v/>
      </c>
      <c r="CW122" s="36" t="str">
        <f ca="true">+IF(OFFSET('Sanitation Data'!$E$31,0,10*ROW('Sanitation Data'!E116))="","",OFFSET('Sanitation Data'!$E$31,0,10*ROW('Sanitation Data'!E116)))</f>
        <v/>
      </c>
      <c r="CX122" s="36" t="str">
        <f ca="true">+IF(OFFSET('Sanitation Data'!$E$32,0,10*ROW('Sanitation Data'!E116))="","",OFFSET('Sanitation Data'!$E$32,0,10*ROW('Sanitation Data'!E116)))</f>
        <v/>
      </c>
      <c r="CY122" s="36" t="str">
        <f ca="true">+IF(OFFSET('Sanitation Data'!$E$33,0,10*ROW('Sanitation Data'!E116))="","",OFFSET('Sanitation Data'!$E$33,0,10*ROW('Sanitation Data'!E116)))</f>
        <v/>
      </c>
      <c r="CZ122" s="36" t="str">
        <f ca="true">+IF(OFFSET('Sanitation Data'!$F$29,0,10*ROW('Sanitation Data'!F116))="","",OFFSET('Sanitation Data'!$F$29,0,10*ROW('Sanitation Data'!F116)))</f>
        <v/>
      </c>
      <c r="DA122" s="36" t="str">
        <f ca="true">+IF(OFFSET('Sanitation Data'!$F$30,0,10*ROW('Sanitation Data'!F116))="","",OFFSET('Sanitation Data'!$F$30,0,10*ROW('Sanitation Data'!F116)))</f>
        <v/>
      </c>
      <c r="DB122" s="36" t="str">
        <f ca="true">+IF(OFFSET('Sanitation Data'!$F$31,0,10*ROW('Sanitation Data'!F116))="","",OFFSET('Sanitation Data'!$F$31,0,10*ROW('Sanitation Data'!F116)))</f>
        <v/>
      </c>
      <c r="DC122" s="36" t="str">
        <f ca="true">+IF(OFFSET('Sanitation Data'!$F$32,0,10*ROW('Sanitation Data'!F116))="","",OFFSET('Sanitation Data'!$F$32,0,10*ROW('Sanitation Data'!F116)))</f>
        <v/>
      </c>
      <c r="DD122" s="36" t="str">
        <f ca="true">+IF(OFFSET('Sanitation Data'!$F$33,0,10*ROW('Sanitation Data'!F116))="","",OFFSET('Sanitation Data'!$F$33,0,10*ROW('Sanitation Data'!F116)))</f>
        <v/>
      </c>
      <c r="DE122" s="36" t="str">
        <f ca="true">+IF(OFFSET('Sanitation Data'!$G$29,0,10*ROW('Sanitation Data'!G116))="","",OFFSET('Sanitation Data'!$G$29,0,10*ROW('Sanitation Data'!G116)))</f>
        <v/>
      </c>
      <c r="DF122" s="36" t="str">
        <f ca="true">+IF(OFFSET('Sanitation Data'!$G$30,0,10*ROW('Sanitation Data'!G116))="","",OFFSET('Sanitation Data'!$G$30,0,10*ROW('Sanitation Data'!G116)))</f>
        <v/>
      </c>
      <c r="DG122" s="36" t="str">
        <f ca="true">+IF(OFFSET('Sanitation Data'!$G$31,0,10*ROW('Sanitation Data'!G116))="","",OFFSET('Sanitation Data'!$G$31,0,10*ROW('Sanitation Data'!G116)))</f>
        <v/>
      </c>
      <c r="DH122" s="36" t="str">
        <f ca="true">+IF(OFFSET('Sanitation Data'!$G$32,0,10*ROW('Sanitation Data'!G116))="","",OFFSET('Sanitation Data'!$G$32,0,10*ROW('Sanitation Data'!G116)))</f>
        <v/>
      </c>
      <c r="DI122" s="36" t="str">
        <f ca="true">+IF(OFFSET('Sanitation Data'!$G$33,0,10*ROW('Sanitation Data'!G116))="","",OFFSET('Sanitation Data'!$G$33,0,10*ROW('Sanitation Data'!G116)))</f>
        <v/>
      </c>
      <c r="DJ122" s="36" t="str">
        <f ca="true">+IF(OFFSET('Sanitation Data'!$H$29,0,10*ROW('Sanitation Data'!H116))="","",OFFSET('Sanitation Data'!$H$29,0,10*ROW('Sanitation Data'!H116)))</f>
        <v/>
      </c>
      <c r="DK122" s="36" t="str">
        <f ca="true">+IF(OFFSET('Sanitation Data'!$H$30,0,10*ROW('Sanitation Data'!H116))="","",OFFSET('Sanitation Data'!$H$30,0,10*ROW('Sanitation Data'!H116)))</f>
        <v/>
      </c>
      <c r="DL122" s="36" t="str">
        <f ca="true">+IF(OFFSET('Sanitation Data'!$H$31,0,10*ROW('Sanitation Data'!H116))="","",OFFSET('Sanitation Data'!$H$31,0,10*ROW('Sanitation Data'!H116)))</f>
        <v/>
      </c>
      <c r="DM122" s="36" t="str">
        <f ca="true">+IF(OFFSET('Sanitation Data'!$H$32,0,10*ROW('Sanitation Data'!H116))="","",OFFSET('Sanitation Data'!$H$32,0,10*ROW('Sanitation Data'!H116)))</f>
        <v/>
      </c>
      <c r="DN122" s="36" t="str">
        <f ca="true">+IF(OFFSET('Sanitation Data'!$H$33,0,10*ROW('Sanitation Data'!H116))="","",OFFSET('Sanitation Data'!$H$33,0,10*ROW('Sanitation Data'!H116)))</f>
        <v/>
      </c>
      <c r="DO122" s="36" t="str">
        <f ca="true">+IF(OFFSET('Hygiene Data'!$C$12,0,10*ROW('Hygiene Data'!C116))="","",OFFSET('Hygiene Data'!$C$12,0,10*ROW('Hygiene Data'!C116)))</f>
        <v/>
      </c>
      <c r="DP122" s="36" t="str">
        <f ca="true">+IF(OFFSET('Hygiene Data'!$C$13,0,10*ROW('Hygiene Data'!C116))="","",OFFSET('Hygiene Data'!$C$13,0,10*ROW('Hygiene Data'!C116)))</f>
        <v/>
      </c>
      <c r="DQ122" s="36" t="str">
        <f ca="true">+IF(OFFSET('Hygiene Data'!$C$14,0,10*ROW('Hygiene Data'!C116))="","",OFFSET('Hygiene Data'!$C$14,0,10*ROW('Hygiene Data'!C116)))</f>
        <v/>
      </c>
      <c r="DR122" s="36" t="str">
        <f ca="true">+IF(OFFSET('Hygiene Data'!$D$12,0,10*ROW('Hygiene Data'!D116))="","",OFFSET('Hygiene Data'!$D$12,0,10*ROW('Hygiene Data'!D116)))</f>
        <v/>
      </c>
      <c r="DS122" s="36" t="str">
        <f ca="true">+IF(OFFSET('Hygiene Data'!$D$13,0,10*ROW('Hygiene Data'!D116))="","",OFFSET('Hygiene Data'!$D$13,0,10*ROW('Hygiene Data'!D116)))</f>
        <v/>
      </c>
      <c r="DT122" s="36" t="str">
        <f ca="true">+IF(OFFSET('Hygiene Data'!$D$14,0,10*ROW('Hygiene Data'!D116))="","",OFFSET('Hygiene Data'!$D$14,0,10*ROW('Hygiene Data'!D116)))</f>
        <v/>
      </c>
      <c r="DU122" s="36" t="str">
        <f ca="true">+IF(OFFSET('Hygiene Data'!$E$12,0,10*ROW('Hygiene Data'!E116))="","",OFFSET('Hygiene Data'!$E$12,0,10*ROW('Hygiene Data'!E116)))</f>
        <v/>
      </c>
      <c r="DV122" s="36" t="str">
        <f ca="true">+IF(OFFSET('Hygiene Data'!$E$13,0,10*ROW('Hygiene Data'!E116))="","",OFFSET('Hygiene Data'!$E$13,0,10*ROW('Hygiene Data'!E116)))</f>
        <v/>
      </c>
      <c r="DW122" s="36" t="str">
        <f ca="true">+IF(OFFSET('Hygiene Data'!$E$14,0,10*ROW('Hygiene Data'!E116))="","",OFFSET('Hygiene Data'!$E$14,0,10*ROW('Hygiene Data'!E116)))</f>
        <v/>
      </c>
      <c r="DX122" s="36" t="str">
        <f ca="true">+IF(OFFSET('Hygiene Data'!$F$12,0,10*ROW('Hygiene Data'!F116))="","",OFFSET('Hygiene Data'!$F$12,0,10*ROW('Hygiene Data'!F116)))</f>
        <v/>
      </c>
      <c r="DY122" s="36" t="str">
        <f ca="true">+IF(OFFSET('Hygiene Data'!$F$13,0,10*ROW('Hygiene Data'!F116))="","",OFFSET('Hygiene Data'!$F$13,0,10*ROW('Hygiene Data'!F116)))</f>
        <v/>
      </c>
      <c r="DZ122" s="36" t="str">
        <f ca="true">+IF(OFFSET('Hygiene Data'!$F$14,0,10*ROW('Hygiene Data'!F116))="","",OFFSET('Hygiene Data'!$F$14,0,10*ROW('Hygiene Data'!F116)))</f>
        <v/>
      </c>
      <c r="EA122" s="36" t="str">
        <f ca="true">+IF(OFFSET('Hygiene Data'!$G$12,0,10*ROW('Hygiene Data'!G116))="","",OFFSET('Hygiene Data'!$G$12,0,10*ROW('Hygiene Data'!G116)))</f>
        <v/>
      </c>
      <c r="EB122" s="36" t="str">
        <f ca="true">+IF(OFFSET('Hygiene Data'!$G$13,0,10*ROW('Hygiene Data'!G116))="","",OFFSET('Hygiene Data'!$G$13,0,10*ROW('Hygiene Data'!G116)))</f>
        <v/>
      </c>
      <c r="EC122" s="36" t="str">
        <f ca="true">+IF(OFFSET('Hygiene Data'!$G$14,0,10*ROW('Hygiene Data'!G116))="","",OFFSET('Hygiene Data'!$G$14,0,10*ROW('Hygiene Data'!G116)))</f>
        <v/>
      </c>
      <c r="ED122" s="36" t="str">
        <f ca="true">+IF(OFFSET('Hygiene Data'!$H$12,0,10*ROW('Hygiene Data'!H116))="","",OFFSET('Hygiene Data'!$H$12,0,10*ROW('Hygiene Data'!H116)))</f>
        <v/>
      </c>
      <c r="EE122" s="36" t="str">
        <f ca="true">+IF(OFFSET('Hygiene Data'!$H$13,0,10*ROW('Hygiene Data'!H116))="","",OFFSET('Hygiene Data'!$H$13,0,10*ROW('Hygiene Data'!H116)))</f>
        <v/>
      </c>
      <c r="EF122" s="36" t="str">
        <f ca="true">+IF(OFFSET('Hygiene Data'!$H$14,0,10*ROW('Hygiene Data'!H116))="","",OFFSET('Hygiene Data'!$H$14,0,10*ROW('Hygiene Data'!H116)))</f>
        <v/>
      </c>
    </row>
    <row r="123" x14ac:dyDescent="0.2">
      <c r="A123" s="59" t="str">
        <f ca="true">+IF(OFFSET('Water Data'!$B$1,0,10*ROW('Water Data'!B120))="","",OFFSET('Water Data'!$B$1,0,10*ROW('Water Data'!B120)))</f>
        <v/>
      </c>
      <c r="B123" s="59" t="str">
        <f ca="true">+IF(OFFSET('Water Data'!$A$3,0,10*ROW('Water Data'!A120))="","",OFFSET('Water Data'!$A$3,0,10*ROW('Water Data'!A120)))</f>
        <v/>
      </c>
      <c r="C123" s="59" t="str">
        <f ca="true">+IF(OFFSET('Water Data'!$C$3,0,10*ROW('Water Data'!C120))="","",OFFSET('Water Data'!$C$3,0,10*ROW('Water Data'!C120)))</f>
        <v/>
      </c>
      <c r="D123" s="252"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52"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52"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52"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52"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52"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52"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52"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52"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52"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52"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52"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52"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52"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52"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52"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52"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52"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3"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3"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3"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3"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3"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3"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3"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3"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3"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3"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3"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3"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3"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3"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3"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3"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3"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3"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3"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3"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3"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3"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3"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3"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3"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3"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3"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3"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3"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3"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4"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4"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4"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4"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4"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4"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4"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4"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4"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4"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4"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4"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4"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4"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4"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4"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4"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4"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6" t="str">
        <f ca="true">+IF(OFFSET('Water Data'!$C$28,0,10*ROW('Water Data'!C117))="","",OFFSET('Water Data'!$C$28,0,10*ROW('Water Data'!C117)))</f>
        <v/>
      </c>
      <c r="BT123" s="36" t="str">
        <f ca="true">+IF(OFFSET('Water Data'!$C$29,0,10*ROW('Water Data'!C117))="","",OFFSET('Water Data'!$C$29,0,10*ROW('Water Data'!C117)))</f>
        <v/>
      </c>
      <c r="BU123" s="36" t="str">
        <f ca="true">+IF(OFFSET('Water Data'!$C$30,0,10*ROW('Water Data'!C117))="","",OFFSET('Water Data'!$C$30,0,10*ROW('Water Data'!C117)))</f>
        <v/>
      </c>
      <c r="BV123" s="36" t="str">
        <f ca="true">+IF(OFFSET('Water Data'!$D$28,0,10*ROW('Water Data'!D117))="","",OFFSET('Water Data'!$D$28,0,10*ROW('Water Data'!D117)))</f>
        <v/>
      </c>
      <c r="BW123" s="36" t="str">
        <f ca="true">+IF(OFFSET('Water Data'!$D$29,0,10*ROW('Water Data'!D117))="","",OFFSET('Water Data'!$D$29,0,10*ROW('Water Data'!D117)))</f>
        <v/>
      </c>
      <c r="BX123" s="36" t="str">
        <f ca="true">+IF(OFFSET('Water Data'!$D$30,0,10*ROW('Water Data'!D117))="","",OFFSET('Water Data'!$D$30,0,10*ROW('Water Data'!D117)))</f>
        <v/>
      </c>
      <c r="BY123" s="36" t="str">
        <f ca="true">+IF(OFFSET('Water Data'!$E$28,0,10*ROW('Water Data'!E117))="","",OFFSET('Water Data'!$E$28,0,10*ROW('Water Data'!E117)))</f>
        <v/>
      </c>
      <c r="BZ123" s="36" t="str">
        <f ca="true">+IF(OFFSET('Water Data'!$E$29,0,10*ROW('Water Data'!E117))="","",OFFSET('Water Data'!$E$29,0,10*ROW('Water Data'!E117)))</f>
        <v/>
      </c>
      <c r="CA123" s="36" t="str">
        <f ca="true">+IF(OFFSET('Water Data'!$E$30,0,10*ROW('Water Data'!E117))="","",OFFSET('Water Data'!$E$30,0,10*ROW('Water Data'!E117)))</f>
        <v/>
      </c>
      <c r="CB123" s="36" t="str">
        <f ca="true">+IF(OFFSET('Water Data'!$F$28,0,10*ROW('Water Data'!F117))="","",OFFSET('Water Data'!$F$28,0,10*ROW('Water Data'!F117)))</f>
        <v/>
      </c>
      <c r="CC123" s="36" t="str">
        <f ca="true">+IF(OFFSET('Water Data'!$F$29,0,10*ROW('Water Data'!F117))="","",OFFSET('Water Data'!$F$29,0,10*ROW('Water Data'!F117)))</f>
        <v/>
      </c>
      <c r="CD123" s="36" t="str">
        <f ca="true">+IF(OFFSET('Water Data'!$F$30,0,10*ROW('Water Data'!F117))="","",OFFSET('Water Data'!$F$30,0,10*ROW('Water Data'!F117)))</f>
        <v/>
      </c>
      <c r="CE123" s="36" t="str">
        <f ca="true">+IF(OFFSET('Water Data'!$G$28,0,10*ROW('Water Data'!G117))="","",OFFSET('Water Data'!$G$28,0,10*ROW('Water Data'!G117)))</f>
        <v/>
      </c>
      <c r="CF123" s="36" t="str">
        <f ca="true">+IF(OFFSET('Water Data'!$G$29,0,10*ROW('Water Data'!G117))="","",OFFSET('Water Data'!$G$29,0,10*ROW('Water Data'!G117)))</f>
        <v/>
      </c>
      <c r="CG123" s="36" t="str">
        <f ca="true">+IF(OFFSET('Water Data'!$G$30,0,10*ROW('Water Data'!G117))="","",OFFSET('Water Data'!$G$30,0,10*ROW('Water Data'!G117)))</f>
        <v/>
      </c>
      <c r="CH123" s="36" t="str">
        <f ca="true">+IF(OFFSET('Water Data'!$H$28,0,10*ROW('Water Data'!H117))="","",OFFSET('Water Data'!$H$28,0,10*ROW('Water Data'!H117)))</f>
        <v/>
      </c>
      <c r="CI123" s="36" t="str">
        <f ca="true">+IF(OFFSET('Water Data'!$H$29,0,10*ROW('Water Data'!H117))="","",OFFSET('Water Data'!$H$29,0,10*ROW('Water Data'!H117)))</f>
        <v/>
      </c>
      <c r="CJ123" s="36" t="str">
        <f ca="true">+IF(OFFSET('Water Data'!$H$30,0,10*ROW('Water Data'!H117))="","",OFFSET('Water Data'!$H$30,0,10*ROW('Water Data'!H117)))</f>
        <v/>
      </c>
      <c r="CK123" s="36" t="str">
        <f ca="true">+IF(OFFSET('Sanitation Data'!$C$29,0,10*ROW('Sanitation Data'!C117))="","",OFFSET('Sanitation Data'!$C$29,0,10*ROW('Sanitation Data'!C117)))</f>
        <v/>
      </c>
      <c r="CL123" s="36" t="str">
        <f ca="true">+IF(OFFSET('Sanitation Data'!$C$30,0,10*ROW('Sanitation Data'!C117))="","",OFFSET('Sanitation Data'!$C$30,0,10*ROW('Sanitation Data'!C117)))</f>
        <v/>
      </c>
      <c r="CM123" s="36" t="str">
        <f ca="true">+IF(OFFSET('Sanitation Data'!$C$31,0,10*ROW('Sanitation Data'!C117))="","",OFFSET('Sanitation Data'!$C$31,0,10*ROW('Sanitation Data'!C117)))</f>
        <v/>
      </c>
      <c r="CN123" s="36" t="str">
        <f ca="true">+IF(OFFSET('Sanitation Data'!$C$32,0,10*ROW('Sanitation Data'!C117))="","",OFFSET('Sanitation Data'!$C$32,0,10*ROW('Sanitation Data'!C117)))</f>
        <v/>
      </c>
      <c r="CO123" s="36" t="str">
        <f ca="true">+IF(OFFSET('Sanitation Data'!$C$33,0,10*ROW('Sanitation Data'!C117))="","",OFFSET('Sanitation Data'!$C$33,0,10*ROW('Sanitation Data'!C117)))</f>
        <v/>
      </c>
      <c r="CP123" s="36" t="str">
        <f ca="true">+IF(OFFSET('Sanitation Data'!$D$29,0,10*ROW('Sanitation Data'!D117))="","",OFFSET('Sanitation Data'!$D$29,0,10*ROW('Sanitation Data'!D117)))</f>
        <v/>
      </c>
      <c r="CQ123" s="36" t="str">
        <f ca="true">+IF(OFFSET('Sanitation Data'!$D$30,0,10*ROW('Sanitation Data'!D117))="","",OFFSET('Sanitation Data'!$D$30,0,10*ROW('Sanitation Data'!D117)))</f>
        <v/>
      </c>
      <c r="CR123" s="36" t="str">
        <f ca="true">+IF(OFFSET('Sanitation Data'!$D$31,0,10*ROW('Sanitation Data'!D117))="","",OFFSET('Sanitation Data'!$D$31,0,10*ROW('Sanitation Data'!D117)))</f>
        <v/>
      </c>
      <c r="CS123" s="36" t="str">
        <f ca="true">+IF(OFFSET('Sanitation Data'!$D$32,0,10*ROW('Sanitation Data'!D117))="","",OFFSET('Sanitation Data'!$D$32,0,10*ROW('Sanitation Data'!D117)))</f>
        <v/>
      </c>
      <c r="CT123" s="36" t="str">
        <f ca="true">+IF(OFFSET('Sanitation Data'!$D$33,0,10*ROW('Sanitation Data'!D117))="","",OFFSET('Sanitation Data'!$D$33,0,10*ROW('Sanitation Data'!D117)))</f>
        <v/>
      </c>
      <c r="CU123" s="36" t="str">
        <f ca="true">+IF(OFFSET('Sanitation Data'!$E$29,0,10*ROW('Sanitation Data'!E117))="","",OFFSET('Sanitation Data'!$E$29,0,10*ROW('Sanitation Data'!E117)))</f>
        <v/>
      </c>
      <c r="CV123" s="36" t="str">
        <f ca="true">+IF(OFFSET('Sanitation Data'!$E$30,0,10*ROW('Sanitation Data'!E117))="","",OFFSET('Sanitation Data'!$E$30,0,10*ROW('Sanitation Data'!E117)))</f>
        <v/>
      </c>
      <c r="CW123" s="36" t="str">
        <f ca="true">+IF(OFFSET('Sanitation Data'!$E$31,0,10*ROW('Sanitation Data'!E117))="","",OFFSET('Sanitation Data'!$E$31,0,10*ROW('Sanitation Data'!E117)))</f>
        <v/>
      </c>
      <c r="CX123" s="36" t="str">
        <f ca="true">+IF(OFFSET('Sanitation Data'!$E$32,0,10*ROW('Sanitation Data'!E117))="","",OFFSET('Sanitation Data'!$E$32,0,10*ROW('Sanitation Data'!E117)))</f>
        <v/>
      </c>
      <c r="CY123" s="36" t="str">
        <f ca="true">+IF(OFFSET('Sanitation Data'!$E$33,0,10*ROW('Sanitation Data'!E117))="","",OFFSET('Sanitation Data'!$E$33,0,10*ROW('Sanitation Data'!E117)))</f>
        <v/>
      </c>
      <c r="CZ123" s="36" t="str">
        <f ca="true">+IF(OFFSET('Sanitation Data'!$F$29,0,10*ROW('Sanitation Data'!F117))="","",OFFSET('Sanitation Data'!$F$29,0,10*ROW('Sanitation Data'!F117)))</f>
        <v/>
      </c>
      <c r="DA123" s="36" t="str">
        <f ca="true">+IF(OFFSET('Sanitation Data'!$F$30,0,10*ROW('Sanitation Data'!F117))="","",OFFSET('Sanitation Data'!$F$30,0,10*ROW('Sanitation Data'!F117)))</f>
        <v/>
      </c>
      <c r="DB123" s="36" t="str">
        <f ca="true">+IF(OFFSET('Sanitation Data'!$F$31,0,10*ROW('Sanitation Data'!F117))="","",OFFSET('Sanitation Data'!$F$31,0,10*ROW('Sanitation Data'!F117)))</f>
        <v/>
      </c>
      <c r="DC123" s="36" t="str">
        <f ca="true">+IF(OFFSET('Sanitation Data'!$F$32,0,10*ROW('Sanitation Data'!F117))="","",OFFSET('Sanitation Data'!$F$32,0,10*ROW('Sanitation Data'!F117)))</f>
        <v/>
      </c>
      <c r="DD123" s="36" t="str">
        <f ca="true">+IF(OFFSET('Sanitation Data'!$F$33,0,10*ROW('Sanitation Data'!F117))="","",OFFSET('Sanitation Data'!$F$33,0,10*ROW('Sanitation Data'!F117)))</f>
        <v/>
      </c>
      <c r="DE123" s="36" t="str">
        <f ca="true">+IF(OFFSET('Sanitation Data'!$G$29,0,10*ROW('Sanitation Data'!G117))="","",OFFSET('Sanitation Data'!$G$29,0,10*ROW('Sanitation Data'!G117)))</f>
        <v/>
      </c>
      <c r="DF123" s="36" t="str">
        <f ca="true">+IF(OFFSET('Sanitation Data'!$G$30,0,10*ROW('Sanitation Data'!G117))="","",OFFSET('Sanitation Data'!$G$30,0,10*ROW('Sanitation Data'!G117)))</f>
        <v/>
      </c>
      <c r="DG123" s="36" t="str">
        <f ca="true">+IF(OFFSET('Sanitation Data'!$G$31,0,10*ROW('Sanitation Data'!G117))="","",OFFSET('Sanitation Data'!$G$31,0,10*ROW('Sanitation Data'!G117)))</f>
        <v/>
      </c>
      <c r="DH123" s="36" t="str">
        <f ca="true">+IF(OFFSET('Sanitation Data'!$G$32,0,10*ROW('Sanitation Data'!G117))="","",OFFSET('Sanitation Data'!$G$32,0,10*ROW('Sanitation Data'!G117)))</f>
        <v/>
      </c>
      <c r="DI123" s="36" t="str">
        <f ca="true">+IF(OFFSET('Sanitation Data'!$G$33,0,10*ROW('Sanitation Data'!G117))="","",OFFSET('Sanitation Data'!$G$33,0,10*ROW('Sanitation Data'!G117)))</f>
        <v/>
      </c>
      <c r="DJ123" s="36" t="str">
        <f ca="true">+IF(OFFSET('Sanitation Data'!$H$29,0,10*ROW('Sanitation Data'!H117))="","",OFFSET('Sanitation Data'!$H$29,0,10*ROW('Sanitation Data'!H117)))</f>
        <v/>
      </c>
      <c r="DK123" s="36" t="str">
        <f ca="true">+IF(OFFSET('Sanitation Data'!$H$30,0,10*ROW('Sanitation Data'!H117))="","",OFFSET('Sanitation Data'!$H$30,0,10*ROW('Sanitation Data'!H117)))</f>
        <v/>
      </c>
      <c r="DL123" s="36" t="str">
        <f ca="true">+IF(OFFSET('Sanitation Data'!$H$31,0,10*ROW('Sanitation Data'!H117))="","",OFFSET('Sanitation Data'!$H$31,0,10*ROW('Sanitation Data'!H117)))</f>
        <v/>
      </c>
      <c r="DM123" s="36" t="str">
        <f ca="true">+IF(OFFSET('Sanitation Data'!$H$32,0,10*ROW('Sanitation Data'!H117))="","",OFFSET('Sanitation Data'!$H$32,0,10*ROW('Sanitation Data'!H117)))</f>
        <v/>
      </c>
      <c r="DN123" s="36" t="str">
        <f ca="true">+IF(OFFSET('Sanitation Data'!$H$33,0,10*ROW('Sanitation Data'!H117))="","",OFFSET('Sanitation Data'!$H$33,0,10*ROW('Sanitation Data'!H117)))</f>
        <v/>
      </c>
      <c r="DO123" s="36" t="str">
        <f ca="true">+IF(OFFSET('Hygiene Data'!$C$12,0,10*ROW('Hygiene Data'!C117))="","",OFFSET('Hygiene Data'!$C$12,0,10*ROW('Hygiene Data'!C117)))</f>
        <v/>
      </c>
      <c r="DP123" s="36" t="str">
        <f ca="true">+IF(OFFSET('Hygiene Data'!$C$13,0,10*ROW('Hygiene Data'!C117))="","",OFFSET('Hygiene Data'!$C$13,0,10*ROW('Hygiene Data'!C117)))</f>
        <v/>
      </c>
      <c r="DQ123" s="36" t="str">
        <f ca="true">+IF(OFFSET('Hygiene Data'!$C$14,0,10*ROW('Hygiene Data'!C117))="","",OFFSET('Hygiene Data'!$C$14,0,10*ROW('Hygiene Data'!C117)))</f>
        <v/>
      </c>
      <c r="DR123" s="36" t="str">
        <f ca="true">+IF(OFFSET('Hygiene Data'!$D$12,0,10*ROW('Hygiene Data'!D117))="","",OFFSET('Hygiene Data'!$D$12,0,10*ROW('Hygiene Data'!D117)))</f>
        <v/>
      </c>
      <c r="DS123" s="36" t="str">
        <f ca="true">+IF(OFFSET('Hygiene Data'!$D$13,0,10*ROW('Hygiene Data'!D117))="","",OFFSET('Hygiene Data'!$D$13,0,10*ROW('Hygiene Data'!D117)))</f>
        <v/>
      </c>
      <c r="DT123" s="36" t="str">
        <f ca="true">+IF(OFFSET('Hygiene Data'!$D$14,0,10*ROW('Hygiene Data'!D117))="","",OFFSET('Hygiene Data'!$D$14,0,10*ROW('Hygiene Data'!D117)))</f>
        <v/>
      </c>
      <c r="DU123" s="36" t="str">
        <f ca="true">+IF(OFFSET('Hygiene Data'!$E$12,0,10*ROW('Hygiene Data'!E117))="","",OFFSET('Hygiene Data'!$E$12,0,10*ROW('Hygiene Data'!E117)))</f>
        <v/>
      </c>
      <c r="DV123" s="36" t="str">
        <f ca="true">+IF(OFFSET('Hygiene Data'!$E$13,0,10*ROW('Hygiene Data'!E117))="","",OFFSET('Hygiene Data'!$E$13,0,10*ROW('Hygiene Data'!E117)))</f>
        <v/>
      </c>
      <c r="DW123" s="36" t="str">
        <f ca="true">+IF(OFFSET('Hygiene Data'!$E$14,0,10*ROW('Hygiene Data'!E117))="","",OFFSET('Hygiene Data'!$E$14,0,10*ROW('Hygiene Data'!E117)))</f>
        <v/>
      </c>
      <c r="DX123" s="36" t="str">
        <f ca="true">+IF(OFFSET('Hygiene Data'!$F$12,0,10*ROW('Hygiene Data'!F117))="","",OFFSET('Hygiene Data'!$F$12,0,10*ROW('Hygiene Data'!F117)))</f>
        <v/>
      </c>
      <c r="DY123" s="36" t="str">
        <f ca="true">+IF(OFFSET('Hygiene Data'!$F$13,0,10*ROW('Hygiene Data'!F117))="","",OFFSET('Hygiene Data'!$F$13,0,10*ROW('Hygiene Data'!F117)))</f>
        <v/>
      </c>
      <c r="DZ123" s="36" t="str">
        <f ca="true">+IF(OFFSET('Hygiene Data'!$F$14,0,10*ROW('Hygiene Data'!F117))="","",OFFSET('Hygiene Data'!$F$14,0,10*ROW('Hygiene Data'!F117)))</f>
        <v/>
      </c>
      <c r="EA123" s="36" t="str">
        <f ca="true">+IF(OFFSET('Hygiene Data'!$G$12,0,10*ROW('Hygiene Data'!G117))="","",OFFSET('Hygiene Data'!$G$12,0,10*ROW('Hygiene Data'!G117)))</f>
        <v/>
      </c>
      <c r="EB123" s="36" t="str">
        <f ca="true">+IF(OFFSET('Hygiene Data'!$G$13,0,10*ROW('Hygiene Data'!G117))="","",OFFSET('Hygiene Data'!$G$13,0,10*ROW('Hygiene Data'!G117)))</f>
        <v/>
      </c>
      <c r="EC123" s="36" t="str">
        <f ca="true">+IF(OFFSET('Hygiene Data'!$G$14,0,10*ROW('Hygiene Data'!G117))="","",OFFSET('Hygiene Data'!$G$14,0,10*ROW('Hygiene Data'!G117)))</f>
        <v/>
      </c>
      <c r="ED123" s="36" t="str">
        <f ca="true">+IF(OFFSET('Hygiene Data'!$H$12,0,10*ROW('Hygiene Data'!H117))="","",OFFSET('Hygiene Data'!$H$12,0,10*ROW('Hygiene Data'!H117)))</f>
        <v/>
      </c>
      <c r="EE123" s="36" t="str">
        <f ca="true">+IF(OFFSET('Hygiene Data'!$H$13,0,10*ROW('Hygiene Data'!H117))="","",OFFSET('Hygiene Data'!$H$13,0,10*ROW('Hygiene Data'!H117)))</f>
        <v/>
      </c>
      <c r="EF123" s="36" t="str">
        <f ca="true">+IF(OFFSET('Hygiene Data'!$H$14,0,10*ROW('Hygiene Data'!H117))="","",OFFSET('Hygiene Data'!$H$14,0,10*ROW('Hygiene Data'!H117)))</f>
        <v/>
      </c>
    </row>
    <row r="124" x14ac:dyDescent="0.2">
      <c r="A124" s="59" t="str">
        <f ca="true">+IF(OFFSET('Water Data'!$B$1,0,10*ROW('Water Data'!B121))="","",OFFSET('Water Data'!$B$1,0,10*ROW('Water Data'!B121)))</f>
        <v/>
      </c>
      <c r="B124" s="59" t="str">
        <f ca="true">+IF(OFFSET('Water Data'!$A$3,0,10*ROW('Water Data'!A121))="","",OFFSET('Water Data'!$A$3,0,10*ROW('Water Data'!A121)))</f>
        <v/>
      </c>
      <c r="C124" s="59" t="str">
        <f ca="true">+IF(OFFSET('Water Data'!$C$3,0,10*ROW('Water Data'!C121))="","",OFFSET('Water Data'!$C$3,0,10*ROW('Water Data'!C121)))</f>
        <v/>
      </c>
      <c r="D124" s="252"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52"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52"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52"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52"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52"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52"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52"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52"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52"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52"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52"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52"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52"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52"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52"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52"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52"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3"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3"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3"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3"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3"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3"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3"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3"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3"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3"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3"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3"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3"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3"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3"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3"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3"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3"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3"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3"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3"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3"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3"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3"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3"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3"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3"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3"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3"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3"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4"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4"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4"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4"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4"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4"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4"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4"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4"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4"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4"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4"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4"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4"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4"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4"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4"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4"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6" t="str">
        <f ca="true">+IF(OFFSET('Water Data'!$C$28,0,10*ROW('Water Data'!C118))="","",OFFSET('Water Data'!$C$28,0,10*ROW('Water Data'!C118)))</f>
        <v/>
      </c>
      <c r="BT124" s="36" t="str">
        <f ca="true">+IF(OFFSET('Water Data'!$C$29,0,10*ROW('Water Data'!C118))="","",OFFSET('Water Data'!$C$29,0,10*ROW('Water Data'!C118)))</f>
        <v/>
      </c>
      <c r="BU124" s="36" t="str">
        <f ca="true">+IF(OFFSET('Water Data'!$C$30,0,10*ROW('Water Data'!C118))="","",OFFSET('Water Data'!$C$30,0,10*ROW('Water Data'!C118)))</f>
        <v/>
      </c>
      <c r="BV124" s="36" t="str">
        <f ca="true">+IF(OFFSET('Water Data'!$D$28,0,10*ROW('Water Data'!D118))="","",OFFSET('Water Data'!$D$28,0,10*ROW('Water Data'!D118)))</f>
        <v/>
      </c>
      <c r="BW124" s="36" t="str">
        <f ca="true">+IF(OFFSET('Water Data'!$D$29,0,10*ROW('Water Data'!D118))="","",OFFSET('Water Data'!$D$29,0,10*ROW('Water Data'!D118)))</f>
        <v/>
      </c>
      <c r="BX124" s="36" t="str">
        <f ca="true">+IF(OFFSET('Water Data'!$D$30,0,10*ROW('Water Data'!D118))="","",OFFSET('Water Data'!$D$30,0,10*ROW('Water Data'!D118)))</f>
        <v/>
      </c>
      <c r="BY124" s="36" t="str">
        <f ca="true">+IF(OFFSET('Water Data'!$E$28,0,10*ROW('Water Data'!E118))="","",OFFSET('Water Data'!$E$28,0,10*ROW('Water Data'!E118)))</f>
        <v/>
      </c>
      <c r="BZ124" s="36" t="str">
        <f ca="true">+IF(OFFSET('Water Data'!$E$29,0,10*ROW('Water Data'!E118))="","",OFFSET('Water Data'!$E$29,0,10*ROW('Water Data'!E118)))</f>
        <v/>
      </c>
      <c r="CA124" s="36" t="str">
        <f ca="true">+IF(OFFSET('Water Data'!$E$30,0,10*ROW('Water Data'!E118))="","",OFFSET('Water Data'!$E$30,0,10*ROW('Water Data'!E118)))</f>
        <v/>
      </c>
      <c r="CB124" s="36" t="str">
        <f ca="true">+IF(OFFSET('Water Data'!$F$28,0,10*ROW('Water Data'!F118))="","",OFFSET('Water Data'!$F$28,0,10*ROW('Water Data'!F118)))</f>
        <v/>
      </c>
      <c r="CC124" s="36" t="str">
        <f ca="true">+IF(OFFSET('Water Data'!$F$29,0,10*ROW('Water Data'!F118))="","",OFFSET('Water Data'!$F$29,0,10*ROW('Water Data'!F118)))</f>
        <v/>
      </c>
      <c r="CD124" s="36" t="str">
        <f ca="true">+IF(OFFSET('Water Data'!$F$30,0,10*ROW('Water Data'!F118))="","",OFFSET('Water Data'!$F$30,0,10*ROW('Water Data'!F118)))</f>
        <v/>
      </c>
      <c r="CE124" s="36" t="str">
        <f ca="true">+IF(OFFSET('Water Data'!$G$28,0,10*ROW('Water Data'!G118))="","",OFFSET('Water Data'!$G$28,0,10*ROW('Water Data'!G118)))</f>
        <v/>
      </c>
      <c r="CF124" s="36" t="str">
        <f ca="true">+IF(OFFSET('Water Data'!$G$29,0,10*ROW('Water Data'!G118))="","",OFFSET('Water Data'!$G$29,0,10*ROW('Water Data'!G118)))</f>
        <v/>
      </c>
      <c r="CG124" s="36" t="str">
        <f ca="true">+IF(OFFSET('Water Data'!$G$30,0,10*ROW('Water Data'!G118))="","",OFFSET('Water Data'!$G$30,0,10*ROW('Water Data'!G118)))</f>
        <v/>
      </c>
      <c r="CH124" s="36" t="str">
        <f ca="true">+IF(OFFSET('Water Data'!$H$28,0,10*ROW('Water Data'!H118))="","",OFFSET('Water Data'!$H$28,0,10*ROW('Water Data'!H118)))</f>
        <v/>
      </c>
      <c r="CI124" s="36" t="str">
        <f ca="true">+IF(OFFSET('Water Data'!$H$29,0,10*ROW('Water Data'!H118))="","",OFFSET('Water Data'!$H$29,0,10*ROW('Water Data'!H118)))</f>
        <v/>
      </c>
      <c r="CJ124" s="36" t="str">
        <f ca="true">+IF(OFFSET('Water Data'!$H$30,0,10*ROW('Water Data'!H118))="","",OFFSET('Water Data'!$H$30,0,10*ROW('Water Data'!H118)))</f>
        <v/>
      </c>
      <c r="CK124" s="36" t="str">
        <f ca="true">+IF(OFFSET('Sanitation Data'!$C$29,0,10*ROW('Sanitation Data'!C118))="","",OFFSET('Sanitation Data'!$C$29,0,10*ROW('Sanitation Data'!C118)))</f>
        <v/>
      </c>
      <c r="CL124" s="36" t="str">
        <f ca="true">+IF(OFFSET('Sanitation Data'!$C$30,0,10*ROW('Sanitation Data'!C118))="","",OFFSET('Sanitation Data'!$C$30,0,10*ROW('Sanitation Data'!C118)))</f>
        <v/>
      </c>
      <c r="CM124" s="36" t="str">
        <f ca="true">+IF(OFFSET('Sanitation Data'!$C$31,0,10*ROW('Sanitation Data'!C118))="","",OFFSET('Sanitation Data'!$C$31,0,10*ROW('Sanitation Data'!C118)))</f>
        <v/>
      </c>
      <c r="CN124" s="36" t="str">
        <f ca="true">+IF(OFFSET('Sanitation Data'!$C$32,0,10*ROW('Sanitation Data'!C118))="","",OFFSET('Sanitation Data'!$C$32,0,10*ROW('Sanitation Data'!C118)))</f>
        <v/>
      </c>
      <c r="CO124" s="36" t="str">
        <f ca="true">+IF(OFFSET('Sanitation Data'!$C$33,0,10*ROW('Sanitation Data'!C118))="","",OFFSET('Sanitation Data'!$C$33,0,10*ROW('Sanitation Data'!C118)))</f>
        <v/>
      </c>
      <c r="CP124" s="36" t="str">
        <f ca="true">+IF(OFFSET('Sanitation Data'!$D$29,0,10*ROW('Sanitation Data'!D118))="","",OFFSET('Sanitation Data'!$D$29,0,10*ROW('Sanitation Data'!D118)))</f>
        <v/>
      </c>
      <c r="CQ124" s="36" t="str">
        <f ca="true">+IF(OFFSET('Sanitation Data'!$D$30,0,10*ROW('Sanitation Data'!D118))="","",OFFSET('Sanitation Data'!$D$30,0,10*ROW('Sanitation Data'!D118)))</f>
        <v/>
      </c>
      <c r="CR124" s="36" t="str">
        <f ca="true">+IF(OFFSET('Sanitation Data'!$D$31,0,10*ROW('Sanitation Data'!D118))="","",OFFSET('Sanitation Data'!$D$31,0,10*ROW('Sanitation Data'!D118)))</f>
        <v/>
      </c>
      <c r="CS124" s="36" t="str">
        <f ca="true">+IF(OFFSET('Sanitation Data'!$D$32,0,10*ROW('Sanitation Data'!D118))="","",OFFSET('Sanitation Data'!$D$32,0,10*ROW('Sanitation Data'!D118)))</f>
        <v/>
      </c>
      <c r="CT124" s="36" t="str">
        <f ca="true">+IF(OFFSET('Sanitation Data'!$D$33,0,10*ROW('Sanitation Data'!D118))="","",OFFSET('Sanitation Data'!$D$33,0,10*ROW('Sanitation Data'!D118)))</f>
        <v/>
      </c>
      <c r="CU124" s="36" t="str">
        <f ca="true">+IF(OFFSET('Sanitation Data'!$E$29,0,10*ROW('Sanitation Data'!E118))="","",OFFSET('Sanitation Data'!$E$29,0,10*ROW('Sanitation Data'!E118)))</f>
        <v/>
      </c>
      <c r="CV124" s="36" t="str">
        <f ca="true">+IF(OFFSET('Sanitation Data'!$E$30,0,10*ROW('Sanitation Data'!E118))="","",OFFSET('Sanitation Data'!$E$30,0,10*ROW('Sanitation Data'!E118)))</f>
        <v/>
      </c>
      <c r="CW124" s="36" t="str">
        <f ca="true">+IF(OFFSET('Sanitation Data'!$E$31,0,10*ROW('Sanitation Data'!E118))="","",OFFSET('Sanitation Data'!$E$31,0,10*ROW('Sanitation Data'!E118)))</f>
        <v/>
      </c>
      <c r="CX124" s="36" t="str">
        <f ca="true">+IF(OFFSET('Sanitation Data'!$E$32,0,10*ROW('Sanitation Data'!E118))="","",OFFSET('Sanitation Data'!$E$32,0,10*ROW('Sanitation Data'!E118)))</f>
        <v/>
      </c>
      <c r="CY124" s="36" t="str">
        <f ca="true">+IF(OFFSET('Sanitation Data'!$E$33,0,10*ROW('Sanitation Data'!E118))="","",OFFSET('Sanitation Data'!$E$33,0,10*ROW('Sanitation Data'!E118)))</f>
        <v/>
      </c>
      <c r="CZ124" s="36" t="str">
        <f ca="true">+IF(OFFSET('Sanitation Data'!$F$29,0,10*ROW('Sanitation Data'!F118))="","",OFFSET('Sanitation Data'!$F$29,0,10*ROW('Sanitation Data'!F118)))</f>
        <v/>
      </c>
      <c r="DA124" s="36" t="str">
        <f ca="true">+IF(OFFSET('Sanitation Data'!$F$30,0,10*ROW('Sanitation Data'!F118))="","",OFFSET('Sanitation Data'!$F$30,0,10*ROW('Sanitation Data'!F118)))</f>
        <v/>
      </c>
      <c r="DB124" s="36" t="str">
        <f ca="true">+IF(OFFSET('Sanitation Data'!$F$31,0,10*ROW('Sanitation Data'!F118))="","",OFFSET('Sanitation Data'!$F$31,0,10*ROW('Sanitation Data'!F118)))</f>
        <v/>
      </c>
      <c r="DC124" s="36" t="str">
        <f ca="true">+IF(OFFSET('Sanitation Data'!$F$32,0,10*ROW('Sanitation Data'!F118))="","",OFFSET('Sanitation Data'!$F$32,0,10*ROW('Sanitation Data'!F118)))</f>
        <v/>
      </c>
      <c r="DD124" s="36" t="str">
        <f ca="true">+IF(OFFSET('Sanitation Data'!$F$33,0,10*ROW('Sanitation Data'!F118))="","",OFFSET('Sanitation Data'!$F$33,0,10*ROW('Sanitation Data'!F118)))</f>
        <v/>
      </c>
      <c r="DE124" s="36" t="str">
        <f ca="true">+IF(OFFSET('Sanitation Data'!$G$29,0,10*ROW('Sanitation Data'!G118))="","",OFFSET('Sanitation Data'!$G$29,0,10*ROW('Sanitation Data'!G118)))</f>
        <v/>
      </c>
      <c r="DF124" s="36" t="str">
        <f ca="true">+IF(OFFSET('Sanitation Data'!$G$30,0,10*ROW('Sanitation Data'!G118))="","",OFFSET('Sanitation Data'!$G$30,0,10*ROW('Sanitation Data'!G118)))</f>
        <v/>
      </c>
      <c r="DG124" s="36" t="str">
        <f ca="true">+IF(OFFSET('Sanitation Data'!$G$31,0,10*ROW('Sanitation Data'!G118))="","",OFFSET('Sanitation Data'!$G$31,0,10*ROW('Sanitation Data'!G118)))</f>
        <v/>
      </c>
      <c r="DH124" s="36" t="str">
        <f ca="true">+IF(OFFSET('Sanitation Data'!$G$32,0,10*ROW('Sanitation Data'!G118))="","",OFFSET('Sanitation Data'!$G$32,0,10*ROW('Sanitation Data'!G118)))</f>
        <v/>
      </c>
      <c r="DI124" s="36" t="str">
        <f ca="true">+IF(OFFSET('Sanitation Data'!$G$33,0,10*ROW('Sanitation Data'!G118))="","",OFFSET('Sanitation Data'!$G$33,0,10*ROW('Sanitation Data'!G118)))</f>
        <v/>
      </c>
      <c r="DJ124" s="36" t="str">
        <f ca="true">+IF(OFFSET('Sanitation Data'!$H$29,0,10*ROW('Sanitation Data'!H118))="","",OFFSET('Sanitation Data'!$H$29,0,10*ROW('Sanitation Data'!H118)))</f>
        <v/>
      </c>
      <c r="DK124" s="36" t="str">
        <f ca="true">+IF(OFFSET('Sanitation Data'!$H$30,0,10*ROW('Sanitation Data'!H118))="","",OFFSET('Sanitation Data'!$H$30,0,10*ROW('Sanitation Data'!H118)))</f>
        <v/>
      </c>
      <c r="DL124" s="36" t="str">
        <f ca="true">+IF(OFFSET('Sanitation Data'!$H$31,0,10*ROW('Sanitation Data'!H118))="","",OFFSET('Sanitation Data'!$H$31,0,10*ROW('Sanitation Data'!H118)))</f>
        <v/>
      </c>
      <c r="DM124" s="36" t="str">
        <f ca="true">+IF(OFFSET('Sanitation Data'!$H$32,0,10*ROW('Sanitation Data'!H118))="","",OFFSET('Sanitation Data'!$H$32,0,10*ROW('Sanitation Data'!H118)))</f>
        <v/>
      </c>
      <c r="DN124" s="36" t="str">
        <f ca="true">+IF(OFFSET('Sanitation Data'!$H$33,0,10*ROW('Sanitation Data'!H118))="","",OFFSET('Sanitation Data'!$H$33,0,10*ROW('Sanitation Data'!H118)))</f>
        <v/>
      </c>
      <c r="DO124" s="36" t="str">
        <f ca="true">+IF(OFFSET('Hygiene Data'!$C$12,0,10*ROW('Hygiene Data'!C118))="","",OFFSET('Hygiene Data'!$C$12,0,10*ROW('Hygiene Data'!C118)))</f>
        <v/>
      </c>
      <c r="DP124" s="36" t="str">
        <f ca="true">+IF(OFFSET('Hygiene Data'!$C$13,0,10*ROW('Hygiene Data'!C118))="","",OFFSET('Hygiene Data'!$C$13,0,10*ROW('Hygiene Data'!C118)))</f>
        <v/>
      </c>
      <c r="DQ124" s="36" t="str">
        <f ca="true">+IF(OFFSET('Hygiene Data'!$C$14,0,10*ROW('Hygiene Data'!C118))="","",OFFSET('Hygiene Data'!$C$14,0,10*ROW('Hygiene Data'!C118)))</f>
        <v/>
      </c>
      <c r="DR124" s="36" t="str">
        <f ca="true">+IF(OFFSET('Hygiene Data'!$D$12,0,10*ROW('Hygiene Data'!D118))="","",OFFSET('Hygiene Data'!$D$12,0,10*ROW('Hygiene Data'!D118)))</f>
        <v/>
      </c>
      <c r="DS124" s="36" t="str">
        <f ca="true">+IF(OFFSET('Hygiene Data'!$D$13,0,10*ROW('Hygiene Data'!D118))="","",OFFSET('Hygiene Data'!$D$13,0,10*ROW('Hygiene Data'!D118)))</f>
        <v/>
      </c>
      <c r="DT124" s="36" t="str">
        <f ca="true">+IF(OFFSET('Hygiene Data'!$D$14,0,10*ROW('Hygiene Data'!D118))="","",OFFSET('Hygiene Data'!$D$14,0,10*ROW('Hygiene Data'!D118)))</f>
        <v/>
      </c>
      <c r="DU124" s="36" t="str">
        <f ca="true">+IF(OFFSET('Hygiene Data'!$E$12,0,10*ROW('Hygiene Data'!E118))="","",OFFSET('Hygiene Data'!$E$12,0,10*ROW('Hygiene Data'!E118)))</f>
        <v/>
      </c>
      <c r="DV124" s="36" t="str">
        <f ca="true">+IF(OFFSET('Hygiene Data'!$E$13,0,10*ROW('Hygiene Data'!E118))="","",OFFSET('Hygiene Data'!$E$13,0,10*ROW('Hygiene Data'!E118)))</f>
        <v/>
      </c>
      <c r="DW124" s="36" t="str">
        <f ca="true">+IF(OFFSET('Hygiene Data'!$E$14,0,10*ROW('Hygiene Data'!E118))="","",OFFSET('Hygiene Data'!$E$14,0,10*ROW('Hygiene Data'!E118)))</f>
        <v/>
      </c>
      <c r="DX124" s="36" t="str">
        <f ca="true">+IF(OFFSET('Hygiene Data'!$F$12,0,10*ROW('Hygiene Data'!F118))="","",OFFSET('Hygiene Data'!$F$12,0,10*ROW('Hygiene Data'!F118)))</f>
        <v/>
      </c>
      <c r="DY124" s="36" t="str">
        <f ca="true">+IF(OFFSET('Hygiene Data'!$F$13,0,10*ROW('Hygiene Data'!F118))="","",OFFSET('Hygiene Data'!$F$13,0,10*ROW('Hygiene Data'!F118)))</f>
        <v/>
      </c>
      <c r="DZ124" s="36" t="str">
        <f ca="true">+IF(OFFSET('Hygiene Data'!$F$14,0,10*ROW('Hygiene Data'!F118))="","",OFFSET('Hygiene Data'!$F$14,0,10*ROW('Hygiene Data'!F118)))</f>
        <v/>
      </c>
      <c r="EA124" s="36" t="str">
        <f ca="true">+IF(OFFSET('Hygiene Data'!$G$12,0,10*ROW('Hygiene Data'!G118))="","",OFFSET('Hygiene Data'!$G$12,0,10*ROW('Hygiene Data'!G118)))</f>
        <v/>
      </c>
      <c r="EB124" s="36" t="str">
        <f ca="true">+IF(OFFSET('Hygiene Data'!$G$13,0,10*ROW('Hygiene Data'!G118))="","",OFFSET('Hygiene Data'!$G$13,0,10*ROW('Hygiene Data'!G118)))</f>
        <v/>
      </c>
      <c r="EC124" s="36" t="str">
        <f ca="true">+IF(OFFSET('Hygiene Data'!$G$14,0,10*ROW('Hygiene Data'!G118))="","",OFFSET('Hygiene Data'!$G$14,0,10*ROW('Hygiene Data'!G118)))</f>
        <v/>
      </c>
      <c r="ED124" s="36" t="str">
        <f ca="true">+IF(OFFSET('Hygiene Data'!$H$12,0,10*ROW('Hygiene Data'!H118))="","",OFFSET('Hygiene Data'!$H$12,0,10*ROW('Hygiene Data'!H118)))</f>
        <v/>
      </c>
      <c r="EE124" s="36" t="str">
        <f ca="true">+IF(OFFSET('Hygiene Data'!$H$13,0,10*ROW('Hygiene Data'!H118))="","",OFFSET('Hygiene Data'!$H$13,0,10*ROW('Hygiene Data'!H118)))</f>
        <v/>
      </c>
      <c r="EF124" s="36" t="str">
        <f ca="true">+IF(OFFSET('Hygiene Data'!$H$14,0,10*ROW('Hygiene Data'!H118))="","",OFFSET('Hygiene Data'!$H$14,0,10*ROW('Hygiene Data'!H118)))</f>
        <v/>
      </c>
    </row>
    <row r="125" x14ac:dyDescent="0.2">
      <c r="A125" s="59" t="str">
        <f ca="true">+IF(OFFSET('Water Data'!$B$1,0,10*ROW('Water Data'!B122))="","",OFFSET('Water Data'!$B$1,0,10*ROW('Water Data'!B122)))</f>
        <v/>
      </c>
      <c r="B125" s="59" t="str">
        <f ca="true">+IF(OFFSET('Water Data'!$A$3,0,10*ROW('Water Data'!A122))="","",OFFSET('Water Data'!$A$3,0,10*ROW('Water Data'!A122)))</f>
        <v/>
      </c>
      <c r="C125" s="59" t="str">
        <f ca="true">+IF(OFFSET('Water Data'!$C$3,0,10*ROW('Water Data'!C122))="","",OFFSET('Water Data'!$C$3,0,10*ROW('Water Data'!C122)))</f>
        <v/>
      </c>
      <c r="D125" s="252"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52"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52"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52"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52"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52"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52"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52"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52"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52"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52"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52"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52"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52"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52"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52"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52"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52"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3"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3"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3"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3"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3"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3"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3"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3"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3"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3"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3"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3"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3"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3"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3"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3"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3"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3"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3"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3"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3"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3"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3"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3"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3"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3"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3"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3"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3"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3"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4"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4"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4"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4"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4"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4"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4"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4"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4"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4"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4"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4"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4"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4"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4"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4"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4"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4"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6" t="str">
        <f ca="true">+IF(OFFSET('Water Data'!$C$28,0,10*ROW('Water Data'!C119))="","",OFFSET('Water Data'!$C$28,0,10*ROW('Water Data'!C119)))</f>
        <v/>
      </c>
      <c r="BT125" s="36" t="str">
        <f ca="true">+IF(OFFSET('Water Data'!$C$29,0,10*ROW('Water Data'!C119))="","",OFFSET('Water Data'!$C$29,0,10*ROW('Water Data'!C119)))</f>
        <v/>
      </c>
      <c r="BU125" s="36" t="str">
        <f ca="true">+IF(OFFSET('Water Data'!$C$30,0,10*ROW('Water Data'!C119))="","",OFFSET('Water Data'!$C$30,0,10*ROW('Water Data'!C119)))</f>
        <v/>
      </c>
      <c r="BV125" s="36" t="str">
        <f ca="true">+IF(OFFSET('Water Data'!$D$28,0,10*ROW('Water Data'!D119))="","",OFFSET('Water Data'!$D$28,0,10*ROW('Water Data'!D119)))</f>
        <v/>
      </c>
      <c r="BW125" s="36" t="str">
        <f ca="true">+IF(OFFSET('Water Data'!$D$29,0,10*ROW('Water Data'!D119))="","",OFFSET('Water Data'!$D$29,0,10*ROW('Water Data'!D119)))</f>
        <v/>
      </c>
      <c r="BX125" s="36" t="str">
        <f ca="true">+IF(OFFSET('Water Data'!$D$30,0,10*ROW('Water Data'!D119))="","",OFFSET('Water Data'!$D$30,0,10*ROW('Water Data'!D119)))</f>
        <v/>
      </c>
      <c r="BY125" s="36" t="str">
        <f ca="true">+IF(OFFSET('Water Data'!$E$28,0,10*ROW('Water Data'!E119))="","",OFFSET('Water Data'!$E$28,0,10*ROW('Water Data'!E119)))</f>
        <v/>
      </c>
      <c r="BZ125" s="36" t="str">
        <f ca="true">+IF(OFFSET('Water Data'!$E$29,0,10*ROW('Water Data'!E119))="","",OFFSET('Water Data'!$E$29,0,10*ROW('Water Data'!E119)))</f>
        <v/>
      </c>
      <c r="CA125" s="36" t="str">
        <f ca="true">+IF(OFFSET('Water Data'!$E$30,0,10*ROW('Water Data'!E119))="","",OFFSET('Water Data'!$E$30,0,10*ROW('Water Data'!E119)))</f>
        <v/>
      </c>
      <c r="CB125" s="36" t="str">
        <f ca="true">+IF(OFFSET('Water Data'!$F$28,0,10*ROW('Water Data'!F119))="","",OFFSET('Water Data'!$F$28,0,10*ROW('Water Data'!F119)))</f>
        <v/>
      </c>
      <c r="CC125" s="36" t="str">
        <f ca="true">+IF(OFFSET('Water Data'!$F$29,0,10*ROW('Water Data'!F119))="","",OFFSET('Water Data'!$F$29,0,10*ROW('Water Data'!F119)))</f>
        <v/>
      </c>
      <c r="CD125" s="36" t="str">
        <f ca="true">+IF(OFFSET('Water Data'!$F$30,0,10*ROW('Water Data'!F119))="","",OFFSET('Water Data'!$F$30,0,10*ROW('Water Data'!F119)))</f>
        <v/>
      </c>
      <c r="CE125" s="36" t="str">
        <f ca="true">+IF(OFFSET('Water Data'!$G$28,0,10*ROW('Water Data'!G119))="","",OFFSET('Water Data'!$G$28,0,10*ROW('Water Data'!G119)))</f>
        <v/>
      </c>
      <c r="CF125" s="36" t="str">
        <f ca="true">+IF(OFFSET('Water Data'!$G$29,0,10*ROW('Water Data'!G119))="","",OFFSET('Water Data'!$G$29,0,10*ROW('Water Data'!G119)))</f>
        <v/>
      </c>
      <c r="CG125" s="36" t="str">
        <f ca="true">+IF(OFFSET('Water Data'!$G$30,0,10*ROW('Water Data'!G119))="","",OFFSET('Water Data'!$G$30,0,10*ROW('Water Data'!G119)))</f>
        <v/>
      </c>
      <c r="CH125" s="36" t="str">
        <f ca="true">+IF(OFFSET('Water Data'!$H$28,0,10*ROW('Water Data'!H119))="","",OFFSET('Water Data'!$H$28,0,10*ROW('Water Data'!H119)))</f>
        <v/>
      </c>
      <c r="CI125" s="36" t="str">
        <f ca="true">+IF(OFFSET('Water Data'!$H$29,0,10*ROW('Water Data'!H119))="","",OFFSET('Water Data'!$H$29,0,10*ROW('Water Data'!H119)))</f>
        <v/>
      </c>
      <c r="CJ125" s="36" t="str">
        <f ca="true">+IF(OFFSET('Water Data'!$H$30,0,10*ROW('Water Data'!H119))="","",OFFSET('Water Data'!$H$30,0,10*ROW('Water Data'!H119)))</f>
        <v/>
      </c>
      <c r="CK125" s="36" t="str">
        <f ca="true">+IF(OFFSET('Sanitation Data'!$C$29,0,10*ROW('Sanitation Data'!C119))="","",OFFSET('Sanitation Data'!$C$29,0,10*ROW('Sanitation Data'!C119)))</f>
        <v/>
      </c>
      <c r="CL125" s="36" t="str">
        <f ca="true">+IF(OFFSET('Sanitation Data'!$C$30,0,10*ROW('Sanitation Data'!C119))="","",OFFSET('Sanitation Data'!$C$30,0,10*ROW('Sanitation Data'!C119)))</f>
        <v/>
      </c>
      <c r="CM125" s="36" t="str">
        <f ca="true">+IF(OFFSET('Sanitation Data'!$C$31,0,10*ROW('Sanitation Data'!C119))="","",OFFSET('Sanitation Data'!$C$31,0,10*ROW('Sanitation Data'!C119)))</f>
        <v/>
      </c>
      <c r="CN125" s="36" t="str">
        <f ca="true">+IF(OFFSET('Sanitation Data'!$C$32,0,10*ROW('Sanitation Data'!C119))="","",OFFSET('Sanitation Data'!$C$32,0,10*ROW('Sanitation Data'!C119)))</f>
        <v/>
      </c>
      <c r="CO125" s="36" t="str">
        <f ca="true">+IF(OFFSET('Sanitation Data'!$C$33,0,10*ROW('Sanitation Data'!C119))="","",OFFSET('Sanitation Data'!$C$33,0,10*ROW('Sanitation Data'!C119)))</f>
        <v/>
      </c>
      <c r="CP125" s="36" t="str">
        <f ca="true">+IF(OFFSET('Sanitation Data'!$D$29,0,10*ROW('Sanitation Data'!D119))="","",OFFSET('Sanitation Data'!$D$29,0,10*ROW('Sanitation Data'!D119)))</f>
        <v/>
      </c>
      <c r="CQ125" s="36" t="str">
        <f ca="true">+IF(OFFSET('Sanitation Data'!$D$30,0,10*ROW('Sanitation Data'!D119))="","",OFFSET('Sanitation Data'!$D$30,0,10*ROW('Sanitation Data'!D119)))</f>
        <v/>
      </c>
      <c r="CR125" s="36" t="str">
        <f ca="true">+IF(OFFSET('Sanitation Data'!$D$31,0,10*ROW('Sanitation Data'!D119))="","",OFFSET('Sanitation Data'!$D$31,0,10*ROW('Sanitation Data'!D119)))</f>
        <v/>
      </c>
      <c r="CS125" s="36" t="str">
        <f ca="true">+IF(OFFSET('Sanitation Data'!$D$32,0,10*ROW('Sanitation Data'!D119))="","",OFFSET('Sanitation Data'!$D$32,0,10*ROW('Sanitation Data'!D119)))</f>
        <v/>
      </c>
      <c r="CT125" s="36" t="str">
        <f ca="true">+IF(OFFSET('Sanitation Data'!$D$33,0,10*ROW('Sanitation Data'!D119))="","",OFFSET('Sanitation Data'!$D$33,0,10*ROW('Sanitation Data'!D119)))</f>
        <v/>
      </c>
      <c r="CU125" s="36" t="str">
        <f ca="true">+IF(OFFSET('Sanitation Data'!$E$29,0,10*ROW('Sanitation Data'!E119))="","",OFFSET('Sanitation Data'!$E$29,0,10*ROW('Sanitation Data'!E119)))</f>
        <v/>
      </c>
      <c r="CV125" s="36" t="str">
        <f ca="true">+IF(OFFSET('Sanitation Data'!$E$30,0,10*ROW('Sanitation Data'!E119))="","",OFFSET('Sanitation Data'!$E$30,0,10*ROW('Sanitation Data'!E119)))</f>
        <v/>
      </c>
      <c r="CW125" s="36" t="str">
        <f ca="true">+IF(OFFSET('Sanitation Data'!$E$31,0,10*ROW('Sanitation Data'!E119))="","",OFFSET('Sanitation Data'!$E$31,0,10*ROW('Sanitation Data'!E119)))</f>
        <v/>
      </c>
      <c r="CX125" s="36" t="str">
        <f ca="true">+IF(OFFSET('Sanitation Data'!$E$32,0,10*ROW('Sanitation Data'!E119))="","",OFFSET('Sanitation Data'!$E$32,0,10*ROW('Sanitation Data'!E119)))</f>
        <v/>
      </c>
      <c r="CY125" s="36" t="str">
        <f ca="true">+IF(OFFSET('Sanitation Data'!$E$33,0,10*ROW('Sanitation Data'!E119))="","",OFFSET('Sanitation Data'!$E$33,0,10*ROW('Sanitation Data'!E119)))</f>
        <v/>
      </c>
      <c r="CZ125" s="36" t="str">
        <f ca="true">+IF(OFFSET('Sanitation Data'!$F$29,0,10*ROW('Sanitation Data'!F119))="","",OFFSET('Sanitation Data'!$F$29,0,10*ROW('Sanitation Data'!F119)))</f>
        <v/>
      </c>
      <c r="DA125" s="36" t="str">
        <f ca="true">+IF(OFFSET('Sanitation Data'!$F$30,0,10*ROW('Sanitation Data'!F119))="","",OFFSET('Sanitation Data'!$F$30,0,10*ROW('Sanitation Data'!F119)))</f>
        <v/>
      </c>
      <c r="DB125" s="36" t="str">
        <f ca="true">+IF(OFFSET('Sanitation Data'!$F$31,0,10*ROW('Sanitation Data'!F119))="","",OFFSET('Sanitation Data'!$F$31,0,10*ROW('Sanitation Data'!F119)))</f>
        <v/>
      </c>
      <c r="DC125" s="36" t="str">
        <f ca="true">+IF(OFFSET('Sanitation Data'!$F$32,0,10*ROW('Sanitation Data'!F119))="","",OFFSET('Sanitation Data'!$F$32,0,10*ROW('Sanitation Data'!F119)))</f>
        <v/>
      </c>
      <c r="DD125" s="36" t="str">
        <f ca="true">+IF(OFFSET('Sanitation Data'!$F$33,0,10*ROW('Sanitation Data'!F119))="","",OFFSET('Sanitation Data'!$F$33,0,10*ROW('Sanitation Data'!F119)))</f>
        <v/>
      </c>
      <c r="DE125" s="36" t="str">
        <f ca="true">+IF(OFFSET('Sanitation Data'!$G$29,0,10*ROW('Sanitation Data'!G119))="","",OFFSET('Sanitation Data'!$G$29,0,10*ROW('Sanitation Data'!G119)))</f>
        <v/>
      </c>
      <c r="DF125" s="36" t="str">
        <f ca="true">+IF(OFFSET('Sanitation Data'!$G$30,0,10*ROW('Sanitation Data'!G119))="","",OFFSET('Sanitation Data'!$G$30,0,10*ROW('Sanitation Data'!G119)))</f>
        <v/>
      </c>
      <c r="DG125" s="36" t="str">
        <f ca="true">+IF(OFFSET('Sanitation Data'!$G$31,0,10*ROW('Sanitation Data'!G119))="","",OFFSET('Sanitation Data'!$G$31,0,10*ROW('Sanitation Data'!G119)))</f>
        <v/>
      </c>
      <c r="DH125" s="36" t="str">
        <f ca="true">+IF(OFFSET('Sanitation Data'!$G$32,0,10*ROW('Sanitation Data'!G119))="","",OFFSET('Sanitation Data'!$G$32,0,10*ROW('Sanitation Data'!G119)))</f>
        <v/>
      </c>
      <c r="DI125" s="36" t="str">
        <f ca="true">+IF(OFFSET('Sanitation Data'!$G$33,0,10*ROW('Sanitation Data'!G119))="","",OFFSET('Sanitation Data'!$G$33,0,10*ROW('Sanitation Data'!G119)))</f>
        <v/>
      </c>
      <c r="DJ125" s="36" t="str">
        <f ca="true">+IF(OFFSET('Sanitation Data'!$H$29,0,10*ROW('Sanitation Data'!H119))="","",OFFSET('Sanitation Data'!$H$29,0,10*ROW('Sanitation Data'!H119)))</f>
        <v/>
      </c>
      <c r="DK125" s="36" t="str">
        <f ca="true">+IF(OFFSET('Sanitation Data'!$H$30,0,10*ROW('Sanitation Data'!H119))="","",OFFSET('Sanitation Data'!$H$30,0,10*ROW('Sanitation Data'!H119)))</f>
        <v/>
      </c>
      <c r="DL125" s="36" t="str">
        <f ca="true">+IF(OFFSET('Sanitation Data'!$H$31,0,10*ROW('Sanitation Data'!H119))="","",OFFSET('Sanitation Data'!$H$31,0,10*ROW('Sanitation Data'!H119)))</f>
        <v/>
      </c>
      <c r="DM125" s="36" t="str">
        <f ca="true">+IF(OFFSET('Sanitation Data'!$H$32,0,10*ROW('Sanitation Data'!H119))="","",OFFSET('Sanitation Data'!$H$32,0,10*ROW('Sanitation Data'!H119)))</f>
        <v/>
      </c>
      <c r="DN125" s="36" t="str">
        <f ca="true">+IF(OFFSET('Sanitation Data'!$H$33,0,10*ROW('Sanitation Data'!H119))="","",OFFSET('Sanitation Data'!$H$33,0,10*ROW('Sanitation Data'!H119)))</f>
        <v/>
      </c>
      <c r="DO125" s="36" t="str">
        <f ca="true">+IF(OFFSET('Hygiene Data'!$C$12,0,10*ROW('Hygiene Data'!C119))="","",OFFSET('Hygiene Data'!$C$12,0,10*ROW('Hygiene Data'!C119)))</f>
        <v/>
      </c>
      <c r="DP125" s="36" t="str">
        <f ca="true">+IF(OFFSET('Hygiene Data'!$C$13,0,10*ROW('Hygiene Data'!C119))="","",OFFSET('Hygiene Data'!$C$13,0,10*ROW('Hygiene Data'!C119)))</f>
        <v/>
      </c>
      <c r="DQ125" s="36" t="str">
        <f ca="true">+IF(OFFSET('Hygiene Data'!$C$14,0,10*ROW('Hygiene Data'!C119))="","",OFFSET('Hygiene Data'!$C$14,0,10*ROW('Hygiene Data'!C119)))</f>
        <v/>
      </c>
      <c r="DR125" s="36" t="str">
        <f ca="true">+IF(OFFSET('Hygiene Data'!$D$12,0,10*ROW('Hygiene Data'!D119))="","",OFFSET('Hygiene Data'!$D$12,0,10*ROW('Hygiene Data'!D119)))</f>
        <v/>
      </c>
      <c r="DS125" s="36" t="str">
        <f ca="true">+IF(OFFSET('Hygiene Data'!$D$13,0,10*ROW('Hygiene Data'!D119))="","",OFFSET('Hygiene Data'!$D$13,0,10*ROW('Hygiene Data'!D119)))</f>
        <v/>
      </c>
      <c r="DT125" s="36" t="str">
        <f ca="true">+IF(OFFSET('Hygiene Data'!$D$14,0,10*ROW('Hygiene Data'!D119))="","",OFFSET('Hygiene Data'!$D$14,0,10*ROW('Hygiene Data'!D119)))</f>
        <v/>
      </c>
      <c r="DU125" s="36" t="str">
        <f ca="true">+IF(OFFSET('Hygiene Data'!$E$12,0,10*ROW('Hygiene Data'!E119))="","",OFFSET('Hygiene Data'!$E$12,0,10*ROW('Hygiene Data'!E119)))</f>
        <v/>
      </c>
      <c r="DV125" s="36" t="str">
        <f ca="true">+IF(OFFSET('Hygiene Data'!$E$13,0,10*ROW('Hygiene Data'!E119))="","",OFFSET('Hygiene Data'!$E$13,0,10*ROW('Hygiene Data'!E119)))</f>
        <v/>
      </c>
      <c r="DW125" s="36" t="str">
        <f ca="true">+IF(OFFSET('Hygiene Data'!$E$14,0,10*ROW('Hygiene Data'!E119))="","",OFFSET('Hygiene Data'!$E$14,0,10*ROW('Hygiene Data'!E119)))</f>
        <v/>
      </c>
      <c r="DX125" s="36" t="str">
        <f ca="true">+IF(OFFSET('Hygiene Data'!$F$12,0,10*ROW('Hygiene Data'!F119))="","",OFFSET('Hygiene Data'!$F$12,0,10*ROW('Hygiene Data'!F119)))</f>
        <v/>
      </c>
      <c r="DY125" s="36" t="str">
        <f ca="true">+IF(OFFSET('Hygiene Data'!$F$13,0,10*ROW('Hygiene Data'!F119))="","",OFFSET('Hygiene Data'!$F$13,0,10*ROW('Hygiene Data'!F119)))</f>
        <v/>
      </c>
      <c r="DZ125" s="36" t="str">
        <f ca="true">+IF(OFFSET('Hygiene Data'!$F$14,0,10*ROW('Hygiene Data'!F119))="","",OFFSET('Hygiene Data'!$F$14,0,10*ROW('Hygiene Data'!F119)))</f>
        <v/>
      </c>
      <c r="EA125" s="36" t="str">
        <f ca="true">+IF(OFFSET('Hygiene Data'!$G$12,0,10*ROW('Hygiene Data'!G119))="","",OFFSET('Hygiene Data'!$G$12,0,10*ROW('Hygiene Data'!G119)))</f>
        <v/>
      </c>
      <c r="EB125" s="36" t="str">
        <f ca="true">+IF(OFFSET('Hygiene Data'!$G$13,0,10*ROW('Hygiene Data'!G119))="","",OFFSET('Hygiene Data'!$G$13,0,10*ROW('Hygiene Data'!G119)))</f>
        <v/>
      </c>
      <c r="EC125" s="36" t="str">
        <f ca="true">+IF(OFFSET('Hygiene Data'!$G$14,0,10*ROW('Hygiene Data'!G119))="","",OFFSET('Hygiene Data'!$G$14,0,10*ROW('Hygiene Data'!G119)))</f>
        <v/>
      </c>
      <c r="ED125" s="36" t="str">
        <f ca="true">+IF(OFFSET('Hygiene Data'!$H$12,0,10*ROW('Hygiene Data'!H119))="","",OFFSET('Hygiene Data'!$H$12,0,10*ROW('Hygiene Data'!H119)))</f>
        <v/>
      </c>
      <c r="EE125" s="36" t="str">
        <f ca="true">+IF(OFFSET('Hygiene Data'!$H$13,0,10*ROW('Hygiene Data'!H119))="","",OFFSET('Hygiene Data'!$H$13,0,10*ROW('Hygiene Data'!H119)))</f>
        <v/>
      </c>
      <c r="EF125" s="36" t="str">
        <f ca="true">+IF(OFFSET('Hygiene Data'!$H$14,0,10*ROW('Hygiene Data'!H119))="","",OFFSET('Hygiene Data'!$H$14,0,10*ROW('Hygiene Data'!H119)))</f>
        <v/>
      </c>
    </row>
    <row r="126" x14ac:dyDescent="0.2">
      <c r="A126" s="59" t="str">
        <f ca="true">+IF(OFFSET('Water Data'!$B$1,0,10*ROW('Water Data'!B123))="","",OFFSET('Water Data'!$B$1,0,10*ROW('Water Data'!B123)))</f>
        <v/>
      </c>
      <c r="B126" s="59" t="str">
        <f ca="true">+IF(OFFSET('Water Data'!$A$3,0,10*ROW('Water Data'!A123))="","",OFFSET('Water Data'!$A$3,0,10*ROW('Water Data'!A123)))</f>
        <v/>
      </c>
      <c r="C126" s="59" t="str">
        <f ca="true">+IF(OFFSET('Water Data'!$C$3,0,10*ROW('Water Data'!C123))="","",OFFSET('Water Data'!$C$3,0,10*ROW('Water Data'!C123)))</f>
        <v/>
      </c>
      <c r="D126" s="252"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52"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52"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52"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52"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52"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52"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52"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52"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52"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52"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52"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52"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52"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52"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52"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52"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52"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3"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3"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3"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3"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3"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3"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3"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3"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3"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3"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3"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3"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3"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3"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3"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3"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3"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3"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3"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3"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3"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3"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3"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3"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3"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3"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3"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3"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3"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3"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4"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4"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4"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4"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4"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4"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4"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4"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4"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4"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4"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4"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4"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4"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4"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4"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4"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4"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6" t="str">
        <f ca="true">+IF(OFFSET('Water Data'!$C$28,0,10*ROW('Water Data'!C120))="","",OFFSET('Water Data'!$C$28,0,10*ROW('Water Data'!C120)))</f>
        <v/>
      </c>
      <c r="BT126" s="36" t="str">
        <f ca="true">+IF(OFFSET('Water Data'!$C$29,0,10*ROW('Water Data'!C120))="","",OFFSET('Water Data'!$C$29,0,10*ROW('Water Data'!C120)))</f>
        <v/>
      </c>
      <c r="BU126" s="36" t="str">
        <f ca="true">+IF(OFFSET('Water Data'!$C$30,0,10*ROW('Water Data'!C120))="","",OFFSET('Water Data'!$C$30,0,10*ROW('Water Data'!C120)))</f>
        <v/>
      </c>
      <c r="BV126" s="36" t="str">
        <f ca="true">+IF(OFFSET('Water Data'!$D$28,0,10*ROW('Water Data'!D120))="","",OFFSET('Water Data'!$D$28,0,10*ROW('Water Data'!D120)))</f>
        <v/>
      </c>
      <c r="BW126" s="36" t="str">
        <f ca="true">+IF(OFFSET('Water Data'!$D$29,0,10*ROW('Water Data'!D120))="","",OFFSET('Water Data'!$D$29,0,10*ROW('Water Data'!D120)))</f>
        <v/>
      </c>
      <c r="BX126" s="36" t="str">
        <f ca="true">+IF(OFFSET('Water Data'!$D$30,0,10*ROW('Water Data'!D120))="","",OFFSET('Water Data'!$D$30,0,10*ROW('Water Data'!D120)))</f>
        <v/>
      </c>
      <c r="BY126" s="36" t="str">
        <f ca="true">+IF(OFFSET('Water Data'!$E$28,0,10*ROW('Water Data'!E120))="","",OFFSET('Water Data'!$E$28,0,10*ROW('Water Data'!E120)))</f>
        <v/>
      </c>
      <c r="BZ126" s="36" t="str">
        <f ca="true">+IF(OFFSET('Water Data'!$E$29,0,10*ROW('Water Data'!E120))="","",OFFSET('Water Data'!$E$29,0,10*ROW('Water Data'!E120)))</f>
        <v/>
      </c>
      <c r="CA126" s="36" t="str">
        <f ca="true">+IF(OFFSET('Water Data'!$E$30,0,10*ROW('Water Data'!E120))="","",OFFSET('Water Data'!$E$30,0,10*ROW('Water Data'!E120)))</f>
        <v/>
      </c>
      <c r="CB126" s="36" t="str">
        <f ca="true">+IF(OFFSET('Water Data'!$F$28,0,10*ROW('Water Data'!F120))="","",OFFSET('Water Data'!$F$28,0,10*ROW('Water Data'!F120)))</f>
        <v/>
      </c>
      <c r="CC126" s="36" t="str">
        <f ca="true">+IF(OFFSET('Water Data'!$F$29,0,10*ROW('Water Data'!F120))="","",OFFSET('Water Data'!$F$29,0,10*ROW('Water Data'!F120)))</f>
        <v/>
      </c>
      <c r="CD126" s="36" t="str">
        <f ca="true">+IF(OFFSET('Water Data'!$F$30,0,10*ROW('Water Data'!F120))="","",OFFSET('Water Data'!$F$30,0,10*ROW('Water Data'!F120)))</f>
        <v/>
      </c>
      <c r="CE126" s="36" t="str">
        <f ca="true">+IF(OFFSET('Water Data'!$G$28,0,10*ROW('Water Data'!G120))="","",OFFSET('Water Data'!$G$28,0,10*ROW('Water Data'!G120)))</f>
        <v/>
      </c>
      <c r="CF126" s="36" t="str">
        <f ca="true">+IF(OFFSET('Water Data'!$G$29,0,10*ROW('Water Data'!G120))="","",OFFSET('Water Data'!$G$29,0,10*ROW('Water Data'!G120)))</f>
        <v/>
      </c>
      <c r="CG126" s="36" t="str">
        <f ca="true">+IF(OFFSET('Water Data'!$G$30,0,10*ROW('Water Data'!G120))="","",OFFSET('Water Data'!$G$30,0,10*ROW('Water Data'!G120)))</f>
        <v/>
      </c>
      <c r="CH126" s="36" t="str">
        <f ca="true">+IF(OFFSET('Water Data'!$H$28,0,10*ROW('Water Data'!H120))="","",OFFSET('Water Data'!$H$28,0,10*ROW('Water Data'!H120)))</f>
        <v/>
      </c>
      <c r="CI126" s="36" t="str">
        <f ca="true">+IF(OFFSET('Water Data'!$H$29,0,10*ROW('Water Data'!H120))="","",OFFSET('Water Data'!$H$29,0,10*ROW('Water Data'!H120)))</f>
        <v/>
      </c>
      <c r="CJ126" s="36" t="str">
        <f ca="true">+IF(OFFSET('Water Data'!$H$30,0,10*ROW('Water Data'!H120))="","",OFFSET('Water Data'!$H$30,0,10*ROW('Water Data'!H120)))</f>
        <v/>
      </c>
      <c r="CK126" s="36" t="str">
        <f ca="true">+IF(OFFSET('Sanitation Data'!$C$29,0,10*ROW('Sanitation Data'!C120))="","",OFFSET('Sanitation Data'!$C$29,0,10*ROW('Sanitation Data'!C120)))</f>
        <v/>
      </c>
      <c r="CL126" s="36" t="str">
        <f ca="true">+IF(OFFSET('Sanitation Data'!$C$30,0,10*ROW('Sanitation Data'!C120))="","",OFFSET('Sanitation Data'!$C$30,0,10*ROW('Sanitation Data'!C120)))</f>
        <v/>
      </c>
      <c r="CM126" s="36" t="str">
        <f ca="true">+IF(OFFSET('Sanitation Data'!$C$31,0,10*ROW('Sanitation Data'!C120))="","",OFFSET('Sanitation Data'!$C$31,0,10*ROW('Sanitation Data'!C120)))</f>
        <v/>
      </c>
      <c r="CN126" s="36" t="str">
        <f ca="true">+IF(OFFSET('Sanitation Data'!$C$32,0,10*ROW('Sanitation Data'!C120))="","",OFFSET('Sanitation Data'!$C$32,0,10*ROW('Sanitation Data'!C120)))</f>
        <v/>
      </c>
      <c r="CO126" s="36" t="str">
        <f ca="true">+IF(OFFSET('Sanitation Data'!$C$33,0,10*ROW('Sanitation Data'!C120))="","",OFFSET('Sanitation Data'!$C$33,0,10*ROW('Sanitation Data'!C120)))</f>
        <v/>
      </c>
      <c r="CP126" s="36" t="str">
        <f ca="true">+IF(OFFSET('Sanitation Data'!$D$29,0,10*ROW('Sanitation Data'!D120))="","",OFFSET('Sanitation Data'!$D$29,0,10*ROW('Sanitation Data'!D120)))</f>
        <v/>
      </c>
      <c r="CQ126" s="36" t="str">
        <f ca="true">+IF(OFFSET('Sanitation Data'!$D$30,0,10*ROW('Sanitation Data'!D120))="","",OFFSET('Sanitation Data'!$D$30,0,10*ROW('Sanitation Data'!D120)))</f>
        <v/>
      </c>
      <c r="CR126" s="36" t="str">
        <f ca="true">+IF(OFFSET('Sanitation Data'!$D$31,0,10*ROW('Sanitation Data'!D120))="","",OFFSET('Sanitation Data'!$D$31,0,10*ROW('Sanitation Data'!D120)))</f>
        <v/>
      </c>
      <c r="CS126" s="36" t="str">
        <f ca="true">+IF(OFFSET('Sanitation Data'!$D$32,0,10*ROW('Sanitation Data'!D120))="","",OFFSET('Sanitation Data'!$D$32,0,10*ROW('Sanitation Data'!D120)))</f>
        <v/>
      </c>
      <c r="CT126" s="36" t="str">
        <f ca="true">+IF(OFFSET('Sanitation Data'!$D$33,0,10*ROW('Sanitation Data'!D120))="","",OFFSET('Sanitation Data'!$D$33,0,10*ROW('Sanitation Data'!D120)))</f>
        <v/>
      </c>
      <c r="CU126" s="36" t="str">
        <f ca="true">+IF(OFFSET('Sanitation Data'!$E$29,0,10*ROW('Sanitation Data'!E120))="","",OFFSET('Sanitation Data'!$E$29,0,10*ROW('Sanitation Data'!E120)))</f>
        <v/>
      </c>
      <c r="CV126" s="36" t="str">
        <f ca="true">+IF(OFFSET('Sanitation Data'!$E$30,0,10*ROW('Sanitation Data'!E120))="","",OFFSET('Sanitation Data'!$E$30,0,10*ROW('Sanitation Data'!E120)))</f>
        <v/>
      </c>
      <c r="CW126" s="36" t="str">
        <f ca="true">+IF(OFFSET('Sanitation Data'!$E$31,0,10*ROW('Sanitation Data'!E120))="","",OFFSET('Sanitation Data'!$E$31,0,10*ROW('Sanitation Data'!E120)))</f>
        <v/>
      </c>
      <c r="CX126" s="36" t="str">
        <f ca="true">+IF(OFFSET('Sanitation Data'!$E$32,0,10*ROW('Sanitation Data'!E120))="","",OFFSET('Sanitation Data'!$E$32,0,10*ROW('Sanitation Data'!E120)))</f>
        <v/>
      </c>
      <c r="CY126" s="36" t="str">
        <f ca="true">+IF(OFFSET('Sanitation Data'!$E$33,0,10*ROW('Sanitation Data'!E120))="","",OFFSET('Sanitation Data'!$E$33,0,10*ROW('Sanitation Data'!E120)))</f>
        <v/>
      </c>
      <c r="CZ126" s="36" t="str">
        <f ca="true">+IF(OFFSET('Sanitation Data'!$F$29,0,10*ROW('Sanitation Data'!F120))="","",OFFSET('Sanitation Data'!$F$29,0,10*ROW('Sanitation Data'!F120)))</f>
        <v/>
      </c>
      <c r="DA126" s="36" t="str">
        <f ca="true">+IF(OFFSET('Sanitation Data'!$F$30,0,10*ROW('Sanitation Data'!F120))="","",OFFSET('Sanitation Data'!$F$30,0,10*ROW('Sanitation Data'!F120)))</f>
        <v/>
      </c>
      <c r="DB126" s="36" t="str">
        <f ca="true">+IF(OFFSET('Sanitation Data'!$F$31,0,10*ROW('Sanitation Data'!F120))="","",OFFSET('Sanitation Data'!$F$31,0,10*ROW('Sanitation Data'!F120)))</f>
        <v/>
      </c>
      <c r="DC126" s="36" t="str">
        <f ca="true">+IF(OFFSET('Sanitation Data'!$F$32,0,10*ROW('Sanitation Data'!F120))="","",OFFSET('Sanitation Data'!$F$32,0,10*ROW('Sanitation Data'!F120)))</f>
        <v/>
      </c>
      <c r="DD126" s="36" t="str">
        <f ca="true">+IF(OFFSET('Sanitation Data'!$F$33,0,10*ROW('Sanitation Data'!F120))="","",OFFSET('Sanitation Data'!$F$33,0,10*ROW('Sanitation Data'!F120)))</f>
        <v/>
      </c>
      <c r="DE126" s="36" t="str">
        <f ca="true">+IF(OFFSET('Sanitation Data'!$G$29,0,10*ROW('Sanitation Data'!G120))="","",OFFSET('Sanitation Data'!$G$29,0,10*ROW('Sanitation Data'!G120)))</f>
        <v/>
      </c>
      <c r="DF126" s="36" t="str">
        <f ca="true">+IF(OFFSET('Sanitation Data'!$G$30,0,10*ROW('Sanitation Data'!G120))="","",OFFSET('Sanitation Data'!$G$30,0,10*ROW('Sanitation Data'!G120)))</f>
        <v/>
      </c>
      <c r="DG126" s="36" t="str">
        <f ca="true">+IF(OFFSET('Sanitation Data'!$G$31,0,10*ROW('Sanitation Data'!G120))="","",OFFSET('Sanitation Data'!$G$31,0,10*ROW('Sanitation Data'!G120)))</f>
        <v/>
      </c>
      <c r="DH126" s="36" t="str">
        <f ca="true">+IF(OFFSET('Sanitation Data'!$G$32,0,10*ROW('Sanitation Data'!G120))="","",OFFSET('Sanitation Data'!$G$32,0,10*ROW('Sanitation Data'!G120)))</f>
        <v/>
      </c>
      <c r="DI126" s="36" t="str">
        <f ca="true">+IF(OFFSET('Sanitation Data'!$G$33,0,10*ROW('Sanitation Data'!G120))="","",OFFSET('Sanitation Data'!$G$33,0,10*ROW('Sanitation Data'!G120)))</f>
        <v/>
      </c>
      <c r="DJ126" s="36" t="str">
        <f ca="true">+IF(OFFSET('Sanitation Data'!$H$29,0,10*ROW('Sanitation Data'!H120))="","",OFFSET('Sanitation Data'!$H$29,0,10*ROW('Sanitation Data'!H120)))</f>
        <v/>
      </c>
      <c r="DK126" s="36" t="str">
        <f ca="true">+IF(OFFSET('Sanitation Data'!$H$30,0,10*ROW('Sanitation Data'!H120))="","",OFFSET('Sanitation Data'!$H$30,0,10*ROW('Sanitation Data'!H120)))</f>
        <v/>
      </c>
      <c r="DL126" s="36" t="str">
        <f ca="true">+IF(OFFSET('Sanitation Data'!$H$31,0,10*ROW('Sanitation Data'!H120))="","",OFFSET('Sanitation Data'!$H$31,0,10*ROW('Sanitation Data'!H120)))</f>
        <v/>
      </c>
      <c r="DM126" s="36" t="str">
        <f ca="true">+IF(OFFSET('Sanitation Data'!$H$32,0,10*ROW('Sanitation Data'!H120))="","",OFFSET('Sanitation Data'!$H$32,0,10*ROW('Sanitation Data'!H120)))</f>
        <v/>
      </c>
      <c r="DN126" s="36" t="str">
        <f ca="true">+IF(OFFSET('Sanitation Data'!$H$33,0,10*ROW('Sanitation Data'!H120))="","",OFFSET('Sanitation Data'!$H$33,0,10*ROW('Sanitation Data'!H120)))</f>
        <v/>
      </c>
      <c r="DO126" s="36" t="str">
        <f ca="true">+IF(OFFSET('Hygiene Data'!$C$12,0,10*ROW('Hygiene Data'!C120))="","",OFFSET('Hygiene Data'!$C$12,0,10*ROW('Hygiene Data'!C120)))</f>
        <v/>
      </c>
      <c r="DP126" s="36" t="str">
        <f ca="true">+IF(OFFSET('Hygiene Data'!$C$13,0,10*ROW('Hygiene Data'!C120))="","",OFFSET('Hygiene Data'!$C$13,0,10*ROW('Hygiene Data'!C120)))</f>
        <v/>
      </c>
      <c r="DQ126" s="36" t="str">
        <f ca="true">+IF(OFFSET('Hygiene Data'!$C$14,0,10*ROW('Hygiene Data'!C120))="","",OFFSET('Hygiene Data'!$C$14,0,10*ROW('Hygiene Data'!C120)))</f>
        <v/>
      </c>
      <c r="DR126" s="36" t="str">
        <f ca="true">+IF(OFFSET('Hygiene Data'!$D$12,0,10*ROW('Hygiene Data'!D120))="","",OFFSET('Hygiene Data'!$D$12,0,10*ROW('Hygiene Data'!D120)))</f>
        <v/>
      </c>
      <c r="DS126" s="36" t="str">
        <f ca="true">+IF(OFFSET('Hygiene Data'!$D$13,0,10*ROW('Hygiene Data'!D120))="","",OFFSET('Hygiene Data'!$D$13,0,10*ROW('Hygiene Data'!D120)))</f>
        <v/>
      </c>
      <c r="DT126" s="36" t="str">
        <f ca="true">+IF(OFFSET('Hygiene Data'!$D$14,0,10*ROW('Hygiene Data'!D120))="","",OFFSET('Hygiene Data'!$D$14,0,10*ROW('Hygiene Data'!D120)))</f>
        <v/>
      </c>
      <c r="DU126" s="36" t="str">
        <f ca="true">+IF(OFFSET('Hygiene Data'!$E$12,0,10*ROW('Hygiene Data'!E120))="","",OFFSET('Hygiene Data'!$E$12,0,10*ROW('Hygiene Data'!E120)))</f>
        <v/>
      </c>
      <c r="DV126" s="36" t="str">
        <f ca="true">+IF(OFFSET('Hygiene Data'!$E$13,0,10*ROW('Hygiene Data'!E120))="","",OFFSET('Hygiene Data'!$E$13,0,10*ROW('Hygiene Data'!E120)))</f>
        <v/>
      </c>
      <c r="DW126" s="36" t="str">
        <f ca="true">+IF(OFFSET('Hygiene Data'!$E$14,0,10*ROW('Hygiene Data'!E120))="","",OFFSET('Hygiene Data'!$E$14,0,10*ROW('Hygiene Data'!E120)))</f>
        <v/>
      </c>
      <c r="DX126" s="36" t="str">
        <f ca="true">+IF(OFFSET('Hygiene Data'!$F$12,0,10*ROW('Hygiene Data'!F120))="","",OFFSET('Hygiene Data'!$F$12,0,10*ROW('Hygiene Data'!F120)))</f>
        <v/>
      </c>
      <c r="DY126" s="36" t="str">
        <f ca="true">+IF(OFFSET('Hygiene Data'!$F$13,0,10*ROW('Hygiene Data'!F120))="","",OFFSET('Hygiene Data'!$F$13,0,10*ROW('Hygiene Data'!F120)))</f>
        <v/>
      </c>
      <c r="DZ126" s="36" t="str">
        <f ca="true">+IF(OFFSET('Hygiene Data'!$F$14,0,10*ROW('Hygiene Data'!F120))="","",OFFSET('Hygiene Data'!$F$14,0,10*ROW('Hygiene Data'!F120)))</f>
        <v/>
      </c>
      <c r="EA126" s="36" t="str">
        <f ca="true">+IF(OFFSET('Hygiene Data'!$G$12,0,10*ROW('Hygiene Data'!G120))="","",OFFSET('Hygiene Data'!$G$12,0,10*ROW('Hygiene Data'!G120)))</f>
        <v/>
      </c>
      <c r="EB126" s="36" t="str">
        <f ca="true">+IF(OFFSET('Hygiene Data'!$G$13,0,10*ROW('Hygiene Data'!G120))="","",OFFSET('Hygiene Data'!$G$13,0,10*ROW('Hygiene Data'!G120)))</f>
        <v/>
      </c>
      <c r="EC126" s="36" t="str">
        <f ca="true">+IF(OFFSET('Hygiene Data'!$G$14,0,10*ROW('Hygiene Data'!G120))="","",OFFSET('Hygiene Data'!$G$14,0,10*ROW('Hygiene Data'!G120)))</f>
        <v/>
      </c>
      <c r="ED126" s="36" t="str">
        <f ca="true">+IF(OFFSET('Hygiene Data'!$H$12,0,10*ROW('Hygiene Data'!H120))="","",OFFSET('Hygiene Data'!$H$12,0,10*ROW('Hygiene Data'!H120)))</f>
        <v/>
      </c>
      <c r="EE126" s="36" t="str">
        <f ca="true">+IF(OFFSET('Hygiene Data'!$H$13,0,10*ROW('Hygiene Data'!H120))="","",OFFSET('Hygiene Data'!$H$13,0,10*ROW('Hygiene Data'!H120)))</f>
        <v/>
      </c>
      <c r="EF126" s="36" t="str">
        <f ca="true">+IF(OFFSET('Hygiene Data'!$H$14,0,10*ROW('Hygiene Data'!H120))="","",OFFSET('Hygiene Data'!$H$14,0,10*ROW('Hygiene Data'!H120)))</f>
        <v/>
      </c>
    </row>
    <row r="127" x14ac:dyDescent="0.2">
      <c r="A127" s="59" t="str">
        <f ca="true">+IF(OFFSET('Water Data'!$B$1,0,10*ROW('Water Data'!B124))="","",OFFSET('Water Data'!$B$1,0,10*ROW('Water Data'!B124)))</f>
        <v/>
      </c>
      <c r="B127" s="59" t="str">
        <f ca="true">+IF(OFFSET('Water Data'!$A$3,0,10*ROW('Water Data'!A124))="","",OFFSET('Water Data'!$A$3,0,10*ROW('Water Data'!A124)))</f>
        <v/>
      </c>
      <c r="C127" s="59" t="str">
        <f ca="true">+IF(OFFSET('Water Data'!$C$3,0,10*ROW('Water Data'!C124))="","",OFFSET('Water Data'!$C$3,0,10*ROW('Water Data'!C124)))</f>
        <v/>
      </c>
      <c r="D127" s="252"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52"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52"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52"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52"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52"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52"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52"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52"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52"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52"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52"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52"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52"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52"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52"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52"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52"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3"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3"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3"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3"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3"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3"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3"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3"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3"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3"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3"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3"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3"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3"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3"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3"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3"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3"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3"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3"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3"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3"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3"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3"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3"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3"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3"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3"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3"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3"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4"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4"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4"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4"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4"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4"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4"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4"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4"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4"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4"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4"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4"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4"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4"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4"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4"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4"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6" t="str">
        <f ca="true">+IF(OFFSET('Water Data'!$C$28,0,10*ROW('Water Data'!C121))="","",OFFSET('Water Data'!$C$28,0,10*ROW('Water Data'!C121)))</f>
        <v/>
      </c>
      <c r="BT127" s="36" t="str">
        <f ca="true">+IF(OFFSET('Water Data'!$C$29,0,10*ROW('Water Data'!C121))="","",OFFSET('Water Data'!$C$29,0,10*ROW('Water Data'!C121)))</f>
        <v/>
      </c>
      <c r="BU127" s="36" t="str">
        <f ca="true">+IF(OFFSET('Water Data'!$C$30,0,10*ROW('Water Data'!C121))="","",OFFSET('Water Data'!$C$30,0,10*ROW('Water Data'!C121)))</f>
        <v/>
      </c>
      <c r="BV127" s="36" t="str">
        <f ca="true">+IF(OFFSET('Water Data'!$D$28,0,10*ROW('Water Data'!D121))="","",OFFSET('Water Data'!$D$28,0,10*ROW('Water Data'!D121)))</f>
        <v/>
      </c>
      <c r="BW127" s="36" t="str">
        <f ca="true">+IF(OFFSET('Water Data'!$D$29,0,10*ROW('Water Data'!D121))="","",OFFSET('Water Data'!$D$29,0,10*ROW('Water Data'!D121)))</f>
        <v/>
      </c>
      <c r="BX127" s="36" t="str">
        <f ca="true">+IF(OFFSET('Water Data'!$D$30,0,10*ROW('Water Data'!D121))="","",OFFSET('Water Data'!$D$30,0,10*ROW('Water Data'!D121)))</f>
        <v/>
      </c>
      <c r="BY127" s="36" t="str">
        <f ca="true">+IF(OFFSET('Water Data'!$E$28,0,10*ROW('Water Data'!E121))="","",OFFSET('Water Data'!$E$28,0,10*ROW('Water Data'!E121)))</f>
        <v/>
      </c>
      <c r="BZ127" s="36" t="str">
        <f ca="true">+IF(OFFSET('Water Data'!$E$29,0,10*ROW('Water Data'!E121))="","",OFFSET('Water Data'!$E$29,0,10*ROW('Water Data'!E121)))</f>
        <v/>
      </c>
      <c r="CA127" s="36" t="str">
        <f ca="true">+IF(OFFSET('Water Data'!$E$30,0,10*ROW('Water Data'!E121))="","",OFFSET('Water Data'!$E$30,0,10*ROW('Water Data'!E121)))</f>
        <v/>
      </c>
      <c r="CB127" s="36" t="str">
        <f ca="true">+IF(OFFSET('Water Data'!$F$28,0,10*ROW('Water Data'!F121))="","",OFFSET('Water Data'!$F$28,0,10*ROW('Water Data'!F121)))</f>
        <v/>
      </c>
      <c r="CC127" s="36" t="str">
        <f ca="true">+IF(OFFSET('Water Data'!$F$29,0,10*ROW('Water Data'!F121))="","",OFFSET('Water Data'!$F$29,0,10*ROW('Water Data'!F121)))</f>
        <v/>
      </c>
      <c r="CD127" s="36" t="str">
        <f ca="true">+IF(OFFSET('Water Data'!$F$30,0,10*ROW('Water Data'!F121))="","",OFFSET('Water Data'!$F$30,0,10*ROW('Water Data'!F121)))</f>
        <v/>
      </c>
      <c r="CE127" s="36" t="str">
        <f ca="true">+IF(OFFSET('Water Data'!$G$28,0,10*ROW('Water Data'!G121))="","",OFFSET('Water Data'!$G$28,0,10*ROW('Water Data'!G121)))</f>
        <v/>
      </c>
      <c r="CF127" s="36" t="str">
        <f ca="true">+IF(OFFSET('Water Data'!$G$29,0,10*ROW('Water Data'!G121))="","",OFFSET('Water Data'!$G$29,0,10*ROW('Water Data'!G121)))</f>
        <v/>
      </c>
      <c r="CG127" s="36" t="str">
        <f ca="true">+IF(OFFSET('Water Data'!$G$30,0,10*ROW('Water Data'!G121))="","",OFFSET('Water Data'!$G$30,0,10*ROW('Water Data'!G121)))</f>
        <v/>
      </c>
      <c r="CH127" s="36" t="str">
        <f ca="true">+IF(OFFSET('Water Data'!$H$28,0,10*ROW('Water Data'!H121))="","",OFFSET('Water Data'!$H$28,0,10*ROW('Water Data'!H121)))</f>
        <v/>
      </c>
      <c r="CI127" s="36" t="str">
        <f ca="true">+IF(OFFSET('Water Data'!$H$29,0,10*ROW('Water Data'!H121))="","",OFFSET('Water Data'!$H$29,0,10*ROW('Water Data'!H121)))</f>
        <v/>
      </c>
      <c r="CJ127" s="36" t="str">
        <f ca="true">+IF(OFFSET('Water Data'!$H$30,0,10*ROW('Water Data'!H121))="","",OFFSET('Water Data'!$H$30,0,10*ROW('Water Data'!H121)))</f>
        <v/>
      </c>
      <c r="CK127" s="36" t="str">
        <f ca="true">+IF(OFFSET('Sanitation Data'!$C$29,0,10*ROW('Sanitation Data'!C121))="","",OFFSET('Sanitation Data'!$C$29,0,10*ROW('Sanitation Data'!C121)))</f>
        <v/>
      </c>
      <c r="CL127" s="36" t="str">
        <f ca="true">+IF(OFFSET('Sanitation Data'!$C$30,0,10*ROW('Sanitation Data'!C121))="","",OFFSET('Sanitation Data'!$C$30,0,10*ROW('Sanitation Data'!C121)))</f>
        <v/>
      </c>
      <c r="CM127" s="36" t="str">
        <f ca="true">+IF(OFFSET('Sanitation Data'!$C$31,0,10*ROW('Sanitation Data'!C121))="","",OFFSET('Sanitation Data'!$C$31,0,10*ROW('Sanitation Data'!C121)))</f>
        <v/>
      </c>
      <c r="CN127" s="36" t="str">
        <f ca="true">+IF(OFFSET('Sanitation Data'!$C$32,0,10*ROW('Sanitation Data'!C121))="","",OFFSET('Sanitation Data'!$C$32,0,10*ROW('Sanitation Data'!C121)))</f>
        <v/>
      </c>
      <c r="CO127" s="36" t="str">
        <f ca="true">+IF(OFFSET('Sanitation Data'!$C$33,0,10*ROW('Sanitation Data'!C121))="","",OFFSET('Sanitation Data'!$C$33,0,10*ROW('Sanitation Data'!C121)))</f>
        <v/>
      </c>
      <c r="CP127" s="36" t="str">
        <f ca="true">+IF(OFFSET('Sanitation Data'!$D$29,0,10*ROW('Sanitation Data'!D121))="","",OFFSET('Sanitation Data'!$D$29,0,10*ROW('Sanitation Data'!D121)))</f>
        <v/>
      </c>
      <c r="CQ127" s="36" t="str">
        <f ca="true">+IF(OFFSET('Sanitation Data'!$D$30,0,10*ROW('Sanitation Data'!D121))="","",OFFSET('Sanitation Data'!$D$30,0,10*ROW('Sanitation Data'!D121)))</f>
        <v/>
      </c>
      <c r="CR127" s="36" t="str">
        <f ca="true">+IF(OFFSET('Sanitation Data'!$D$31,0,10*ROW('Sanitation Data'!D121))="","",OFFSET('Sanitation Data'!$D$31,0,10*ROW('Sanitation Data'!D121)))</f>
        <v/>
      </c>
      <c r="CS127" s="36" t="str">
        <f ca="true">+IF(OFFSET('Sanitation Data'!$D$32,0,10*ROW('Sanitation Data'!D121))="","",OFFSET('Sanitation Data'!$D$32,0,10*ROW('Sanitation Data'!D121)))</f>
        <v/>
      </c>
      <c r="CT127" s="36" t="str">
        <f ca="true">+IF(OFFSET('Sanitation Data'!$D$33,0,10*ROW('Sanitation Data'!D121))="","",OFFSET('Sanitation Data'!$D$33,0,10*ROW('Sanitation Data'!D121)))</f>
        <v/>
      </c>
      <c r="CU127" s="36" t="str">
        <f ca="true">+IF(OFFSET('Sanitation Data'!$E$29,0,10*ROW('Sanitation Data'!E121))="","",OFFSET('Sanitation Data'!$E$29,0,10*ROW('Sanitation Data'!E121)))</f>
        <v/>
      </c>
      <c r="CV127" s="36" t="str">
        <f ca="true">+IF(OFFSET('Sanitation Data'!$E$30,0,10*ROW('Sanitation Data'!E121))="","",OFFSET('Sanitation Data'!$E$30,0,10*ROW('Sanitation Data'!E121)))</f>
        <v/>
      </c>
      <c r="CW127" s="36" t="str">
        <f ca="true">+IF(OFFSET('Sanitation Data'!$E$31,0,10*ROW('Sanitation Data'!E121))="","",OFFSET('Sanitation Data'!$E$31,0,10*ROW('Sanitation Data'!E121)))</f>
        <v/>
      </c>
      <c r="CX127" s="36" t="str">
        <f ca="true">+IF(OFFSET('Sanitation Data'!$E$32,0,10*ROW('Sanitation Data'!E121))="","",OFFSET('Sanitation Data'!$E$32,0,10*ROW('Sanitation Data'!E121)))</f>
        <v/>
      </c>
      <c r="CY127" s="36" t="str">
        <f ca="true">+IF(OFFSET('Sanitation Data'!$E$33,0,10*ROW('Sanitation Data'!E121))="","",OFFSET('Sanitation Data'!$E$33,0,10*ROW('Sanitation Data'!E121)))</f>
        <v/>
      </c>
      <c r="CZ127" s="36" t="str">
        <f ca="true">+IF(OFFSET('Sanitation Data'!$F$29,0,10*ROW('Sanitation Data'!F121))="","",OFFSET('Sanitation Data'!$F$29,0,10*ROW('Sanitation Data'!F121)))</f>
        <v/>
      </c>
      <c r="DA127" s="36" t="str">
        <f ca="true">+IF(OFFSET('Sanitation Data'!$F$30,0,10*ROW('Sanitation Data'!F121))="","",OFFSET('Sanitation Data'!$F$30,0,10*ROW('Sanitation Data'!F121)))</f>
        <v/>
      </c>
      <c r="DB127" s="36" t="str">
        <f ca="true">+IF(OFFSET('Sanitation Data'!$F$31,0,10*ROW('Sanitation Data'!F121))="","",OFFSET('Sanitation Data'!$F$31,0,10*ROW('Sanitation Data'!F121)))</f>
        <v/>
      </c>
      <c r="DC127" s="36" t="str">
        <f ca="true">+IF(OFFSET('Sanitation Data'!$F$32,0,10*ROW('Sanitation Data'!F121))="","",OFFSET('Sanitation Data'!$F$32,0,10*ROW('Sanitation Data'!F121)))</f>
        <v/>
      </c>
      <c r="DD127" s="36" t="str">
        <f ca="true">+IF(OFFSET('Sanitation Data'!$F$33,0,10*ROW('Sanitation Data'!F121))="","",OFFSET('Sanitation Data'!$F$33,0,10*ROW('Sanitation Data'!F121)))</f>
        <v/>
      </c>
      <c r="DE127" s="36" t="str">
        <f ca="true">+IF(OFFSET('Sanitation Data'!$G$29,0,10*ROW('Sanitation Data'!G121))="","",OFFSET('Sanitation Data'!$G$29,0,10*ROW('Sanitation Data'!G121)))</f>
        <v/>
      </c>
      <c r="DF127" s="36" t="str">
        <f ca="true">+IF(OFFSET('Sanitation Data'!$G$30,0,10*ROW('Sanitation Data'!G121))="","",OFFSET('Sanitation Data'!$G$30,0,10*ROW('Sanitation Data'!G121)))</f>
        <v/>
      </c>
      <c r="DG127" s="36" t="str">
        <f ca="true">+IF(OFFSET('Sanitation Data'!$G$31,0,10*ROW('Sanitation Data'!G121))="","",OFFSET('Sanitation Data'!$G$31,0,10*ROW('Sanitation Data'!G121)))</f>
        <v/>
      </c>
      <c r="DH127" s="36" t="str">
        <f ca="true">+IF(OFFSET('Sanitation Data'!$G$32,0,10*ROW('Sanitation Data'!G121))="","",OFFSET('Sanitation Data'!$G$32,0,10*ROW('Sanitation Data'!G121)))</f>
        <v/>
      </c>
      <c r="DI127" s="36" t="str">
        <f ca="true">+IF(OFFSET('Sanitation Data'!$G$33,0,10*ROW('Sanitation Data'!G121))="","",OFFSET('Sanitation Data'!$G$33,0,10*ROW('Sanitation Data'!G121)))</f>
        <v/>
      </c>
      <c r="DJ127" s="36" t="str">
        <f ca="true">+IF(OFFSET('Sanitation Data'!$H$29,0,10*ROW('Sanitation Data'!H121))="","",OFFSET('Sanitation Data'!$H$29,0,10*ROW('Sanitation Data'!H121)))</f>
        <v/>
      </c>
      <c r="DK127" s="36" t="str">
        <f ca="true">+IF(OFFSET('Sanitation Data'!$H$30,0,10*ROW('Sanitation Data'!H121))="","",OFFSET('Sanitation Data'!$H$30,0,10*ROW('Sanitation Data'!H121)))</f>
        <v/>
      </c>
      <c r="DL127" s="36" t="str">
        <f ca="true">+IF(OFFSET('Sanitation Data'!$H$31,0,10*ROW('Sanitation Data'!H121))="","",OFFSET('Sanitation Data'!$H$31,0,10*ROW('Sanitation Data'!H121)))</f>
        <v/>
      </c>
      <c r="DM127" s="36" t="str">
        <f ca="true">+IF(OFFSET('Sanitation Data'!$H$32,0,10*ROW('Sanitation Data'!H121))="","",OFFSET('Sanitation Data'!$H$32,0,10*ROW('Sanitation Data'!H121)))</f>
        <v/>
      </c>
      <c r="DN127" s="36" t="str">
        <f ca="true">+IF(OFFSET('Sanitation Data'!$H$33,0,10*ROW('Sanitation Data'!H121))="","",OFFSET('Sanitation Data'!$H$33,0,10*ROW('Sanitation Data'!H121)))</f>
        <v/>
      </c>
      <c r="DO127" s="36" t="str">
        <f ca="true">+IF(OFFSET('Hygiene Data'!$C$12,0,10*ROW('Hygiene Data'!C121))="","",OFFSET('Hygiene Data'!$C$12,0,10*ROW('Hygiene Data'!C121)))</f>
        <v/>
      </c>
      <c r="DP127" s="36" t="str">
        <f ca="true">+IF(OFFSET('Hygiene Data'!$C$13,0,10*ROW('Hygiene Data'!C121))="","",OFFSET('Hygiene Data'!$C$13,0,10*ROW('Hygiene Data'!C121)))</f>
        <v/>
      </c>
      <c r="DQ127" s="36" t="str">
        <f ca="true">+IF(OFFSET('Hygiene Data'!$C$14,0,10*ROW('Hygiene Data'!C121))="","",OFFSET('Hygiene Data'!$C$14,0,10*ROW('Hygiene Data'!C121)))</f>
        <v/>
      </c>
      <c r="DR127" s="36" t="str">
        <f ca="true">+IF(OFFSET('Hygiene Data'!$D$12,0,10*ROW('Hygiene Data'!D121))="","",OFFSET('Hygiene Data'!$D$12,0,10*ROW('Hygiene Data'!D121)))</f>
        <v/>
      </c>
      <c r="DS127" s="36" t="str">
        <f ca="true">+IF(OFFSET('Hygiene Data'!$D$13,0,10*ROW('Hygiene Data'!D121))="","",OFFSET('Hygiene Data'!$D$13,0,10*ROW('Hygiene Data'!D121)))</f>
        <v/>
      </c>
      <c r="DT127" s="36" t="str">
        <f ca="true">+IF(OFFSET('Hygiene Data'!$D$14,0,10*ROW('Hygiene Data'!D121))="","",OFFSET('Hygiene Data'!$D$14,0,10*ROW('Hygiene Data'!D121)))</f>
        <v/>
      </c>
      <c r="DU127" s="36" t="str">
        <f ca="true">+IF(OFFSET('Hygiene Data'!$E$12,0,10*ROW('Hygiene Data'!E121))="","",OFFSET('Hygiene Data'!$E$12,0,10*ROW('Hygiene Data'!E121)))</f>
        <v/>
      </c>
      <c r="DV127" s="36" t="str">
        <f ca="true">+IF(OFFSET('Hygiene Data'!$E$13,0,10*ROW('Hygiene Data'!E121))="","",OFFSET('Hygiene Data'!$E$13,0,10*ROW('Hygiene Data'!E121)))</f>
        <v/>
      </c>
      <c r="DW127" s="36" t="str">
        <f ca="true">+IF(OFFSET('Hygiene Data'!$E$14,0,10*ROW('Hygiene Data'!E121))="","",OFFSET('Hygiene Data'!$E$14,0,10*ROW('Hygiene Data'!E121)))</f>
        <v/>
      </c>
      <c r="DX127" s="36" t="str">
        <f ca="true">+IF(OFFSET('Hygiene Data'!$F$12,0,10*ROW('Hygiene Data'!F121))="","",OFFSET('Hygiene Data'!$F$12,0,10*ROW('Hygiene Data'!F121)))</f>
        <v/>
      </c>
      <c r="DY127" s="36" t="str">
        <f ca="true">+IF(OFFSET('Hygiene Data'!$F$13,0,10*ROW('Hygiene Data'!F121))="","",OFFSET('Hygiene Data'!$F$13,0,10*ROW('Hygiene Data'!F121)))</f>
        <v/>
      </c>
      <c r="DZ127" s="36" t="str">
        <f ca="true">+IF(OFFSET('Hygiene Data'!$F$14,0,10*ROW('Hygiene Data'!F121))="","",OFFSET('Hygiene Data'!$F$14,0,10*ROW('Hygiene Data'!F121)))</f>
        <v/>
      </c>
      <c r="EA127" s="36" t="str">
        <f ca="true">+IF(OFFSET('Hygiene Data'!$G$12,0,10*ROW('Hygiene Data'!G121))="","",OFFSET('Hygiene Data'!$G$12,0,10*ROW('Hygiene Data'!G121)))</f>
        <v/>
      </c>
      <c r="EB127" s="36" t="str">
        <f ca="true">+IF(OFFSET('Hygiene Data'!$G$13,0,10*ROW('Hygiene Data'!G121))="","",OFFSET('Hygiene Data'!$G$13,0,10*ROW('Hygiene Data'!G121)))</f>
        <v/>
      </c>
      <c r="EC127" s="36" t="str">
        <f ca="true">+IF(OFFSET('Hygiene Data'!$G$14,0,10*ROW('Hygiene Data'!G121))="","",OFFSET('Hygiene Data'!$G$14,0,10*ROW('Hygiene Data'!G121)))</f>
        <v/>
      </c>
      <c r="ED127" s="36" t="str">
        <f ca="true">+IF(OFFSET('Hygiene Data'!$H$12,0,10*ROW('Hygiene Data'!H121))="","",OFFSET('Hygiene Data'!$H$12,0,10*ROW('Hygiene Data'!H121)))</f>
        <v/>
      </c>
      <c r="EE127" s="36" t="str">
        <f ca="true">+IF(OFFSET('Hygiene Data'!$H$13,0,10*ROW('Hygiene Data'!H121))="","",OFFSET('Hygiene Data'!$H$13,0,10*ROW('Hygiene Data'!H121)))</f>
        <v/>
      </c>
      <c r="EF127" s="36" t="str">
        <f ca="true">+IF(OFFSET('Hygiene Data'!$H$14,0,10*ROW('Hygiene Data'!H121))="","",OFFSET('Hygiene Data'!$H$14,0,10*ROW('Hygiene Data'!H121)))</f>
        <v/>
      </c>
    </row>
    <row r="128" x14ac:dyDescent="0.2">
      <c r="A128" s="59" t="str">
        <f ca="true">+IF(OFFSET('Water Data'!$B$1,0,10*ROW('Water Data'!B125))="","",OFFSET('Water Data'!$B$1,0,10*ROW('Water Data'!B125)))</f>
        <v/>
      </c>
      <c r="B128" s="59" t="str">
        <f ca="true">+IF(OFFSET('Water Data'!$A$3,0,10*ROW('Water Data'!A125))="","",OFFSET('Water Data'!$A$3,0,10*ROW('Water Data'!A125)))</f>
        <v/>
      </c>
      <c r="C128" s="59" t="str">
        <f ca="true">+IF(OFFSET('Water Data'!$C$3,0,10*ROW('Water Data'!C125))="","",OFFSET('Water Data'!$C$3,0,10*ROW('Water Data'!C125)))</f>
        <v/>
      </c>
      <c r="D128" s="252"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52"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52"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52"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52"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52"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52"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52"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52"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52"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52"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52"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52"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52"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52"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52"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52"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52"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3"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3"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3"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3"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3"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3"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3"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3"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3"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3"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3"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3"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3"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3"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3"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3"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3"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3"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3"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3"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3"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3"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3"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3"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3"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3"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3"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3"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3"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3"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4"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4"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4"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4"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4"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4"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4"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4"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4"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4"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4"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4"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4"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4"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4"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4"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4"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4"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6" t="str">
        <f ca="true">+IF(OFFSET('Water Data'!$C$28,0,10*ROW('Water Data'!C122))="","",OFFSET('Water Data'!$C$28,0,10*ROW('Water Data'!C122)))</f>
        <v/>
      </c>
      <c r="BT128" s="36" t="str">
        <f ca="true">+IF(OFFSET('Water Data'!$C$29,0,10*ROW('Water Data'!C122))="","",OFFSET('Water Data'!$C$29,0,10*ROW('Water Data'!C122)))</f>
        <v/>
      </c>
      <c r="BU128" s="36" t="str">
        <f ca="true">+IF(OFFSET('Water Data'!$C$30,0,10*ROW('Water Data'!C122))="","",OFFSET('Water Data'!$C$30,0,10*ROW('Water Data'!C122)))</f>
        <v/>
      </c>
      <c r="BV128" s="36" t="str">
        <f ca="true">+IF(OFFSET('Water Data'!$D$28,0,10*ROW('Water Data'!D122))="","",OFFSET('Water Data'!$D$28,0,10*ROW('Water Data'!D122)))</f>
        <v/>
      </c>
      <c r="BW128" s="36" t="str">
        <f ca="true">+IF(OFFSET('Water Data'!$D$29,0,10*ROW('Water Data'!D122))="","",OFFSET('Water Data'!$D$29,0,10*ROW('Water Data'!D122)))</f>
        <v/>
      </c>
      <c r="BX128" s="36" t="str">
        <f ca="true">+IF(OFFSET('Water Data'!$D$30,0,10*ROW('Water Data'!D122))="","",OFFSET('Water Data'!$D$30,0,10*ROW('Water Data'!D122)))</f>
        <v/>
      </c>
      <c r="BY128" s="36" t="str">
        <f ca="true">+IF(OFFSET('Water Data'!$E$28,0,10*ROW('Water Data'!E122))="","",OFFSET('Water Data'!$E$28,0,10*ROW('Water Data'!E122)))</f>
        <v/>
      </c>
      <c r="BZ128" s="36" t="str">
        <f ca="true">+IF(OFFSET('Water Data'!$E$29,0,10*ROW('Water Data'!E122))="","",OFFSET('Water Data'!$E$29,0,10*ROW('Water Data'!E122)))</f>
        <v/>
      </c>
      <c r="CA128" s="36" t="str">
        <f ca="true">+IF(OFFSET('Water Data'!$E$30,0,10*ROW('Water Data'!E122))="","",OFFSET('Water Data'!$E$30,0,10*ROW('Water Data'!E122)))</f>
        <v/>
      </c>
      <c r="CB128" s="36" t="str">
        <f ca="true">+IF(OFFSET('Water Data'!$F$28,0,10*ROW('Water Data'!F122))="","",OFFSET('Water Data'!$F$28,0,10*ROW('Water Data'!F122)))</f>
        <v/>
      </c>
      <c r="CC128" s="36" t="str">
        <f ca="true">+IF(OFFSET('Water Data'!$F$29,0,10*ROW('Water Data'!F122))="","",OFFSET('Water Data'!$F$29,0,10*ROW('Water Data'!F122)))</f>
        <v/>
      </c>
      <c r="CD128" s="36" t="str">
        <f ca="true">+IF(OFFSET('Water Data'!$F$30,0,10*ROW('Water Data'!F122))="","",OFFSET('Water Data'!$F$30,0,10*ROW('Water Data'!F122)))</f>
        <v/>
      </c>
      <c r="CE128" s="36" t="str">
        <f ca="true">+IF(OFFSET('Water Data'!$G$28,0,10*ROW('Water Data'!G122))="","",OFFSET('Water Data'!$G$28,0,10*ROW('Water Data'!G122)))</f>
        <v/>
      </c>
      <c r="CF128" s="36" t="str">
        <f ca="true">+IF(OFFSET('Water Data'!$G$29,0,10*ROW('Water Data'!G122))="","",OFFSET('Water Data'!$G$29,0,10*ROW('Water Data'!G122)))</f>
        <v/>
      </c>
      <c r="CG128" s="36" t="str">
        <f ca="true">+IF(OFFSET('Water Data'!$G$30,0,10*ROW('Water Data'!G122))="","",OFFSET('Water Data'!$G$30,0,10*ROW('Water Data'!G122)))</f>
        <v/>
      </c>
      <c r="CH128" s="36" t="str">
        <f ca="true">+IF(OFFSET('Water Data'!$H$28,0,10*ROW('Water Data'!H122))="","",OFFSET('Water Data'!$H$28,0,10*ROW('Water Data'!H122)))</f>
        <v/>
      </c>
      <c r="CI128" s="36" t="str">
        <f ca="true">+IF(OFFSET('Water Data'!$H$29,0,10*ROW('Water Data'!H122))="","",OFFSET('Water Data'!$H$29,0,10*ROW('Water Data'!H122)))</f>
        <v/>
      </c>
      <c r="CJ128" s="36" t="str">
        <f ca="true">+IF(OFFSET('Water Data'!$H$30,0,10*ROW('Water Data'!H122))="","",OFFSET('Water Data'!$H$30,0,10*ROW('Water Data'!H122)))</f>
        <v/>
      </c>
      <c r="CK128" s="36" t="str">
        <f ca="true">+IF(OFFSET('Sanitation Data'!$C$29,0,10*ROW('Sanitation Data'!C122))="","",OFFSET('Sanitation Data'!$C$29,0,10*ROW('Sanitation Data'!C122)))</f>
        <v/>
      </c>
      <c r="CL128" s="36" t="str">
        <f ca="true">+IF(OFFSET('Sanitation Data'!$C$30,0,10*ROW('Sanitation Data'!C122))="","",OFFSET('Sanitation Data'!$C$30,0,10*ROW('Sanitation Data'!C122)))</f>
        <v/>
      </c>
      <c r="CM128" s="36" t="str">
        <f ca="true">+IF(OFFSET('Sanitation Data'!$C$31,0,10*ROW('Sanitation Data'!C122))="","",OFFSET('Sanitation Data'!$C$31,0,10*ROW('Sanitation Data'!C122)))</f>
        <v/>
      </c>
      <c r="CN128" s="36" t="str">
        <f ca="true">+IF(OFFSET('Sanitation Data'!$C$32,0,10*ROW('Sanitation Data'!C122))="","",OFFSET('Sanitation Data'!$C$32,0,10*ROW('Sanitation Data'!C122)))</f>
        <v/>
      </c>
      <c r="CO128" s="36" t="str">
        <f ca="true">+IF(OFFSET('Sanitation Data'!$C$33,0,10*ROW('Sanitation Data'!C122))="","",OFFSET('Sanitation Data'!$C$33,0,10*ROW('Sanitation Data'!C122)))</f>
        <v/>
      </c>
      <c r="CP128" s="36" t="str">
        <f ca="true">+IF(OFFSET('Sanitation Data'!$D$29,0,10*ROW('Sanitation Data'!D122))="","",OFFSET('Sanitation Data'!$D$29,0,10*ROW('Sanitation Data'!D122)))</f>
        <v/>
      </c>
      <c r="CQ128" s="36" t="str">
        <f ca="true">+IF(OFFSET('Sanitation Data'!$D$30,0,10*ROW('Sanitation Data'!D122))="","",OFFSET('Sanitation Data'!$D$30,0,10*ROW('Sanitation Data'!D122)))</f>
        <v/>
      </c>
      <c r="CR128" s="36" t="str">
        <f ca="true">+IF(OFFSET('Sanitation Data'!$D$31,0,10*ROW('Sanitation Data'!D122))="","",OFFSET('Sanitation Data'!$D$31,0,10*ROW('Sanitation Data'!D122)))</f>
        <v/>
      </c>
      <c r="CS128" s="36" t="str">
        <f ca="true">+IF(OFFSET('Sanitation Data'!$D$32,0,10*ROW('Sanitation Data'!D122))="","",OFFSET('Sanitation Data'!$D$32,0,10*ROW('Sanitation Data'!D122)))</f>
        <v/>
      </c>
      <c r="CT128" s="36" t="str">
        <f ca="true">+IF(OFFSET('Sanitation Data'!$D$33,0,10*ROW('Sanitation Data'!D122))="","",OFFSET('Sanitation Data'!$D$33,0,10*ROW('Sanitation Data'!D122)))</f>
        <v/>
      </c>
      <c r="CU128" s="36" t="str">
        <f ca="true">+IF(OFFSET('Sanitation Data'!$E$29,0,10*ROW('Sanitation Data'!E122))="","",OFFSET('Sanitation Data'!$E$29,0,10*ROW('Sanitation Data'!E122)))</f>
        <v/>
      </c>
      <c r="CV128" s="36" t="str">
        <f ca="true">+IF(OFFSET('Sanitation Data'!$E$30,0,10*ROW('Sanitation Data'!E122))="","",OFFSET('Sanitation Data'!$E$30,0,10*ROW('Sanitation Data'!E122)))</f>
        <v/>
      </c>
      <c r="CW128" s="36" t="str">
        <f ca="true">+IF(OFFSET('Sanitation Data'!$E$31,0,10*ROW('Sanitation Data'!E122))="","",OFFSET('Sanitation Data'!$E$31,0,10*ROW('Sanitation Data'!E122)))</f>
        <v/>
      </c>
      <c r="CX128" s="36" t="str">
        <f ca="true">+IF(OFFSET('Sanitation Data'!$E$32,0,10*ROW('Sanitation Data'!E122))="","",OFFSET('Sanitation Data'!$E$32,0,10*ROW('Sanitation Data'!E122)))</f>
        <v/>
      </c>
      <c r="CY128" s="36" t="str">
        <f ca="true">+IF(OFFSET('Sanitation Data'!$E$33,0,10*ROW('Sanitation Data'!E122))="","",OFFSET('Sanitation Data'!$E$33,0,10*ROW('Sanitation Data'!E122)))</f>
        <v/>
      </c>
      <c r="CZ128" s="36" t="str">
        <f ca="true">+IF(OFFSET('Sanitation Data'!$F$29,0,10*ROW('Sanitation Data'!F122))="","",OFFSET('Sanitation Data'!$F$29,0,10*ROW('Sanitation Data'!F122)))</f>
        <v/>
      </c>
      <c r="DA128" s="36" t="str">
        <f ca="true">+IF(OFFSET('Sanitation Data'!$F$30,0,10*ROW('Sanitation Data'!F122))="","",OFFSET('Sanitation Data'!$F$30,0,10*ROW('Sanitation Data'!F122)))</f>
        <v/>
      </c>
      <c r="DB128" s="36" t="str">
        <f ca="true">+IF(OFFSET('Sanitation Data'!$F$31,0,10*ROW('Sanitation Data'!F122))="","",OFFSET('Sanitation Data'!$F$31,0,10*ROW('Sanitation Data'!F122)))</f>
        <v/>
      </c>
      <c r="DC128" s="36" t="str">
        <f ca="true">+IF(OFFSET('Sanitation Data'!$F$32,0,10*ROW('Sanitation Data'!F122))="","",OFFSET('Sanitation Data'!$F$32,0,10*ROW('Sanitation Data'!F122)))</f>
        <v/>
      </c>
      <c r="DD128" s="36" t="str">
        <f ca="true">+IF(OFFSET('Sanitation Data'!$F$33,0,10*ROW('Sanitation Data'!F122))="","",OFFSET('Sanitation Data'!$F$33,0,10*ROW('Sanitation Data'!F122)))</f>
        <v/>
      </c>
      <c r="DE128" s="36" t="str">
        <f ca="true">+IF(OFFSET('Sanitation Data'!$G$29,0,10*ROW('Sanitation Data'!G122))="","",OFFSET('Sanitation Data'!$G$29,0,10*ROW('Sanitation Data'!G122)))</f>
        <v/>
      </c>
      <c r="DF128" s="36" t="str">
        <f ca="true">+IF(OFFSET('Sanitation Data'!$G$30,0,10*ROW('Sanitation Data'!G122))="","",OFFSET('Sanitation Data'!$G$30,0,10*ROW('Sanitation Data'!G122)))</f>
        <v/>
      </c>
      <c r="DG128" s="36" t="str">
        <f ca="true">+IF(OFFSET('Sanitation Data'!$G$31,0,10*ROW('Sanitation Data'!G122))="","",OFFSET('Sanitation Data'!$G$31,0,10*ROW('Sanitation Data'!G122)))</f>
        <v/>
      </c>
      <c r="DH128" s="36" t="str">
        <f ca="true">+IF(OFFSET('Sanitation Data'!$G$32,0,10*ROW('Sanitation Data'!G122))="","",OFFSET('Sanitation Data'!$G$32,0,10*ROW('Sanitation Data'!G122)))</f>
        <v/>
      </c>
      <c r="DI128" s="36" t="str">
        <f ca="true">+IF(OFFSET('Sanitation Data'!$G$33,0,10*ROW('Sanitation Data'!G122))="","",OFFSET('Sanitation Data'!$G$33,0,10*ROW('Sanitation Data'!G122)))</f>
        <v/>
      </c>
      <c r="DJ128" s="36" t="str">
        <f ca="true">+IF(OFFSET('Sanitation Data'!$H$29,0,10*ROW('Sanitation Data'!H122))="","",OFFSET('Sanitation Data'!$H$29,0,10*ROW('Sanitation Data'!H122)))</f>
        <v/>
      </c>
      <c r="DK128" s="36" t="str">
        <f ca="true">+IF(OFFSET('Sanitation Data'!$H$30,0,10*ROW('Sanitation Data'!H122))="","",OFFSET('Sanitation Data'!$H$30,0,10*ROW('Sanitation Data'!H122)))</f>
        <v/>
      </c>
      <c r="DL128" s="36" t="str">
        <f ca="true">+IF(OFFSET('Sanitation Data'!$H$31,0,10*ROW('Sanitation Data'!H122))="","",OFFSET('Sanitation Data'!$H$31,0,10*ROW('Sanitation Data'!H122)))</f>
        <v/>
      </c>
      <c r="DM128" s="36" t="str">
        <f ca="true">+IF(OFFSET('Sanitation Data'!$H$32,0,10*ROW('Sanitation Data'!H122))="","",OFFSET('Sanitation Data'!$H$32,0,10*ROW('Sanitation Data'!H122)))</f>
        <v/>
      </c>
      <c r="DN128" s="36" t="str">
        <f ca="true">+IF(OFFSET('Sanitation Data'!$H$33,0,10*ROW('Sanitation Data'!H122))="","",OFFSET('Sanitation Data'!$H$33,0,10*ROW('Sanitation Data'!H122)))</f>
        <v/>
      </c>
      <c r="DO128" s="36" t="str">
        <f ca="true">+IF(OFFSET('Hygiene Data'!$C$12,0,10*ROW('Hygiene Data'!C122))="","",OFFSET('Hygiene Data'!$C$12,0,10*ROW('Hygiene Data'!C122)))</f>
        <v/>
      </c>
      <c r="DP128" s="36" t="str">
        <f ca="true">+IF(OFFSET('Hygiene Data'!$C$13,0,10*ROW('Hygiene Data'!C122))="","",OFFSET('Hygiene Data'!$C$13,0,10*ROW('Hygiene Data'!C122)))</f>
        <v/>
      </c>
      <c r="DQ128" s="36" t="str">
        <f ca="true">+IF(OFFSET('Hygiene Data'!$C$14,0,10*ROW('Hygiene Data'!C122))="","",OFFSET('Hygiene Data'!$C$14,0,10*ROW('Hygiene Data'!C122)))</f>
        <v/>
      </c>
      <c r="DR128" s="36" t="str">
        <f ca="true">+IF(OFFSET('Hygiene Data'!$D$12,0,10*ROW('Hygiene Data'!D122))="","",OFFSET('Hygiene Data'!$D$12,0,10*ROW('Hygiene Data'!D122)))</f>
        <v/>
      </c>
      <c r="DS128" s="36" t="str">
        <f ca="true">+IF(OFFSET('Hygiene Data'!$D$13,0,10*ROW('Hygiene Data'!D122))="","",OFFSET('Hygiene Data'!$D$13,0,10*ROW('Hygiene Data'!D122)))</f>
        <v/>
      </c>
      <c r="DT128" s="36" t="str">
        <f ca="true">+IF(OFFSET('Hygiene Data'!$D$14,0,10*ROW('Hygiene Data'!D122))="","",OFFSET('Hygiene Data'!$D$14,0,10*ROW('Hygiene Data'!D122)))</f>
        <v/>
      </c>
      <c r="DU128" s="36" t="str">
        <f ca="true">+IF(OFFSET('Hygiene Data'!$E$12,0,10*ROW('Hygiene Data'!E122))="","",OFFSET('Hygiene Data'!$E$12,0,10*ROW('Hygiene Data'!E122)))</f>
        <v/>
      </c>
      <c r="DV128" s="36" t="str">
        <f ca="true">+IF(OFFSET('Hygiene Data'!$E$13,0,10*ROW('Hygiene Data'!E122))="","",OFFSET('Hygiene Data'!$E$13,0,10*ROW('Hygiene Data'!E122)))</f>
        <v/>
      </c>
      <c r="DW128" s="36" t="str">
        <f ca="true">+IF(OFFSET('Hygiene Data'!$E$14,0,10*ROW('Hygiene Data'!E122))="","",OFFSET('Hygiene Data'!$E$14,0,10*ROW('Hygiene Data'!E122)))</f>
        <v/>
      </c>
      <c r="DX128" s="36" t="str">
        <f ca="true">+IF(OFFSET('Hygiene Data'!$F$12,0,10*ROW('Hygiene Data'!F122))="","",OFFSET('Hygiene Data'!$F$12,0,10*ROW('Hygiene Data'!F122)))</f>
        <v/>
      </c>
      <c r="DY128" s="36" t="str">
        <f ca="true">+IF(OFFSET('Hygiene Data'!$F$13,0,10*ROW('Hygiene Data'!F122))="","",OFFSET('Hygiene Data'!$F$13,0,10*ROW('Hygiene Data'!F122)))</f>
        <v/>
      </c>
      <c r="DZ128" s="36" t="str">
        <f ca="true">+IF(OFFSET('Hygiene Data'!$F$14,0,10*ROW('Hygiene Data'!F122))="","",OFFSET('Hygiene Data'!$F$14,0,10*ROW('Hygiene Data'!F122)))</f>
        <v/>
      </c>
      <c r="EA128" s="36" t="str">
        <f ca="true">+IF(OFFSET('Hygiene Data'!$G$12,0,10*ROW('Hygiene Data'!G122))="","",OFFSET('Hygiene Data'!$G$12,0,10*ROW('Hygiene Data'!G122)))</f>
        <v/>
      </c>
      <c r="EB128" s="36" t="str">
        <f ca="true">+IF(OFFSET('Hygiene Data'!$G$13,0,10*ROW('Hygiene Data'!G122))="","",OFFSET('Hygiene Data'!$G$13,0,10*ROW('Hygiene Data'!G122)))</f>
        <v/>
      </c>
      <c r="EC128" s="36" t="str">
        <f ca="true">+IF(OFFSET('Hygiene Data'!$G$14,0,10*ROW('Hygiene Data'!G122))="","",OFFSET('Hygiene Data'!$G$14,0,10*ROW('Hygiene Data'!G122)))</f>
        <v/>
      </c>
      <c r="ED128" s="36" t="str">
        <f ca="true">+IF(OFFSET('Hygiene Data'!$H$12,0,10*ROW('Hygiene Data'!H122))="","",OFFSET('Hygiene Data'!$H$12,0,10*ROW('Hygiene Data'!H122)))</f>
        <v/>
      </c>
      <c r="EE128" s="36" t="str">
        <f ca="true">+IF(OFFSET('Hygiene Data'!$H$13,0,10*ROW('Hygiene Data'!H122))="","",OFFSET('Hygiene Data'!$H$13,0,10*ROW('Hygiene Data'!H122)))</f>
        <v/>
      </c>
      <c r="EF128" s="36" t="str">
        <f ca="true">+IF(OFFSET('Hygiene Data'!$H$14,0,10*ROW('Hygiene Data'!H122))="","",OFFSET('Hygiene Data'!$H$14,0,10*ROW('Hygiene Data'!H122)))</f>
        <v/>
      </c>
    </row>
    <row r="129" x14ac:dyDescent="0.2">
      <c r="A129" s="59" t="str">
        <f ca="true">+IF(OFFSET('Water Data'!$B$1,0,10*ROW('Water Data'!B126))="","",OFFSET('Water Data'!$B$1,0,10*ROW('Water Data'!B126)))</f>
        <v/>
      </c>
      <c r="B129" s="59" t="str">
        <f ca="true">+IF(OFFSET('Water Data'!$A$3,0,10*ROW('Water Data'!A126))="","",OFFSET('Water Data'!$A$3,0,10*ROW('Water Data'!A126)))</f>
        <v/>
      </c>
      <c r="C129" s="59" t="str">
        <f ca="true">+IF(OFFSET('Water Data'!$C$3,0,10*ROW('Water Data'!C126))="","",OFFSET('Water Data'!$C$3,0,10*ROW('Water Data'!C126)))</f>
        <v/>
      </c>
      <c r="D129" s="252"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52"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52"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52"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52"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52"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52"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52"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52"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52"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52"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52"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52"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52"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52"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52"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52"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52"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3"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3"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3"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3"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3"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3"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3"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3"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3"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3"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3"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3"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3"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3"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3"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3"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3"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3"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3"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3"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3"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3"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3"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3"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3"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3"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3"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3"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3"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3"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4"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4"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4"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4"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4"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4"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4"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4"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4"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4"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4"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4"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4"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4"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4"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4"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4"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4"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6" t="str">
        <f ca="true">+IF(OFFSET('Water Data'!$C$28,0,10*ROW('Water Data'!C123))="","",OFFSET('Water Data'!$C$28,0,10*ROW('Water Data'!C123)))</f>
        <v/>
      </c>
      <c r="BT129" s="36" t="str">
        <f ca="true">+IF(OFFSET('Water Data'!$C$29,0,10*ROW('Water Data'!C123))="","",OFFSET('Water Data'!$C$29,0,10*ROW('Water Data'!C123)))</f>
        <v/>
      </c>
      <c r="BU129" s="36" t="str">
        <f ca="true">+IF(OFFSET('Water Data'!$C$30,0,10*ROW('Water Data'!C123))="","",OFFSET('Water Data'!$C$30,0,10*ROW('Water Data'!C123)))</f>
        <v/>
      </c>
      <c r="BV129" s="36" t="str">
        <f ca="true">+IF(OFFSET('Water Data'!$D$28,0,10*ROW('Water Data'!D123))="","",OFFSET('Water Data'!$D$28,0,10*ROW('Water Data'!D123)))</f>
        <v/>
      </c>
      <c r="BW129" s="36" t="str">
        <f ca="true">+IF(OFFSET('Water Data'!$D$29,0,10*ROW('Water Data'!D123))="","",OFFSET('Water Data'!$D$29,0,10*ROW('Water Data'!D123)))</f>
        <v/>
      </c>
      <c r="BX129" s="36" t="str">
        <f ca="true">+IF(OFFSET('Water Data'!$D$30,0,10*ROW('Water Data'!D123))="","",OFFSET('Water Data'!$D$30,0,10*ROW('Water Data'!D123)))</f>
        <v/>
      </c>
      <c r="BY129" s="36" t="str">
        <f ca="true">+IF(OFFSET('Water Data'!$E$28,0,10*ROW('Water Data'!E123))="","",OFFSET('Water Data'!$E$28,0,10*ROW('Water Data'!E123)))</f>
        <v/>
      </c>
      <c r="BZ129" s="36" t="str">
        <f ca="true">+IF(OFFSET('Water Data'!$E$29,0,10*ROW('Water Data'!E123))="","",OFFSET('Water Data'!$E$29,0,10*ROW('Water Data'!E123)))</f>
        <v/>
      </c>
      <c r="CA129" s="36" t="str">
        <f ca="true">+IF(OFFSET('Water Data'!$E$30,0,10*ROW('Water Data'!E123))="","",OFFSET('Water Data'!$E$30,0,10*ROW('Water Data'!E123)))</f>
        <v/>
      </c>
      <c r="CB129" s="36" t="str">
        <f ca="true">+IF(OFFSET('Water Data'!$F$28,0,10*ROW('Water Data'!F123))="","",OFFSET('Water Data'!$F$28,0,10*ROW('Water Data'!F123)))</f>
        <v/>
      </c>
      <c r="CC129" s="36" t="str">
        <f ca="true">+IF(OFFSET('Water Data'!$F$29,0,10*ROW('Water Data'!F123))="","",OFFSET('Water Data'!$F$29,0,10*ROW('Water Data'!F123)))</f>
        <v/>
      </c>
      <c r="CD129" s="36" t="str">
        <f ca="true">+IF(OFFSET('Water Data'!$F$30,0,10*ROW('Water Data'!F123))="","",OFFSET('Water Data'!$F$30,0,10*ROW('Water Data'!F123)))</f>
        <v/>
      </c>
      <c r="CE129" s="36" t="str">
        <f ca="true">+IF(OFFSET('Water Data'!$G$28,0,10*ROW('Water Data'!G123))="","",OFFSET('Water Data'!$G$28,0,10*ROW('Water Data'!G123)))</f>
        <v/>
      </c>
      <c r="CF129" s="36" t="str">
        <f ca="true">+IF(OFFSET('Water Data'!$G$29,0,10*ROW('Water Data'!G123))="","",OFFSET('Water Data'!$G$29,0,10*ROW('Water Data'!G123)))</f>
        <v/>
      </c>
      <c r="CG129" s="36" t="str">
        <f ca="true">+IF(OFFSET('Water Data'!$G$30,0,10*ROW('Water Data'!G123))="","",OFFSET('Water Data'!$G$30,0,10*ROW('Water Data'!G123)))</f>
        <v/>
      </c>
      <c r="CH129" s="36" t="str">
        <f ca="true">+IF(OFFSET('Water Data'!$H$28,0,10*ROW('Water Data'!H123))="","",OFFSET('Water Data'!$H$28,0,10*ROW('Water Data'!H123)))</f>
        <v/>
      </c>
      <c r="CI129" s="36" t="str">
        <f ca="true">+IF(OFFSET('Water Data'!$H$29,0,10*ROW('Water Data'!H123))="","",OFFSET('Water Data'!$H$29,0,10*ROW('Water Data'!H123)))</f>
        <v/>
      </c>
      <c r="CJ129" s="36" t="str">
        <f ca="true">+IF(OFFSET('Water Data'!$H$30,0,10*ROW('Water Data'!H123))="","",OFFSET('Water Data'!$H$30,0,10*ROW('Water Data'!H123)))</f>
        <v/>
      </c>
      <c r="CK129" s="36" t="str">
        <f ca="true">+IF(OFFSET('Sanitation Data'!$C$29,0,10*ROW('Sanitation Data'!C123))="","",OFFSET('Sanitation Data'!$C$29,0,10*ROW('Sanitation Data'!C123)))</f>
        <v/>
      </c>
      <c r="CL129" s="36" t="str">
        <f ca="true">+IF(OFFSET('Sanitation Data'!$C$30,0,10*ROW('Sanitation Data'!C123))="","",OFFSET('Sanitation Data'!$C$30,0,10*ROW('Sanitation Data'!C123)))</f>
        <v/>
      </c>
      <c r="CM129" s="36" t="str">
        <f ca="true">+IF(OFFSET('Sanitation Data'!$C$31,0,10*ROW('Sanitation Data'!C123))="","",OFFSET('Sanitation Data'!$C$31,0,10*ROW('Sanitation Data'!C123)))</f>
        <v/>
      </c>
      <c r="CN129" s="36" t="str">
        <f ca="true">+IF(OFFSET('Sanitation Data'!$C$32,0,10*ROW('Sanitation Data'!C123))="","",OFFSET('Sanitation Data'!$C$32,0,10*ROW('Sanitation Data'!C123)))</f>
        <v/>
      </c>
      <c r="CO129" s="36" t="str">
        <f ca="true">+IF(OFFSET('Sanitation Data'!$C$33,0,10*ROW('Sanitation Data'!C123))="","",OFFSET('Sanitation Data'!$C$33,0,10*ROW('Sanitation Data'!C123)))</f>
        <v/>
      </c>
      <c r="CP129" s="36" t="str">
        <f ca="true">+IF(OFFSET('Sanitation Data'!$D$29,0,10*ROW('Sanitation Data'!D123))="","",OFFSET('Sanitation Data'!$D$29,0,10*ROW('Sanitation Data'!D123)))</f>
        <v/>
      </c>
      <c r="CQ129" s="36" t="str">
        <f ca="true">+IF(OFFSET('Sanitation Data'!$D$30,0,10*ROW('Sanitation Data'!D123))="","",OFFSET('Sanitation Data'!$D$30,0,10*ROW('Sanitation Data'!D123)))</f>
        <v/>
      </c>
      <c r="CR129" s="36" t="str">
        <f ca="true">+IF(OFFSET('Sanitation Data'!$D$31,0,10*ROW('Sanitation Data'!D123))="","",OFFSET('Sanitation Data'!$D$31,0,10*ROW('Sanitation Data'!D123)))</f>
        <v/>
      </c>
      <c r="CS129" s="36" t="str">
        <f ca="true">+IF(OFFSET('Sanitation Data'!$D$32,0,10*ROW('Sanitation Data'!D123))="","",OFFSET('Sanitation Data'!$D$32,0,10*ROW('Sanitation Data'!D123)))</f>
        <v/>
      </c>
      <c r="CT129" s="36" t="str">
        <f ca="true">+IF(OFFSET('Sanitation Data'!$D$33,0,10*ROW('Sanitation Data'!D123))="","",OFFSET('Sanitation Data'!$D$33,0,10*ROW('Sanitation Data'!D123)))</f>
        <v/>
      </c>
      <c r="CU129" s="36" t="str">
        <f ca="true">+IF(OFFSET('Sanitation Data'!$E$29,0,10*ROW('Sanitation Data'!E123))="","",OFFSET('Sanitation Data'!$E$29,0,10*ROW('Sanitation Data'!E123)))</f>
        <v/>
      </c>
      <c r="CV129" s="36" t="str">
        <f ca="true">+IF(OFFSET('Sanitation Data'!$E$30,0,10*ROW('Sanitation Data'!E123))="","",OFFSET('Sanitation Data'!$E$30,0,10*ROW('Sanitation Data'!E123)))</f>
        <v/>
      </c>
      <c r="CW129" s="36" t="str">
        <f ca="true">+IF(OFFSET('Sanitation Data'!$E$31,0,10*ROW('Sanitation Data'!E123))="","",OFFSET('Sanitation Data'!$E$31,0,10*ROW('Sanitation Data'!E123)))</f>
        <v/>
      </c>
      <c r="CX129" s="36" t="str">
        <f ca="true">+IF(OFFSET('Sanitation Data'!$E$32,0,10*ROW('Sanitation Data'!E123))="","",OFFSET('Sanitation Data'!$E$32,0,10*ROW('Sanitation Data'!E123)))</f>
        <v/>
      </c>
      <c r="CY129" s="36" t="str">
        <f ca="true">+IF(OFFSET('Sanitation Data'!$E$33,0,10*ROW('Sanitation Data'!E123))="","",OFFSET('Sanitation Data'!$E$33,0,10*ROW('Sanitation Data'!E123)))</f>
        <v/>
      </c>
      <c r="CZ129" s="36" t="str">
        <f ca="true">+IF(OFFSET('Sanitation Data'!$F$29,0,10*ROW('Sanitation Data'!F123))="","",OFFSET('Sanitation Data'!$F$29,0,10*ROW('Sanitation Data'!F123)))</f>
        <v/>
      </c>
      <c r="DA129" s="36" t="str">
        <f ca="true">+IF(OFFSET('Sanitation Data'!$F$30,0,10*ROW('Sanitation Data'!F123))="","",OFFSET('Sanitation Data'!$F$30,0,10*ROW('Sanitation Data'!F123)))</f>
        <v/>
      </c>
      <c r="DB129" s="36" t="str">
        <f ca="true">+IF(OFFSET('Sanitation Data'!$F$31,0,10*ROW('Sanitation Data'!F123))="","",OFFSET('Sanitation Data'!$F$31,0,10*ROW('Sanitation Data'!F123)))</f>
        <v/>
      </c>
      <c r="DC129" s="36" t="str">
        <f ca="true">+IF(OFFSET('Sanitation Data'!$F$32,0,10*ROW('Sanitation Data'!F123))="","",OFFSET('Sanitation Data'!$F$32,0,10*ROW('Sanitation Data'!F123)))</f>
        <v/>
      </c>
      <c r="DD129" s="36" t="str">
        <f ca="true">+IF(OFFSET('Sanitation Data'!$F$33,0,10*ROW('Sanitation Data'!F123))="","",OFFSET('Sanitation Data'!$F$33,0,10*ROW('Sanitation Data'!F123)))</f>
        <v/>
      </c>
      <c r="DE129" s="36" t="str">
        <f ca="true">+IF(OFFSET('Sanitation Data'!$G$29,0,10*ROW('Sanitation Data'!G123))="","",OFFSET('Sanitation Data'!$G$29,0,10*ROW('Sanitation Data'!G123)))</f>
        <v/>
      </c>
      <c r="DF129" s="36" t="str">
        <f ca="true">+IF(OFFSET('Sanitation Data'!$G$30,0,10*ROW('Sanitation Data'!G123))="","",OFFSET('Sanitation Data'!$G$30,0,10*ROW('Sanitation Data'!G123)))</f>
        <v/>
      </c>
      <c r="DG129" s="36" t="str">
        <f ca="true">+IF(OFFSET('Sanitation Data'!$G$31,0,10*ROW('Sanitation Data'!G123))="","",OFFSET('Sanitation Data'!$G$31,0,10*ROW('Sanitation Data'!G123)))</f>
        <v/>
      </c>
      <c r="DH129" s="36" t="str">
        <f ca="true">+IF(OFFSET('Sanitation Data'!$G$32,0,10*ROW('Sanitation Data'!G123))="","",OFFSET('Sanitation Data'!$G$32,0,10*ROW('Sanitation Data'!G123)))</f>
        <v/>
      </c>
      <c r="DI129" s="36" t="str">
        <f ca="true">+IF(OFFSET('Sanitation Data'!$G$33,0,10*ROW('Sanitation Data'!G123))="","",OFFSET('Sanitation Data'!$G$33,0,10*ROW('Sanitation Data'!G123)))</f>
        <v/>
      </c>
      <c r="DJ129" s="36" t="str">
        <f ca="true">+IF(OFFSET('Sanitation Data'!$H$29,0,10*ROW('Sanitation Data'!H123))="","",OFFSET('Sanitation Data'!$H$29,0,10*ROW('Sanitation Data'!H123)))</f>
        <v/>
      </c>
      <c r="DK129" s="36" t="str">
        <f ca="true">+IF(OFFSET('Sanitation Data'!$H$30,0,10*ROW('Sanitation Data'!H123))="","",OFFSET('Sanitation Data'!$H$30,0,10*ROW('Sanitation Data'!H123)))</f>
        <v/>
      </c>
      <c r="DL129" s="36" t="str">
        <f ca="true">+IF(OFFSET('Sanitation Data'!$H$31,0,10*ROW('Sanitation Data'!H123))="","",OFFSET('Sanitation Data'!$H$31,0,10*ROW('Sanitation Data'!H123)))</f>
        <v/>
      </c>
      <c r="DM129" s="36" t="str">
        <f ca="true">+IF(OFFSET('Sanitation Data'!$H$32,0,10*ROW('Sanitation Data'!H123))="","",OFFSET('Sanitation Data'!$H$32,0,10*ROW('Sanitation Data'!H123)))</f>
        <v/>
      </c>
      <c r="DN129" s="36" t="str">
        <f ca="true">+IF(OFFSET('Sanitation Data'!$H$33,0,10*ROW('Sanitation Data'!H123))="","",OFFSET('Sanitation Data'!$H$33,0,10*ROW('Sanitation Data'!H123)))</f>
        <v/>
      </c>
      <c r="DO129" s="36" t="str">
        <f ca="true">+IF(OFFSET('Hygiene Data'!$C$12,0,10*ROW('Hygiene Data'!C123))="","",OFFSET('Hygiene Data'!$C$12,0,10*ROW('Hygiene Data'!C123)))</f>
        <v/>
      </c>
      <c r="DP129" s="36" t="str">
        <f ca="true">+IF(OFFSET('Hygiene Data'!$C$13,0,10*ROW('Hygiene Data'!C123))="","",OFFSET('Hygiene Data'!$C$13,0,10*ROW('Hygiene Data'!C123)))</f>
        <v/>
      </c>
      <c r="DQ129" s="36" t="str">
        <f ca="true">+IF(OFFSET('Hygiene Data'!$C$14,0,10*ROW('Hygiene Data'!C123))="","",OFFSET('Hygiene Data'!$C$14,0,10*ROW('Hygiene Data'!C123)))</f>
        <v/>
      </c>
      <c r="DR129" s="36" t="str">
        <f ca="true">+IF(OFFSET('Hygiene Data'!$D$12,0,10*ROW('Hygiene Data'!D123))="","",OFFSET('Hygiene Data'!$D$12,0,10*ROW('Hygiene Data'!D123)))</f>
        <v/>
      </c>
      <c r="DS129" s="36" t="str">
        <f ca="true">+IF(OFFSET('Hygiene Data'!$D$13,0,10*ROW('Hygiene Data'!D123))="","",OFFSET('Hygiene Data'!$D$13,0,10*ROW('Hygiene Data'!D123)))</f>
        <v/>
      </c>
      <c r="DT129" s="36" t="str">
        <f ca="true">+IF(OFFSET('Hygiene Data'!$D$14,0,10*ROW('Hygiene Data'!D123))="","",OFFSET('Hygiene Data'!$D$14,0,10*ROW('Hygiene Data'!D123)))</f>
        <v/>
      </c>
      <c r="DU129" s="36" t="str">
        <f ca="true">+IF(OFFSET('Hygiene Data'!$E$12,0,10*ROW('Hygiene Data'!E123))="","",OFFSET('Hygiene Data'!$E$12,0,10*ROW('Hygiene Data'!E123)))</f>
        <v/>
      </c>
      <c r="DV129" s="36" t="str">
        <f ca="true">+IF(OFFSET('Hygiene Data'!$E$13,0,10*ROW('Hygiene Data'!E123))="","",OFFSET('Hygiene Data'!$E$13,0,10*ROW('Hygiene Data'!E123)))</f>
        <v/>
      </c>
      <c r="DW129" s="36" t="str">
        <f ca="true">+IF(OFFSET('Hygiene Data'!$E$14,0,10*ROW('Hygiene Data'!E123))="","",OFFSET('Hygiene Data'!$E$14,0,10*ROW('Hygiene Data'!E123)))</f>
        <v/>
      </c>
      <c r="DX129" s="36" t="str">
        <f ca="true">+IF(OFFSET('Hygiene Data'!$F$12,0,10*ROW('Hygiene Data'!F123))="","",OFFSET('Hygiene Data'!$F$12,0,10*ROW('Hygiene Data'!F123)))</f>
        <v/>
      </c>
      <c r="DY129" s="36" t="str">
        <f ca="true">+IF(OFFSET('Hygiene Data'!$F$13,0,10*ROW('Hygiene Data'!F123))="","",OFFSET('Hygiene Data'!$F$13,0,10*ROW('Hygiene Data'!F123)))</f>
        <v/>
      </c>
      <c r="DZ129" s="36" t="str">
        <f ca="true">+IF(OFFSET('Hygiene Data'!$F$14,0,10*ROW('Hygiene Data'!F123))="","",OFFSET('Hygiene Data'!$F$14,0,10*ROW('Hygiene Data'!F123)))</f>
        <v/>
      </c>
      <c r="EA129" s="36" t="str">
        <f ca="true">+IF(OFFSET('Hygiene Data'!$G$12,0,10*ROW('Hygiene Data'!G123))="","",OFFSET('Hygiene Data'!$G$12,0,10*ROW('Hygiene Data'!G123)))</f>
        <v/>
      </c>
      <c r="EB129" s="36" t="str">
        <f ca="true">+IF(OFFSET('Hygiene Data'!$G$13,0,10*ROW('Hygiene Data'!G123))="","",OFFSET('Hygiene Data'!$G$13,0,10*ROW('Hygiene Data'!G123)))</f>
        <v/>
      </c>
      <c r="EC129" s="36" t="str">
        <f ca="true">+IF(OFFSET('Hygiene Data'!$G$14,0,10*ROW('Hygiene Data'!G123))="","",OFFSET('Hygiene Data'!$G$14,0,10*ROW('Hygiene Data'!G123)))</f>
        <v/>
      </c>
      <c r="ED129" s="36" t="str">
        <f ca="true">+IF(OFFSET('Hygiene Data'!$H$12,0,10*ROW('Hygiene Data'!H123))="","",OFFSET('Hygiene Data'!$H$12,0,10*ROW('Hygiene Data'!H123)))</f>
        <v/>
      </c>
      <c r="EE129" s="36" t="str">
        <f ca="true">+IF(OFFSET('Hygiene Data'!$H$13,0,10*ROW('Hygiene Data'!H123))="","",OFFSET('Hygiene Data'!$H$13,0,10*ROW('Hygiene Data'!H123)))</f>
        <v/>
      </c>
      <c r="EF129" s="36" t="str">
        <f ca="true">+IF(OFFSET('Hygiene Data'!$H$14,0,10*ROW('Hygiene Data'!H123))="","",OFFSET('Hygiene Data'!$H$14,0,10*ROW('Hygiene Data'!H123)))</f>
        <v/>
      </c>
    </row>
    <row r="130" x14ac:dyDescent="0.2">
      <c r="A130" s="59" t="str">
        <f ca="true">+IF(OFFSET('Water Data'!$B$1,0,10*ROW('Water Data'!B127))="","",OFFSET('Water Data'!$B$1,0,10*ROW('Water Data'!B127)))</f>
        <v/>
      </c>
      <c r="B130" s="59" t="str">
        <f ca="true">+IF(OFFSET('Water Data'!$A$3,0,10*ROW('Water Data'!A127))="","",OFFSET('Water Data'!$A$3,0,10*ROW('Water Data'!A127)))</f>
        <v/>
      </c>
      <c r="C130" s="59" t="str">
        <f ca="true">+IF(OFFSET('Water Data'!$C$3,0,10*ROW('Water Data'!C127))="","",OFFSET('Water Data'!$C$3,0,10*ROW('Water Data'!C127)))</f>
        <v/>
      </c>
      <c r="D130" s="252"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52"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52"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52"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52"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52"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52"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52"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52"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52"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52"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52"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52"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52"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52"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52"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52"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52"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3"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3"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3"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3"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3"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3"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3"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3"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3"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3"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3"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3"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3"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3"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3"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3"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3"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3"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3"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3"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3"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3"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3"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3"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3"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3"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3"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3"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3"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3"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4"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4"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4"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4"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4"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4"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4"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4"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4"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4"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4"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4"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4"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4"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4"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4"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4"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4"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6" t="str">
        <f ca="true">+IF(OFFSET('Water Data'!$C$28,0,10*ROW('Water Data'!C124))="","",OFFSET('Water Data'!$C$28,0,10*ROW('Water Data'!C124)))</f>
        <v/>
      </c>
      <c r="BT130" s="36" t="str">
        <f ca="true">+IF(OFFSET('Water Data'!$C$29,0,10*ROW('Water Data'!C124))="","",OFFSET('Water Data'!$C$29,0,10*ROW('Water Data'!C124)))</f>
        <v/>
      </c>
      <c r="BU130" s="36" t="str">
        <f ca="true">+IF(OFFSET('Water Data'!$C$30,0,10*ROW('Water Data'!C124))="","",OFFSET('Water Data'!$C$30,0,10*ROW('Water Data'!C124)))</f>
        <v/>
      </c>
      <c r="BV130" s="36" t="str">
        <f ca="true">+IF(OFFSET('Water Data'!$D$28,0,10*ROW('Water Data'!D124))="","",OFFSET('Water Data'!$D$28,0,10*ROW('Water Data'!D124)))</f>
        <v/>
      </c>
      <c r="BW130" s="36" t="str">
        <f ca="true">+IF(OFFSET('Water Data'!$D$29,0,10*ROW('Water Data'!D124))="","",OFFSET('Water Data'!$D$29,0,10*ROW('Water Data'!D124)))</f>
        <v/>
      </c>
      <c r="BX130" s="36" t="str">
        <f ca="true">+IF(OFFSET('Water Data'!$D$30,0,10*ROW('Water Data'!D124))="","",OFFSET('Water Data'!$D$30,0,10*ROW('Water Data'!D124)))</f>
        <v/>
      </c>
      <c r="BY130" s="36" t="str">
        <f ca="true">+IF(OFFSET('Water Data'!$E$28,0,10*ROW('Water Data'!E124))="","",OFFSET('Water Data'!$E$28,0,10*ROW('Water Data'!E124)))</f>
        <v/>
      </c>
      <c r="BZ130" s="36" t="str">
        <f ca="true">+IF(OFFSET('Water Data'!$E$29,0,10*ROW('Water Data'!E124))="","",OFFSET('Water Data'!$E$29,0,10*ROW('Water Data'!E124)))</f>
        <v/>
      </c>
      <c r="CA130" s="36" t="str">
        <f ca="true">+IF(OFFSET('Water Data'!$E$30,0,10*ROW('Water Data'!E124))="","",OFFSET('Water Data'!$E$30,0,10*ROW('Water Data'!E124)))</f>
        <v/>
      </c>
      <c r="CB130" s="36" t="str">
        <f ca="true">+IF(OFFSET('Water Data'!$F$28,0,10*ROW('Water Data'!F124))="","",OFFSET('Water Data'!$F$28,0,10*ROW('Water Data'!F124)))</f>
        <v/>
      </c>
      <c r="CC130" s="36" t="str">
        <f ca="true">+IF(OFFSET('Water Data'!$F$29,0,10*ROW('Water Data'!F124))="","",OFFSET('Water Data'!$F$29,0,10*ROW('Water Data'!F124)))</f>
        <v/>
      </c>
      <c r="CD130" s="36" t="str">
        <f ca="true">+IF(OFFSET('Water Data'!$F$30,0,10*ROW('Water Data'!F124))="","",OFFSET('Water Data'!$F$30,0,10*ROW('Water Data'!F124)))</f>
        <v/>
      </c>
      <c r="CE130" s="36" t="str">
        <f ca="true">+IF(OFFSET('Water Data'!$G$28,0,10*ROW('Water Data'!G124))="","",OFFSET('Water Data'!$G$28,0,10*ROW('Water Data'!G124)))</f>
        <v/>
      </c>
      <c r="CF130" s="36" t="str">
        <f ca="true">+IF(OFFSET('Water Data'!$G$29,0,10*ROW('Water Data'!G124))="","",OFFSET('Water Data'!$G$29,0,10*ROW('Water Data'!G124)))</f>
        <v/>
      </c>
      <c r="CG130" s="36" t="str">
        <f ca="true">+IF(OFFSET('Water Data'!$G$30,0,10*ROW('Water Data'!G124))="","",OFFSET('Water Data'!$G$30,0,10*ROW('Water Data'!G124)))</f>
        <v/>
      </c>
      <c r="CH130" s="36" t="str">
        <f ca="true">+IF(OFFSET('Water Data'!$H$28,0,10*ROW('Water Data'!H124))="","",OFFSET('Water Data'!$H$28,0,10*ROW('Water Data'!H124)))</f>
        <v/>
      </c>
      <c r="CI130" s="36" t="str">
        <f ca="true">+IF(OFFSET('Water Data'!$H$29,0,10*ROW('Water Data'!H124))="","",OFFSET('Water Data'!$H$29,0,10*ROW('Water Data'!H124)))</f>
        <v/>
      </c>
      <c r="CJ130" s="36" t="str">
        <f ca="true">+IF(OFFSET('Water Data'!$H$30,0,10*ROW('Water Data'!H124))="","",OFFSET('Water Data'!$H$30,0,10*ROW('Water Data'!H124)))</f>
        <v/>
      </c>
      <c r="CK130" s="36" t="str">
        <f ca="true">+IF(OFFSET('Sanitation Data'!$C$29,0,10*ROW('Sanitation Data'!C124))="","",OFFSET('Sanitation Data'!$C$29,0,10*ROW('Sanitation Data'!C124)))</f>
        <v/>
      </c>
      <c r="CL130" s="36" t="str">
        <f ca="true">+IF(OFFSET('Sanitation Data'!$C$30,0,10*ROW('Sanitation Data'!C124))="","",OFFSET('Sanitation Data'!$C$30,0,10*ROW('Sanitation Data'!C124)))</f>
        <v/>
      </c>
      <c r="CM130" s="36" t="str">
        <f ca="true">+IF(OFFSET('Sanitation Data'!$C$31,0,10*ROW('Sanitation Data'!C124))="","",OFFSET('Sanitation Data'!$C$31,0,10*ROW('Sanitation Data'!C124)))</f>
        <v/>
      </c>
      <c r="CN130" s="36" t="str">
        <f ca="true">+IF(OFFSET('Sanitation Data'!$C$32,0,10*ROW('Sanitation Data'!C124))="","",OFFSET('Sanitation Data'!$C$32,0,10*ROW('Sanitation Data'!C124)))</f>
        <v/>
      </c>
      <c r="CO130" s="36" t="str">
        <f ca="true">+IF(OFFSET('Sanitation Data'!$C$33,0,10*ROW('Sanitation Data'!C124))="","",OFFSET('Sanitation Data'!$C$33,0,10*ROW('Sanitation Data'!C124)))</f>
        <v/>
      </c>
      <c r="CP130" s="36" t="str">
        <f ca="true">+IF(OFFSET('Sanitation Data'!$D$29,0,10*ROW('Sanitation Data'!D124))="","",OFFSET('Sanitation Data'!$D$29,0,10*ROW('Sanitation Data'!D124)))</f>
        <v/>
      </c>
      <c r="CQ130" s="36" t="str">
        <f ca="true">+IF(OFFSET('Sanitation Data'!$D$30,0,10*ROW('Sanitation Data'!D124))="","",OFFSET('Sanitation Data'!$D$30,0,10*ROW('Sanitation Data'!D124)))</f>
        <v/>
      </c>
      <c r="CR130" s="36" t="str">
        <f ca="true">+IF(OFFSET('Sanitation Data'!$D$31,0,10*ROW('Sanitation Data'!D124))="","",OFFSET('Sanitation Data'!$D$31,0,10*ROW('Sanitation Data'!D124)))</f>
        <v/>
      </c>
      <c r="CS130" s="36" t="str">
        <f ca="true">+IF(OFFSET('Sanitation Data'!$D$32,0,10*ROW('Sanitation Data'!D124))="","",OFFSET('Sanitation Data'!$D$32,0,10*ROW('Sanitation Data'!D124)))</f>
        <v/>
      </c>
      <c r="CT130" s="36" t="str">
        <f ca="true">+IF(OFFSET('Sanitation Data'!$D$33,0,10*ROW('Sanitation Data'!D124))="","",OFFSET('Sanitation Data'!$D$33,0,10*ROW('Sanitation Data'!D124)))</f>
        <v/>
      </c>
      <c r="CU130" s="36" t="str">
        <f ca="true">+IF(OFFSET('Sanitation Data'!$E$29,0,10*ROW('Sanitation Data'!E124))="","",OFFSET('Sanitation Data'!$E$29,0,10*ROW('Sanitation Data'!E124)))</f>
        <v/>
      </c>
      <c r="CV130" s="36" t="str">
        <f ca="true">+IF(OFFSET('Sanitation Data'!$E$30,0,10*ROW('Sanitation Data'!E124))="","",OFFSET('Sanitation Data'!$E$30,0,10*ROW('Sanitation Data'!E124)))</f>
        <v/>
      </c>
      <c r="CW130" s="36" t="str">
        <f ca="true">+IF(OFFSET('Sanitation Data'!$E$31,0,10*ROW('Sanitation Data'!E124))="","",OFFSET('Sanitation Data'!$E$31,0,10*ROW('Sanitation Data'!E124)))</f>
        <v/>
      </c>
      <c r="CX130" s="36" t="str">
        <f ca="true">+IF(OFFSET('Sanitation Data'!$E$32,0,10*ROW('Sanitation Data'!E124))="","",OFFSET('Sanitation Data'!$E$32,0,10*ROW('Sanitation Data'!E124)))</f>
        <v/>
      </c>
      <c r="CY130" s="36" t="str">
        <f ca="true">+IF(OFFSET('Sanitation Data'!$E$33,0,10*ROW('Sanitation Data'!E124))="","",OFFSET('Sanitation Data'!$E$33,0,10*ROW('Sanitation Data'!E124)))</f>
        <v/>
      </c>
      <c r="CZ130" s="36" t="str">
        <f ca="true">+IF(OFFSET('Sanitation Data'!$F$29,0,10*ROW('Sanitation Data'!F124))="","",OFFSET('Sanitation Data'!$F$29,0,10*ROW('Sanitation Data'!F124)))</f>
        <v/>
      </c>
      <c r="DA130" s="36" t="str">
        <f ca="true">+IF(OFFSET('Sanitation Data'!$F$30,0,10*ROW('Sanitation Data'!F124))="","",OFFSET('Sanitation Data'!$F$30,0,10*ROW('Sanitation Data'!F124)))</f>
        <v/>
      </c>
      <c r="DB130" s="36" t="str">
        <f ca="true">+IF(OFFSET('Sanitation Data'!$F$31,0,10*ROW('Sanitation Data'!F124))="","",OFFSET('Sanitation Data'!$F$31,0,10*ROW('Sanitation Data'!F124)))</f>
        <v/>
      </c>
      <c r="DC130" s="36" t="str">
        <f ca="true">+IF(OFFSET('Sanitation Data'!$F$32,0,10*ROW('Sanitation Data'!F124))="","",OFFSET('Sanitation Data'!$F$32,0,10*ROW('Sanitation Data'!F124)))</f>
        <v/>
      </c>
      <c r="DD130" s="36" t="str">
        <f ca="true">+IF(OFFSET('Sanitation Data'!$F$33,0,10*ROW('Sanitation Data'!F124))="","",OFFSET('Sanitation Data'!$F$33,0,10*ROW('Sanitation Data'!F124)))</f>
        <v/>
      </c>
      <c r="DE130" s="36" t="str">
        <f ca="true">+IF(OFFSET('Sanitation Data'!$G$29,0,10*ROW('Sanitation Data'!G124))="","",OFFSET('Sanitation Data'!$G$29,0,10*ROW('Sanitation Data'!G124)))</f>
        <v/>
      </c>
      <c r="DF130" s="36" t="str">
        <f ca="true">+IF(OFFSET('Sanitation Data'!$G$30,0,10*ROW('Sanitation Data'!G124))="","",OFFSET('Sanitation Data'!$G$30,0,10*ROW('Sanitation Data'!G124)))</f>
        <v/>
      </c>
      <c r="DG130" s="36" t="str">
        <f ca="true">+IF(OFFSET('Sanitation Data'!$G$31,0,10*ROW('Sanitation Data'!G124))="","",OFFSET('Sanitation Data'!$G$31,0,10*ROW('Sanitation Data'!G124)))</f>
        <v/>
      </c>
      <c r="DH130" s="36" t="str">
        <f ca="true">+IF(OFFSET('Sanitation Data'!$G$32,0,10*ROW('Sanitation Data'!G124))="","",OFFSET('Sanitation Data'!$G$32,0,10*ROW('Sanitation Data'!G124)))</f>
        <v/>
      </c>
      <c r="DI130" s="36" t="str">
        <f ca="true">+IF(OFFSET('Sanitation Data'!$G$33,0,10*ROW('Sanitation Data'!G124))="","",OFFSET('Sanitation Data'!$G$33,0,10*ROW('Sanitation Data'!G124)))</f>
        <v/>
      </c>
      <c r="DJ130" s="36" t="str">
        <f ca="true">+IF(OFFSET('Sanitation Data'!$H$29,0,10*ROW('Sanitation Data'!H124))="","",OFFSET('Sanitation Data'!$H$29,0,10*ROW('Sanitation Data'!H124)))</f>
        <v/>
      </c>
      <c r="DK130" s="36" t="str">
        <f ca="true">+IF(OFFSET('Sanitation Data'!$H$30,0,10*ROW('Sanitation Data'!H124))="","",OFFSET('Sanitation Data'!$H$30,0,10*ROW('Sanitation Data'!H124)))</f>
        <v/>
      </c>
      <c r="DL130" s="36" t="str">
        <f ca="true">+IF(OFFSET('Sanitation Data'!$H$31,0,10*ROW('Sanitation Data'!H124))="","",OFFSET('Sanitation Data'!$H$31,0,10*ROW('Sanitation Data'!H124)))</f>
        <v/>
      </c>
      <c r="DM130" s="36" t="str">
        <f ca="true">+IF(OFFSET('Sanitation Data'!$H$32,0,10*ROW('Sanitation Data'!H124))="","",OFFSET('Sanitation Data'!$H$32,0,10*ROW('Sanitation Data'!H124)))</f>
        <v/>
      </c>
      <c r="DN130" s="36" t="str">
        <f ca="true">+IF(OFFSET('Sanitation Data'!$H$33,0,10*ROW('Sanitation Data'!H124))="","",OFFSET('Sanitation Data'!$H$33,0,10*ROW('Sanitation Data'!H124)))</f>
        <v/>
      </c>
      <c r="DO130" s="36" t="str">
        <f ca="true">+IF(OFFSET('Hygiene Data'!$C$12,0,10*ROW('Hygiene Data'!C124))="","",OFFSET('Hygiene Data'!$C$12,0,10*ROW('Hygiene Data'!C124)))</f>
        <v/>
      </c>
      <c r="DP130" s="36" t="str">
        <f ca="true">+IF(OFFSET('Hygiene Data'!$C$13,0,10*ROW('Hygiene Data'!C124))="","",OFFSET('Hygiene Data'!$C$13,0,10*ROW('Hygiene Data'!C124)))</f>
        <v/>
      </c>
      <c r="DQ130" s="36" t="str">
        <f ca="true">+IF(OFFSET('Hygiene Data'!$C$14,0,10*ROW('Hygiene Data'!C124))="","",OFFSET('Hygiene Data'!$C$14,0,10*ROW('Hygiene Data'!C124)))</f>
        <v/>
      </c>
      <c r="DR130" s="36" t="str">
        <f ca="true">+IF(OFFSET('Hygiene Data'!$D$12,0,10*ROW('Hygiene Data'!D124))="","",OFFSET('Hygiene Data'!$D$12,0,10*ROW('Hygiene Data'!D124)))</f>
        <v/>
      </c>
      <c r="DS130" s="36" t="str">
        <f ca="true">+IF(OFFSET('Hygiene Data'!$D$13,0,10*ROW('Hygiene Data'!D124))="","",OFFSET('Hygiene Data'!$D$13,0,10*ROW('Hygiene Data'!D124)))</f>
        <v/>
      </c>
      <c r="DT130" s="36" t="str">
        <f ca="true">+IF(OFFSET('Hygiene Data'!$D$14,0,10*ROW('Hygiene Data'!D124))="","",OFFSET('Hygiene Data'!$D$14,0,10*ROW('Hygiene Data'!D124)))</f>
        <v/>
      </c>
      <c r="DU130" s="36" t="str">
        <f ca="true">+IF(OFFSET('Hygiene Data'!$E$12,0,10*ROW('Hygiene Data'!E124))="","",OFFSET('Hygiene Data'!$E$12,0,10*ROW('Hygiene Data'!E124)))</f>
        <v/>
      </c>
      <c r="DV130" s="36" t="str">
        <f ca="true">+IF(OFFSET('Hygiene Data'!$E$13,0,10*ROW('Hygiene Data'!E124))="","",OFFSET('Hygiene Data'!$E$13,0,10*ROW('Hygiene Data'!E124)))</f>
        <v/>
      </c>
      <c r="DW130" s="36" t="str">
        <f ca="true">+IF(OFFSET('Hygiene Data'!$E$14,0,10*ROW('Hygiene Data'!E124))="","",OFFSET('Hygiene Data'!$E$14,0,10*ROW('Hygiene Data'!E124)))</f>
        <v/>
      </c>
      <c r="DX130" s="36" t="str">
        <f ca="true">+IF(OFFSET('Hygiene Data'!$F$12,0,10*ROW('Hygiene Data'!F124))="","",OFFSET('Hygiene Data'!$F$12,0,10*ROW('Hygiene Data'!F124)))</f>
        <v/>
      </c>
      <c r="DY130" s="36" t="str">
        <f ca="true">+IF(OFFSET('Hygiene Data'!$F$13,0,10*ROW('Hygiene Data'!F124))="","",OFFSET('Hygiene Data'!$F$13,0,10*ROW('Hygiene Data'!F124)))</f>
        <v/>
      </c>
      <c r="DZ130" s="36" t="str">
        <f ca="true">+IF(OFFSET('Hygiene Data'!$F$14,0,10*ROW('Hygiene Data'!F124))="","",OFFSET('Hygiene Data'!$F$14,0,10*ROW('Hygiene Data'!F124)))</f>
        <v/>
      </c>
      <c r="EA130" s="36" t="str">
        <f ca="true">+IF(OFFSET('Hygiene Data'!$G$12,0,10*ROW('Hygiene Data'!G124))="","",OFFSET('Hygiene Data'!$G$12,0,10*ROW('Hygiene Data'!G124)))</f>
        <v/>
      </c>
      <c r="EB130" s="36" t="str">
        <f ca="true">+IF(OFFSET('Hygiene Data'!$G$13,0,10*ROW('Hygiene Data'!G124))="","",OFFSET('Hygiene Data'!$G$13,0,10*ROW('Hygiene Data'!G124)))</f>
        <v/>
      </c>
      <c r="EC130" s="36" t="str">
        <f ca="true">+IF(OFFSET('Hygiene Data'!$G$14,0,10*ROW('Hygiene Data'!G124))="","",OFFSET('Hygiene Data'!$G$14,0,10*ROW('Hygiene Data'!G124)))</f>
        <v/>
      </c>
      <c r="ED130" s="36" t="str">
        <f ca="true">+IF(OFFSET('Hygiene Data'!$H$12,0,10*ROW('Hygiene Data'!H124))="","",OFFSET('Hygiene Data'!$H$12,0,10*ROW('Hygiene Data'!H124)))</f>
        <v/>
      </c>
      <c r="EE130" s="36" t="str">
        <f ca="true">+IF(OFFSET('Hygiene Data'!$H$13,0,10*ROW('Hygiene Data'!H124))="","",OFFSET('Hygiene Data'!$H$13,0,10*ROW('Hygiene Data'!H124)))</f>
        <v/>
      </c>
      <c r="EF130" s="36" t="str">
        <f ca="true">+IF(OFFSET('Hygiene Data'!$H$14,0,10*ROW('Hygiene Data'!H124))="","",OFFSET('Hygiene Data'!$H$14,0,10*ROW('Hygiene Data'!H124)))</f>
        <v/>
      </c>
    </row>
    <row r="131" x14ac:dyDescent="0.2">
      <c r="A131" s="59" t="str">
        <f ca="true">+IF(OFFSET('Water Data'!$B$1,0,10*ROW('Water Data'!B128))="","",OFFSET('Water Data'!$B$1,0,10*ROW('Water Data'!B128)))</f>
        <v/>
      </c>
      <c r="B131" s="59" t="str">
        <f ca="true">+IF(OFFSET('Water Data'!$A$3,0,10*ROW('Water Data'!A128))="","",OFFSET('Water Data'!$A$3,0,10*ROW('Water Data'!A128)))</f>
        <v/>
      </c>
      <c r="C131" s="59" t="str">
        <f ca="true">+IF(OFFSET('Water Data'!$C$3,0,10*ROW('Water Data'!C128))="","",OFFSET('Water Data'!$C$3,0,10*ROW('Water Data'!C128)))</f>
        <v/>
      </c>
      <c r="D131" s="252"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52"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52"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52"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52"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52"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52"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52"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52"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52"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52"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52"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52"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52"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52"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52"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52"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52"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3"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3"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3"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3"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3"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3"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3"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3"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3"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3"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3"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3"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3"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3"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3"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3"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3"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3"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3"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3"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3"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3"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3"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3"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3"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3"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3"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3"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3"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3"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4"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4"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4"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4"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4"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4"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4"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4"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4"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4"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4"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4"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4"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4"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4"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4"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4"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4"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6" t="str">
        <f ca="true">+IF(OFFSET('Water Data'!$C$28,0,10*ROW('Water Data'!C125))="","",OFFSET('Water Data'!$C$28,0,10*ROW('Water Data'!C125)))</f>
        <v/>
      </c>
      <c r="BT131" s="36" t="str">
        <f ca="true">+IF(OFFSET('Water Data'!$C$29,0,10*ROW('Water Data'!C125))="","",OFFSET('Water Data'!$C$29,0,10*ROW('Water Data'!C125)))</f>
        <v/>
      </c>
      <c r="BU131" s="36" t="str">
        <f ca="true">+IF(OFFSET('Water Data'!$C$30,0,10*ROW('Water Data'!C125))="","",OFFSET('Water Data'!$C$30,0,10*ROW('Water Data'!C125)))</f>
        <v/>
      </c>
      <c r="BV131" s="36" t="str">
        <f ca="true">+IF(OFFSET('Water Data'!$D$28,0,10*ROW('Water Data'!D125))="","",OFFSET('Water Data'!$D$28,0,10*ROW('Water Data'!D125)))</f>
        <v/>
      </c>
      <c r="BW131" s="36" t="str">
        <f ca="true">+IF(OFFSET('Water Data'!$D$29,0,10*ROW('Water Data'!D125))="","",OFFSET('Water Data'!$D$29,0,10*ROW('Water Data'!D125)))</f>
        <v/>
      </c>
      <c r="BX131" s="36" t="str">
        <f ca="true">+IF(OFFSET('Water Data'!$D$30,0,10*ROW('Water Data'!D125))="","",OFFSET('Water Data'!$D$30,0,10*ROW('Water Data'!D125)))</f>
        <v/>
      </c>
      <c r="BY131" s="36" t="str">
        <f ca="true">+IF(OFFSET('Water Data'!$E$28,0,10*ROW('Water Data'!E125))="","",OFFSET('Water Data'!$E$28,0,10*ROW('Water Data'!E125)))</f>
        <v/>
      </c>
      <c r="BZ131" s="36" t="str">
        <f ca="true">+IF(OFFSET('Water Data'!$E$29,0,10*ROW('Water Data'!E125))="","",OFFSET('Water Data'!$E$29,0,10*ROW('Water Data'!E125)))</f>
        <v/>
      </c>
      <c r="CA131" s="36" t="str">
        <f ca="true">+IF(OFFSET('Water Data'!$E$30,0,10*ROW('Water Data'!E125))="","",OFFSET('Water Data'!$E$30,0,10*ROW('Water Data'!E125)))</f>
        <v/>
      </c>
      <c r="CB131" s="36" t="str">
        <f ca="true">+IF(OFFSET('Water Data'!$F$28,0,10*ROW('Water Data'!F125))="","",OFFSET('Water Data'!$F$28,0,10*ROW('Water Data'!F125)))</f>
        <v/>
      </c>
      <c r="CC131" s="36" t="str">
        <f ca="true">+IF(OFFSET('Water Data'!$F$29,0,10*ROW('Water Data'!F125))="","",OFFSET('Water Data'!$F$29,0,10*ROW('Water Data'!F125)))</f>
        <v/>
      </c>
      <c r="CD131" s="36" t="str">
        <f ca="true">+IF(OFFSET('Water Data'!$F$30,0,10*ROW('Water Data'!F125))="","",OFFSET('Water Data'!$F$30,0,10*ROW('Water Data'!F125)))</f>
        <v/>
      </c>
      <c r="CE131" s="36" t="str">
        <f ca="true">+IF(OFFSET('Water Data'!$G$28,0,10*ROW('Water Data'!G125))="","",OFFSET('Water Data'!$G$28,0,10*ROW('Water Data'!G125)))</f>
        <v/>
      </c>
      <c r="CF131" s="36" t="str">
        <f ca="true">+IF(OFFSET('Water Data'!$G$29,0,10*ROW('Water Data'!G125))="","",OFFSET('Water Data'!$G$29,0,10*ROW('Water Data'!G125)))</f>
        <v/>
      </c>
      <c r="CG131" s="36" t="str">
        <f ca="true">+IF(OFFSET('Water Data'!$G$30,0,10*ROW('Water Data'!G125))="","",OFFSET('Water Data'!$G$30,0,10*ROW('Water Data'!G125)))</f>
        <v/>
      </c>
      <c r="CH131" s="36" t="str">
        <f ca="true">+IF(OFFSET('Water Data'!$H$28,0,10*ROW('Water Data'!H125))="","",OFFSET('Water Data'!$H$28,0,10*ROW('Water Data'!H125)))</f>
        <v/>
      </c>
      <c r="CI131" s="36" t="str">
        <f ca="true">+IF(OFFSET('Water Data'!$H$29,0,10*ROW('Water Data'!H125))="","",OFFSET('Water Data'!$H$29,0,10*ROW('Water Data'!H125)))</f>
        <v/>
      </c>
      <c r="CJ131" s="36" t="str">
        <f ca="true">+IF(OFFSET('Water Data'!$H$30,0,10*ROW('Water Data'!H125))="","",OFFSET('Water Data'!$H$30,0,10*ROW('Water Data'!H125)))</f>
        <v/>
      </c>
      <c r="CK131" s="36" t="str">
        <f ca="true">+IF(OFFSET('Sanitation Data'!$C$29,0,10*ROW('Sanitation Data'!C125))="","",OFFSET('Sanitation Data'!$C$29,0,10*ROW('Sanitation Data'!C125)))</f>
        <v/>
      </c>
      <c r="CL131" s="36" t="str">
        <f ca="true">+IF(OFFSET('Sanitation Data'!$C$30,0,10*ROW('Sanitation Data'!C125))="","",OFFSET('Sanitation Data'!$C$30,0,10*ROW('Sanitation Data'!C125)))</f>
        <v/>
      </c>
      <c r="CM131" s="36" t="str">
        <f ca="true">+IF(OFFSET('Sanitation Data'!$C$31,0,10*ROW('Sanitation Data'!C125))="","",OFFSET('Sanitation Data'!$C$31,0,10*ROW('Sanitation Data'!C125)))</f>
        <v/>
      </c>
      <c r="CN131" s="36" t="str">
        <f ca="true">+IF(OFFSET('Sanitation Data'!$C$32,0,10*ROW('Sanitation Data'!C125))="","",OFFSET('Sanitation Data'!$C$32,0,10*ROW('Sanitation Data'!C125)))</f>
        <v/>
      </c>
      <c r="CO131" s="36" t="str">
        <f ca="true">+IF(OFFSET('Sanitation Data'!$C$33,0,10*ROW('Sanitation Data'!C125))="","",OFFSET('Sanitation Data'!$C$33,0,10*ROW('Sanitation Data'!C125)))</f>
        <v/>
      </c>
      <c r="CP131" s="36" t="str">
        <f ca="true">+IF(OFFSET('Sanitation Data'!$D$29,0,10*ROW('Sanitation Data'!D125))="","",OFFSET('Sanitation Data'!$D$29,0,10*ROW('Sanitation Data'!D125)))</f>
        <v/>
      </c>
      <c r="CQ131" s="36" t="str">
        <f ca="true">+IF(OFFSET('Sanitation Data'!$D$30,0,10*ROW('Sanitation Data'!D125))="","",OFFSET('Sanitation Data'!$D$30,0,10*ROW('Sanitation Data'!D125)))</f>
        <v/>
      </c>
      <c r="CR131" s="36" t="str">
        <f ca="true">+IF(OFFSET('Sanitation Data'!$D$31,0,10*ROW('Sanitation Data'!D125))="","",OFFSET('Sanitation Data'!$D$31,0,10*ROW('Sanitation Data'!D125)))</f>
        <v/>
      </c>
      <c r="CS131" s="36" t="str">
        <f ca="true">+IF(OFFSET('Sanitation Data'!$D$32,0,10*ROW('Sanitation Data'!D125))="","",OFFSET('Sanitation Data'!$D$32,0,10*ROW('Sanitation Data'!D125)))</f>
        <v/>
      </c>
      <c r="CT131" s="36" t="str">
        <f ca="true">+IF(OFFSET('Sanitation Data'!$D$33,0,10*ROW('Sanitation Data'!D125))="","",OFFSET('Sanitation Data'!$D$33,0,10*ROW('Sanitation Data'!D125)))</f>
        <v/>
      </c>
      <c r="CU131" s="36" t="str">
        <f ca="true">+IF(OFFSET('Sanitation Data'!$E$29,0,10*ROW('Sanitation Data'!E125))="","",OFFSET('Sanitation Data'!$E$29,0,10*ROW('Sanitation Data'!E125)))</f>
        <v/>
      </c>
      <c r="CV131" s="36" t="str">
        <f ca="true">+IF(OFFSET('Sanitation Data'!$E$30,0,10*ROW('Sanitation Data'!E125))="","",OFFSET('Sanitation Data'!$E$30,0,10*ROW('Sanitation Data'!E125)))</f>
        <v/>
      </c>
      <c r="CW131" s="36" t="str">
        <f ca="true">+IF(OFFSET('Sanitation Data'!$E$31,0,10*ROW('Sanitation Data'!E125))="","",OFFSET('Sanitation Data'!$E$31,0,10*ROW('Sanitation Data'!E125)))</f>
        <v/>
      </c>
      <c r="CX131" s="36" t="str">
        <f ca="true">+IF(OFFSET('Sanitation Data'!$E$32,0,10*ROW('Sanitation Data'!E125))="","",OFFSET('Sanitation Data'!$E$32,0,10*ROW('Sanitation Data'!E125)))</f>
        <v/>
      </c>
      <c r="CY131" s="36" t="str">
        <f ca="true">+IF(OFFSET('Sanitation Data'!$E$33,0,10*ROW('Sanitation Data'!E125))="","",OFFSET('Sanitation Data'!$E$33,0,10*ROW('Sanitation Data'!E125)))</f>
        <v/>
      </c>
      <c r="CZ131" s="36" t="str">
        <f ca="true">+IF(OFFSET('Sanitation Data'!$F$29,0,10*ROW('Sanitation Data'!F125))="","",OFFSET('Sanitation Data'!$F$29,0,10*ROW('Sanitation Data'!F125)))</f>
        <v/>
      </c>
      <c r="DA131" s="36" t="str">
        <f ca="true">+IF(OFFSET('Sanitation Data'!$F$30,0,10*ROW('Sanitation Data'!F125))="","",OFFSET('Sanitation Data'!$F$30,0,10*ROW('Sanitation Data'!F125)))</f>
        <v/>
      </c>
      <c r="DB131" s="36" t="str">
        <f ca="true">+IF(OFFSET('Sanitation Data'!$F$31,0,10*ROW('Sanitation Data'!F125))="","",OFFSET('Sanitation Data'!$F$31,0,10*ROW('Sanitation Data'!F125)))</f>
        <v/>
      </c>
      <c r="DC131" s="36" t="str">
        <f ca="true">+IF(OFFSET('Sanitation Data'!$F$32,0,10*ROW('Sanitation Data'!F125))="","",OFFSET('Sanitation Data'!$F$32,0,10*ROW('Sanitation Data'!F125)))</f>
        <v/>
      </c>
      <c r="DD131" s="36" t="str">
        <f ca="true">+IF(OFFSET('Sanitation Data'!$F$33,0,10*ROW('Sanitation Data'!F125))="","",OFFSET('Sanitation Data'!$F$33,0,10*ROW('Sanitation Data'!F125)))</f>
        <v/>
      </c>
      <c r="DE131" s="36" t="str">
        <f ca="true">+IF(OFFSET('Sanitation Data'!$G$29,0,10*ROW('Sanitation Data'!G125))="","",OFFSET('Sanitation Data'!$G$29,0,10*ROW('Sanitation Data'!G125)))</f>
        <v/>
      </c>
      <c r="DF131" s="36" t="str">
        <f ca="true">+IF(OFFSET('Sanitation Data'!$G$30,0,10*ROW('Sanitation Data'!G125))="","",OFFSET('Sanitation Data'!$G$30,0,10*ROW('Sanitation Data'!G125)))</f>
        <v/>
      </c>
      <c r="DG131" s="36" t="str">
        <f ca="true">+IF(OFFSET('Sanitation Data'!$G$31,0,10*ROW('Sanitation Data'!G125))="","",OFFSET('Sanitation Data'!$G$31,0,10*ROW('Sanitation Data'!G125)))</f>
        <v/>
      </c>
      <c r="DH131" s="36" t="str">
        <f ca="true">+IF(OFFSET('Sanitation Data'!$G$32,0,10*ROW('Sanitation Data'!G125))="","",OFFSET('Sanitation Data'!$G$32,0,10*ROW('Sanitation Data'!G125)))</f>
        <v/>
      </c>
      <c r="DI131" s="36" t="str">
        <f ca="true">+IF(OFFSET('Sanitation Data'!$G$33,0,10*ROW('Sanitation Data'!G125))="","",OFFSET('Sanitation Data'!$G$33,0,10*ROW('Sanitation Data'!G125)))</f>
        <v/>
      </c>
      <c r="DJ131" s="36" t="str">
        <f ca="true">+IF(OFFSET('Sanitation Data'!$H$29,0,10*ROW('Sanitation Data'!H125))="","",OFFSET('Sanitation Data'!$H$29,0,10*ROW('Sanitation Data'!H125)))</f>
        <v/>
      </c>
      <c r="DK131" s="36" t="str">
        <f ca="true">+IF(OFFSET('Sanitation Data'!$H$30,0,10*ROW('Sanitation Data'!H125))="","",OFFSET('Sanitation Data'!$H$30,0,10*ROW('Sanitation Data'!H125)))</f>
        <v/>
      </c>
      <c r="DL131" s="36" t="str">
        <f ca="true">+IF(OFFSET('Sanitation Data'!$H$31,0,10*ROW('Sanitation Data'!H125))="","",OFFSET('Sanitation Data'!$H$31,0,10*ROW('Sanitation Data'!H125)))</f>
        <v/>
      </c>
      <c r="DM131" s="36" t="str">
        <f ca="true">+IF(OFFSET('Sanitation Data'!$H$32,0,10*ROW('Sanitation Data'!H125))="","",OFFSET('Sanitation Data'!$H$32,0,10*ROW('Sanitation Data'!H125)))</f>
        <v/>
      </c>
      <c r="DN131" s="36" t="str">
        <f ca="true">+IF(OFFSET('Sanitation Data'!$H$33,0,10*ROW('Sanitation Data'!H125))="","",OFFSET('Sanitation Data'!$H$33,0,10*ROW('Sanitation Data'!H125)))</f>
        <v/>
      </c>
      <c r="DO131" s="36" t="str">
        <f ca="true">+IF(OFFSET('Hygiene Data'!$C$12,0,10*ROW('Hygiene Data'!C125))="","",OFFSET('Hygiene Data'!$C$12,0,10*ROW('Hygiene Data'!C125)))</f>
        <v/>
      </c>
      <c r="DP131" s="36" t="str">
        <f ca="true">+IF(OFFSET('Hygiene Data'!$C$13,0,10*ROW('Hygiene Data'!C125))="","",OFFSET('Hygiene Data'!$C$13,0,10*ROW('Hygiene Data'!C125)))</f>
        <v/>
      </c>
      <c r="DQ131" s="36" t="str">
        <f ca="true">+IF(OFFSET('Hygiene Data'!$C$14,0,10*ROW('Hygiene Data'!C125))="","",OFFSET('Hygiene Data'!$C$14,0,10*ROW('Hygiene Data'!C125)))</f>
        <v/>
      </c>
      <c r="DR131" s="36" t="str">
        <f ca="true">+IF(OFFSET('Hygiene Data'!$D$12,0,10*ROW('Hygiene Data'!D125))="","",OFFSET('Hygiene Data'!$D$12,0,10*ROW('Hygiene Data'!D125)))</f>
        <v/>
      </c>
      <c r="DS131" s="36" t="str">
        <f ca="true">+IF(OFFSET('Hygiene Data'!$D$13,0,10*ROW('Hygiene Data'!D125))="","",OFFSET('Hygiene Data'!$D$13,0,10*ROW('Hygiene Data'!D125)))</f>
        <v/>
      </c>
      <c r="DT131" s="36" t="str">
        <f ca="true">+IF(OFFSET('Hygiene Data'!$D$14,0,10*ROW('Hygiene Data'!D125))="","",OFFSET('Hygiene Data'!$D$14,0,10*ROW('Hygiene Data'!D125)))</f>
        <v/>
      </c>
      <c r="DU131" s="36" t="str">
        <f ca="true">+IF(OFFSET('Hygiene Data'!$E$12,0,10*ROW('Hygiene Data'!E125))="","",OFFSET('Hygiene Data'!$E$12,0,10*ROW('Hygiene Data'!E125)))</f>
        <v/>
      </c>
      <c r="DV131" s="36" t="str">
        <f ca="true">+IF(OFFSET('Hygiene Data'!$E$13,0,10*ROW('Hygiene Data'!E125))="","",OFFSET('Hygiene Data'!$E$13,0,10*ROW('Hygiene Data'!E125)))</f>
        <v/>
      </c>
      <c r="DW131" s="36" t="str">
        <f ca="true">+IF(OFFSET('Hygiene Data'!$E$14,0,10*ROW('Hygiene Data'!E125))="","",OFFSET('Hygiene Data'!$E$14,0,10*ROW('Hygiene Data'!E125)))</f>
        <v/>
      </c>
      <c r="DX131" s="36" t="str">
        <f ca="true">+IF(OFFSET('Hygiene Data'!$F$12,0,10*ROW('Hygiene Data'!F125))="","",OFFSET('Hygiene Data'!$F$12,0,10*ROW('Hygiene Data'!F125)))</f>
        <v/>
      </c>
      <c r="DY131" s="36" t="str">
        <f ca="true">+IF(OFFSET('Hygiene Data'!$F$13,0,10*ROW('Hygiene Data'!F125))="","",OFFSET('Hygiene Data'!$F$13,0,10*ROW('Hygiene Data'!F125)))</f>
        <v/>
      </c>
      <c r="DZ131" s="36" t="str">
        <f ca="true">+IF(OFFSET('Hygiene Data'!$F$14,0,10*ROW('Hygiene Data'!F125))="","",OFFSET('Hygiene Data'!$F$14,0,10*ROW('Hygiene Data'!F125)))</f>
        <v/>
      </c>
      <c r="EA131" s="36" t="str">
        <f ca="true">+IF(OFFSET('Hygiene Data'!$G$12,0,10*ROW('Hygiene Data'!G125))="","",OFFSET('Hygiene Data'!$G$12,0,10*ROW('Hygiene Data'!G125)))</f>
        <v/>
      </c>
      <c r="EB131" s="36" t="str">
        <f ca="true">+IF(OFFSET('Hygiene Data'!$G$13,0,10*ROW('Hygiene Data'!G125))="","",OFFSET('Hygiene Data'!$G$13,0,10*ROW('Hygiene Data'!G125)))</f>
        <v/>
      </c>
      <c r="EC131" s="36" t="str">
        <f ca="true">+IF(OFFSET('Hygiene Data'!$G$14,0,10*ROW('Hygiene Data'!G125))="","",OFFSET('Hygiene Data'!$G$14,0,10*ROW('Hygiene Data'!G125)))</f>
        <v/>
      </c>
      <c r="ED131" s="36" t="str">
        <f ca="true">+IF(OFFSET('Hygiene Data'!$H$12,0,10*ROW('Hygiene Data'!H125))="","",OFFSET('Hygiene Data'!$H$12,0,10*ROW('Hygiene Data'!H125)))</f>
        <v/>
      </c>
      <c r="EE131" s="36" t="str">
        <f ca="true">+IF(OFFSET('Hygiene Data'!$H$13,0,10*ROW('Hygiene Data'!H125))="","",OFFSET('Hygiene Data'!$H$13,0,10*ROW('Hygiene Data'!H125)))</f>
        <v/>
      </c>
      <c r="EF131" s="36" t="str">
        <f ca="true">+IF(OFFSET('Hygiene Data'!$H$14,0,10*ROW('Hygiene Data'!H125))="","",OFFSET('Hygiene Data'!$H$14,0,10*ROW('Hygiene Data'!H125)))</f>
        <v/>
      </c>
    </row>
    <row r="132" x14ac:dyDescent="0.2">
      <c r="A132" s="59" t="str">
        <f ca="true">+IF(OFFSET('Water Data'!$B$1,0,10*ROW('Water Data'!B129))="","",OFFSET('Water Data'!$B$1,0,10*ROW('Water Data'!B129)))</f>
        <v/>
      </c>
      <c r="B132" s="59" t="str">
        <f ca="true">+IF(OFFSET('Water Data'!$A$3,0,10*ROW('Water Data'!A129))="","",OFFSET('Water Data'!$A$3,0,10*ROW('Water Data'!A129)))</f>
        <v/>
      </c>
      <c r="C132" s="59" t="str">
        <f ca="true">+IF(OFFSET('Water Data'!$C$3,0,10*ROW('Water Data'!C129))="","",OFFSET('Water Data'!$C$3,0,10*ROW('Water Data'!C129)))</f>
        <v/>
      </c>
      <c r="D132" s="252"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52"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52"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52"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52"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52"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52"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52"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52"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52"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52"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52"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52"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52"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52"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52"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52"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52"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3"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3"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3"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3"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3"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3"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3"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3"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3"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3"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3"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3"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3"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3"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3"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3"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3"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3"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3"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3"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3"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3"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3"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3"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3"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3"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3"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3"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3"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3"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4"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4"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4"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4"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4"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4"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4"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4"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4"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4"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4"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4"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4"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4"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4"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4"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4"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4"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6" t="str">
        <f ca="true">+IF(OFFSET('Water Data'!$C$28,0,10*ROW('Water Data'!C126))="","",OFFSET('Water Data'!$C$28,0,10*ROW('Water Data'!C126)))</f>
        <v/>
      </c>
      <c r="BT132" s="36" t="str">
        <f ca="true">+IF(OFFSET('Water Data'!$C$29,0,10*ROW('Water Data'!C126))="","",OFFSET('Water Data'!$C$29,0,10*ROW('Water Data'!C126)))</f>
        <v/>
      </c>
      <c r="BU132" s="36" t="str">
        <f ca="true">+IF(OFFSET('Water Data'!$C$30,0,10*ROW('Water Data'!C126))="","",OFFSET('Water Data'!$C$30,0,10*ROW('Water Data'!C126)))</f>
        <v/>
      </c>
      <c r="BV132" s="36" t="str">
        <f ca="true">+IF(OFFSET('Water Data'!$D$28,0,10*ROW('Water Data'!D126))="","",OFFSET('Water Data'!$D$28,0,10*ROW('Water Data'!D126)))</f>
        <v/>
      </c>
      <c r="BW132" s="36" t="str">
        <f ca="true">+IF(OFFSET('Water Data'!$D$29,0,10*ROW('Water Data'!D126))="","",OFFSET('Water Data'!$D$29,0,10*ROW('Water Data'!D126)))</f>
        <v/>
      </c>
      <c r="BX132" s="36" t="str">
        <f ca="true">+IF(OFFSET('Water Data'!$D$30,0,10*ROW('Water Data'!D126))="","",OFFSET('Water Data'!$D$30,0,10*ROW('Water Data'!D126)))</f>
        <v/>
      </c>
      <c r="BY132" s="36" t="str">
        <f ca="true">+IF(OFFSET('Water Data'!$E$28,0,10*ROW('Water Data'!E126))="","",OFFSET('Water Data'!$E$28,0,10*ROW('Water Data'!E126)))</f>
        <v/>
      </c>
      <c r="BZ132" s="36" t="str">
        <f ca="true">+IF(OFFSET('Water Data'!$E$29,0,10*ROW('Water Data'!E126))="","",OFFSET('Water Data'!$E$29,0,10*ROW('Water Data'!E126)))</f>
        <v/>
      </c>
      <c r="CA132" s="36" t="str">
        <f ca="true">+IF(OFFSET('Water Data'!$E$30,0,10*ROW('Water Data'!E126))="","",OFFSET('Water Data'!$E$30,0,10*ROW('Water Data'!E126)))</f>
        <v/>
      </c>
      <c r="CB132" s="36" t="str">
        <f ca="true">+IF(OFFSET('Water Data'!$F$28,0,10*ROW('Water Data'!F126))="","",OFFSET('Water Data'!$F$28,0,10*ROW('Water Data'!F126)))</f>
        <v/>
      </c>
      <c r="CC132" s="36" t="str">
        <f ca="true">+IF(OFFSET('Water Data'!$F$29,0,10*ROW('Water Data'!F126))="","",OFFSET('Water Data'!$F$29,0,10*ROW('Water Data'!F126)))</f>
        <v/>
      </c>
      <c r="CD132" s="36" t="str">
        <f ca="true">+IF(OFFSET('Water Data'!$F$30,0,10*ROW('Water Data'!F126))="","",OFFSET('Water Data'!$F$30,0,10*ROW('Water Data'!F126)))</f>
        <v/>
      </c>
      <c r="CE132" s="36" t="str">
        <f ca="true">+IF(OFFSET('Water Data'!$G$28,0,10*ROW('Water Data'!G126))="","",OFFSET('Water Data'!$G$28,0,10*ROW('Water Data'!G126)))</f>
        <v/>
      </c>
      <c r="CF132" s="36" t="str">
        <f ca="true">+IF(OFFSET('Water Data'!$G$29,0,10*ROW('Water Data'!G126))="","",OFFSET('Water Data'!$G$29,0,10*ROW('Water Data'!G126)))</f>
        <v/>
      </c>
      <c r="CG132" s="36" t="str">
        <f ca="true">+IF(OFFSET('Water Data'!$G$30,0,10*ROW('Water Data'!G126))="","",OFFSET('Water Data'!$G$30,0,10*ROW('Water Data'!G126)))</f>
        <v/>
      </c>
      <c r="CH132" s="36" t="str">
        <f ca="true">+IF(OFFSET('Water Data'!$H$28,0,10*ROW('Water Data'!H126))="","",OFFSET('Water Data'!$H$28,0,10*ROW('Water Data'!H126)))</f>
        <v/>
      </c>
      <c r="CI132" s="36" t="str">
        <f ca="true">+IF(OFFSET('Water Data'!$H$29,0,10*ROW('Water Data'!H126))="","",OFFSET('Water Data'!$H$29,0,10*ROW('Water Data'!H126)))</f>
        <v/>
      </c>
      <c r="CJ132" s="36" t="str">
        <f ca="true">+IF(OFFSET('Water Data'!$H$30,0,10*ROW('Water Data'!H126))="","",OFFSET('Water Data'!$H$30,0,10*ROW('Water Data'!H126)))</f>
        <v/>
      </c>
      <c r="CK132" s="36" t="str">
        <f ca="true">+IF(OFFSET('Sanitation Data'!$C$29,0,10*ROW('Sanitation Data'!C126))="","",OFFSET('Sanitation Data'!$C$29,0,10*ROW('Sanitation Data'!C126)))</f>
        <v/>
      </c>
      <c r="CL132" s="36" t="str">
        <f ca="true">+IF(OFFSET('Sanitation Data'!$C$30,0,10*ROW('Sanitation Data'!C126))="","",OFFSET('Sanitation Data'!$C$30,0,10*ROW('Sanitation Data'!C126)))</f>
        <v/>
      </c>
      <c r="CM132" s="36" t="str">
        <f ca="true">+IF(OFFSET('Sanitation Data'!$C$31,0,10*ROW('Sanitation Data'!C126))="","",OFFSET('Sanitation Data'!$C$31,0,10*ROW('Sanitation Data'!C126)))</f>
        <v/>
      </c>
      <c r="CN132" s="36" t="str">
        <f ca="true">+IF(OFFSET('Sanitation Data'!$C$32,0,10*ROW('Sanitation Data'!C126))="","",OFFSET('Sanitation Data'!$C$32,0,10*ROW('Sanitation Data'!C126)))</f>
        <v/>
      </c>
      <c r="CO132" s="36" t="str">
        <f ca="true">+IF(OFFSET('Sanitation Data'!$C$33,0,10*ROW('Sanitation Data'!C126))="","",OFFSET('Sanitation Data'!$C$33,0,10*ROW('Sanitation Data'!C126)))</f>
        <v/>
      </c>
      <c r="CP132" s="36" t="str">
        <f ca="true">+IF(OFFSET('Sanitation Data'!$D$29,0,10*ROW('Sanitation Data'!D126))="","",OFFSET('Sanitation Data'!$D$29,0,10*ROW('Sanitation Data'!D126)))</f>
        <v/>
      </c>
      <c r="CQ132" s="36" t="str">
        <f ca="true">+IF(OFFSET('Sanitation Data'!$D$30,0,10*ROW('Sanitation Data'!D126))="","",OFFSET('Sanitation Data'!$D$30,0,10*ROW('Sanitation Data'!D126)))</f>
        <v/>
      </c>
      <c r="CR132" s="36" t="str">
        <f ca="true">+IF(OFFSET('Sanitation Data'!$D$31,0,10*ROW('Sanitation Data'!D126))="","",OFFSET('Sanitation Data'!$D$31,0,10*ROW('Sanitation Data'!D126)))</f>
        <v/>
      </c>
      <c r="CS132" s="36" t="str">
        <f ca="true">+IF(OFFSET('Sanitation Data'!$D$32,0,10*ROW('Sanitation Data'!D126))="","",OFFSET('Sanitation Data'!$D$32,0,10*ROW('Sanitation Data'!D126)))</f>
        <v/>
      </c>
      <c r="CT132" s="36" t="str">
        <f ca="true">+IF(OFFSET('Sanitation Data'!$D$33,0,10*ROW('Sanitation Data'!D126))="","",OFFSET('Sanitation Data'!$D$33,0,10*ROW('Sanitation Data'!D126)))</f>
        <v/>
      </c>
      <c r="CU132" s="36" t="str">
        <f ca="true">+IF(OFFSET('Sanitation Data'!$E$29,0,10*ROW('Sanitation Data'!E126))="","",OFFSET('Sanitation Data'!$E$29,0,10*ROW('Sanitation Data'!E126)))</f>
        <v/>
      </c>
      <c r="CV132" s="36" t="str">
        <f ca="true">+IF(OFFSET('Sanitation Data'!$E$30,0,10*ROW('Sanitation Data'!E126))="","",OFFSET('Sanitation Data'!$E$30,0,10*ROW('Sanitation Data'!E126)))</f>
        <v/>
      </c>
      <c r="CW132" s="36" t="str">
        <f ca="true">+IF(OFFSET('Sanitation Data'!$E$31,0,10*ROW('Sanitation Data'!E126))="","",OFFSET('Sanitation Data'!$E$31,0,10*ROW('Sanitation Data'!E126)))</f>
        <v/>
      </c>
      <c r="CX132" s="36" t="str">
        <f ca="true">+IF(OFFSET('Sanitation Data'!$E$32,0,10*ROW('Sanitation Data'!E126))="","",OFFSET('Sanitation Data'!$E$32,0,10*ROW('Sanitation Data'!E126)))</f>
        <v/>
      </c>
      <c r="CY132" s="36" t="str">
        <f ca="true">+IF(OFFSET('Sanitation Data'!$E$33,0,10*ROW('Sanitation Data'!E126))="","",OFFSET('Sanitation Data'!$E$33,0,10*ROW('Sanitation Data'!E126)))</f>
        <v/>
      </c>
      <c r="CZ132" s="36" t="str">
        <f ca="true">+IF(OFFSET('Sanitation Data'!$F$29,0,10*ROW('Sanitation Data'!F126))="","",OFFSET('Sanitation Data'!$F$29,0,10*ROW('Sanitation Data'!F126)))</f>
        <v/>
      </c>
      <c r="DA132" s="36" t="str">
        <f ca="true">+IF(OFFSET('Sanitation Data'!$F$30,0,10*ROW('Sanitation Data'!F126))="","",OFFSET('Sanitation Data'!$F$30,0,10*ROW('Sanitation Data'!F126)))</f>
        <v/>
      </c>
      <c r="DB132" s="36" t="str">
        <f ca="true">+IF(OFFSET('Sanitation Data'!$F$31,0,10*ROW('Sanitation Data'!F126))="","",OFFSET('Sanitation Data'!$F$31,0,10*ROW('Sanitation Data'!F126)))</f>
        <v/>
      </c>
      <c r="DC132" s="36" t="str">
        <f ca="true">+IF(OFFSET('Sanitation Data'!$F$32,0,10*ROW('Sanitation Data'!F126))="","",OFFSET('Sanitation Data'!$F$32,0,10*ROW('Sanitation Data'!F126)))</f>
        <v/>
      </c>
      <c r="DD132" s="36" t="str">
        <f ca="true">+IF(OFFSET('Sanitation Data'!$F$33,0,10*ROW('Sanitation Data'!F126))="","",OFFSET('Sanitation Data'!$F$33,0,10*ROW('Sanitation Data'!F126)))</f>
        <v/>
      </c>
      <c r="DE132" s="36" t="str">
        <f ca="true">+IF(OFFSET('Sanitation Data'!$G$29,0,10*ROW('Sanitation Data'!G126))="","",OFFSET('Sanitation Data'!$G$29,0,10*ROW('Sanitation Data'!G126)))</f>
        <v/>
      </c>
      <c r="DF132" s="36" t="str">
        <f ca="true">+IF(OFFSET('Sanitation Data'!$G$30,0,10*ROW('Sanitation Data'!G126))="","",OFFSET('Sanitation Data'!$G$30,0,10*ROW('Sanitation Data'!G126)))</f>
        <v/>
      </c>
      <c r="DG132" s="36" t="str">
        <f ca="true">+IF(OFFSET('Sanitation Data'!$G$31,0,10*ROW('Sanitation Data'!G126))="","",OFFSET('Sanitation Data'!$G$31,0,10*ROW('Sanitation Data'!G126)))</f>
        <v/>
      </c>
      <c r="DH132" s="36" t="str">
        <f ca="true">+IF(OFFSET('Sanitation Data'!$G$32,0,10*ROW('Sanitation Data'!G126))="","",OFFSET('Sanitation Data'!$G$32,0,10*ROW('Sanitation Data'!G126)))</f>
        <v/>
      </c>
      <c r="DI132" s="36" t="str">
        <f ca="true">+IF(OFFSET('Sanitation Data'!$G$33,0,10*ROW('Sanitation Data'!G126))="","",OFFSET('Sanitation Data'!$G$33,0,10*ROW('Sanitation Data'!G126)))</f>
        <v/>
      </c>
      <c r="DJ132" s="36" t="str">
        <f ca="true">+IF(OFFSET('Sanitation Data'!$H$29,0,10*ROW('Sanitation Data'!H126))="","",OFFSET('Sanitation Data'!$H$29,0,10*ROW('Sanitation Data'!H126)))</f>
        <v/>
      </c>
      <c r="DK132" s="36" t="str">
        <f ca="true">+IF(OFFSET('Sanitation Data'!$H$30,0,10*ROW('Sanitation Data'!H126))="","",OFFSET('Sanitation Data'!$H$30,0,10*ROW('Sanitation Data'!H126)))</f>
        <v/>
      </c>
      <c r="DL132" s="36" t="str">
        <f ca="true">+IF(OFFSET('Sanitation Data'!$H$31,0,10*ROW('Sanitation Data'!H126))="","",OFFSET('Sanitation Data'!$H$31,0,10*ROW('Sanitation Data'!H126)))</f>
        <v/>
      </c>
      <c r="DM132" s="36" t="str">
        <f ca="true">+IF(OFFSET('Sanitation Data'!$H$32,0,10*ROW('Sanitation Data'!H126))="","",OFFSET('Sanitation Data'!$H$32,0,10*ROW('Sanitation Data'!H126)))</f>
        <v/>
      </c>
      <c r="DN132" s="36" t="str">
        <f ca="true">+IF(OFFSET('Sanitation Data'!$H$33,0,10*ROW('Sanitation Data'!H126))="","",OFFSET('Sanitation Data'!$H$33,0,10*ROW('Sanitation Data'!H126)))</f>
        <v/>
      </c>
      <c r="DO132" s="36" t="str">
        <f ca="true">+IF(OFFSET('Hygiene Data'!$C$12,0,10*ROW('Hygiene Data'!C126))="","",OFFSET('Hygiene Data'!$C$12,0,10*ROW('Hygiene Data'!C126)))</f>
        <v/>
      </c>
      <c r="DP132" s="36" t="str">
        <f ca="true">+IF(OFFSET('Hygiene Data'!$C$13,0,10*ROW('Hygiene Data'!C126))="","",OFFSET('Hygiene Data'!$C$13,0,10*ROW('Hygiene Data'!C126)))</f>
        <v/>
      </c>
      <c r="DQ132" s="36" t="str">
        <f ca="true">+IF(OFFSET('Hygiene Data'!$C$14,0,10*ROW('Hygiene Data'!C126))="","",OFFSET('Hygiene Data'!$C$14,0,10*ROW('Hygiene Data'!C126)))</f>
        <v/>
      </c>
      <c r="DR132" s="36" t="str">
        <f ca="true">+IF(OFFSET('Hygiene Data'!$D$12,0,10*ROW('Hygiene Data'!D126))="","",OFFSET('Hygiene Data'!$D$12,0,10*ROW('Hygiene Data'!D126)))</f>
        <v/>
      </c>
      <c r="DS132" s="36" t="str">
        <f ca="true">+IF(OFFSET('Hygiene Data'!$D$13,0,10*ROW('Hygiene Data'!D126))="","",OFFSET('Hygiene Data'!$D$13,0,10*ROW('Hygiene Data'!D126)))</f>
        <v/>
      </c>
      <c r="DT132" s="36" t="str">
        <f ca="true">+IF(OFFSET('Hygiene Data'!$D$14,0,10*ROW('Hygiene Data'!D126))="","",OFFSET('Hygiene Data'!$D$14,0,10*ROW('Hygiene Data'!D126)))</f>
        <v/>
      </c>
      <c r="DU132" s="36" t="str">
        <f ca="true">+IF(OFFSET('Hygiene Data'!$E$12,0,10*ROW('Hygiene Data'!E126))="","",OFFSET('Hygiene Data'!$E$12,0,10*ROW('Hygiene Data'!E126)))</f>
        <v/>
      </c>
      <c r="DV132" s="36" t="str">
        <f ca="true">+IF(OFFSET('Hygiene Data'!$E$13,0,10*ROW('Hygiene Data'!E126))="","",OFFSET('Hygiene Data'!$E$13,0,10*ROW('Hygiene Data'!E126)))</f>
        <v/>
      </c>
      <c r="DW132" s="36" t="str">
        <f ca="true">+IF(OFFSET('Hygiene Data'!$E$14,0,10*ROW('Hygiene Data'!E126))="","",OFFSET('Hygiene Data'!$E$14,0,10*ROW('Hygiene Data'!E126)))</f>
        <v/>
      </c>
      <c r="DX132" s="36" t="str">
        <f ca="true">+IF(OFFSET('Hygiene Data'!$F$12,0,10*ROW('Hygiene Data'!F126))="","",OFFSET('Hygiene Data'!$F$12,0,10*ROW('Hygiene Data'!F126)))</f>
        <v/>
      </c>
      <c r="DY132" s="36" t="str">
        <f ca="true">+IF(OFFSET('Hygiene Data'!$F$13,0,10*ROW('Hygiene Data'!F126))="","",OFFSET('Hygiene Data'!$F$13,0,10*ROW('Hygiene Data'!F126)))</f>
        <v/>
      </c>
      <c r="DZ132" s="36" t="str">
        <f ca="true">+IF(OFFSET('Hygiene Data'!$F$14,0,10*ROW('Hygiene Data'!F126))="","",OFFSET('Hygiene Data'!$F$14,0,10*ROW('Hygiene Data'!F126)))</f>
        <v/>
      </c>
      <c r="EA132" s="36" t="str">
        <f ca="true">+IF(OFFSET('Hygiene Data'!$G$12,0,10*ROW('Hygiene Data'!G126))="","",OFFSET('Hygiene Data'!$G$12,0,10*ROW('Hygiene Data'!G126)))</f>
        <v/>
      </c>
      <c r="EB132" s="36" t="str">
        <f ca="true">+IF(OFFSET('Hygiene Data'!$G$13,0,10*ROW('Hygiene Data'!G126))="","",OFFSET('Hygiene Data'!$G$13,0,10*ROW('Hygiene Data'!G126)))</f>
        <v/>
      </c>
      <c r="EC132" s="36" t="str">
        <f ca="true">+IF(OFFSET('Hygiene Data'!$G$14,0,10*ROW('Hygiene Data'!G126))="","",OFFSET('Hygiene Data'!$G$14,0,10*ROW('Hygiene Data'!G126)))</f>
        <v/>
      </c>
      <c r="ED132" s="36" t="str">
        <f ca="true">+IF(OFFSET('Hygiene Data'!$H$12,0,10*ROW('Hygiene Data'!H126))="","",OFFSET('Hygiene Data'!$H$12,0,10*ROW('Hygiene Data'!H126)))</f>
        <v/>
      </c>
      <c r="EE132" s="36" t="str">
        <f ca="true">+IF(OFFSET('Hygiene Data'!$H$13,0,10*ROW('Hygiene Data'!H126))="","",OFFSET('Hygiene Data'!$H$13,0,10*ROW('Hygiene Data'!H126)))</f>
        <v/>
      </c>
      <c r="EF132" s="36" t="str">
        <f ca="true">+IF(OFFSET('Hygiene Data'!$H$14,0,10*ROW('Hygiene Data'!H126))="","",OFFSET('Hygiene Data'!$H$14,0,10*ROW('Hygiene Data'!H126)))</f>
        <v/>
      </c>
    </row>
    <row r="133" x14ac:dyDescent="0.2">
      <c r="A133" s="59" t="str">
        <f ca="true">+IF(OFFSET('Water Data'!$B$1,0,10*ROW('Water Data'!B130))="","",OFFSET('Water Data'!$B$1,0,10*ROW('Water Data'!B130)))</f>
        <v/>
      </c>
      <c r="B133" s="59" t="str">
        <f ca="true">+IF(OFFSET('Water Data'!$A$3,0,10*ROW('Water Data'!A130))="","",OFFSET('Water Data'!$A$3,0,10*ROW('Water Data'!A130)))</f>
        <v/>
      </c>
      <c r="C133" s="59" t="str">
        <f ca="true">+IF(OFFSET('Water Data'!$C$3,0,10*ROW('Water Data'!C130))="","",OFFSET('Water Data'!$C$3,0,10*ROW('Water Data'!C130)))</f>
        <v/>
      </c>
      <c r="D133" s="252"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52"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52"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52"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52"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52"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52"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52"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52"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52"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52"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52"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52"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52"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52"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52"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52"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52"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3"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3"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3"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3"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3"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3"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3"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3"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3"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3"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3"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3"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3"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3"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3"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3"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3"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3"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3"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3"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3"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3"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3"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3"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3"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3"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3"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3"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3"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3"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4"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4"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4"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4"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4"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4"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4"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4"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4"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4"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4"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4"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4"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4"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4"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4"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4"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4"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6" t="str">
        <f ca="true">+IF(OFFSET('Water Data'!$C$28,0,10*ROW('Water Data'!C127))="","",OFFSET('Water Data'!$C$28,0,10*ROW('Water Data'!C127)))</f>
        <v/>
      </c>
      <c r="BT133" s="36" t="str">
        <f ca="true">+IF(OFFSET('Water Data'!$C$29,0,10*ROW('Water Data'!C127))="","",OFFSET('Water Data'!$C$29,0,10*ROW('Water Data'!C127)))</f>
        <v/>
      </c>
      <c r="BU133" s="36" t="str">
        <f ca="true">+IF(OFFSET('Water Data'!$C$30,0,10*ROW('Water Data'!C127))="","",OFFSET('Water Data'!$C$30,0,10*ROW('Water Data'!C127)))</f>
        <v/>
      </c>
      <c r="BV133" s="36" t="str">
        <f ca="true">+IF(OFFSET('Water Data'!$D$28,0,10*ROW('Water Data'!D127))="","",OFFSET('Water Data'!$D$28,0,10*ROW('Water Data'!D127)))</f>
        <v/>
      </c>
      <c r="BW133" s="36" t="str">
        <f ca="true">+IF(OFFSET('Water Data'!$D$29,0,10*ROW('Water Data'!D127))="","",OFFSET('Water Data'!$D$29,0,10*ROW('Water Data'!D127)))</f>
        <v/>
      </c>
      <c r="BX133" s="36" t="str">
        <f ca="true">+IF(OFFSET('Water Data'!$D$30,0,10*ROW('Water Data'!D127))="","",OFFSET('Water Data'!$D$30,0,10*ROW('Water Data'!D127)))</f>
        <v/>
      </c>
      <c r="BY133" s="36" t="str">
        <f ca="true">+IF(OFFSET('Water Data'!$E$28,0,10*ROW('Water Data'!E127))="","",OFFSET('Water Data'!$E$28,0,10*ROW('Water Data'!E127)))</f>
        <v/>
      </c>
      <c r="BZ133" s="36" t="str">
        <f ca="true">+IF(OFFSET('Water Data'!$E$29,0,10*ROW('Water Data'!E127))="","",OFFSET('Water Data'!$E$29,0,10*ROW('Water Data'!E127)))</f>
        <v/>
      </c>
      <c r="CA133" s="36" t="str">
        <f ca="true">+IF(OFFSET('Water Data'!$E$30,0,10*ROW('Water Data'!E127))="","",OFFSET('Water Data'!$E$30,0,10*ROW('Water Data'!E127)))</f>
        <v/>
      </c>
      <c r="CB133" s="36" t="str">
        <f ca="true">+IF(OFFSET('Water Data'!$F$28,0,10*ROW('Water Data'!F127))="","",OFFSET('Water Data'!$F$28,0,10*ROW('Water Data'!F127)))</f>
        <v/>
      </c>
      <c r="CC133" s="36" t="str">
        <f ca="true">+IF(OFFSET('Water Data'!$F$29,0,10*ROW('Water Data'!F127))="","",OFFSET('Water Data'!$F$29,0,10*ROW('Water Data'!F127)))</f>
        <v/>
      </c>
      <c r="CD133" s="36" t="str">
        <f ca="true">+IF(OFFSET('Water Data'!$F$30,0,10*ROW('Water Data'!F127))="","",OFFSET('Water Data'!$F$30,0,10*ROW('Water Data'!F127)))</f>
        <v/>
      </c>
      <c r="CE133" s="36" t="str">
        <f ca="true">+IF(OFFSET('Water Data'!$G$28,0,10*ROW('Water Data'!G127))="","",OFFSET('Water Data'!$G$28,0,10*ROW('Water Data'!G127)))</f>
        <v/>
      </c>
      <c r="CF133" s="36" t="str">
        <f ca="true">+IF(OFFSET('Water Data'!$G$29,0,10*ROW('Water Data'!G127))="","",OFFSET('Water Data'!$G$29,0,10*ROW('Water Data'!G127)))</f>
        <v/>
      </c>
      <c r="CG133" s="36" t="str">
        <f ca="true">+IF(OFFSET('Water Data'!$G$30,0,10*ROW('Water Data'!G127))="","",OFFSET('Water Data'!$G$30,0,10*ROW('Water Data'!G127)))</f>
        <v/>
      </c>
      <c r="CH133" s="36" t="str">
        <f ca="true">+IF(OFFSET('Water Data'!$H$28,0,10*ROW('Water Data'!H127))="","",OFFSET('Water Data'!$H$28,0,10*ROW('Water Data'!H127)))</f>
        <v/>
      </c>
      <c r="CI133" s="36" t="str">
        <f ca="true">+IF(OFFSET('Water Data'!$H$29,0,10*ROW('Water Data'!H127))="","",OFFSET('Water Data'!$H$29,0,10*ROW('Water Data'!H127)))</f>
        <v/>
      </c>
      <c r="CJ133" s="36" t="str">
        <f ca="true">+IF(OFFSET('Water Data'!$H$30,0,10*ROW('Water Data'!H127))="","",OFFSET('Water Data'!$H$30,0,10*ROW('Water Data'!H127)))</f>
        <v/>
      </c>
      <c r="CK133" s="36" t="str">
        <f ca="true">+IF(OFFSET('Sanitation Data'!$C$29,0,10*ROW('Sanitation Data'!C127))="","",OFFSET('Sanitation Data'!$C$29,0,10*ROW('Sanitation Data'!C127)))</f>
        <v/>
      </c>
      <c r="CL133" s="36" t="str">
        <f ca="true">+IF(OFFSET('Sanitation Data'!$C$30,0,10*ROW('Sanitation Data'!C127))="","",OFFSET('Sanitation Data'!$C$30,0,10*ROW('Sanitation Data'!C127)))</f>
        <v/>
      </c>
      <c r="CM133" s="36" t="str">
        <f ca="true">+IF(OFFSET('Sanitation Data'!$C$31,0,10*ROW('Sanitation Data'!C127))="","",OFFSET('Sanitation Data'!$C$31,0,10*ROW('Sanitation Data'!C127)))</f>
        <v/>
      </c>
      <c r="CN133" s="36" t="str">
        <f ca="true">+IF(OFFSET('Sanitation Data'!$C$32,0,10*ROW('Sanitation Data'!C127))="","",OFFSET('Sanitation Data'!$C$32,0,10*ROW('Sanitation Data'!C127)))</f>
        <v/>
      </c>
      <c r="CO133" s="36" t="str">
        <f ca="true">+IF(OFFSET('Sanitation Data'!$C$33,0,10*ROW('Sanitation Data'!C127))="","",OFFSET('Sanitation Data'!$C$33,0,10*ROW('Sanitation Data'!C127)))</f>
        <v/>
      </c>
      <c r="CP133" s="36" t="str">
        <f ca="true">+IF(OFFSET('Sanitation Data'!$D$29,0,10*ROW('Sanitation Data'!D127))="","",OFFSET('Sanitation Data'!$D$29,0,10*ROW('Sanitation Data'!D127)))</f>
        <v/>
      </c>
      <c r="CQ133" s="36" t="str">
        <f ca="true">+IF(OFFSET('Sanitation Data'!$D$30,0,10*ROW('Sanitation Data'!D127))="","",OFFSET('Sanitation Data'!$D$30,0,10*ROW('Sanitation Data'!D127)))</f>
        <v/>
      </c>
      <c r="CR133" s="36" t="str">
        <f ca="true">+IF(OFFSET('Sanitation Data'!$D$31,0,10*ROW('Sanitation Data'!D127))="","",OFFSET('Sanitation Data'!$D$31,0,10*ROW('Sanitation Data'!D127)))</f>
        <v/>
      </c>
      <c r="CS133" s="36" t="str">
        <f ca="true">+IF(OFFSET('Sanitation Data'!$D$32,0,10*ROW('Sanitation Data'!D127))="","",OFFSET('Sanitation Data'!$D$32,0,10*ROW('Sanitation Data'!D127)))</f>
        <v/>
      </c>
      <c r="CT133" s="36" t="str">
        <f ca="true">+IF(OFFSET('Sanitation Data'!$D$33,0,10*ROW('Sanitation Data'!D127))="","",OFFSET('Sanitation Data'!$D$33,0,10*ROW('Sanitation Data'!D127)))</f>
        <v/>
      </c>
      <c r="CU133" s="36" t="str">
        <f ca="true">+IF(OFFSET('Sanitation Data'!$E$29,0,10*ROW('Sanitation Data'!E127))="","",OFFSET('Sanitation Data'!$E$29,0,10*ROW('Sanitation Data'!E127)))</f>
        <v/>
      </c>
      <c r="CV133" s="36" t="str">
        <f ca="true">+IF(OFFSET('Sanitation Data'!$E$30,0,10*ROW('Sanitation Data'!E127))="","",OFFSET('Sanitation Data'!$E$30,0,10*ROW('Sanitation Data'!E127)))</f>
        <v/>
      </c>
      <c r="CW133" s="36" t="str">
        <f ca="true">+IF(OFFSET('Sanitation Data'!$E$31,0,10*ROW('Sanitation Data'!E127))="","",OFFSET('Sanitation Data'!$E$31,0,10*ROW('Sanitation Data'!E127)))</f>
        <v/>
      </c>
      <c r="CX133" s="36" t="str">
        <f ca="true">+IF(OFFSET('Sanitation Data'!$E$32,0,10*ROW('Sanitation Data'!E127))="","",OFFSET('Sanitation Data'!$E$32,0,10*ROW('Sanitation Data'!E127)))</f>
        <v/>
      </c>
      <c r="CY133" s="36" t="str">
        <f ca="true">+IF(OFFSET('Sanitation Data'!$E$33,0,10*ROW('Sanitation Data'!E127))="","",OFFSET('Sanitation Data'!$E$33,0,10*ROW('Sanitation Data'!E127)))</f>
        <v/>
      </c>
      <c r="CZ133" s="36" t="str">
        <f ca="true">+IF(OFFSET('Sanitation Data'!$F$29,0,10*ROW('Sanitation Data'!F127))="","",OFFSET('Sanitation Data'!$F$29,0,10*ROW('Sanitation Data'!F127)))</f>
        <v/>
      </c>
      <c r="DA133" s="36" t="str">
        <f ca="true">+IF(OFFSET('Sanitation Data'!$F$30,0,10*ROW('Sanitation Data'!F127))="","",OFFSET('Sanitation Data'!$F$30,0,10*ROW('Sanitation Data'!F127)))</f>
        <v/>
      </c>
      <c r="DB133" s="36" t="str">
        <f ca="true">+IF(OFFSET('Sanitation Data'!$F$31,0,10*ROW('Sanitation Data'!F127))="","",OFFSET('Sanitation Data'!$F$31,0,10*ROW('Sanitation Data'!F127)))</f>
        <v/>
      </c>
      <c r="DC133" s="36" t="str">
        <f ca="true">+IF(OFFSET('Sanitation Data'!$F$32,0,10*ROW('Sanitation Data'!F127))="","",OFFSET('Sanitation Data'!$F$32,0,10*ROW('Sanitation Data'!F127)))</f>
        <v/>
      </c>
      <c r="DD133" s="36" t="str">
        <f ca="true">+IF(OFFSET('Sanitation Data'!$F$33,0,10*ROW('Sanitation Data'!F127))="","",OFFSET('Sanitation Data'!$F$33,0,10*ROW('Sanitation Data'!F127)))</f>
        <v/>
      </c>
      <c r="DE133" s="36" t="str">
        <f ca="true">+IF(OFFSET('Sanitation Data'!$G$29,0,10*ROW('Sanitation Data'!G127))="","",OFFSET('Sanitation Data'!$G$29,0,10*ROW('Sanitation Data'!G127)))</f>
        <v/>
      </c>
      <c r="DF133" s="36" t="str">
        <f ca="true">+IF(OFFSET('Sanitation Data'!$G$30,0,10*ROW('Sanitation Data'!G127))="","",OFFSET('Sanitation Data'!$G$30,0,10*ROW('Sanitation Data'!G127)))</f>
        <v/>
      </c>
      <c r="DG133" s="36" t="str">
        <f ca="true">+IF(OFFSET('Sanitation Data'!$G$31,0,10*ROW('Sanitation Data'!G127))="","",OFFSET('Sanitation Data'!$G$31,0,10*ROW('Sanitation Data'!G127)))</f>
        <v/>
      </c>
      <c r="DH133" s="36" t="str">
        <f ca="true">+IF(OFFSET('Sanitation Data'!$G$32,0,10*ROW('Sanitation Data'!G127))="","",OFFSET('Sanitation Data'!$G$32,0,10*ROW('Sanitation Data'!G127)))</f>
        <v/>
      </c>
      <c r="DI133" s="36" t="str">
        <f ca="true">+IF(OFFSET('Sanitation Data'!$G$33,0,10*ROW('Sanitation Data'!G127))="","",OFFSET('Sanitation Data'!$G$33,0,10*ROW('Sanitation Data'!G127)))</f>
        <v/>
      </c>
      <c r="DJ133" s="36" t="str">
        <f ca="true">+IF(OFFSET('Sanitation Data'!$H$29,0,10*ROW('Sanitation Data'!H127))="","",OFFSET('Sanitation Data'!$H$29,0,10*ROW('Sanitation Data'!H127)))</f>
        <v/>
      </c>
      <c r="DK133" s="36" t="str">
        <f ca="true">+IF(OFFSET('Sanitation Data'!$H$30,0,10*ROW('Sanitation Data'!H127))="","",OFFSET('Sanitation Data'!$H$30,0,10*ROW('Sanitation Data'!H127)))</f>
        <v/>
      </c>
      <c r="DL133" s="36" t="str">
        <f ca="true">+IF(OFFSET('Sanitation Data'!$H$31,0,10*ROW('Sanitation Data'!H127))="","",OFFSET('Sanitation Data'!$H$31,0,10*ROW('Sanitation Data'!H127)))</f>
        <v/>
      </c>
      <c r="DM133" s="36" t="str">
        <f ca="true">+IF(OFFSET('Sanitation Data'!$H$32,0,10*ROW('Sanitation Data'!H127))="","",OFFSET('Sanitation Data'!$H$32,0,10*ROW('Sanitation Data'!H127)))</f>
        <v/>
      </c>
      <c r="DN133" s="36" t="str">
        <f ca="true">+IF(OFFSET('Sanitation Data'!$H$33,0,10*ROW('Sanitation Data'!H127))="","",OFFSET('Sanitation Data'!$H$33,0,10*ROW('Sanitation Data'!H127)))</f>
        <v/>
      </c>
      <c r="DO133" s="36" t="str">
        <f ca="true">+IF(OFFSET('Hygiene Data'!$C$12,0,10*ROW('Hygiene Data'!C127))="","",OFFSET('Hygiene Data'!$C$12,0,10*ROW('Hygiene Data'!C127)))</f>
        <v/>
      </c>
      <c r="DP133" s="36" t="str">
        <f ca="true">+IF(OFFSET('Hygiene Data'!$C$13,0,10*ROW('Hygiene Data'!C127))="","",OFFSET('Hygiene Data'!$C$13,0,10*ROW('Hygiene Data'!C127)))</f>
        <v/>
      </c>
      <c r="DQ133" s="36" t="str">
        <f ca="true">+IF(OFFSET('Hygiene Data'!$C$14,0,10*ROW('Hygiene Data'!C127))="","",OFFSET('Hygiene Data'!$C$14,0,10*ROW('Hygiene Data'!C127)))</f>
        <v/>
      </c>
      <c r="DR133" s="36" t="str">
        <f ca="true">+IF(OFFSET('Hygiene Data'!$D$12,0,10*ROW('Hygiene Data'!D127))="","",OFFSET('Hygiene Data'!$D$12,0,10*ROW('Hygiene Data'!D127)))</f>
        <v/>
      </c>
      <c r="DS133" s="36" t="str">
        <f ca="true">+IF(OFFSET('Hygiene Data'!$D$13,0,10*ROW('Hygiene Data'!D127))="","",OFFSET('Hygiene Data'!$D$13,0,10*ROW('Hygiene Data'!D127)))</f>
        <v/>
      </c>
      <c r="DT133" s="36" t="str">
        <f ca="true">+IF(OFFSET('Hygiene Data'!$D$14,0,10*ROW('Hygiene Data'!D127))="","",OFFSET('Hygiene Data'!$D$14,0,10*ROW('Hygiene Data'!D127)))</f>
        <v/>
      </c>
      <c r="DU133" s="36" t="str">
        <f ca="true">+IF(OFFSET('Hygiene Data'!$E$12,0,10*ROW('Hygiene Data'!E127))="","",OFFSET('Hygiene Data'!$E$12,0,10*ROW('Hygiene Data'!E127)))</f>
        <v/>
      </c>
      <c r="DV133" s="36" t="str">
        <f ca="true">+IF(OFFSET('Hygiene Data'!$E$13,0,10*ROW('Hygiene Data'!E127))="","",OFFSET('Hygiene Data'!$E$13,0,10*ROW('Hygiene Data'!E127)))</f>
        <v/>
      </c>
      <c r="DW133" s="36" t="str">
        <f ca="true">+IF(OFFSET('Hygiene Data'!$E$14,0,10*ROW('Hygiene Data'!E127))="","",OFFSET('Hygiene Data'!$E$14,0,10*ROW('Hygiene Data'!E127)))</f>
        <v/>
      </c>
      <c r="DX133" s="36" t="str">
        <f ca="true">+IF(OFFSET('Hygiene Data'!$F$12,0,10*ROW('Hygiene Data'!F127))="","",OFFSET('Hygiene Data'!$F$12,0,10*ROW('Hygiene Data'!F127)))</f>
        <v/>
      </c>
      <c r="DY133" s="36" t="str">
        <f ca="true">+IF(OFFSET('Hygiene Data'!$F$13,0,10*ROW('Hygiene Data'!F127))="","",OFFSET('Hygiene Data'!$F$13,0,10*ROW('Hygiene Data'!F127)))</f>
        <v/>
      </c>
      <c r="DZ133" s="36" t="str">
        <f ca="true">+IF(OFFSET('Hygiene Data'!$F$14,0,10*ROW('Hygiene Data'!F127))="","",OFFSET('Hygiene Data'!$F$14,0,10*ROW('Hygiene Data'!F127)))</f>
        <v/>
      </c>
      <c r="EA133" s="36" t="str">
        <f ca="true">+IF(OFFSET('Hygiene Data'!$G$12,0,10*ROW('Hygiene Data'!G127))="","",OFFSET('Hygiene Data'!$G$12,0,10*ROW('Hygiene Data'!G127)))</f>
        <v/>
      </c>
      <c r="EB133" s="36" t="str">
        <f ca="true">+IF(OFFSET('Hygiene Data'!$G$13,0,10*ROW('Hygiene Data'!G127))="","",OFFSET('Hygiene Data'!$G$13,0,10*ROW('Hygiene Data'!G127)))</f>
        <v/>
      </c>
      <c r="EC133" s="36" t="str">
        <f ca="true">+IF(OFFSET('Hygiene Data'!$G$14,0,10*ROW('Hygiene Data'!G127))="","",OFFSET('Hygiene Data'!$G$14,0,10*ROW('Hygiene Data'!G127)))</f>
        <v/>
      </c>
      <c r="ED133" s="36" t="str">
        <f ca="true">+IF(OFFSET('Hygiene Data'!$H$12,0,10*ROW('Hygiene Data'!H127))="","",OFFSET('Hygiene Data'!$H$12,0,10*ROW('Hygiene Data'!H127)))</f>
        <v/>
      </c>
      <c r="EE133" s="36" t="str">
        <f ca="true">+IF(OFFSET('Hygiene Data'!$H$13,0,10*ROW('Hygiene Data'!H127))="","",OFFSET('Hygiene Data'!$H$13,0,10*ROW('Hygiene Data'!H127)))</f>
        <v/>
      </c>
      <c r="EF133" s="36" t="str">
        <f ca="true">+IF(OFFSET('Hygiene Data'!$H$14,0,10*ROW('Hygiene Data'!H127))="","",OFFSET('Hygiene Data'!$H$14,0,10*ROW('Hygiene Data'!H127)))</f>
        <v/>
      </c>
    </row>
    <row r="134" x14ac:dyDescent="0.2">
      <c r="A134" s="59" t="str">
        <f ca="true">+IF(OFFSET('Water Data'!$B$1,0,10*ROW('Water Data'!B131))="","",OFFSET('Water Data'!$B$1,0,10*ROW('Water Data'!B131)))</f>
        <v/>
      </c>
      <c r="B134" s="59" t="str">
        <f ca="true">+IF(OFFSET('Water Data'!$A$3,0,10*ROW('Water Data'!A131))="","",OFFSET('Water Data'!$A$3,0,10*ROW('Water Data'!A131)))</f>
        <v/>
      </c>
      <c r="C134" s="59" t="str">
        <f ca="true">+IF(OFFSET('Water Data'!$C$3,0,10*ROW('Water Data'!C131))="","",OFFSET('Water Data'!$C$3,0,10*ROW('Water Data'!C131)))</f>
        <v/>
      </c>
      <c r="D134" s="252"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52"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52"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52"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52"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52"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52"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52"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52"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52"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52"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52"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52"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52"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52"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52"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52"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52"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3"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3"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3"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3"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3"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3"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3"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3"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3"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3"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3"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3"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3"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3"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3"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3"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3"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3"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3"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3"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3"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3"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3"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3"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3"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3"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3"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3"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3"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3"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4"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4"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4"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4"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4"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4"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4"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4"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4"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4"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4"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4"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4"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4"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4"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4"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4"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4"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6" t="str">
        <f ca="true">+IF(OFFSET('Water Data'!$C$28,0,10*ROW('Water Data'!C128))="","",OFFSET('Water Data'!$C$28,0,10*ROW('Water Data'!C128)))</f>
        <v/>
      </c>
      <c r="BT134" s="36" t="str">
        <f ca="true">+IF(OFFSET('Water Data'!$C$29,0,10*ROW('Water Data'!C128))="","",OFFSET('Water Data'!$C$29,0,10*ROW('Water Data'!C128)))</f>
        <v/>
      </c>
      <c r="BU134" s="36" t="str">
        <f ca="true">+IF(OFFSET('Water Data'!$C$30,0,10*ROW('Water Data'!C128))="","",OFFSET('Water Data'!$C$30,0,10*ROW('Water Data'!C128)))</f>
        <v/>
      </c>
      <c r="BV134" s="36" t="str">
        <f ca="true">+IF(OFFSET('Water Data'!$D$28,0,10*ROW('Water Data'!D128))="","",OFFSET('Water Data'!$D$28,0,10*ROW('Water Data'!D128)))</f>
        <v/>
      </c>
      <c r="BW134" s="36" t="str">
        <f ca="true">+IF(OFFSET('Water Data'!$D$29,0,10*ROW('Water Data'!D128))="","",OFFSET('Water Data'!$D$29,0,10*ROW('Water Data'!D128)))</f>
        <v/>
      </c>
      <c r="BX134" s="36" t="str">
        <f ca="true">+IF(OFFSET('Water Data'!$D$30,0,10*ROW('Water Data'!D128))="","",OFFSET('Water Data'!$D$30,0,10*ROW('Water Data'!D128)))</f>
        <v/>
      </c>
      <c r="BY134" s="36" t="str">
        <f ca="true">+IF(OFFSET('Water Data'!$E$28,0,10*ROW('Water Data'!E128))="","",OFFSET('Water Data'!$E$28,0,10*ROW('Water Data'!E128)))</f>
        <v/>
      </c>
      <c r="BZ134" s="36" t="str">
        <f ca="true">+IF(OFFSET('Water Data'!$E$29,0,10*ROW('Water Data'!E128))="","",OFFSET('Water Data'!$E$29,0,10*ROW('Water Data'!E128)))</f>
        <v/>
      </c>
      <c r="CA134" s="36" t="str">
        <f ca="true">+IF(OFFSET('Water Data'!$E$30,0,10*ROW('Water Data'!E128))="","",OFFSET('Water Data'!$E$30,0,10*ROW('Water Data'!E128)))</f>
        <v/>
      </c>
      <c r="CB134" s="36" t="str">
        <f ca="true">+IF(OFFSET('Water Data'!$F$28,0,10*ROW('Water Data'!F128))="","",OFFSET('Water Data'!$F$28,0,10*ROW('Water Data'!F128)))</f>
        <v/>
      </c>
      <c r="CC134" s="36" t="str">
        <f ca="true">+IF(OFFSET('Water Data'!$F$29,0,10*ROW('Water Data'!F128))="","",OFFSET('Water Data'!$F$29,0,10*ROW('Water Data'!F128)))</f>
        <v/>
      </c>
      <c r="CD134" s="36" t="str">
        <f ca="true">+IF(OFFSET('Water Data'!$F$30,0,10*ROW('Water Data'!F128))="","",OFFSET('Water Data'!$F$30,0,10*ROW('Water Data'!F128)))</f>
        <v/>
      </c>
      <c r="CE134" s="36" t="str">
        <f ca="true">+IF(OFFSET('Water Data'!$G$28,0,10*ROW('Water Data'!G128))="","",OFFSET('Water Data'!$G$28,0,10*ROW('Water Data'!G128)))</f>
        <v/>
      </c>
      <c r="CF134" s="36" t="str">
        <f ca="true">+IF(OFFSET('Water Data'!$G$29,0,10*ROW('Water Data'!G128))="","",OFFSET('Water Data'!$G$29,0,10*ROW('Water Data'!G128)))</f>
        <v/>
      </c>
      <c r="CG134" s="36" t="str">
        <f ca="true">+IF(OFFSET('Water Data'!$G$30,0,10*ROW('Water Data'!G128))="","",OFFSET('Water Data'!$G$30,0,10*ROW('Water Data'!G128)))</f>
        <v/>
      </c>
      <c r="CH134" s="36" t="str">
        <f ca="true">+IF(OFFSET('Water Data'!$H$28,0,10*ROW('Water Data'!H128))="","",OFFSET('Water Data'!$H$28,0,10*ROW('Water Data'!H128)))</f>
        <v/>
      </c>
      <c r="CI134" s="36" t="str">
        <f ca="true">+IF(OFFSET('Water Data'!$H$29,0,10*ROW('Water Data'!H128))="","",OFFSET('Water Data'!$H$29,0,10*ROW('Water Data'!H128)))</f>
        <v/>
      </c>
      <c r="CJ134" s="36" t="str">
        <f ca="true">+IF(OFFSET('Water Data'!$H$30,0,10*ROW('Water Data'!H128))="","",OFFSET('Water Data'!$H$30,0,10*ROW('Water Data'!H128)))</f>
        <v/>
      </c>
      <c r="CK134" s="36" t="str">
        <f ca="true">+IF(OFFSET('Sanitation Data'!$C$29,0,10*ROW('Sanitation Data'!C128))="","",OFFSET('Sanitation Data'!$C$29,0,10*ROW('Sanitation Data'!C128)))</f>
        <v/>
      </c>
      <c r="CL134" s="36" t="str">
        <f ca="true">+IF(OFFSET('Sanitation Data'!$C$30,0,10*ROW('Sanitation Data'!C128))="","",OFFSET('Sanitation Data'!$C$30,0,10*ROW('Sanitation Data'!C128)))</f>
        <v/>
      </c>
      <c r="CM134" s="36" t="str">
        <f ca="true">+IF(OFFSET('Sanitation Data'!$C$31,0,10*ROW('Sanitation Data'!C128))="","",OFFSET('Sanitation Data'!$C$31,0,10*ROW('Sanitation Data'!C128)))</f>
        <v/>
      </c>
      <c r="CN134" s="36" t="str">
        <f ca="true">+IF(OFFSET('Sanitation Data'!$C$32,0,10*ROW('Sanitation Data'!C128))="","",OFFSET('Sanitation Data'!$C$32,0,10*ROW('Sanitation Data'!C128)))</f>
        <v/>
      </c>
      <c r="CO134" s="36" t="str">
        <f ca="true">+IF(OFFSET('Sanitation Data'!$C$33,0,10*ROW('Sanitation Data'!C128))="","",OFFSET('Sanitation Data'!$C$33,0,10*ROW('Sanitation Data'!C128)))</f>
        <v/>
      </c>
      <c r="CP134" s="36" t="str">
        <f ca="true">+IF(OFFSET('Sanitation Data'!$D$29,0,10*ROW('Sanitation Data'!D128))="","",OFFSET('Sanitation Data'!$D$29,0,10*ROW('Sanitation Data'!D128)))</f>
        <v/>
      </c>
      <c r="CQ134" s="36" t="str">
        <f ca="true">+IF(OFFSET('Sanitation Data'!$D$30,0,10*ROW('Sanitation Data'!D128))="","",OFFSET('Sanitation Data'!$D$30,0,10*ROW('Sanitation Data'!D128)))</f>
        <v/>
      </c>
      <c r="CR134" s="36" t="str">
        <f ca="true">+IF(OFFSET('Sanitation Data'!$D$31,0,10*ROW('Sanitation Data'!D128))="","",OFFSET('Sanitation Data'!$D$31,0,10*ROW('Sanitation Data'!D128)))</f>
        <v/>
      </c>
      <c r="CS134" s="36" t="str">
        <f ca="true">+IF(OFFSET('Sanitation Data'!$D$32,0,10*ROW('Sanitation Data'!D128))="","",OFFSET('Sanitation Data'!$D$32,0,10*ROW('Sanitation Data'!D128)))</f>
        <v/>
      </c>
      <c r="CT134" s="36" t="str">
        <f ca="true">+IF(OFFSET('Sanitation Data'!$D$33,0,10*ROW('Sanitation Data'!D128))="","",OFFSET('Sanitation Data'!$D$33,0,10*ROW('Sanitation Data'!D128)))</f>
        <v/>
      </c>
      <c r="CU134" s="36" t="str">
        <f ca="true">+IF(OFFSET('Sanitation Data'!$E$29,0,10*ROW('Sanitation Data'!E128))="","",OFFSET('Sanitation Data'!$E$29,0,10*ROW('Sanitation Data'!E128)))</f>
        <v/>
      </c>
      <c r="CV134" s="36" t="str">
        <f ca="true">+IF(OFFSET('Sanitation Data'!$E$30,0,10*ROW('Sanitation Data'!E128))="","",OFFSET('Sanitation Data'!$E$30,0,10*ROW('Sanitation Data'!E128)))</f>
        <v/>
      </c>
      <c r="CW134" s="36" t="str">
        <f ca="true">+IF(OFFSET('Sanitation Data'!$E$31,0,10*ROW('Sanitation Data'!E128))="","",OFFSET('Sanitation Data'!$E$31,0,10*ROW('Sanitation Data'!E128)))</f>
        <v/>
      </c>
      <c r="CX134" s="36" t="str">
        <f ca="true">+IF(OFFSET('Sanitation Data'!$E$32,0,10*ROW('Sanitation Data'!E128))="","",OFFSET('Sanitation Data'!$E$32,0,10*ROW('Sanitation Data'!E128)))</f>
        <v/>
      </c>
      <c r="CY134" s="36" t="str">
        <f ca="true">+IF(OFFSET('Sanitation Data'!$E$33,0,10*ROW('Sanitation Data'!E128))="","",OFFSET('Sanitation Data'!$E$33,0,10*ROW('Sanitation Data'!E128)))</f>
        <v/>
      </c>
      <c r="CZ134" s="36" t="str">
        <f ca="true">+IF(OFFSET('Sanitation Data'!$F$29,0,10*ROW('Sanitation Data'!F128))="","",OFFSET('Sanitation Data'!$F$29,0,10*ROW('Sanitation Data'!F128)))</f>
        <v/>
      </c>
      <c r="DA134" s="36" t="str">
        <f ca="true">+IF(OFFSET('Sanitation Data'!$F$30,0,10*ROW('Sanitation Data'!F128))="","",OFFSET('Sanitation Data'!$F$30,0,10*ROW('Sanitation Data'!F128)))</f>
        <v/>
      </c>
      <c r="DB134" s="36" t="str">
        <f ca="true">+IF(OFFSET('Sanitation Data'!$F$31,0,10*ROW('Sanitation Data'!F128))="","",OFFSET('Sanitation Data'!$F$31,0,10*ROW('Sanitation Data'!F128)))</f>
        <v/>
      </c>
      <c r="DC134" s="36" t="str">
        <f ca="true">+IF(OFFSET('Sanitation Data'!$F$32,0,10*ROW('Sanitation Data'!F128))="","",OFFSET('Sanitation Data'!$F$32,0,10*ROW('Sanitation Data'!F128)))</f>
        <v/>
      </c>
      <c r="DD134" s="36" t="str">
        <f ca="true">+IF(OFFSET('Sanitation Data'!$F$33,0,10*ROW('Sanitation Data'!F128))="","",OFFSET('Sanitation Data'!$F$33,0,10*ROW('Sanitation Data'!F128)))</f>
        <v/>
      </c>
      <c r="DE134" s="36" t="str">
        <f ca="true">+IF(OFFSET('Sanitation Data'!$G$29,0,10*ROW('Sanitation Data'!G128))="","",OFFSET('Sanitation Data'!$G$29,0,10*ROW('Sanitation Data'!G128)))</f>
        <v/>
      </c>
      <c r="DF134" s="36" t="str">
        <f ca="true">+IF(OFFSET('Sanitation Data'!$G$30,0,10*ROW('Sanitation Data'!G128))="","",OFFSET('Sanitation Data'!$G$30,0,10*ROW('Sanitation Data'!G128)))</f>
        <v/>
      </c>
      <c r="DG134" s="36" t="str">
        <f ca="true">+IF(OFFSET('Sanitation Data'!$G$31,0,10*ROW('Sanitation Data'!G128))="","",OFFSET('Sanitation Data'!$G$31,0,10*ROW('Sanitation Data'!G128)))</f>
        <v/>
      </c>
      <c r="DH134" s="36" t="str">
        <f ca="true">+IF(OFFSET('Sanitation Data'!$G$32,0,10*ROW('Sanitation Data'!G128))="","",OFFSET('Sanitation Data'!$G$32,0,10*ROW('Sanitation Data'!G128)))</f>
        <v/>
      </c>
      <c r="DI134" s="36" t="str">
        <f ca="true">+IF(OFFSET('Sanitation Data'!$G$33,0,10*ROW('Sanitation Data'!G128))="","",OFFSET('Sanitation Data'!$G$33,0,10*ROW('Sanitation Data'!G128)))</f>
        <v/>
      </c>
      <c r="DJ134" s="36" t="str">
        <f ca="true">+IF(OFFSET('Sanitation Data'!$H$29,0,10*ROW('Sanitation Data'!H128))="","",OFFSET('Sanitation Data'!$H$29,0,10*ROW('Sanitation Data'!H128)))</f>
        <v/>
      </c>
      <c r="DK134" s="36" t="str">
        <f ca="true">+IF(OFFSET('Sanitation Data'!$H$30,0,10*ROW('Sanitation Data'!H128))="","",OFFSET('Sanitation Data'!$H$30,0,10*ROW('Sanitation Data'!H128)))</f>
        <v/>
      </c>
      <c r="DL134" s="36" t="str">
        <f ca="true">+IF(OFFSET('Sanitation Data'!$H$31,0,10*ROW('Sanitation Data'!H128))="","",OFFSET('Sanitation Data'!$H$31,0,10*ROW('Sanitation Data'!H128)))</f>
        <v/>
      </c>
      <c r="DM134" s="36" t="str">
        <f ca="true">+IF(OFFSET('Sanitation Data'!$H$32,0,10*ROW('Sanitation Data'!H128))="","",OFFSET('Sanitation Data'!$H$32,0,10*ROW('Sanitation Data'!H128)))</f>
        <v/>
      </c>
      <c r="DN134" s="36" t="str">
        <f ca="true">+IF(OFFSET('Sanitation Data'!$H$33,0,10*ROW('Sanitation Data'!H128))="","",OFFSET('Sanitation Data'!$H$33,0,10*ROW('Sanitation Data'!H128)))</f>
        <v/>
      </c>
      <c r="DO134" s="36" t="str">
        <f ca="true">+IF(OFFSET('Hygiene Data'!$C$12,0,10*ROW('Hygiene Data'!C128))="","",OFFSET('Hygiene Data'!$C$12,0,10*ROW('Hygiene Data'!C128)))</f>
        <v/>
      </c>
      <c r="DP134" s="36" t="str">
        <f ca="true">+IF(OFFSET('Hygiene Data'!$C$13,0,10*ROW('Hygiene Data'!C128))="","",OFFSET('Hygiene Data'!$C$13,0,10*ROW('Hygiene Data'!C128)))</f>
        <v/>
      </c>
      <c r="DQ134" s="36" t="str">
        <f ca="true">+IF(OFFSET('Hygiene Data'!$C$14,0,10*ROW('Hygiene Data'!C128))="","",OFFSET('Hygiene Data'!$C$14,0,10*ROW('Hygiene Data'!C128)))</f>
        <v/>
      </c>
      <c r="DR134" s="36" t="str">
        <f ca="true">+IF(OFFSET('Hygiene Data'!$D$12,0,10*ROW('Hygiene Data'!D128))="","",OFFSET('Hygiene Data'!$D$12,0,10*ROW('Hygiene Data'!D128)))</f>
        <v/>
      </c>
      <c r="DS134" s="36" t="str">
        <f ca="true">+IF(OFFSET('Hygiene Data'!$D$13,0,10*ROW('Hygiene Data'!D128))="","",OFFSET('Hygiene Data'!$D$13,0,10*ROW('Hygiene Data'!D128)))</f>
        <v/>
      </c>
      <c r="DT134" s="36" t="str">
        <f ca="true">+IF(OFFSET('Hygiene Data'!$D$14,0,10*ROW('Hygiene Data'!D128))="","",OFFSET('Hygiene Data'!$D$14,0,10*ROW('Hygiene Data'!D128)))</f>
        <v/>
      </c>
      <c r="DU134" s="36" t="str">
        <f ca="true">+IF(OFFSET('Hygiene Data'!$E$12,0,10*ROW('Hygiene Data'!E128))="","",OFFSET('Hygiene Data'!$E$12,0,10*ROW('Hygiene Data'!E128)))</f>
        <v/>
      </c>
      <c r="DV134" s="36" t="str">
        <f ca="true">+IF(OFFSET('Hygiene Data'!$E$13,0,10*ROW('Hygiene Data'!E128))="","",OFFSET('Hygiene Data'!$E$13,0,10*ROW('Hygiene Data'!E128)))</f>
        <v/>
      </c>
      <c r="DW134" s="36" t="str">
        <f ca="true">+IF(OFFSET('Hygiene Data'!$E$14,0,10*ROW('Hygiene Data'!E128))="","",OFFSET('Hygiene Data'!$E$14,0,10*ROW('Hygiene Data'!E128)))</f>
        <v/>
      </c>
      <c r="DX134" s="36" t="str">
        <f ca="true">+IF(OFFSET('Hygiene Data'!$F$12,0,10*ROW('Hygiene Data'!F128))="","",OFFSET('Hygiene Data'!$F$12,0,10*ROW('Hygiene Data'!F128)))</f>
        <v/>
      </c>
      <c r="DY134" s="36" t="str">
        <f ca="true">+IF(OFFSET('Hygiene Data'!$F$13,0,10*ROW('Hygiene Data'!F128))="","",OFFSET('Hygiene Data'!$F$13,0,10*ROW('Hygiene Data'!F128)))</f>
        <v/>
      </c>
      <c r="DZ134" s="36" t="str">
        <f ca="true">+IF(OFFSET('Hygiene Data'!$F$14,0,10*ROW('Hygiene Data'!F128))="","",OFFSET('Hygiene Data'!$F$14,0,10*ROW('Hygiene Data'!F128)))</f>
        <v/>
      </c>
      <c r="EA134" s="36" t="str">
        <f ca="true">+IF(OFFSET('Hygiene Data'!$G$12,0,10*ROW('Hygiene Data'!G128))="","",OFFSET('Hygiene Data'!$G$12,0,10*ROW('Hygiene Data'!G128)))</f>
        <v/>
      </c>
      <c r="EB134" s="36" t="str">
        <f ca="true">+IF(OFFSET('Hygiene Data'!$G$13,0,10*ROW('Hygiene Data'!G128))="","",OFFSET('Hygiene Data'!$G$13,0,10*ROW('Hygiene Data'!G128)))</f>
        <v/>
      </c>
      <c r="EC134" s="36" t="str">
        <f ca="true">+IF(OFFSET('Hygiene Data'!$G$14,0,10*ROW('Hygiene Data'!G128))="","",OFFSET('Hygiene Data'!$G$14,0,10*ROW('Hygiene Data'!G128)))</f>
        <v/>
      </c>
      <c r="ED134" s="36" t="str">
        <f ca="true">+IF(OFFSET('Hygiene Data'!$H$12,0,10*ROW('Hygiene Data'!H128))="","",OFFSET('Hygiene Data'!$H$12,0,10*ROW('Hygiene Data'!H128)))</f>
        <v/>
      </c>
      <c r="EE134" s="36" t="str">
        <f ca="true">+IF(OFFSET('Hygiene Data'!$H$13,0,10*ROW('Hygiene Data'!H128))="","",OFFSET('Hygiene Data'!$H$13,0,10*ROW('Hygiene Data'!H128)))</f>
        <v/>
      </c>
      <c r="EF134" s="36" t="str">
        <f ca="true">+IF(OFFSET('Hygiene Data'!$H$14,0,10*ROW('Hygiene Data'!H128))="","",OFFSET('Hygiene Data'!$H$14,0,10*ROW('Hygiene Data'!H128)))</f>
        <v/>
      </c>
    </row>
    <row r="135" x14ac:dyDescent="0.2">
      <c r="A135" s="59" t="str">
        <f ca="true">+IF(OFFSET('Water Data'!$B$1,0,10*ROW('Water Data'!B132))="","",OFFSET('Water Data'!$B$1,0,10*ROW('Water Data'!B132)))</f>
        <v/>
      </c>
      <c r="B135" s="59" t="str">
        <f ca="true">+IF(OFFSET('Water Data'!$A$3,0,10*ROW('Water Data'!A132))="","",OFFSET('Water Data'!$A$3,0,10*ROW('Water Data'!A132)))</f>
        <v/>
      </c>
      <c r="C135" s="59" t="str">
        <f ca="true">+IF(OFFSET('Water Data'!$C$3,0,10*ROW('Water Data'!C132))="","",OFFSET('Water Data'!$C$3,0,10*ROW('Water Data'!C132)))</f>
        <v/>
      </c>
      <c r="D135" s="252"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52"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52"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52"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52"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52"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52"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52"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52"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52"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52"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52"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52"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52"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52"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52"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52"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52"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3"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3"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3"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3"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3"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3"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3"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3"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3"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3"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3"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3"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3"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3"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3"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3"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3"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3"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3"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3"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3"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3"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3"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3"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3"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3"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3"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3"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3"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3"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4"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4"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4"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4"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4"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4"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4"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4"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4"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4"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4"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4"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4"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4"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4"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4"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4"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4"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6" t="str">
        <f ca="true">+IF(OFFSET('Water Data'!$C$28,0,10*ROW('Water Data'!C129))="","",OFFSET('Water Data'!$C$28,0,10*ROW('Water Data'!C129)))</f>
        <v/>
      </c>
      <c r="BT135" s="36" t="str">
        <f ca="true">+IF(OFFSET('Water Data'!$C$29,0,10*ROW('Water Data'!C129))="","",OFFSET('Water Data'!$C$29,0,10*ROW('Water Data'!C129)))</f>
        <v/>
      </c>
      <c r="BU135" s="36" t="str">
        <f ca="true">+IF(OFFSET('Water Data'!$C$30,0,10*ROW('Water Data'!C129))="","",OFFSET('Water Data'!$C$30,0,10*ROW('Water Data'!C129)))</f>
        <v/>
      </c>
      <c r="BV135" s="36" t="str">
        <f ca="true">+IF(OFFSET('Water Data'!$D$28,0,10*ROW('Water Data'!D129))="","",OFFSET('Water Data'!$D$28,0,10*ROW('Water Data'!D129)))</f>
        <v/>
      </c>
      <c r="BW135" s="36" t="str">
        <f ca="true">+IF(OFFSET('Water Data'!$D$29,0,10*ROW('Water Data'!D129))="","",OFFSET('Water Data'!$D$29,0,10*ROW('Water Data'!D129)))</f>
        <v/>
      </c>
      <c r="BX135" s="36" t="str">
        <f ca="true">+IF(OFFSET('Water Data'!$D$30,0,10*ROW('Water Data'!D129))="","",OFFSET('Water Data'!$D$30,0,10*ROW('Water Data'!D129)))</f>
        <v/>
      </c>
      <c r="BY135" s="36" t="str">
        <f ca="true">+IF(OFFSET('Water Data'!$E$28,0,10*ROW('Water Data'!E129))="","",OFFSET('Water Data'!$E$28,0,10*ROW('Water Data'!E129)))</f>
        <v/>
      </c>
      <c r="BZ135" s="36" t="str">
        <f ca="true">+IF(OFFSET('Water Data'!$E$29,0,10*ROW('Water Data'!E129))="","",OFFSET('Water Data'!$E$29,0,10*ROW('Water Data'!E129)))</f>
        <v/>
      </c>
      <c r="CA135" s="36" t="str">
        <f ca="true">+IF(OFFSET('Water Data'!$E$30,0,10*ROW('Water Data'!E129))="","",OFFSET('Water Data'!$E$30,0,10*ROW('Water Data'!E129)))</f>
        <v/>
      </c>
      <c r="CB135" s="36" t="str">
        <f ca="true">+IF(OFFSET('Water Data'!$F$28,0,10*ROW('Water Data'!F129))="","",OFFSET('Water Data'!$F$28,0,10*ROW('Water Data'!F129)))</f>
        <v/>
      </c>
      <c r="CC135" s="36" t="str">
        <f ca="true">+IF(OFFSET('Water Data'!$F$29,0,10*ROW('Water Data'!F129))="","",OFFSET('Water Data'!$F$29,0,10*ROW('Water Data'!F129)))</f>
        <v/>
      </c>
      <c r="CD135" s="36" t="str">
        <f ca="true">+IF(OFFSET('Water Data'!$F$30,0,10*ROW('Water Data'!F129))="","",OFFSET('Water Data'!$F$30,0,10*ROW('Water Data'!F129)))</f>
        <v/>
      </c>
      <c r="CE135" s="36" t="str">
        <f ca="true">+IF(OFFSET('Water Data'!$G$28,0,10*ROW('Water Data'!G129))="","",OFFSET('Water Data'!$G$28,0,10*ROW('Water Data'!G129)))</f>
        <v/>
      </c>
      <c r="CF135" s="36" t="str">
        <f ca="true">+IF(OFFSET('Water Data'!$G$29,0,10*ROW('Water Data'!G129))="","",OFFSET('Water Data'!$G$29,0,10*ROW('Water Data'!G129)))</f>
        <v/>
      </c>
      <c r="CG135" s="36" t="str">
        <f ca="true">+IF(OFFSET('Water Data'!$G$30,0,10*ROW('Water Data'!G129))="","",OFFSET('Water Data'!$G$30,0,10*ROW('Water Data'!G129)))</f>
        <v/>
      </c>
      <c r="CH135" s="36" t="str">
        <f ca="true">+IF(OFFSET('Water Data'!$H$28,0,10*ROW('Water Data'!H129))="","",OFFSET('Water Data'!$H$28,0,10*ROW('Water Data'!H129)))</f>
        <v/>
      </c>
      <c r="CI135" s="36" t="str">
        <f ca="true">+IF(OFFSET('Water Data'!$H$29,0,10*ROW('Water Data'!H129))="","",OFFSET('Water Data'!$H$29,0,10*ROW('Water Data'!H129)))</f>
        <v/>
      </c>
      <c r="CJ135" s="36" t="str">
        <f ca="true">+IF(OFFSET('Water Data'!$H$30,0,10*ROW('Water Data'!H129))="","",OFFSET('Water Data'!$H$30,0,10*ROW('Water Data'!H129)))</f>
        <v/>
      </c>
      <c r="CK135" s="36" t="str">
        <f ca="true">+IF(OFFSET('Sanitation Data'!$C$29,0,10*ROW('Sanitation Data'!C129))="","",OFFSET('Sanitation Data'!$C$29,0,10*ROW('Sanitation Data'!C129)))</f>
        <v/>
      </c>
      <c r="CL135" s="36" t="str">
        <f ca="true">+IF(OFFSET('Sanitation Data'!$C$30,0,10*ROW('Sanitation Data'!C129))="","",OFFSET('Sanitation Data'!$C$30,0,10*ROW('Sanitation Data'!C129)))</f>
        <v/>
      </c>
      <c r="CM135" s="36" t="str">
        <f ca="true">+IF(OFFSET('Sanitation Data'!$C$31,0,10*ROW('Sanitation Data'!C129))="","",OFFSET('Sanitation Data'!$C$31,0,10*ROW('Sanitation Data'!C129)))</f>
        <v/>
      </c>
      <c r="CN135" s="36" t="str">
        <f ca="true">+IF(OFFSET('Sanitation Data'!$C$32,0,10*ROW('Sanitation Data'!C129))="","",OFFSET('Sanitation Data'!$C$32,0,10*ROW('Sanitation Data'!C129)))</f>
        <v/>
      </c>
      <c r="CO135" s="36" t="str">
        <f ca="true">+IF(OFFSET('Sanitation Data'!$C$33,0,10*ROW('Sanitation Data'!C129))="","",OFFSET('Sanitation Data'!$C$33,0,10*ROW('Sanitation Data'!C129)))</f>
        <v/>
      </c>
      <c r="CP135" s="36" t="str">
        <f ca="true">+IF(OFFSET('Sanitation Data'!$D$29,0,10*ROW('Sanitation Data'!D129))="","",OFFSET('Sanitation Data'!$D$29,0,10*ROW('Sanitation Data'!D129)))</f>
        <v/>
      </c>
      <c r="CQ135" s="36" t="str">
        <f ca="true">+IF(OFFSET('Sanitation Data'!$D$30,0,10*ROW('Sanitation Data'!D129))="","",OFFSET('Sanitation Data'!$D$30,0,10*ROW('Sanitation Data'!D129)))</f>
        <v/>
      </c>
      <c r="CR135" s="36" t="str">
        <f ca="true">+IF(OFFSET('Sanitation Data'!$D$31,0,10*ROW('Sanitation Data'!D129))="","",OFFSET('Sanitation Data'!$D$31,0,10*ROW('Sanitation Data'!D129)))</f>
        <v/>
      </c>
      <c r="CS135" s="36" t="str">
        <f ca="true">+IF(OFFSET('Sanitation Data'!$D$32,0,10*ROW('Sanitation Data'!D129))="","",OFFSET('Sanitation Data'!$D$32,0,10*ROW('Sanitation Data'!D129)))</f>
        <v/>
      </c>
      <c r="CT135" s="36" t="str">
        <f ca="true">+IF(OFFSET('Sanitation Data'!$D$33,0,10*ROW('Sanitation Data'!D129))="","",OFFSET('Sanitation Data'!$D$33,0,10*ROW('Sanitation Data'!D129)))</f>
        <v/>
      </c>
      <c r="CU135" s="36" t="str">
        <f ca="true">+IF(OFFSET('Sanitation Data'!$E$29,0,10*ROW('Sanitation Data'!E129))="","",OFFSET('Sanitation Data'!$E$29,0,10*ROW('Sanitation Data'!E129)))</f>
        <v/>
      </c>
      <c r="CV135" s="36" t="str">
        <f ca="true">+IF(OFFSET('Sanitation Data'!$E$30,0,10*ROW('Sanitation Data'!E129))="","",OFFSET('Sanitation Data'!$E$30,0,10*ROW('Sanitation Data'!E129)))</f>
        <v/>
      </c>
      <c r="CW135" s="36" t="str">
        <f ca="true">+IF(OFFSET('Sanitation Data'!$E$31,0,10*ROW('Sanitation Data'!E129))="","",OFFSET('Sanitation Data'!$E$31,0,10*ROW('Sanitation Data'!E129)))</f>
        <v/>
      </c>
      <c r="CX135" s="36" t="str">
        <f ca="true">+IF(OFFSET('Sanitation Data'!$E$32,0,10*ROW('Sanitation Data'!E129))="","",OFFSET('Sanitation Data'!$E$32,0,10*ROW('Sanitation Data'!E129)))</f>
        <v/>
      </c>
      <c r="CY135" s="36" t="str">
        <f ca="true">+IF(OFFSET('Sanitation Data'!$E$33,0,10*ROW('Sanitation Data'!E129))="","",OFFSET('Sanitation Data'!$E$33,0,10*ROW('Sanitation Data'!E129)))</f>
        <v/>
      </c>
      <c r="CZ135" s="36" t="str">
        <f ca="true">+IF(OFFSET('Sanitation Data'!$F$29,0,10*ROW('Sanitation Data'!F129))="","",OFFSET('Sanitation Data'!$F$29,0,10*ROW('Sanitation Data'!F129)))</f>
        <v/>
      </c>
      <c r="DA135" s="36" t="str">
        <f ca="true">+IF(OFFSET('Sanitation Data'!$F$30,0,10*ROW('Sanitation Data'!F129))="","",OFFSET('Sanitation Data'!$F$30,0,10*ROW('Sanitation Data'!F129)))</f>
        <v/>
      </c>
      <c r="DB135" s="36" t="str">
        <f ca="true">+IF(OFFSET('Sanitation Data'!$F$31,0,10*ROW('Sanitation Data'!F129))="","",OFFSET('Sanitation Data'!$F$31,0,10*ROW('Sanitation Data'!F129)))</f>
        <v/>
      </c>
      <c r="DC135" s="36" t="str">
        <f ca="true">+IF(OFFSET('Sanitation Data'!$F$32,0,10*ROW('Sanitation Data'!F129))="","",OFFSET('Sanitation Data'!$F$32,0,10*ROW('Sanitation Data'!F129)))</f>
        <v/>
      </c>
      <c r="DD135" s="36" t="str">
        <f ca="true">+IF(OFFSET('Sanitation Data'!$F$33,0,10*ROW('Sanitation Data'!F129))="","",OFFSET('Sanitation Data'!$F$33,0,10*ROW('Sanitation Data'!F129)))</f>
        <v/>
      </c>
      <c r="DE135" s="36" t="str">
        <f ca="true">+IF(OFFSET('Sanitation Data'!$G$29,0,10*ROW('Sanitation Data'!G129))="","",OFFSET('Sanitation Data'!$G$29,0,10*ROW('Sanitation Data'!G129)))</f>
        <v/>
      </c>
      <c r="DF135" s="36" t="str">
        <f ca="true">+IF(OFFSET('Sanitation Data'!$G$30,0,10*ROW('Sanitation Data'!G129))="","",OFFSET('Sanitation Data'!$G$30,0,10*ROW('Sanitation Data'!G129)))</f>
        <v/>
      </c>
      <c r="DG135" s="36" t="str">
        <f ca="true">+IF(OFFSET('Sanitation Data'!$G$31,0,10*ROW('Sanitation Data'!G129))="","",OFFSET('Sanitation Data'!$G$31,0,10*ROW('Sanitation Data'!G129)))</f>
        <v/>
      </c>
      <c r="DH135" s="36" t="str">
        <f ca="true">+IF(OFFSET('Sanitation Data'!$G$32,0,10*ROW('Sanitation Data'!G129))="","",OFFSET('Sanitation Data'!$G$32,0,10*ROW('Sanitation Data'!G129)))</f>
        <v/>
      </c>
      <c r="DI135" s="36" t="str">
        <f ca="true">+IF(OFFSET('Sanitation Data'!$G$33,0,10*ROW('Sanitation Data'!G129))="","",OFFSET('Sanitation Data'!$G$33,0,10*ROW('Sanitation Data'!G129)))</f>
        <v/>
      </c>
      <c r="DJ135" s="36" t="str">
        <f ca="true">+IF(OFFSET('Sanitation Data'!$H$29,0,10*ROW('Sanitation Data'!H129))="","",OFFSET('Sanitation Data'!$H$29,0,10*ROW('Sanitation Data'!H129)))</f>
        <v/>
      </c>
      <c r="DK135" s="36" t="str">
        <f ca="true">+IF(OFFSET('Sanitation Data'!$H$30,0,10*ROW('Sanitation Data'!H129))="","",OFFSET('Sanitation Data'!$H$30,0,10*ROW('Sanitation Data'!H129)))</f>
        <v/>
      </c>
      <c r="DL135" s="36" t="str">
        <f ca="true">+IF(OFFSET('Sanitation Data'!$H$31,0,10*ROW('Sanitation Data'!H129))="","",OFFSET('Sanitation Data'!$H$31,0,10*ROW('Sanitation Data'!H129)))</f>
        <v/>
      </c>
      <c r="DM135" s="36" t="str">
        <f ca="true">+IF(OFFSET('Sanitation Data'!$H$32,0,10*ROW('Sanitation Data'!H129))="","",OFFSET('Sanitation Data'!$H$32,0,10*ROW('Sanitation Data'!H129)))</f>
        <v/>
      </c>
      <c r="DN135" s="36" t="str">
        <f ca="true">+IF(OFFSET('Sanitation Data'!$H$33,0,10*ROW('Sanitation Data'!H129))="","",OFFSET('Sanitation Data'!$H$33,0,10*ROW('Sanitation Data'!H129)))</f>
        <v/>
      </c>
      <c r="DO135" s="36" t="str">
        <f ca="true">+IF(OFFSET('Hygiene Data'!$C$12,0,10*ROW('Hygiene Data'!C129))="","",OFFSET('Hygiene Data'!$C$12,0,10*ROW('Hygiene Data'!C129)))</f>
        <v/>
      </c>
      <c r="DP135" s="36" t="str">
        <f ca="true">+IF(OFFSET('Hygiene Data'!$C$13,0,10*ROW('Hygiene Data'!C129))="","",OFFSET('Hygiene Data'!$C$13,0,10*ROW('Hygiene Data'!C129)))</f>
        <v/>
      </c>
      <c r="DQ135" s="36" t="str">
        <f ca="true">+IF(OFFSET('Hygiene Data'!$C$14,0,10*ROW('Hygiene Data'!C129))="","",OFFSET('Hygiene Data'!$C$14,0,10*ROW('Hygiene Data'!C129)))</f>
        <v/>
      </c>
      <c r="DR135" s="36" t="str">
        <f ca="true">+IF(OFFSET('Hygiene Data'!$D$12,0,10*ROW('Hygiene Data'!D129))="","",OFFSET('Hygiene Data'!$D$12,0,10*ROW('Hygiene Data'!D129)))</f>
        <v/>
      </c>
      <c r="DS135" s="36" t="str">
        <f ca="true">+IF(OFFSET('Hygiene Data'!$D$13,0,10*ROW('Hygiene Data'!D129))="","",OFFSET('Hygiene Data'!$D$13,0,10*ROW('Hygiene Data'!D129)))</f>
        <v/>
      </c>
      <c r="DT135" s="36" t="str">
        <f ca="true">+IF(OFFSET('Hygiene Data'!$D$14,0,10*ROW('Hygiene Data'!D129))="","",OFFSET('Hygiene Data'!$D$14,0,10*ROW('Hygiene Data'!D129)))</f>
        <v/>
      </c>
      <c r="DU135" s="36" t="str">
        <f ca="true">+IF(OFFSET('Hygiene Data'!$E$12,0,10*ROW('Hygiene Data'!E129))="","",OFFSET('Hygiene Data'!$E$12,0,10*ROW('Hygiene Data'!E129)))</f>
        <v/>
      </c>
      <c r="DV135" s="36" t="str">
        <f ca="true">+IF(OFFSET('Hygiene Data'!$E$13,0,10*ROW('Hygiene Data'!E129))="","",OFFSET('Hygiene Data'!$E$13,0,10*ROW('Hygiene Data'!E129)))</f>
        <v/>
      </c>
      <c r="DW135" s="36" t="str">
        <f ca="true">+IF(OFFSET('Hygiene Data'!$E$14,0,10*ROW('Hygiene Data'!E129))="","",OFFSET('Hygiene Data'!$E$14,0,10*ROW('Hygiene Data'!E129)))</f>
        <v/>
      </c>
      <c r="DX135" s="36" t="str">
        <f ca="true">+IF(OFFSET('Hygiene Data'!$F$12,0,10*ROW('Hygiene Data'!F129))="","",OFFSET('Hygiene Data'!$F$12,0,10*ROW('Hygiene Data'!F129)))</f>
        <v/>
      </c>
      <c r="DY135" s="36" t="str">
        <f ca="true">+IF(OFFSET('Hygiene Data'!$F$13,0,10*ROW('Hygiene Data'!F129))="","",OFFSET('Hygiene Data'!$F$13,0,10*ROW('Hygiene Data'!F129)))</f>
        <v/>
      </c>
      <c r="DZ135" s="36" t="str">
        <f ca="true">+IF(OFFSET('Hygiene Data'!$F$14,0,10*ROW('Hygiene Data'!F129))="","",OFFSET('Hygiene Data'!$F$14,0,10*ROW('Hygiene Data'!F129)))</f>
        <v/>
      </c>
      <c r="EA135" s="36" t="str">
        <f ca="true">+IF(OFFSET('Hygiene Data'!$G$12,0,10*ROW('Hygiene Data'!G129))="","",OFFSET('Hygiene Data'!$G$12,0,10*ROW('Hygiene Data'!G129)))</f>
        <v/>
      </c>
      <c r="EB135" s="36" t="str">
        <f ca="true">+IF(OFFSET('Hygiene Data'!$G$13,0,10*ROW('Hygiene Data'!G129))="","",OFFSET('Hygiene Data'!$G$13,0,10*ROW('Hygiene Data'!G129)))</f>
        <v/>
      </c>
      <c r="EC135" s="36" t="str">
        <f ca="true">+IF(OFFSET('Hygiene Data'!$G$14,0,10*ROW('Hygiene Data'!G129))="","",OFFSET('Hygiene Data'!$G$14,0,10*ROW('Hygiene Data'!G129)))</f>
        <v/>
      </c>
      <c r="ED135" s="36" t="str">
        <f ca="true">+IF(OFFSET('Hygiene Data'!$H$12,0,10*ROW('Hygiene Data'!H129))="","",OFFSET('Hygiene Data'!$H$12,0,10*ROW('Hygiene Data'!H129)))</f>
        <v/>
      </c>
      <c r="EE135" s="36" t="str">
        <f ca="true">+IF(OFFSET('Hygiene Data'!$H$13,0,10*ROW('Hygiene Data'!H129))="","",OFFSET('Hygiene Data'!$H$13,0,10*ROW('Hygiene Data'!H129)))</f>
        <v/>
      </c>
      <c r="EF135" s="36" t="str">
        <f ca="true">+IF(OFFSET('Hygiene Data'!$H$14,0,10*ROW('Hygiene Data'!H129))="","",OFFSET('Hygiene Data'!$H$14,0,10*ROW('Hygiene Data'!H129)))</f>
        <v/>
      </c>
    </row>
    <row r="136" x14ac:dyDescent="0.2">
      <c r="A136" s="59" t="str">
        <f ca="true">+IF(OFFSET('Water Data'!$B$1,0,10*ROW('Water Data'!B133))="","",OFFSET('Water Data'!$B$1,0,10*ROW('Water Data'!B133)))</f>
        <v/>
      </c>
      <c r="B136" s="59" t="str">
        <f ca="true">+IF(OFFSET('Water Data'!$A$3,0,10*ROW('Water Data'!A133))="","",OFFSET('Water Data'!$A$3,0,10*ROW('Water Data'!A133)))</f>
        <v/>
      </c>
      <c r="C136" s="59" t="str">
        <f ca="true">+IF(OFFSET('Water Data'!$C$3,0,10*ROW('Water Data'!C133))="","",OFFSET('Water Data'!$C$3,0,10*ROW('Water Data'!C133)))</f>
        <v/>
      </c>
      <c r="D136" s="252"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52"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52"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52"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52"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52"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52"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52"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52"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52"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52"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52"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52"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52"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52"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52"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52"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52"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3"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3"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3"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3"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3"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3"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3"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3"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3"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3"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3"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3"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3"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3"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3"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3"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3"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3"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3"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3"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3"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3"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3"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3"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3"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3"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3"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3"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3"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3"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4"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4"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4"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4"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4"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4"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4"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4"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4"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4"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4"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4"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4"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4"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4"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4"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4"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4"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6" t="str">
        <f ca="true">+IF(OFFSET('Water Data'!$C$28,0,10*ROW('Water Data'!C130))="","",OFFSET('Water Data'!$C$28,0,10*ROW('Water Data'!C130)))</f>
        <v/>
      </c>
      <c r="BT136" s="36" t="str">
        <f ca="true">+IF(OFFSET('Water Data'!$C$29,0,10*ROW('Water Data'!C130))="","",OFFSET('Water Data'!$C$29,0,10*ROW('Water Data'!C130)))</f>
        <v/>
      </c>
      <c r="BU136" s="36" t="str">
        <f ca="true">+IF(OFFSET('Water Data'!$C$30,0,10*ROW('Water Data'!C130))="","",OFFSET('Water Data'!$C$30,0,10*ROW('Water Data'!C130)))</f>
        <v/>
      </c>
      <c r="BV136" s="36" t="str">
        <f ca="true">+IF(OFFSET('Water Data'!$D$28,0,10*ROW('Water Data'!D130))="","",OFFSET('Water Data'!$D$28,0,10*ROW('Water Data'!D130)))</f>
        <v/>
      </c>
      <c r="BW136" s="36" t="str">
        <f ca="true">+IF(OFFSET('Water Data'!$D$29,0,10*ROW('Water Data'!D130))="","",OFFSET('Water Data'!$D$29,0,10*ROW('Water Data'!D130)))</f>
        <v/>
      </c>
      <c r="BX136" s="36" t="str">
        <f ca="true">+IF(OFFSET('Water Data'!$D$30,0,10*ROW('Water Data'!D130))="","",OFFSET('Water Data'!$D$30,0,10*ROW('Water Data'!D130)))</f>
        <v/>
      </c>
      <c r="BY136" s="36" t="str">
        <f ca="true">+IF(OFFSET('Water Data'!$E$28,0,10*ROW('Water Data'!E130))="","",OFFSET('Water Data'!$E$28,0,10*ROW('Water Data'!E130)))</f>
        <v/>
      </c>
      <c r="BZ136" s="36" t="str">
        <f ca="true">+IF(OFFSET('Water Data'!$E$29,0,10*ROW('Water Data'!E130))="","",OFFSET('Water Data'!$E$29,0,10*ROW('Water Data'!E130)))</f>
        <v/>
      </c>
      <c r="CA136" s="36" t="str">
        <f ca="true">+IF(OFFSET('Water Data'!$E$30,0,10*ROW('Water Data'!E130))="","",OFFSET('Water Data'!$E$30,0,10*ROW('Water Data'!E130)))</f>
        <v/>
      </c>
      <c r="CB136" s="36" t="str">
        <f ca="true">+IF(OFFSET('Water Data'!$F$28,0,10*ROW('Water Data'!F130))="","",OFFSET('Water Data'!$F$28,0,10*ROW('Water Data'!F130)))</f>
        <v/>
      </c>
      <c r="CC136" s="36" t="str">
        <f ca="true">+IF(OFFSET('Water Data'!$F$29,0,10*ROW('Water Data'!F130))="","",OFFSET('Water Data'!$F$29,0,10*ROW('Water Data'!F130)))</f>
        <v/>
      </c>
      <c r="CD136" s="36" t="str">
        <f ca="true">+IF(OFFSET('Water Data'!$F$30,0,10*ROW('Water Data'!F130))="","",OFFSET('Water Data'!$F$30,0,10*ROW('Water Data'!F130)))</f>
        <v/>
      </c>
      <c r="CE136" s="36" t="str">
        <f ca="true">+IF(OFFSET('Water Data'!$G$28,0,10*ROW('Water Data'!G130))="","",OFFSET('Water Data'!$G$28,0,10*ROW('Water Data'!G130)))</f>
        <v/>
      </c>
      <c r="CF136" s="36" t="str">
        <f ca="true">+IF(OFFSET('Water Data'!$G$29,0,10*ROW('Water Data'!G130))="","",OFFSET('Water Data'!$G$29,0,10*ROW('Water Data'!G130)))</f>
        <v/>
      </c>
      <c r="CG136" s="36" t="str">
        <f ca="true">+IF(OFFSET('Water Data'!$G$30,0,10*ROW('Water Data'!G130))="","",OFFSET('Water Data'!$G$30,0,10*ROW('Water Data'!G130)))</f>
        <v/>
      </c>
      <c r="CH136" s="36" t="str">
        <f ca="true">+IF(OFFSET('Water Data'!$H$28,0,10*ROW('Water Data'!H130))="","",OFFSET('Water Data'!$H$28,0,10*ROW('Water Data'!H130)))</f>
        <v/>
      </c>
      <c r="CI136" s="36" t="str">
        <f ca="true">+IF(OFFSET('Water Data'!$H$29,0,10*ROW('Water Data'!H130))="","",OFFSET('Water Data'!$H$29,0,10*ROW('Water Data'!H130)))</f>
        <v/>
      </c>
      <c r="CJ136" s="36" t="str">
        <f ca="true">+IF(OFFSET('Water Data'!$H$30,0,10*ROW('Water Data'!H130))="","",OFFSET('Water Data'!$H$30,0,10*ROW('Water Data'!H130)))</f>
        <v/>
      </c>
      <c r="CK136" s="36" t="str">
        <f ca="true">+IF(OFFSET('Sanitation Data'!$C$29,0,10*ROW('Sanitation Data'!C130))="","",OFFSET('Sanitation Data'!$C$29,0,10*ROW('Sanitation Data'!C130)))</f>
        <v/>
      </c>
      <c r="CL136" s="36" t="str">
        <f ca="true">+IF(OFFSET('Sanitation Data'!$C$30,0,10*ROW('Sanitation Data'!C130))="","",OFFSET('Sanitation Data'!$C$30,0,10*ROW('Sanitation Data'!C130)))</f>
        <v/>
      </c>
      <c r="CM136" s="36" t="str">
        <f ca="true">+IF(OFFSET('Sanitation Data'!$C$31,0,10*ROW('Sanitation Data'!C130))="","",OFFSET('Sanitation Data'!$C$31,0,10*ROW('Sanitation Data'!C130)))</f>
        <v/>
      </c>
      <c r="CN136" s="36" t="str">
        <f ca="true">+IF(OFFSET('Sanitation Data'!$C$32,0,10*ROW('Sanitation Data'!C130))="","",OFFSET('Sanitation Data'!$C$32,0,10*ROW('Sanitation Data'!C130)))</f>
        <v/>
      </c>
      <c r="CO136" s="36" t="str">
        <f ca="true">+IF(OFFSET('Sanitation Data'!$C$33,0,10*ROW('Sanitation Data'!C130))="","",OFFSET('Sanitation Data'!$C$33,0,10*ROW('Sanitation Data'!C130)))</f>
        <v/>
      </c>
      <c r="CP136" s="36" t="str">
        <f ca="true">+IF(OFFSET('Sanitation Data'!$D$29,0,10*ROW('Sanitation Data'!D130))="","",OFFSET('Sanitation Data'!$D$29,0,10*ROW('Sanitation Data'!D130)))</f>
        <v/>
      </c>
      <c r="CQ136" s="36" t="str">
        <f ca="true">+IF(OFFSET('Sanitation Data'!$D$30,0,10*ROW('Sanitation Data'!D130))="","",OFFSET('Sanitation Data'!$D$30,0,10*ROW('Sanitation Data'!D130)))</f>
        <v/>
      </c>
      <c r="CR136" s="36" t="str">
        <f ca="true">+IF(OFFSET('Sanitation Data'!$D$31,0,10*ROW('Sanitation Data'!D130))="","",OFFSET('Sanitation Data'!$D$31,0,10*ROW('Sanitation Data'!D130)))</f>
        <v/>
      </c>
      <c r="CS136" s="36" t="str">
        <f ca="true">+IF(OFFSET('Sanitation Data'!$D$32,0,10*ROW('Sanitation Data'!D130))="","",OFFSET('Sanitation Data'!$D$32,0,10*ROW('Sanitation Data'!D130)))</f>
        <v/>
      </c>
      <c r="CT136" s="36" t="str">
        <f ca="true">+IF(OFFSET('Sanitation Data'!$D$33,0,10*ROW('Sanitation Data'!D130))="","",OFFSET('Sanitation Data'!$D$33,0,10*ROW('Sanitation Data'!D130)))</f>
        <v/>
      </c>
      <c r="CU136" s="36" t="str">
        <f ca="true">+IF(OFFSET('Sanitation Data'!$E$29,0,10*ROW('Sanitation Data'!E130))="","",OFFSET('Sanitation Data'!$E$29,0,10*ROW('Sanitation Data'!E130)))</f>
        <v/>
      </c>
      <c r="CV136" s="36" t="str">
        <f ca="true">+IF(OFFSET('Sanitation Data'!$E$30,0,10*ROW('Sanitation Data'!E130))="","",OFFSET('Sanitation Data'!$E$30,0,10*ROW('Sanitation Data'!E130)))</f>
        <v/>
      </c>
      <c r="CW136" s="36" t="str">
        <f ca="true">+IF(OFFSET('Sanitation Data'!$E$31,0,10*ROW('Sanitation Data'!E130))="","",OFFSET('Sanitation Data'!$E$31,0,10*ROW('Sanitation Data'!E130)))</f>
        <v/>
      </c>
      <c r="CX136" s="36" t="str">
        <f ca="true">+IF(OFFSET('Sanitation Data'!$E$32,0,10*ROW('Sanitation Data'!E130))="","",OFFSET('Sanitation Data'!$E$32,0,10*ROW('Sanitation Data'!E130)))</f>
        <v/>
      </c>
      <c r="CY136" s="36" t="str">
        <f ca="true">+IF(OFFSET('Sanitation Data'!$E$33,0,10*ROW('Sanitation Data'!E130))="","",OFFSET('Sanitation Data'!$E$33,0,10*ROW('Sanitation Data'!E130)))</f>
        <v/>
      </c>
      <c r="CZ136" s="36" t="str">
        <f ca="true">+IF(OFFSET('Sanitation Data'!$F$29,0,10*ROW('Sanitation Data'!F130))="","",OFFSET('Sanitation Data'!$F$29,0,10*ROW('Sanitation Data'!F130)))</f>
        <v/>
      </c>
      <c r="DA136" s="36" t="str">
        <f ca="true">+IF(OFFSET('Sanitation Data'!$F$30,0,10*ROW('Sanitation Data'!F130))="","",OFFSET('Sanitation Data'!$F$30,0,10*ROW('Sanitation Data'!F130)))</f>
        <v/>
      </c>
      <c r="DB136" s="36" t="str">
        <f ca="true">+IF(OFFSET('Sanitation Data'!$F$31,0,10*ROW('Sanitation Data'!F130))="","",OFFSET('Sanitation Data'!$F$31,0,10*ROW('Sanitation Data'!F130)))</f>
        <v/>
      </c>
      <c r="DC136" s="36" t="str">
        <f ca="true">+IF(OFFSET('Sanitation Data'!$F$32,0,10*ROW('Sanitation Data'!F130))="","",OFFSET('Sanitation Data'!$F$32,0,10*ROW('Sanitation Data'!F130)))</f>
        <v/>
      </c>
      <c r="DD136" s="36" t="str">
        <f ca="true">+IF(OFFSET('Sanitation Data'!$F$33,0,10*ROW('Sanitation Data'!F130))="","",OFFSET('Sanitation Data'!$F$33,0,10*ROW('Sanitation Data'!F130)))</f>
        <v/>
      </c>
      <c r="DE136" s="36" t="str">
        <f ca="true">+IF(OFFSET('Sanitation Data'!$G$29,0,10*ROW('Sanitation Data'!G130))="","",OFFSET('Sanitation Data'!$G$29,0,10*ROW('Sanitation Data'!G130)))</f>
        <v/>
      </c>
      <c r="DF136" s="36" t="str">
        <f ca="true">+IF(OFFSET('Sanitation Data'!$G$30,0,10*ROW('Sanitation Data'!G130))="","",OFFSET('Sanitation Data'!$G$30,0,10*ROW('Sanitation Data'!G130)))</f>
        <v/>
      </c>
      <c r="DG136" s="36" t="str">
        <f ca="true">+IF(OFFSET('Sanitation Data'!$G$31,0,10*ROW('Sanitation Data'!G130))="","",OFFSET('Sanitation Data'!$G$31,0,10*ROW('Sanitation Data'!G130)))</f>
        <v/>
      </c>
      <c r="DH136" s="36" t="str">
        <f ca="true">+IF(OFFSET('Sanitation Data'!$G$32,0,10*ROW('Sanitation Data'!G130))="","",OFFSET('Sanitation Data'!$G$32,0,10*ROW('Sanitation Data'!G130)))</f>
        <v/>
      </c>
      <c r="DI136" s="36" t="str">
        <f ca="true">+IF(OFFSET('Sanitation Data'!$G$33,0,10*ROW('Sanitation Data'!G130))="","",OFFSET('Sanitation Data'!$G$33,0,10*ROW('Sanitation Data'!G130)))</f>
        <v/>
      </c>
      <c r="DJ136" s="36" t="str">
        <f ca="true">+IF(OFFSET('Sanitation Data'!$H$29,0,10*ROW('Sanitation Data'!H130))="","",OFFSET('Sanitation Data'!$H$29,0,10*ROW('Sanitation Data'!H130)))</f>
        <v/>
      </c>
      <c r="DK136" s="36" t="str">
        <f ca="true">+IF(OFFSET('Sanitation Data'!$H$30,0,10*ROW('Sanitation Data'!H130))="","",OFFSET('Sanitation Data'!$H$30,0,10*ROW('Sanitation Data'!H130)))</f>
        <v/>
      </c>
      <c r="DL136" s="36" t="str">
        <f ca="true">+IF(OFFSET('Sanitation Data'!$H$31,0,10*ROW('Sanitation Data'!H130))="","",OFFSET('Sanitation Data'!$H$31,0,10*ROW('Sanitation Data'!H130)))</f>
        <v/>
      </c>
      <c r="DM136" s="36" t="str">
        <f ca="true">+IF(OFFSET('Sanitation Data'!$H$32,0,10*ROW('Sanitation Data'!H130))="","",OFFSET('Sanitation Data'!$H$32,0,10*ROW('Sanitation Data'!H130)))</f>
        <v/>
      </c>
      <c r="DN136" s="36" t="str">
        <f ca="true">+IF(OFFSET('Sanitation Data'!$H$33,0,10*ROW('Sanitation Data'!H130))="","",OFFSET('Sanitation Data'!$H$33,0,10*ROW('Sanitation Data'!H130)))</f>
        <v/>
      </c>
      <c r="DO136" s="36" t="str">
        <f ca="true">+IF(OFFSET('Hygiene Data'!$C$12,0,10*ROW('Hygiene Data'!C130))="","",OFFSET('Hygiene Data'!$C$12,0,10*ROW('Hygiene Data'!C130)))</f>
        <v/>
      </c>
      <c r="DP136" s="36" t="str">
        <f ca="true">+IF(OFFSET('Hygiene Data'!$C$13,0,10*ROW('Hygiene Data'!C130))="","",OFFSET('Hygiene Data'!$C$13,0,10*ROW('Hygiene Data'!C130)))</f>
        <v/>
      </c>
      <c r="DQ136" s="36" t="str">
        <f ca="true">+IF(OFFSET('Hygiene Data'!$C$14,0,10*ROW('Hygiene Data'!C130))="","",OFFSET('Hygiene Data'!$C$14,0,10*ROW('Hygiene Data'!C130)))</f>
        <v/>
      </c>
      <c r="DR136" s="36" t="str">
        <f ca="true">+IF(OFFSET('Hygiene Data'!$D$12,0,10*ROW('Hygiene Data'!D130))="","",OFFSET('Hygiene Data'!$D$12,0,10*ROW('Hygiene Data'!D130)))</f>
        <v/>
      </c>
      <c r="DS136" s="36" t="str">
        <f ca="true">+IF(OFFSET('Hygiene Data'!$D$13,0,10*ROW('Hygiene Data'!D130))="","",OFFSET('Hygiene Data'!$D$13,0,10*ROW('Hygiene Data'!D130)))</f>
        <v/>
      </c>
      <c r="DT136" s="36" t="str">
        <f ca="true">+IF(OFFSET('Hygiene Data'!$D$14,0,10*ROW('Hygiene Data'!D130))="","",OFFSET('Hygiene Data'!$D$14,0,10*ROW('Hygiene Data'!D130)))</f>
        <v/>
      </c>
      <c r="DU136" s="36" t="str">
        <f ca="true">+IF(OFFSET('Hygiene Data'!$E$12,0,10*ROW('Hygiene Data'!E130))="","",OFFSET('Hygiene Data'!$E$12,0,10*ROW('Hygiene Data'!E130)))</f>
        <v/>
      </c>
      <c r="DV136" s="36" t="str">
        <f ca="true">+IF(OFFSET('Hygiene Data'!$E$13,0,10*ROW('Hygiene Data'!E130))="","",OFFSET('Hygiene Data'!$E$13,0,10*ROW('Hygiene Data'!E130)))</f>
        <v/>
      </c>
      <c r="DW136" s="36" t="str">
        <f ca="true">+IF(OFFSET('Hygiene Data'!$E$14,0,10*ROW('Hygiene Data'!E130))="","",OFFSET('Hygiene Data'!$E$14,0,10*ROW('Hygiene Data'!E130)))</f>
        <v/>
      </c>
      <c r="DX136" s="36" t="str">
        <f ca="true">+IF(OFFSET('Hygiene Data'!$F$12,0,10*ROW('Hygiene Data'!F130))="","",OFFSET('Hygiene Data'!$F$12,0,10*ROW('Hygiene Data'!F130)))</f>
        <v/>
      </c>
      <c r="DY136" s="36" t="str">
        <f ca="true">+IF(OFFSET('Hygiene Data'!$F$13,0,10*ROW('Hygiene Data'!F130))="","",OFFSET('Hygiene Data'!$F$13,0,10*ROW('Hygiene Data'!F130)))</f>
        <v/>
      </c>
      <c r="DZ136" s="36" t="str">
        <f ca="true">+IF(OFFSET('Hygiene Data'!$F$14,0,10*ROW('Hygiene Data'!F130))="","",OFFSET('Hygiene Data'!$F$14,0,10*ROW('Hygiene Data'!F130)))</f>
        <v/>
      </c>
      <c r="EA136" s="36" t="str">
        <f ca="true">+IF(OFFSET('Hygiene Data'!$G$12,0,10*ROW('Hygiene Data'!G130))="","",OFFSET('Hygiene Data'!$G$12,0,10*ROW('Hygiene Data'!G130)))</f>
        <v/>
      </c>
      <c r="EB136" s="36" t="str">
        <f ca="true">+IF(OFFSET('Hygiene Data'!$G$13,0,10*ROW('Hygiene Data'!G130))="","",OFFSET('Hygiene Data'!$G$13,0,10*ROW('Hygiene Data'!G130)))</f>
        <v/>
      </c>
      <c r="EC136" s="36" t="str">
        <f ca="true">+IF(OFFSET('Hygiene Data'!$G$14,0,10*ROW('Hygiene Data'!G130))="","",OFFSET('Hygiene Data'!$G$14,0,10*ROW('Hygiene Data'!G130)))</f>
        <v/>
      </c>
      <c r="ED136" s="36" t="str">
        <f ca="true">+IF(OFFSET('Hygiene Data'!$H$12,0,10*ROW('Hygiene Data'!H130))="","",OFFSET('Hygiene Data'!$H$12,0,10*ROW('Hygiene Data'!H130)))</f>
        <v/>
      </c>
      <c r="EE136" s="36" t="str">
        <f ca="true">+IF(OFFSET('Hygiene Data'!$H$13,0,10*ROW('Hygiene Data'!H130))="","",OFFSET('Hygiene Data'!$H$13,0,10*ROW('Hygiene Data'!H130)))</f>
        <v/>
      </c>
      <c r="EF136" s="36" t="str">
        <f ca="true">+IF(OFFSET('Hygiene Data'!$H$14,0,10*ROW('Hygiene Data'!H130))="","",OFFSET('Hygiene Data'!$H$14,0,10*ROW('Hygiene Data'!H130)))</f>
        <v/>
      </c>
    </row>
    <row r="137" x14ac:dyDescent="0.2">
      <c r="A137" s="59" t="str">
        <f ca="true">+IF(OFFSET('Water Data'!$B$1,0,10*ROW('Water Data'!B134))="","",OFFSET('Water Data'!$B$1,0,10*ROW('Water Data'!B134)))</f>
        <v/>
      </c>
      <c r="B137" s="59" t="str">
        <f ca="true">+IF(OFFSET('Water Data'!$A$3,0,10*ROW('Water Data'!A134))="","",OFFSET('Water Data'!$A$3,0,10*ROW('Water Data'!A134)))</f>
        <v/>
      </c>
      <c r="C137" s="59" t="str">
        <f ca="true">+IF(OFFSET('Water Data'!$C$3,0,10*ROW('Water Data'!C134))="","",OFFSET('Water Data'!$C$3,0,10*ROW('Water Data'!C134)))</f>
        <v/>
      </c>
      <c r="D137" s="252"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52"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52"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52"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52"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52"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52"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52"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52"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52"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52"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52"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52"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52"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52"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52"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52"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52"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3"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3"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3"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3"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3"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3"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3"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3"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3"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3"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3"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3"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3"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3"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3"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3"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3"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3"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3"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3"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3"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3"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3"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3"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3"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3"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3"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3"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3"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3"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4"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4"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4"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4"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4"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4"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4"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4"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4"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4"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4"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4"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4"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4"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4"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4"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4"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4"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6" t="str">
        <f ca="true">+IF(OFFSET('Water Data'!$C$28,0,10*ROW('Water Data'!C131))="","",OFFSET('Water Data'!$C$28,0,10*ROW('Water Data'!C131)))</f>
        <v/>
      </c>
      <c r="BT137" s="36" t="str">
        <f ca="true">+IF(OFFSET('Water Data'!$C$29,0,10*ROW('Water Data'!C131))="","",OFFSET('Water Data'!$C$29,0,10*ROW('Water Data'!C131)))</f>
        <v/>
      </c>
      <c r="BU137" s="36" t="str">
        <f ca="true">+IF(OFFSET('Water Data'!$C$30,0,10*ROW('Water Data'!C131))="","",OFFSET('Water Data'!$C$30,0,10*ROW('Water Data'!C131)))</f>
        <v/>
      </c>
      <c r="BV137" s="36" t="str">
        <f ca="true">+IF(OFFSET('Water Data'!$D$28,0,10*ROW('Water Data'!D131))="","",OFFSET('Water Data'!$D$28,0,10*ROW('Water Data'!D131)))</f>
        <v/>
      </c>
      <c r="BW137" s="36" t="str">
        <f ca="true">+IF(OFFSET('Water Data'!$D$29,0,10*ROW('Water Data'!D131))="","",OFFSET('Water Data'!$D$29,0,10*ROW('Water Data'!D131)))</f>
        <v/>
      </c>
      <c r="BX137" s="36" t="str">
        <f ca="true">+IF(OFFSET('Water Data'!$D$30,0,10*ROW('Water Data'!D131))="","",OFFSET('Water Data'!$D$30,0,10*ROW('Water Data'!D131)))</f>
        <v/>
      </c>
      <c r="BY137" s="36" t="str">
        <f ca="true">+IF(OFFSET('Water Data'!$E$28,0,10*ROW('Water Data'!E131))="","",OFFSET('Water Data'!$E$28,0,10*ROW('Water Data'!E131)))</f>
        <v/>
      </c>
      <c r="BZ137" s="36" t="str">
        <f ca="true">+IF(OFFSET('Water Data'!$E$29,0,10*ROW('Water Data'!E131))="","",OFFSET('Water Data'!$E$29,0,10*ROW('Water Data'!E131)))</f>
        <v/>
      </c>
      <c r="CA137" s="36" t="str">
        <f ca="true">+IF(OFFSET('Water Data'!$E$30,0,10*ROW('Water Data'!E131))="","",OFFSET('Water Data'!$E$30,0,10*ROW('Water Data'!E131)))</f>
        <v/>
      </c>
      <c r="CB137" s="36" t="str">
        <f ca="true">+IF(OFFSET('Water Data'!$F$28,0,10*ROW('Water Data'!F131))="","",OFFSET('Water Data'!$F$28,0,10*ROW('Water Data'!F131)))</f>
        <v/>
      </c>
      <c r="CC137" s="36" t="str">
        <f ca="true">+IF(OFFSET('Water Data'!$F$29,0,10*ROW('Water Data'!F131))="","",OFFSET('Water Data'!$F$29,0,10*ROW('Water Data'!F131)))</f>
        <v/>
      </c>
      <c r="CD137" s="36" t="str">
        <f ca="true">+IF(OFFSET('Water Data'!$F$30,0,10*ROW('Water Data'!F131))="","",OFFSET('Water Data'!$F$30,0,10*ROW('Water Data'!F131)))</f>
        <v/>
      </c>
      <c r="CE137" s="36" t="str">
        <f ca="true">+IF(OFFSET('Water Data'!$G$28,0,10*ROW('Water Data'!G131))="","",OFFSET('Water Data'!$G$28,0,10*ROW('Water Data'!G131)))</f>
        <v/>
      </c>
      <c r="CF137" s="36" t="str">
        <f ca="true">+IF(OFFSET('Water Data'!$G$29,0,10*ROW('Water Data'!G131))="","",OFFSET('Water Data'!$G$29,0,10*ROW('Water Data'!G131)))</f>
        <v/>
      </c>
      <c r="CG137" s="36" t="str">
        <f ca="true">+IF(OFFSET('Water Data'!$G$30,0,10*ROW('Water Data'!G131))="","",OFFSET('Water Data'!$G$30,0,10*ROW('Water Data'!G131)))</f>
        <v/>
      </c>
      <c r="CH137" s="36" t="str">
        <f ca="true">+IF(OFFSET('Water Data'!$H$28,0,10*ROW('Water Data'!H131))="","",OFFSET('Water Data'!$H$28,0,10*ROW('Water Data'!H131)))</f>
        <v/>
      </c>
      <c r="CI137" s="36" t="str">
        <f ca="true">+IF(OFFSET('Water Data'!$H$29,0,10*ROW('Water Data'!H131))="","",OFFSET('Water Data'!$H$29,0,10*ROW('Water Data'!H131)))</f>
        <v/>
      </c>
      <c r="CJ137" s="36" t="str">
        <f ca="true">+IF(OFFSET('Water Data'!$H$30,0,10*ROW('Water Data'!H131))="","",OFFSET('Water Data'!$H$30,0,10*ROW('Water Data'!H131)))</f>
        <v/>
      </c>
      <c r="CK137" s="36" t="str">
        <f ca="true">+IF(OFFSET('Sanitation Data'!$C$29,0,10*ROW('Sanitation Data'!C131))="","",OFFSET('Sanitation Data'!$C$29,0,10*ROW('Sanitation Data'!C131)))</f>
        <v/>
      </c>
      <c r="CL137" s="36" t="str">
        <f ca="true">+IF(OFFSET('Sanitation Data'!$C$30,0,10*ROW('Sanitation Data'!C131))="","",OFFSET('Sanitation Data'!$C$30,0,10*ROW('Sanitation Data'!C131)))</f>
        <v/>
      </c>
      <c r="CM137" s="36" t="str">
        <f ca="true">+IF(OFFSET('Sanitation Data'!$C$31,0,10*ROW('Sanitation Data'!C131))="","",OFFSET('Sanitation Data'!$C$31,0,10*ROW('Sanitation Data'!C131)))</f>
        <v/>
      </c>
      <c r="CN137" s="36" t="str">
        <f ca="true">+IF(OFFSET('Sanitation Data'!$C$32,0,10*ROW('Sanitation Data'!C131))="","",OFFSET('Sanitation Data'!$C$32,0,10*ROW('Sanitation Data'!C131)))</f>
        <v/>
      </c>
      <c r="CO137" s="36" t="str">
        <f ca="true">+IF(OFFSET('Sanitation Data'!$C$33,0,10*ROW('Sanitation Data'!C131))="","",OFFSET('Sanitation Data'!$C$33,0,10*ROW('Sanitation Data'!C131)))</f>
        <v/>
      </c>
      <c r="CP137" s="36" t="str">
        <f ca="true">+IF(OFFSET('Sanitation Data'!$D$29,0,10*ROW('Sanitation Data'!D131))="","",OFFSET('Sanitation Data'!$D$29,0,10*ROW('Sanitation Data'!D131)))</f>
        <v/>
      </c>
      <c r="CQ137" s="36" t="str">
        <f ca="true">+IF(OFFSET('Sanitation Data'!$D$30,0,10*ROW('Sanitation Data'!D131))="","",OFFSET('Sanitation Data'!$D$30,0,10*ROW('Sanitation Data'!D131)))</f>
        <v/>
      </c>
      <c r="CR137" s="36" t="str">
        <f ca="true">+IF(OFFSET('Sanitation Data'!$D$31,0,10*ROW('Sanitation Data'!D131))="","",OFFSET('Sanitation Data'!$D$31,0,10*ROW('Sanitation Data'!D131)))</f>
        <v/>
      </c>
      <c r="CS137" s="36" t="str">
        <f ca="true">+IF(OFFSET('Sanitation Data'!$D$32,0,10*ROW('Sanitation Data'!D131))="","",OFFSET('Sanitation Data'!$D$32,0,10*ROW('Sanitation Data'!D131)))</f>
        <v/>
      </c>
      <c r="CT137" s="36" t="str">
        <f ca="true">+IF(OFFSET('Sanitation Data'!$D$33,0,10*ROW('Sanitation Data'!D131))="","",OFFSET('Sanitation Data'!$D$33,0,10*ROW('Sanitation Data'!D131)))</f>
        <v/>
      </c>
      <c r="CU137" s="36" t="str">
        <f ca="true">+IF(OFFSET('Sanitation Data'!$E$29,0,10*ROW('Sanitation Data'!E131))="","",OFFSET('Sanitation Data'!$E$29,0,10*ROW('Sanitation Data'!E131)))</f>
        <v/>
      </c>
      <c r="CV137" s="36" t="str">
        <f ca="true">+IF(OFFSET('Sanitation Data'!$E$30,0,10*ROW('Sanitation Data'!E131))="","",OFFSET('Sanitation Data'!$E$30,0,10*ROW('Sanitation Data'!E131)))</f>
        <v/>
      </c>
      <c r="CW137" s="36" t="str">
        <f ca="true">+IF(OFFSET('Sanitation Data'!$E$31,0,10*ROW('Sanitation Data'!E131))="","",OFFSET('Sanitation Data'!$E$31,0,10*ROW('Sanitation Data'!E131)))</f>
        <v/>
      </c>
      <c r="CX137" s="36" t="str">
        <f ca="true">+IF(OFFSET('Sanitation Data'!$E$32,0,10*ROW('Sanitation Data'!E131))="","",OFFSET('Sanitation Data'!$E$32,0,10*ROW('Sanitation Data'!E131)))</f>
        <v/>
      </c>
      <c r="CY137" s="36" t="str">
        <f ca="true">+IF(OFFSET('Sanitation Data'!$E$33,0,10*ROW('Sanitation Data'!E131))="","",OFFSET('Sanitation Data'!$E$33,0,10*ROW('Sanitation Data'!E131)))</f>
        <v/>
      </c>
      <c r="CZ137" s="36" t="str">
        <f ca="true">+IF(OFFSET('Sanitation Data'!$F$29,0,10*ROW('Sanitation Data'!F131))="","",OFFSET('Sanitation Data'!$F$29,0,10*ROW('Sanitation Data'!F131)))</f>
        <v/>
      </c>
      <c r="DA137" s="36" t="str">
        <f ca="true">+IF(OFFSET('Sanitation Data'!$F$30,0,10*ROW('Sanitation Data'!F131))="","",OFFSET('Sanitation Data'!$F$30,0,10*ROW('Sanitation Data'!F131)))</f>
        <v/>
      </c>
      <c r="DB137" s="36" t="str">
        <f ca="true">+IF(OFFSET('Sanitation Data'!$F$31,0,10*ROW('Sanitation Data'!F131))="","",OFFSET('Sanitation Data'!$F$31,0,10*ROW('Sanitation Data'!F131)))</f>
        <v/>
      </c>
      <c r="DC137" s="36" t="str">
        <f ca="true">+IF(OFFSET('Sanitation Data'!$F$32,0,10*ROW('Sanitation Data'!F131))="","",OFFSET('Sanitation Data'!$F$32,0,10*ROW('Sanitation Data'!F131)))</f>
        <v/>
      </c>
      <c r="DD137" s="36" t="str">
        <f ca="true">+IF(OFFSET('Sanitation Data'!$F$33,0,10*ROW('Sanitation Data'!F131))="","",OFFSET('Sanitation Data'!$F$33,0,10*ROW('Sanitation Data'!F131)))</f>
        <v/>
      </c>
      <c r="DE137" s="36" t="str">
        <f ca="true">+IF(OFFSET('Sanitation Data'!$G$29,0,10*ROW('Sanitation Data'!G131))="","",OFFSET('Sanitation Data'!$G$29,0,10*ROW('Sanitation Data'!G131)))</f>
        <v/>
      </c>
      <c r="DF137" s="36" t="str">
        <f ca="true">+IF(OFFSET('Sanitation Data'!$G$30,0,10*ROW('Sanitation Data'!G131))="","",OFFSET('Sanitation Data'!$G$30,0,10*ROW('Sanitation Data'!G131)))</f>
        <v/>
      </c>
      <c r="DG137" s="36" t="str">
        <f ca="true">+IF(OFFSET('Sanitation Data'!$G$31,0,10*ROW('Sanitation Data'!G131))="","",OFFSET('Sanitation Data'!$G$31,0,10*ROW('Sanitation Data'!G131)))</f>
        <v/>
      </c>
      <c r="DH137" s="36" t="str">
        <f ca="true">+IF(OFFSET('Sanitation Data'!$G$32,0,10*ROW('Sanitation Data'!G131))="","",OFFSET('Sanitation Data'!$G$32,0,10*ROW('Sanitation Data'!G131)))</f>
        <v/>
      </c>
      <c r="DI137" s="36" t="str">
        <f ca="true">+IF(OFFSET('Sanitation Data'!$G$33,0,10*ROW('Sanitation Data'!G131))="","",OFFSET('Sanitation Data'!$G$33,0,10*ROW('Sanitation Data'!G131)))</f>
        <v/>
      </c>
      <c r="DJ137" s="36" t="str">
        <f ca="true">+IF(OFFSET('Sanitation Data'!$H$29,0,10*ROW('Sanitation Data'!H131))="","",OFFSET('Sanitation Data'!$H$29,0,10*ROW('Sanitation Data'!H131)))</f>
        <v/>
      </c>
      <c r="DK137" s="36" t="str">
        <f ca="true">+IF(OFFSET('Sanitation Data'!$H$30,0,10*ROW('Sanitation Data'!H131))="","",OFFSET('Sanitation Data'!$H$30,0,10*ROW('Sanitation Data'!H131)))</f>
        <v/>
      </c>
      <c r="DL137" s="36" t="str">
        <f ca="true">+IF(OFFSET('Sanitation Data'!$H$31,0,10*ROW('Sanitation Data'!H131))="","",OFFSET('Sanitation Data'!$H$31,0,10*ROW('Sanitation Data'!H131)))</f>
        <v/>
      </c>
      <c r="DM137" s="36" t="str">
        <f ca="true">+IF(OFFSET('Sanitation Data'!$H$32,0,10*ROW('Sanitation Data'!H131))="","",OFFSET('Sanitation Data'!$H$32,0,10*ROW('Sanitation Data'!H131)))</f>
        <v/>
      </c>
      <c r="DN137" s="36" t="str">
        <f ca="true">+IF(OFFSET('Sanitation Data'!$H$33,0,10*ROW('Sanitation Data'!H131))="","",OFFSET('Sanitation Data'!$H$33,0,10*ROW('Sanitation Data'!H131)))</f>
        <v/>
      </c>
      <c r="DO137" s="36" t="str">
        <f ca="true">+IF(OFFSET('Hygiene Data'!$C$12,0,10*ROW('Hygiene Data'!C131))="","",OFFSET('Hygiene Data'!$C$12,0,10*ROW('Hygiene Data'!C131)))</f>
        <v/>
      </c>
      <c r="DP137" s="36" t="str">
        <f ca="true">+IF(OFFSET('Hygiene Data'!$C$13,0,10*ROW('Hygiene Data'!C131))="","",OFFSET('Hygiene Data'!$C$13,0,10*ROW('Hygiene Data'!C131)))</f>
        <v/>
      </c>
      <c r="DQ137" s="36" t="str">
        <f ca="true">+IF(OFFSET('Hygiene Data'!$C$14,0,10*ROW('Hygiene Data'!C131))="","",OFFSET('Hygiene Data'!$C$14,0,10*ROW('Hygiene Data'!C131)))</f>
        <v/>
      </c>
      <c r="DR137" s="36" t="str">
        <f ca="true">+IF(OFFSET('Hygiene Data'!$D$12,0,10*ROW('Hygiene Data'!D131))="","",OFFSET('Hygiene Data'!$D$12,0,10*ROW('Hygiene Data'!D131)))</f>
        <v/>
      </c>
      <c r="DS137" s="36" t="str">
        <f ca="true">+IF(OFFSET('Hygiene Data'!$D$13,0,10*ROW('Hygiene Data'!D131))="","",OFFSET('Hygiene Data'!$D$13,0,10*ROW('Hygiene Data'!D131)))</f>
        <v/>
      </c>
      <c r="DT137" s="36" t="str">
        <f ca="true">+IF(OFFSET('Hygiene Data'!$D$14,0,10*ROW('Hygiene Data'!D131))="","",OFFSET('Hygiene Data'!$D$14,0,10*ROW('Hygiene Data'!D131)))</f>
        <v/>
      </c>
      <c r="DU137" s="36" t="str">
        <f ca="true">+IF(OFFSET('Hygiene Data'!$E$12,0,10*ROW('Hygiene Data'!E131))="","",OFFSET('Hygiene Data'!$E$12,0,10*ROW('Hygiene Data'!E131)))</f>
        <v/>
      </c>
      <c r="DV137" s="36" t="str">
        <f ca="true">+IF(OFFSET('Hygiene Data'!$E$13,0,10*ROW('Hygiene Data'!E131))="","",OFFSET('Hygiene Data'!$E$13,0,10*ROW('Hygiene Data'!E131)))</f>
        <v/>
      </c>
      <c r="DW137" s="36" t="str">
        <f ca="true">+IF(OFFSET('Hygiene Data'!$E$14,0,10*ROW('Hygiene Data'!E131))="","",OFFSET('Hygiene Data'!$E$14,0,10*ROW('Hygiene Data'!E131)))</f>
        <v/>
      </c>
      <c r="DX137" s="36" t="str">
        <f ca="true">+IF(OFFSET('Hygiene Data'!$F$12,0,10*ROW('Hygiene Data'!F131))="","",OFFSET('Hygiene Data'!$F$12,0,10*ROW('Hygiene Data'!F131)))</f>
        <v/>
      </c>
      <c r="DY137" s="36" t="str">
        <f ca="true">+IF(OFFSET('Hygiene Data'!$F$13,0,10*ROW('Hygiene Data'!F131))="","",OFFSET('Hygiene Data'!$F$13,0,10*ROW('Hygiene Data'!F131)))</f>
        <v/>
      </c>
      <c r="DZ137" s="36" t="str">
        <f ca="true">+IF(OFFSET('Hygiene Data'!$F$14,0,10*ROW('Hygiene Data'!F131))="","",OFFSET('Hygiene Data'!$F$14,0,10*ROW('Hygiene Data'!F131)))</f>
        <v/>
      </c>
      <c r="EA137" s="36" t="str">
        <f ca="true">+IF(OFFSET('Hygiene Data'!$G$12,0,10*ROW('Hygiene Data'!G131))="","",OFFSET('Hygiene Data'!$G$12,0,10*ROW('Hygiene Data'!G131)))</f>
        <v/>
      </c>
      <c r="EB137" s="36" t="str">
        <f ca="true">+IF(OFFSET('Hygiene Data'!$G$13,0,10*ROW('Hygiene Data'!G131))="","",OFFSET('Hygiene Data'!$G$13,0,10*ROW('Hygiene Data'!G131)))</f>
        <v/>
      </c>
      <c r="EC137" s="36" t="str">
        <f ca="true">+IF(OFFSET('Hygiene Data'!$G$14,0,10*ROW('Hygiene Data'!G131))="","",OFFSET('Hygiene Data'!$G$14,0,10*ROW('Hygiene Data'!G131)))</f>
        <v/>
      </c>
      <c r="ED137" s="36" t="str">
        <f ca="true">+IF(OFFSET('Hygiene Data'!$H$12,0,10*ROW('Hygiene Data'!H131))="","",OFFSET('Hygiene Data'!$H$12,0,10*ROW('Hygiene Data'!H131)))</f>
        <v/>
      </c>
      <c r="EE137" s="36" t="str">
        <f ca="true">+IF(OFFSET('Hygiene Data'!$H$13,0,10*ROW('Hygiene Data'!H131))="","",OFFSET('Hygiene Data'!$H$13,0,10*ROW('Hygiene Data'!H131)))</f>
        <v/>
      </c>
      <c r="EF137" s="36" t="str">
        <f ca="true">+IF(OFFSET('Hygiene Data'!$H$14,0,10*ROW('Hygiene Data'!H131))="","",OFFSET('Hygiene Data'!$H$14,0,10*ROW('Hygiene Data'!H131)))</f>
        <v/>
      </c>
    </row>
    <row r="138" x14ac:dyDescent="0.2">
      <c r="A138" s="59" t="str">
        <f ca="true">+IF(OFFSET('Water Data'!$B$1,0,10*ROW('Water Data'!B135))="","",OFFSET('Water Data'!$B$1,0,10*ROW('Water Data'!B135)))</f>
        <v/>
      </c>
      <c r="B138" s="59" t="str">
        <f ca="true">+IF(OFFSET('Water Data'!$A$3,0,10*ROW('Water Data'!A135))="","",OFFSET('Water Data'!$A$3,0,10*ROW('Water Data'!A135)))</f>
        <v/>
      </c>
      <c r="C138" s="59" t="str">
        <f ca="true">+IF(OFFSET('Water Data'!$C$3,0,10*ROW('Water Data'!C135))="","",OFFSET('Water Data'!$C$3,0,10*ROW('Water Data'!C135)))</f>
        <v/>
      </c>
      <c r="D138" s="252"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52"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52"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52"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52"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52"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52"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52"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52"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52"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52"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52"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52"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52"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52"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52"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52"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52"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3"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3"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3"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3"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3"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3"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3"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3"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3"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3"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3"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3"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3"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3"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3"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3"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3"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3"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3"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3"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3"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3"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3"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3"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3"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3"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3"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3"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3"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3"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4"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4"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4"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4"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4"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4"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4"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4"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4"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4"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4"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4"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4"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4"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4"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4"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4"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4"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6" t="str">
        <f ca="true">+IF(OFFSET('Water Data'!$C$28,0,10*ROW('Water Data'!C132))="","",OFFSET('Water Data'!$C$28,0,10*ROW('Water Data'!C132)))</f>
        <v/>
      </c>
      <c r="BT138" s="36" t="str">
        <f ca="true">+IF(OFFSET('Water Data'!$C$29,0,10*ROW('Water Data'!C132))="","",OFFSET('Water Data'!$C$29,0,10*ROW('Water Data'!C132)))</f>
        <v/>
      </c>
      <c r="BU138" s="36" t="str">
        <f ca="true">+IF(OFFSET('Water Data'!$C$30,0,10*ROW('Water Data'!C132))="","",OFFSET('Water Data'!$C$30,0,10*ROW('Water Data'!C132)))</f>
        <v/>
      </c>
      <c r="BV138" s="36" t="str">
        <f ca="true">+IF(OFFSET('Water Data'!$D$28,0,10*ROW('Water Data'!D132))="","",OFFSET('Water Data'!$D$28,0,10*ROW('Water Data'!D132)))</f>
        <v/>
      </c>
      <c r="BW138" s="36" t="str">
        <f ca="true">+IF(OFFSET('Water Data'!$D$29,0,10*ROW('Water Data'!D132))="","",OFFSET('Water Data'!$D$29,0,10*ROW('Water Data'!D132)))</f>
        <v/>
      </c>
      <c r="BX138" s="36" t="str">
        <f ca="true">+IF(OFFSET('Water Data'!$D$30,0,10*ROW('Water Data'!D132))="","",OFFSET('Water Data'!$D$30,0,10*ROW('Water Data'!D132)))</f>
        <v/>
      </c>
      <c r="BY138" s="36" t="str">
        <f ca="true">+IF(OFFSET('Water Data'!$E$28,0,10*ROW('Water Data'!E132))="","",OFFSET('Water Data'!$E$28,0,10*ROW('Water Data'!E132)))</f>
        <v/>
      </c>
      <c r="BZ138" s="36" t="str">
        <f ca="true">+IF(OFFSET('Water Data'!$E$29,0,10*ROW('Water Data'!E132))="","",OFFSET('Water Data'!$E$29,0,10*ROW('Water Data'!E132)))</f>
        <v/>
      </c>
      <c r="CA138" s="36" t="str">
        <f ca="true">+IF(OFFSET('Water Data'!$E$30,0,10*ROW('Water Data'!E132))="","",OFFSET('Water Data'!$E$30,0,10*ROW('Water Data'!E132)))</f>
        <v/>
      </c>
      <c r="CB138" s="36" t="str">
        <f ca="true">+IF(OFFSET('Water Data'!$F$28,0,10*ROW('Water Data'!F132))="","",OFFSET('Water Data'!$F$28,0,10*ROW('Water Data'!F132)))</f>
        <v/>
      </c>
      <c r="CC138" s="36" t="str">
        <f ca="true">+IF(OFFSET('Water Data'!$F$29,0,10*ROW('Water Data'!F132))="","",OFFSET('Water Data'!$F$29,0,10*ROW('Water Data'!F132)))</f>
        <v/>
      </c>
      <c r="CD138" s="36" t="str">
        <f ca="true">+IF(OFFSET('Water Data'!$F$30,0,10*ROW('Water Data'!F132))="","",OFFSET('Water Data'!$F$30,0,10*ROW('Water Data'!F132)))</f>
        <v/>
      </c>
      <c r="CE138" s="36" t="str">
        <f ca="true">+IF(OFFSET('Water Data'!$G$28,0,10*ROW('Water Data'!G132))="","",OFFSET('Water Data'!$G$28,0,10*ROW('Water Data'!G132)))</f>
        <v/>
      </c>
      <c r="CF138" s="36" t="str">
        <f ca="true">+IF(OFFSET('Water Data'!$G$29,0,10*ROW('Water Data'!G132))="","",OFFSET('Water Data'!$G$29,0,10*ROW('Water Data'!G132)))</f>
        <v/>
      </c>
      <c r="CG138" s="36" t="str">
        <f ca="true">+IF(OFFSET('Water Data'!$G$30,0,10*ROW('Water Data'!G132))="","",OFFSET('Water Data'!$G$30,0,10*ROW('Water Data'!G132)))</f>
        <v/>
      </c>
      <c r="CH138" s="36" t="str">
        <f ca="true">+IF(OFFSET('Water Data'!$H$28,0,10*ROW('Water Data'!H132))="","",OFFSET('Water Data'!$H$28,0,10*ROW('Water Data'!H132)))</f>
        <v/>
      </c>
      <c r="CI138" s="36" t="str">
        <f ca="true">+IF(OFFSET('Water Data'!$H$29,0,10*ROW('Water Data'!H132))="","",OFFSET('Water Data'!$H$29,0,10*ROW('Water Data'!H132)))</f>
        <v/>
      </c>
      <c r="CJ138" s="36" t="str">
        <f ca="true">+IF(OFFSET('Water Data'!$H$30,0,10*ROW('Water Data'!H132))="","",OFFSET('Water Data'!$H$30,0,10*ROW('Water Data'!H132)))</f>
        <v/>
      </c>
      <c r="CK138" s="36" t="str">
        <f ca="true">+IF(OFFSET('Sanitation Data'!$C$29,0,10*ROW('Sanitation Data'!C132))="","",OFFSET('Sanitation Data'!$C$29,0,10*ROW('Sanitation Data'!C132)))</f>
        <v/>
      </c>
      <c r="CL138" s="36" t="str">
        <f ca="true">+IF(OFFSET('Sanitation Data'!$C$30,0,10*ROW('Sanitation Data'!C132))="","",OFFSET('Sanitation Data'!$C$30,0,10*ROW('Sanitation Data'!C132)))</f>
        <v/>
      </c>
      <c r="CM138" s="36" t="str">
        <f ca="true">+IF(OFFSET('Sanitation Data'!$C$31,0,10*ROW('Sanitation Data'!C132))="","",OFFSET('Sanitation Data'!$C$31,0,10*ROW('Sanitation Data'!C132)))</f>
        <v/>
      </c>
      <c r="CN138" s="36" t="str">
        <f ca="true">+IF(OFFSET('Sanitation Data'!$C$32,0,10*ROW('Sanitation Data'!C132))="","",OFFSET('Sanitation Data'!$C$32,0,10*ROW('Sanitation Data'!C132)))</f>
        <v/>
      </c>
      <c r="CO138" s="36" t="str">
        <f ca="true">+IF(OFFSET('Sanitation Data'!$C$33,0,10*ROW('Sanitation Data'!C132))="","",OFFSET('Sanitation Data'!$C$33,0,10*ROW('Sanitation Data'!C132)))</f>
        <v/>
      </c>
      <c r="CP138" s="36" t="str">
        <f ca="true">+IF(OFFSET('Sanitation Data'!$D$29,0,10*ROW('Sanitation Data'!D132))="","",OFFSET('Sanitation Data'!$D$29,0,10*ROW('Sanitation Data'!D132)))</f>
        <v/>
      </c>
      <c r="CQ138" s="36" t="str">
        <f ca="true">+IF(OFFSET('Sanitation Data'!$D$30,0,10*ROW('Sanitation Data'!D132))="","",OFFSET('Sanitation Data'!$D$30,0,10*ROW('Sanitation Data'!D132)))</f>
        <v/>
      </c>
      <c r="CR138" s="36" t="str">
        <f ca="true">+IF(OFFSET('Sanitation Data'!$D$31,0,10*ROW('Sanitation Data'!D132))="","",OFFSET('Sanitation Data'!$D$31,0,10*ROW('Sanitation Data'!D132)))</f>
        <v/>
      </c>
      <c r="CS138" s="36" t="str">
        <f ca="true">+IF(OFFSET('Sanitation Data'!$D$32,0,10*ROW('Sanitation Data'!D132))="","",OFFSET('Sanitation Data'!$D$32,0,10*ROW('Sanitation Data'!D132)))</f>
        <v/>
      </c>
      <c r="CT138" s="36" t="str">
        <f ca="true">+IF(OFFSET('Sanitation Data'!$D$33,0,10*ROW('Sanitation Data'!D132))="","",OFFSET('Sanitation Data'!$D$33,0,10*ROW('Sanitation Data'!D132)))</f>
        <v/>
      </c>
      <c r="CU138" s="36" t="str">
        <f ca="true">+IF(OFFSET('Sanitation Data'!$E$29,0,10*ROW('Sanitation Data'!E132))="","",OFFSET('Sanitation Data'!$E$29,0,10*ROW('Sanitation Data'!E132)))</f>
        <v/>
      </c>
      <c r="CV138" s="36" t="str">
        <f ca="true">+IF(OFFSET('Sanitation Data'!$E$30,0,10*ROW('Sanitation Data'!E132))="","",OFFSET('Sanitation Data'!$E$30,0,10*ROW('Sanitation Data'!E132)))</f>
        <v/>
      </c>
      <c r="CW138" s="36" t="str">
        <f ca="true">+IF(OFFSET('Sanitation Data'!$E$31,0,10*ROW('Sanitation Data'!E132))="","",OFFSET('Sanitation Data'!$E$31,0,10*ROW('Sanitation Data'!E132)))</f>
        <v/>
      </c>
      <c r="CX138" s="36" t="str">
        <f ca="true">+IF(OFFSET('Sanitation Data'!$E$32,0,10*ROW('Sanitation Data'!E132))="","",OFFSET('Sanitation Data'!$E$32,0,10*ROW('Sanitation Data'!E132)))</f>
        <v/>
      </c>
      <c r="CY138" s="36" t="str">
        <f ca="true">+IF(OFFSET('Sanitation Data'!$E$33,0,10*ROW('Sanitation Data'!E132))="","",OFFSET('Sanitation Data'!$E$33,0,10*ROW('Sanitation Data'!E132)))</f>
        <v/>
      </c>
      <c r="CZ138" s="36" t="str">
        <f ca="true">+IF(OFFSET('Sanitation Data'!$F$29,0,10*ROW('Sanitation Data'!F132))="","",OFFSET('Sanitation Data'!$F$29,0,10*ROW('Sanitation Data'!F132)))</f>
        <v/>
      </c>
      <c r="DA138" s="36" t="str">
        <f ca="true">+IF(OFFSET('Sanitation Data'!$F$30,0,10*ROW('Sanitation Data'!F132))="","",OFFSET('Sanitation Data'!$F$30,0,10*ROW('Sanitation Data'!F132)))</f>
        <v/>
      </c>
      <c r="DB138" s="36" t="str">
        <f ca="true">+IF(OFFSET('Sanitation Data'!$F$31,0,10*ROW('Sanitation Data'!F132))="","",OFFSET('Sanitation Data'!$F$31,0,10*ROW('Sanitation Data'!F132)))</f>
        <v/>
      </c>
      <c r="DC138" s="36" t="str">
        <f ca="true">+IF(OFFSET('Sanitation Data'!$F$32,0,10*ROW('Sanitation Data'!F132))="","",OFFSET('Sanitation Data'!$F$32,0,10*ROW('Sanitation Data'!F132)))</f>
        <v/>
      </c>
      <c r="DD138" s="36" t="str">
        <f ca="true">+IF(OFFSET('Sanitation Data'!$F$33,0,10*ROW('Sanitation Data'!F132))="","",OFFSET('Sanitation Data'!$F$33,0,10*ROW('Sanitation Data'!F132)))</f>
        <v/>
      </c>
      <c r="DE138" s="36" t="str">
        <f ca="true">+IF(OFFSET('Sanitation Data'!$G$29,0,10*ROW('Sanitation Data'!G132))="","",OFFSET('Sanitation Data'!$G$29,0,10*ROW('Sanitation Data'!G132)))</f>
        <v/>
      </c>
      <c r="DF138" s="36" t="str">
        <f ca="true">+IF(OFFSET('Sanitation Data'!$G$30,0,10*ROW('Sanitation Data'!G132))="","",OFFSET('Sanitation Data'!$G$30,0,10*ROW('Sanitation Data'!G132)))</f>
        <v/>
      </c>
      <c r="DG138" s="36" t="str">
        <f ca="true">+IF(OFFSET('Sanitation Data'!$G$31,0,10*ROW('Sanitation Data'!G132))="","",OFFSET('Sanitation Data'!$G$31,0,10*ROW('Sanitation Data'!G132)))</f>
        <v/>
      </c>
      <c r="DH138" s="36" t="str">
        <f ca="true">+IF(OFFSET('Sanitation Data'!$G$32,0,10*ROW('Sanitation Data'!G132))="","",OFFSET('Sanitation Data'!$G$32,0,10*ROW('Sanitation Data'!G132)))</f>
        <v/>
      </c>
      <c r="DI138" s="36" t="str">
        <f ca="true">+IF(OFFSET('Sanitation Data'!$G$33,0,10*ROW('Sanitation Data'!G132))="","",OFFSET('Sanitation Data'!$G$33,0,10*ROW('Sanitation Data'!G132)))</f>
        <v/>
      </c>
      <c r="DJ138" s="36" t="str">
        <f ca="true">+IF(OFFSET('Sanitation Data'!$H$29,0,10*ROW('Sanitation Data'!H132))="","",OFFSET('Sanitation Data'!$H$29,0,10*ROW('Sanitation Data'!H132)))</f>
        <v/>
      </c>
      <c r="DK138" s="36" t="str">
        <f ca="true">+IF(OFFSET('Sanitation Data'!$H$30,0,10*ROW('Sanitation Data'!H132))="","",OFFSET('Sanitation Data'!$H$30,0,10*ROW('Sanitation Data'!H132)))</f>
        <v/>
      </c>
      <c r="DL138" s="36" t="str">
        <f ca="true">+IF(OFFSET('Sanitation Data'!$H$31,0,10*ROW('Sanitation Data'!H132))="","",OFFSET('Sanitation Data'!$H$31,0,10*ROW('Sanitation Data'!H132)))</f>
        <v/>
      </c>
      <c r="DM138" s="36" t="str">
        <f ca="true">+IF(OFFSET('Sanitation Data'!$H$32,0,10*ROW('Sanitation Data'!H132))="","",OFFSET('Sanitation Data'!$H$32,0,10*ROW('Sanitation Data'!H132)))</f>
        <v/>
      </c>
      <c r="DN138" s="36" t="str">
        <f ca="true">+IF(OFFSET('Sanitation Data'!$H$33,0,10*ROW('Sanitation Data'!H132))="","",OFFSET('Sanitation Data'!$H$33,0,10*ROW('Sanitation Data'!H132)))</f>
        <v/>
      </c>
      <c r="DO138" s="36" t="str">
        <f ca="true">+IF(OFFSET('Hygiene Data'!$C$12,0,10*ROW('Hygiene Data'!C132))="","",OFFSET('Hygiene Data'!$C$12,0,10*ROW('Hygiene Data'!C132)))</f>
        <v/>
      </c>
      <c r="DP138" s="36" t="str">
        <f ca="true">+IF(OFFSET('Hygiene Data'!$C$13,0,10*ROW('Hygiene Data'!C132))="","",OFFSET('Hygiene Data'!$C$13,0,10*ROW('Hygiene Data'!C132)))</f>
        <v/>
      </c>
      <c r="DQ138" s="36" t="str">
        <f ca="true">+IF(OFFSET('Hygiene Data'!$C$14,0,10*ROW('Hygiene Data'!C132))="","",OFFSET('Hygiene Data'!$C$14,0,10*ROW('Hygiene Data'!C132)))</f>
        <v/>
      </c>
      <c r="DR138" s="36" t="str">
        <f ca="true">+IF(OFFSET('Hygiene Data'!$D$12,0,10*ROW('Hygiene Data'!D132))="","",OFFSET('Hygiene Data'!$D$12,0,10*ROW('Hygiene Data'!D132)))</f>
        <v/>
      </c>
      <c r="DS138" s="36" t="str">
        <f ca="true">+IF(OFFSET('Hygiene Data'!$D$13,0,10*ROW('Hygiene Data'!D132))="","",OFFSET('Hygiene Data'!$D$13,0,10*ROW('Hygiene Data'!D132)))</f>
        <v/>
      </c>
      <c r="DT138" s="36" t="str">
        <f ca="true">+IF(OFFSET('Hygiene Data'!$D$14,0,10*ROW('Hygiene Data'!D132))="","",OFFSET('Hygiene Data'!$D$14,0,10*ROW('Hygiene Data'!D132)))</f>
        <v/>
      </c>
      <c r="DU138" s="36" t="str">
        <f ca="true">+IF(OFFSET('Hygiene Data'!$E$12,0,10*ROW('Hygiene Data'!E132))="","",OFFSET('Hygiene Data'!$E$12,0,10*ROW('Hygiene Data'!E132)))</f>
        <v/>
      </c>
      <c r="DV138" s="36" t="str">
        <f ca="true">+IF(OFFSET('Hygiene Data'!$E$13,0,10*ROW('Hygiene Data'!E132))="","",OFFSET('Hygiene Data'!$E$13,0,10*ROW('Hygiene Data'!E132)))</f>
        <v/>
      </c>
      <c r="DW138" s="36" t="str">
        <f ca="true">+IF(OFFSET('Hygiene Data'!$E$14,0,10*ROW('Hygiene Data'!E132))="","",OFFSET('Hygiene Data'!$E$14,0,10*ROW('Hygiene Data'!E132)))</f>
        <v/>
      </c>
      <c r="DX138" s="36" t="str">
        <f ca="true">+IF(OFFSET('Hygiene Data'!$F$12,0,10*ROW('Hygiene Data'!F132))="","",OFFSET('Hygiene Data'!$F$12,0,10*ROW('Hygiene Data'!F132)))</f>
        <v/>
      </c>
      <c r="DY138" s="36" t="str">
        <f ca="true">+IF(OFFSET('Hygiene Data'!$F$13,0,10*ROW('Hygiene Data'!F132))="","",OFFSET('Hygiene Data'!$F$13,0,10*ROW('Hygiene Data'!F132)))</f>
        <v/>
      </c>
      <c r="DZ138" s="36" t="str">
        <f ca="true">+IF(OFFSET('Hygiene Data'!$F$14,0,10*ROW('Hygiene Data'!F132))="","",OFFSET('Hygiene Data'!$F$14,0,10*ROW('Hygiene Data'!F132)))</f>
        <v/>
      </c>
      <c r="EA138" s="36" t="str">
        <f ca="true">+IF(OFFSET('Hygiene Data'!$G$12,0,10*ROW('Hygiene Data'!G132))="","",OFFSET('Hygiene Data'!$G$12,0,10*ROW('Hygiene Data'!G132)))</f>
        <v/>
      </c>
      <c r="EB138" s="36" t="str">
        <f ca="true">+IF(OFFSET('Hygiene Data'!$G$13,0,10*ROW('Hygiene Data'!G132))="","",OFFSET('Hygiene Data'!$G$13,0,10*ROW('Hygiene Data'!G132)))</f>
        <v/>
      </c>
      <c r="EC138" s="36" t="str">
        <f ca="true">+IF(OFFSET('Hygiene Data'!$G$14,0,10*ROW('Hygiene Data'!G132))="","",OFFSET('Hygiene Data'!$G$14,0,10*ROW('Hygiene Data'!G132)))</f>
        <v/>
      </c>
      <c r="ED138" s="36" t="str">
        <f ca="true">+IF(OFFSET('Hygiene Data'!$H$12,0,10*ROW('Hygiene Data'!H132))="","",OFFSET('Hygiene Data'!$H$12,0,10*ROW('Hygiene Data'!H132)))</f>
        <v/>
      </c>
      <c r="EE138" s="36" t="str">
        <f ca="true">+IF(OFFSET('Hygiene Data'!$H$13,0,10*ROW('Hygiene Data'!H132))="","",OFFSET('Hygiene Data'!$H$13,0,10*ROW('Hygiene Data'!H132)))</f>
        <v/>
      </c>
      <c r="EF138" s="36" t="str">
        <f ca="true">+IF(OFFSET('Hygiene Data'!$H$14,0,10*ROW('Hygiene Data'!H132))="","",OFFSET('Hygiene Data'!$H$14,0,10*ROW('Hygiene Data'!H132)))</f>
        <v/>
      </c>
    </row>
    <row r="139" x14ac:dyDescent="0.2">
      <c r="A139" s="59" t="str">
        <f ca="true">+IF(OFFSET('Water Data'!$B$1,0,10*ROW('Water Data'!B136))="","",OFFSET('Water Data'!$B$1,0,10*ROW('Water Data'!B136)))</f>
        <v/>
      </c>
      <c r="B139" s="59" t="str">
        <f ca="true">+IF(OFFSET('Water Data'!$A$3,0,10*ROW('Water Data'!A136))="","",OFFSET('Water Data'!$A$3,0,10*ROW('Water Data'!A136)))</f>
        <v/>
      </c>
      <c r="C139" s="59" t="str">
        <f ca="true">+IF(OFFSET('Water Data'!$C$3,0,10*ROW('Water Data'!C136))="","",OFFSET('Water Data'!$C$3,0,10*ROW('Water Data'!C136)))</f>
        <v/>
      </c>
      <c r="D139" s="252"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52"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52"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52"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52"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52"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52"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52"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52"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52"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52"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52"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52"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52"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52"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52"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52"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52"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3"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3"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3"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3"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3"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3"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3"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3"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3"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3"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3"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3"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3"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3"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3"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3"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3"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3"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3"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3"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3"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3"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3"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3"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3"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3"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3"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3"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3"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3"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4"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4"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4"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4"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4"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4"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4"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4"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4"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4"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4"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4"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4"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4"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4"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4"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4"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4"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6" t="str">
        <f ca="true">+IF(OFFSET('Water Data'!$C$28,0,10*ROW('Water Data'!C133))="","",OFFSET('Water Data'!$C$28,0,10*ROW('Water Data'!C133)))</f>
        <v/>
      </c>
      <c r="BT139" s="36" t="str">
        <f ca="true">+IF(OFFSET('Water Data'!$C$29,0,10*ROW('Water Data'!C133))="","",OFFSET('Water Data'!$C$29,0,10*ROW('Water Data'!C133)))</f>
        <v/>
      </c>
      <c r="BU139" s="36" t="str">
        <f ca="true">+IF(OFFSET('Water Data'!$C$30,0,10*ROW('Water Data'!C133))="","",OFFSET('Water Data'!$C$30,0,10*ROW('Water Data'!C133)))</f>
        <v/>
      </c>
      <c r="BV139" s="36" t="str">
        <f ca="true">+IF(OFFSET('Water Data'!$D$28,0,10*ROW('Water Data'!D133))="","",OFFSET('Water Data'!$D$28,0,10*ROW('Water Data'!D133)))</f>
        <v/>
      </c>
      <c r="BW139" s="36" t="str">
        <f ca="true">+IF(OFFSET('Water Data'!$D$29,0,10*ROW('Water Data'!D133))="","",OFFSET('Water Data'!$D$29,0,10*ROW('Water Data'!D133)))</f>
        <v/>
      </c>
      <c r="BX139" s="36" t="str">
        <f ca="true">+IF(OFFSET('Water Data'!$D$30,0,10*ROW('Water Data'!D133))="","",OFFSET('Water Data'!$D$30,0,10*ROW('Water Data'!D133)))</f>
        <v/>
      </c>
      <c r="BY139" s="36" t="str">
        <f ca="true">+IF(OFFSET('Water Data'!$E$28,0,10*ROW('Water Data'!E133))="","",OFFSET('Water Data'!$E$28,0,10*ROW('Water Data'!E133)))</f>
        <v/>
      </c>
      <c r="BZ139" s="36" t="str">
        <f ca="true">+IF(OFFSET('Water Data'!$E$29,0,10*ROW('Water Data'!E133))="","",OFFSET('Water Data'!$E$29,0,10*ROW('Water Data'!E133)))</f>
        <v/>
      </c>
      <c r="CA139" s="36" t="str">
        <f ca="true">+IF(OFFSET('Water Data'!$E$30,0,10*ROW('Water Data'!E133))="","",OFFSET('Water Data'!$E$30,0,10*ROW('Water Data'!E133)))</f>
        <v/>
      </c>
      <c r="CB139" s="36" t="str">
        <f ca="true">+IF(OFFSET('Water Data'!$F$28,0,10*ROW('Water Data'!F133))="","",OFFSET('Water Data'!$F$28,0,10*ROW('Water Data'!F133)))</f>
        <v/>
      </c>
      <c r="CC139" s="36" t="str">
        <f ca="true">+IF(OFFSET('Water Data'!$F$29,0,10*ROW('Water Data'!F133))="","",OFFSET('Water Data'!$F$29,0,10*ROW('Water Data'!F133)))</f>
        <v/>
      </c>
      <c r="CD139" s="36" t="str">
        <f ca="true">+IF(OFFSET('Water Data'!$F$30,0,10*ROW('Water Data'!F133))="","",OFFSET('Water Data'!$F$30,0,10*ROW('Water Data'!F133)))</f>
        <v/>
      </c>
      <c r="CE139" s="36" t="str">
        <f ca="true">+IF(OFFSET('Water Data'!$G$28,0,10*ROW('Water Data'!G133))="","",OFFSET('Water Data'!$G$28,0,10*ROW('Water Data'!G133)))</f>
        <v/>
      </c>
      <c r="CF139" s="36" t="str">
        <f ca="true">+IF(OFFSET('Water Data'!$G$29,0,10*ROW('Water Data'!G133))="","",OFFSET('Water Data'!$G$29,0,10*ROW('Water Data'!G133)))</f>
        <v/>
      </c>
      <c r="CG139" s="36" t="str">
        <f ca="true">+IF(OFFSET('Water Data'!$G$30,0,10*ROW('Water Data'!G133))="","",OFFSET('Water Data'!$G$30,0,10*ROW('Water Data'!G133)))</f>
        <v/>
      </c>
      <c r="CH139" s="36" t="str">
        <f ca="true">+IF(OFFSET('Water Data'!$H$28,0,10*ROW('Water Data'!H133))="","",OFFSET('Water Data'!$H$28,0,10*ROW('Water Data'!H133)))</f>
        <v/>
      </c>
      <c r="CI139" s="36" t="str">
        <f ca="true">+IF(OFFSET('Water Data'!$H$29,0,10*ROW('Water Data'!H133))="","",OFFSET('Water Data'!$H$29,0,10*ROW('Water Data'!H133)))</f>
        <v/>
      </c>
      <c r="CJ139" s="36" t="str">
        <f ca="true">+IF(OFFSET('Water Data'!$H$30,0,10*ROW('Water Data'!H133))="","",OFFSET('Water Data'!$H$30,0,10*ROW('Water Data'!H133)))</f>
        <v/>
      </c>
      <c r="CK139" s="36" t="str">
        <f ca="true">+IF(OFFSET('Sanitation Data'!$C$29,0,10*ROW('Sanitation Data'!C133))="","",OFFSET('Sanitation Data'!$C$29,0,10*ROW('Sanitation Data'!C133)))</f>
        <v/>
      </c>
      <c r="CL139" s="36" t="str">
        <f ca="true">+IF(OFFSET('Sanitation Data'!$C$30,0,10*ROW('Sanitation Data'!C133))="","",OFFSET('Sanitation Data'!$C$30,0,10*ROW('Sanitation Data'!C133)))</f>
        <v/>
      </c>
      <c r="CM139" s="36" t="str">
        <f ca="true">+IF(OFFSET('Sanitation Data'!$C$31,0,10*ROW('Sanitation Data'!C133))="","",OFFSET('Sanitation Data'!$C$31,0,10*ROW('Sanitation Data'!C133)))</f>
        <v/>
      </c>
      <c r="CN139" s="36" t="str">
        <f ca="true">+IF(OFFSET('Sanitation Data'!$C$32,0,10*ROW('Sanitation Data'!C133))="","",OFFSET('Sanitation Data'!$C$32,0,10*ROW('Sanitation Data'!C133)))</f>
        <v/>
      </c>
      <c r="CO139" s="36" t="str">
        <f ca="true">+IF(OFFSET('Sanitation Data'!$C$33,0,10*ROW('Sanitation Data'!C133))="","",OFFSET('Sanitation Data'!$C$33,0,10*ROW('Sanitation Data'!C133)))</f>
        <v/>
      </c>
      <c r="CP139" s="36" t="str">
        <f ca="true">+IF(OFFSET('Sanitation Data'!$D$29,0,10*ROW('Sanitation Data'!D133))="","",OFFSET('Sanitation Data'!$D$29,0,10*ROW('Sanitation Data'!D133)))</f>
        <v/>
      </c>
      <c r="CQ139" s="36" t="str">
        <f ca="true">+IF(OFFSET('Sanitation Data'!$D$30,0,10*ROW('Sanitation Data'!D133))="","",OFFSET('Sanitation Data'!$D$30,0,10*ROW('Sanitation Data'!D133)))</f>
        <v/>
      </c>
      <c r="CR139" s="36" t="str">
        <f ca="true">+IF(OFFSET('Sanitation Data'!$D$31,0,10*ROW('Sanitation Data'!D133))="","",OFFSET('Sanitation Data'!$D$31,0,10*ROW('Sanitation Data'!D133)))</f>
        <v/>
      </c>
      <c r="CS139" s="36" t="str">
        <f ca="true">+IF(OFFSET('Sanitation Data'!$D$32,0,10*ROW('Sanitation Data'!D133))="","",OFFSET('Sanitation Data'!$D$32,0,10*ROW('Sanitation Data'!D133)))</f>
        <v/>
      </c>
      <c r="CT139" s="36" t="str">
        <f ca="true">+IF(OFFSET('Sanitation Data'!$D$33,0,10*ROW('Sanitation Data'!D133))="","",OFFSET('Sanitation Data'!$D$33,0,10*ROW('Sanitation Data'!D133)))</f>
        <v/>
      </c>
      <c r="CU139" s="36" t="str">
        <f ca="true">+IF(OFFSET('Sanitation Data'!$E$29,0,10*ROW('Sanitation Data'!E133))="","",OFFSET('Sanitation Data'!$E$29,0,10*ROW('Sanitation Data'!E133)))</f>
        <v/>
      </c>
      <c r="CV139" s="36" t="str">
        <f ca="true">+IF(OFFSET('Sanitation Data'!$E$30,0,10*ROW('Sanitation Data'!E133))="","",OFFSET('Sanitation Data'!$E$30,0,10*ROW('Sanitation Data'!E133)))</f>
        <v/>
      </c>
      <c r="CW139" s="36" t="str">
        <f ca="true">+IF(OFFSET('Sanitation Data'!$E$31,0,10*ROW('Sanitation Data'!E133))="","",OFFSET('Sanitation Data'!$E$31,0,10*ROW('Sanitation Data'!E133)))</f>
        <v/>
      </c>
      <c r="CX139" s="36" t="str">
        <f ca="true">+IF(OFFSET('Sanitation Data'!$E$32,0,10*ROW('Sanitation Data'!E133))="","",OFFSET('Sanitation Data'!$E$32,0,10*ROW('Sanitation Data'!E133)))</f>
        <v/>
      </c>
      <c r="CY139" s="36" t="str">
        <f ca="true">+IF(OFFSET('Sanitation Data'!$E$33,0,10*ROW('Sanitation Data'!E133))="","",OFFSET('Sanitation Data'!$E$33,0,10*ROW('Sanitation Data'!E133)))</f>
        <v/>
      </c>
      <c r="CZ139" s="36" t="str">
        <f ca="true">+IF(OFFSET('Sanitation Data'!$F$29,0,10*ROW('Sanitation Data'!F133))="","",OFFSET('Sanitation Data'!$F$29,0,10*ROW('Sanitation Data'!F133)))</f>
        <v/>
      </c>
      <c r="DA139" s="36" t="str">
        <f ca="true">+IF(OFFSET('Sanitation Data'!$F$30,0,10*ROW('Sanitation Data'!F133))="","",OFFSET('Sanitation Data'!$F$30,0,10*ROW('Sanitation Data'!F133)))</f>
        <v/>
      </c>
      <c r="DB139" s="36" t="str">
        <f ca="true">+IF(OFFSET('Sanitation Data'!$F$31,0,10*ROW('Sanitation Data'!F133))="","",OFFSET('Sanitation Data'!$F$31,0,10*ROW('Sanitation Data'!F133)))</f>
        <v/>
      </c>
      <c r="DC139" s="36" t="str">
        <f ca="true">+IF(OFFSET('Sanitation Data'!$F$32,0,10*ROW('Sanitation Data'!F133))="","",OFFSET('Sanitation Data'!$F$32,0,10*ROW('Sanitation Data'!F133)))</f>
        <v/>
      </c>
      <c r="DD139" s="36" t="str">
        <f ca="true">+IF(OFFSET('Sanitation Data'!$F$33,0,10*ROW('Sanitation Data'!F133))="","",OFFSET('Sanitation Data'!$F$33,0,10*ROW('Sanitation Data'!F133)))</f>
        <v/>
      </c>
      <c r="DE139" s="36" t="str">
        <f ca="true">+IF(OFFSET('Sanitation Data'!$G$29,0,10*ROW('Sanitation Data'!G133))="","",OFFSET('Sanitation Data'!$G$29,0,10*ROW('Sanitation Data'!G133)))</f>
        <v/>
      </c>
      <c r="DF139" s="36" t="str">
        <f ca="true">+IF(OFFSET('Sanitation Data'!$G$30,0,10*ROW('Sanitation Data'!G133))="","",OFFSET('Sanitation Data'!$G$30,0,10*ROW('Sanitation Data'!G133)))</f>
        <v/>
      </c>
      <c r="DG139" s="36" t="str">
        <f ca="true">+IF(OFFSET('Sanitation Data'!$G$31,0,10*ROW('Sanitation Data'!G133))="","",OFFSET('Sanitation Data'!$G$31,0,10*ROW('Sanitation Data'!G133)))</f>
        <v/>
      </c>
      <c r="DH139" s="36" t="str">
        <f ca="true">+IF(OFFSET('Sanitation Data'!$G$32,0,10*ROW('Sanitation Data'!G133))="","",OFFSET('Sanitation Data'!$G$32,0,10*ROW('Sanitation Data'!G133)))</f>
        <v/>
      </c>
      <c r="DI139" s="36" t="str">
        <f ca="true">+IF(OFFSET('Sanitation Data'!$G$33,0,10*ROW('Sanitation Data'!G133))="","",OFFSET('Sanitation Data'!$G$33,0,10*ROW('Sanitation Data'!G133)))</f>
        <v/>
      </c>
      <c r="DJ139" s="36" t="str">
        <f ca="true">+IF(OFFSET('Sanitation Data'!$H$29,0,10*ROW('Sanitation Data'!H133))="","",OFFSET('Sanitation Data'!$H$29,0,10*ROW('Sanitation Data'!H133)))</f>
        <v/>
      </c>
      <c r="DK139" s="36" t="str">
        <f ca="true">+IF(OFFSET('Sanitation Data'!$H$30,0,10*ROW('Sanitation Data'!H133))="","",OFFSET('Sanitation Data'!$H$30,0,10*ROW('Sanitation Data'!H133)))</f>
        <v/>
      </c>
      <c r="DL139" s="36" t="str">
        <f ca="true">+IF(OFFSET('Sanitation Data'!$H$31,0,10*ROW('Sanitation Data'!H133))="","",OFFSET('Sanitation Data'!$H$31,0,10*ROW('Sanitation Data'!H133)))</f>
        <v/>
      </c>
      <c r="DM139" s="36" t="str">
        <f ca="true">+IF(OFFSET('Sanitation Data'!$H$32,0,10*ROW('Sanitation Data'!H133))="","",OFFSET('Sanitation Data'!$H$32,0,10*ROW('Sanitation Data'!H133)))</f>
        <v/>
      </c>
      <c r="DN139" s="36" t="str">
        <f ca="true">+IF(OFFSET('Sanitation Data'!$H$33,0,10*ROW('Sanitation Data'!H133))="","",OFFSET('Sanitation Data'!$H$33,0,10*ROW('Sanitation Data'!H133)))</f>
        <v/>
      </c>
      <c r="DO139" s="36" t="str">
        <f ca="true">+IF(OFFSET('Hygiene Data'!$C$12,0,10*ROW('Hygiene Data'!C133))="","",OFFSET('Hygiene Data'!$C$12,0,10*ROW('Hygiene Data'!C133)))</f>
        <v/>
      </c>
      <c r="DP139" s="36" t="str">
        <f ca="true">+IF(OFFSET('Hygiene Data'!$C$13,0,10*ROW('Hygiene Data'!C133))="","",OFFSET('Hygiene Data'!$C$13,0,10*ROW('Hygiene Data'!C133)))</f>
        <v/>
      </c>
      <c r="DQ139" s="36" t="str">
        <f ca="true">+IF(OFFSET('Hygiene Data'!$C$14,0,10*ROW('Hygiene Data'!C133))="","",OFFSET('Hygiene Data'!$C$14,0,10*ROW('Hygiene Data'!C133)))</f>
        <v/>
      </c>
      <c r="DR139" s="36" t="str">
        <f ca="true">+IF(OFFSET('Hygiene Data'!$D$12,0,10*ROW('Hygiene Data'!D133))="","",OFFSET('Hygiene Data'!$D$12,0,10*ROW('Hygiene Data'!D133)))</f>
        <v/>
      </c>
      <c r="DS139" s="36" t="str">
        <f ca="true">+IF(OFFSET('Hygiene Data'!$D$13,0,10*ROW('Hygiene Data'!D133))="","",OFFSET('Hygiene Data'!$D$13,0,10*ROW('Hygiene Data'!D133)))</f>
        <v/>
      </c>
      <c r="DT139" s="36" t="str">
        <f ca="true">+IF(OFFSET('Hygiene Data'!$D$14,0,10*ROW('Hygiene Data'!D133))="","",OFFSET('Hygiene Data'!$D$14,0,10*ROW('Hygiene Data'!D133)))</f>
        <v/>
      </c>
      <c r="DU139" s="36" t="str">
        <f ca="true">+IF(OFFSET('Hygiene Data'!$E$12,0,10*ROW('Hygiene Data'!E133))="","",OFFSET('Hygiene Data'!$E$12,0,10*ROW('Hygiene Data'!E133)))</f>
        <v/>
      </c>
      <c r="DV139" s="36" t="str">
        <f ca="true">+IF(OFFSET('Hygiene Data'!$E$13,0,10*ROW('Hygiene Data'!E133))="","",OFFSET('Hygiene Data'!$E$13,0,10*ROW('Hygiene Data'!E133)))</f>
        <v/>
      </c>
      <c r="DW139" s="36" t="str">
        <f ca="true">+IF(OFFSET('Hygiene Data'!$E$14,0,10*ROW('Hygiene Data'!E133))="","",OFFSET('Hygiene Data'!$E$14,0,10*ROW('Hygiene Data'!E133)))</f>
        <v/>
      </c>
      <c r="DX139" s="36" t="str">
        <f ca="true">+IF(OFFSET('Hygiene Data'!$F$12,0,10*ROW('Hygiene Data'!F133))="","",OFFSET('Hygiene Data'!$F$12,0,10*ROW('Hygiene Data'!F133)))</f>
        <v/>
      </c>
      <c r="DY139" s="36" t="str">
        <f ca="true">+IF(OFFSET('Hygiene Data'!$F$13,0,10*ROW('Hygiene Data'!F133))="","",OFFSET('Hygiene Data'!$F$13,0,10*ROW('Hygiene Data'!F133)))</f>
        <v/>
      </c>
      <c r="DZ139" s="36" t="str">
        <f ca="true">+IF(OFFSET('Hygiene Data'!$F$14,0,10*ROW('Hygiene Data'!F133))="","",OFFSET('Hygiene Data'!$F$14,0,10*ROW('Hygiene Data'!F133)))</f>
        <v/>
      </c>
      <c r="EA139" s="36" t="str">
        <f ca="true">+IF(OFFSET('Hygiene Data'!$G$12,0,10*ROW('Hygiene Data'!G133))="","",OFFSET('Hygiene Data'!$G$12,0,10*ROW('Hygiene Data'!G133)))</f>
        <v/>
      </c>
      <c r="EB139" s="36" t="str">
        <f ca="true">+IF(OFFSET('Hygiene Data'!$G$13,0,10*ROW('Hygiene Data'!G133))="","",OFFSET('Hygiene Data'!$G$13,0,10*ROW('Hygiene Data'!G133)))</f>
        <v/>
      </c>
      <c r="EC139" s="36" t="str">
        <f ca="true">+IF(OFFSET('Hygiene Data'!$G$14,0,10*ROW('Hygiene Data'!G133))="","",OFFSET('Hygiene Data'!$G$14,0,10*ROW('Hygiene Data'!G133)))</f>
        <v/>
      </c>
      <c r="ED139" s="36" t="str">
        <f ca="true">+IF(OFFSET('Hygiene Data'!$H$12,0,10*ROW('Hygiene Data'!H133))="","",OFFSET('Hygiene Data'!$H$12,0,10*ROW('Hygiene Data'!H133)))</f>
        <v/>
      </c>
      <c r="EE139" s="36" t="str">
        <f ca="true">+IF(OFFSET('Hygiene Data'!$H$13,0,10*ROW('Hygiene Data'!H133))="","",OFFSET('Hygiene Data'!$H$13,0,10*ROW('Hygiene Data'!H133)))</f>
        <v/>
      </c>
      <c r="EF139" s="36" t="str">
        <f ca="true">+IF(OFFSET('Hygiene Data'!$H$14,0,10*ROW('Hygiene Data'!H133))="","",OFFSET('Hygiene Data'!$H$14,0,10*ROW('Hygiene Data'!H133)))</f>
        <v/>
      </c>
    </row>
    <row r="140" x14ac:dyDescent="0.2">
      <c r="A140" s="59" t="str">
        <f ca="true">+IF(OFFSET('Water Data'!$B$1,0,10*ROW('Water Data'!B137))="","",OFFSET('Water Data'!$B$1,0,10*ROW('Water Data'!B137)))</f>
        <v/>
      </c>
      <c r="B140" s="59" t="str">
        <f ca="true">+IF(OFFSET('Water Data'!$A$3,0,10*ROW('Water Data'!A137))="","",OFFSET('Water Data'!$A$3,0,10*ROW('Water Data'!A137)))</f>
        <v/>
      </c>
      <c r="C140" s="59" t="str">
        <f ca="true">+IF(OFFSET('Water Data'!$C$3,0,10*ROW('Water Data'!C137))="","",OFFSET('Water Data'!$C$3,0,10*ROW('Water Data'!C137)))</f>
        <v/>
      </c>
      <c r="D140" s="252"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52"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52"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52"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52"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52"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52"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52"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52"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52"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52"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52"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52"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52"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52"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52"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52"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52"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3"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3"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3"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3"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3"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3"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3"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3"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3"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3"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3"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3"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3"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3"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3"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3"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3"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3"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3"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3"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3"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3"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3"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3"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3"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3"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3"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3"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3"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3"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4"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4"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4"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4"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4"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4"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4"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4"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4"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4"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4"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4"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4"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4"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4"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4"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4"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4"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6" t="str">
        <f ca="true">+IF(OFFSET('Water Data'!$C$28,0,10*ROW('Water Data'!C134))="","",OFFSET('Water Data'!$C$28,0,10*ROW('Water Data'!C134)))</f>
        <v/>
      </c>
      <c r="BT140" s="36" t="str">
        <f ca="true">+IF(OFFSET('Water Data'!$C$29,0,10*ROW('Water Data'!C134))="","",OFFSET('Water Data'!$C$29,0,10*ROW('Water Data'!C134)))</f>
        <v/>
      </c>
      <c r="BU140" s="36" t="str">
        <f ca="true">+IF(OFFSET('Water Data'!$C$30,0,10*ROW('Water Data'!C134))="","",OFFSET('Water Data'!$C$30,0,10*ROW('Water Data'!C134)))</f>
        <v/>
      </c>
      <c r="BV140" s="36" t="str">
        <f ca="true">+IF(OFFSET('Water Data'!$D$28,0,10*ROW('Water Data'!D134))="","",OFFSET('Water Data'!$D$28,0,10*ROW('Water Data'!D134)))</f>
        <v/>
      </c>
      <c r="BW140" s="36" t="str">
        <f ca="true">+IF(OFFSET('Water Data'!$D$29,0,10*ROW('Water Data'!D134))="","",OFFSET('Water Data'!$D$29,0,10*ROW('Water Data'!D134)))</f>
        <v/>
      </c>
      <c r="BX140" s="36" t="str">
        <f ca="true">+IF(OFFSET('Water Data'!$D$30,0,10*ROW('Water Data'!D134))="","",OFFSET('Water Data'!$D$30,0,10*ROW('Water Data'!D134)))</f>
        <v/>
      </c>
      <c r="BY140" s="36" t="str">
        <f ca="true">+IF(OFFSET('Water Data'!$E$28,0,10*ROW('Water Data'!E134))="","",OFFSET('Water Data'!$E$28,0,10*ROW('Water Data'!E134)))</f>
        <v/>
      </c>
      <c r="BZ140" s="36" t="str">
        <f ca="true">+IF(OFFSET('Water Data'!$E$29,0,10*ROW('Water Data'!E134))="","",OFFSET('Water Data'!$E$29,0,10*ROW('Water Data'!E134)))</f>
        <v/>
      </c>
      <c r="CA140" s="36" t="str">
        <f ca="true">+IF(OFFSET('Water Data'!$E$30,0,10*ROW('Water Data'!E134))="","",OFFSET('Water Data'!$E$30,0,10*ROW('Water Data'!E134)))</f>
        <v/>
      </c>
      <c r="CB140" s="36" t="str">
        <f ca="true">+IF(OFFSET('Water Data'!$F$28,0,10*ROW('Water Data'!F134))="","",OFFSET('Water Data'!$F$28,0,10*ROW('Water Data'!F134)))</f>
        <v/>
      </c>
      <c r="CC140" s="36" t="str">
        <f ca="true">+IF(OFFSET('Water Data'!$F$29,0,10*ROW('Water Data'!F134))="","",OFFSET('Water Data'!$F$29,0,10*ROW('Water Data'!F134)))</f>
        <v/>
      </c>
      <c r="CD140" s="36" t="str">
        <f ca="true">+IF(OFFSET('Water Data'!$F$30,0,10*ROW('Water Data'!F134))="","",OFFSET('Water Data'!$F$30,0,10*ROW('Water Data'!F134)))</f>
        <v/>
      </c>
      <c r="CE140" s="36" t="str">
        <f ca="true">+IF(OFFSET('Water Data'!$G$28,0,10*ROW('Water Data'!G134))="","",OFFSET('Water Data'!$G$28,0,10*ROW('Water Data'!G134)))</f>
        <v/>
      </c>
      <c r="CF140" s="36" t="str">
        <f ca="true">+IF(OFFSET('Water Data'!$G$29,0,10*ROW('Water Data'!G134))="","",OFFSET('Water Data'!$G$29,0,10*ROW('Water Data'!G134)))</f>
        <v/>
      </c>
      <c r="CG140" s="36" t="str">
        <f ca="true">+IF(OFFSET('Water Data'!$G$30,0,10*ROW('Water Data'!G134))="","",OFFSET('Water Data'!$G$30,0,10*ROW('Water Data'!G134)))</f>
        <v/>
      </c>
      <c r="CH140" s="36" t="str">
        <f ca="true">+IF(OFFSET('Water Data'!$H$28,0,10*ROW('Water Data'!H134))="","",OFFSET('Water Data'!$H$28,0,10*ROW('Water Data'!H134)))</f>
        <v/>
      </c>
      <c r="CI140" s="36" t="str">
        <f ca="true">+IF(OFFSET('Water Data'!$H$29,0,10*ROW('Water Data'!H134))="","",OFFSET('Water Data'!$H$29,0,10*ROW('Water Data'!H134)))</f>
        <v/>
      </c>
      <c r="CJ140" s="36" t="str">
        <f ca="true">+IF(OFFSET('Water Data'!$H$30,0,10*ROW('Water Data'!H134))="","",OFFSET('Water Data'!$H$30,0,10*ROW('Water Data'!H134)))</f>
        <v/>
      </c>
      <c r="CK140" s="36" t="str">
        <f ca="true">+IF(OFFSET('Sanitation Data'!$C$29,0,10*ROW('Sanitation Data'!C134))="","",OFFSET('Sanitation Data'!$C$29,0,10*ROW('Sanitation Data'!C134)))</f>
        <v/>
      </c>
      <c r="CL140" s="36" t="str">
        <f ca="true">+IF(OFFSET('Sanitation Data'!$C$30,0,10*ROW('Sanitation Data'!C134))="","",OFFSET('Sanitation Data'!$C$30,0,10*ROW('Sanitation Data'!C134)))</f>
        <v/>
      </c>
      <c r="CM140" s="36" t="str">
        <f ca="true">+IF(OFFSET('Sanitation Data'!$C$31,0,10*ROW('Sanitation Data'!C134))="","",OFFSET('Sanitation Data'!$C$31,0,10*ROW('Sanitation Data'!C134)))</f>
        <v/>
      </c>
      <c r="CN140" s="36" t="str">
        <f ca="true">+IF(OFFSET('Sanitation Data'!$C$32,0,10*ROW('Sanitation Data'!C134))="","",OFFSET('Sanitation Data'!$C$32,0,10*ROW('Sanitation Data'!C134)))</f>
        <v/>
      </c>
      <c r="CO140" s="36" t="str">
        <f ca="true">+IF(OFFSET('Sanitation Data'!$C$33,0,10*ROW('Sanitation Data'!C134))="","",OFFSET('Sanitation Data'!$C$33,0,10*ROW('Sanitation Data'!C134)))</f>
        <v/>
      </c>
      <c r="CP140" s="36" t="str">
        <f ca="true">+IF(OFFSET('Sanitation Data'!$D$29,0,10*ROW('Sanitation Data'!D134))="","",OFFSET('Sanitation Data'!$D$29,0,10*ROW('Sanitation Data'!D134)))</f>
        <v/>
      </c>
      <c r="CQ140" s="36" t="str">
        <f ca="true">+IF(OFFSET('Sanitation Data'!$D$30,0,10*ROW('Sanitation Data'!D134))="","",OFFSET('Sanitation Data'!$D$30,0,10*ROW('Sanitation Data'!D134)))</f>
        <v/>
      </c>
      <c r="CR140" s="36" t="str">
        <f ca="true">+IF(OFFSET('Sanitation Data'!$D$31,0,10*ROW('Sanitation Data'!D134))="","",OFFSET('Sanitation Data'!$D$31,0,10*ROW('Sanitation Data'!D134)))</f>
        <v/>
      </c>
      <c r="CS140" s="36" t="str">
        <f ca="true">+IF(OFFSET('Sanitation Data'!$D$32,0,10*ROW('Sanitation Data'!D134))="","",OFFSET('Sanitation Data'!$D$32,0,10*ROW('Sanitation Data'!D134)))</f>
        <v/>
      </c>
      <c r="CT140" s="36" t="str">
        <f ca="true">+IF(OFFSET('Sanitation Data'!$D$33,0,10*ROW('Sanitation Data'!D134))="","",OFFSET('Sanitation Data'!$D$33,0,10*ROW('Sanitation Data'!D134)))</f>
        <v/>
      </c>
      <c r="CU140" s="36" t="str">
        <f ca="true">+IF(OFFSET('Sanitation Data'!$E$29,0,10*ROW('Sanitation Data'!E134))="","",OFFSET('Sanitation Data'!$E$29,0,10*ROW('Sanitation Data'!E134)))</f>
        <v/>
      </c>
      <c r="CV140" s="36" t="str">
        <f ca="true">+IF(OFFSET('Sanitation Data'!$E$30,0,10*ROW('Sanitation Data'!E134))="","",OFFSET('Sanitation Data'!$E$30,0,10*ROW('Sanitation Data'!E134)))</f>
        <v/>
      </c>
      <c r="CW140" s="36" t="str">
        <f ca="true">+IF(OFFSET('Sanitation Data'!$E$31,0,10*ROW('Sanitation Data'!E134))="","",OFFSET('Sanitation Data'!$E$31,0,10*ROW('Sanitation Data'!E134)))</f>
        <v/>
      </c>
      <c r="CX140" s="36" t="str">
        <f ca="true">+IF(OFFSET('Sanitation Data'!$E$32,0,10*ROW('Sanitation Data'!E134))="","",OFFSET('Sanitation Data'!$E$32,0,10*ROW('Sanitation Data'!E134)))</f>
        <v/>
      </c>
      <c r="CY140" s="36" t="str">
        <f ca="true">+IF(OFFSET('Sanitation Data'!$E$33,0,10*ROW('Sanitation Data'!E134))="","",OFFSET('Sanitation Data'!$E$33,0,10*ROW('Sanitation Data'!E134)))</f>
        <v/>
      </c>
      <c r="CZ140" s="36" t="str">
        <f ca="true">+IF(OFFSET('Sanitation Data'!$F$29,0,10*ROW('Sanitation Data'!F134))="","",OFFSET('Sanitation Data'!$F$29,0,10*ROW('Sanitation Data'!F134)))</f>
        <v/>
      </c>
      <c r="DA140" s="36" t="str">
        <f ca="true">+IF(OFFSET('Sanitation Data'!$F$30,0,10*ROW('Sanitation Data'!F134))="","",OFFSET('Sanitation Data'!$F$30,0,10*ROW('Sanitation Data'!F134)))</f>
        <v/>
      </c>
      <c r="DB140" s="36" t="str">
        <f ca="true">+IF(OFFSET('Sanitation Data'!$F$31,0,10*ROW('Sanitation Data'!F134))="","",OFFSET('Sanitation Data'!$F$31,0,10*ROW('Sanitation Data'!F134)))</f>
        <v/>
      </c>
      <c r="DC140" s="36" t="str">
        <f ca="true">+IF(OFFSET('Sanitation Data'!$F$32,0,10*ROW('Sanitation Data'!F134))="","",OFFSET('Sanitation Data'!$F$32,0,10*ROW('Sanitation Data'!F134)))</f>
        <v/>
      </c>
      <c r="DD140" s="36" t="str">
        <f ca="true">+IF(OFFSET('Sanitation Data'!$F$33,0,10*ROW('Sanitation Data'!F134))="","",OFFSET('Sanitation Data'!$F$33,0,10*ROW('Sanitation Data'!F134)))</f>
        <v/>
      </c>
      <c r="DE140" s="36" t="str">
        <f ca="true">+IF(OFFSET('Sanitation Data'!$G$29,0,10*ROW('Sanitation Data'!G134))="","",OFFSET('Sanitation Data'!$G$29,0,10*ROW('Sanitation Data'!G134)))</f>
        <v/>
      </c>
      <c r="DF140" s="36" t="str">
        <f ca="true">+IF(OFFSET('Sanitation Data'!$G$30,0,10*ROW('Sanitation Data'!G134))="","",OFFSET('Sanitation Data'!$G$30,0,10*ROW('Sanitation Data'!G134)))</f>
        <v/>
      </c>
      <c r="DG140" s="36" t="str">
        <f ca="true">+IF(OFFSET('Sanitation Data'!$G$31,0,10*ROW('Sanitation Data'!G134))="","",OFFSET('Sanitation Data'!$G$31,0,10*ROW('Sanitation Data'!G134)))</f>
        <v/>
      </c>
      <c r="DH140" s="36" t="str">
        <f ca="true">+IF(OFFSET('Sanitation Data'!$G$32,0,10*ROW('Sanitation Data'!G134))="","",OFFSET('Sanitation Data'!$G$32,0,10*ROW('Sanitation Data'!G134)))</f>
        <v/>
      </c>
      <c r="DI140" s="36" t="str">
        <f ca="true">+IF(OFFSET('Sanitation Data'!$G$33,0,10*ROW('Sanitation Data'!G134))="","",OFFSET('Sanitation Data'!$G$33,0,10*ROW('Sanitation Data'!G134)))</f>
        <v/>
      </c>
      <c r="DJ140" s="36" t="str">
        <f ca="true">+IF(OFFSET('Sanitation Data'!$H$29,0,10*ROW('Sanitation Data'!H134))="","",OFFSET('Sanitation Data'!$H$29,0,10*ROW('Sanitation Data'!H134)))</f>
        <v/>
      </c>
      <c r="DK140" s="36" t="str">
        <f ca="true">+IF(OFFSET('Sanitation Data'!$H$30,0,10*ROW('Sanitation Data'!H134))="","",OFFSET('Sanitation Data'!$H$30,0,10*ROW('Sanitation Data'!H134)))</f>
        <v/>
      </c>
      <c r="DL140" s="36" t="str">
        <f ca="true">+IF(OFFSET('Sanitation Data'!$H$31,0,10*ROW('Sanitation Data'!H134))="","",OFFSET('Sanitation Data'!$H$31,0,10*ROW('Sanitation Data'!H134)))</f>
        <v/>
      </c>
      <c r="DM140" s="36" t="str">
        <f ca="true">+IF(OFFSET('Sanitation Data'!$H$32,0,10*ROW('Sanitation Data'!H134))="","",OFFSET('Sanitation Data'!$H$32,0,10*ROW('Sanitation Data'!H134)))</f>
        <v/>
      </c>
      <c r="DN140" s="36" t="str">
        <f ca="true">+IF(OFFSET('Sanitation Data'!$H$33,0,10*ROW('Sanitation Data'!H134))="","",OFFSET('Sanitation Data'!$H$33,0,10*ROW('Sanitation Data'!H134)))</f>
        <v/>
      </c>
      <c r="DO140" s="36" t="str">
        <f ca="true">+IF(OFFSET('Hygiene Data'!$C$12,0,10*ROW('Hygiene Data'!C134))="","",OFFSET('Hygiene Data'!$C$12,0,10*ROW('Hygiene Data'!C134)))</f>
        <v/>
      </c>
      <c r="DP140" s="36" t="str">
        <f ca="true">+IF(OFFSET('Hygiene Data'!$C$13,0,10*ROW('Hygiene Data'!C134))="","",OFFSET('Hygiene Data'!$C$13,0,10*ROW('Hygiene Data'!C134)))</f>
        <v/>
      </c>
      <c r="DQ140" s="36" t="str">
        <f ca="true">+IF(OFFSET('Hygiene Data'!$C$14,0,10*ROW('Hygiene Data'!C134))="","",OFFSET('Hygiene Data'!$C$14,0,10*ROW('Hygiene Data'!C134)))</f>
        <v/>
      </c>
      <c r="DR140" s="36" t="str">
        <f ca="true">+IF(OFFSET('Hygiene Data'!$D$12,0,10*ROW('Hygiene Data'!D134))="","",OFFSET('Hygiene Data'!$D$12,0,10*ROW('Hygiene Data'!D134)))</f>
        <v/>
      </c>
      <c r="DS140" s="36" t="str">
        <f ca="true">+IF(OFFSET('Hygiene Data'!$D$13,0,10*ROW('Hygiene Data'!D134))="","",OFFSET('Hygiene Data'!$D$13,0,10*ROW('Hygiene Data'!D134)))</f>
        <v/>
      </c>
      <c r="DT140" s="36" t="str">
        <f ca="true">+IF(OFFSET('Hygiene Data'!$D$14,0,10*ROW('Hygiene Data'!D134))="","",OFFSET('Hygiene Data'!$D$14,0,10*ROW('Hygiene Data'!D134)))</f>
        <v/>
      </c>
      <c r="DU140" s="36" t="str">
        <f ca="true">+IF(OFFSET('Hygiene Data'!$E$12,0,10*ROW('Hygiene Data'!E134))="","",OFFSET('Hygiene Data'!$E$12,0,10*ROW('Hygiene Data'!E134)))</f>
        <v/>
      </c>
      <c r="DV140" s="36" t="str">
        <f ca="true">+IF(OFFSET('Hygiene Data'!$E$13,0,10*ROW('Hygiene Data'!E134))="","",OFFSET('Hygiene Data'!$E$13,0,10*ROW('Hygiene Data'!E134)))</f>
        <v/>
      </c>
      <c r="DW140" s="36" t="str">
        <f ca="true">+IF(OFFSET('Hygiene Data'!$E$14,0,10*ROW('Hygiene Data'!E134))="","",OFFSET('Hygiene Data'!$E$14,0,10*ROW('Hygiene Data'!E134)))</f>
        <v/>
      </c>
      <c r="DX140" s="36" t="str">
        <f ca="true">+IF(OFFSET('Hygiene Data'!$F$12,0,10*ROW('Hygiene Data'!F134))="","",OFFSET('Hygiene Data'!$F$12,0,10*ROW('Hygiene Data'!F134)))</f>
        <v/>
      </c>
      <c r="DY140" s="36" t="str">
        <f ca="true">+IF(OFFSET('Hygiene Data'!$F$13,0,10*ROW('Hygiene Data'!F134))="","",OFFSET('Hygiene Data'!$F$13,0,10*ROW('Hygiene Data'!F134)))</f>
        <v/>
      </c>
      <c r="DZ140" s="36" t="str">
        <f ca="true">+IF(OFFSET('Hygiene Data'!$F$14,0,10*ROW('Hygiene Data'!F134))="","",OFFSET('Hygiene Data'!$F$14,0,10*ROW('Hygiene Data'!F134)))</f>
        <v/>
      </c>
      <c r="EA140" s="36" t="str">
        <f ca="true">+IF(OFFSET('Hygiene Data'!$G$12,0,10*ROW('Hygiene Data'!G134))="","",OFFSET('Hygiene Data'!$G$12,0,10*ROW('Hygiene Data'!G134)))</f>
        <v/>
      </c>
      <c r="EB140" s="36" t="str">
        <f ca="true">+IF(OFFSET('Hygiene Data'!$G$13,0,10*ROW('Hygiene Data'!G134))="","",OFFSET('Hygiene Data'!$G$13,0,10*ROW('Hygiene Data'!G134)))</f>
        <v/>
      </c>
      <c r="EC140" s="36" t="str">
        <f ca="true">+IF(OFFSET('Hygiene Data'!$G$14,0,10*ROW('Hygiene Data'!G134))="","",OFFSET('Hygiene Data'!$G$14,0,10*ROW('Hygiene Data'!G134)))</f>
        <v/>
      </c>
      <c r="ED140" s="36" t="str">
        <f ca="true">+IF(OFFSET('Hygiene Data'!$H$12,0,10*ROW('Hygiene Data'!H134))="","",OFFSET('Hygiene Data'!$H$12,0,10*ROW('Hygiene Data'!H134)))</f>
        <v/>
      </c>
      <c r="EE140" s="36" t="str">
        <f ca="true">+IF(OFFSET('Hygiene Data'!$H$13,0,10*ROW('Hygiene Data'!H134))="","",OFFSET('Hygiene Data'!$H$13,0,10*ROW('Hygiene Data'!H134)))</f>
        <v/>
      </c>
      <c r="EF140" s="36" t="str">
        <f ca="true">+IF(OFFSET('Hygiene Data'!$H$14,0,10*ROW('Hygiene Data'!H134))="","",OFFSET('Hygiene Data'!$H$14,0,10*ROW('Hygiene Data'!H134)))</f>
        <v/>
      </c>
    </row>
    <row r="141" x14ac:dyDescent="0.2">
      <c r="A141" s="59" t="str">
        <f ca="true">+IF(OFFSET('Water Data'!$B$1,0,10*ROW('Water Data'!B138))="","",OFFSET('Water Data'!$B$1,0,10*ROW('Water Data'!B138)))</f>
        <v/>
      </c>
      <c r="B141" s="59" t="str">
        <f ca="true">+IF(OFFSET('Water Data'!$A$3,0,10*ROW('Water Data'!A138))="","",OFFSET('Water Data'!$A$3,0,10*ROW('Water Data'!A138)))</f>
        <v/>
      </c>
      <c r="C141" s="59" t="str">
        <f ca="true">+IF(OFFSET('Water Data'!$C$3,0,10*ROW('Water Data'!C138))="","",OFFSET('Water Data'!$C$3,0,10*ROW('Water Data'!C138)))</f>
        <v/>
      </c>
      <c r="D141" s="252"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52"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52"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52"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52"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52"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52"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52"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52"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52"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52"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52"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52"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52"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52"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52"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52"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52"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3"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3"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3"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3"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3"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3"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3"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3"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3"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3"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3"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3"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3"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3"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3"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3"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3"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3"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3"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3"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3"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3"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3"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3"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3"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3"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3"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3"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3"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3"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4"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4"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4"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4"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4"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4"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4"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4"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4"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4"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4"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4"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4"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4"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4"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4"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4"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4"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6" t="str">
        <f ca="true">+IF(OFFSET('Water Data'!$C$28,0,10*ROW('Water Data'!C135))="","",OFFSET('Water Data'!$C$28,0,10*ROW('Water Data'!C135)))</f>
        <v/>
      </c>
      <c r="BT141" s="36" t="str">
        <f ca="true">+IF(OFFSET('Water Data'!$C$29,0,10*ROW('Water Data'!C135))="","",OFFSET('Water Data'!$C$29,0,10*ROW('Water Data'!C135)))</f>
        <v/>
      </c>
      <c r="BU141" s="36" t="str">
        <f ca="true">+IF(OFFSET('Water Data'!$C$30,0,10*ROW('Water Data'!C135))="","",OFFSET('Water Data'!$C$30,0,10*ROW('Water Data'!C135)))</f>
        <v/>
      </c>
      <c r="BV141" s="36" t="str">
        <f ca="true">+IF(OFFSET('Water Data'!$D$28,0,10*ROW('Water Data'!D135))="","",OFFSET('Water Data'!$D$28,0,10*ROW('Water Data'!D135)))</f>
        <v/>
      </c>
      <c r="BW141" s="36" t="str">
        <f ca="true">+IF(OFFSET('Water Data'!$D$29,0,10*ROW('Water Data'!D135))="","",OFFSET('Water Data'!$D$29,0,10*ROW('Water Data'!D135)))</f>
        <v/>
      </c>
      <c r="BX141" s="36" t="str">
        <f ca="true">+IF(OFFSET('Water Data'!$D$30,0,10*ROW('Water Data'!D135))="","",OFFSET('Water Data'!$D$30,0,10*ROW('Water Data'!D135)))</f>
        <v/>
      </c>
      <c r="BY141" s="36" t="str">
        <f ca="true">+IF(OFFSET('Water Data'!$E$28,0,10*ROW('Water Data'!E135))="","",OFFSET('Water Data'!$E$28,0,10*ROW('Water Data'!E135)))</f>
        <v/>
      </c>
      <c r="BZ141" s="36" t="str">
        <f ca="true">+IF(OFFSET('Water Data'!$E$29,0,10*ROW('Water Data'!E135))="","",OFFSET('Water Data'!$E$29,0,10*ROW('Water Data'!E135)))</f>
        <v/>
      </c>
      <c r="CA141" s="36" t="str">
        <f ca="true">+IF(OFFSET('Water Data'!$E$30,0,10*ROW('Water Data'!E135))="","",OFFSET('Water Data'!$E$30,0,10*ROW('Water Data'!E135)))</f>
        <v/>
      </c>
      <c r="CB141" s="36" t="str">
        <f ca="true">+IF(OFFSET('Water Data'!$F$28,0,10*ROW('Water Data'!F135))="","",OFFSET('Water Data'!$F$28,0,10*ROW('Water Data'!F135)))</f>
        <v/>
      </c>
      <c r="CC141" s="36" t="str">
        <f ca="true">+IF(OFFSET('Water Data'!$F$29,0,10*ROW('Water Data'!F135))="","",OFFSET('Water Data'!$F$29,0,10*ROW('Water Data'!F135)))</f>
        <v/>
      </c>
      <c r="CD141" s="36" t="str">
        <f ca="true">+IF(OFFSET('Water Data'!$F$30,0,10*ROW('Water Data'!F135))="","",OFFSET('Water Data'!$F$30,0,10*ROW('Water Data'!F135)))</f>
        <v/>
      </c>
      <c r="CE141" s="36" t="str">
        <f ca="true">+IF(OFFSET('Water Data'!$G$28,0,10*ROW('Water Data'!G135))="","",OFFSET('Water Data'!$G$28,0,10*ROW('Water Data'!G135)))</f>
        <v/>
      </c>
      <c r="CF141" s="36" t="str">
        <f ca="true">+IF(OFFSET('Water Data'!$G$29,0,10*ROW('Water Data'!G135))="","",OFFSET('Water Data'!$G$29,0,10*ROW('Water Data'!G135)))</f>
        <v/>
      </c>
      <c r="CG141" s="36" t="str">
        <f ca="true">+IF(OFFSET('Water Data'!$G$30,0,10*ROW('Water Data'!G135))="","",OFFSET('Water Data'!$G$30,0,10*ROW('Water Data'!G135)))</f>
        <v/>
      </c>
      <c r="CH141" s="36" t="str">
        <f ca="true">+IF(OFFSET('Water Data'!$H$28,0,10*ROW('Water Data'!H135))="","",OFFSET('Water Data'!$H$28,0,10*ROW('Water Data'!H135)))</f>
        <v/>
      </c>
      <c r="CI141" s="36" t="str">
        <f ca="true">+IF(OFFSET('Water Data'!$H$29,0,10*ROW('Water Data'!H135))="","",OFFSET('Water Data'!$H$29,0,10*ROW('Water Data'!H135)))</f>
        <v/>
      </c>
      <c r="CJ141" s="36" t="str">
        <f ca="true">+IF(OFFSET('Water Data'!$H$30,0,10*ROW('Water Data'!H135))="","",OFFSET('Water Data'!$H$30,0,10*ROW('Water Data'!H135)))</f>
        <v/>
      </c>
      <c r="CK141" s="36" t="str">
        <f ca="true">+IF(OFFSET('Sanitation Data'!$C$29,0,10*ROW('Sanitation Data'!C135))="","",OFFSET('Sanitation Data'!$C$29,0,10*ROW('Sanitation Data'!C135)))</f>
        <v/>
      </c>
      <c r="CL141" s="36" t="str">
        <f ca="true">+IF(OFFSET('Sanitation Data'!$C$30,0,10*ROW('Sanitation Data'!C135))="","",OFFSET('Sanitation Data'!$C$30,0,10*ROW('Sanitation Data'!C135)))</f>
        <v/>
      </c>
      <c r="CM141" s="36" t="str">
        <f ca="true">+IF(OFFSET('Sanitation Data'!$C$31,0,10*ROW('Sanitation Data'!C135))="","",OFFSET('Sanitation Data'!$C$31,0,10*ROW('Sanitation Data'!C135)))</f>
        <v/>
      </c>
      <c r="CN141" s="36" t="str">
        <f ca="true">+IF(OFFSET('Sanitation Data'!$C$32,0,10*ROW('Sanitation Data'!C135))="","",OFFSET('Sanitation Data'!$C$32,0,10*ROW('Sanitation Data'!C135)))</f>
        <v/>
      </c>
      <c r="CO141" s="36" t="str">
        <f ca="true">+IF(OFFSET('Sanitation Data'!$C$33,0,10*ROW('Sanitation Data'!C135))="","",OFFSET('Sanitation Data'!$C$33,0,10*ROW('Sanitation Data'!C135)))</f>
        <v/>
      </c>
      <c r="CP141" s="36" t="str">
        <f ca="true">+IF(OFFSET('Sanitation Data'!$D$29,0,10*ROW('Sanitation Data'!D135))="","",OFFSET('Sanitation Data'!$D$29,0,10*ROW('Sanitation Data'!D135)))</f>
        <v/>
      </c>
      <c r="CQ141" s="36" t="str">
        <f ca="true">+IF(OFFSET('Sanitation Data'!$D$30,0,10*ROW('Sanitation Data'!D135))="","",OFFSET('Sanitation Data'!$D$30,0,10*ROW('Sanitation Data'!D135)))</f>
        <v/>
      </c>
      <c r="CR141" s="36" t="str">
        <f ca="true">+IF(OFFSET('Sanitation Data'!$D$31,0,10*ROW('Sanitation Data'!D135))="","",OFFSET('Sanitation Data'!$D$31,0,10*ROW('Sanitation Data'!D135)))</f>
        <v/>
      </c>
      <c r="CS141" s="36" t="str">
        <f ca="true">+IF(OFFSET('Sanitation Data'!$D$32,0,10*ROW('Sanitation Data'!D135))="","",OFFSET('Sanitation Data'!$D$32,0,10*ROW('Sanitation Data'!D135)))</f>
        <v/>
      </c>
      <c r="CT141" s="36" t="str">
        <f ca="true">+IF(OFFSET('Sanitation Data'!$D$33,0,10*ROW('Sanitation Data'!D135))="","",OFFSET('Sanitation Data'!$D$33,0,10*ROW('Sanitation Data'!D135)))</f>
        <v/>
      </c>
      <c r="CU141" s="36" t="str">
        <f ca="true">+IF(OFFSET('Sanitation Data'!$E$29,0,10*ROW('Sanitation Data'!E135))="","",OFFSET('Sanitation Data'!$E$29,0,10*ROW('Sanitation Data'!E135)))</f>
        <v/>
      </c>
      <c r="CV141" s="36" t="str">
        <f ca="true">+IF(OFFSET('Sanitation Data'!$E$30,0,10*ROW('Sanitation Data'!E135))="","",OFFSET('Sanitation Data'!$E$30,0,10*ROW('Sanitation Data'!E135)))</f>
        <v/>
      </c>
      <c r="CW141" s="36" t="str">
        <f ca="true">+IF(OFFSET('Sanitation Data'!$E$31,0,10*ROW('Sanitation Data'!E135))="","",OFFSET('Sanitation Data'!$E$31,0,10*ROW('Sanitation Data'!E135)))</f>
        <v/>
      </c>
      <c r="CX141" s="36" t="str">
        <f ca="true">+IF(OFFSET('Sanitation Data'!$E$32,0,10*ROW('Sanitation Data'!E135))="","",OFFSET('Sanitation Data'!$E$32,0,10*ROW('Sanitation Data'!E135)))</f>
        <v/>
      </c>
      <c r="CY141" s="36" t="str">
        <f ca="true">+IF(OFFSET('Sanitation Data'!$E$33,0,10*ROW('Sanitation Data'!E135))="","",OFFSET('Sanitation Data'!$E$33,0,10*ROW('Sanitation Data'!E135)))</f>
        <v/>
      </c>
      <c r="CZ141" s="36" t="str">
        <f ca="true">+IF(OFFSET('Sanitation Data'!$F$29,0,10*ROW('Sanitation Data'!F135))="","",OFFSET('Sanitation Data'!$F$29,0,10*ROW('Sanitation Data'!F135)))</f>
        <v/>
      </c>
      <c r="DA141" s="36" t="str">
        <f ca="true">+IF(OFFSET('Sanitation Data'!$F$30,0,10*ROW('Sanitation Data'!F135))="","",OFFSET('Sanitation Data'!$F$30,0,10*ROW('Sanitation Data'!F135)))</f>
        <v/>
      </c>
      <c r="DB141" s="36" t="str">
        <f ca="true">+IF(OFFSET('Sanitation Data'!$F$31,0,10*ROW('Sanitation Data'!F135))="","",OFFSET('Sanitation Data'!$F$31,0,10*ROW('Sanitation Data'!F135)))</f>
        <v/>
      </c>
      <c r="DC141" s="36" t="str">
        <f ca="true">+IF(OFFSET('Sanitation Data'!$F$32,0,10*ROW('Sanitation Data'!F135))="","",OFFSET('Sanitation Data'!$F$32,0,10*ROW('Sanitation Data'!F135)))</f>
        <v/>
      </c>
      <c r="DD141" s="36" t="str">
        <f ca="true">+IF(OFFSET('Sanitation Data'!$F$33,0,10*ROW('Sanitation Data'!F135))="","",OFFSET('Sanitation Data'!$F$33,0,10*ROW('Sanitation Data'!F135)))</f>
        <v/>
      </c>
      <c r="DE141" s="36" t="str">
        <f ca="true">+IF(OFFSET('Sanitation Data'!$G$29,0,10*ROW('Sanitation Data'!G135))="","",OFFSET('Sanitation Data'!$G$29,0,10*ROW('Sanitation Data'!G135)))</f>
        <v/>
      </c>
      <c r="DF141" s="36" t="str">
        <f ca="true">+IF(OFFSET('Sanitation Data'!$G$30,0,10*ROW('Sanitation Data'!G135))="","",OFFSET('Sanitation Data'!$G$30,0,10*ROW('Sanitation Data'!G135)))</f>
        <v/>
      </c>
      <c r="DG141" s="36" t="str">
        <f ca="true">+IF(OFFSET('Sanitation Data'!$G$31,0,10*ROW('Sanitation Data'!G135))="","",OFFSET('Sanitation Data'!$G$31,0,10*ROW('Sanitation Data'!G135)))</f>
        <v/>
      </c>
      <c r="DH141" s="36" t="str">
        <f ca="true">+IF(OFFSET('Sanitation Data'!$G$32,0,10*ROW('Sanitation Data'!G135))="","",OFFSET('Sanitation Data'!$G$32,0,10*ROW('Sanitation Data'!G135)))</f>
        <v/>
      </c>
      <c r="DI141" s="36" t="str">
        <f ca="true">+IF(OFFSET('Sanitation Data'!$G$33,0,10*ROW('Sanitation Data'!G135))="","",OFFSET('Sanitation Data'!$G$33,0,10*ROW('Sanitation Data'!G135)))</f>
        <v/>
      </c>
      <c r="DJ141" s="36" t="str">
        <f ca="true">+IF(OFFSET('Sanitation Data'!$H$29,0,10*ROW('Sanitation Data'!H135))="","",OFFSET('Sanitation Data'!$H$29,0,10*ROW('Sanitation Data'!H135)))</f>
        <v/>
      </c>
      <c r="DK141" s="36" t="str">
        <f ca="true">+IF(OFFSET('Sanitation Data'!$H$30,0,10*ROW('Sanitation Data'!H135))="","",OFFSET('Sanitation Data'!$H$30,0,10*ROW('Sanitation Data'!H135)))</f>
        <v/>
      </c>
      <c r="DL141" s="36" t="str">
        <f ca="true">+IF(OFFSET('Sanitation Data'!$H$31,0,10*ROW('Sanitation Data'!H135))="","",OFFSET('Sanitation Data'!$H$31,0,10*ROW('Sanitation Data'!H135)))</f>
        <v/>
      </c>
      <c r="DM141" s="36" t="str">
        <f ca="true">+IF(OFFSET('Sanitation Data'!$H$32,0,10*ROW('Sanitation Data'!H135))="","",OFFSET('Sanitation Data'!$H$32,0,10*ROW('Sanitation Data'!H135)))</f>
        <v/>
      </c>
      <c r="DN141" s="36" t="str">
        <f ca="true">+IF(OFFSET('Sanitation Data'!$H$33,0,10*ROW('Sanitation Data'!H135))="","",OFFSET('Sanitation Data'!$H$33,0,10*ROW('Sanitation Data'!H135)))</f>
        <v/>
      </c>
      <c r="DO141" s="36" t="str">
        <f ca="true">+IF(OFFSET('Hygiene Data'!$C$12,0,10*ROW('Hygiene Data'!C135))="","",OFFSET('Hygiene Data'!$C$12,0,10*ROW('Hygiene Data'!C135)))</f>
        <v/>
      </c>
      <c r="DP141" s="36" t="str">
        <f ca="true">+IF(OFFSET('Hygiene Data'!$C$13,0,10*ROW('Hygiene Data'!C135))="","",OFFSET('Hygiene Data'!$C$13,0,10*ROW('Hygiene Data'!C135)))</f>
        <v/>
      </c>
      <c r="DQ141" s="36" t="str">
        <f ca="true">+IF(OFFSET('Hygiene Data'!$C$14,0,10*ROW('Hygiene Data'!C135))="","",OFFSET('Hygiene Data'!$C$14,0,10*ROW('Hygiene Data'!C135)))</f>
        <v/>
      </c>
      <c r="DR141" s="36" t="str">
        <f ca="true">+IF(OFFSET('Hygiene Data'!$D$12,0,10*ROW('Hygiene Data'!D135))="","",OFFSET('Hygiene Data'!$D$12,0,10*ROW('Hygiene Data'!D135)))</f>
        <v/>
      </c>
      <c r="DS141" s="36" t="str">
        <f ca="true">+IF(OFFSET('Hygiene Data'!$D$13,0,10*ROW('Hygiene Data'!D135))="","",OFFSET('Hygiene Data'!$D$13,0,10*ROW('Hygiene Data'!D135)))</f>
        <v/>
      </c>
      <c r="DT141" s="36" t="str">
        <f ca="true">+IF(OFFSET('Hygiene Data'!$D$14,0,10*ROW('Hygiene Data'!D135))="","",OFFSET('Hygiene Data'!$D$14,0,10*ROW('Hygiene Data'!D135)))</f>
        <v/>
      </c>
      <c r="DU141" s="36" t="str">
        <f ca="true">+IF(OFFSET('Hygiene Data'!$E$12,0,10*ROW('Hygiene Data'!E135))="","",OFFSET('Hygiene Data'!$E$12,0,10*ROW('Hygiene Data'!E135)))</f>
        <v/>
      </c>
      <c r="DV141" s="36" t="str">
        <f ca="true">+IF(OFFSET('Hygiene Data'!$E$13,0,10*ROW('Hygiene Data'!E135))="","",OFFSET('Hygiene Data'!$E$13,0,10*ROW('Hygiene Data'!E135)))</f>
        <v/>
      </c>
      <c r="DW141" s="36" t="str">
        <f ca="true">+IF(OFFSET('Hygiene Data'!$E$14,0,10*ROW('Hygiene Data'!E135))="","",OFFSET('Hygiene Data'!$E$14,0,10*ROW('Hygiene Data'!E135)))</f>
        <v/>
      </c>
      <c r="DX141" s="36" t="str">
        <f ca="true">+IF(OFFSET('Hygiene Data'!$F$12,0,10*ROW('Hygiene Data'!F135))="","",OFFSET('Hygiene Data'!$F$12,0,10*ROW('Hygiene Data'!F135)))</f>
        <v/>
      </c>
      <c r="DY141" s="36" t="str">
        <f ca="true">+IF(OFFSET('Hygiene Data'!$F$13,0,10*ROW('Hygiene Data'!F135))="","",OFFSET('Hygiene Data'!$F$13,0,10*ROW('Hygiene Data'!F135)))</f>
        <v/>
      </c>
      <c r="DZ141" s="36" t="str">
        <f ca="true">+IF(OFFSET('Hygiene Data'!$F$14,0,10*ROW('Hygiene Data'!F135))="","",OFFSET('Hygiene Data'!$F$14,0,10*ROW('Hygiene Data'!F135)))</f>
        <v/>
      </c>
      <c r="EA141" s="36" t="str">
        <f ca="true">+IF(OFFSET('Hygiene Data'!$G$12,0,10*ROW('Hygiene Data'!G135))="","",OFFSET('Hygiene Data'!$G$12,0,10*ROW('Hygiene Data'!G135)))</f>
        <v/>
      </c>
      <c r="EB141" s="36" t="str">
        <f ca="true">+IF(OFFSET('Hygiene Data'!$G$13,0,10*ROW('Hygiene Data'!G135))="","",OFFSET('Hygiene Data'!$G$13,0,10*ROW('Hygiene Data'!G135)))</f>
        <v/>
      </c>
      <c r="EC141" s="36" t="str">
        <f ca="true">+IF(OFFSET('Hygiene Data'!$G$14,0,10*ROW('Hygiene Data'!G135))="","",OFFSET('Hygiene Data'!$G$14,0,10*ROW('Hygiene Data'!G135)))</f>
        <v/>
      </c>
      <c r="ED141" s="36" t="str">
        <f ca="true">+IF(OFFSET('Hygiene Data'!$H$12,0,10*ROW('Hygiene Data'!H135))="","",OFFSET('Hygiene Data'!$H$12,0,10*ROW('Hygiene Data'!H135)))</f>
        <v/>
      </c>
      <c r="EE141" s="36" t="str">
        <f ca="true">+IF(OFFSET('Hygiene Data'!$H$13,0,10*ROW('Hygiene Data'!H135))="","",OFFSET('Hygiene Data'!$H$13,0,10*ROW('Hygiene Data'!H135)))</f>
        <v/>
      </c>
      <c r="EF141" s="36" t="str">
        <f ca="true">+IF(OFFSET('Hygiene Data'!$H$14,0,10*ROW('Hygiene Data'!H135))="","",OFFSET('Hygiene Data'!$H$14,0,10*ROW('Hygiene Data'!H135)))</f>
        <v/>
      </c>
    </row>
    <row r="142" x14ac:dyDescent="0.2">
      <c r="A142" s="59" t="str">
        <f ca="true">+IF(OFFSET('Water Data'!$B$1,0,10*ROW('Water Data'!B139))="","",OFFSET('Water Data'!$B$1,0,10*ROW('Water Data'!B139)))</f>
        <v/>
      </c>
      <c r="B142" s="59" t="str">
        <f ca="true">+IF(OFFSET('Water Data'!$A$3,0,10*ROW('Water Data'!A139))="","",OFFSET('Water Data'!$A$3,0,10*ROW('Water Data'!A139)))</f>
        <v/>
      </c>
      <c r="C142" s="59" t="str">
        <f ca="true">+IF(OFFSET('Water Data'!$C$3,0,10*ROW('Water Data'!C139))="","",OFFSET('Water Data'!$C$3,0,10*ROW('Water Data'!C139)))</f>
        <v/>
      </c>
      <c r="D142" s="252"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52"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52"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52"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52"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52"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52"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52"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52"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52"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52"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52"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52"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52"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52"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52"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52"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52"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3"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3"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3"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3"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3"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3"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3"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3"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3"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3"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3"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3"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3"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3"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3"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3"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3"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3"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3"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3"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3"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3"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3"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3"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3"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3"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3"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3"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3"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3"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4"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4"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4"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4"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4"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4"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4"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4"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4"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4"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4"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4"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4"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4"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4"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4"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4"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4"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6" t="str">
        <f ca="true">+IF(OFFSET('Water Data'!$C$28,0,10*ROW('Water Data'!C136))="","",OFFSET('Water Data'!$C$28,0,10*ROW('Water Data'!C136)))</f>
        <v/>
      </c>
      <c r="BT142" s="36" t="str">
        <f ca="true">+IF(OFFSET('Water Data'!$C$29,0,10*ROW('Water Data'!C136))="","",OFFSET('Water Data'!$C$29,0,10*ROW('Water Data'!C136)))</f>
        <v/>
      </c>
      <c r="BU142" s="36" t="str">
        <f ca="true">+IF(OFFSET('Water Data'!$C$30,0,10*ROW('Water Data'!C136))="","",OFFSET('Water Data'!$C$30,0,10*ROW('Water Data'!C136)))</f>
        <v/>
      </c>
      <c r="BV142" s="36" t="str">
        <f ca="true">+IF(OFFSET('Water Data'!$D$28,0,10*ROW('Water Data'!D136))="","",OFFSET('Water Data'!$D$28,0,10*ROW('Water Data'!D136)))</f>
        <v/>
      </c>
      <c r="BW142" s="36" t="str">
        <f ca="true">+IF(OFFSET('Water Data'!$D$29,0,10*ROW('Water Data'!D136))="","",OFFSET('Water Data'!$D$29,0,10*ROW('Water Data'!D136)))</f>
        <v/>
      </c>
      <c r="BX142" s="36" t="str">
        <f ca="true">+IF(OFFSET('Water Data'!$D$30,0,10*ROW('Water Data'!D136))="","",OFFSET('Water Data'!$D$30,0,10*ROW('Water Data'!D136)))</f>
        <v/>
      </c>
      <c r="BY142" s="36" t="str">
        <f ca="true">+IF(OFFSET('Water Data'!$E$28,0,10*ROW('Water Data'!E136))="","",OFFSET('Water Data'!$E$28,0,10*ROW('Water Data'!E136)))</f>
        <v/>
      </c>
      <c r="BZ142" s="36" t="str">
        <f ca="true">+IF(OFFSET('Water Data'!$E$29,0,10*ROW('Water Data'!E136))="","",OFFSET('Water Data'!$E$29,0,10*ROW('Water Data'!E136)))</f>
        <v/>
      </c>
      <c r="CA142" s="36" t="str">
        <f ca="true">+IF(OFFSET('Water Data'!$E$30,0,10*ROW('Water Data'!E136))="","",OFFSET('Water Data'!$E$30,0,10*ROW('Water Data'!E136)))</f>
        <v/>
      </c>
      <c r="CB142" s="36" t="str">
        <f ca="true">+IF(OFFSET('Water Data'!$F$28,0,10*ROW('Water Data'!F136))="","",OFFSET('Water Data'!$F$28,0,10*ROW('Water Data'!F136)))</f>
        <v/>
      </c>
      <c r="CC142" s="36" t="str">
        <f ca="true">+IF(OFFSET('Water Data'!$F$29,0,10*ROW('Water Data'!F136))="","",OFFSET('Water Data'!$F$29,0,10*ROW('Water Data'!F136)))</f>
        <v/>
      </c>
      <c r="CD142" s="36" t="str">
        <f ca="true">+IF(OFFSET('Water Data'!$F$30,0,10*ROW('Water Data'!F136))="","",OFFSET('Water Data'!$F$30,0,10*ROW('Water Data'!F136)))</f>
        <v/>
      </c>
      <c r="CE142" s="36" t="str">
        <f ca="true">+IF(OFFSET('Water Data'!$G$28,0,10*ROW('Water Data'!G136))="","",OFFSET('Water Data'!$G$28,0,10*ROW('Water Data'!G136)))</f>
        <v/>
      </c>
      <c r="CF142" s="36" t="str">
        <f ca="true">+IF(OFFSET('Water Data'!$G$29,0,10*ROW('Water Data'!G136))="","",OFFSET('Water Data'!$G$29,0,10*ROW('Water Data'!G136)))</f>
        <v/>
      </c>
      <c r="CG142" s="36" t="str">
        <f ca="true">+IF(OFFSET('Water Data'!$G$30,0,10*ROW('Water Data'!G136))="","",OFFSET('Water Data'!$G$30,0,10*ROW('Water Data'!G136)))</f>
        <v/>
      </c>
      <c r="CH142" s="36" t="str">
        <f ca="true">+IF(OFFSET('Water Data'!$H$28,0,10*ROW('Water Data'!H136))="","",OFFSET('Water Data'!$H$28,0,10*ROW('Water Data'!H136)))</f>
        <v/>
      </c>
      <c r="CI142" s="36" t="str">
        <f ca="true">+IF(OFFSET('Water Data'!$H$29,0,10*ROW('Water Data'!H136))="","",OFFSET('Water Data'!$H$29,0,10*ROW('Water Data'!H136)))</f>
        <v/>
      </c>
      <c r="CJ142" s="36" t="str">
        <f ca="true">+IF(OFFSET('Water Data'!$H$30,0,10*ROW('Water Data'!H136))="","",OFFSET('Water Data'!$H$30,0,10*ROW('Water Data'!H136)))</f>
        <v/>
      </c>
      <c r="CK142" s="36" t="str">
        <f ca="true">+IF(OFFSET('Sanitation Data'!$C$29,0,10*ROW('Sanitation Data'!C136))="","",OFFSET('Sanitation Data'!$C$29,0,10*ROW('Sanitation Data'!C136)))</f>
        <v/>
      </c>
      <c r="CL142" s="36" t="str">
        <f ca="true">+IF(OFFSET('Sanitation Data'!$C$30,0,10*ROW('Sanitation Data'!C136))="","",OFFSET('Sanitation Data'!$C$30,0,10*ROW('Sanitation Data'!C136)))</f>
        <v/>
      </c>
      <c r="CM142" s="36" t="str">
        <f ca="true">+IF(OFFSET('Sanitation Data'!$C$31,0,10*ROW('Sanitation Data'!C136))="","",OFFSET('Sanitation Data'!$C$31,0,10*ROW('Sanitation Data'!C136)))</f>
        <v/>
      </c>
      <c r="CN142" s="36" t="str">
        <f ca="true">+IF(OFFSET('Sanitation Data'!$C$32,0,10*ROW('Sanitation Data'!C136))="","",OFFSET('Sanitation Data'!$C$32,0,10*ROW('Sanitation Data'!C136)))</f>
        <v/>
      </c>
      <c r="CO142" s="36" t="str">
        <f ca="true">+IF(OFFSET('Sanitation Data'!$C$33,0,10*ROW('Sanitation Data'!C136))="","",OFFSET('Sanitation Data'!$C$33,0,10*ROW('Sanitation Data'!C136)))</f>
        <v/>
      </c>
      <c r="CP142" s="36" t="str">
        <f ca="true">+IF(OFFSET('Sanitation Data'!$D$29,0,10*ROW('Sanitation Data'!D136))="","",OFFSET('Sanitation Data'!$D$29,0,10*ROW('Sanitation Data'!D136)))</f>
        <v/>
      </c>
      <c r="CQ142" s="36" t="str">
        <f ca="true">+IF(OFFSET('Sanitation Data'!$D$30,0,10*ROW('Sanitation Data'!D136))="","",OFFSET('Sanitation Data'!$D$30,0,10*ROW('Sanitation Data'!D136)))</f>
        <v/>
      </c>
      <c r="CR142" s="36" t="str">
        <f ca="true">+IF(OFFSET('Sanitation Data'!$D$31,0,10*ROW('Sanitation Data'!D136))="","",OFFSET('Sanitation Data'!$D$31,0,10*ROW('Sanitation Data'!D136)))</f>
        <v/>
      </c>
      <c r="CS142" s="36" t="str">
        <f ca="true">+IF(OFFSET('Sanitation Data'!$D$32,0,10*ROW('Sanitation Data'!D136))="","",OFFSET('Sanitation Data'!$D$32,0,10*ROW('Sanitation Data'!D136)))</f>
        <v/>
      </c>
      <c r="CT142" s="36" t="str">
        <f ca="true">+IF(OFFSET('Sanitation Data'!$D$33,0,10*ROW('Sanitation Data'!D136))="","",OFFSET('Sanitation Data'!$D$33,0,10*ROW('Sanitation Data'!D136)))</f>
        <v/>
      </c>
      <c r="CU142" s="36" t="str">
        <f ca="true">+IF(OFFSET('Sanitation Data'!$E$29,0,10*ROW('Sanitation Data'!E136))="","",OFFSET('Sanitation Data'!$E$29,0,10*ROW('Sanitation Data'!E136)))</f>
        <v/>
      </c>
      <c r="CV142" s="36" t="str">
        <f ca="true">+IF(OFFSET('Sanitation Data'!$E$30,0,10*ROW('Sanitation Data'!E136))="","",OFFSET('Sanitation Data'!$E$30,0,10*ROW('Sanitation Data'!E136)))</f>
        <v/>
      </c>
      <c r="CW142" s="36" t="str">
        <f ca="true">+IF(OFFSET('Sanitation Data'!$E$31,0,10*ROW('Sanitation Data'!E136))="","",OFFSET('Sanitation Data'!$E$31,0,10*ROW('Sanitation Data'!E136)))</f>
        <v/>
      </c>
      <c r="CX142" s="36" t="str">
        <f ca="true">+IF(OFFSET('Sanitation Data'!$E$32,0,10*ROW('Sanitation Data'!E136))="","",OFFSET('Sanitation Data'!$E$32,0,10*ROW('Sanitation Data'!E136)))</f>
        <v/>
      </c>
      <c r="CY142" s="36" t="str">
        <f ca="true">+IF(OFFSET('Sanitation Data'!$E$33,0,10*ROW('Sanitation Data'!E136))="","",OFFSET('Sanitation Data'!$E$33,0,10*ROW('Sanitation Data'!E136)))</f>
        <v/>
      </c>
      <c r="CZ142" s="36" t="str">
        <f ca="true">+IF(OFFSET('Sanitation Data'!$F$29,0,10*ROW('Sanitation Data'!F136))="","",OFFSET('Sanitation Data'!$F$29,0,10*ROW('Sanitation Data'!F136)))</f>
        <v/>
      </c>
      <c r="DA142" s="36" t="str">
        <f ca="true">+IF(OFFSET('Sanitation Data'!$F$30,0,10*ROW('Sanitation Data'!F136))="","",OFFSET('Sanitation Data'!$F$30,0,10*ROW('Sanitation Data'!F136)))</f>
        <v/>
      </c>
      <c r="DB142" s="36" t="str">
        <f ca="true">+IF(OFFSET('Sanitation Data'!$F$31,0,10*ROW('Sanitation Data'!F136))="","",OFFSET('Sanitation Data'!$F$31,0,10*ROW('Sanitation Data'!F136)))</f>
        <v/>
      </c>
      <c r="DC142" s="36" t="str">
        <f ca="true">+IF(OFFSET('Sanitation Data'!$F$32,0,10*ROW('Sanitation Data'!F136))="","",OFFSET('Sanitation Data'!$F$32,0,10*ROW('Sanitation Data'!F136)))</f>
        <v/>
      </c>
      <c r="DD142" s="36" t="str">
        <f ca="true">+IF(OFFSET('Sanitation Data'!$F$33,0,10*ROW('Sanitation Data'!F136))="","",OFFSET('Sanitation Data'!$F$33,0,10*ROW('Sanitation Data'!F136)))</f>
        <v/>
      </c>
      <c r="DE142" s="36" t="str">
        <f ca="true">+IF(OFFSET('Sanitation Data'!$G$29,0,10*ROW('Sanitation Data'!G136))="","",OFFSET('Sanitation Data'!$G$29,0,10*ROW('Sanitation Data'!G136)))</f>
        <v/>
      </c>
      <c r="DF142" s="36" t="str">
        <f ca="true">+IF(OFFSET('Sanitation Data'!$G$30,0,10*ROW('Sanitation Data'!G136))="","",OFFSET('Sanitation Data'!$G$30,0,10*ROW('Sanitation Data'!G136)))</f>
        <v/>
      </c>
      <c r="DG142" s="36" t="str">
        <f ca="true">+IF(OFFSET('Sanitation Data'!$G$31,0,10*ROW('Sanitation Data'!G136))="","",OFFSET('Sanitation Data'!$G$31,0,10*ROW('Sanitation Data'!G136)))</f>
        <v/>
      </c>
      <c r="DH142" s="36" t="str">
        <f ca="true">+IF(OFFSET('Sanitation Data'!$G$32,0,10*ROW('Sanitation Data'!G136))="","",OFFSET('Sanitation Data'!$G$32,0,10*ROW('Sanitation Data'!G136)))</f>
        <v/>
      </c>
      <c r="DI142" s="36" t="str">
        <f ca="true">+IF(OFFSET('Sanitation Data'!$G$33,0,10*ROW('Sanitation Data'!G136))="","",OFFSET('Sanitation Data'!$G$33,0,10*ROW('Sanitation Data'!G136)))</f>
        <v/>
      </c>
      <c r="DJ142" s="36" t="str">
        <f ca="true">+IF(OFFSET('Sanitation Data'!$H$29,0,10*ROW('Sanitation Data'!H136))="","",OFFSET('Sanitation Data'!$H$29,0,10*ROW('Sanitation Data'!H136)))</f>
        <v/>
      </c>
      <c r="DK142" s="36" t="str">
        <f ca="true">+IF(OFFSET('Sanitation Data'!$H$30,0,10*ROW('Sanitation Data'!H136))="","",OFFSET('Sanitation Data'!$H$30,0,10*ROW('Sanitation Data'!H136)))</f>
        <v/>
      </c>
      <c r="DL142" s="36" t="str">
        <f ca="true">+IF(OFFSET('Sanitation Data'!$H$31,0,10*ROW('Sanitation Data'!H136))="","",OFFSET('Sanitation Data'!$H$31,0,10*ROW('Sanitation Data'!H136)))</f>
        <v/>
      </c>
      <c r="DM142" s="36" t="str">
        <f ca="true">+IF(OFFSET('Sanitation Data'!$H$32,0,10*ROW('Sanitation Data'!H136))="","",OFFSET('Sanitation Data'!$H$32,0,10*ROW('Sanitation Data'!H136)))</f>
        <v/>
      </c>
      <c r="DN142" s="36" t="str">
        <f ca="true">+IF(OFFSET('Sanitation Data'!$H$33,0,10*ROW('Sanitation Data'!H136))="","",OFFSET('Sanitation Data'!$H$33,0,10*ROW('Sanitation Data'!H136)))</f>
        <v/>
      </c>
      <c r="DO142" s="36" t="str">
        <f ca="true">+IF(OFFSET('Hygiene Data'!$C$12,0,10*ROW('Hygiene Data'!C136))="","",OFFSET('Hygiene Data'!$C$12,0,10*ROW('Hygiene Data'!C136)))</f>
        <v/>
      </c>
      <c r="DP142" s="36" t="str">
        <f ca="true">+IF(OFFSET('Hygiene Data'!$C$13,0,10*ROW('Hygiene Data'!C136))="","",OFFSET('Hygiene Data'!$C$13,0,10*ROW('Hygiene Data'!C136)))</f>
        <v/>
      </c>
      <c r="DQ142" s="36" t="str">
        <f ca="true">+IF(OFFSET('Hygiene Data'!$C$14,0,10*ROW('Hygiene Data'!C136))="","",OFFSET('Hygiene Data'!$C$14,0,10*ROW('Hygiene Data'!C136)))</f>
        <v/>
      </c>
      <c r="DR142" s="36" t="str">
        <f ca="true">+IF(OFFSET('Hygiene Data'!$D$12,0,10*ROW('Hygiene Data'!D136))="","",OFFSET('Hygiene Data'!$D$12,0,10*ROW('Hygiene Data'!D136)))</f>
        <v/>
      </c>
      <c r="DS142" s="36" t="str">
        <f ca="true">+IF(OFFSET('Hygiene Data'!$D$13,0,10*ROW('Hygiene Data'!D136))="","",OFFSET('Hygiene Data'!$D$13,0,10*ROW('Hygiene Data'!D136)))</f>
        <v/>
      </c>
      <c r="DT142" s="36" t="str">
        <f ca="true">+IF(OFFSET('Hygiene Data'!$D$14,0,10*ROW('Hygiene Data'!D136))="","",OFFSET('Hygiene Data'!$D$14,0,10*ROW('Hygiene Data'!D136)))</f>
        <v/>
      </c>
      <c r="DU142" s="36" t="str">
        <f ca="true">+IF(OFFSET('Hygiene Data'!$E$12,0,10*ROW('Hygiene Data'!E136))="","",OFFSET('Hygiene Data'!$E$12,0,10*ROW('Hygiene Data'!E136)))</f>
        <v/>
      </c>
      <c r="DV142" s="36" t="str">
        <f ca="true">+IF(OFFSET('Hygiene Data'!$E$13,0,10*ROW('Hygiene Data'!E136))="","",OFFSET('Hygiene Data'!$E$13,0,10*ROW('Hygiene Data'!E136)))</f>
        <v/>
      </c>
      <c r="DW142" s="36" t="str">
        <f ca="true">+IF(OFFSET('Hygiene Data'!$E$14,0,10*ROW('Hygiene Data'!E136))="","",OFFSET('Hygiene Data'!$E$14,0,10*ROW('Hygiene Data'!E136)))</f>
        <v/>
      </c>
      <c r="DX142" s="36" t="str">
        <f ca="true">+IF(OFFSET('Hygiene Data'!$F$12,0,10*ROW('Hygiene Data'!F136))="","",OFFSET('Hygiene Data'!$F$12,0,10*ROW('Hygiene Data'!F136)))</f>
        <v/>
      </c>
      <c r="DY142" s="36" t="str">
        <f ca="true">+IF(OFFSET('Hygiene Data'!$F$13,0,10*ROW('Hygiene Data'!F136))="","",OFFSET('Hygiene Data'!$F$13,0,10*ROW('Hygiene Data'!F136)))</f>
        <v/>
      </c>
      <c r="DZ142" s="36" t="str">
        <f ca="true">+IF(OFFSET('Hygiene Data'!$F$14,0,10*ROW('Hygiene Data'!F136))="","",OFFSET('Hygiene Data'!$F$14,0,10*ROW('Hygiene Data'!F136)))</f>
        <v/>
      </c>
      <c r="EA142" s="36" t="str">
        <f ca="true">+IF(OFFSET('Hygiene Data'!$G$12,0,10*ROW('Hygiene Data'!G136))="","",OFFSET('Hygiene Data'!$G$12,0,10*ROW('Hygiene Data'!G136)))</f>
        <v/>
      </c>
      <c r="EB142" s="36" t="str">
        <f ca="true">+IF(OFFSET('Hygiene Data'!$G$13,0,10*ROW('Hygiene Data'!G136))="","",OFFSET('Hygiene Data'!$G$13,0,10*ROW('Hygiene Data'!G136)))</f>
        <v/>
      </c>
      <c r="EC142" s="36" t="str">
        <f ca="true">+IF(OFFSET('Hygiene Data'!$G$14,0,10*ROW('Hygiene Data'!G136))="","",OFFSET('Hygiene Data'!$G$14,0,10*ROW('Hygiene Data'!G136)))</f>
        <v/>
      </c>
      <c r="ED142" s="36" t="str">
        <f ca="true">+IF(OFFSET('Hygiene Data'!$H$12,0,10*ROW('Hygiene Data'!H136))="","",OFFSET('Hygiene Data'!$H$12,0,10*ROW('Hygiene Data'!H136)))</f>
        <v/>
      </c>
      <c r="EE142" s="36" t="str">
        <f ca="true">+IF(OFFSET('Hygiene Data'!$H$13,0,10*ROW('Hygiene Data'!H136))="","",OFFSET('Hygiene Data'!$H$13,0,10*ROW('Hygiene Data'!H136)))</f>
        <v/>
      </c>
      <c r="EF142" s="36" t="str">
        <f ca="true">+IF(OFFSET('Hygiene Data'!$H$14,0,10*ROW('Hygiene Data'!H136))="","",OFFSET('Hygiene Data'!$H$14,0,10*ROW('Hygiene Data'!H136)))</f>
        <v/>
      </c>
    </row>
    <row r="143" x14ac:dyDescent="0.2">
      <c r="A143" s="59" t="str">
        <f ca="true">+IF(OFFSET('Water Data'!$B$1,0,10*ROW('Water Data'!B140))="","",OFFSET('Water Data'!$B$1,0,10*ROW('Water Data'!B140)))</f>
        <v/>
      </c>
      <c r="B143" s="59" t="str">
        <f ca="true">+IF(OFFSET('Water Data'!$A$3,0,10*ROW('Water Data'!A140))="","",OFFSET('Water Data'!$A$3,0,10*ROW('Water Data'!A140)))</f>
        <v/>
      </c>
      <c r="C143" s="59" t="str">
        <f ca="true">+IF(OFFSET('Water Data'!$C$3,0,10*ROW('Water Data'!C140))="","",OFFSET('Water Data'!$C$3,0,10*ROW('Water Data'!C140)))</f>
        <v/>
      </c>
      <c r="D143" s="252"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52"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52"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52"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52"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52"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52"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52"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52"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52"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52"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52"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52"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52"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52"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52"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52"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52"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3"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3"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3"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3"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3"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3"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3"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3"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3"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3"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3"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3"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3"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3"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3"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3"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3"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3"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3"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3"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3"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3"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3"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3"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3"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3"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3"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3"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3"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3"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4"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4"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4"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4"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4"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4"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4"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4"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4"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4"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4"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4"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4"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4"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4"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4"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4"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4"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6" t="str">
        <f ca="true">+IF(OFFSET('Water Data'!$C$28,0,10*ROW('Water Data'!C137))="","",OFFSET('Water Data'!$C$28,0,10*ROW('Water Data'!C137)))</f>
        <v/>
      </c>
      <c r="BT143" s="36" t="str">
        <f ca="true">+IF(OFFSET('Water Data'!$C$29,0,10*ROW('Water Data'!C137))="","",OFFSET('Water Data'!$C$29,0,10*ROW('Water Data'!C137)))</f>
        <v/>
      </c>
      <c r="BU143" s="36" t="str">
        <f ca="true">+IF(OFFSET('Water Data'!$C$30,0,10*ROW('Water Data'!C137))="","",OFFSET('Water Data'!$C$30,0,10*ROW('Water Data'!C137)))</f>
        <v/>
      </c>
      <c r="BV143" s="36" t="str">
        <f ca="true">+IF(OFFSET('Water Data'!$D$28,0,10*ROW('Water Data'!D137))="","",OFFSET('Water Data'!$D$28,0,10*ROW('Water Data'!D137)))</f>
        <v/>
      </c>
      <c r="BW143" s="36" t="str">
        <f ca="true">+IF(OFFSET('Water Data'!$D$29,0,10*ROW('Water Data'!D137))="","",OFFSET('Water Data'!$D$29,0,10*ROW('Water Data'!D137)))</f>
        <v/>
      </c>
      <c r="BX143" s="36" t="str">
        <f ca="true">+IF(OFFSET('Water Data'!$D$30,0,10*ROW('Water Data'!D137))="","",OFFSET('Water Data'!$D$30,0,10*ROW('Water Data'!D137)))</f>
        <v/>
      </c>
      <c r="BY143" s="36" t="str">
        <f ca="true">+IF(OFFSET('Water Data'!$E$28,0,10*ROW('Water Data'!E137))="","",OFFSET('Water Data'!$E$28,0,10*ROW('Water Data'!E137)))</f>
        <v/>
      </c>
      <c r="BZ143" s="36" t="str">
        <f ca="true">+IF(OFFSET('Water Data'!$E$29,0,10*ROW('Water Data'!E137))="","",OFFSET('Water Data'!$E$29,0,10*ROW('Water Data'!E137)))</f>
        <v/>
      </c>
      <c r="CA143" s="36" t="str">
        <f ca="true">+IF(OFFSET('Water Data'!$E$30,0,10*ROW('Water Data'!E137))="","",OFFSET('Water Data'!$E$30,0,10*ROW('Water Data'!E137)))</f>
        <v/>
      </c>
      <c r="CB143" s="36" t="str">
        <f ca="true">+IF(OFFSET('Water Data'!$F$28,0,10*ROW('Water Data'!F137))="","",OFFSET('Water Data'!$F$28,0,10*ROW('Water Data'!F137)))</f>
        <v/>
      </c>
      <c r="CC143" s="36" t="str">
        <f ca="true">+IF(OFFSET('Water Data'!$F$29,0,10*ROW('Water Data'!F137))="","",OFFSET('Water Data'!$F$29,0,10*ROW('Water Data'!F137)))</f>
        <v/>
      </c>
      <c r="CD143" s="36" t="str">
        <f ca="true">+IF(OFFSET('Water Data'!$F$30,0,10*ROW('Water Data'!F137))="","",OFFSET('Water Data'!$F$30,0,10*ROW('Water Data'!F137)))</f>
        <v/>
      </c>
      <c r="CE143" s="36" t="str">
        <f ca="true">+IF(OFFSET('Water Data'!$G$28,0,10*ROW('Water Data'!G137))="","",OFFSET('Water Data'!$G$28,0,10*ROW('Water Data'!G137)))</f>
        <v/>
      </c>
      <c r="CF143" s="36" t="str">
        <f ca="true">+IF(OFFSET('Water Data'!$G$29,0,10*ROW('Water Data'!G137))="","",OFFSET('Water Data'!$G$29,0,10*ROW('Water Data'!G137)))</f>
        <v/>
      </c>
      <c r="CG143" s="36" t="str">
        <f ca="true">+IF(OFFSET('Water Data'!$G$30,0,10*ROW('Water Data'!G137))="","",OFFSET('Water Data'!$G$30,0,10*ROW('Water Data'!G137)))</f>
        <v/>
      </c>
      <c r="CH143" s="36" t="str">
        <f ca="true">+IF(OFFSET('Water Data'!$H$28,0,10*ROW('Water Data'!H137))="","",OFFSET('Water Data'!$H$28,0,10*ROW('Water Data'!H137)))</f>
        <v/>
      </c>
      <c r="CI143" s="36" t="str">
        <f ca="true">+IF(OFFSET('Water Data'!$H$29,0,10*ROW('Water Data'!H137))="","",OFFSET('Water Data'!$H$29,0,10*ROW('Water Data'!H137)))</f>
        <v/>
      </c>
      <c r="CJ143" s="36" t="str">
        <f ca="true">+IF(OFFSET('Water Data'!$H$30,0,10*ROW('Water Data'!H137))="","",OFFSET('Water Data'!$H$30,0,10*ROW('Water Data'!H137)))</f>
        <v/>
      </c>
      <c r="CK143" s="36" t="str">
        <f ca="true">+IF(OFFSET('Sanitation Data'!$C$29,0,10*ROW('Sanitation Data'!C137))="","",OFFSET('Sanitation Data'!$C$29,0,10*ROW('Sanitation Data'!C137)))</f>
        <v/>
      </c>
      <c r="CL143" s="36" t="str">
        <f ca="true">+IF(OFFSET('Sanitation Data'!$C$30,0,10*ROW('Sanitation Data'!C137))="","",OFFSET('Sanitation Data'!$C$30,0,10*ROW('Sanitation Data'!C137)))</f>
        <v/>
      </c>
      <c r="CM143" s="36" t="str">
        <f ca="true">+IF(OFFSET('Sanitation Data'!$C$31,0,10*ROW('Sanitation Data'!C137))="","",OFFSET('Sanitation Data'!$C$31,0,10*ROW('Sanitation Data'!C137)))</f>
        <v/>
      </c>
      <c r="CN143" s="36" t="str">
        <f ca="true">+IF(OFFSET('Sanitation Data'!$C$32,0,10*ROW('Sanitation Data'!C137))="","",OFFSET('Sanitation Data'!$C$32,0,10*ROW('Sanitation Data'!C137)))</f>
        <v/>
      </c>
      <c r="CO143" s="36" t="str">
        <f ca="true">+IF(OFFSET('Sanitation Data'!$C$33,0,10*ROW('Sanitation Data'!C137))="","",OFFSET('Sanitation Data'!$C$33,0,10*ROW('Sanitation Data'!C137)))</f>
        <v/>
      </c>
      <c r="CP143" s="36" t="str">
        <f ca="true">+IF(OFFSET('Sanitation Data'!$D$29,0,10*ROW('Sanitation Data'!D137))="","",OFFSET('Sanitation Data'!$D$29,0,10*ROW('Sanitation Data'!D137)))</f>
        <v/>
      </c>
      <c r="CQ143" s="36" t="str">
        <f ca="true">+IF(OFFSET('Sanitation Data'!$D$30,0,10*ROW('Sanitation Data'!D137))="","",OFFSET('Sanitation Data'!$D$30,0,10*ROW('Sanitation Data'!D137)))</f>
        <v/>
      </c>
      <c r="CR143" s="36" t="str">
        <f ca="true">+IF(OFFSET('Sanitation Data'!$D$31,0,10*ROW('Sanitation Data'!D137))="","",OFFSET('Sanitation Data'!$D$31,0,10*ROW('Sanitation Data'!D137)))</f>
        <v/>
      </c>
      <c r="CS143" s="36" t="str">
        <f ca="true">+IF(OFFSET('Sanitation Data'!$D$32,0,10*ROW('Sanitation Data'!D137))="","",OFFSET('Sanitation Data'!$D$32,0,10*ROW('Sanitation Data'!D137)))</f>
        <v/>
      </c>
      <c r="CT143" s="36" t="str">
        <f ca="true">+IF(OFFSET('Sanitation Data'!$D$33,0,10*ROW('Sanitation Data'!D137))="","",OFFSET('Sanitation Data'!$D$33,0,10*ROW('Sanitation Data'!D137)))</f>
        <v/>
      </c>
      <c r="CU143" s="36" t="str">
        <f ca="true">+IF(OFFSET('Sanitation Data'!$E$29,0,10*ROW('Sanitation Data'!E137))="","",OFFSET('Sanitation Data'!$E$29,0,10*ROW('Sanitation Data'!E137)))</f>
        <v/>
      </c>
      <c r="CV143" s="36" t="str">
        <f ca="true">+IF(OFFSET('Sanitation Data'!$E$30,0,10*ROW('Sanitation Data'!E137))="","",OFFSET('Sanitation Data'!$E$30,0,10*ROW('Sanitation Data'!E137)))</f>
        <v/>
      </c>
      <c r="CW143" s="36" t="str">
        <f ca="true">+IF(OFFSET('Sanitation Data'!$E$31,0,10*ROW('Sanitation Data'!E137))="","",OFFSET('Sanitation Data'!$E$31,0,10*ROW('Sanitation Data'!E137)))</f>
        <v/>
      </c>
      <c r="CX143" s="36" t="str">
        <f ca="true">+IF(OFFSET('Sanitation Data'!$E$32,0,10*ROW('Sanitation Data'!E137))="","",OFFSET('Sanitation Data'!$E$32,0,10*ROW('Sanitation Data'!E137)))</f>
        <v/>
      </c>
      <c r="CY143" s="36" t="str">
        <f ca="true">+IF(OFFSET('Sanitation Data'!$E$33,0,10*ROW('Sanitation Data'!E137))="","",OFFSET('Sanitation Data'!$E$33,0,10*ROW('Sanitation Data'!E137)))</f>
        <v/>
      </c>
      <c r="CZ143" s="36" t="str">
        <f ca="true">+IF(OFFSET('Sanitation Data'!$F$29,0,10*ROW('Sanitation Data'!F137))="","",OFFSET('Sanitation Data'!$F$29,0,10*ROW('Sanitation Data'!F137)))</f>
        <v/>
      </c>
      <c r="DA143" s="36" t="str">
        <f ca="true">+IF(OFFSET('Sanitation Data'!$F$30,0,10*ROW('Sanitation Data'!F137))="","",OFFSET('Sanitation Data'!$F$30,0,10*ROW('Sanitation Data'!F137)))</f>
        <v/>
      </c>
      <c r="DB143" s="36" t="str">
        <f ca="true">+IF(OFFSET('Sanitation Data'!$F$31,0,10*ROW('Sanitation Data'!F137))="","",OFFSET('Sanitation Data'!$F$31,0,10*ROW('Sanitation Data'!F137)))</f>
        <v/>
      </c>
      <c r="DC143" s="36" t="str">
        <f ca="true">+IF(OFFSET('Sanitation Data'!$F$32,0,10*ROW('Sanitation Data'!F137))="","",OFFSET('Sanitation Data'!$F$32,0,10*ROW('Sanitation Data'!F137)))</f>
        <v/>
      </c>
      <c r="DD143" s="36" t="str">
        <f ca="true">+IF(OFFSET('Sanitation Data'!$F$33,0,10*ROW('Sanitation Data'!F137))="","",OFFSET('Sanitation Data'!$F$33,0,10*ROW('Sanitation Data'!F137)))</f>
        <v/>
      </c>
      <c r="DE143" s="36" t="str">
        <f ca="true">+IF(OFFSET('Sanitation Data'!$G$29,0,10*ROW('Sanitation Data'!G137))="","",OFFSET('Sanitation Data'!$G$29,0,10*ROW('Sanitation Data'!G137)))</f>
        <v/>
      </c>
      <c r="DF143" s="36" t="str">
        <f ca="true">+IF(OFFSET('Sanitation Data'!$G$30,0,10*ROW('Sanitation Data'!G137))="","",OFFSET('Sanitation Data'!$G$30,0,10*ROW('Sanitation Data'!G137)))</f>
        <v/>
      </c>
      <c r="DG143" s="36" t="str">
        <f ca="true">+IF(OFFSET('Sanitation Data'!$G$31,0,10*ROW('Sanitation Data'!G137))="","",OFFSET('Sanitation Data'!$G$31,0,10*ROW('Sanitation Data'!G137)))</f>
        <v/>
      </c>
      <c r="DH143" s="36" t="str">
        <f ca="true">+IF(OFFSET('Sanitation Data'!$G$32,0,10*ROW('Sanitation Data'!G137))="","",OFFSET('Sanitation Data'!$G$32,0,10*ROW('Sanitation Data'!G137)))</f>
        <v/>
      </c>
      <c r="DI143" s="36" t="str">
        <f ca="true">+IF(OFFSET('Sanitation Data'!$G$33,0,10*ROW('Sanitation Data'!G137))="","",OFFSET('Sanitation Data'!$G$33,0,10*ROW('Sanitation Data'!G137)))</f>
        <v/>
      </c>
      <c r="DJ143" s="36" t="str">
        <f ca="true">+IF(OFFSET('Sanitation Data'!$H$29,0,10*ROW('Sanitation Data'!H137))="","",OFFSET('Sanitation Data'!$H$29,0,10*ROW('Sanitation Data'!H137)))</f>
        <v/>
      </c>
      <c r="DK143" s="36" t="str">
        <f ca="true">+IF(OFFSET('Sanitation Data'!$H$30,0,10*ROW('Sanitation Data'!H137))="","",OFFSET('Sanitation Data'!$H$30,0,10*ROW('Sanitation Data'!H137)))</f>
        <v/>
      </c>
      <c r="DL143" s="36" t="str">
        <f ca="true">+IF(OFFSET('Sanitation Data'!$H$31,0,10*ROW('Sanitation Data'!H137))="","",OFFSET('Sanitation Data'!$H$31,0,10*ROW('Sanitation Data'!H137)))</f>
        <v/>
      </c>
      <c r="DM143" s="36" t="str">
        <f ca="true">+IF(OFFSET('Sanitation Data'!$H$32,0,10*ROW('Sanitation Data'!H137))="","",OFFSET('Sanitation Data'!$H$32,0,10*ROW('Sanitation Data'!H137)))</f>
        <v/>
      </c>
      <c r="DN143" s="36" t="str">
        <f ca="true">+IF(OFFSET('Sanitation Data'!$H$33,0,10*ROW('Sanitation Data'!H137))="","",OFFSET('Sanitation Data'!$H$33,0,10*ROW('Sanitation Data'!H137)))</f>
        <v/>
      </c>
      <c r="DO143" s="36" t="str">
        <f ca="true">+IF(OFFSET('Hygiene Data'!$C$12,0,10*ROW('Hygiene Data'!C137))="","",OFFSET('Hygiene Data'!$C$12,0,10*ROW('Hygiene Data'!C137)))</f>
        <v/>
      </c>
      <c r="DP143" s="36" t="str">
        <f ca="true">+IF(OFFSET('Hygiene Data'!$C$13,0,10*ROW('Hygiene Data'!C137))="","",OFFSET('Hygiene Data'!$C$13,0,10*ROW('Hygiene Data'!C137)))</f>
        <v/>
      </c>
      <c r="DQ143" s="36" t="str">
        <f ca="true">+IF(OFFSET('Hygiene Data'!$C$14,0,10*ROW('Hygiene Data'!C137))="","",OFFSET('Hygiene Data'!$C$14,0,10*ROW('Hygiene Data'!C137)))</f>
        <v/>
      </c>
      <c r="DR143" s="36" t="str">
        <f ca="true">+IF(OFFSET('Hygiene Data'!$D$12,0,10*ROW('Hygiene Data'!D137))="","",OFFSET('Hygiene Data'!$D$12,0,10*ROW('Hygiene Data'!D137)))</f>
        <v/>
      </c>
      <c r="DS143" s="36" t="str">
        <f ca="true">+IF(OFFSET('Hygiene Data'!$D$13,0,10*ROW('Hygiene Data'!D137))="","",OFFSET('Hygiene Data'!$D$13,0,10*ROW('Hygiene Data'!D137)))</f>
        <v/>
      </c>
      <c r="DT143" s="36" t="str">
        <f ca="true">+IF(OFFSET('Hygiene Data'!$D$14,0,10*ROW('Hygiene Data'!D137))="","",OFFSET('Hygiene Data'!$D$14,0,10*ROW('Hygiene Data'!D137)))</f>
        <v/>
      </c>
      <c r="DU143" s="36" t="str">
        <f ca="true">+IF(OFFSET('Hygiene Data'!$E$12,0,10*ROW('Hygiene Data'!E137))="","",OFFSET('Hygiene Data'!$E$12,0,10*ROW('Hygiene Data'!E137)))</f>
        <v/>
      </c>
      <c r="DV143" s="36" t="str">
        <f ca="true">+IF(OFFSET('Hygiene Data'!$E$13,0,10*ROW('Hygiene Data'!E137))="","",OFFSET('Hygiene Data'!$E$13,0,10*ROW('Hygiene Data'!E137)))</f>
        <v/>
      </c>
      <c r="DW143" s="36" t="str">
        <f ca="true">+IF(OFFSET('Hygiene Data'!$E$14,0,10*ROW('Hygiene Data'!E137))="","",OFFSET('Hygiene Data'!$E$14,0,10*ROW('Hygiene Data'!E137)))</f>
        <v/>
      </c>
      <c r="DX143" s="36" t="str">
        <f ca="true">+IF(OFFSET('Hygiene Data'!$F$12,0,10*ROW('Hygiene Data'!F137))="","",OFFSET('Hygiene Data'!$F$12,0,10*ROW('Hygiene Data'!F137)))</f>
        <v/>
      </c>
      <c r="DY143" s="36" t="str">
        <f ca="true">+IF(OFFSET('Hygiene Data'!$F$13,0,10*ROW('Hygiene Data'!F137))="","",OFFSET('Hygiene Data'!$F$13,0,10*ROW('Hygiene Data'!F137)))</f>
        <v/>
      </c>
      <c r="DZ143" s="36" t="str">
        <f ca="true">+IF(OFFSET('Hygiene Data'!$F$14,0,10*ROW('Hygiene Data'!F137))="","",OFFSET('Hygiene Data'!$F$14,0,10*ROW('Hygiene Data'!F137)))</f>
        <v/>
      </c>
      <c r="EA143" s="36" t="str">
        <f ca="true">+IF(OFFSET('Hygiene Data'!$G$12,0,10*ROW('Hygiene Data'!G137))="","",OFFSET('Hygiene Data'!$G$12,0,10*ROW('Hygiene Data'!G137)))</f>
        <v/>
      </c>
      <c r="EB143" s="36" t="str">
        <f ca="true">+IF(OFFSET('Hygiene Data'!$G$13,0,10*ROW('Hygiene Data'!G137))="","",OFFSET('Hygiene Data'!$G$13,0,10*ROW('Hygiene Data'!G137)))</f>
        <v/>
      </c>
      <c r="EC143" s="36" t="str">
        <f ca="true">+IF(OFFSET('Hygiene Data'!$G$14,0,10*ROW('Hygiene Data'!G137))="","",OFFSET('Hygiene Data'!$G$14,0,10*ROW('Hygiene Data'!G137)))</f>
        <v/>
      </c>
      <c r="ED143" s="36" t="str">
        <f ca="true">+IF(OFFSET('Hygiene Data'!$H$12,0,10*ROW('Hygiene Data'!H137))="","",OFFSET('Hygiene Data'!$H$12,0,10*ROW('Hygiene Data'!H137)))</f>
        <v/>
      </c>
      <c r="EE143" s="36" t="str">
        <f ca="true">+IF(OFFSET('Hygiene Data'!$H$13,0,10*ROW('Hygiene Data'!H137))="","",OFFSET('Hygiene Data'!$H$13,0,10*ROW('Hygiene Data'!H137)))</f>
        <v/>
      </c>
      <c r="EF143" s="36" t="str">
        <f ca="true">+IF(OFFSET('Hygiene Data'!$H$14,0,10*ROW('Hygiene Data'!H137))="","",OFFSET('Hygiene Data'!$H$14,0,10*ROW('Hygiene Data'!H137)))</f>
        <v/>
      </c>
    </row>
    <row r="144" x14ac:dyDescent="0.2">
      <c r="A144" s="59" t="str">
        <f ca="true">+IF(OFFSET('Water Data'!$B$1,0,10*ROW('Water Data'!B141))="","",OFFSET('Water Data'!$B$1,0,10*ROW('Water Data'!B141)))</f>
        <v/>
      </c>
      <c r="B144" s="59" t="str">
        <f ca="true">+IF(OFFSET('Water Data'!$A$3,0,10*ROW('Water Data'!A141))="","",OFFSET('Water Data'!$A$3,0,10*ROW('Water Data'!A141)))</f>
        <v/>
      </c>
      <c r="C144" s="59" t="str">
        <f ca="true">+IF(OFFSET('Water Data'!$C$3,0,10*ROW('Water Data'!C141))="","",OFFSET('Water Data'!$C$3,0,10*ROW('Water Data'!C141)))</f>
        <v/>
      </c>
      <c r="D144" s="252"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52"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52"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52"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52"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52"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52"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52"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52"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52"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52"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52"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52"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52"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52"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52"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52"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52"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3"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3"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3"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3"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3"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3"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3"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3"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3"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3"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3"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3"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3"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3"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3"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3"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3"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3"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3"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3"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3"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3"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3"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3"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3"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3"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3"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3"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3"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3"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4"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4"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4"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4"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4"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4"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4"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4"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4"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4"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4"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4"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4"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4"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4"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4"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4"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4"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6" t="str">
        <f ca="true">+IF(OFFSET('Water Data'!$C$28,0,10*ROW('Water Data'!C138))="","",OFFSET('Water Data'!$C$28,0,10*ROW('Water Data'!C138)))</f>
        <v/>
      </c>
      <c r="BT144" s="36" t="str">
        <f ca="true">+IF(OFFSET('Water Data'!$C$29,0,10*ROW('Water Data'!C138))="","",OFFSET('Water Data'!$C$29,0,10*ROW('Water Data'!C138)))</f>
        <v/>
      </c>
      <c r="BU144" s="36" t="str">
        <f ca="true">+IF(OFFSET('Water Data'!$C$30,0,10*ROW('Water Data'!C138))="","",OFFSET('Water Data'!$C$30,0,10*ROW('Water Data'!C138)))</f>
        <v/>
      </c>
      <c r="BV144" s="36" t="str">
        <f ca="true">+IF(OFFSET('Water Data'!$D$28,0,10*ROW('Water Data'!D138))="","",OFFSET('Water Data'!$D$28,0,10*ROW('Water Data'!D138)))</f>
        <v/>
      </c>
      <c r="BW144" s="36" t="str">
        <f ca="true">+IF(OFFSET('Water Data'!$D$29,0,10*ROW('Water Data'!D138))="","",OFFSET('Water Data'!$D$29,0,10*ROW('Water Data'!D138)))</f>
        <v/>
      </c>
      <c r="BX144" s="36" t="str">
        <f ca="true">+IF(OFFSET('Water Data'!$D$30,0,10*ROW('Water Data'!D138))="","",OFFSET('Water Data'!$D$30,0,10*ROW('Water Data'!D138)))</f>
        <v/>
      </c>
      <c r="BY144" s="36" t="str">
        <f ca="true">+IF(OFFSET('Water Data'!$E$28,0,10*ROW('Water Data'!E138))="","",OFFSET('Water Data'!$E$28,0,10*ROW('Water Data'!E138)))</f>
        <v/>
      </c>
      <c r="BZ144" s="36" t="str">
        <f ca="true">+IF(OFFSET('Water Data'!$E$29,0,10*ROW('Water Data'!E138))="","",OFFSET('Water Data'!$E$29,0,10*ROW('Water Data'!E138)))</f>
        <v/>
      </c>
      <c r="CA144" s="36" t="str">
        <f ca="true">+IF(OFFSET('Water Data'!$E$30,0,10*ROW('Water Data'!E138))="","",OFFSET('Water Data'!$E$30,0,10*ROW('Water Data'!E138)))</f>
        <v/>
      </c>
      <c r="CB144" s="36" t="str">
        <f ca="true">+IF(OFFSET('Water Data'!$F$28,0,10*ROW('Water Data'!F138))="","",OFFSET('Water Data'!$F$28,0,10*ROW('Water Data'!F138)))</f>
        <v/>
      </c>
      <c r="CC144" s="36" t="str">
        <f ca="true">+IF(OFFSET('Water Data'!$F$29,0,10*ROW('Water Data'!F138))="","",OFFSET('Water Data'!$F$29,0,10*ROW('Water Data'!F138)))</f>
        <v/>
      </c>
      <c r="CD144" s="36" t="str">
        <f ca="true">+IF(OFFSET('Water Data'!$F$30,0,10*ROW('Water Data'!F138))="","",OFFSET('Water Data'!$F$30,0,10*ROW('Water Data'!F138)))</f>
        <v/>
      </c>
      <c r="CE144" s="36" t="str">
        <f ca="true">+IF(OFFSET('Water Data'!$G$28,0,10*ROW('Water Data'!G138))="","",OFFSET('Water Data'!$G$28,0,10*ROW('Water Data'!G138)))</f>
        <v/>
      </c>
      <c r="CF144" s="36" t="str">
        <f ca="true">+IF(OFFSET('Water Data'!$G$29,0,10*ROW('Water Data'!G138))="","",OFFSET('Water Data'!$G$29,0,10*ROW('Water Data'!G138)))</f>
        <v/>
      </c>
      <c r="CG144" s="36" t="str">
        <f ca="true">+IF(OFFSET('Water Data'!$G$30,0,10*ROW('Water Data'!G138))="","",OFFSET('Water Data'!$G$30,0,10*ROW('Water Data'!G138)))</f>
        <v/>
      </c>
      <c r="CH144" s="36" t="str">
        <f ca="true">+IF(OFFSET('Water Data'!$H$28,0,10*ROW('Water Data'!H138))="","",OFFSET('Water Data'!$H$28,0,10*ROW('Water Data'!H138)))</f>
        <v/>
      </c>
      <c r="CI144" s="36" t="str">
        <f ca="true">+IF(OFFSET('Water Data'!$H$29,0,10*ROW('Water Data'!H138))="","",OFFSET('Water Data'!$H$29,0,10*ROW('Water Data'!H138)))</f>
        <v/>
      </c>
      <c r="CJ144" s="36" t="str">
        <f ca="true">+IF(OFFSET('Water Data'!$H$30,0,10*ROW('Water Data'!H138))="","",OFFSET('Water Data'!$H$30,0,10*ROW('Water Data'!H138)))</f>
        <v/>
      </c>
      <c r="CK144" s="36" t="str">
        <f ca="true">+IF(OFFSET('Sanitation Data'!$C$29,0,10*ROW('Sanitation Data'!C138))="","",OFFSET('Sanitation Data'!$C$29,0,10*ROW('Sanitation Data'!C138)))</f>
        <v/>
      </c>
      <c r="CL144" s="36" t="str">
        <f ca="true">+IF(OFFSET('Sanitation Data'!$C$30,0,10*ROW('Sanitation Data'!C138))="","",OFFSET('Sanitation Data'!$C$30,0,10*ROW('Sanitation Data'!C138)))</f>
        <v/>
      </c>
      <c r="CM144" s="36" t="str">
        <f ca="true">+IF(OFFSET('Sanitation Data'!$C$31,0,10*ROW('Sanitation Data'!C138))="","",OFFSET('Sanitation Data'!$C$31,0,10*ROW('Sanitation Data'!C138)))</f>
        <v/>
      </c>
      <c r="CN144" s="36" t="str">
        <f ca="true">+IF(OFFSET('Sanitation Data'!$C$32,0,10*ROW('Sanitation Data'!C138))="","",OFFSET('Sanitation Data'!$C$32,0,10*ROW('Sanitation Data'!C138)))</f>
        <v/>
      </c>
      <c r="CO144" s="36" t="str">
        <f ca="true">+IF(OFFSET('Sanitation Data'!$C$33,0,10*ROW('Sanitation Data'!C138))="","",OFFSET('Sanitation Data'!$C$33,0,10*ROW('Sanitation Data'!C138)))</f>
        <v/>
      </c>
      <c r="CP144" s="36" t="str">
        <f ca="true">+IF(OFFSET('Sanitation Data'!$D$29,0,10*ROW('Sanitation Data'!D138))="","",OFFSET('Sanitation Data'!$D$29,0,10*ROW('Sanitation Data'!D138)))</f>
        <v/>
      </c>
      <c r="CQ144" s="36" t="str">
        <f ca="true">+IF(OFFSET('Sanitation Data'!$D$30,0,10*ROW('Sanitation Data'!D138))="","",OFFSET('Sanitation Data'!$D$30,0,10*ROW('Sanitation Data'!D138)))</f>
        <v/>
      </c>
      <c r="CR144" s="36" t="str">
        <f ca="true">+IF(OFFSET('Sanitation Data'!$D$31,0,10*ROW('Sanitation Data'!D138))="","",OFFSET('Sanitation Data'!$D$31,0,10*ROW('Sanitation Data'!D138)))</f>
        <v/>
      </c>
      <c r="CS144" s="36" t="str">
        <f ca="true">+IF(OFFSET('Sanitation Data'!$D$32,0,10*ROW('Sanitation Data'!D138))="","",OFFSET('Sanitation Data'!$D$32,0,10*ROW('Sanitation Data'!D138)))</f>
        <v/>
      </c>
      <c r="CT144" s="36" t="str">
        <f ca="true">+IF(OFFSET('Sanitation Data'!$D$33,0,10*ROW('Sanitation Data'!D138))="","",OFFSET('Sanitation Data'!$D$33,0,10*ROW('Sanitation Data'!D138)))</f>
        <v/>
      </c>
      <c r="CU144" s="36" t="str">
        <f ca="true">+IF(OFFSET('Sanitation Data'!$E$29,0,10*ROW('Sanitation Data'!E138))="","",OFFSET('Sanitation Data'!$E$29,0,10*ROW('Sanitation Data'!E138)))</f>
        <v/>
      </c>
      <c r="CV144" s="36" t="str">
        <f ca="true">+IF(OFFSET('Sanitation Data'!$E$30,0,10*ROW('Sanitation Data'!E138))="","",OFFSET('Sanitation Data'!$E$30,0,10*ROW('Sanitation Data'!E138)))</f>
        <v/>
      </c>
      <c r="CW144" s="36" t="str">
        <f ca="true">+IF(OFFSET('Sanitation Data'!$E$31,0,10*ROW('Sanitation Data'!E138))="","",OFFSET('Sanitation Data'!$E$31,0,10*ROW('Sanitation Data'!E138)))</f>
        <v/>
      </c>
      <c r="CX144" s="36" t="str">
        <f ca="true">+IF(OFFSET('Sanitation Data'!$E$32,0,10*ROW('Sanitation Data'!E138))="","",OFFSET('Sanitation Data'!$E$32,0,10*ROW('Sanitation Data'!E138)))</f>
        <v/>
      </c>
      <c r="CY144" s="36" t="str">
        <f ca="true">+IF(OFFSET('Sanitation Data'!$E$33,0,10*ROW('Sanitation Data'!E138))="","",OFFSET('Sanitation Data'!$E$33,0,10*ROW('Sanitation Data'!E138)))</f>
        <v/>
      </c>
      <c r="CZ144" s="36" t="str">
        <f ca="true">+IF(OFFSET('Sanitation Data'!$F$29,0,10*ROW('Sanitation Data'!F138))="","",OFFSET('Sanitation Data'!$F$29,0,10*ROW('Sanitation Data'!F138)))</f>
        <v/>
      </c>
      <c r="DA144" s="36" t="str">
        <f ca="true">+IF(OFFSET('Sanitation Data'!$F$30,0,10*ROW('Sanitation Data'!F138))="","",OFFSET('Sanitation Data'!$F$30,0,10*ROW('Sanitation Data'!F138)))</f>
        <v/>
      </c>
      <c r="DB144" s="36" t="str">
        <f ca="true">+IF(OFFSET('Sanitation Data'!$F$31,0,10*ROW('Sanitation Data'!F138))="","",OFFSET('Sanitation Data'!$F$31,0,10*ROW('Sanitation Data'!F138)))</f>
        <v/>
      </c>
      <c r="DC144" s="36" t="str">
        <f ca="true">+IF(OFFSET('Sanitation Data'!$F$32,0,10*ROW('Sanitation Data'!F138))="","",OFFSET('Sanitation Data'!$F$32,0,10*ROW('Sanitation Data'!F138)))</f>
        <v/>
      </c>
      <c r="DD144" s="36" t="str">
        <f ca="true">+IF(OFFSET('Sanitation Data'!$F$33,0,10*ROW('Sanitation Data'!F138))="","",OFFSET('Sanitation Data'!$F$33,0,10*ROW('Sanitation Data'!F138)))</f>
        <v/>
      </c>
      <c r="DE144" s="36" t="str">
        <f ca="true">+IF(OFFSET('Sanitation Data'!$G$29,0,10*ROW('Sanitation Data'!G138))="","",OFFSET('Sanitation Data'!$G$29,0,10*ROW('Sanitation Data'!G138)))</f>
        <v/>
      </c>
      <c r="DF144" s="36" t="str">
        <f ca="true">+IF(OFFSET('Sanitation Data'!$G$30,0,10*ROW('Sanitation Data'!G138))="","",OFFSET('Sanitation Data'!$G$30,0,10*ROW('Sanitation Data'!G138)))</f>
        <v/>
      </c>
      <c r="DG144" s="36" t="str">
        <f ca="true">+IF(OFFSET('Sanitation Data'!$G$31,0,10*ROW('Sanitation Data'!G138))="","",OFFSET('Sanitation Data'!$G$31,0,10*ROW('Sanitation Data'!G138)))</f>
        <v/>
      </c>
      <c r="DH144" s="36" t="str">
        <f ca="true">+IF(OFFSET('Sanitation Data'!$G$32,0,10*ROW('Sanitation Data'!G138))="","",OFFSET('Sanitation Data'!$G$32,0,10*ROW('Sanitation Data'!G138)))</f>
        <v/>
      </c>
      <c r="DI144" s="36" t="str">
        <f ca="true">+IF(OFFSET('Sanitation Data'!$G$33,0,10*ROW('Sanitation Data'!G138))="","",OFFSET('Sanitation Data'!$G$33,0,10*ROW('Sanitation Data'!G138)))</f>
        <v/>
      </c>
      <c r="DJ144" s="36" t="str">
        <f ca="true">+IF(OFFSET('Sanitation Data'!$H$29,0,10*ROW('Sanitation Data'!H138))="","",OFFSET('Sanitation Data'!$H$29,0,10*ROW('Sanitation Data'!H138)))</f>
        <v/>
      </c>
      <c r="DK144" s="36" t="str">
        <f ca="true">+IF(OFFSET('Sanitation Data'!$H$30,0,10*ROW('Sanitation Data'!H138))="","",OFFSET('Sanitation Data'!$H$30,0,10*ROW('Sanitation Data'!H138)))</f>
        <v/>
      </c>
      <c r="DL144" s="36" t="str">
        <f ca="true">+IF(OFFSET('Sanitation Data'!$H$31,0,10*ROW('Sanitation Data'!H138))="","",OFFSET('Sanitation Data'!$H$31,0,10*ROW('Sanitation Data'!H138)))</f>
        <v/>
      </c>
      <c r="DM144" s="36" t="str">
        <f ca="true">+IF(OFFSET('Sanitation Data'!$H$32,0,10*ROW('Sanitation Data'!H138))="","",OFFSET('Sanitation Data'!$H$32,0,10*ROW('Sanitation Data'!H138)))</f>
        <v/>
      </c>
      <c r="DN144" s="36" t="str">
        <f ca="true">+IF(OFFSET('Sanitation Data'!$H$33,0,10*ROW('Sanitation Data'!H138))="","",OFFSET('Sanitation Data'!$H$33,0,10*ROW('Sanitation Data'!H138)))</f>
        <v/>
      </c>
      <c r="DO144" s="36" t="str">
        <f ca="true">+IF(OFFSET('Hygiene Data'!$C$12,0,10*ROW('Hygiene Data'!C138))="","",OFFSET('Hygiene Data'!$C$12,0,10*ROW('Hygiene Data'!C138)))</f>
        <v/>
      </c>
      <c r="DP144" s="36" t="str">
        <f ca="true">+IF(OFFSET('Hygiene Data'!$C$13,0,10*ROW('Hygiene Data'!C138))="","",OFFSET('Hygiene Data'!$C$13,0,10*ROW('Hygiene Data'!C138)))</f>
        <v/>
      </c>
      <c r="DQ144" s="36" t="str">
        <f ca="true">+IF(OFFSET('Hygiene Data'!$C$14,0,10*ROW('Hygiene Data'!C138))="","",OFFSET('Hygiene Data'!$C$14,0,10*ROW('Hygiene Data'!C138)))</f>
        <v/>
      </c>
      <c r="DR144" s="36" t="str">
        <f ca="true">+IF(OFFSET('Hygiene Data'!$D$12,0,10*ROW('Hygiene Data'!D138))="","",OFFSET('Hygiene Data'!$D$12,0,10*ROW('Hygiene Data'!D138)))</f>
        <v/>
      </c>
      <c r="DS144" s="36" t="str">
        <f ca="true">+IF(OFFSET('Hygiene Data'!$D$13,0,10*ROW('Hygiene Data'!D138))="","",OFFSET('Hygiene Data'!$D$13,0,10*ROW('Hygiene Data'!D138)))</f>
        <v/>
      </c>
      <c r="DT144" s="36" t="str">
        <f ca="true">+IF(OFFSET('Hygiene Data'!$D$14,0,10*ROW('Hygiene Data'!D138))="","",OFFSET('Hygiene Data'!$D$14,0,10*ROW('Hygiene Data'!D138)))</f>
        <v/>
      </c>
      <c r="DU144" s="36" t="str">
        <f ca="true">+IF(OFFSET('Hygiene Data'!$E$12,0,10*ROW('Hygiene Data'!E138))="","",OFFSET('Hygiene Data'!$E$12,0,10*ROW('Hygiene Data'!E138)))</f>
        <v/>
      </c>
      <c r="DV144" s="36" t="str">
        <f ca="true">+IF(OFFSET('Hygiene Data'!$E$13,0,10*ROW('Hygiene Data'!E138))="","",OFFSET('Hygiene Data'!$E$13,0,10*ROW('Hygiene Data'!E138)))</f>
        <v/>
      </c>
      <c r="DW144" s="36" t="str">
        <f ca="true">+IF(OFFSET('Hygiene Data'!$E$14,0,10*ROW('Hygiene Data'!E138))="","",OFFSET('Hygiene Data'!$E$14,0,10*ROW('Hygiene Data'!E138)))</f>
        <v/>
      </c>
      <c r="DX144" s="36" t="str">
        <f ca="true">+IF(OFFSET('Hygiene Data'!$F$12,0,10*ROW('Hygiene Data'!F138))="","",OFFSET('Hygiene Data'!$F$12,0,10*ROW('Hygiene Data'!F138)))</f>
        <v/>
      </c>
      <c r="DY144" s="36" t="str">
        <f ca="true">+IF(OFFSET('Hygiene Data'!$F$13,0,10*ROW('Hygiene Data'!F138))="","",OFFSET('Hygiene Data'!$F$13,0,10*ROW('Hygiene Data'!F138)))</f>
        <v/>
      </c>
      <c r="DZ144" s="36" t="str">
        <f ca="true">+IF(OFFSET('Hygiene Data'!$F$14,0,10*ROW('Hygiene Data'!F138))="","",OFFSET('Hygiene Data'!$F$14,0,10*ROW('Hygiene Data'!F138)))</f>
        <v/>
      </c>
      <c r="EA144" s="36" t="str">
        <f ca="true">+IF(OFFSET('Hygiene Data'!$G$12,0,10*ROW('Hygiene Data'!G138))="","",OFFSET('Hygiene Data'!$G$12,0,10*ROW('Hygiene Data'!G138)))</f>
        <v/>
      </c>
      <c r="EB144" s="36" t="str">
        <f ca="true">+IF(OFFSET('Hygiene Data'!$G$13,0,10*ROW('Hygiene Data'!G138))="","",OFFSET('Hygiene Data'!$G$13,0,10*ROW('Hygiene Data'!G138)))</f>
        <v/>
      </c>
      <c r="EC144" s="36" t="str">
        <f ca="true">+IF(OFFSET('Hygiene Data'!$G$14,0,10*ROW('Hygiene Data'!G138))="","",OFFSET('Hygiene Data'!$G$14,0,10*ROW('Hygiene Data'!G138)))</f>
        <v/>
      </c>
      <c r="ED144" s="36" t="str">
        <f ca="true">+IF(OFFSET('Hygiene Data'!$H$12,0,10*ROW('Hygiene Data'!H138))="","",OFFSET('Hygiene Data'!$H$12,0,10*ROW('Hygiene Data'!H138)))</f>
        <v/>
      </c>
      <c r="EE144" s="36" t="str">
        <f ca="true">+IF(OFFSET('Hygiene Data'!$H$13,0,10*ROW('Hygiene Data'!H138))="","",OFFSET('Hygiene Data'!$H$13,0,10*ROW('Hygiene Data'!H138)))</f>
        <v/>
      </c>
      <c r="EF144" s="36" t="str">
        <f ca="true">+IF(OFFSET('Hygiene Data'!$H$14,0,10*ROW('Hygiene Data'!H138))="","",OFFSET('Hygiene Data'!$H$14,0,10*ROW('Hygiene Data'!H138)))</f>
        <v/>
      </c>
    </row>
    <row r="145" x14ac:dyDescent="0.2">
      <c r="A145" s="59" t="str">
        <f ca="true">+IF(OFFSET('Water Data'!$B$1,0,10*ROW('Water Data'!B142))="","",OFFSET('Water Data'!$B$1,0,10*ROW('Water Data'!B142)))</f>
        <v/>
      </c>
      <c r="B145" s="59" t="str">
        <f ca="true">+IF(OFFSET('Water Data'!$A$3,0,10*ROW('Water Data'!A142))="","",OFFSET('Water Data'!$A$3,0,10*ROW('Water Data'!A142)))</f>
        <v/>
      </c>
      <c r="C145" s="59" t="str">
        <f ca="true">+IF(OFFSET('Water Data'!$C$3,0,10*ROW('Water Data'!C142))="","",OFFSET('Water Data'!$C$3,0,10*ROW('Water Data'!C142)))</f>
        <v/>
      </c>
      <c r="D145" s="252"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52"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52"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52"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52"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52"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52"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52"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52"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52"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52"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52"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52"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52"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52"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52"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52"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52"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3"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3"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3"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3"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3"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3"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3"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3"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3"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3"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3"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3"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3"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3"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3"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3"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3"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3"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3"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3"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3"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3"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3"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3"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3"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3"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3"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3"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3"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3"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4"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4"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4"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4"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4"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4"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4"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4"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4"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4"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4"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4"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4"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4"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4"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4"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4"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4"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6" t="str">
        <f ca="true">+IF(OFFSET('Water Data'!$C$28,0,10*ROW('Water Data'!C139))="","",OFFSET('Water Data'!$C$28,0,10*ROW('Water Data'!C139)))</f>
        <v/>
      </c>
      <c r="BT145" s="36" t="str">
        <f ca="true">+IF(OFFSET('Water Data'!$C$29,0,10*ROW('Water Data'!C139))="","",OFFSET('Water Data'!$C$29,0,10*ROW('Water Data'!C139)))</f>
        <v/>
      </c>
      <c r="BU145" s="36" t="str">
        <f ca="true">+IF(OFFSET('Water Data'!$C$30,0,10*ROW('Water Data'!C139))="","",OFFSET('Water Data'!$C$30,0,10*ROW('Water Data'!C139)))</f>
        <v/>
      </c>
      <c r="BV145" s="36" t="str">
        <f ca="true">+IF(OFFSET('Water Data'!$D$28,0,10*ROW('Water Data'!D139))="","",OFFSET('Water Data'!$D$28,0,10*ROW('Water Data'!D139)))</f>
        <v/>
      </c>
      <c r="BW145" s="36" t="str">
        <f ca="true">+IF(OFFSET('Water Data'!$D$29,0,10*ROW('Water Data'!D139))="","",OFFSET('Water Data'!$D$29,0,10*ROW('Water Data'!D139)))</f>
        <v/>
      </c>
      <c r="BX145" s="36" t="str">
        <f ca="true">+IF(OFFSET('Water Data'!$D$30,0,10*ROW('Water Data'!D139))="","",OFFSET('Water Data'!$D$30,0,10*ROW('Water Data'!D139)))</f>
        <v/>
      </c>
      <c r="BY145" s="36" t="str">
        <f ca="true">+IF(OFFSET('Water Data'!$E$28,0,10*ROW('Water Data'!E139))="","",OFFSET('Water Data'!$E$28,0,10*ROW('Water Data'!E139)))</f>
        <v/>
      </c>
      <c r="BZ145" s="36" t="str">
        <f ca="true">+IF(OFFSET('Water Data'!$E$29,0,10*ROW('Water Data'!E139))="","",OFFSET('Water Data'!$E$29,0,10*ROW('Water Data'!E139)))</f>
        <v/>
      </c>
      <c r="CA145" s="36" t="str">
        <f ca="true">+IF(OFFSET('Water Data'!$E$30,0,10*ROW('Water Data'!E139))="","",OFFSET('Water Data'!$E$30,0,10*ROW('Water Data'!E139)))</f>
        <v/>
      </c>
      <c r="CB145" s="36" t="str">
        <f ca="true">+IF(OFFSET('Water Data'!$F$28,0,10*ROW('Water Data'!F139))="","",OFFSET('Water Data'!$F$28,0,10*ROW('Water Data'!F139)))</f>
        <v/>
      </c>
      <c r="CC145" s="36" t="str">
        <f ca="true">+IF(OFFSET('Water Data'!$F$29,0,10*ROW('Water Data'!F139))="","",OFFSET('Water Data'!$F$29,0,10*ROW('Water Data'!F139)))</f>
        <v/>
      </c>
      <c r="CD145" s="36" t="str">
        <f ca="true">+IF(OFFSET('Water Data'!$F$30,0,10*ROW('Water Data'!F139))="","",OFFSET('Water Data'!$F$30,0,10*ROW('Water Data'!F139)))</f>
        <v/>
      </c>
      <c r="CE145" s="36" t="str">
        <f ca="true">+IF(OFFSET('Water Data'!$G$28,0,10*ROW('Water Data'!G139))="","",OFFSET('Water Data'!$G$28,0,10*ROW('Water Data'!G139)))</f>
        <v/>
      </c>
      <c r="CF145" s="36" t="str">
        <f ca="true">+IF(OFFSET('Water Data'!$G$29,0,10*ROW('Water Data'!G139))="","",OFFSET('Water Data'!$G$29,0,10*ROW('Water Data'!G139)))</f>
        <v/>
      </c>
      <c r="CG145" s="36" t="str">
        <f ca="true">+IF(OFFSET('Water Data'!$G$30,0,10*ROW('Water Data'!G139))="","",OFFSET('Water Data'!$G$30,0,10*ROW('Water Data'!G139)))</f>
        <v/>
      </c>
      <c r="CH145" s="36" t="str">
        <f ca="true">+IF(OFFSET('Water Data'!$H$28,0,10*ROW('Water Data'!H139))="","",OFFSET('Water Data'!$H$28,0,10*ROW('Water Data'!H139)))</f>
        <v/>
      </c>
      <c r="CI145" s="36" t="str">
        <f ca="true">+IF(OFFSET('Water Data'!$H$29,0,10*ROW('Water Data'!H139))="","",OFFSET('Water Data'!$H$29,0,10*ROW('Water Data'!H139)))</f>
        <v/>
      </c>
      <c r="CJ145" s="36" t="str">
        <f ca="true">+IF(OFFSET('Water Data'!$H$30,0,10*ROW('Water Data'!H139))="","",OFFSET('Water Data'!$H$30,0,10*ROW('Water Data'!H139)))</f>
        <v/>
      </c>
      <c r="CK145" s="36" t="str">
        <f ca="true">+IF(OFFSET('Sanitation Data'!$C$29,0,10*ROW('Sanitation Data'!C139))="","",OFFSET('Sanitation Data'!$C$29,0,10*ROW('Sanitation Data'!C139)))</f>
        <v/>
      </c>
      <c r="CL145" s="36" t="str">
        <f ca="true">+IF(OFFSET('Sanitation Data'!$C$30,0,10*ROW('Sanitation Data'!C139))="","",OFFSET('Sanitation Data'!$C$30,0,10*ROW('Sanitation Data'!C139)))</f>
        <v/>
      </c>
      <c r="CM145" s="36" t="str">
        <f ca="true">+IF(OFFSET('Sanitation Data'!$C$31,0,10*ROW('Sanitation Data'!C139))="","",OFFSET('Sanitation Data'!$C$31,0,10*ROW('Sanitation Data'!C139)))</f>
        <v/>
      </c>
      <c r="CN145" s="36" t="str">
        <f ca="true">+IF(OFFSET('Sanitation Data'!$C$32,0,10*ROW('Sanitation Data'!C139))="","",OFFSET('Sanitation Data'!$C$32,0,10*ROW('Sanitation Data'!C139)))</f>
        <v/>
      </c>
      <c r="CO145" s="36" t="str">
        <f ca="true">+IF(OFFSET('Sanitation Data'!$C$33,0,10*ROW('Sanitation Data'!C139))="","",OFFSET('Sanitation Data'!$C$33,0,10*ROW('Sanitation Data'!C139)))</f>
        <v/>
      </c>
      <c r="CP145" s="36" t="str">
        <f ca="true">+IF(OFFSET('Sanitation Data'!$D$29,0,10*ROW('Sanitation Data'!D139))="","",OFFSET('Sanitation Data'!$D$29,0,10*ROW('Sanitation Data'!D139)))</f>
        <v/>
      </c>
      <c r="CQ145" s="36" t="str">
        <f ca="true">+IF(OFFSET('Sanitation Data'!$D$30,0,10*ROW('Sanitation Data'!D139))="","",OFFSET('Sanitation Data'!$D$30,0,10*ROW('Sanitation Data'!D139)))</f>
        <v/>
      </c>
      <c r="CR145" s="36" t="str">
        <f ca="true">+IF(OFFSET('Sanitation Data'!$D$31,0,10*ROW('Sanitation Data'!D139))="","",OFFSET('Sanitation Data'!$D$31,0,10*ROW('Sanitation Data'!D139)))</f>
        <v/>
      </c>
      <c r="CS145" s="36" t="str">
        <f ca="true">+IF(OFFSET('Sanitation Data'!$D$32,0,10*ROW('Sanitation Data'!D139))="","",OFFSET('Sanitation Data'!$D$32,0,10*ROW('Sanitation Data'!D139)))</f>
        <v/>
      </c>
      <c r="CT145" s="36" t="str">
        <f ca="true">+IF(OFFSET('Sanitation Data'!$D$33,0,10*ROW('Sanitation Data'!D139))="","",OFFSET('Sanitation Data'!$D$33,0,10*ROW('Sanitation Data'!D139)))</f>
        <v/>
      </c>
      <c r="CU145" s="36" t="str">
        <f ca="true">+IF(OFFSET('Sanitation Data'!$E$29,0,10*ROW('Sanitation Data'!E139))="","",OFFSET('Sanitation Data'!$E$29,0,10*ROW('Sanitation Data'!E139)))</f>
        <v/>
      </c>
      <c r="CV145" s="36" t="str">
        <f ca="true">+IF(OFFSET('Sanitation Data'!$E$30,0,10*ROW('Sanitation Data'!E139))="","",OFFSET('Sanitation Data'!$E$30,0,10*ROW('Sanitation Data'!E139)))</f>
        <v/>
      </c>
      <c r="CW145" s="36" t="str">
        <f ca="true">+IF(OFFSET('Sanitation Data'!$E$31,0,10*ROW('Sanitation Data'!E139))="","",OFFSET('Sanitation Data'!$E$31,0,10*ROW('Sanitation Data'!E139)))</f>
        <v/>
      </c>
      <c r="CX145" s="36" t="str">
        <f ca="true">+IF(OFFSET('Sanitation Data'!$E$32,0,10*ROW('Sanitation Data'!E139))="","",OFFSET('Sanitation Data'!$E$32,0,10*ROW('Sanitation Data'!E139)))</f>
        <v/>
      </c>
      <c r="CY145" s="36" t="str">
        <f ca="true">+IF(OFFSET('Sanitation Data'!$E$33,0,10*ROW('Sanitation Data'!E139))="","",OFFSET('Sanitation Data'!$E$33,0,10*ROW('Sanitation Data'!E139)))</f>
        <v/>
      </c>
      <c r="CZ145" s="36" t="str">
        <f ca="true">+IF(OFFSET('Sanitation Data'!$F$29,0,10*ROW('Sanitation Data'!F139))="","",OFFSET('Sanitation Data'!$F$29,0,10*ROW('Sanitation Data'!F139)))</f>
        <v/>
      </c>
      <c r="DA145" s="36" t="str">
        <f ca="true">+IF(OFFSET('Sanitation Data'!$F$30,0,10*ROW('Sanitation Data'!F139))="","",OFFSET('Sanitation Data'!$F$30,0,10*ROW('Sanitation Data'!F139)))</f>
        <v/>
      </c>
      <c r="DB145" s="36" t="str">
        <f ca="true">+IF(OFFSET('Sanitation Data'!$F$31,0,10*ROW('Sanitation Data'!F139))="","",OFFSET('Sanitation Data'!$F$31,0,10*ROW('Sanitation Data'!F139)))</f>
        <v/>
      </c>
      <c r="DC145" s="36" t="str">
        <f ca="true">+IF(OFFSET('Sanitation Data'!$F$32,0,10*ROW('Sanitation Data'!F139))="","",OFFSET('Sanitation Data'!$F$32,0,10*ROW('Sanitation Data'!F139)))</f>
        <v/>
      </c>
      <c r="DD145" s="36" t="str">
        <f ca="true">+IF(OFFSET('Sanitation Data'!$F$33,0,10*ROW('Sanitation Data'!F139))="","",OFFSET('Sanitation Data'!$F$33,0,10*ROW('Sanitation Data'!F139)))</f>
        <v/>
      </c>
      <c r="DE145" s="36" t="str">
        <f ca="true">+IF(OFFSET('Sanitation Data'!$G$29,0,10*ROW('Sanitation Data'!G139))="","",OFFSET('Sanitation Data'!$G$29,0,10*ROW('Sanitation Data'!G139)))</f>
        <v/>
      </c>
      <c r="DF145" s="36" t="str">
        <f ca="true">+IF(OFFSET('Sanitation Data'!$G$30,0,10*ROW('Sanitation Data'!G139))="","",OFFSET('Sanitation Data'!$G$30,0,10*ROW('Sanitation Data'!G139)))</f>
        <v/>
      </c>
      <c r="DG145" s="36" t="str">
        <f ca="true">+IF(OFFSET('Sanitation Data'!$G$31,0,10*ROW('Sanitation Data'!G139))="","",OFFSET('Sanitation Data'!$G$31,0,10*ROW('Sanitation Data'!G139)))</f>
        <v/>
      </c>
      <c r="DH145" s="36" t="str">
        <f ca="true">+IF(OFFSET('Sanitation Data'!$G$32,0,10*ROW('Sanitation Data'!G139))="","",OFFSET('Sanitation Data'!$G$32,0,10*ROW('Sanitation Data'!G139)))</f>
        <v/>
      </c>
      <c r="DI145" s="36" t="str">
        <f ca="true">+IF(OFFSET('Sanitation Data'!$G$33,0,10*ROW('Sanitation Data'!G139))="","",OFFSET('Sanitation Data'!$G$33,0,10*ROW('Sanitation Data'!G139)))</f>
        <v/>
      </c>
      <c r="DJ145" s="36" t="str">
        <f ca="true">+IF(OFFSET('Sanitation Data'!$H$29,0,10*ROW('Sanitation Data'!H139))="","",OFFSET('Sanitation Data'!$H$29,0,10*ROW('Sanitation Data'!H139)))</f>
        <v/>
      </c>
      <c r="DK145" s="36" t="str">
        <f ca="true">+IF(OFFSET('Sanitation Data'!$H$30,0,10*ROW('Sanitation Data'!H139))="","",OFFSET('Sanitation Data'!$H$30,0,10*ROW('Sanitation Data'!H139)))</f>
        <v/>
      </c>
      <c r="DL145" s="36" t="str">
        <f ca="true">+IF(OFFSET('Sanitation Data'!$H$31,0,10*ROW('Sanitation Data'!H139))="","",OFFSET('Sanitation Data'!$H$31,0,10*ROW('Sanitation Data'!H139)))</f>
        <v/>
      </c>
      <c r="DM145" s="36" t="str">
        <f ca="true">+IF(OFFSET('Sanitation Data'!$H$32,0,10*ROW('Sanitation Data'!H139))="","",OFFSET('Sanitation Data'!$H$32,0,10*ROW('Sanitation Data'!H139)))</f>
        <v/>
      </c>
      <c r="DN145" s="36" t="str">
        <f ca="true">+IF(OFFSET('Sanitation Data'!$H$33,0,10*ROW('Sanitation Data'!H139))="","",OFFSET('Sanitation Data'!$H$33,0,10*ROW('Sanitation Data'!H139)))</f>
        <v/>
      </c>
      <c r="DO145" s="36" t="str">
        <f ca="true">+IF(OFFSET('Hygiene Data'!$C$12,0,10*ROW('Hygiene Data'!C139))="","",OFFSET('Hygiene Data'!$C$12,0,10*ROW('Hygiene Data'!C139)))</f>
        <v/>
      </c>
      <c r="DP145" s="36" t="str">
        <f ca="true">+IF(OFFSET('Hygiene Data'!$C$13,0,10*ROW('Hygiene Data'!C139))="","",OFFSET('Hygiene Data'!$C$13,0,10*ROW('Hygiene Data'!C139)))</f>
        <v/>
      </c>
      <c r="DQ145" s="36" t="str">
        <f ca="true">+IF(OFFSET('Hygiene Data'!$C$14,0,10*ROW('Hygiene Data'!C139))="","",OFFSET('Hygiene Data'!$C$14,0,10*ROW('Hygiene Data'!C139)))</f>
        <v/>
      </c>
      <c r="DR145" s="36" t="str">
        <f ca="true">+IF(OFFSET('Hygiene Data'!$D$12,0,10*ROW('Hygiene Data'!D139))="","",OFFSET('Hygiene Data'!$D$12,0,10*ROW('Hygiene Data'!D139)))</f>
        <v/>
      </c>
      <c r="DS145" s="36" t="str">
        <f ca="true">+IF(OFFSET('Hygiene Data'!$D$13,0,10*ROW('Hygiene Data'!D139))="","",OFFSET('Hygiene Data'!$D$13,0,10*ROW('Hygiene Data'!D139)))</f>
        <v/>
      </c>
      <c r="DT145" s="36" t="str">
        <f ca="true">+IF(OFFSET('Hygiene Data'!$D$14,0,10*ROW('Hygiene Data'!D139))="","",OFFSET('Hygiene Data'!$D$14,0,10*ROW('Hygiene Data'!D139)))</f>
        <v/>
      </c>
      <c r="DU145" s="36" t="str">
        <f ca="true">+IF(OFFSET('Hygiene Data'!$E$12,0,10*ROW('Hygiene Data'!E139))="","",OFFSET('Hygiene Data'!$E$12,0,10*ROW('Hygiene Data'!E139)))</f>
        <v/>
      </c>
      <c r="DV145" s="36" t="str">
        <f ca="true">+IF(OFFSET('Hygiene Data'!$E$13,0,10*ROW('Hygiene Data'!E139))="","",OFFSET('Hygiene Data'!$E$13,0,10*ROW('Hygiene Data'!E139)))</f>
        <v/>
      </c>
      <c r="DW145" s="36" t="str">
        <f ca="true">+IF(OFFSET('Hygiene Data'!$E$14,0,10*ROW('Hygiene Data'!E139))="","",OFFSET('Hygiene Data'!$E$14,0,10*ROW('Hygiene Data'!E139)))</f>
        <v/>
      </c>
      <c r="DX145" s="36" t="str">
        <f ca="true">+IF(OFFSET('Hygiene Data'!$F$12,0,10*ROW('Hygiene Data'!F139))="","",OFFSET('Hygiene Data'!$F$12,0,10*ROW('Hygiene Data'!F139)))</f>
        <v/>
      </c>
      <c r="DY145" s="36" t="str">
        <f ca="true">+IF(OFFSET('Hygiene Data'!$F$13,0,10*ROW('Hygiene Data'!F139))="","",OFFSET('Hygiene Data'!$F$13,0,10*ROW('Hygiene Data'!F139)))</f>
        <v/>
      </c>
      <c r="DZ145" s="36" t="str">
        <f ca="true">+IF(OFFSET('Hygiene Data'!$F$14,0,10*ROW('Hygiene Data'!F139))="","",OFFSET('Hygiene Data'!$F$14,0,10*ROW('Hygiene Data'!F139)))</f>
        <v/>
      </c>
      <c r="EA145" s="36" t="str">
        <f ca="true">+IF(OFFSET('Hygiene Data'!$G$12,0,10*ROW('Hygiene Data'!G139))="","",OFFSET('Hygiene Data'!$G$12,0,10*ROW('Hygiene Data'!G139)))</f>
        <v/>
      </c>
      <c r="EB145" s="36" t="str">
        <f ca="true">+IF(OFFSET('Hygiene Data'!$G$13,0,10*ROW('Hygiene Data'!G139))="","",OFFSET('Hygiene Data'!$G$13,0,10*ROW('Hygiene Data'!G139)))</f>
        <v/>
      </c>
      <c r="EC145" s="36" t="str">
        <f ca="true">+IF(OFFSET('Hygiene Data'!$G$14,0,10*ROW('Hygiene Data'!G139))="","",OFFSET('Hygiene Data'!$G$14,0,10*ROW('Hygiene Data'!G139)))</f>
        <v/>
      </c>
      <c r="ED145" s="36" t="str">
        <f ca="true">+IF(OFFSET('Hygiene Data'!$H$12,0,10*ROW('Hygiene Data'!H139))="","",OFFSET('Hygiene Data'!$H$12,0,10*ROW('Hygiene Data'!H139)))</f>
        <v/>
      </c>
      <c r="EE145" s="36" t="str">
        <f ca="true">+IF(OFFSET('Hygiene Data'!$H$13,0,10*ROW('Hygiene Data'!H139))="","",OFFSET('Hygiene Data'!$H$13,0,10*ROW('Hygiene Data'!H139)))</f>
        <v/>
      </c>
      <c r="EF145" s="36" t="str">
        <f ca="true">+IF(OFFSET('Hygiene Data'!$H$14,0,10*ROW('Hygiene Data'!H139))="","",OFFSET('Hygiene Data'!$H$14,0,10*ROW('Hygiene Data'!H139)))</f>
        <v/>
      </c>
    </row>
    <row r="146" x14ac:dyDescent="0.2">
      <c r="A146" s="59" t="str">
        <f ca="true">+IF(OFFSET('Water Data'!$B$1,0,10*ROW('Water Data'!B143))="","",OFFSET('Water Data'!$B$1,0,10*ROW('Water Data'!B143)))</f>
        <v/>
      </c>
      <c r="B146" s="59" t="str">
        <f ca="true">+IF(OFFSET('Water Data'!$A$3,0,10*ROW('Water Data'!A143))="","",OFFSET('Water Data'!$A$3,0,10*ROW('Water Data'!A143)))</f>
        <v/>
      </c>
      <c r="C146" s="59" t="str">
        <f ca="true">+IF(OFFSET('Water Data'!$C$3,0,10*ROW('Water Data'!C143))="","",OFFSET('Water Data'!$C$3,0,10*ROW('Water Data'!C143)))</f>
        <v/>
      </c>
      <c r="D146" s="252"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52"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52"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52"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52"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52"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52"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52"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52"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52"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52"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52"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52"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52"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52"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52"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52"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52"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3"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3"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3"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3"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3"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3"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3"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3"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3"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3"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3"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3"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3"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3"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3"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3"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3"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3"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3"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3"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3"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3"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3"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3"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3"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3"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3"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3"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3"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3"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4"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4"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4"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4"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4"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4"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4"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4"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4"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4"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4"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4"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4"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4"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4"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4"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4"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4"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6" t="str">
        <f ca="true">+IF(OFFSET('Water Data'!$C$28,0,10*ROW('Water Data'!C140))="","",OFFSET('Water Data'!$C$28,0,10*ROW('Water Data'!C140)))</f>
        <v/>
      </c>
      <c r="BT146" s="36" t="str">
        <f ca="true">+IF(OFFSET('Water Data'!$C$29,0,10*ROW('Water Data'!C140))="","",OFFSET('Water Data'!$C$29,0,10*ROW('Water Data'!C140)))</f>
        <v/>
      </c>
      <c r="BU146" s="36" t="str">
        <f ca="true">+IF(OFFSET('Water Data'!$C$30,0,10*ROW('Water Data'!C140))="","",OFFSET('Water Data'!$C$30,0,10*ROW('Water Data'!C140)))</f>
        <v/>
      </c>
      <c r="BV146" s="36" t="str">
        <f ca="true">+IF(OFFSET('Water Data'!$D$28,0,10*ROW('Water Data'!D140))="","",OFFSET('Water Data'!$D$28,0,10*ROW('Water Data'!D140)))</f>
        <v/>
      </c>
      <c r="BW146" s="36" t="str">
        <f ca="true">+IF(OFFSET('Water Data'!$D$29,0,10*ROW('Water Data'!D140))="","",OFFSET('Water Data'!$D$29,0,10*ROW('Water Data'!D140)))</f>
        <v/>
      </c>
      <c r="BX146" s="36" t="str">
        <f ca="true">+IF(OFFSET('Water Data'!$D$30,0,10*ROW('Water Data'!D140))="","",OFFSET('Water Data'!$D$30,0,10*ROW('Water Data'!D140)))</f>
        <v/>
      </c>
      <c r="BY146" s="36" t="str">
        <f ca="true">+IF(OFFSET('Water Data'!$E$28,0,10*ROW('Water Data'!E140))="","",OFFSET('Water Data'!$E$28,0,10*ROW('Water Data'!E140)))</f>
        <v/>
      </c>
      <c r="BZ146" s="36" t="str">
        <f ca="true">+IF(OFFSET('Water Data'!$E$29,0,10*ROW('Water Data'!E140))="","",OFFSET('Water Data'!$E$29,0,10*ROW('Water Data'!E140)))</f>
        <v/>
      </c>
      <c r="CA146" s="36" t="str">
        <f ca="true">+IF(OFFSET('Water Data'!$E$30,0,10*ROW('Water Data'!E140))="","",OFFSET('Water Data'!$E$30,0,10*ROW('Water Data'!E140)))</f>
        <v/>
      </c>
      <c r="CB146" s="36" t="str">
        <f ca="true">+IF(OFFSET('Water Data'!$F$28,0,10*ROW('Water Data'!F140))="","",OFFSET('Water Data'!$F$28,0,10*ROW('Water Data'!F140)))</f>
        <v/>
      </c>
      <c r="CC146" s="36" t="str">
        <f ca="true">+IF(OFFSET('Water Data'!$F$29,0,10*ROW('Water Data'!F140))="","",OFFSET('Water Data'!$F$29,0,10*ROW('Water Data'!F140)))</f>
        <v/>
      </c>
      <c r="CD146" s="36" t="str">
        <f ca="true">+IF(OFFSET('Water Data'!$F$30,0,10*ROW('Water Data'!F140))="","",OFFSET('Water Data'!$F$30,0,10*ROW('Water Data'!F140)))</f>
        <v/>
      </c>
      <c r="CE146" s="36" t="str">
        <f ca="true">+IF(OFFSET('Water Data'!$G$28,0,10*ROW('Water Data'!G140))="","",OFFSET('Water Data'!$G$28,0,10*ROW('Water Data'!G140)))</f>
        <v/>
      </c>
      <c r="CF146" s="36" t="str">
        <f ca="true">+IF(OFFSET('Water Data'!$G$29,0,10*ROW('Water Data'!G140))="","",OFFSET('Water Data'!$G$29,0,10*ROW('Water Data'!G140)))</f>
        <v/>
      </c>
      <c r="CG146" s="36" t="str">
        <f ca="true">+IF(OFFSET('Water Data'!$G$30,0,10*ROW('Water Data'!G140))="","",OFFSET('Water Data'!$G$30,0,10*ROW('Water Data'!G140)))</f>
        <v/>
      </c>
      <c r="CH146" s="36" t="str">
        <f ca="true">+IF(OFFSET('Water Data'!$H$28,0,10*ROW('Water Data'!H140))="","",OFFSET('Water Data'!$H$28,0,10*ROW('Water Data'!H140)))</f>
        <v/>
      </c>
      <c r="CI146" s="36" t="str">
        <f ca="true">+IF(OFFSET('Water Data'!$H$29,0,10*ROW('Water Data'!H140))="","",OFFSET('Water Data'!$H$29,0,10*ROW('Water Data'!H140)))</f>
        <v/>
      </c>
      <c r="CJ146" s="36" t="str">
        <f ca="true">+IF(OFFSET('Water Data'!$H$30,0,10*ROW('Water Data'!H140))="","",OFFSET('Water Data'!$H$30,0,10*ROW('Water Data'!H140)))</f>
        <v/>
      </c>
      <c r="CK146" s="36" t="str">
        <f ca="true">+IF(OFFSET('Sanitation Data'!$C$29,0,10*ROW('Sanitation Data'!C140))="","",OFFSET('Sanitation Data'!$C$29,0,10*ROW('Sanitation Data'!C140)))</f>
        <v/>
      </c>
      <c r="CL146" s="36" t="str">
        <f ca="true">+IF(OFFSET('Sanitation Data'!$C$30,0,10*ROW('Sanitation Data'!C140))="","",OFFSET('Sanitation Data'!$C$30,0,10*ROW('Sanitation Data'!C140)))</f>
        <v/>
      </c>
      <c r="CM146" s="36" t="str">
        <f ca="true">+IF(OFFSET('Sanitation Data'!$C$31,0,10*ROW('Sanitation Data'!C140))="","",OFFSET('Sanitation Data'!$C$31,0,10*ROW('Sanitation Data'!C140)))</f>
        <v/>
      </c>
      <c r="CN146" s="36" t="str">
        <f ca="true">+IF(OFFSET('Sanitation Data'!$C$32,0,10*ROW('Sanitation Data'!C140))="","",OFFSET('Sanitation Data'!$C$32,0,10*ROW('Sanitation Data'!C140)))</f>
        <v/>
      </c>
      <c r="CO146" s="36" t="str">
        <f ca="true">+IF(OFFSET('Sanitation Data'!$C$33,0,10*ROW('Sanitation Data'!C140))="","",OFFSET('Sanitation Data'!$C$33,0,10*ROW('Sanitation Data'!C140)))</f>
        <v/>
      </c>
      <c r="CP146" s="36" t="str">
        <f ca="true">+IF(OFFSET('Sanitation Data'!$D$29,0,10*ROW('Sanitation Data'!D140))="","",OFFSET('Sanitation Data'!$D$29,0,10*ROW('Sanitation Data'!D140)))</f>
        <v/>
      </c>
      <c r="CQ146" s="36" t="str">
        <f ca="true">+IF(OFFSET('Sanitation Data'!$D$30,0,10*ROW('Sanitation Data'!D140))="","",OFFSET('Sanitation Data'!$D$30,0,10*ROW('Sanitation Data'!D140)))</f>
        <v/>
      </c>
      <c r="CR146" s="36" t="str">
        <f ca="true">+IF(OFFSET('Sanitation Data'!$D$31,0,10*ROW('Sanitation Data'!D140))="","",OFFSET('Sanitation Data'!$D$31,0,10*ROW('Sanitation Data'!D140)))</f>
        <v/>
      </c>
      <c r="CS146" s="36" t="str">
        <f ca="true">+IF(OFFSET('Sanitation Data'!$D$32,0,10*ROW('Sanitation Data'!D140))="","",OFFSET('Sanitation Data'!$D$32,0,10*ROW('Sanitation Data'!D140)))</f>
        <v/>
      </c>
      <c r="CT146" s="36" t="str">
        <f ca="true">+IF(OFFSET('Sanitation Data'!$D$33,0,10*ROW('Sanitation Data'!D140))="","",OFFSET('Sanitation Data'!$D$33,0,10*ROW('Sanitation Data'!D140)))</f>
        <v/>
      </c>
      <c r="CU146" s="36" t="str">
        <f ca="true">+IF(OFFSET('Sanitation Data'!$E$29,0,10*ROW('Sanitation Data'!E140))="","",OFFSET('Sanitation Data'!$E$29,0,10*ROW('Sanitation Data'!E140)))</f>
        <v/>
      </c>
      <c r="CV146" s="36" t="str">
        <f ca="true">+IF(OFFSET('Sanitation Data'!$E$30,0,10*ROW('Sanitation Data'!E140))="","",OFFSET('Sanitation Data'!$E$30,0,10*ROW('Sanitation Data'!E140)))</f>
        <v/>
      </c>
      <c r="CW146" s="36" t="str">
        <f ca="true">+IF(OFFSET('Sanitation Data'!$E$31,0,10*ROW('Sanitation Data'!E140))="","",OFFSET('Sanitation Data'!$E$31,0,10*ROW('Sanitation Data'!E140)))</f>
        <v/>
      </c>
      <c r="CX146" s="36" t="str">
        <f ca="true">+IF(OFFSET('Sanitation Data'!$E$32,0,10*ROW('Sanitation Data'!E140))="","",OFFSET('Sanitation Data'!$E$32,0,10*ROW('Sanitation Data'!E140)))</f>
        <v/>
      </c>
      <c r="CY146" s="36" t="str">
        <f ca="true">+IF(OFFSET('Sanitation Data'!$E$33,0,10*ROW('Sanitation Data'!E140))="","",OFFSET('Sanitation Data'!$E$33,0,10*ROW('Sanitation Data'!E140)))</f>
        <v/>
      </c>
      <c r="CZ146" s="36" t="str">
        <f ca="true">+IF(OFFSET('Sanitation Data'!$F$29,0,10*ROW('Sanitation Data'!F140))="","",OFFSET('Sanitation Data'!$F$29,0,10*ROW('Sanitation Data'!F140)))</f>
        <v/>
      </c>
      <c r="DA146" s="36" t="str">
        <f ca="true">+IF(OFFSET('Sanitation Data'!$F$30,0,10*ROW('Sanitation Data'!F140))="","",OFFSET('Sanitation Data'!$F$30,0,10*ROW('Sanitation Data'!F140)))</f>
        <v/>
      </c>
      <c r="DB146" s="36" t="str">
        <f ca="true">+IF(OFFSET('Sanitation Data'!$F$31,0,10*ROW('Sanitation Data'!F140))="","",OFFSET('Sanitation Data'!$F$31,0,10*ROW('Sanitation Data'!F140)))</f>
        <v/>
      </c>
      <c r="DC146" s="36" t="str">
        <f ca="true">+IF(OFFSET('Sanitation Data'!$F$32,0,10*ROW('Sanitation Data'!F140))="","",OFFSET('Sanitation Data'!$F$32,0,10*ROW('Sanitation Data'!F140)))</f>
        <v/>
      </c>
      <c r="DD146" s="36" t="str">
        <f ca="true">+IF(OFFSET('Sanitation Data'!$F$33,0,10*ROW('Sanitation Data'!F140))="","",OFFSET('Sanitation Data'!$F$33,0,10*ROW('Sanitation Data'!F140)))</f>
        <v/>
      </c>
      <c r="DE146" s="36" t="str">
        <f ca="true">+IF(OFFSET('Sanitation Data'!$G$29,0,10*ROW('Sanitation Data'!G140))="","",OFFSET('Sanitation Data'!$G$29,0,10*ROW('Sanitation Data'!G140)))</f>
        <v/>
      </c>
      <c r="DF146" s="36" t="str">
        <f ca="true">+IF(OFFSET('Sanitation Data'!$G$30,0,10*ROW('Sanitation Data'!G140))="","",OFFSET('Sanitation Data'!$G$30,0,10*ROW('Sanitation Data'!G140)))</f>
        <v/>
      </c>
      <c r="DG146" s="36" t="str">
        <f ca="true">+IF(OFFSET('Sanitation Data'!$G$31,0,10*ROW('Sanitation Data'!G140))="","",OFFSET('Sanitation Data'!$G$31,0,10*ROW('Sanitation Data'!G140)))</f>
        <v/>
      </c>
      <c r="DH146" s="36" t="str">
        <f ca="true">+IF(OFFSET('Sanitation Data'!$G$32,0,10*ROW('Sanitation Data'!G140))="","",OFFSET('Sanitation Data'!$G$32,0,10*ROW('Sanitation Data'!G140)))</f>
        <v/>
      </c>
      <c r="DI146" s="36" t="str">
        <f ca="true">+IF(OFFSET('Sanitation Data'!$G$33,0,10*ROW('Sanitation Data'!G140))="","",OFFSET('Sanitation Data'!$G$33,0,10*ROW('Sanitation Data'!G140)))</f>
        <v/>
      </c>
      <c r="DJ146" s="36" t="str">
        <f ca="true">+IF(OFFSET('Sanitation Data'!$H$29,0,10*ROW('Sanitation Data'!H140))="","",OFFSET('Sanitation Data'!$H$29,0,10*ROW('Sanitation Data'!H140)))</f>
        <v/>
      </c>
      <c r="DK146" s="36" t="str">
        <f ca="true">+IF(OFFSET('Sanitation Data'!$H$30,0,10*ROW('Sanitation Data'!H140))="","",OFFSET('Sanitation Data'!$H$30,0,10*ROW('Sanitation Data'!H140)))</f>
        <v/>
      </c>
      <c r="DL146" s="36" t="str">
        <f ca="true">+IF(OFFSET('Sanitation Data'!$H$31,0,10*ROW('Sanitation Data'!H140))="","",OFFSET('Sanitation Data'!$H$31,0,10*ROW('Sanitation Data'!H140)))</f>
        <v/>
      </c>
      <c r="DM146" s="36" t="str">
        <f ca="true">+IF(OFFSET('Sanitation Data'!$H$32,0,10*ROW('Sanitation Data'!H140))="","",OFFSET('Sanitation Data'!$H$32,0,10*ROW('Sanitation Data'!H140)))</f>
        <v/>
      </c>
      <c r="DN146" s="36" t="str">
        <f ca="true">+IF(OFFSET('Sanitation Data'!$H$33,0,10*ROW('Sanitation Data'!H140))="","",OFFSET('Sanitation Data'!$H$33,0,10*ROW('Sanitation Data'!H140)))</f>
        <v/>
      </c>
      <c r="DO146" s="36" t="str">
        <f ca="true">+IF(OFFSET('Hygiene Data'!$C$12,0,10*ROW('Hygiene Data'!C140))="","",OFFSET('Hygiene Data'!$C$12,0,10*ROW('Hygiene Data'!C140)))</f>
        <v/>
      </c>
      <c r="DP146" s="36" t="str">
        <f ca="true">+IF(OFFSET('Hygiene Data'!$C$13,0,10*ROW('Hygiene Data'!C140))="","",OFFSET('Hygiene Data'!$C$13,0,10*ROW('Hygiene Data'!C140)))</f>
        <v/>
      </c>
      <c r="DQ146" s="36" t="str">
        <f ca="true">+IF(OFFSET('Hygiene Data'!$C$14,0,10*ROW('Hygiene Data'!C140))="","",OFFSET('Hygiene Data'!$C$14,0,10*ROW('Hygiene Data'!C140)))</f>
        <v/>
      </c>
      <c r="DR146" s="36" t="str">
        <f ca="true">+IF(OFFSET('Hygiene Data'!$D$12,0,10*ROW('Hygiene Data'!D140))="","",OFFSET('Hygiene Data'!$D$12,0,10*ROW('Hygiene Data'!D140)))</f>
        <v/>
      </c>
      <c r="DS146" s="36" t="str">
        <f ca="true">+IF(OFFSET('Hygiene Data'!$D$13,0,10*ROW('Hygiene Data'!D140))="","",OFFSET('Hygiene Data'!$D$13,0,10*ROW('Hygiene Data'!D140)))</f>
        <v/>
      </c>
      <c r="DT146" s="36" t="str">
        <f ca="true">+IF(OFFSET('Hygiene Data'!$D$14,0,10*ROW('Hygiene Data'!D140))="","",OFFSET('Hygiene Data'!$D$14,0,10*ROW('Hygiene Data'!D140)))</f>
        <v/>
      </c>
      <c r="DU146" s="36" t="str">
        <f ca="true">+IF(OFFSET('Hygiene Data'!$E$12,0,10*ROW('Hygiene Data'!E140))="","",OFFSET('Hygiene Data'!$E$12,0,10*ROW('Hygiene Data'!E140)))</f>
        <v/>
      </c>
      <c r="DV146" s="36" t="str">
        <f ca="true">+IF(OFFSET('Hygiene Data'!$E$13,0,10*ROW('Hygiene Data'!E140))="","",OFFSET('Hygiene Data'!$E$13,0,10*ROW('Hygiene Data'!E140)))</f>
        <v/>
      </c>
      <c r="DW146" s="36" t="str">
        <f ca="true">+IF(OFFSET('Hygiene Data'!$E$14,0,10*ROW('Hygiene Data'!E140))="","",OFFSET('Hygiene Data'!$E$14,0,10*ROW('Hygiene Data'!E140)))</f>
        <v/>
      </c>
      <c r="DX146" s="36" t="str">
        <f ca="true">+IF(OFFSET('Hygiene Data'!$F$12,0,10*ROW('Hygiene Data'!F140))="","",OFFSET('Hygiene Data'!$F$12,0,10*ROW('Hygiene Data'!F140)))</f>
        <v/>
      </c>
      <c r="DY146" s="36" t="str">
        <f ca="true">+IF(OFFSET('Hygiene Data'!$F$13,0,10*ROW('Hygiene Data'!F140))="","",OFFSET('Hygiene Data'!$F$13,0,10*ROW('Hygiene Data'!F140)))</f>
        <v/>
      </c>
      <c r="DZ146" s="36" t="str">
        <f ca="true">+IF(OFFSET('Hygiene Data'!$F$14,0,10*ROW('Hygiene Data'!F140))="","",OFFSET('Hygiene Data'!$F$14,0,10*ROW('Hygiene Data'!F140)))</f>
        <v/>
      </c>
      <c r="EA146" s="36" t="str">
        <f ca="true">+IF(OFFSET('Hygiene Data'!$G$12,0,10*ROW('Hygiene Data'!G140))="","",OFFSET('Hygiene Data'!$G$12,0,10*ROW('Hygiene Data'!G140)))</f>
        <v/>
      </c>
      <c r="EB146" s="36" t="str">
        <f ca="true">+IF(OFFSET('Hygiene Data'!$G$13,0,10*ROW('Hygiene Data'!G140))="","",OFFSET('Hygiene Data'!$G$13,0,10*ROW('Hygiene Data'!G140)))</f>
        <v/>
      </c>
      <c r="EC146" s="36" t="str">
        <f ca="true">+IF(OFFSET('Hygiene Data'!$G$14,0,10*ROW('Hygiene Data'!G140))="","",OFFSET('Hygiene Data'!$G$14,0,10*ROW('Hygiene Data'!G140)))</f>
        <v/>
      </c>
      <c r="ED146" s="36" t="str">
        <f ca="true">+IF(OFFSET('Hygiene Data'!$H$12,0,10*ROW('Hygiene Data'!H140))="","",OFFSET('Hygiene Data'!$H$12,0,10*ROW('Hygiene Data'!H140)))</f>
        <v/>
      </c>
      <c r="EE146" s="36" t="str">
        <f ca="true">+IF(OFFSET('Hygiene Data'!$H$13,0,10*ROW('Hygiene Data'!H140))="","",OFFSET('Hygiene Data'!$H$13,0,10*ROW('Hygiene Data'!H140)))</f>
        <v/>
      </c>
      <c r="EF146" s="36" t="str">
        <f ca="true">+IF(OFFSET('Hygiene Data'!$H$14,0,10*ROW('Hygiene Data'!H140))="","",OFFSET('Hygiene Data'!$H$14,0,10*ROW('Hygiene Data'!H140)))</f>
        <v/>
      </c>
    </row>
    <row r="147" x14ac:dyDescent="0.2">
      <c r="A147" s="59" t="str">
        <f ca="true">+IF(OFFSET('Water Data'!$B$1,0,10*ROW('Water Data'!B144))="","",OFFSET('Water Data'!$B$1,0,10*ROW('Water Data'!B144)))</f>
        <v/>
      </c>
      <c r="B147" s="59" t="str">
        <f ca="true">+IF(OFFSET('Water Data'!$A$3,0,10*ROW('Water Data'!A144))="","",OFFSET('Water Data'!$A$3,0,10*ROW('Water Data'!A144)))</f>
        <v/>
      </c>
      <c r="C147" s="59" t="str">
        <f ca="true">+IF(OFFSET('Water Data'!$C$3,0,10*ROW('Water Data'!C144))="","",OFFSET('Water Data'!$C$3,0,10*ROW('Water Data'!C144)))</f>
        <v/>
      </c>
      <c r="D147" s="252"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52"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52"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52"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52"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52"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52"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52"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52"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52"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52"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52"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52"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52"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52"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52"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52"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52"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3"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3"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3"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3"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3"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3"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3"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3"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3"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3"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3"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3"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3"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3"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3"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3"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3"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3"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3"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3"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3"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3"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3"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3"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3"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3"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3"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3"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3"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3"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4"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4"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4"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4"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4"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4"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4"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4"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4"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4"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4"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4"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4"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4"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4"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4"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4"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4"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6" t="str">
        <f ca="true">+IF(OFFSET('Water Data'!$C$28,0,10*ROW('Water Data'!C141))="","",OFFSET('Water Data'!$C$28,0,10*ROW('Water Data'!C141)))</f>
        <v/>
      </c>
      <c r="BT147" s="36" t="str">
        <f ca="true">+IF(OFFSET('Water Data'!$C$29,0,10*ROW('Water Data'!C141))="","",OFFSET('Water Data'!$C$29,0,10*ROW('Water Data'!C141)))</f>
        <v/>
      </c>
      <c r="BU147" s="36" t="str">
        <f ca="true">+IF(OFFSET('Water Data'!$C$30,0,10*ROW('Water Data'!C141))="","",OFFSET('Water Data'!$C$30,0,10*ROW('Water Data'!C141)))</f>
        <v/>
      </c>
      <c r="BV147" s="36" t="str">
        <f ca="true">+IF(OFFSET('Water Data'!$D$28,0,10*ROW('Water Data'!D141))="","",OFFSET('Water Data'!$D$28,0,10*ROW('Water Data'!D141)))</f>
        <v/>
      </c>
      <c r="BW147" s="36" t="str">
        <f ca="true">+IF(OFFSET('Water Data'!$D$29,0,10*ROW('Water Data'!D141))="","",OFFSET('Water Data'!$D$29,0,10*ROW('Water Data'!D141)))</f>
        <v/>
      </c>
      <c r="BX147" s="36" t="str">
        <f ca="true">+IF(OFFSET('Water Data'!$D$30,0,10*ROW('Water Data'!D141))="","",OFFSET('Water Data'!$D$30,0,10*ROW('Water Data'!D141)))</f>
        <v/>
      </c>
      <c r="BY147" s="36" t="str">
        <f ca="true">+IF(OFFSET('Water Data'!$E$28,0,10*ROW('Water Data'!E141))="","",OFFSET('Water Data'!$E$28,0,10*ROW('Water Data'!E141)))</f>
        <v/>
      </c>
      <c r="BZ147" s="36" t="str">
        <f ca="true">+IF(OFFSET('Water Data'!$E$29,0,10*ROW('Water Data'!E141))="","",OFFSET('Water Data'!$E$29,0,10*ROW('Water Data'!E141)))</f>
        <v/>
      </c>
      <c r="CA147" s="36" t="str">
        <f ca="true">+IF(OFFSET('Water Data'!$E$30,0,10*ROW('Water Data'!E141))="","",OFFSET('Water Data'!$E$30,0,10*ROW('Water Data'!E141)))</f>
        <v/>
      </c>
      <c r="CB147" s="36" t="str">
        <f ca="true">+IF(OFFSET('Water Data'!$F$28,0,10*ROW('Water Data'!F141))="","",OFFSET('Water Data'!$F$28,0,10*ROW('Water Data'!F141)))</f>
        <v/>
      </c>
      <c r="CC147" s="36" t="str">
        <f ca="true">+IF(OFFSET('Water Data'!$F$29,0,10*ROW('Water Data'!F141))="","",OFFSET('Water Data'!$F$29,0,10*ROW('Water Data'!F141)))</f>
        <v/>
      </c>
      <c r="CD147" s="36" t="str">
        <f ca="true">+IF(OFFSET('Water Data'!$F$30,0,10*ROW('Water Data'!F141))="","",OFFSET('Water Data'!$F$30,0,10*ROW('Water Data'!F141)))</f>
        <v/>
      </c>
      <c r="CE147" s="36" t="str">
        <f ca="true">+IF(OFFSET('Water Data'!$G$28,0,10*ROW('Water Data'!G141))="","",OFFSET('Water Data'!$G$28,0,10*ROW('Water Data'!G141)))</f>
        <v/>
      </c>
      <c r="CF147" s="36" t="str">
        <f ca="true">+IF(OFFSET('Water Data'!$G$29,0,10*ROW('Water Data'!G141))="","",OFFSET('Water Data'!$G$29,0,10*ROW('Water Data'!G141)))</f>
        <v/>
      </c>
      <c r="CG147" s="36" t="str">
        <f ca="true">+IF(OFFSET('Water Data'!$G$30,0,10*ROW('Water Data'!G141))="","",OFFSET('Water Data'!$G$30,0,10*ROW('Water Data'!G141)))</f>
        <v/>
      </c>
      <c r="CH147" s="36" t="str">
        <f ca="true">+IF(OFFSET('Water Data'!$H$28,0,10*ROW('Water Data'!H141))="","",OFFSET('Water Data'!$H$28,0,10*ROW('Water Data'!H141)))</f>
        <v/>
      </c>
      <c r="CI147" s="36" t="str">
        <f ca="true">+IF(OFFSET('Water Data'!$H$29,0,10*ROW('Water Data'!H141))="","",OFFSET('Water Data'!$H$29,0,10*ROW('Water Data'!H141)))</f>
        <v/>
      </c>
      <c r="CJ147" s="36" t="str">
        <f ca="true">+IF(OFFSET('Water Data'!$H$30,0,10*ROW('Water Data'!H141))="","",OFFSET('Water Data'!$H$30,0,10*ROW('Water Data'!H141)))</f>
        <v/>
      </c>
      <c r="CK147" s="36" t="str">
        <f ca="true">+IF(OFFSET('Sanitation Data'!$C$29,0,10*ROW('Sanitation Data'!C141))="","",OFFSET('Sanitation Data'!$C$29,0,10*ROW('Sanitation Data'!C141)))</f>
        <v/>
      </c>
      <c r="CL147" s="36" t="str">
        <f ca="true">+IF(OFFSET('Sanitation Data'!$C$30,0,10*ROW('Sanitation Data'!C141))="","",OFFSET('Sanitation Data'!$C$30,0,10*ROW('Sanitation Data'!C141)))</f>
        <v/>
      </c>
      <c r="CM147" s="36" t="str">
        <f ca="true">+IF(OFFSET('Sanitation Data'!$C$31,0,10*ROW('Sanitation Data'!C141))="","",OFFSET('Sanitation Data'!$C$31,0,10*ROW('Sanitation Data'!C141)))</f>
        <v/>
      </c>
      <c r="CN147" s="36" t="str">
        <f ca="true">+IF(OFFSET('Sanitation Data'!$C$32,0,10*ROW('Sanitation Data'!C141))="","",OFFSET('Sanitation Data'!$C$32,0,10*ROW('Sanitation Data'!C141)))</f>
        <v/>
      </c>
      <c r="CO147" s="36" t="str">
        <f ca="true">+IF(OFFSET('Sanitation Data'!$C$33,0,10*ROW('Sanitation Data'!C141))="","",OFFSET('Sanitation Data'!$C$33,0,10*ROW('Sanitation Data'!C141)))</f>
        <v/>
      </c>
      <c r="CP147" s="36" t="str">
        <f ca="true">+IF(OFFSET('Sanitation Data'!$D$29,0,10*ROW('Sanitation Data'!D141))="","",OFFSET('Sanitation Data'!$D$29,0,10*ROW('Sanitation Data'!D141)))</f>
        <v/>
      </c>
      <c r="CQ147" s="36" t="str">
        <f ca="true">+IF(OFFSET('Sanitation Data'!$D$30,0,10*ROW('Sanitation Data'!D141))="","",OFFSET('Sanitation Data'!$D$30,0,10*ROW('Sanitation Data'!D141)))</f>
        <v/>
      </c>
      <c r="CR147" s="36" t="str">
        <f ca="true">+IF(OFFSET('Sanitation Data'!$D$31,0,10*ROW('Sanitation Data'!D141))="","",OFFSET('Sanitation Data'!$D$31,0,10*ROW('Sanitation Data'!D141)))</f>
        <v/>
      </c>
      <c r="CS147" s="36" t="str">
        <f ca="true">+IF(OFFSET('Sanitation Data'!$D$32,0,10*ROW('Sanitation Data'!D141))="","",OFFSET('Sanitation Data'!$D$32,0,10*ROW('Sanitation Data'!D141)))</f>
        <v/>
      </c>
      <c r="CT147" s="36" t="str">
        <f ca="true">+IF(OFFSET('Sanitation Data'!$D$33,0,10*ROW('Sanitation Data'!D141))="","",OFFSET('Sanitation Data'!$D$33,0,10*ROW('Sanitation Data'!D141)))</f>
        <v/>
      </c>
      <c r="CU147" s="36" t="str">
        <f ca="true">+IF(OFFSET('Sanitation Data'!$E$29,0,10*ROW('Sanitation Data'!E141))="","",OFFSET('Sanitation Data'!$E$29,0,10*ROW('Sanitation Data'!E141)))</f>
        <v/>
      </c>
      <c r="CV147" s="36" t="str">
        <f ca="true">+IF(OFFSET('Sanitation Data'!$E$30,0,10*ROW('Sanitation Data'!E141))="","",OFFSET('Sanitation Data'!$E$30,0,10*ROW('Sanitation Data'!E141)))</f>
        <v/>
      </c>
      <c r="CW147" s="36" t="str">
        <f ca="true">+IF(OFFSET('Sanitation Data'!$E$31,0,10*ROW('Sanitation Data'!E141))="","",OFFSET('Sanitation Data'!$E$31,0,10*ROW('Sanitation Data'!E141)))</f>
        <v/>
      </c>
      <c r="CX147" s="36" t="str">
        <f ca="true">+IF(OFFSET('Sanitation Data'!$E$32,0,10*ROW('Sanitation Data'!E141))="","",OFFSET('Sanitation Data'!$E$32,0,10*ROW('Sanitation Data'!E141)))</f>
        <v/>
      </c>
      <c r="CY147" s="36" t="str">
        <f ca="true">+IF(OFFSET('Sanitation Data'!$E$33,0,10*ROW('Sanitation Data'!E141))="","",OFFSET('Sanitation Data'!$E$33,0,10*ROW('Sanitation Data'!E141)))</f>
        <v/>
      </c>
      <c r="CZ147" s="36" t="str">
        <f ca="true">+IF(OFFSET('Sanitation Data'!$F$29,0,10*ROW('Sanitation Data'!F141))="","",OFFSET('Sanitation Data'!$F$29,0,10*ROW('Sanitation Data'!F141)))</f>
        <v/>
      </c>
      <c r="DA147" s="36" t="str">
        <f ca="true">+IF(OFFSET('Sanitation Data'!$F$30,0,10*ROW('Sanitation Data'!F141))="","",OFFSET('Sanitation Data'!$F$30,0,10*ROW('Sanitation Data'!F141)))</f>
        <v/>
      </c>
      <c r="DB147" s="36" t="str">
        <f ca="true">+IF(OFFSET('Sanitation Data'!$F$31,0,10*ROW('Sanitation Data'!F141))="","",OFFSET('Sanitation Data'!$F$31,0,10*ROW('Sanitation Data'!F141)))</f>
        <v/>
      </c>
      <c r="DC147" s="36" t="str">
        <f ca="true">+IF(OFFSET('Sanitation Data'!$F$32,0,10*ROW('Sanitation Data'!F141))="","",OFFSET('Sanitation Data'!$F$32,0,10*ROW('Sanitation Data'!F141)))</f>
        <v/>
      </c>
      <c r="DD147" s="36" t="str">
        <f ca="true">+IF(OFFSET('Sanitation Data'!$F$33,0,10*ROW('Sanitation Data'!F141))="","",OFFSET('Sanitation Data'!$F$33,0,10*ROW('Sanitation Data'!F141)))</f>
        <v/>
      </c>
      <c r="DE147" s="36" t="str">
        <f ca="true">+IF(OFFSET('Sanitation Data'!$G$29,0,10*ROW('Sanitation Data'!G141))="","",OFFSET('Sanitation Data'!$G$29,0,10*ROW('Sanitation Data'!G141)))</f>
        <v/>
      </c>
      <c r="DF147" s="36" t="str">
        <f ca="true">+IF(OFFSET('Sanitation Data'!$G$30,0,10*ROW('Sanitation Data'!G141))="","",OFFSET('Sanitation Data'!$G$30,0,10*ROW('Sanitation Data'!G141)))</f>
        <v/>
      </c>
      <c r="DG147" s="36" t="str">
        <f ca="true">+IF(OFFSET('Sanitation Data'!$G$31,0,10*ROW('Sanitation Data'!G141))="","",OFFSET('Sanitation Data'!$G$31,0,10*ROW('Sanitation Data'!G141)))</f>
        <v/>
      </c>
      <c r="DH147" s="36" t="str">
        <f ca="true">+IF(OFFSET('Sanitation Data'!$G$32,0,10*ROW('Sanitation Data'!G141))="","",OFFSET('Sanitation Data'!$G$32,0,10*ROW('Sanitation Data'!G141)))</f>
        <v/>
      </c>
      <c r="DI147" s="36" t="str">
        <f ca="true">+IF(OFFSET('Sanitation Data'!$G$33,0,10*ROW('Sanitation Data'!G141))="","",OFFSET('Sanitation Data'!$G$33,0,10*ROW('Sanitation Data'!G141)))</f>
        <v/>
      </c>
      <c r="DJ147" s="36" t="str">
        <f ca="true">+IF(OFFSET('Sanitation Data'!$H$29,0,10*ROW('Sanitation Data'!H141))="","",OFFSET('Sanitation Data'!$H$29,0,10*ROW('Sanitation Data'!H141)))</f>
        <v/>
      </c>
      <c r="DK147" s="36" t="str">
        <f ca="true">+IF(OFFSET('Sanitation Data'!$H$30,0,10*ROW('Sanitation Data'!H141))="","",OFFSET('Sanitation Data'!$H$30,0,10*ROW('Sanitation Data'!H141)))</f>
        <v/>
      </c>
      <c r="DL147" s="36" t="str">
        <f ca="true">+IF(OFFSET('Sanitation Data'!$H$31,0,10*ROW('Sanitation Data'!H141))="","",OFFSET('Sanitation Data'!$H$31,0,10*ROW('Sanitation Data'!H141)))</f>
        <v/>
      </c>
      <c r="DM147" s="36" t="str">
        <f ca="true">+IF(OFFSET('Sanitation Data'!$H$32,0,10*ROW('Sanitation Data'!H141))="","",OFFSET('Sanitation Data'!$H$32,0,10*ROW('Sanitation Data'!H141)))</f>
        <v/>
      </c>
      <c r="DN147" s="36" t="str">
        <f ca="true">+IF(OFFSET('Sanitation Data'!$H$33,0,10*ROW('Sanitation Data'!H141))="","",OFFSET('Sanitation Data'!$H$33,0,10*ROW('Sanitation Data'!H141)))</f>
        <v/>
      </c>
      <c r="DO147" s="36" t="str">
        <f ca="true">+IF(OFFSET('Hygiene Data'!$C$12,0,10*ROW('Hygiene Data'!C141))="","",OFFSET('Hygiene Data'!$C$12,0,10*ROW('Hygiene Data'!C141)))</f>
        <v/>
      </c>
      <c r="DP147" s="36" t="str">
        <f ca="true">+IF(OFFSET('Hygiene Data'!$C$13,0,10*ROW('Hygiene Data'!C141))="","",OFFSET('Hygiene Data'!$C$13,0,10*ROW('Hygiene Data'!C141)))</f>
        <v/>
      </c>
      <c r="DQ147" s="36" t="str">
        <f ca="true">+IF(OFFSET('Hygiene Data'!$C$14,0,10*ROW('Hygiene Data'!C141))="","",OFFSET('Hygiene Data'!$C$14,0,10*ROW('Hygiene Data'!C141)))</f>
        <v/>
      </c>
      <c r="DR147" s="36" t="str">
        <f ca="true">+IF(OFFSET('Hygiene Data'!$D$12,0,10*ROW('Hygiene Data'!D141))="","",OFFSET('Hygiene Data'!$D$12,0,10*ROW('Hygiene Data'!D141)))</f>
        <v/>
      </c>
      <c r="DS147" s="36" t="str">
        <f ca="true">+IF(OFFSET('Hygiene Data'!$D$13,0,10*ROW('Hygiene Data'!D141))="","",OFFSET('Hygiene Data'!$D$13,0,10*ROW('Hygiene Data'!D141)))</f>
        <v/>
      </c>
      <c r="DT147" s="36" t="str">
        <f ca="true">+IF(OFFSET('Hygiene Data'!$D$14,0,10*ROW('Hygiene Data'!D141))="","",OFFSET('Hygiene Data'!$D$14,0,10*ROW('Hygiene Data'!D141)))</f>
        <v/>
      </c>
      <c r="DU147" s="36" t="str">
        <f ca="true">+IF(OFFSET('Hygiene Data'!$E$12,0,10*ROW('Hygiene Data'!E141))="","",OFFSET('Hygiene Data'!$E$12,0,10*ROW('Hygiene Data'!E141)))</f>
        <v/>
      </c>
      <c r="DV147" s="36" t="str">
        <f ca="true">+IF(OFFSET('Hygiene Data'!$E$13,0,10*ROW('Hygiene Data'!E141))="","",OFFSET('Hygiene Data'!$E$13,0,10*ROW('Hygiene Data'!E141)))</f>
        <v/>
      </c>
      <c r="DW147" s="36" t="str">
        <f ca="true">+IF(OFFSET('Hygiene Data'!$E$14,0,10*ROW('Hygiene Data'!E141))="","",OFFSET('Hygiene Data'!$E$14,0,10*ROW('Hygiene Data'!E141)))</f>
        <v/>
      </c>
      <c r="DX147" s="36" t="str">
        <f ca="true">+IF(OFFSET('Hygiene Data'!$F$12,0,10*ROW('Hygiene Data'!F141))="","",OFFSET('Hygiene Data'!$F$12,0,10*ROW('Hygiene Data'!F141)))</f>
        <v/>
      </c>
      <c r="DY147" s="36" t="str">
        <f ca="true">+IF(OFFSET('Hygiene Data'!$F$13,0,10*ROW('Hygiene Data'!F141))="","",OFFSET('Hygiene Data'!$F$13,0,10*ROW('Hygiene Data'!F141)))</f>
        <v/>
      </c>
      <c r="DZ147" s="36" t="str">
        <f ca="true">+IF(OFFSET('Hygiene Data'!$F$14,0,10*ROW('Hygiene Data'!F141))="","",OFFSET('Hygiene Data'!$F$14,0,10*ROW('Hygiene Data'!F141)))</f>
        <v/>
      </c>
      <c r="EA147" s="36" t="str">
        <f ca="true">+IF(OFFSET('Hygiene Data'!$G$12,0,10*ROW('Hygiene Data'!G141))="","",OFFSET('Hygiene Data'!$G$12,0,10*ROW('Hygiene Data'!G141)))</f>
        <v/>
      </c>
      <c r="EB147" s="36" t="str">
        <f ca="true">+IF(OFFSET('Hygiene Data'!$G$13,0,10*ROW('Hygiene Data'!G141))="","",OFFSET('Hygiene Data'!$G$13,0,10*ROW('Hygiene Data'!G141)))</f>
        <v/>
      </c>
      <c r="EC147" s="36" t="str">
        <f ca="true">+IF(OFFSET('Hygiene Data'!$G$14,0,10*ROW('Hygiene Data'!G141))="","",OFFSET('Hygiene Data'!$G$14,0,10*ROW('Hygiene Data'!G141)))</f>
        <v/>
      </c>
      <c r="ED147" s="36" t="str">
        <f ca="true">+IF(OFFSET('Hygiene Data'!$H$12,0,10*ROW('Hygiene Data'!H141))="","",OFFSET('Hygiene Data'!$H$12,0,10*ROW('Hygiene Data'!H141)))</f>
        <v/>
      </c>
      <c r="EE147" s="36" t="str">
        <f ca="true">+IF(OFFSET('Hygiene Data'!$H$13,0,10*ROW('Hygiene Data'!H141))="","",OFFSET('Hygiene Data'!$H$13,0,10*ROW('Hygiene Data'!H141)))</f>
        <v/>
      </c>
      <c r="EF147" s="36" t="str">
        <f ca="true">+IF(OFFSET('Hygiene Data'!$H$14,0,10*ROW('Hygiene Data'!H141))="","",OFFSET('Hygiene Data'!$H$14,0,10*ROW('Hygiene Data'!H141)))</f>
        <v/>
      </c>
    </row>
    <row r="148" x14ac:dyDescent="0.2">
      <c r="A148" s="59" t="str">
        <f ca="true">+IF(OFFSET('Water Data'!$B$1,0,10*ROW('Water Data'!B145))="","",OFFSET('Water Data'!$B$1,0,10*ROW('Water Data'!B145)))</f>
        <v/>
      </c>
      <c r="B148" s="59" t="str">
        <f ca="true">+IF(OFFSET('Water Data'!$A$3,0,10*ROW('Water Data'!A145))="","",OFFSET('Water Data'!$A$3,0,10*ROW('Water Data'!A145)))</f>
        <v/>
      </c>
      <c r="C148" s="59" t="str">
        <f ca="true">+IF(OFFSET('Water Data'!$C$3,0,10*ROW('Water Data'!C145))="","",OFFSET('Water Data'!$C$3,0,10*ROW('Water Data'!C145)))</f>
        <v/>
      </c>
      <c r="D148" s="252"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52"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52"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52"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52"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52"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52"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52"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52"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52"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52"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52"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52"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52"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52"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52"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52"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52"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3"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3"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3"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3"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3"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3"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3"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3"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3"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3"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3"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3"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3"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3"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3"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3"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3"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3"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3"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3"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3"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3"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3"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3"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3"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3"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3"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3"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3"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3"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4"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4"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4"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4"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4"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4"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4"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4"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4"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4"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4"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4"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4"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4"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4"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4"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4"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4"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6" t="str">
        <f ca="true">+IF(OFFSET('Water Data'!$C$28,0,10*ROW('Water Data'!C142))="","",OFFSET('Water Data'!$C$28,0,10*ROW('Water Data'!C142)))</f>
        <v/>
      </c>
      <c r="BT148" s="36" t="str">
        <f ca="true">+IF(OFFSET('Water Data'!$C$29,0,10*ROW('Water Data'!C142))="","",OFFSET('Water Data'!$C$29,0,10*ROW('Water Data'!C142)))</f>
        <v/>
      </c>
      <c r="BU148" s="36" t="str">
        <f ca="true">+IF(OFFSET('Water Data'!$C$30,0,10*ROW('Water Data'!C142))="","",OFFSET('Water Data'!$C$30,0,10*ROW('Water Data'!C142)))</f>
        <v/>
      </c>
      <c r="BV148" s="36" t="str">
        <f ca="true">+IF(OFFSET('Water Data'!$D$28,0,10*ROW('Water Data'!D142))="","",OFFSET('Water Data'!$D$28,0,10*ROW('Water Data'!D142)))</f>
        <v/>
      </c>
      <c r="BW148" s="36" t="str">
        <f ca="true">+IF(OFFSET('Water Data'!$D$29,0,10*ROW('Water Data'!D142))="","",OFFSET('Water Data'!$D$29,0,10*ROW('Water Data'!D142)))</f>
        <v/>
      </c>
      <c r="BX148" s="36" t="str">
        <f ca="true">+IF(OFFSET('Water Data'!$D$30,0,10*ROW('Water Data'!D142))="","",OFFSET('Water Data'!$D$30,0,10*ROW('Water Data'!D142)))</f>
        <v/>
      </c>
      <c r="BY148" s="36" t="str">
        <f ca="true">+IF(OFFSET('Water Data'!$E$28,0,10*ROW('Water Data'!E142))="","",OFFSET('Water Data'!$E$28,0,10*ROW('Water Data'!E142)))</f>
        <v/>
      </c>
      <c r="BZ148" s="36" t="str">
        <f ca="true">+IF(OFFSET('Water Data'!$E$29,0,10*ROW('Water Data'!E142))="","",OFFSET('Water Data'!$E$29,0,10*ROW('Water Data'!E142)))</f>
        <v/>
      </c>
      <c r="CA148" s="36" t="str">
        <f ca="true">+IF(OFFSET('Water Data'!$E$30,0,10*ROW('Water Data'!E142))="","",OFFSET('Water Data'!$E$30,0,10*ROW('Water Data'!E142)))</f>
        <v/>
      </c>
      <c r="CB148" s="36" t="str">
        <f ca="true">+IF(OFFSET('Water Data'!$F$28,0,10*ROW('Water Data'!F142))="","",OFFSET('Water Data'!$F$28,0,10*ROW('Water Data'!F142)))</f>
        <v/>
      </c>
      <c r="CC148" s="36" t="str">
        <f ca="true">+IF(OFFSET('Water Data'!$F$29,0,10*ROW('Water Data'!F142))="","",OFFSET('Water Data'!$F$29,0,10*ROW('Water Data'!F142)))</f>
        <v/>
      </c>
      <c r="CD148" s="36" t="str">
        <f ca="true">+IF(OFFSET('Water Data'!$F$30,0,10*ROW('Water Data'!F142))="","",OFFSET('Water Data'!$F$30,0,10*ROW('Water Data'!F142)))</f>
        <v/>
      </c>
      <c r="CE148" s="36" t="str">
        <f ca="true">+IF(OFFSET('Water Data'!$G$28,0,10*ROW('Water Data'!G142))="","",OFFSET('Water Data'!$G$28,0,10*ROW('Water Data'!G142)))</f>
        <v/>
      </c>
      <c r="CF148" s="36" t="str">
        <f ca="true">+IF(OFFSET('Water Data'!$G$29,0,10*ROW('Water Data'!G142))="","",OFFSET('Water Data'!$G$29,0,10*ROW('Water Data'!G142)))</f>
        <v/>
      </c>
      <c r="CG148" s="36" t="str">
        <f ca="true">+IF(OFFSET('Water Data'!$G$30,0,10*ROW('Water Data'!G142))="","",OFFSET('Water Data'!$G$30,0,10*ROW('Water Data'!G142)))</f>
        <v/>
      </c>
      <c r="CH148" s="36" t="str">
        <f ca="true">+IF(OFFSET('Water Data'!$H$28,0,10*ROW('Water Data'!H142))="","",OFFSET('Water Data'!$H$28,0,10*ROW('Water Data'!H142)))</f>
        <v/>
      </c>
      <c r="CI148" s="36" t="str">
        <f ca="true">+IF(OFFSET('Water Data'!$H$29,0,10*ROW('Water Data'!H142))="","",OFFSET('Water Data'!$H$29,0,10*ROW('Water Data'!H142)))</f>
        <v/>
      </c>
      <c r="CJ148" s="36" t="str">
        <f ca="true">+IF(OFFSET('Water Data'!$H$30,0,10*ROW('Water Data'!H142))="","",OFFSET('Water Data'!$H$30,0,10*ROW('Water Data'!H142)))</f>
        <v/>
      </c>
      <c r="CK148" s="36" t="str">
        <f ca="true">+IF(OFFSET('Sanitation Data'!$C$29,0,10*ROW('Sanitation Data'!C142))="","",OFFSET('Sanitation Data'!$C$29,0,10*ROW('Sanitation Data'!C142)))</f>
        <v/>
      </c>
      <c r="CL148" s="36" t="str">
        <f ca="true">+IF(OFFSET('Sanitation Data'!$C$30,0,10*ROW('Sanitation Data'!C142))="","",OFFSET('Sanitation Data'!$C$30,0,10*ROW('Sanitation Data'!C142)))</f>
        <v/>
      </c>
      <c r="CM148" s="36" t="str">
        <f ca="true">+IF(OFFSET('Sanitation Data'!$C$31,0,10*ROW('Sanitation Data'!C142))="","",OFFSET('Sanitation Data'!$C$31,0,10*ROW('Sanitation Data'!C142)))</f>
        <v/>
      </c>
      <c r="CN148" s="36" t="str">
        <f ca="true">+IF(OFFSET('Sanitation Data'!$C$32,0,10*ROW('Sanitation Data'!C142))="","",OFFSET('Sanitation Data'!$C$32,0,10*ROW('Sanitation Data'!C142)))</f>
        <v/>
      </c>
      <c r="CO148" s="36" t="str">
        <f ca="true">+IF(OFFSET('Sanitation Data'!$C$33,0,10*ROW('Sanitation Data'!C142))="","",OFFSET('Sanitation Data'!$C$33,0,10*ROW('Sanitation Data'!C142)))</f>
        <v/>
      </c>
      <c r="CP148" s="36" t="str">
        <f ca="true">+IF(OFFSET('Sanitation Data'!$D$29,0,10*ROW('Sanitation Data'!D142))="","",OFFSET('Sanitation Data'!$D$29,0,10*ROW('Sanitation Data'!D142)))</f>
        <v/>
      </c>
      <c r="CQ148" s="36" t="str">
        <f ca="true">+IF(OFFSET('Sanitation Data'!$D$30,0,10*ROW('Sanitation Data'!D142))="","",OFFSET('Sanitation Data'!$D$30,0,10*ROW('Sanitation Data'!D142)))</f>
        <v/>
      </c>
      <c r="CR148" s="36" t="str">
        <f ca="true">+IF(OFFSET('Sanitation Data'!$D$31,0,10*ROW('Sanitation Data'!D142))="","",OFFSET('Sanitation Data'!$D$31,0,10*ROW('Sanitation Data'!D142)))</f>
        <v/>
      </c>
      <c r="CS148" s="36" t="str">
        <f ca="true">+IF(OFFSET('Sanitation Data'!$D$32,0,10*ROW('Sanitation Data'!D142))="","",OFFSET('Sanitation Data'!$D$32,0,10*ROW('Sanitation Data'!D142)))</f>
        <v/>
      </c>
      <c r="CT148" s="36" t="str">
        <f ca="true">+IF(OFFSET('Sanitation Data'!$D$33,0,10*ROW('Sanitation Data'!D142))="","",OFFSET('Sanitation Data'!$D$33,0,10*ROW('Sanitation Data'!D142)))</f>
        <v/>
      </c>
      <c r="CU148" s="36" t="str">
        <f ca="true">+IF(OFFSET('Sanitation Data'!$E$29,0,10*ROW('Sanitation Data'!E142))="","",OFFSET('Sanitation Data'!$E$29,0,10*ROW('Sanitation Data'!E142)))</f>
        <v/>
      </c>
      <c r="CV148" s="36" t="str">
        <f ca="true">+IF(OFFSET('Sanitation Data'!$E$30,0,10*ROW('Sanitation Data'!E142))="","",OFFSET('Sanitation Data'!$E$30,0,10*ROW('Sanitation Data'!E142)))</f>
        <v/>
      </c>
      <c r="CW148" s="36" t="str">
        <f ca="true">+IF(OFFSET('Sanitation Data'!$E$31,0,10*ROW('Sanitation Data'!E142))="","",OFFSET('Sanitation Data'!$E$31,0,10*ROW('Sanitation Data'!E142)))</f>
        <v/>
      </c>
      <c r="CX148" s="36" t="str">
        <f ca="true">+IF(OFFSET('Sanitation Data'!$E$32,0,10*ROW('Sanitation Data'!E142))="","",OFFSET('Sanitation Data'!$E$32,0,10*ROW('Sanitation Data'!E142)))</f>
        <v/>
      </c>
      <c r="CY148" s="36" t="str">
        <f ca="true">+IF(OFFSET('Sanitation Data'!$E$33,0,10*ROW('Sanitation Data'!E142))="","",OFFSET('Sanitation Data'!$E$33,0,10*ROW('Sanitation Data'!E142)))</f>
        <v/>
      </c>
      <c r="CZ148" s="36" t="str">
        <f ca="true">+IF(OFFSET('Sanitation Data'!$F$29,0,10*ROW('Sanitation Data'!F142))="","",OFFSET('Sanitation Data'!$F$29,0,10*ROW('Sanitation Data'!F142)))</f>
        <v/>
      </c>
      <c r="DA148" s="36" t="str">
        <f ca="true">+IF(OFFSET('Sanitation Data'!$F$30,0,10*ROW('Sanitation Data'!F142))="","",OFFSET('Sanitation Data'!$F$30,0,10*ROW('Sanitation Data'!F142)))</f>
        <v/>
      </c>
      <c r="DB148" s="36" t="str">
        <f ca="true">+IF(OFFSET('Sanitation Data'!$F$31,0,10*ROW('Sanitation Data'!F142))="","",OFFSET('Sanitation Data'!$F$31,0,10*ROW('Sanitation Data'!F142)))</f>
        <v/>
      </c>
      <c r="DC148" s="36" t="str">
        <f ca="true">+IF(OFFSET('Sanitation Data'!$F$32,0,10*ROW('Sanitation Data'!F142))="","",OFFSET('Sanitation Data'!$F$32,0,10*ROW('Sanitation Data'!F142)))</f>
        <v/>
      </c>
      <c r="DD148" s="36" t="str">
        <f ca="true">+IF(OFFSET('Sanitation Data'!$F$33,0,10*ROW('Sanitation Data'!F142))="","",OFFSET('Sanitation Data'!$F$33,0,10*ROW('Sanitation Data'!F142)))</f>
        <v/>
      </c>
      <c r="DE148" s="36" t="str">
        <f ca="true">+IF(OFFSET('Sanitation Data'!$G$29,0,10*ROW('Sanitation Data'!G142))="","",OFFSET('Sanitation Data'!$G$29,0,10*ROW('Sanitation Data'!G142)))</f>
        <v/>
      </c>
      <c r="DF148" s="36" t="str">
        <f ca="true">+IF(OFFSET('Sanitation Data'!$G$30,0,10*ROW('Sanitation Data'!G142))="","",OFFSET('Sanitation Data'!$G$30,0,10*ROW('Sanitation Data'!G142)))</f>
        <v/>
      </c>
      <c r="DG148" s="36" t="str">
        <f ca="true">+IF(OFFSET('Sanitation Data'!$G$31,0,10*ROW('Sanitation Data'!G142))="","",OFFSET('Sanitation Data'!$G$31,0,10*ROW('Sanitation Data'!G142)))</f>
        <v/>
      </c>
      <c r="DH148" s="36" t="str">
        <f ca="true">+IF(OFFSET('Sanitation Data'!$G$32,0,10*ROW('Sanitation Data'!G142))="","",OFFSET('Sanitation Data'!$G$32,0,10*ROW('Sanitation Data'!G142)))</f>
        <v/>
      </c>
      <c r="DI148" s="36" t="str">
        <f ca="true">+IF(OFFSET('Sanitation Data'!$G$33,0,10*ROW('Sanitation Data'!G142))="","",OFFSET('Sanitation Data'!$G$33,0,10*ROW('Sanitation Data'!G142)))</f>
        <v/>
      </c>
      <c r="DJ148" s="36" t="str">
        <f ca="true">+IF(OFFSET('Sanitation Data'!$H$29,0,10*ROW('Sanitation Data'!H142))="","",OFFSET('Sanitation Data'!$H$29,0,10*ROW('Sanitation Data'!H142)))</f>
        <v/>
      </c>
      <c r="DK148" s="36" t="str">
        <f ca="true">+IF(OFFSET('Sanitation Data'!$H$30,0,10*ROW('Sanitation Data'!H142))="","",OFFSET('Sanitation Data'!$H$30,0,10*ROW('Sanitation Data'!H142)))</f>
        <v/>
      </c>
      <c r="DL148" s="36" t="str">
        <f ca="true">+IF(OFFSET('Sanitation Data'!$H$31,0,10*ROW('Sanitation Data'!H142))="","",OFFSET('Sanitation Data'!$H$31,0,10*ROW('Sanitation Data'!H142)))</f>
        <v/>
      </c>
      <c r="DM148" s="36" t="str">
        <f ca="true">+IF(OFFSET('Sanitation Data'!$H$32,0,10*ROW('Sanitation Data'!H142))="","",OFFSET('Sanitation Data'!$H$32,0,10*ROW('Sanitation Data'!H142)))</f>
        <v/>
      </c>
      <c r="DN148" s="36" t="str">
        <f ca="true">+IF(OFFSET('Sanitation Data'!$H$33,0,10*ROW('Sanitation Data'!H142))="","",OFFSET('Sanitation Data'!$H$33,0,10*ROW('Sanitation Data'!H142)))</f>
        <v/>
      </c>
      <c r="DO148" s="36" t="str">
        <f ca="true">+IF(OFFSET('Hygiene Data'!$C$12,0,10*ROW('Hygiene Data'!C142))="","",OFFSET('Hygiene Data'!$C$12,0,10*ROW('Hygiene Data'!C142)))</f>
        <v/>
      </c>
      <c r="DP148" s="36" t="str">
        <f ca="true">+IF(OFFSET('Hygiene Data'!$C$13,0,10*ROW('Hygiene Data'!C142))="","",OFFSET('Hygiene Data'!$C$13,0,10*ROW('Hygiene Data'!C142)))</f>
        <v/>
      </c>
      <c r="DQ148" s="36" t="str">
        <f ca="true">+IF(OFFSET('Hygiene Data'!$C$14,0,10*ROW('Hygiene Data'!C142))="","",OFFSET('Hygiene Data'!$C$14,0,10*ROW('Hygiene Data'!C142)))</f>
        <v/>
      </c>
      <c r="DR148" s="36" t="str">
        <f ca="true">+IF(OFFSET('Hygiene Data'!$D$12,0,10*ROW('Hygiene Data'!D142))="","",OFFSET('Hygiene Data'!$D$12,0,10*ROW('Hygiene Data'!D142)))</f>
        <v/>
      </c>
      <c r="DS148" s="36" t="str">
        <f ca="true">+IF(OFFSET('Hygiene Data'!$D$13,0,10*ROW('Hygiene Data'!D142))="","",OFFSET('Hygiene Data'!$D$13,0,10*ROW('Hygiene Data'!D142)))</f>
        <v/>
      </c>
      <c r="DT148" s="36" t="str">
        <f ca="true">+IF(OFFSET('Hygiene Data'!$D$14,0,10*ROW('Hygiene Data'!D142))="","",OFFSET('Hygiene Data'!$D$14,0,10*ROW('Hygiene Data'!D142)))</f>
        <v/>
      </c>
      <c r="DU148" s="36" t="str">
        <f ca="true">+IF(OFFSET('Hygiene Data'!$E$12,0,10*ROW('Hygiene Data'!E142))="","",OFFSET('Hygiene Data'!$E$12,0,10*ROW('Hygiene Data'!E142)))</f>
        <v/>
      </c>
      <c r="DV148" s="36" t="str">
        <f ca="true">+IF(OFFSET('Hygiene Data'!$E$13,0,10*ROW('Hygiene Data'!E142))="","",OFFSET('Hygiene Data'!$E$13,0,10*ROW('Hygiene Data'!E142)))</f>
        <v/>
      </c>
      <c r="DW148" s="36" t="str">
        <f ca="true">+IF(OFFSET('Hygiene Data'!$E$14,0,10*ROW('Hygiene Data'!E142))="","",OFFSET('Hygiene Data'!$E$14,0,10*ROW('Hygiene Data'!E142)))</f>
        <v/>
      </c>
      <c r="DX148" s="36" t="str">
        <f ca="true">+IF(OFFSET('Hygiene Data'!$F$12,0,10*ROW('Hygiene Data'!F142))="","",OFFSET('Hygiene Data'!$F$12,0,10*ROW('Hygiene Data'!F142)))</f>
        <v/>
      </c>
      <c r="DY148" s="36" t="str">
        <f ca="true">+IF(OFFSET('Hygiene Data'!$F$13,0,10*ROW('Hygiene Data'!F142))="","",OFFSET('Hygiene Data'!$F$13,0,10*ROW('Hygiene Data'!F142)))</f>
        <v/>
      </c>
      <c r="DZ148" s="36" t="str">
        <f ca="true">+IF(OFFSET('Hygiene Data'!$F$14,0,10*ROW('Hygiene Data'!F142))="","",OFFSET('Hygiene Data'!$F$14,0,10*ROW('Hygiene Data'!F142)))</f>
        <v/>
      </c>
      <c r="EA148" s="36" t="str">
        <f ca="true">+IF(OFFSET('Hygiene Data'!$G$12,0,10*ROW('Hygiene Data'!G142))="","",OFFSET('Hygiene Data'!$G$12,0,10*ROW('Hygiene Data'!G142)))</f>
        <v/>
      </c>
      <c r="EB148" s="36" t="str">
        <f ca="true">+IF(OFFSET('Hygiene Data'!$G$13,0,10*ROW('Hygiene Data'!G142))="","",OFFSET('Hygiene Data'!$G$13,0,10*ROW('Hygiene Data'!G142)))</f>
        <v/>
      </c>
      <c r="EC148" s="36" t="str">
        <f ca="true">+IF(OFFSET('Hygiene Data'!$G$14,0,10*ROW('Hygiene Data'!G142))="","",OFFSET('Hygiene Data'!$G$14,0,10*ROW('Hygiene Data'!G142)))</f>
        <v/>
      </c>
      <c r="ED148" s="36" t="str">
        <f ca="true">+IF(OFFSET('Hygiene Data'!$H$12,0,10*ROW('Hygiene Data'!H142))="","",OFFSET('Hygiene Data'!$H$12,0,10*ROW('Hygiene Data'!H142)))</f>
        <v/>
      </c>
      <c r="EE148" s="36" t="str">
        <f ca="true">+IF(OFFSET('Hygiene Data'!$H$13,0,10*ROW('Hygiene Data'!H142))="","",OFFSET('Hygiene Data'!$H$13,0,10*ROW('Hygiene Data'!H142)))</f>
        <v/>
      </c>
      <c r="EF148" s="36" t="str">
        <f ca="true">+IF(OFFSET('Hygiene Data'!$H$14,0,10*ROW('Hygiene Data'!H142))="","",OFFSET('Hygiene Data'!$H$14,0,10*ROW('Hygiene Data'!H142)))</f>
        <v/>
      </c>
    </row>
    <row r="149" x14ac:dyDescent="0.2">
      <c r="A149" s="59" t="str">
        <f ca="true">+IF(OFFSET('Water Data'!$B$1,0,10*ROW('Water Data'!B146))="","",OFFSET('Water Data'!$B$1,0,10*ROW('Water Data'!B146)))</f>
        <v/>
      </c>
      <c r="B149" s="59" t="str">
        <f ca="true">+IF(OFFSET('Water Data'!$A$3,0,10*ROW('Water Data'!A146))="","",OFFSET('Water Data'!$A$3,0,10*ROW('Water Data'!A146)))</f>
        <v/>
      </c>
      <c r="C149" s="59" t="str">
        <f ca="true">+IF(OFFSET('Water Data'!$C$3,0,10*ROW('Water Data'!C146))="","",OFFSET('Water Data'!$C$3,0,10*ROW('Water Data'!C146)))</f>
        <v/>
      </c>
      <c r="D149" s="252"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52"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52"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52"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52"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52"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52"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52"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52"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52"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52"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52"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52"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52"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52"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52"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52"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52"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3"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3"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3"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3"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3"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3"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3"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3"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3"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3"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3"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3"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3"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3"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3"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3"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3"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3"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3"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3"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3"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3"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3"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3"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3"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3"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3"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3"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3"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3"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4"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4"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4"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4"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4"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4"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4"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4"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4"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4"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4"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4"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4"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4"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4"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4"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4"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4"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6" t="str">
        <f ca="true">+IF(OFFSET('Water Data'!$C$28,0,10*ROW('Water Data'!C143))="","",OFFSET('Water Data'!$C$28,0,10*ROW('Water Data'!C143)))</f>
        <v/>
      </c>
      <c r="BT149" s="36" t="str">
        <f ca="true">+IF(OFFSET('Water Data'!$C$29,0,10*ROW('Water Data'!C143))="","",OFFSET('Water Data'!$C$29,0,10*ROW('Water Data'!C143)))</f>
        <v/>
      </c>
      <c r="BU149" s="36" t="str">
        <f ca="true">+IF(OFFSET('Water Data'!$C$30,0,10*ROW('Water Data'!C143))="","",OFFSET('Water Data'!$C$30,0,10*ROW('Water Data'!C143)))</f>
        <v/>
      </c>
      <c r="BV149" s="36" t="str">
        <f ca="true">+IF(OFFSET('Water Data'!$D$28,0,10*ROW('Water Data'!D143))="","",OFFSET('Water Data'!$D$28,0,10*ROW('Water Data'!D143)))</f>
        <v/>
      </c>
      <c r="BW149" s="36" t="str">
        <f ca="true">+IF(OFFSET('Water Data'!$D$29,0,10*ROW('Water Data'!D143))="","",OFFSET('Water Data'!$D$29,0,10*ROW('Water Data'!D143)))</f>
        <v/>
      </c>
      <c r="BX149" s="36" t="str">
        <f ca="true">+IF(OFFSET('Water Data'!$D$30,0,10*ROW('Water Data'!D143))="","",OFFSET('Water Data'!$D$30,0,10*ROW('Water Data'!D143)))</f>
        <v/>
      </c>
      <c r="BY149" s="36" t="str">
        <f ca="true">+IF(OFFSET('Water Data'!$E$28,0,10*ROW('Water Data'!E143))="","",OFFSET('Water Data'!$E$28,0,10*ROW('Water Data'!E143)))</f>
        <v/>
      </c>
      <c r="BZ149" s="36" t="str">
        <f ca="true">+IF(OFFSET('Water Data'!$E$29,0,10*ROW('Water Data'!E143))="","",OFFSET('Water Data'!$E$29,0,10*ROW('Water Data'!E143)))</f>
        <v/>
      </c>
      <c r="CA149" s="36" t="str">
        <f ca="true">+IF(OFFSET('Water Data'!$E$30,0,10*ROW('Water Data'!E143))="","",OFFSET('Water Data'!$E$30,0,10*ROW('Water Data'!E143)))</f>
        <v/>
      </c>
      <c r="CB149" s="36" t="str">
        <f ca="true">+IF(OFFSET('Water Data'!$F$28,0,10*ROW('Water Data'!F143))="","",OFFSET('Water Data'!$F$28,0,10*ROW('Water Data'!F143)))</f>
        <v/>
      </c>
      <c r="CC149" s="36" t="str">
        <f ca="true">+IF(OFFSET('Water Data'!$F$29,0,10*ROW('Water Data'!F143))="","",OFFSET('Water Data'!$F$29,0,10*ROW('Water Data'!F143)))</f>
        <v/>
      </c>
      <c r="CD149" s="36" t="str">
        <f ca="true">+IF(OFFSET('Water Data'!$F$30,0,10*ROW('Water Data'!F143))="","",OFFSET('Water Data'!$F$30,0,10*ROW('Water Data'!F143)))</f>
        <v/>
      </c>
      <c r="CE149" s="36" t="str">
        <f ca="true">+IF(OFFSET('Water Data'!$G$28,0,10*ROW('Water Data'!G143))="","",OFFSET('Water Data'!$G$28,0,10*ROW('Water Data'!G143)))</f>
        <v/>
      </c>
      <c r="CF149" s="36" t="str">
        <f ca="true">+IF(OFFSET('Water Data'!$G$29,0,10*ROW('Water Data'!G143))="","",OFFSET('Water Data'!$G$29,0,10*ROW('Water Data'!G143)))</f>
        <v/>
      </c>
      <c r="CG149" s="36" t="str">
        <f ca="true">+IF(OFFSET('Water Data'!$G$30,0,10*ROW('Water Data'!G143))="","",OFFSET('Water Data'!$G$30,0,10*ROW('Water Data'!G143)))</f>
        <v/>
      </c>
      <c r="CH149" s="36" t="str">
        <f ca="true">+IF(OFFSET('Water Data'!$H$28,0,10*ROW('Water Data'!H143))="","",OFFSET('Water Data'!$H$28,0,10*ROW('Water Data'!H143)))</f>
        <v/>
      </c>
      <c r="CI149" s="36" t="str">
        <f ca="true">+IF(OFFSET('Water Data'!$H$29,0,10*ROW('Water Data'!H143))="","",OFFSET('Water Data'!$H$29,0,10*ROW('Water Data'!H143)))</f>
        <v/>
      </c>
      <c r="CJ149" s="36" t="str">
        <f ca="true">+IF(OFFSET('Water Data'!$H$30,0,10*ROW('Water Data'!H143))="","",OFFSET('Water Data'!$H$30,0,10*ROW('Water Data'!H143)))</f>
        <v/>
      </c>
      <c r="CK149" s="36" t="str">
        <f ca="true">+IF(OFFSET('Sanitation Data'!$C$29,0,10*ROW('Sanitation Data'!C143))="","",OFFSET('Sanitation Data'!$C$29,0,10*ROW('Sanitation Data'!C143)))</f>
        <v/>
      </c>
      <c r="CL149" s="36" t="str">
        <f ca="true">+IF(OFFSET('Sanitation Data'!$C$30,0,10*ROW('Sanitation Data'!C143))="","",OFFSET('Sanitation Data'!$C$30,0,10*ROW('Sanitation Data'!C143)))</f>
        <v/>
      </c>
      <c r="CM149" s="36" t="str">
        <f ca="true">+IF(OFFSET('Sanitation Data'!$C$31,0,10*ROW('Sanitation Data'!C143))="","",OFFSET('Sanitation Data'!$C$31,0,10*ROW('Sanitation Data'!C143)))</f>
        <v/>
      </c>
      <c r="CN149" s="36" t="str">
        <f ca="true">+IF(OFFSET('Sanitation Data'!$C$32,0,10*ROW('Sanitation Data'!C143))="","",OFFSET('Sanitation Data'!$C$32,0,10*ROW('Sanitation Data'!C143)))</f>
        <v/>
      </c>
      <c r="CO149" s="36" t="str">
        <f ca="true">+IF(OFFSET('Sanitation Data'!$C$33,0,10*ROW('Sanitation Data'!C143))="","",OFFSET('Sanitation Data'!$C$33,0,10*ROW('Sanitation Data'!C143)))</f>
        <v/>
      </c>
      <c r="CP149" s="36" t="str">
        <f ca="true">+IF(OFFSET('Sanitation Data'!$D$29,0,10*ROW('Sanitation Data'!D143))="","",OFFSET('Sanitation Data'!$D$29,0,10*ROW('Sanitation Data'!D143)))</f>
        <v/>
      </c>
      <c r="CQ149" s="36" t="str">
        <f ca="true">+IF(OFFSET('Sanitation Data'!$D$30,0,10*ROW('Sanitation Data'!D143))="","",OFFSET('Sanitation Data'!$D$30,0,10*ROW('Sanitation Data'!D143)))</f>
        <v/>
      </c>
      <c r="CR149" s="36" t="str">
        <f ca="true">+IF(OFFSET('Sanitation Data'!$D$31,0,10*ROW('Sanitation Data'!D143))="","",OFFSET('Sanitation Data'!$D$31,0,10*ROW('Sanitation Data'!D143)))</f>
        <v/>
      </c>
      <c r="CS149" s="36" t="str">
        <f ca="true">+IF(OFFSET('Sanitation Data'!$D$32,0,10*ROW('Sanitation Data'!D143))="","",OFFSET('Sanitation Data'!$D$32,0,10*ROW('Sanitation Data'!D143)))</f>
        <v/>
      </c>
      <c r="CT149" s="36" t="str">
        <f ca="true">+IF(OFFSET('Sanitation Data'!$D$33,0,10*ROW('Sanitation Data'!D143))="","",OFFSET('Sanitation Data'!$D$33,0,10*ROW('Sanitation Data'!D143)))</f>
        <v/>
      </c>
      <c r="CU149" s="36" t="str">
        <f ca="true">+IF(OFFSET('Sanitation Data'!$E$29,0,10*ROW('Sanitation Data'!E143))="","",OFFSET('Sanitation Data'!$E$29,0,10*ROW('Sanitation Data'!E143)))</f>
        <v/>
      </c>
      <c r="CV149" s="36" t="str">
        <f ca="true">+IF(OFFSET('Sanitation Data'!$E$30,0,10*ROW('Sanitation Data'!E143))="","",OFFSET('Sanitation Data'!$E$30,0,10*ROW('Sanitation Data'!E143)))</f>
        <v/>
      </c>
      <c r="CW149" s="36" t="str">
        <f ca="true">+IF(OFFSET('Sanitation Data'!$E$31,0,10*ROW('Sanitation Data'!E143))="","",OFFSET('Sanitation Data'!$E$31,0,10*ROW('Sanitation Data'!E143)))</f>
        <v/>
      </c>
      <c r="CX149" s="36" t="str">
        <f ca="true">+IF(OFFSET('Sanitation Data'!$E$32,0,10*ROW('Sanitation Data'!E143))="","",OFFSET('Sanitation Data'!$E$32,0,10*ROW('Sanitation Data'!E143)))</f>
        <v/>
      </c>
      <c r="CY149" s="36" t="str">
        <f ca="true">+IF(OFFSET('Sanitation Data'!$E$33,0,10*ROW('Sanitation Data'!E143))="","",OFFSET('Sanitation Data'!$E$33,0,10*ROW('Sanitation Data'!E143)))</f>
        <v/>
      </c>
      <c r="CZ149" s="36" t="str">
        <f ca="true">+IF(OFFSET('Sanitation Data'!$F$29,0,10*ROW('Sanitation Data'!F143))="","",OFFSET('Sanitation Data'!$F$29,0,10*ROW('Sanitation Data'!F143)))</f>
        <v/>
      </c>
      <c r="DA149" s="36" t="str">
        <f ca="true">+IF(OFFSET('Sanitation Data'!$F$30,0,10*ROW('Sanitation Data'!F143))="","",OFFSET('Sanitation Data'!$F$30,0,10*ROW('Sanitation Data'!F143)))</f>
        <v/>
      </c>
      <c r="DB149" s="36" t="str">
        <f ca="true">+IF(OFFSET('Sanitation Data'!$F$31,0,10*ROW('Sanitation Data'!F143))="","",OFFSET('Sanitation Data'!$F$31,0,10*ROW('Sanitation Data'!F143)))</f>
        <v/>
      </c>
      <c r="DC149" s="36" t="str">
        <f ca="true">+IF(OFFSET('Sanitation Data'!$F$32,0,10*ROW('Sanitation Data'!F143))="","",OFFSET('Sanitation Data'!$F$32,0,10*ROW('Sanitation Data'!F143)))</f>
        <v/>
      </c>
      <c r="DD149" s="36" t="str">
        <f ca="true">+IF(OFFSET('Sanitation Data'!$F$33,0,10*ROW('Sanitation Data'!F143))="","",OFFSET('Sanitation Data'!$F$33,0,10*ROW('Sanitation Data'!F143)))</f>
        <v/>
      </c>
      <c r="DE149" s="36" t="str">
        <f ca="true">+IF(OFFSET('Sanitation Data'!$G$29,0,10*ROW('Sanitation Data'!G143))="","",OFFSET('Sanitation Data'!$G$29,0,10*ROW('Sanitation Data'!G143)))</f>
        <v/>
      </c>
      <c r="DF149" s="36" t="str">
        <f ca="true">+IF(OFFSET('Sanitation Data'!$G$30,0,10*ROW('Sanitation Data'!G143))="","",OFFSET('Sanitation Data'!$G$30,0,10*ROW('Sanitation Data'!G143)))</f>
        <v/>
      </c>
      <c r="DG149" s="36" t="str">
        <f ca="true">+IF(OFFSET('Sanitation Data'!$G$31,0,10*ROW('Sanitation Data'!G143))="","",OFFSET('Sanitation Data'!$G$31,0,10*ROW('Sanitation Data'!G143)))</f>
        <v/>
      </c>
      <c r="DH149" s="36" t="str">
        <f ca="true">+IF(OFFSET('Sanitation Data'!$G$32,0,10*ROW('Sanitation Data'!G143))="","",OFFSET('Sanitation Data'!$G$32,0,10*ROW('Sanitation Data'!G143)))</f>
        <v/>
      </c>
      <c r="DI149" s="36" t="str">
        <f ca="true">+IF(OFFSET('Sanitation Data'!$G$33,0,10*ROW('Sanitation Data'!G143))="","",OFFSET('Sanitation Data'!$G$33,0,10*ROW('Sanitation Data'!G143)))</f>
        <v/>
      </c>
      <c r="DJ149" s="36" t="str">
        <f ca="true">+IF(OFFSET('Sanitation Data'!$H$29,0,10*ROW('Sanitation Data'!H143))="","",OFFSET('Sanitation Data'!$H$29,0,10*ROW('Sanitation Data'!H143)))</f>
        <v/>
      </c>
      <c r="DK149" s="36" t="str">
        <f ca="true">+IF(OFFSET('Sanitation Data'!$H$30,0,10*ROW('Sanitation Data'!H143))="","",OFFSET('Sanitation Data'!$H$30,0,10*ROW('Sanitation Data'!H143)))</f>
        <v/>
      </c>
      <c r="DL149" s="36" t="str">
        <f ca="true">+IF(OFFSET('Sanitation Data'!$H$31,0,10*ROW('Sanitation Data'!H143))="","",OFFSET('Sanitation Data'!$H$31,0,10*ROW('Sanitation Data'!H143)))</f>
        <v/>
      </c>
      <c r="DM149" s="36" t="str">
        <f ca="true">+IF(OFFSET('Sanitation Data'!$H$32,0,10*ROW('Sanitation Data'!H143))="","",OFFSET('Sanitation Data'!$H$32,0,10*ROW('Sanitation Data'!H143)))</f>
        <v/>
      </c>
      <c r="DN149" s="36" t="str">
        <f ca="true">+IF(OFFSET('Sanitation Data'!$H$33,0,10*ROW('Sanitation Data'!H143))="","",OFFSET('Sanitation Data'!$H$33,0,10*ROW('Sanitation Data'!H143)))</f>
        <v/>
      </c>
      <c r="DO149" s="36" t="str">
        <f ca="true">+IF(OFFSET('Hygiene Data'!$C$12,0,10*ROW('Hygiene Data'!C143))="","",OFFSET('Hygiene Data'!$C$12,0,10*ROW('Hygiene Data'!C143)))</f>
        <v/>
      </c>
      <c r="DP149" s="36" t="str">
        <f ca="true">+IF(OFFSET('Hygiene Data'!$C$13,0,10*ROW('Hygiene Data'!C143))="","",OFFSET('Hygiene Data'!$C$13,0,10*ROW('Hygiene Data'!C143)))</f>
        <v/>
      </c>
      <c r="DQ149" s="36" t="str">
        <f ca="true">+IF(OFFSET('Hygiene Data'!$C$14,0,10*ROW('Hygiene Data'!C143))="","",OFFSET('Hygiene Data'!$C$14,0,10*ROW('Hygiene Data'!C143)))</f>
        <v/>
      </c>
      <c r="DR149" s="36" t="str">
        <f ca="true">+IF(OFFSET('Hygiene Data'!$D$12,0,10*ROW('Hygiene Data'!D143))="","",OFFSET('Hygiene Data'!$D$12,0,10*ROW('Hygiene Data'!D143)))</f>
        <v/>
      </c>
      <c r="DS149" s="36" t="str">
        <f ca="true">+IF(OFFSET('Hygiene Data'!$D$13,0,10*ROW('Hygiene Data'!D143))="","",OFFSET('Hygiene Data'!$D$13,0,10*ROW('Hygiene Data'!D143)))</f>
        <v/>
      </c>
      <c r="DT149" s="36" t="str">
        <f ca="true">+IF(OFFSET('Hygiene Data'!$D$14,0,10*ROW('Hygiene Data'!D143))="","",OFFSET('Hygiene Data'!$D$14,0,10*ROW('Hygiene Data'!D143)))</f>
        <v/>
      </c>
      <c r="DU149" s="36" t="str">
        <f ca="true">+IF(OFFSET('Hygiene Data'!$E$12,0,10*ROW('Hygiene Data'!E143))="","",OFFSET('Hygiene Data'!$E$12,0,10*ROW('Hygiene Data'!E143)))</f>
        <v/>
      </c>
      <c r="DV149" s="36" t="str">
        <f ca="true">+IF(OFFSET('Hygiene Data'!$E$13,0,10*ROW('Hygiene Data'!E143))="","",OFFSET('Hygiene Data'!$E$13,0,10*ROW('Hygiene Data'!E143)))</f>
        <v/>
      </c>
      <c r="DW149" s="36" t="str">
        <f ca="true">+IF(OFFSET('Hygiene Data'!$E$14,0,10*ROW('Hygiene Data'!E143))="","",OFFSET('Hygiene Data'!$E$14,0,10*ROW('Hygiene Data'!E143)))</f>
        <v/>
      </c>
      <c r="DX149" s="36" t="str">
        <f ca="true">+IF(OFFSET('Hygiene Data'!$F$12,0,10*ROW('Hygiene Data'!F143))="","",OFFSET('Hygiene Data'!$F$12,0,10*ROW('Hygiene Data'!F143)))</f>
        <v/>
      </c>
      <c r="DY149" s="36" t="str">
        <f ca="true">+IF(OFFSET('Hygiene Data'!$F$13,0,10*ROW('Hygiene Data'!F143))="","",OFFSET('Hygiene Data'!$F$13,0,10*ROW('Hygiene Data'!F143)))</f>
        <v/>
      </c>
      <c r="DZ149" s="36" t="str">
        <f ca="true">+IF(OFFSET('Hygiene Data'!$F$14,0,10*ROW('Hygiene Data'!F143))="","",OFFSET('Hygiene Data'!$F$14,0,10*ROW('Hygiene Data'!F143)))</f>
        <v/>
      </c>
      <c r="EA149" s="36" t="str">
        <f ca="true">+IF(OFFSET('Hygiene Data'!$G$12,0,10*ROW('Hygiene Data'!G143))="","",OFFSET('Hygiene Data'!$G$12,0,10*ROW('Hygiene Data'!G143)))</f>
        <v/>
      </c>
      <c r="EB149" s="36" t="str">
        <f ca="true">+IF(OFFSET('Hygiene Data'!$G$13,0,10*ROW('Hygiene Data'!G143))="","",OFFSET('Hygiene Data'!$G$13,0,10*ROW('Hygiene Data'!G143)))</f>
        <v/>
      </c>
      <c r="EC149" s="36" t="str">
        <f ca="true">+IF(OFFSET('Hygiene Data'!$G$14,0,10*ROW('Hygiene Data'!G143))="","",OFFSET('Hygiene Data'!$G$14,0,10*ROW('Hygiene Data'!G143)))</f>
        <v/>
      </c>
      <c r="ED149" s="36" t="str">
        <f ca="true">+IF(OFFSET('Hygiene Data'!$H$12,0,10*ROW('Hygiene Data'!H143))="","",OFFSET('Hygiene Data'!$H$12,0,10*ROW('Hygiene Data'!H143)))</f>
        <v/>
      </c>
      <c r="EE149" s="36" t="str">
        <f ca="true">+IF(OFFSET('Hygiene Data'!$H$13,0,10*ROW('Hygiene Data'!H143))="","",OFFSET('Hygiene Data'!$H$13,0,10*ROW('Hygiene Data'!H143)))</f>
        <v/>
      </c>
      <c r="EF149" s="36" t="str">
        <f ca="true">+IF(OFFSET('Hygiene Data'!$H$14,0,10*ROW('Hygiene Data'!H143))="","",OFFSET('Hygiene Data'!$H$14,0,10*ROW('Hygiene Data'!H143)))</f>
        <v/>
      </c>
    </row>
    <row r="150" x14ac:dyDescent="0.2">
      <c r="A150" s="59" t="str">
        <f ca="true">+IF(OFFSET('Water Data'!$B$1,0,10*ROW('Water Data'!B147))="","",OFFSET('Water Data'!$B$1,0,10*ROW('Water Data'!B147)))</f>
        <v/>
      </c>
      <c r="B150" s="59" t="str">
        <f ca="true">+IF(OFFSET('Water Data'!$A$3,0,10*ROW('Water Data'!A147))="","",OFFSET('Water Data'!$A$3,0,10*ROW('Water Data'!A147)))</f>
        <v/>
      </c>
      <c r="C150" s="59" t="str">
        <f ca="true">+IF(OFFSET('Water Data'!$C$3,0,10*ROW('Water Data'!C147))="","",OFFSET('Water Data'!$C$3,0,10*ROW('Water Data'!C147)))</f>
        <v/>
      </c>
      <c r="D150" s="252"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52"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52"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52"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52"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52"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52"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52"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52"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52"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52"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52"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52"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52"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52"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52"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52"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52"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3"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3"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3"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3"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3"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3"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3"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3"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3"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3"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3"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3"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3"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3"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3"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3"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3"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3"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3"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3"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3"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3"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3"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3"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3"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3"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3"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3"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3"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3"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4"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4"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4"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4"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4"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4"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4"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4"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4"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4"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4"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4"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4"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4"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4"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4"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4"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4"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6" t="str">
        <f ca="true">+IF(OFFSET('Water Data'!$C$28,0,10*ROW('Water Data'!C144))="","",OFFSET('Water Data'!$C$28,0,10*ROW('Water Data'!C144)))</f>
        <v/>
      </c>
      <c r="BT150" s="36" t="str">
        <f ca="true">+IF(OFFSET('Water Data'!$C$29,0,10*ROW('Water Data'!C144))="","",OFFSET('Water Data'!$C$29,0,10*ROW('Water Data'!C144)))</f>
        <v/>
      </c>
      <c r="BU150" s="36" t="str">
        <f ca="true">+IF(OFFSET('Water Data'!$C$30,0,10*ROW('Water Data'!C144))="","",OFFSET('Water Data'!$C$30,0,10*ROW('Water Data'!C144)))</f>
        <v/>
      </c>
      <c r="BV150" s="36" t="str">
        <f ca="true">+IF(OFFSET('Water Data'!$D$28,0,10*ROW('Water Data'!D144))="","",OFFSET('Water Data'!$D$28,0,10*ROW('Water Data'!D144)))</f>
        <v/>
      </c>
      <c r="BW150" s="36" t="str">
        <f ca="true">+IF(OFFSET('Water Data'!$D$29,0,10*ROW('Water Data'!D144))="","",OFFSET('Water Data'!$D$29,0,10*ROW('Water Data'!D144)))</f>
        <v/>
      </c>
      <c r="BX150" s="36" t="str">
        <f ca="true">+IF(OFFSET('Water Data'!$D$30,0,10*ROW('Water Data'!D144))="","",OFFSET('Water Data'!$D$30,0,10*ROW('Water Data'!D144)))</f>
        <v/>
      </c>
      <c r="BY150" s="36" t="str">
        <f ca="true">+IF(OFFSET('Water Data'!$E$28,0,10*ROW('Water Data'!E144))="","",OFFSET('Water Data'!$E$28,0,10*ROW('Water Data'!E144)))</f>
        <v/>
      </c>
      <c r="BZ150" s="36" t="str">
        <f ca="true">+IF(OFFSET('Water Data'!$E$29,0,10*ROW('Water Data'!E144))="","",OFFSET('Water Data'!$E$29,0,10*ROW('Water Data'!E144)))</f>
        <v/>
      </c>
      <c r="CA150" s="36" t="str">
        <f ca="true">+IF(OFFSET('Water Data'!$E$30,0,10*ROW('Water Data'!E144))="","",OFFSET('Water Data'!$E$30,0,10*ROW('Water Data'!E144)))</f>
        <v/>
      </c>
      <c r="CB150" s="36" t="str">
        <f ca="true">+IF(OFFSET('Water Data'!$F$28,0,10*ROW('Water Data'!F144))="","",OFFSET('Water Data'!$F$28,0,10*ROW('Water Data'!F144)))</f>
        <v/>
      </c>
      <c r="CC150" s="36" t="str">
        <f ca="true">+IF(OFFSET('Water Data'!$F$29,0,10*ROW('Water Data'!F144))="","",OFFSET('Water Data'!$F$29,0,10*ROW('Water Data'!F144)))</f>
        <v/>
      </c>
      <c r="CD150" s="36" t="str">
        <f ca="true">+IF(OFFSET('Water Data'!$F$30,0,10*ROW('Water Data'!F144))="","",OFFSET('Water Data'!$F$30,0,10*ROW('Water Data'!F144)))</f>
        <v/>
      </c>
      <c r="CE150" s="36" t="str">
        <f ca="true">+IF(OFFSET('Water Data'!$G$28,0,10*ROW('Water Data'!G144))="","",OFFSET('Water Data'!$G$28,0,10*ROW('Water Data'!G144)))</f>
        <v/>
      </c>
      <c r="CF150" s="36" t="str">
        <f ca="true">+IF(OFFSET('Water Data'!$G$29,0,10*ROW('Water Data'!G144))="","",OFFSET('Water Data'!$G$29,0,10*ROW('Water Data'!G144)))</f>
        <v/>
      </c>
      <c r="CG150" s="36" t="str">
        <f ca="true">+IF(OFFSET('Water Data'!$G$30,0,10*ROW('Water Data'!G144))="","",OFFSET('Water Data'!$G$30,0,10*ROW('Water Data'!G144)))</f>
        <v/>
      </c>
      <c r="CH150" s="36" t="str">
        <f ca="true">+IF(OFFSET('Water Data'!$H$28,0,10*ROW('Water Data'!H144))="","",OFFSET('Water Data'!$H$28,0,10*ROW('Water Data'!H144)))</f>
        <v/>
      </c>
      <c r="CI150" s="36" t="str">
        <f ca="true">+IF(OFFSET('Water Data'!$H$29,0,10*ROW('Water Data'!H144))="","",OFFSET('Water Data'!$H$29,0,10*ROW('Water Data'!H144)))</f>
        <v/>
      </c>
      <c r="CJ150" s="36" t="str">
        <f ca="true">+IF(OFFSET('Water Data'!$H$30,0,10*ROW('Water Data'!H144))="","",OFFSET('Water Data'!$H$30,0,10*ROW('Water Data'!H144)))</f>
        <v/>
      </c>
      <c r="CK150" s="36" t="str">
        <f ca="true">+IF(OFFSET('Sanitation Data'!$C$29,0,10*ROW('Sanitation Data'!C144))="","",OFFSET('Sanitation Data'!$C$29,0,10*ROW('Sanitation Data'!C144)))</f>
        <v/>
      </c>
      <c r="CL150" s="36" t="str">
        <f ca="true">+IF(OFFSET('Sanitation Data'!$C$30,0,10*ROW('Sanitation Data'!C144))="","",OFFSET('Sanitation Data'!$C$30,0,10*ROW('Sanitation Data'!C144)))</f>
        <v/>
      </c>
      <c r="CM150" s="36" t="str">
        <f ca="true">+IF(OFFSET('Sanitation Data'!$C$31,0,10*ROW('Sanitation Data'!C144))="","",OFFSET('Sanitation Data'!$C$31,0,10*ROW('Sanitation Data'!C144)))</f>
        <v/>
      </c>
      <c r="CN150" s="36" t="str">
        <f ca="true">+IF(OFFSET('Sanitation Data'!$C$32,0,10*ROW('Sanitation Data'!C144))="","",OFFSET('Sanitation Data'!$C$32,0,10*ROW('Sanitation Data'!C144)))</f>
        <v/>
      </c>
      <c r="CO150" s="36" t="str">
        <f ca="true">+IF(OFFSET('Sanitation Data'!$C$33,0,10*ROW('Sanitation Data'!C144))="","",OFFSET('Sanitation Data'!$C$33,0,10*ROW('Sanitation Data'!C144)))</f>
        <v/>
      </c>
      <c r="CP150" s="36" t="str">
        <f ca="true">+IF(OFFSET('Sanitation Data'!$D$29,0,10*ROW('Sanitation Data'!D144))="","",OFFSET('Sanitation Data'!$D$29,0,10*ROW('Sanitation Data'!D144)))</f>
        <v/>
      </c>
      <c r="CQ150" s="36" t="str">
        <f ca="true">+IF(OFFSET('Sanitation Data'!$D$30,0,10*ROW('Sanitation Data'!D144))="","",OFFSET('Sanitation Data'!$D$30,0,10*ROW('Sanitation Data'!D144)))</f>
        <v/>
      </c>
      <c r="CR150" s="36" t="str">
        <f ca="true">+IF(OFFSET('Sanitation Data'!$D$31,0,10*ROW('Sanitation Data'!D144))="","",OFFSET('Sanitation Data'!$D$31,0,10*ROW('Sanitation Data'!D144)))</f>
        <v/>
      </c>
      <c r="CS150" s="36" t="str">
        <f ca="true">+IF(OFFSET('Sanitation Data'!$D$32,0,10*ROW('Sanitation Data'!D144))="","",OFFSET('Sanitation Data'!$D$32,0,10*ROW('Sanitation Data'!D144)))</f>
        <v/>
      </c>
      <c r="CT150" s="36" t="str">
        <f ca="true">+IF(OFFSET('Sanitation Data'!$D$33,0,10*ROW('Sanitation Data'!D144))="","",OFFSET('Sanitation Data'!$D$33,0,10*ROW('Sanitation Data'!D144)))</f>
        <v/>
      </c>
      <c r="CU150" s="36" t="str">
        <f ca="true">+IF(OFFSET('Sanitation Data'!$E$29,0,10*ROW('Sanitation Data'!E144))="","",OFFSET('Sanitation Data'!$E$29,0,10*ROW('Sanitation Data'!E144)))</f>
        <v/>
      </c>
      <c r="CV150" s="36" t="str">
        <f ca="true">+IF(OFFSET('Sanitation Data'!$E$30,0,10*ROW('Sanitation Data'!E144))="","",OFFSET('Sanitation Data'!$E$30,0,10*ROW('Sanitation Data'!E144)))</f>
        <v/>
      </c>
      <c r="CW150" s="36" t="str">
        <f ca="true">+IF(OFFSET('Sanitation Data'!$E$31,0,10*ROW('Sanitation Data'!E144))="","",OFFSET('Sanitation Data'!$E$31,0,10*ROW('Sanitation Data'!E144)))</f>
        <v/>
      </c>
      <c r="CX150" s="36" t="str">
        <f ca="true">+IF(OFFSET('Sanitation Data'!$E$32,0,10*ROW('Sanitation Data'!E144))="","",OFFSET('Sanitation Data'!$E$32,0,10*ROW('Sanitation Data'!E144)))</f>
        <v/>
      </c>
      <c r="CY150" s="36" t="str">
        <f ca="true">+IF(OFFSET('Sanitation Data'!$E$33,0,10*ROW('Sanitation Data'!E144))="","",OFFSET('Sanitation Data'!$E$33,0,10*ROW('Sanitation Data'!E144)))</f>
        <v/>
      </c>
      <c r="CZ150" s="36" t="str">
        <f ca="true">+IF(OFFSET('Sanitation Data'!$F$29,0,10*ROW('Sanitation Data'!F144))="","",OFFSET('Sanitation Data'!$F$29,0,10*ROW('Sanitation Data'!F144)))</f>
        <v/>
      </c>
      <c r="DA150" s="36" t="str">
        <f ca="true">+IF(OFFSET('Sanitation Data'!$F$30,0,10*ROW('Sanitation Data'!F144))="","",OFFSET('Sanitation Data'!$F$30,0,10*ROW('Sanitation Data'!F144)))</f>
        <v/>
      </c>
      <c r="DB150" s="36" t="str">
        <f ca="true">+IF(OFFSET('Sanitation Data'!$F$31,0,10*ROW('Sanitation Data'!F144))="","",OFFSET('Sanitation Data'!$F$31,0,10*ROW('Sanitation Data'!F144)))</f>
        <v/>
      </c>
      <c r="DC150" s="36" t="str">
        <f ca="true">+IF(OFFSET('Sanitation Data'!$F$32,0,10*ROW('Sanitation Data'!F144))="","",OFFSET('Sanitation Data'!$F$32,0,10*ROW('Sanitation Data'!F144)))</f>
        <v/>
      </c>
      <c r="DD150" s="36" t="str">
        <f ca="true">+IF(OFFSET('Sanitation Data'!$F$33,0,10*ROW('Sanitation Data'!F144))="","",OFFSET('Sanitation Data'!$F$33,0,10*ROW('Sanitation Data'!F144)))</f>
        <v/>
      </c>
      <c r="DE150" s="36" t="str">
        <f ca="true">+IF(OFFSET('Sanitation Data'!$G$29,0,10*ROW('Sanitation Data'!G144))="","",OFFSET('Sanitation Data'!$G$29,0,10*ROW('Sanitation Data'!G144)))</f>
        <v/>
      </c>
      <c r="DF150" s="36" t="str">
        <f ca="true">+IF(OFFSET('Sanitation Data'!$G$30,0,10*ROW('Sanitation Data'!G144))="","",OFFSET('Sanitation Data'!$G$30,0,10*ROW('Sanitation Data'!G144)))</f>
        <v/>
      </c>
      <c r="DG150" s="36" t="str">
        <f ca="true">+IF(OFFSET('Sanitation Data'!$G$31,0,10*ROW('Sanitation Data'!G144))="","",OFFSET('Sanitation Data'!$G$31,0,10*ROW('Sanitation Data'!G144)))</f>
        <v/>
      </c>
      <c r="DH150" s="36" t="str">
        <f ca="true">+IF(OFFSET('Sanitation Data'!$G$32,0,10*ROW('Sanitation Data'!G144))="","",OFFSET('Sanitation Data'!$G$32,0,10*ROW('Sanitation Data'!G144)))</f>
        <v/>
      </c>
      <c r="DI150" s="36" t="str">
        <f ca="true">+IF(OFFSET('Sanitation Data'!$G$33,0,10*ROW('Sanitation Data'!G144))="","",OFFSET('Sanitation Data'!$G$33,0,10*ROW('Sanitation Data'!G144)))</f>
        <v/>
      </c>
      <c r="DJ150" s="36" t="str">
        <f ca="true">+IF(OFFSET('Sanitation Data'!$H$29,0,10*ROW('Sanitation Data'!H144))="","",OFFSET('Sanitation Data'!$H$29,0,10*ROW('Sanitation Data'!H144)))</f>
        <v/>
      </c>
      <c r="DK150" s="36" t="str">
        <f ca="true">+IF(OFFSET('Sanitation Data'!$H$30,0,10*ROW('Sanitation Data'!H144))="","",OFFSET('Sanitation Data'!$H$30,0,10*ROW('Sanitation Data'!H144)))</f>
        <v/>
      </c>
      <c r="DL150" s="36" t="str">
        <f ca="true">+IF(OFFSET('Sanitation Data'!$H$31,0,10*ROW('Sanitation Data'!H144))="","",OFFSET('Sanitation Data'!$H$31,0,10*ROW('Sanitation Data'!H144)))</f>
        <v/>
      </c>
      <c r="DM150" s="36" t="str">
        <f ca="true">+IF(OFFSET('Sanitation Data'!$H$32,0,10*ROW('Sanitation Data'!H144))="","",OFFSET('Sanitation Data'!$H$32,0,10*ROW('Sanitation Data'!H144)))</f>
        <v/>
      </c>
      <c r="DN150" s="36" t="str">
        <f ca="true">+IF(OFFSET('Sanitation Data'!$H$33,0,10*ROW('Sanitation Data'!H144))="","",OFFSET('Sanitation Data'!$H$33,0,10*ROW('Sanitation Data'!H144)))</f>
        <v/>
      </c>
      <c r="DO150" s="36" t="str">
        <f ca="true">+IF(OFFSET('Hygiene Data'!$C$12,0,10*ROW('Hygiene Data'!C144))="","",OFFSET('Hygiene Data'!$C$12,0,10*ROW('Hygiene Data'!C144)))</f>
        <v/>
      </c>
      <c r="DP150" s="36" t="str">
        <f ca="true">+IF(OFFSET('Hygiene Data'!$C$13,0,10*ROW('Hygiene Data'!C144))="","",OFFSET('Hygiene Data'!$C$13,0,10*ROW('Hygiene Data'!C144)))</f>
        <v/>
      </c>
      <c r="DQ150" s="36" t="str">
        <f ca="true">+IF(OFFSET('Hygiene Data'!$C$14,0,10*ROW('Hygiene Data'!C144))="","",OFFSET('Hygiene Data'!$C$14,0,10*ROW('Hygiene Data'!C144)))</f>
        <v/>
      </c>
      <c r="DR150" s="36" t="str">
        <f ca="true">+IF(OFFSET('Hygiene Data'!$D$12,0,10*ROW('Hygiene Data'!D144))="","",OFFSET('Hygiene Data'!$D$12,0,10*ROW('Hygiene Data'!D144)))</f>
        <v/>
      </c>
      <c r="DS150" s="36" t="str">
        <f ca="true">+IF(OFFSET('Hygiene Data'!$D$13,0,10*ROW('Hygiene Data'!D144))="","",OFFSET('Hygiene Data'!$D$13,0,10*ROW('Hygiene Data'!D144)))</f>
        <v/>
      </c>
      <c r="DT150" s="36" t="str">
        <f ca="true">+IF(OFFSET('Hygiene Data'!$D$14,0,10*ROW('Hygiene Data'!D144))="","",OFFSET('Hygiene Data'!$D$14,0,10*ROW('Hygiene Data'!D144)))</f>
        <v/>
      </c>
      <c r="DU150" s="36" t="str">
        <f ca="true">+IF(OFFSET('Hygiene Data'!$E$12,0,10*ROW('Hygiene Data'!E144))="","",OFFSET('Hygiene Data'!$E$12,0,10*ROW('Hygiene Data'!E144)))</f>
        <v/>
      </c>
      <c r="DV150" s="36" t="str">
        <f ca="true">+IF(OFFSET('Hygiene Data'!$E$13,0,10*ROW('Hygiene Data'!E144))="","",OFFSET('Hygiene Data'!$E$13,0,10*ROW('Hygiene Data'!E144)))</f>
        <v/>
      </c>
      <c r="DW150" s="36" t="str">
        <f ca="true">+IF(OFFSET('Hygiene Data'!$E$14,0,10*ROW('Hygiene Data'!E144))="","",OFFSET('Hygiene Data'!$E$14,0,10*ROW('Hygiene Data'!E144)))</f>
        <v/>
      </c>
      <c r="DX150" s="36" t="str">
        <f ca="true">+IF(OFFSET('Hygiene Data'!$F$12,0,10*ROW('Hygiene Data'!F144))="","",OFFSET('Hygiene Data'!$F$12,0,10*ROW('Hygiene Data'!F144)))</f>
        <v/>
      </c>
      <c r="DY150" s="36" t="str">
        <f ca="true">+IF(OFFSET('Hygiene Data'!$F$13,0,10*ROW('Hygiene Data'!F144))="","",OFFSET('Hygiene Data'!$F$13,0,10*ROW('Hygiene Data'!F144)))</f>
        <v/>
      </c>
      <c r="DZ150" s="36" t="str">
        <f ca="true">+IF(OFFSET('Hygiene Data'!$F$14,0,10*ROW('Hygiene Data'!F144))="","",OFFSET('Hygiene Data'!$F$14,0,10*ROW('Hygiene Data'!F144)))</f>
        <v/>
      </c>
      <c r="EA150" s="36" t="str">
        <f ca="true">+IF(OFFSET('Hygiene Data'!$G$12,0,10*ROW('Hygiene Data'!G144))="","",OFFSET('Hygiene Data'!$G$12,0,10*ROW('Hygiene Data'!G144)))</f>
        <v/>
      </c>
      <c r="EB150" s="36" t="str">
        <f ca="true">+IF(OFFSET('Hygiene Data'!$G$13,0,10*ROW('Hygiene Data'!G144))="","",OFFSET('Hygiene Data'!$G$13,0,10*ROW('Hygiene Data'!G144)))</f>
        <v/>
      </c>
      <c r="EC150" s="36" t="str">
        <f ca="true">+IF(OFFSET('Hygiene Data'!$G$14,0,10*ROW('Hygiene Data'!G144))="","",OFFSET('Hygiene Data'!$G$14,0,10*ROW('Hygiene Data'!G144)))</f>
        <v/>
      </c>
      <c r="ED150" s="36" t="str">
        <f ca="true">+IF(OFFSET('Hygiene Data'!$H$12,0,10*ROW('Hygiene Data'!H144))="","",OFFSET('Hygiene Data'!$H$12,0,10*ROW('Hygiene Data'!H144)))</f>
        <v/>
      </c>
      <c r="EE150" s="36" t="str">
        <f ca="true">+IF(OFFSET('Hygiene Data'!$H$13,0,10*ROW('Hygiene Data'!H144))="","",OFFSET('Hygiene Data'!$H$13,0,10*ROW('Hygiene Data'!H144)))</f>
        <v/>
      </c>
      <c r="EF150" s="36" t="str">
        <f ca="true">+IF(OFFSET('Hygiene Data'!$H$14,0,10*ROW('Hygiene Data'!H144))="","",OFFSET('Hygiene Data'!$H$14,0,10*ROW('Hygiene Data'!H144)))</f>
        <v/>
      </c>
    </row>
    <row r="151" x14ac:dyDescent="0.2">
      <c r="A151" s="59" t="str">
        <f ca="true">+IF(OFFSET('Water Data'!$B$1,0,10*ROW('Water Data'!B148))="","",OFFSET('Water Data'!$B$1,0,10*ROW('Water Data'!B148)))</f>
        <v/>
      </c>
      <c r="B151" s="59" t="str">
        <f ca="true">+IF(OFFSET('Water Data'!$A$3,0,10*ROW('Water Data'!A148))="","",OFFSET('Water Data'!$A$3,0,10*ROW('Water Data'!A148)))</f>
        <v/>
      </c>
      <c r="C151" s="59" t="str">
        <f ca="true">+IF(OFFSET('Water Data'!$C$3,0,10*ROW('Water Data'!C148))="","",OFFSET('Water Data'!$C$3,0,10*ROW('Water Data'!C148)))</f>
        <v/>
      </c>
      <c r="D151" s="252"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52"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52"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52"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52"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52"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52"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52"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52"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52"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52"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52"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52"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52"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52"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52"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52"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52"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3"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3"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3"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3"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3"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3"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3"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3"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3"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3"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3"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3"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3"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3"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3"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3"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3"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3"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3"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3"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3"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3"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3"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3"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3"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3"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3"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3"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3"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3"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4"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4"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4"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4"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4"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4"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4"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4"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4"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4"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4"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4"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4"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4"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4"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4"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4"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4"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6" t="str">
        <f ca="true">+IF(OFFSET('Water Data'!$C$28,0,10*ROW('Water Data'!C145))="","",OFFSET('Water Data'!$C$28,0,10*ROW('Water Data'!C145)))</f>
        <v/>
      </c>
      <c r="BT151" s="36" t="str">
        <f ca="true">+IF(OFFSET('Water Data'!$C$29,0,10*ROW('Water Data'!C145))="","",OFFSET('Water Data'!$C$29,0,10*ROW('Water Data'!C145)))</f>
        <v/>
      </c>
      <c r="BU151" s="36" t="str">
        <f ca="true">+IF(OFFSET('Water Data'!$C$30,0,10*ROW('Water Data'!C145))="","",OFFSET('Water Data'!$C$30,0,10*ROW('Water Data'!C145)))</f>
        <v/>
      </c>
      <c r="BV151" s="36" t="str">
        <f ca="true">+IF(OFFSET('Water Data'!$D$28,0,10*ROW('Water Data'!D145))="","",OFFSET('Water Data'!$D$28,0,10*ROW('Water Data'!D145)))</f>
        <v/>
      </c>
      <c r="BW151" s="36" t="str">
        <f ca="true">+IF(OFFSET('Water Data'!$D$29,0,10*ROW('Water Data'!D145))="","",OFFSET('Water Data'!$D$29,0,10*ROW('Water Data'!D145)))</f>
        <v/>
      </c>
      <c r="BX151" s="36" t="str">
        <f ca="true">+IF(OFFSET('Water Data'!$D$30,0,10*ROW('Water Data'!D145))="","",OFFSET('Water Data'!$D$30,0,10*ROW('Water Data'!D145)))</f>
        <v/>
      </c>
      <c r="BY151" s="36" t="str">
        <f ca="true">+IF(OFFSET('Water Data'!$E$28,0,10*ROW('Water Data'!E145))="","",OFFSET('Water Data'!$E$28,0,10*ROW('Water Data'!E145)))</f>
        <v/>
      </c>
      <c r="BZ151" s="36" t="str">
        <f ca="true">+IF(OFFSET('Water Data'!$E$29,0,10*ROW('Water Data'!E145))="","",OFFSET('Water Data'!$E$29,0,10*ROW('Water Data'!E145)))</f>
        <v/>
      </c>
      <c r="CA151" s="36" t="str">
        <f ca="true">+IF(OFFSET('Water Data'!$E$30,0,10*ROW('Water Data'!E145))="","",OFFSET('Water Data'!$E$30,0,10*ROW('Water Data'!E145)))</f>
        <v/>
      </c>
      <c r="CB151" s="36" t="str">
        <f ca="true">+IF(OFFSET('Water Data'!$F$28,0,10*ROW('Water Data'!F145))="","",OFFSET('Water Data'!$F$28,0,10*ROW('Water Data'!F145)))</f>
        <v/>
      </c>
      <c r="CC151" s="36" t="str">
        <f ca="true">+IF(OFFSET('Water Data'!$F$29,0,10*ROW('Water Data'!F145))="","",OFFSET('Water Data'!$F$29,0,10*ROW('Water Data'!F145)))</f>
        <v/>
      </c>
      <c r="CD151" s="36" t="str">
        <f ca="true">+IF(OFFSET('Water Data'!$F$30,0,10*ROW('Water Data'!F145))="","",OFFSET('Water Data'!$F$30,0,10*ROW('Water Data'!F145)))</f>
        <v/>
      </c>
      <c r="CE151" s="36" t="str">
        <f ca="true">+IF(OFFSET('Water Data'!$G$28,0,10*ROW('Water Data'!G145))="","",OFFSET('Water Data'!$G$28,0,10*ROW('Water Data'!G145)))</f>
        <v/>
      </c>
      <c r="CF151" s="36" t="str">
        <f ca="true">+IF(OFFSET('Water Data'!$G$29,0,10*ROW('Water Data'!G145))="","",OFFSET('Water Data'!$G$29,0,10*ROW('Water Data'!G145)))</f>
        <v/>
      </c>
      <c r="CG151" s="36" t="str">
        <f ca="true">+IF(OFFSET('Water Data'!$G$30,0,10*ROW('Water Data'!G145))="","",OFFSET('Water Data'!$G$30,0,10*ROW('Water Data'!G145)))</f>
        <v/>
      </c>
      <c r="CH151" s="36" t="str">
        <f ca="true">+IF(OFFSET('Water Data'!$H$28,0,10*ROW('Water Data'!H145))="","",OFFSET('Water Data'!$H$28,0,10*ROW('Water Data'!H145)))</f>
        <v/>
      </c>
      <c r="CI151" s="36" t="str">
        <f ca="true">+IF(OFFSET('Water Data'!$H$29,0,10*ROW('Water Data'!H145))="","",OFFSET('Water Data'!$H$29,0,10*ROW('Water Data'!H145)))</f>
        <v/>
      </c>
      <c r="CJ151" s="36" t="str">
        <f ca="true">+IF(OFFSET('Water Data'!$H$30,0,10*ROW('Water Data'!H145))="","",OFFSET('Water Data'!$H$30,0,10*ROW('Water Data'!H145)))</f>
        <v/>
      </c>
      <c r="CK151" s="36" t="str">
        <f ca="true">+IF(OFFSET('Sanitation Data'!$C$29,0,10*ROW('Sanitation Data'!C145))="","",OFFSET('Sanitation Data'!$C$29,0,10*ROW('Sanitation Data'!C145)))</f>
        <v/>
      </c>
      <c r="CL151" s="36" t="str">
        <f ca="true">+IF(OFFSET('Sanitation Data'!$C$30,0,10*ROW('Sanitation Data'!C145))="","",OFFSET('Sanitation Data'!$C$30,0,10*ROW('Sanitation Data'!C145)))</f>
        <v/>
      </c>
      <c r="CM151" s="36" t="str">
        <f ca="true">+IF(OFFSET('Sanitation Data'!$C$31,0,10*ROW('Sanitation Data'!C145))="","",OFFSET('Sanitation Data'!$C$31,0,10*ROW('Sanitation Data'!C145)))</f>
        <v/>
      </c>
      <c r="CN151" s="36" t="str">
        <f ca="true">+IF(OFFSET('Sanitation Data'!$C$32,0,10*ROW('Sanitation Data'!C145))="","",OFFSET('Sanitation Data'!$C$32,0,10*ROW('Sanitation Data'!C145)))</f>
        <v/>
      </c>
      <c r="CO151" s="36" t="str">
        <f ca="true">+IF(OFFSET('Sanitation Data'!$C$33,0,10*ROW('Sanitation Data'!C145))="","",OFFSET('Sanitation Data'!$C$33,0,10*ROW('Sanitation Data'!C145)))</f>
        <v/>
      </c>
      <c r="CP151" s="36" t="str">
        <f ca="true">+IF(OFFSET('Sanitation Data'!$D$29,0,10*ROW('Sanitation Data'!D145))="","",OFFSET('Sanitation Data'!$D$29,0,10*ROW('Sanitation Data'!D145)))</f>
        <v/>
      </c>
      <c r="CQ151" s="36" t="str">
        <f ca="true">+IF(OFFSET('Sanitation Data'!$D$30,0,10*ROW('Sanitation Data'!D145))="","",OFFSET('Sanitation Data'!$D$30,0,10*ROW('Sanitation Data'!D145)))</f>
        <v/>
      </c>
      <c r="CR151" s="36" t="str">
        <f ca="true">+IF(OFFSET('Sanitation Data'!$D$31,0,10*ROW('Sanitation Data'!D145))="","",OFFSET('Sanitation Data'!$D$31,0,10*ROW('Sanitation Data'!D145)))</f>
        <v/>
      </c>
      <c r="CS151" s="36" t="str">
        <f ca="true">+IF(OFFSET('Sanitation Data'!$D$32,0,10*ROW('Sanitation Data'!D145))="","",OFFSET('Sanitation Data'!$D$32,0,10*ROW('Sanitation Data'!D145)))</f>
        <v/>
      </c>
      <c r="CT151" s="36" t="str">
        <f ca="true">+IF(OFFSET('Sanitation Data'!$D$33,0,10*ROW('Sanitation Data'!D145))="","",OFFSET('Sanitation Data'!$D$33,0,10*ROW('Sanitation Data'!D145)))</f>
        <v/>
      </c>
      <c r="CU151" s="36" t="str">
        <f ca="true">+IF(OFFSET('Sanitation Data'!$E$29,0,10*ROW('Sanitation Data'!E145))="","",OFFSET('Sanitation Data'!$E$29,0,10*ROW('Sanitation Data'!E145)))</f>
        <v/>
      </c>
      <c r="CV151" s="36" t="str">
        <f ca="true">+IF(OFFSET('Sanitation Data'!$E$30,0,10*ROW('Sanitation Data'!E145))="","",OFFSET('Sanitation Data'!$E$30,0,10*ROW('Sanitation Data'!E145)))</f>
        <v/>
      </c>
      <c r="CW151" s="36" t="str">
        <f ca="true">+IF(OFFSET('Sanitation Data'!$E$31,0,10*ROW('Sanitation Data'!E145))="","",OFFSET('Sanitation Data'!$E$31,0,10*ROW('Sanitation Data'!E145)))</f>
        <v/>
      </c>
      <c r="CX151" s="36" t="str">
        <f ca="true">+IF(OFFSET('Sanitation Data'!$E$32,0,10*ROW('Sanitation Data'!E145))="","",OFFSET('Sanitation Data'!$E$32,0,10*ROW('Sanitation Data'!E145)))</f>
        <v/>
      </c>
      <c r="CY151" s="36" t="str">
        <f ca="true">+IF(OFFSET('Sanitation Data'!$E$33,0,10*ROW('Sanitation Data'!E145))="","",OFFSET('Sanitation Data'!$E$33,0,10*ROW('Sanitation Data'!E145)))</f>
        <v/>
      </c>
      <c r="CZ151" s="36" t="str">
        <f ca="true">+IF(OFFSET('Sanitation Data'!$F$29,0,10*ROW('Sanitation Data'!F145))="","",OFFSET('Sanitation Data'!$F$29,0,10*ROW('Sanitation Data'!F145)))</f>
        <v/>
      </c>
      <c r="DA151" s="36" t="str">
        <f ca="true">+IF(OFFSET('Sanitation Data'!$F$30,0,10*ROW('Sanitation Data'!F145))="","",OFFSET('Sanitation Data'!$F$30,0,10*ROW('Sanitation Data'!F145)))</f>
        <v/>
      </c>
      <c r="DB151" s="36" t="str">
        <f ca="true">+IF(OFFSET('Sanitation Data'!$F$31,0,10*ROW('Sanitation Data'!F145))="","",OFFSET('Sanitation Data'!$F$31,0,10*ROW('Sanitation Data'!F145)))</f>
        <v/>
      </c>
      <c r="DC151" s="36" t="str">
        <f ca="true">+IF(OFFSET('Sanitation Data'!$F$32,0,10*ROW('Sanitation Data'!F145))="","",OFFSET('Sanitation Data'!$F$32,0,10*ROW('Sanitation Data'!F145)))</f>
        <v/>
      </c>
      <c r="DD151" s="36" t="str">
        <f ca="true">+IF(OFFSET('Sanitation Data'!$F$33,0,10*ROW('Sanitation Data'!F145))="","",OFFSET('Sanitation Data'!$F$33,0,10*ROW('Sanitation Data'!F145)))</f>
        <v/>
      </c>
      <c r="DE151" s="36" t="str">
        <f ca="true">+IF(OFFSET('Sanitation Data'!$G$29,0,10*ROW('Sanitation Data'!G145))="","",OFFSET('Sanitation Data'!$G$29,0,10*ROW('Sanitation Data'!G145)))</f>
        <v/>
      </c>
      <c r="DF151" s="36" t="str">
        <f ca="true">+IF(OFFSET('Sanitation Data'!$G$30,0,10*ROW('Sanitation Data'!G145))="","",OFFSET('Sanitation Data'!$G$30,0,10*ROW('Sanitation Data'!G145)))</f>
        <v/>
      </c>
      <c r="DG151" s="36" t="str">
        <f ca="true">+IF(OFFSET('Sanitation Data'!$G$31,0,10*ROW('Sanitation Data'!G145))="","",OFFSET('Sanitation Data'!$G$31,0,10*ROW('Sanitation Data'!G145)))</f>
        <v/>
      </c>
      <c r="DH151" s="36" t="str">
        <f ca="true">+IF(OFFSET('Sanitation Data'!$G$32,0,10*ROW('Sanitation Data'!G145))="","",OFFSET('Sanitation Data'!$G$32,0,10*ROW('Sanitation Data'!G145)))</f>
        <v/>
      </c>
      <c r="DI151" s="36" t="str">
        <f ca="true">+IF(OFFSET('Sanitation Data'!$G$33,0,10*ROW('Sanitation Data'!G145))="","",OFFSET('Sanitation Data'!$G$33,0,10*ROW('Sanitation Data'!G145)))</f>
        <v/>
      </c>
      <c r="DJ151" s="36" t="str">
        <f ca="true">+IF(OFFSET('Sanitation Data'!$H$29,0,10*ROW('Sanitation Data'!H145))="","",OFFSET('Sanitation Data'!$H$29,0,10*ROW('Sanitation Data'!H145)))</f>
        <v/>
      </c>
      <c r="DK151" s="36" t="str">
        <f ca="true">+IF(OFFSET('Sanitation Data'!$H$30,0,10*ROW('Sanitation Data'!H145))="","",OFFSET('Sanitation Data'!$H$30,0,10*ROW('Sanitation Data'!H145)))</f>
        <v/>
      </c>
      <c r="DL151" s="36" t="str">
        <f ca="true">+IF(OFFSET('Sanitation Data'!$H$31,0,10*ROW('Sanitation Data'!H145))="","",OFFSET('Sanitation Data'!$H$31,0,10*ROW('Sanitation Data'!H145)))</f>
        <v/>
      </c>
      <c r="DM151" s="36" t="str">
        <f ca="true">+IF(OFFSET('Sanitation Data'!$H$32,0,10*ROW('Sanitation Data'!H145))="","",OFFSET('Sanitation Data'!$H$32,0,10*ROW('Sanitation Data'!H145)))</f>
        <v/>
      </c>
      <c r="DN151" s="36" t="str">
        <f ca="true">+IF(OFFSET('Sanitation Data'!$H$33,0,10*ROW('Sanitation Data'!H145))="","",OFFSET('Sanitation Data'!$H$33,0,10*ROW('Sanitation Data'!H145)))</f>
        <v/>
      </c>
      <c r="DO151" s="36" t="str">
        <f ca="true">+IF(OFFSET('Hygiene Data'!$C$12,0,10*ROW('Hygiene Data'!C145))="","",OFFSET('Hygiene Data'!$C$12,0,10*ROW('Hygiene Data'!C145)))</f>
        <v/>
      </c>
      <c r="DP151" s="36" t="str">
        <f ca="true">+IF(OFFSET('Hygiene Data'!$C$13,0,10*ROW('Hygiene Data'!C145))="","",OFFSET('Hygiene Data'!$C$13,0,10*ROW('Hygiene Data'!C145)))</f>
        <v/>
      </c>
      <c r="DQ151" s="36" t="str">
        <f ca="true">+IF(OFFSET('Hygiene Data'!$C$14,0,10*ROW('Hygiene Data'!C145))="","",OFFSET('Hygiene Data'!$C$14,0,10*ROW('Hygiene Data'!C145)))</f>
        <v/>
      </c>
      <c r="DR151" s="36" t="str">
        <f ca="true">+IF(OFFSET('Hygiene Data'!$D$12,0,10*ROW('Hygiene Data'!D145))="","",OFFSET('Hygiene Data'!$D$12,0,10*ROW('Hygiene Data'!D145)))</f>
        <v/>
      </c>
      <c r="DS151" s="36" t="str">
        <f ca="true">+IF(OFFSET('Hygiene Data'!$D$13,0,10*ROW('Hygiene Data'!D145))="","",OFFSET('Hygiene Data'!$D$13,0,10*ROW('Hygiene Data'!D145)))</f>
        <v/>
      </c>
      <c r="DT151" s="36" t="str">
        <f ca="true">+IF(OFFSET('Hygiene Data'!$D$14,0,10*ROW('Hygiene Data'!D145))="","",OFFSET('Hygiene Data'!$D$14,0,10*ROW('Hygiene Data'!D145)))</f>
        <v/>
      </c>
      <c r="DU151" s="36" t="str">
        <f ca="true">+IF(OFFSET('Hygiene Data'!$E$12,0,10*ROW('Hygiene Data'!E145))="","",OFFSET('Hygiene Data'!$E$12,0,10*ROW('Hygiene Data'!E145)))</f>
        <v/>
      </c>
      <c r="DV151" s="36" t="str">
        <f ca="true">+IF(OFFSET('Hygiene Data'!$E$13,0,10*ROW('Hygiene Data'!E145))="","",OFFSET('Hygiene Data'!$E$13,0,10*ROW('Hygiene Data'!E145)))</f>
        <v/>
      </c>
      <c r="DW151" s="36" t="str">
        <f ca="true">+IF(OFFSET('Hygiene Data'!$E$14,0,10*ROW('Hygiene Data'!E145))="","",OFFSET('Hygiene Data'!$E$14,0,10*ROW('Hygiene Data'!E145)))</f>
        <v/>
      </c>
      <c r="DX151" s="36" t="str">
        <f ca="true">+IF(OFFSET('Hygiene Data'!$F$12,0,10*ROW('Hygiene Data'!F145))="","",OFFSET('Hygiene Data'!$F$12,0,10*ROW('Hygiene Data'!F145)))</f>
        <v/>
      </c>
      <c r="DY151" s="36" t="str">
        <f ca="true">+IF(OFFSET('Hygiene Data'!$F$13,0,10*ROW('Hygiene Data'!F145))="","",OFFSET('Hygiene Data'!$F$13,0,10*ROW('Hygiene Data'!F145)))</f>
        <v/>
      </c>
      <c r="DZ151" s="36" t="str">
        <f ca="true">+IF(OFFSET('Hygiene Data'!$F$14,0,10*ROW('Hygiene Data'!F145))="","",OFFSET('Hygiene Data'!$F$14,0,10*ROW('Hygiene Data'!F145)))</f>
        <v/>
      </c>
      <c r="EA151" s="36" t="str">
        <f ca="true">+IF(OFFSET('Hygiene Data'!$G$12,0,10*ROW('Hygiene Data'!G145))="","",OFFSET('Hygiene Data'!$G$12,0,10*ROW('Hygiene Data'!G145)))</f>
        <v/>
      </c>
      <c r="EB151" s="36" t="str">
        <f ca="true">+IF(OFFSET('Hygiene Data'!$G$13,0,10*ROW('Hygiene Data'!G145))="","",OFFSET('Hygiene Data'!$G$13,0,10*ROW('Hygiene Data'!G145)))</f>
        <v/>
      </c>
      <c r="EC151" s="36" t="str">
        <f ca="true">+IF(OFFSET('Hygiene Data'!$G$14,0,10*ROW('Hygiene Data'!G145))="","",OFFSET('Hygiene Data'!$G$14,0,10*ROW('Hygiene Data'!G145)))</f>
        <v/>
      </c>
      <c r="ED151" s="36" t="str">
        <f ca="true">+IF(OFFSET('Hygiene Data'!$H$12,0,10*ROW('Hygiene Data'!H145))="","",OFFSET('Hygiene Data'!$H$12,0,10*ROW('Hygiene Data'!H145)))</f>
        <v/>
      </c>
      <c r="EE151" s="36" t="str">
        <f ca="true">+IF(OFFSET('Hygiene Data'!$H$13,0,10*ROW('Hygiene Data'!H145))="","",OFFSET('Hygiene Data'!$H$13,0,10*ROW('Hygiene Data'!H145)))</f>
        <v/>
      </c>
      <c r="EF151" s="36" t="str">
        <f ca="true">+IF(OFFSET('Hygiene Data'!$H$14,0,10*ROW('Hygiene Data'!H145))="","",OFFSET('Hygiene Data'!$H$14,0,10*ROW('Hygiene Data'!H145)))</f>
        <v/>
      </c>
    </row>
    <row r="152" x14ac:dyDescent="0.2">
      <c r="A152" s="59" t="str">
        <f ca="true">+IF(OFFSET('Water Data'!$B$1,0,10*ROW('Water Data'!B149))="","",OFFSET('Water Data'!$B$1,0,10*ROW('Water Data'!B149)))</f>
        <v/>
      </c>
      <c r="B152" s="59" t="str">
        <f ca="true">+IF(OFFSET('Water Data'!$A$3,0,10*ROW('Water Data'!A149))="","",OFFSET('Water Data'!$A$3,0,10*ROW('Water Data'!A149)))</f>
        <v/>
      </c>
      <c r="C152" s="59" t="str">
        <f ca="true">+IF(OFFSET('Water Data'!$C$3,0,10*ROW('Water Data'!C149))="","",OFFSET('Water Data'!$C$3,0,10*ROW('Water Data'!C149)))</f>
        <v/>
      </c>
      <c r="D152" s="252"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52"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52"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52"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52"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52"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52"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52"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52"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52"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52"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52"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52"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52"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52"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52"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52"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52"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3"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3"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3"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3"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3"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3"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3"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3"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3"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3"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3"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3"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3"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3"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3"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3"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3"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3"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3"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3"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3"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3"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3"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3"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3"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3"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3"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3"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3"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3"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4"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4"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4"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4"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4"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4"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4"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4"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4"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4"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4"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4"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4"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4"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4"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4"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4"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4"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6" t="str">
        <f ca="true">+IF(OFFSET('Water Data'!$C$28,0,10*ROW('Water Data'!C146))="","",OFFSET('Water Data'!$C$28,0,10*ROW('Water Data'!C146)))</f>
        <v/>
      </c>
      <c r="BT152" s="36" t="str">
        <f ca="true">+IF(OFFSET('Water Data'!$C$29,0,10*ROW('Water Data'!C146))="","",OFFSET('Water Data'!$C$29,0,10*ROW('Water Data'!C146)))</f>
        <v/>
      </c>
      <c r="BU152" s="36" t="str">
        <f ca="true">+IF(OFFSET('Water Data'!$C$30,0,10*ROW('Water Data'!C146))="","",OFFSET('Water Data'!$C$30,0,10*ROW('Water Data'!C146)))</f>
        <v/>
      </c>
      <c r="BV152" s="36" t="str">
        <f ca="true">+IF(OFFSET('Water Data'!$D$28,0,10*ROW('Water Data'!D146))="","",OFFSET('Water Data'!$D$28,0,10*ROW('Water Data'!D146)))</f>
        <v/>
      </c>
      <c r="BW152" s="36" t="str">
        <f ca="true">+IF(OFFSET('Water Data'!$D$29,0,10*ROW('Water Data'!D146))="","",OFFSET('Water Data'!$D$29,0,10*ROW('Water Data'!D146)))</f>
        <v/>
      </c>
      <c r="BX152" s="36" t="str">
        <f ca="true">+IF(OFFSET('Water Data'!$D$30,0,10*ROW('Water Data'!D146))="","",OFFSET('Water Data'!$D$30,0,10*ROW('Water Data'!D146)))</f>
        <v/>
      </c>
      <c r="BY152" s="36" t="str">
        <f ca="true">+IF(OFFSET('Water Data'!$E$28,0,10*ROW('Water Data'!E146))="","",OFFSET('Water Data'!$E$28,0,10*ROW('Water Data'!E146)))</f>
        <v/>
      </c>
      <c r="BZ152" s="36" t="str">
        <f ca="true">+IF(OFFSET('Water Data'!$E$29,0,10*ROW('Water Data'!E146))="","",OFFSET('Water Data'!$E$29,0,10*ROW('Water Data'!E146)))</f>
        <v/>
      </c>
      <c r="CA152" s="36" t="str">
        <f ca="true">+IF(OFFSET('Water Data'!$E$30,0,10*ROW('Water Data'!E146))="","",OFFSET('Water Data'!$E$30,0,10*ROW('Water Data'!E146)))</f>
        <v/>
      </c>
      <c r="CB152" s="36" t="str">
        <f ca="true">+IF(OFFSET('Water Data'!$F$28,0,10*ROW('Water Data'!F146))="","",OFFSET('Water Data'!$F$28,0,10*ROW('Water Data'!F146)))</f>
        <v/>
      </c>
      <c r="CC152" s="36" t="str">
        <f ca="true">+IF(OFFSET('Water Data'!$F$29,0,10*ROW('Water Data'!F146))="","",OFFSET('Water Data'!$F$29,0,10*ROW('Water Data'!F146)))</f>
        <v/>
      </c>
      <c r="CD152" s="36" t="str">
        <f ca="true">+IF(OFFSET('Water Data'!$F$30,0,10*ROW('Water Data'!F146))="","",OFFSET('Water Data'!$F$30,0,10*ROW('Water Data'!F146)))</f>
        <v/>
      </c>
      <c r="CE152" s="36" t="str">
        <f ca="true">+IF(OFFSET('Water Data'!$G$28,0,10*ROW('Water Data'!G146))="","",OFFSET('Water Data'!$G$28,0,10*ROW('Water Data'!G146)))</f>
        <v/>
      </c>
      <c r="CF152" s="36" t="str">
        <f ca="true">+IF(OFFSET('Water Data'!$G$29,0,10*ROW('Water Data'!G146))="","",OFFSET('Water Data'!$G$29,0,10*ROW('Water Data'!G146)))</f>
        <v/>
      </c>
      <c r="CG152" s="36" t="str">
        <f ca="true">+IF(OFFSET('Water Data'!$G$30,0,10*ROW('Water Data'!G146))="","",OFFSET('Water Data'!$G$30,0,10*ROW('Water Data'!G146)))</f>
        <v/>
      </c>
      <c r="CH152" s="36" t="str">
        <f ca="true">+IF(OFFSET('Water Data'!$H$28,0,10*ROW('Water Data'!H146))="","",OFFSET('Water Data'!$H$28,0,10*ROW('Water Data'!H146)))</f>
        <v/>
      </c>
      <c r="CI152" s="36" t="str">
        <f ca="true">+IF(OFFSET('Water Data'!$H$29,0,10*ROW('Water Data'!H146))="","",OFFSET('Water Data'!$H$29,0,10*ROW('Water Data'!H146)))</f>
        <v/>
      </c>
      <c r="CJ152" s="36" t="str">
        <f ca="true">+IF(OFFSET('Water Data'!$H$30,0,10*ROW('Water Data'!H146))="","",OFFSET('Water Data'!$H$30,0,10*ROW('Water Data'!H146)))</f>
        <v/>
      </c>
      <c r="CK152" s="36" t="str">
        <f ca="true">+IF(OFFSET('Sanitation Data'!$C$29,0,10*ROW('Sanitation Data'!C146))="","",OFFSET('Sanitation Data'!$C$29,0,10*ROW('Sanitation Data'!C146)))</f>
        <v/>
      </c>
      <c r="CL152" s="36" t="str">
        <f ca="true">+IF(OFFSET('Sanitation Data'!$C$30,0,10*ROW('Sanitation Data'!C146))="","",OFFSET('Sanitation Data'!$C$30,0,10*ROW('Sanitation Data'!C146)))</f>
        <v/>
      </c>
      <c r="CM152" s="36" t="str">
        <f ca="true">+IF(OFFSET('Sanitation Data'!$C$31,0,10*ROW('Sanitation Data'!C146))="","",OFFSET('Sanitation Data'!$C$31,0,10*ROW('Sanitation Data'!C146)))</f>
        <v/>
      </c>
      <c r="CN152" s="36" t="str">
        <f ca="true">+IF(OFFSET('Sanitation Data'!$C$32,0,10*ROW('Sanitation Data'!C146))="","",OFFSET('Sanitation Data'!$C$32,0,10*ROW('Sanitation Data'!C146)))</f>
        <v/>
      </c>
      <c r="CO152" s="36" t="str">
        <f ca="true">+IF(OFFSET('Sanitation Data'!$C$33,0,10*ROW('Sanitation Data'!C146))="","",OFFSET('Sanitation Data'!$C$33,0,10*ROW('Sanitation Data'!C146)))</f>
        <v/>
      </c>
      <c r="CP152" s="36" t="str">
        <f ca="true">+IF(OFFSET('Sanitation Data'!$D$29,0,10*ROW('Sanitation Data'!D146))="","",OFFSET('Sanitation Data'!$D$29,0,10*ROW('Sanitation Data'!D146)))</f>
        <v/>
      </c>
      <c r="CQ152" s="36" t="str">
        <f ca="true">+IF(OFFSET('Sanitation Data'!$D$30,0,10*ROW('Sanitation Data'!D146))="","",OFFSET('Sanitation Data'!$D$30,0,10*ROW('Sanitation Data'!D146)))</f>
        <v/>
      </c>
      <c r="CR152" s="36" t="str">
        <f ca="true">+IF(OFFSET('Sanitation Data'!$D$31,0,10*ROW('Sanitation Data'!D146))="","",OFFSET('Sanitation Data'!$D$31,0,10*ROW('Sanitation Data'!D146)))</f>
        <v/>
      </c>
      <c r="CS152" s="36" t="str">
        <f ca="true">+IF(OFFSET('Sanitation Data'!$D$32,0,10*ROW('Sanitation Data'!D146))="","",OFFSET('Sanitation Data'!$D$32,0,10*ROW('Sanitation Data'!D146)))</f>
        <v/>
      </c>
      <c r="CT152" s="36" t="str">
        <f ca="true">+IF(OFFSET('Sanitation Data'!$D$33,0,10*ROW('Sanitation Data'!D146))="","",OFFSET('Sanitation Data'!$D$33,0,10*ROW('Sanitation Data'!D146)))</f>
        <v/>
      </c>
      <c r="CU152" s="36" t="str">
        <f ca="true">+IF(OFFSET('Sanitation Data'!$E$29,0,10*ROW('Sanitation Data'!E146))="","",OFFSET('Sanitation Data'!$E$29,0,10*ROW('Sanitation Data'!E146)))</f>
        <v/>
      </c>
      <c r="CV152" s="36" t="str">
        <f ca="true">+IF(OFFSET('Sanitation Data'!$E$30,0,10*ROW('Sanitation Data'!E146))="","",OFFSET('Sanitation Data'!$E$30,0,10*ROW('Sanitation Data'!E146)))</f>
        <v/>
      </c>
      <c r="CW152" s="36" t="str">
        <f ca="true">+IF(OFFSET('Sanitation Data'!$E$31,0,10*ROW('Sanitation Data'!E146))="","",OFFSET('Sanitation Data'!$E$31,0,10*ROW('Sanitation Data'!E146)))</f>
        <v/>
      </c>
      <c r="CX152" s="36" t="str">
        <f ca="true">+IF(OFFSET('Sanitation Data'!$E$32,0,10*ROW('Sanitation Data'!E146))="","",OFFSET('Sanitation Data'!$E$32,0,10*ROW('Sanitation Data'!E146)))</f>
        <v/>
      </c>
      <c r="CY152" s="36" t="str">
        <f ca="true">+IF(OFFSET('Sanitation Data'!$E$33,0,10*ROW('Sanitation Data'!E146))="","",OFFSET('Sanitation Data'!$E$33,0,10*ROW('Sanitation Data'!E146)))</f>
        <v/>
      </c>
      <c r="CZ152" s="36" t="str">
        <f ca="true">+IF(OFFSET('Sanitation Data'!$F$29,0,10*ROW('Sanitation Data'!F146))="","",OFFSET('Sanitation Data'!$F$29,0,10*ROW('Sanitation Data'!F146)))</f>
        <v/>
      </c>
      <c r="DA152" s="36" t="str">
        <f ca="true">+IF(OFFSET('Sanitation Data'!$F$30,0,10*ROW('Sanitation Data'!F146))="","",OFFSET('Sanitation Data'!$F$30,0,10*ROW('Sanitation Data'!F146)))</f>
        <v/>
      </c>
      <c r="DB152" s="36" t="str">
        <f ca="true">+IF(OFFSET('Sanitation Data'!$F$31,0,10*ROW('Sanitation Data'!F146))="","",OFFSET('Sanitation Data'!$F$31,0,10*ROW('Sanitation Data'!F146)))</f>
        <v/>
      </c>
      <c r="DC152" s="36" t="str">
        <f ca="true">+IF(OFFSET('Sanitation Data'!$F$32,0,10*ROW('Sanitation Data'!F146))="","",OFFSET('Sanitation Data'!$F$32,0,10*ROW('Sanitation Data'!F146)))</f>
        <v/>
      </c>
      <c r="DD152" s="36" t="str">
        <f ca="true">+IF(OFFSET('Sanitation Data'!$F$33,0,10*ROW('Sanitation Data'!F146))="","",OFFSET('Sanitation Data'!$F$33,0,10*ROW('Sanitation Data'!F146)))</f>
        <v/>
      </c>
      <c r="DE152" s="36" t="str">
        <f ca="true">+IF(OFFSET('Sanitation Data'!$G$29,0,10*ROW('Sanitation Data'!G146))="","",OFFSET('Sanitation Data'!$G$29,0,10*ROW('Sanitation Data'!G146)))</f>
        <v/>
      </c>
      <c r="DF152" s="36" t="str">
        <f ca="true">+IF(OFFSET('Sanitation Data'!$G$30,0,10*ROW('Sanitation Data'!G146))="","",OFFSET('Sanitation Data'!$G$30,0,10*ROW('Sanitation Data'!G146)))</f>
        <v/>
      </c>
      <c r="DG152" s="36" t="str">
        <f ca="true">+IF(OFFSET('Sanitation Data'!$G$31,0,10*ROW('Sanitation Data'!G146))="","",OFFSET('Sanitation Data'!$G$31,0,10*ROW('Sanitation Data'!G146)))</f>
        <v/>
      </c>
      <c r="DH152" s="36" t="str">
        <f ca="true">+IF(OFFSET('Sanitation Data'!$G$32,0,10*ROW('Sanitation Data'!G146))="","",OFFSET('Sanitation Data'!$G$32,0,10*ROW('Sanitation Data'!G146)))</f>
        <v/>
      </c>
      <c r="DI152" s="36" t="str">
        <f ca="true">+IF(OFFSET('Sanitation Data'!$G$33,0,10*ROW('Sanitation Data'!G146))="","",OFFSET('Sanitation Data'!$G$33,0,10*ROW('Sanitation Data'!G146)))</f>
        <v/>
      </c>
      <c r="DJ152" s="36" t="str">
        <f ca="true">+IF(OFFSET('Sanitation Data'!$H$29,0,10*ROW('Sanitation Data'!H146))="","",OFFSET('Sanitation Data'!$H$29,0,10*ROW('Sanitation Data'!H146)))</f>
        <v/>
      </c>
      <c r="DK152" s="36" t="str">
        <f ca="true">+IF(OFFSET('Sanitation Data'!$H$30,0,10*ROW('Sanitation Data'!H146))="","",OFFSET('Sanitation Data'!$H$30,0,10*ROW('Sanitation Data'!H146)))</f>
        <v/>
      </c>
      <c r="DL152" s="36" t="str">
        <f ca="true">+IF(OFFSET('Sanitation Data'!$H$31,0,10*ROW('Sanitation Data'!H146))="","",OFFSET('Sanitation Data'!$H$31,0,10*ROW('Sanitation Data'!H146)))</f>
        <v/>
      </c>
      <c r="DM152" s="36" t="str">
        <f ca="true">+IF(OFFSET('Sanitation Data'!$H$32,0,10*ROW('Sanitation Data'!H146))="","",OFFSET('Sanitation Data'!$H$32,0,10*ROW('Sanitation Data'!H146)))</f>
        <v/>
      </c>
      <c r="DN152" s="36" t="str">
        <f ca="true">+IF(OFFSET('Sanitation Data'!$H$33,0,10*ROW('Sanitation Data'!H146))="","",OFFSET('Sanitation Data'!$H$33,0,10*ROW('Sanitation Data'!H146)))</f>
        <v/>
      </c>
      <c r="DO152" s="36" t="str">
        <f ca="true">+IF(OFFSET('Hygiene Data'!$C$12,0,10*ROW('Hygiene Data'!C146))="","",OFFSET('Hygiene Data'!$C$12,0,10*ROW('Hygiene Data'!C146)))</f>
        <v/>
      </c>
      <c r="DP152" s="36" t="str">
        <f ca="true">+IF(OFFSET('Hygiene Data'!$C$13,0,10*ROW('Hygiene Data'!C146))="","",OFFSET('Hygiene Data'!$C$13,0,10*ROW('Hygiene Data'!C146)))</f>
        <v/>
      </c>
      <c r="DQ152" s="36" t="str">
        <f ca="true">+IF(OFFSET('Hygiene Data'!$C$14,0,10*ROW('Hygiene Data'!C146))="","",OFFSET('Hygiene Data'!$C$14,0,10*ROW('Hygiene Data'!C146)))</f>
        <v/>
      </c>
      <c r="DR152" s="36" t="str">
        <f ca="true">+IF(OFFSET('Hygiene Data'!$D$12,0,10*ROW('Hygiene Data'!D146))="","",OFFSET('Hygiene Data'!$D$12,0,10*ROW('Hygiene Data'!D146)))</f>
        <v/>
      </c>
      <c r="DS152" s="36" t="str">
        <f ca="true">+IF(OFFSET('Hygiene Data'!$D$13,0,10*ROW('Hygiene Data'!D146))="","",OFFSET('Hygiene Data'!$D$13,0,10*ROW('Hygiene Data'!D146)))</f>
        <v/>
      </c>
      <c r="DT152" s="36" t="str">
        <f ca="true">+IF(OFFSET('Hygiene Data'!$D$14,0,10*ROW('Hygiene Data'!D146))="","",OFFSET('Hygiene Data'!$D$14,0,10*ROW('Hygiene Data'!D146)))</f>
        <v/>
      </c>
      <c r="DU152" s="36" t="str">
        <f ca="true">+IF(OFFSET('Hygiene Data'!$E$12,0,10*ROW('Hygiene Data'!E146))="","",OFFSET('Hygiene Data'!$E$12,0,10*ROW('Hygiene Data'!E146)))</f>
        <v/>
      </c>
      <c r="DV152" s="36" t="str">
        <f ca="true">+IF(OFFSET('Hygiene Data'!$E$13,0,10*ROW('Hygiene Data'!E146))="","",OFFSET('Hygiene Data'!$E$13,0,10*ROW('Hygiene Data'!E146)))</f>
        <v/>
      </c>
      <c r="DW152" s="36" t="str">
        <f ca="true">+IF(OFFSET('Hygiene Data'!$E$14,0,10*ROW('Hygiene Data'!E146))="","",OFFSET('Hygiene Data'!$E$14,0,10*ROW('Hygiene Data'!E146)))</f>
        <v/>
      </c>
      <c r="DX152" s="36" t="str">
        <f ca="true">+IF(OFFSET('Hygiene Data'!$F$12,0,10*ROW('Hygiene Data'!F146))="","",OFFSET('Hygiene Data'!$F$12,0,10*ROW('Hygiene Data'!F146)))</f>
        <v/>
      </c>
      <c r="DY152" s="36" t="str">
        <f ca="true">+IF(OFFSET('Hygiene Data'!$F$13,0,10*ROW('Hygiene Data'!F146))="","",OFFSET('Hygiene Data'!$F$13,0,10*ROW('Hygiene Data'!F146)))</f>
        <v/>
      </c>
      <c r="DZ152" s="36" t="str">
        <f ca="true">+IF(OFFSET('Hygiene Data'!$F$14,0,10*ROW('Hygiene Data'!F146))="","",OFFSET('Hygiene Data'!$F$14,0,10*ROW('Hygiene Data'!F146)))</f>
        <v/>
      </c>
      <c r="EA152" s="36" t="str">
        <f ca="true">+IF(OFFSET('Hygiene Data'!$G$12,0,10*ROW('Hygiene Data'!G146))="","",OFFSET('Hygiene Data'!$G$12,0,10*ROW('Hygiene Data'!G146)))</f>
        <v/>
      </c>
      <c r="EB152" s="36" t="str">
        <f ca="true">+IF(OFFSET('Hygiene Data'!$G$13,0,10*ROW('Hygiene Data'!G146))="","",OFFSET('Hygiene Data'!$G$13,0,10*ROW('Hygiene Data'!G146)))</f>
        <v/>
      </c>
      <c r="EC152" s="36" t="str">
        <f ca="true">+IF(OFFSET('Hygiene Data'!$G$14,0,10*ROW('Hygiene Data'!G146))="","",OFFSET('Hygiene Data'!$G$14,0,10*ROW('Hygiene Data'!G146)))</f>
        <v/>
      </c>
      <c r="ED152" s="36" t="str">
        <f ca="true">+IF(OFFSET('Hygiene Data'!$H$12,0,10*ROW('Hygiene Data'!H146))="","",OFFSET('Hygiene Data'!$H$12,0,10*ROW('Hygiene Data'!H146)))</f>
        <v/>
      </c>
      <c r="EE152" s="36" t="str">
        <f ca="true">+IF(OFFSET('Hygiene Data'!$H$13,0,10*ROW('Hygiene Data'!H146))="","",OFFSET('Hygiene Data'!$H$13,0,10*ROW('Hygiene Data'!H146)))</f>
        <v/>
      </c>
      <c r="EF152" s="36" t="str">
        <f ca="true">+IF(OFFSET('Hygiene Data'!$H$14,0,10*ROW('Hygiene Data'!H146))="","",OFFSET('Hygiene Data'!$H$14,0,10*ROW('Hygiene Data'!H146)))</f>
        <v/>
      </c>
    </row>
    <row r="153" x14ac:dyDescent="0.2">
      <c r="A153" s="59" t="str">
        <f ca="true">+IF(OFFSET('Water Data'!$B$1,0,10*ROW('Water Data'!B150))="","",OFFSET('Water Data'!$B$1,0,10*ROW('Water Data'!B150)))</f>
        <v/>
      </c>
      <c r="B153" s="59" t="str">
        <f ca="true">+IF(OFFSET('Water Data'!$A$3,0,10*ROW('Water Data'!A150))="","",OFFSET('Water Data'!$A$3,0,10*ROW('Water Data'!A150)))</f>
        <v/>
      </c>
      <c r="C153" s="59" t="str">
        <f ca="true">+IF(OFFSET('Water Data'!$C$3,0,10*ROW('Water Data'!C150))="","",OFFSET('Water Data'!$C$3,0,10*ROW('Water Data'!C150)))</f>
        <v/>
      </c>
      <c r="D153" s="252"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52"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52"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52"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52"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52"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52"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52"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52"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52"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52"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52"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52"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52"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52"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52"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52"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52"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3"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3"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3"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3"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3"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3"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3"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3"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3"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3"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3"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3"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3"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3"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3"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3"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3"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3"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3"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3"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3"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3"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3"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3"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3"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3"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3"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3"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3"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3"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4"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4"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4"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4"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4"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4"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4"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4"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4"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4"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4"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4"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4"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4"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4"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4"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4"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4"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6" t="str">
        <f ca="true">+IF(OFFSET('Water Data'!$C$28,0,10*ROW('Water Data'!C147))="","",OFFSET('Water Data'!$C$28,0,10*ROW('Water Data'!C147)))</f>
        <v/>
      </c>
      <c r="BT153" s="36" t="str">
        <f ca="true">+IF(OFFSET('Water Data'!$C$29,0,10*ROW('Water Data'!C147))="","",OFFSET('Water Data'!$C$29,0,10*ROW('Water Data'!C147)))</f>
        <v/>
      </c>
      <c r="BU153" s="36" t="str">
        <f ca="true">+IF(OFFSET('Water Data'!$C$30,0,10*ROW('Water Data'!C147))="","",OFFSET('Water Data'!$C$30,0,10*ROW('Water Data'!C147)))</f>
        <v/>
      </c>
      <c r="BV153" s="36" t="str">
        <f ca="true">+IF(OFFSET('Water Data'!$D$28,0,10*ROW('Water Data'!D147))="","",OFFSET('Water Data'!$D$28,0,10*ROW('Water Data'!D147)))</f>
        <v/>
      </c>
      <c r="BW153" s="36" t="str">
        <f ca="true">+IF(OFFSET('Water Data'!$D$29,0,10*ROW('Water Data'!D147))="","",OFFSET('Water Data'!$D$29,0,10*ROW('Water Data'!D147)))</f>
        <v/>
      </c>
      <c r="BX153" s="36" t="str">
        <f ca="true">+IF(OFFSET('Water Data'!$D$30,0,10*ROW('Water Data'!D147))="","",OFFSET('Water Data'!$D$30,0,10*ROW('Water Data'!D147)))</f>
        <v/>
      </c>
      <c r="BY153" s="36" t="str">
        <f ca="true">+IF(OFFSET('Water Data'!$E$28,0,10*ROW('Water Data'!E147))="","",OFFSET('Water Data'!$E$28,0,10*ROW('Water Data'!E147)))</f>
        <v/>
      </c>
      <c r="BZ153" s="36" t="str">
        <f ca="true">+IF(OFFSET('Water Data'!$E$29,0,10*ROW('Water Data'!E147))="","",OFFSET('Water Data'!$E$29,0,10*ROW('Water Data'!E147)))</f>
        <v/>
      </c>
      <c r="CA153" s="36" t="str">
        <f ca="true">+IF(OFFSET('Water Data'!$E$30,0,10*ROW('Water Data'!E147))="","",OFFSET('Water Data'!$E$30,0,10*ROW('Water Data'!E147)))</f>
        <v/>
      </c>
      <c r="CB153" s="36" t="str">
        <f ca="true">+IF(OFFSET('Water Data'!$F$28,0,10*ROW('Water Data'!F147))="","",OFFSET('Water Data'!$F$28,0,10*ROW('Water Data'!F147)))</f>
        <v/>
      </c>
      <c r="CC153" s="36" t="str">
        <f ca="true">+IF(OFFSET('Water Data'!$F$29,0,10*ROW('Water Data'!F147))="","",OFFSET('Water Data'!$F$29,0,10*ROW('Water Data'!F147)))</f>
        <v/>
      </c>
      <c r="CD153" s="36" t="str">
        <f ca="true">+IF(OFFSET('Water Data'!$F$30,0,10*ROW('Water Data'!F147))="","",OFFSET('Water Data'!$F$30,0,10*ROW('Water Data'!F147)))</f>
        <v/>
      </c>
      <c r="CE153" s="36" t="str">
        <f ca="true">+IF(OFFSET('Water Data'!$G$28,0,10*ROW('Water Data'!G147))="","",OFFSET('Water Data'!$G$28,0,10*ROW('Water Data'!G147)))</f>
        <v/>
      </c>
      <c r="CF153" s="36" t="str">
        <f ca="true">+IF(OFFSET('Water Data'!$G$29,0,10*ROW('Water Data'!G147))="","",OFFSET('Water Data'!$G$29,0,10*ROW('Water Data'!G147)))</f>
        <v/>
      </c>
      <c r="CG153" s="36" t="str">
        <f ca="true">+IF(OFFSET('Water Data'!$G$30,0,10*ROW('Water Data'!G147))="","",OFFSET('Water Data'!$G$30,0,10*ROW('Water Data'!G147)))</f>
        <v/>
      </c>
      <c r="CH153" s="36" t="str">
        <f ca="true">+IF(OFFSET('Water Data'!$H$28,0,10*ROW('Water Data'!H147))="","",OFFSET('Water Data'!$H$28,0,10*ROW('Water Data'!H147)))</f>
        <v/>
      </c>
      <c r="CI153" s="36" t="str">
        <f ca="true">+IF(OFFSET('Water Data'!$H$29,0,10*ROW('Water Data'!H147))="","",OFFSET('Water Data'!$H$29,0,10*ROW('Water Data'!H147)))</f>
        <v/>
      </c>
      <c r="CJ153" s="36" t="str">
        <f ca="true">+IF(OFFSET('Water Data'!$H$30,0,10*ROW('Water Data'!H147))="","",OFFSET('Water Data'!$H$30,0,10*ROW('Water Data'!H147)))</f>
        <v/>
      </c>
      <c r="CK153" s="36" t="str">
        <f ca="true">+IF(OFFSET('Sanitation Data'!$C$29,0,10*ROW('Sanitation Data'!C147))="","",OFFSET('Sanitation Data'!$C$29,0,10*ROW('Sanitation Data'!C147)))</f>
        <v/>
      </c>
      <c r="CL153" s="36" t="str">
        <f ca="true">+IF(OFFSET('Sanitation Data'!$C$30,0,10*ROW('Sanitation Data'!C147))="","",OFFSET('Sanitation Data'!$C$30,0,10*ROW('Sanitation Data'!C147)))</f>
        <v/>
      </c>
      <c r="CM153" s="36" t="str">
        <f ca="true">+IF(OFFSET('Sanitation Data'!$C$31,0,10*ROW('Sanitation Data'!C147))="","",OFFSET('Sanitation Data'!$C$31,0,10*ROW('Sanitation Data'!C147)))</f>
        <v/>
      </c>
      <c r="CN153" s="36" t="str">
        <f ca="true">+IF(OFFSET('Sanitation Data'!$C$32,0,10*ROW('Sanitation Data'!C147))="","",OFFSET('Sanitation Data'!$C$32,0,10*ROW('Sanitation Data'!C147)))</f>
        <v/>
      </c>
      <c r="CO153" s="36" t="str">
        <f ca="true">+IF(OFFSET('Sanitation Data'!$C$33,0,10*ROW('Sanitation Data'!C147))="","",OFFSET('Sanitation Data'!$C$33,0,10*ROW('Sanitation Data'!C147)))</f>
        <v/>
      </c>
      <c r="CP153" s="36" t="str">
        <f ca="true">+IF(OFFSET('Sanitation Data'!$D$29,0,10*ROW('Sanitation Data'!D147))="","",OFFSET('Sanitation Data'!$D$29,0,10*ROW('Sanitation Data'!D147)))</f>
        <v/>
      </c>
      <c r="CQ153" s="36" t="str">
        <f ca="true">+IF(OFFSET('Sanitation Data'!$D$30,0,10*ROW('Sanitation Data'!D147))="","",OFFSET('Sanitation Data'!$D$30,0,10*ROW('Sanitation Data'!D147)))</f>
        <v/>
      </c>
      <c r="CR153" s="36" t="str">
        <f ca="true">+IF(OFFSET('Sanitation Data'!$D$31,0,10*ROW('Sanitation Data'!D147))="","",OFFSET('Sanitation Data'!$D$31,0,10*ROW('Sanitation Data'!D147)))</f>
        <v/>
      </c>
      <c r="CS153" s="36" t="str">
        <f ca="true">+IF(OFFSET('Sanitation Data'!$D$32,0,10*ROW('Sanitation Data'!D147))="","",OFFSET('Sanitation Data'!$D$32,0,10*ROW('Sanitation Data'!D147)))</f>
        <v/>
      </c>
      <c r="CT153" s="36" t="str">
        <f ca="true">+IF(OFFSET('Sanitation Data'!$D$33,0,10*ROW('Sanitation Data'!D147))="","",OFFSET('Sanitation Data'!$D$33,0,10*ROW('Sanitation Data'!D147)))</f>
        <v/>
      </c>
      <c r="CU153" s="36" t="str">
        <f ca="true">+IF(OFFSET('Sanitation Data'!$E$29,0,10*ROW('Sanitation Data'!E147))="","",OFFSET('Sanitation Data'!$E$29,0,10*ROW('Sanitation Data'!E147)))</f>
        <v/>
      </c>
      <c r="CV153" s="36" t="str">
        <f ca="true">+IF(OFFSET('Sanitation Data'!$E$30,0,10*ROW('Sanitation Data'!E147))="","",OFFSET('Sanitation Data'!$E$30,0,10*ROW('Sanitation Data'!E147)))</f>
        <v/>
      </c>
      <c r="CW153" s="36" t="str">
        <f ca="true">+IF(OFFSET('Sanitation Data'!$E$31,0,10*ROW('Sanitation Data'!E147))="","",OFFSET('Sanitation Data'!$E$31,0,10*ROW('Sanitation Data'!E147)))</f>
        <v/>
      </c>
      <c r="CX153" s="36" t="str">
        <f ca="true">+IF(OFFSET('Sanitation Data'!$E$32,0,10*ROW('Sanitation Data'!E147))="","",OFFSET('Sanitation Data'!$E$32,0,10*ROW('Sanitation Data'!E147)))</f>
        <v/>
      </c>
      <c r="CY153" s="36" t="str">
        <f ca="true">+IF(OFFSET('Sanitation Data'!$E$33,0,10*ROW('Sanitation Data'!E147))="","",OFFSET('Sanitation Data'!$E$33,0,10*ROW('Sanitation Data'!E147)))</f>
        <v/>
      </c>
      <c r="CZ153" s="36" t="str">
        <f ca="true">+IF(OFFSET('Sanitation Data'!$F$29,0,10*ROW('Sanitation Data'!F147))="","",OFFSET('Sanitation Data'!$F$29,0,10*ROW('Sanitation Data'!F147)))</f>
        <v/>
      </c>
      <c r="DA153" s="36" t="str">
        <f ca="true">+IF(OFFSET('Sanitation Data'!$F$30,0,10*ROW('Sanitation Data'!F147))="","",OFFSET('Sanitation Data'!$F$30,0,10*ROW('Sanitation Data'!F147)))</f>
        <v/>
      </c>
      <c r="DB153" s="36" t="str">
        <f ca="true">+IF(OFFSET('Sanitation Data'!$F$31,0,10*ROW('Sanitation Data'!F147))="","",OFFSET('Sanitation Data'!$F$31,0,10*ROW('Sanitation Data'!F147)))</f>
        <v/>
      </c>
      <c r="DC153" s="36" t="str">
        <f ca="true">+IF(OFFSET('Sanitation Data'!$F$32,0,10*ROW('Sanitation Data'!F147))="","",OFFSET('Sanitation Data'!$F$32,0,10*ROW('Sanitation Data'!F147)))</f>
        <v/>
      </c>
      <c r="DD153" s="36" t="str">
        <f ca="true">+IF(OFFSET('Sanitation Data'!$F$33,0,10*ROW('Sanitation Data'!F147))="","",OFFSET('Sanitation Data'!$F$33,0,10*ROW('Sanitation Data'!F147)))</f>
        <v/>
      </c>
      <c r="DE153" s="36" t="str">
        <f ca="true">+IF(OFFSET('Sanitation Data'!$G$29,0,10*ROW('Sanitation Data'!G147))="","",OFFSET('Sanitation Data'!$G$29,0,10*ROW('Sanitation Data'!G147)))</f>
        <v/>
      </c>
      <c r="DF153" s="36" t="str">
        <f ca="true">+IF(OFFSET('Sanitation Data'!$G$30,0,10*ROW('Sanitation Data'!G147))="","",OFFSET('Sanitation Data'!$G$30,0,10*ROW('Sanitation Data'!G147)))</f>
        <v/>
      </c>
      <c r="DG153" s="36" t="str">
        <f ca="true">+IF(OFFSET('Sanitation Data'!$G$31,0,10*ROW('Sanitation Data'!G147))="","",OFFSET('Sanitation Data'!$G$31,0,10*ROW('Sanitation Data'!G147)))</f>
        <v/>
      </c>
      <c r="DH153" s="36" t="str">
        <f ca="true">+IF(OFFSET('Sanitation Data'!$G$32,0,10*ROW('Sanitation Data'!G147))="","",OFFSET('Sanitation Data'!$G$32,0,10*ROW('Sanitation Data'!G147)))</f>
        <v/>
      </c>
      <c r="DI153" s="36" t="str">
        <f ca="true">+IF(OFFSET('Sanitation Data'!$G$33,0,10*ROW('Sanitation Data'!G147))="","",OFFSET('Sanitation Data'!$G$33,0,10*ROW('Sanitation Data'!G147)))</f>
        <v/>
      </c>
      <c r="DJ153" s="36" t="str">
        <f ca="true">+IF(OFFSET('Sanitation Data'!$H$29,0,10*ROW('Sanitation Data'!H147))="","",OFFSET('Sanitation Data'!$H$29,0,10*ROW('Sanitation Data'!H147)))</f>
        <v/>
      </c>
      <c r="DK153" s="36" t="str">
        <f ca="true">+IF(OFFSET('Sanitation Data'!$H$30,0,10*ROW('Sanitation Data'!H147))="","",OFFSET('Sanitation Data'!$H$30,0,10*ROW('Sanitation Data'!H147)))</f>
        <v/>
      </c>
      <c r="DL153" s="36" t="str">
        <f ca="true">+IF(OFFSET('Sanitation Data'!$H$31,0,10*ROW('Sanitation Data'!H147))="","",OFFSET('Sanitation Data'!$H$31,0,10*ROW('Sanitation Data'!H147)))</f>
        <v/>
      </c>
      <c r="DM153" s="36" t="str">
        <f ca="true">+IF(OFFSET('Sanitation Data'!$H$32,0,10*ROW('Sanitation Data'!H147))="","",OFFSET('Sanitation Data'!$H$32,0,10*ROW('Sanitation Data'!H147)))</f>
        <v/>
      </c>
      <c r="DN153" s="36" t="str">
        <f ca="true">+IF(OFFSET('Sanitation Data'!$H$33,0,10*ROW('Sanitation Data'!H147))="","",OFFSET('Sanitation Data'!$H$33,0,10*ROW('Sanitation Data'!H147)))</f>
        <v/>
      </c>
      <c r="DO153" s="36" t="str">
        <f ca="true">+IF(OFFSET('Hygiene Data'!$C$12,0,10*ROW('Hygiene Data'!C147))="","",OFFSET('Hygiene Data'!$C$12,0,10*ROW('Hygiene Data'!C147)))</f>
        <v/>
      </c>
      <c r="DP153" s="36" t="str">
        <f ca="true">+IF(OFFSET('Hygiene Data'!$C$13,0,10*ROW('Hygiene Data'!C147))="","",OFFSET('Hygiene Data'!$C$13,0,10*ROW('Hygiene Data'!C147)))</f>
        <v/>
      </c>
      <c r="DQ153" s="36" t="str">
        <f ca="true">+IF(OFFSET('Hygiene Data'!$C$14,0,10*ROW('Hygiene Data'!C147))="","",OFFSET('Hygiene Data'!$C$14,0,10*ROW('Hygiene Data'!C147)))</f>
        <v/>
      </c>
      <c r="DR153" s="36" t="str">
        <f ca="true">+IF(OFFSET('Hygiene Data'!$D$12,0,10*ROW('Hygiene Data'!D147))="","",OFFSET('Hygiene Data'!$D$12,0,10*ROW('Hygiene Data'!D147)))</f>
        <v/>
      </c>
      <c r="DS153" s="36" t="str">
        <f ca="true">+IF(OFFSET('Hygiene Data'!$D$13,0,10*ROW('Hygiene Data'!D147))="","",OFFSET('Hygiene Data'!$D$13,0,10*ROW('Hygiene Data'!D147)))</f>
        <v/>
      </c>
      <c r="DT153" s="36" t="str">
        <f ca="true">+IF(OFFSET('Hygiene Data'!$D$14,0,10*ROW('Hygiene Data'!D147))="","",OFFSET('Hygiene Data'!$D$14,0,10*ROW('Hygiene Data'!D147)))</f>
        <v/>
      </c>
      <c r="DU153" s="36" t="str">
        <f ca="true">+IF(OFFSET('Hygiene Data'!$E$12,0,10*ROW('Hygiene Data'!E147))="","",OFFSET('Hygiene Data'!$E$12,0,10*ROW('Hygiene Data'!E147)))</f>
        <v/>
      </c>
      <c r="DV153" s="36" t="str">
        <f ca="true">+IF(OFFSET('Hygiene Data'!$E$13,0,10*ROW('Hygiene Data'!E147))="","",OFFSET('Hygiene Data'!$E$13,0,10*ROW('Hygiene Data'!E147)))</f>
        <v/>
      </c>
      <c r="DW153" s="36" t="str">
        <f ca="true">+IF(OFFSET('Hygiene Data'!$E$14,0,10*ROW('Hygiene Data'!E147))="","",OFFSET('Hygiene Data'!$E$14,0,10*ROW('Hygiene Data'!E147)))</f>
        <v/>
      </c>
      <c r="DX153" s="36" t="str">
        <f ca="true">+IF(OFFSET('Hygiene Data'!$F$12,0,10*ROW('Hygiene Data'!F147))="","",OFFSET('Hygiene Data'!$F$12,0,10*ROW('Hygiene Data'!F147)))</f>
        <v/>
      </c>
      <c r="DY153" s="36" t="str">
        <f ca="true">+IF(OFFSET('Hygiene Data'!$F$13,0,10*ROW('Hygiene Data'!F147))="","",OFFSET('Hygiene Data'!$F$13,0,10*ROW('Hygiene Data'!F147)))</f>
        <v/>
      </c>
      <c r="DZ153" s="36" t="str">
        <f ca="true">+IF(OFFSET('Hygiene Data'!$F$14,0,10*ROW('Hygiene Data'!F147))="","",OFFSET('Hygiene Data'!$F$14,0,10*ROW('Hygiene Data'!F147)))</f>
        <v/>
      </c>
      <c r="EA153" s="36" t="str">
        <f ca="true">+IF(OFFSET('Hygiene Data'!$G$12,0,10*ROW('Hygiene Data'!G147))="","",OFFSET('Hygiene Data'!$G$12,0,10*ROW('Hygiene Data'!G147)))</f>
        <v/>
      </c>
      <c r="EB153" s="36" t="str">
        <f ca="true">+IF(OFFSET('Hygiene Data'!$G$13,0,10*ROW('Hygiene Data'!G147))="","",OFFSET('Hygiene Data'!$G$13,0,10*ROW('Hygiene Data'!G147)))</f>
        <v/>
      </c>
      <c r="EC153" s="36" t="str">
        <f ca="true">+IF(OFFSET('Hygiene Data'!$G$14,0,10*ROW('Hygiene Data'!G147))="","",OFFSET('Hygiene Data'!$G$14,0,10*ROW('Hygiene Data'!G147)))</f>
        <v/>
      </c>
      <c r="ED153" s="36" t="str">
        <f ca="true">+IF(OFFSET('Hygiene Data'!$H$12,0,10*ROW('Hygiene Data'!H147))="","",OFFSET('Hygiene Data'!$H$12,0,10*ROW('Hygiene Data'!H147)))</f>
        <v/>
      </c>
      <c r="EE153" s="36" t="str">
        <f ca="true">+IF(OFFSET('Hygiene Data'!$H$13,0,10*ROW('Hygiene Data'!H147))="","",OFFSET('Hygiene Data'!$H$13,0,10*ROW('Hygiene Data'!H147)))</f>
        <v/>
      </c>
      <c r="EF153" s="36" t="str">
        <f ca="true">+IF(OFFSET('Hygiene Data'!$H$14,0,10*ROW('Hygiene Data'!H147))="","",OFFSET('Hygiene Data'!$H$14,0,10*ROW('Hygiene Data'!H147)))</f>
        <v/>
      </c>
    </row>
    <row r="154" x14ac:dyDescent="0.2">
      <c r="A154" s="59" t="str">
        <f ca="true">+IF(OFFSET('Water Data'!$B$1,0,10*ROW('Water Data'!B151))="","",OFFSET('Water Data'!$B$1,0,10*ROW('Water Data'!B151)))</f>
        <v/>
      </c>
      <c r="B154" s="59" t="str">
        <f ca="true">+IF(OFFSET('Water Data'!$A$3,0,10*ROW('Water Data'!A151))="","",OFFSET('Water Data'!$A$3,0,10*ROW('Water Data'!A151)))</f>
        <v/>
      </c>
      <c r="C154" s="59" t="str">
        <f ca="true">+IF(OFFSET('Water Data'!$C$3,0,10*ROW('Water Data'!C151))="","",OFFSET('Water Data'!$C$3,0,10*ROW('Water Data'!C151)))</f>
        <v/>
      </c>
      <c r="D154" s="252"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52"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52"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52"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52"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52"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52"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52"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52"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52"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52"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52"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52"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52"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52"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52"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52"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52"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3"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3"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3"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3"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3"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3"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3"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3"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3"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3"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3"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3"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3"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3"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3"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3"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3"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3"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3"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3"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3"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3"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3"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3"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3"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3"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3"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3"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3"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3"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4"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4"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4"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4"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4"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4"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4"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4"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4"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4"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4"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4"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4"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4"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4"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4"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4"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4"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6" t="str">
        <f ca="true">+IF(OFFSET('Water Data'!$C$28,0,10*ROW('Water Data'!C148))="","",OFFSET('Water Data'!$C$28,0,10*ROW('Water Data'!C148)))</f>
        <v/>
      </c>
      <c r="BT154" s="36" t="str">
        <f ca="true">+IF(OFFSET('Water Data'!$C$29,0,10*ROW('Water Data'!C148))="","",OFFSET('Water Data'!$C$29,0,10*ROW('Water Data'!C148)))</f>
        <v/>
      </c>
      <c r="BU154" s="36" t="str">
        <f ca="true">+IF(OFFSET('Water Data'!$C$30,0,10*ROW('Water Data'!C148))="","",OFFSET('Water Data'!$C$30,0,10*ROW('Water Data'!C148)))</f>
        <v/>
      </c>
      <c r="BV154" s="36" t="str">
        <f ca="true">+IF(OFFSET('Water Data'!$D$28,0,10*ROW('Water Data'!D148))="","",OFFSET('Water Data'!$D$28,0,10*ROW('Water Data'!D148)))</f>
        <v/>
      </c>
      <c r="BW154" s="36" t="str">
        <f ca="true">+IF(OFFSET('Water Data'!$D$29,0,10*ROW('Water Data'!D148))="","",OFFSET('Water Data'!$D$29,0,10*ROW('Water Data'!D148)))</f>
        <v/>
      </c>
      <c r="BX154" s="36" t="str">
        <f ca="true">+IF(OFFSET('Water Data'!$D$30,0,10*ROW('Water Data'!D148))="","",OFFSET('Water Data'!$D$30,0,10*ROW('Water Data'!D148)))</f>
        <v/>
      </c>
      <c r="BY154" s="36" t="str">
        <f ca="true">+IF(OFFSET('Water Data'!$E$28,0,10*ROW('Water Data'!E148))="","",OFFSET('Water Data'!$E$28,0,10*ROW('Water Data'!E148)))</f>
        <v/>
      </c>
      <c r="BZ154" s="36" t="str">
        <f ca="true">+IF(OFFSET('Water Data'!$E$29,0,10*ROW('Water Data'!E148))="","",OFFSET('Water Data'!$E$29,0,10*ROW('Water Data'!E148)))</f>
        <v/>
      </c>
      <c r="CA154" s="36" t="str">
        <f ca="true">+IF(OFFSET('Water Data'!$E$30,0,10*ROW('Water Data'!E148))="","",OFFSET('Water Data'!$E$30,0,10*ROW('Water Data'!E148)))</f>
        <v/>
      </c>
      <c r="CB154" s="36" t="str">
        <f ca="true">+IF(OFFSET('Water Data'!$F$28,0,10*ROW('Water Data'!F148))="","",OFFSET('Water Data'!$F$28,0,10*ROW('Water Data'!F148)))</f>
        <v/>
      </c>
      <c r="CC154" s="36" t="str">
        <f ca="true">+IF(OFFSET('Water Data'!$F$29,0,10*ROW('Water Data'!F148))="","",OFFSET('Water Data'!$F$29,0,10*ROW('Water Data'!F148)))</f>
        <v/>
      </c>
      <c r="CD154" s="36" t="str">
        <f ca="true">+IF(OFFSET('Water Data'!$F$30,0,10*ROW('Water Data'!F148))="","",OFFSET('Water Data'!$F$30,0,10*ROW('Water Data'!F148)))</f>
        <v/>
      </c>
      <c r="CE154" s="36" t="str">
        <f ca="true">+IF(OFFSET('Water Data'!$G$28,0,10*ROW('Water Data'!G148))="","",OFFSET('Water Data'!$G$28,0,10*ROW('Water Data'!G148)))</f>
        <v/>
      </c>
      <c r="CF154" s="36" t="str">
        <f ca="true">+IF(OFFSET('Water Data'!$G$29,0,10*ROW('Water Data'!G148))="","",OFFSET('Water Data'!$G$29,0,10*ROW('Water Data'!G148)))</f>
        <v/>
      </c>
      <c r="CG154" s="36" t="str">
        <f ca="true">+IF(OFFSET('Water Data'!$G$30,0,10*ROW('Water Data'!G148))="","",OFFSET('Water Data'!$G$30,0,10*ROW('Water Data'!G148)))</f>
        <v/>
      </c>
      <c r="CH154" s="36" t="str">
        <f ca="true">+IF(OFFSET('Water Data'!$H$28,0,10*ROW('Water Data'!H148))="","",OFFSET('Water Data'!$H$28,0,10*ROW('Water Data'!H148)))</f>
        <v/>
      </c>
      <c r="CI154" s="36" t="str">
        <f ca="true">+IF(OFFSET('Water Data'!$H$29,0,10*ROW('Water Data'!H148))="","",OFFSET('Water Data'!$H$29,0,10*ROW('Water Data'!H148)))</f>
        <v/>
      </c>
      <c r="CJ154" s="36" t="str">
        <f ca="true">+IF(OFFSET('Water Data'!$H$30,0,10*ROW('Water Data'!H148))="","",OFFSET('Water Data'!$H$30,0,10*ROW('Water Data'!H148)))</f>
        <v/>
      </c>
      <c r="CK154" s="36" t="str">
        <f ca="true">+IF(OFFSET('Sanitation Data'!$C$29,0,10*ROW('Sanitation Data'!C148))="","",OFFSET('Sanitation Data'!$C$29,0,10*ROW('Sanitation Data'!C148)))</f>
        <v/>
      </c>
      <c r="CL154" s="36" t="str">
        <f ca="true">+IF(OFFSET('Sanitation Data'!$C$30,0,10*ROW('Sanitation Data'!C148))="","",OFFSET('Sanitation Data'!$C$30,0,10*ROW('Sanitation Data'!C148)))</f>
        <v/>
      </c>
      <c r="CM154" s="36" t="str">
        <f ca="true">+IF(OFFSET('Sanitation Data'!$C$31,0,10*ROW('Sanitation Data'!C148))="","",OFFSET('Sanitation Data'!$C$31,0,10*ROW('Sanitation Data'!C148)))</f>
        <v/>
      </c>
      <c r="CN154" s="36" t="str">
        <f ca="true">+IF(OFFSET('Sanitation Data'!$C$32,0,10*ROW('Sanitation Data'!C148))="","",OFFSET('Sanitation Data'!$C$32,0,10*ROW('Sanitation Data'!C148)))</f>
        <v/>
      </c>
      <c r="CO154" s="36" t="str">
        <f ca="true">+IF(OFFSET('Sanitation Data'!$C$33,0,10*ROW('Sanitation Data'!C148))="","",OFFSET('Sanitation Data'!$C$33,0,10*ROW('Sanitation Data'!C148)))</f>
        <v/>
      </c>
      <c r="CP154" s="36" t="str">
        <f ca="true">+IF(OFFSET('Sanitation Data'!$D$29,0,10*ROW('Sanitation Data'!D148))="","",OFFSET('Sanitation Data'!$D$29,0,10*ROW('Sanitation Data'!D148)))</f>
        <v/>
      </c>
      <c r="CQ154" s="36" t="str">
        <f ca="true">+IF(OFFSET('Sanitation Data'!$D$30,0,10*ROW('Sanitation Data'!D148))="","",OFFSET('Sanitation Data'!$D$30,0,10*ROW('Sanitation Data'!D148)))</f>
        <v/>
      </c>
      <c r="CR154" s="36" t="str">
        <f ca="true">+IF(OFFSET('Sanitation Data'!$D$31,0,10*ROW('Sanitation Data'!D148))="","",OFFSET('Sanitation Data'!$D$31,0,10*ROW('Sanitation Data'!D148)))</f>
        <v/>
      </c>
      <c r="CS154" s="36" t="str">
        <f ca="true">+IF(OFFSET('Sanitation Data'!$D$32,0,10*ROW('Sanitation Data'!D148))="","",OFFSET('Sanitation Data'!$D$32,0,10*ROW('Sanitation Data'!D148)))</f>
        <v/>
      </c>
      <c r="CT154" s="36" t="str">
        <f ca="true">+IF(OFFSET('Sanitation Data'!$D$33,0,10*ROW('Sanitation Data'!D148))="","",OFFSET('Sanitation Data'!$D$33,0,10*ROW('Sanitation Data'!D148)))</f>
        <v/>
      </c>
      <c r="CU154" s="36" t="str">
        <f ca="true">+IF(OFFSET('Sanitation Data'!$E$29,0,10*ROW('Sanitation Data'!E148))="","",OFFSET('Sanitation Data'!$E$29,0,10*ROW('Sanitation Data'!E148)))</f>
        <v/>
      </c>
      <c r="CV154" s="36" t="str">
        <f ca="true">+IF(OFFSET('Sanitation Data'!$E$30,0,10*ROW('Sanitation Data'!E148))="","",OFFSET('Sanitation Data'!$E$30,0,10*ROW('Sanitation Data'!E148)))</f>
        <v/>
      </c>
      <c r="CW154" s="36" t="str">
        <f ca="true">+IF(OFFSET('Sanitation Data'!$E$31,0,10*ROW('Sanitation Data'!E148))="","",OFFSET('Sanitation Data'!$E$31,0,10*ROW('Sanitation Data'!E148)))</f>
        <v/>
      </c>
      <c r="CX154" s="36" t="str">
        <f ca="true">+IF(OFFSET('Sanitation Data'!$E$32,0,10*ROW('Sanitation Data'!E148))="","",OFFSET('Sanitation Data'!$E$32,0,10*ROW('Sanitation Data'!E148)))</f>
        <v/>
      </c>
      <c r="CY154" s="36" t="str">
        <f ca="true">+IF(OFFSET('Sanitation Data'!$E$33,0,10*ROW('Sanitation Data'!E148))="","",OFFSET('Sanitation Data'!$E$33,0,10*ROW('Sanitation Data'!E148)))</f>
        <v/>
      </c>
      <c r="CZ154" s="36" t="str">
        <f ca="true">+IF(OFFSET('Sanitation Data'!$F$29,0,10*ROW('Sanitation Data'!F148))="","",OFFSET('Sanitation Data'!$F$29,0,10*ROW('Sanitation Data'!F148)))</f>
        <v/>
      </c>
      <c r="DA154" s="36" t="str">
        <f ca="true">+IF(OFFSET('Sanitation Data'!$F$30,0,10*ROW('Sanitation Data'!F148))="","",OFFSET('Sanitation Data'!$F$30,0,10*ROW('Sanitation Data'!F148)))</f>
        <v/>
      </c>
      <c r="DB154" s="36" t="str">
        <f ca="true">+IF(OFFSET('Sanitation Data'!$F$31,0,10*ROW('Sanitation Data'!F148))="","",OFFSET('Sanitation Data'!$F$31,0,10*ROW('Sanitation Data'!F148)))</f>
        <v/>
      </c>
      <c r="DC154" s="36" t="str">
        <f ca="true">+IF(OFFSET('Sanitation Data'!$F$32,0,10*ROW('Sanitation Data'!F148))="","",OFFSET('Sanitation Data'!$F$32,0,10*ROW('Sanitation Data'!F148)))</f>
        <v/>
      </c>
      <c r="DD154" s="36" t="str">
        <f ca="true">+IF(OFFSET('Sanitation Data'!$F$33,0,10*ROW('Sanitation Data'!F148))="","",OFFSET('Sanitation Data'!$F$33,0,10*ROW('Sanitation Data'!F148)))</f>
        <v/>
      </c>
      <c r="DE154" s="36" t="str">
        <f ca="true">+IF(OFFSET('Sanitation Data'!$G$29,0,10*ROW('Sanitation Data'!G148))="","",OFFSET('Sanitation Data'!$G$29,0,10*ROW('Sanitation Data'!G148)))</f>
        <v/>
      </c>
      <c r="DF154" s="36" t="str">
        <f ca="true">+IF(OFFSET('Sanitation Data'!$G$30,0,10*ROW('Sanitation Data'!G148))="","",OFFSET('Sanitation Data'!$G$30,0,10*ROW('Sanitation Data'!G148)))</f>
        <v/>
      </c>
      <c r="DG154" s="36" t="str">
        <f ca="true">+IF(OFFSET('Sanitation Data'!$G$31,0,10*ROW('Sanitation Data'!G148))="","",OFFSET('Sanitation Data'!$G$31,0,10*ROW('Sanitation Data'!G148)))</f>
        <v/>
      </c>
      <c r="DH154" s="36" t="str">
        <f ca="true">+IF(OFFSET('Sanitation Data'!$G$32,0,10*ROW('Sanitation Data'!G148))="","",OFFSET('Sanitation Data'!$G$32,0,10*ROW('Sanitation Data'!G148)))</f>
        <v/>
      </c>
      <c r="DI154" s="36" t="str">
        <f ca="true">+IF(OFFSET('Sanitation Data'!$G$33,0,10*ROW('Sanitation Data'!G148))="","",OFFSET('Sanitation Data'!$G$33,0,10*ROW('Sanitation Data'!G148)))</f>
        <v/>
      </c>
      <c r="DJ154" s="36" t="str">
        <f ca="true">+IF(OFFSET('Sanitation Data'!$H$29,0,10*ROW('Sanitation Data'!H148))="","",OFFSET('Sanitation Data'!$H$29,0,10*ROW('Sanitation Data'!H148)))</f>
        <v/>
      </c>
      <c r="DK154" s="36" t="str">
        <f ca="true">+IF(OFFSET('Sanitation Data'!$H$30,0,10*ROW('Sanitation Data'!H148))="","",OFFSET('Sanitation Data'!$H$30,0,10*ROW('Sanitation Data'!H148)))</f>
        <v/>
      </c>
      <c r="DL154" s="36" t="str">
        <f ca="true">+IF(OFFSET('Sanitation Data'!$H$31,0,10*ROW('Sanitation Data'!H148))="","",OFFSET('Sanitation Data'!$H$31,0,10*ROW('Sanitation Data'!H148)))</f>
        <v/>
      </c>
      <c r="DM154" s="36" t="str">
        <f ca="true">+IF(OFFSET('Sanitation Data'!$H$32,0,10*ROW('Sanitation Data'!H148))="","",OFFSET('Sanitation Data'!$H$32,0,10*ROW('Sanitation Data'!H148)))</f>
        <v/>
      </c>
      <c r="DN154" s="36" t="str">
        <f ca="true">+IF(OFFSET('Sanitation Data'!$H$33,0,10*ROW('Sanitation Data'!H148))="","",OFFSET('Sanitation Data'!$H$33,0,10*ROW('Sanitation Data'!H148)))</f>
        <v/>
      </c>
      <c r="DO154" s="36" t="str">
        <f ca="true">+IF(OFFSET('Hygiene Data'!$C$12,0,10*ROW('Hygiene Data'!C148))="","",OFFSET('Hygiene Data'!$C$12,0,10*ROW('Hygiene Data'!C148)))</f>
        <v/>
      </c>
      <c r="DP154" s="36" t="str">
        <f ca="true">+IF(OFFSET('Hygiene Data'!$C$13,0,10*ROW('Hygiene Data'!C148))="","",OFFSET('Hygiene Data'!$C$13,0,10*ROW('Hygiene Data'!C148)))</f>
        <v/>
      </c>
      <c r="DQ154" s="36" t="str">
        <f ca="true">+IF(OFFSET('Hygiene Data'!$C$14,0,10*ROW('Hygiene Data'!C148))="","",OFFSET('Hygiene Data'!$C$14,0,10*ROW('Hygiene Data'!C148)))</f>
        <v/>
      </c>
      <c r="DR154" s="36" t="str">
        <f ca="true">+IF(OFFSET('Hygiene Data'!$D$12,0,10*ROW('Hygiene Data'!D148))="","",OFFSET('Hygiene Data'!$D$12,0,10*ROW('Hygiene Data'!D148)))</f>
        <v/>
      </c>
      <c r="DS154" s="36" t="str">
        <f ca="true">+IF(OFFSET('Hygiene Data'!$D$13,0,10*ROW('Hygiene Data'!D148))="","",OFFSET('Hygiene Data'!$D$13,0,10*ROW('Hygiene Data'!D148)))</f>
        <v/>
      </c>
      <c r="DT154" s="36" t="str">
        <f ca="true">+IF(OFFSET('Hygiene Data'!$D$14,0,10*ROW('Hygiene Data'!D148))="","",OFFSET('Hygiene Data'!$D$14,0,10*ROW('Hygiene Data'!D148)))</f>
        <v/>
      </c>
      <c r="DU154" s="36" t="str">
        <f ca="true">+IF(OFFSET('Hygiene Data'!$E$12,0,10*ROW('Hygiene Data'!E148))="","",OFFSET('Hygiene Data'!$E$12,0,10*ROW('Hygiene Data'!E148)))</f>
        <v/>
      </c>
      <c r="DV154" s="36" t="str">
        <f ca="true">+IF(OFFSET('Hygiene Data'!$E$13,0,10*ROW('Hygiene Data'!E148))="","",OFFSET('Hygiene Data'!$E$13,0,10*ROW('Hygiene Data'!E148)))</f>
        <v/>
      </c>
      <c r="DW154" s="36" t="str">
        <f ca="true">+IF(OFFSET('Hygiene Data'!$E$14,0,10*ROW('Hygiene Data'!E148))="","",OFFSET('Hygiene Data'!$E$14,0,10*ROW('Hygiene Data'!E148)))</f>
        <v/>
      </c>
      <c r="DX154" s="36" t="str">
        <f ca="true">+IF(OFFSET('Hygiene Data'!$F$12,0,10*ROW('Hygiene Data'!F148))="","",OFFSET('Hygiene Data'!$F$12,0,10*ROW('Hygiene Data'!F148)))</f>
        <v/>
      </c>
      <c r="DY154" s="36" t="str">
        <f ca="true">+IF(OFFSET('Hygiene Data'!$F$13,0,10*ROW('Hygiene Data'!F148))="","",OFFSET('Hygiene Data'!$F$13,0,10*ROW('Hygiene Data'!F148)))</f>
        <v/>
      </c>
      <c r="DZ154" s="36" t="str">
        <f ca="true">+IF(OFFSET('Hygiene Data'!$F$14,0,10*ROW('Hygiene Data'!F148))="","",OFFSET('Hygiene Data'!$F$14,0,10*ROW('Hygiene Data'!F148)))</f>
        <v/>
      </c>
      <c r="EA154" s="36" t="str">
        <f ca="true">+IF(OFFSET('Hygiene Data'!$G$12,0,10*ROW('Hygiene Data'!G148))="","",OFFSET('Hygiene Data'!$G$12,0,10*ROW('Hygiene Data'!G148)))</f>
        <v/>
      </c>
      <c r="EB154" s="36" t="str">
        <f ca="true">+IF(OFFSET('Hygiene Data'!$G$13,0,10*ROW('Hygiene Data'!G148))="","",OFFSET('Hygiene Data'!$G$13,0,10*ROW('Hygiene Data'!G148)))</f>
        <v/>
      </c>
      <c r="EC154" s="36" t="str">
        <f ca="true">+IF(OFFSET('Hygiene Data'!$G$14,0,10*ROW('Hygiene Data'!G148))="","",OFFSET('Hygiene Data'!$G$14,0,10*ROW('Hygiene Data'!G148)))</f>
        <v/>
      </c>
      <c r="ED154" s="36" t="str">
        <f ca="true">+IF(OFFSET('Hygiene Data'!$H$12,0,10*ROW('Hygiene Data'!H148))="","",OFFSET('Hygiene Data'!$H$12,0,10*ROW('Hygiene Data'!H148)))</f>
        <v/>
      </c>
      <c r="EE154" s="36" t="str">
        <f ca="true">+IF(OFFSET('Hygiene Data'!$H$13,0,10*ROW('Hygiene Data'!H148))="","",OFFSET('Hygiene Data'!$H$13,0,10*ROW('Hygiene Data'!H148)))</f>
        <v/>
      </c>
      <c r="EF154" s="36" t="str">
        <f ca="true">+IF(OFFSET('Hygiene Data'!$H$14,0,10*ROW('Hygiene Data'!H148))="","",OFFSET('Hygiene Data'!$H$14,0,10*ROW('Hygiene Data'!H148)))</f>
        <v/>
      </c>
    </row>
    <row r="155" x14ac:dyDescent="0.2">
      <c r="A155" s="59" t="str">
        <f ca="true">+IF(OFFSET('Water Data'!$B$1,0,10*ROW('Water Data'!B152))="","",OFFSET('Water Data'!$B$1,0,10*ROW('Water Data'!B152)))</f>
        <v/>
      </c>
      <c r="B155" s="59" t="str">
        <f ca="true">+IF(OFFSET('Water Data'!$A$3,0,10*ROW('Water Data'!A152))="","",OFFSET('Water Data'!$A$3,0,10*ROW('Water Data'!A152)))</f>
        <v/>
      </c>
      <c r="C155" s="59" t="str">
        <f ca="true">+IF(OFFSET('Water Data'!$C$3,0,10*ROW('Water Data'!C152))="","",OFFSET('Water Data'!$C$3,0,10*ROW('Water Data'!C152)))</f>
        <v/>
      </c>
      <c r="D155" s="252"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52"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52"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52"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52"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52"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52"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52"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52"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52"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52"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52"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52"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52"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52"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52"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52"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52"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3"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3"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3"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3"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3"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3"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3"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3"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3"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3"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3"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3"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3"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3"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3"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3"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3"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3"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3"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3"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3"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3"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3"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3"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3"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3"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3"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3"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3"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3"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4"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4"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4"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4"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4"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4"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4"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4"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4"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4"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4"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4"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4"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4"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4"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4"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4"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4"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6" t="str">
        <f ca="true">+IF(OFFSET('Water Data'!$C$28,0,10*ROW('Water Data'!C149))="","",OFFSET('Water Data'!$C$28,0,10*ROW('Water Data'!C149)))</f>
        <v/>
      </c>
      <c r="BT155" s="36" t="str">
        <f ca="true">+IF(OFFSET('Water Data'!$C$29,0,10*ROW('Water Data'!C149))="","",OFFSET('Water Data'!$C$29,0,10*ROW('Water Data'!C149)))</f>
        <v/>
      </c>
      <c r="BU155" s="36" t="str">
        <f ca="true">+IF(OFFSET('Water Data'!$C$30,0,10*ROW('Water Data'!C149))="","",OFFSET('Water Data'!$C$30,0,10*ROW('Water Data'!C149)))</f>
        <v/>
      </c>
      <c r="BV155" s="36" t="str">
        <f ca="true">+IF(OFFSET('Water Data'!$D$28,0,10*ROW('Water Data'!D149))="","",OFFSET('Water Data'!$D$28,0,10*ROW('Water Data'!D149)))</f>
        <v/>
      </c>
      <c r="BW155" s="36" t="str">
        <f ca="true">+IF(OFFSET('Water Data'!$D$29,0,10*ROW('Water Data'!D149))="","",OFFSET('Water Data'!$D$29,0,10*ROW('Water Data'!D149)))</f>
        <v/>
      </c>
      <c r="BX155" s="36" t="str">
        <f ca="true">+IF(OFFSET('Water Data'!$D$30,0,10*ROW('Water Data'!D149))="","",OFFSET('Water Data'!$D$30,0,10*ROW('Water Data'!D149)))</f>
        <v/>
      </c>
      <c r="BY155" s="36" t="str">
        <f ca="true">+IF(OFFSET('Water Data'!$E$28,0,10*ROW('Water Data'!E149))="","",OFFSET('Water Data'!$E$28,0,10*ROW('Water Data'!E149)))</f>
        <v/>
      </c>
      <c r="BZ155" s="36" t="str">
        <f ca="true">+IF(OFFSET('Water Data'!$E$29,0,10*ROW('Water Data'!E149))="","",OFFSET('Water Data'!$E$29,0,10*ROW('Water Data'!E149)))</f>
        <v/>
      </c>
      <c r="CA155" s="36" t="str">
        <f ca="true">+IF(OFFSET('Water Data'!$E$30,0,10*ROW('Water Data'!E149))="","",OFFSET('Water Data'!$E$30,0,10*ROW('Water Data'!E149)))</f>
        <v/>
      </c>
      <c r="CB155" s="36" t="str">
        <f ca="true">+IF(OFFSET('Water Data'!$F$28,0,10*ROW('Water Data'!F149))="","",OFFSET('Water Data'!$F$28,0,10*ROW('Water Data'!F149)))</f>
        <v/>
      </c>
      <c r="CC155" s="36" t="str">
        <f ca="true">+IF(OFFSET('Water Data'!$F$29,0,10*ROW('Water Data'!F149))="","",OFFSET('Water Data'!$F$29,0,10*ROW('Water Data'!F149)))</f>
        <v/>
      </c>
      <c r="CD155" s="36" t="str">
        <f ca="true">+IF(OFFSET('Water Data'!$F$30,0,10*ROW('Water Data'!F149))="","",OFFSET('Water Data'!$F$30,0,10*ROW('Water Data'!F149)))</f>
        <v/>
      </c>
      <c r="CE155" s="36" t="str">
        <f ca="true">+IF(OFFSET('Water Data'!$G$28,0,10*ROW('Water Data'!G149))="","",OFFSET('Water Data'!$G$28,0,10*ROW('Water Data'!G149)))</f>
        <v/>
      </c>
      <c r="CF155" s="36" t="str">
        <f ca="true">+IF(OFFSET('Water Data'!$G$29,0,10*ROW('Water Data'!G149))="","",OFFSET('Water Data'!$G$29,0,10*ROW('Water Data'!G149)))</f>
        <v/>
      </c>
      <c r="CG155" s="36" t="str">
        <f ca="true">+IF(OFFSET('Water Data'!$G$30,0,10*ROW('Water Data'!G149))="","",OFFSET('Water Data'!$G$30,0,10*ROW('Water Data'!G149)))</f>
        <v/>
      </c>
      <c r="CH155" s="36" t="str">
        <f ca="true">+IF(OFFSET('Water Data'!$H$28,0,10*ROW('Water Data'!H149))="","",OFFSET('Water Data'!$H$28,0,10*ROW('Water Data'!H149)))</f>
        <v/>
      </c>
      <c r="CI155" s="36" t="str">
        <f ca="true">+IF(OFFSET('Water Data'!$H$29,0,10*ROW('Water Data'!H149))="","",OFFSET('Water Data'!$H$29,0,10*ROW('Water Data'!H149)))</f>
        <v/>
      </c>
      <c r="CJ155" s="36" t="str">
        <f ca="true">+IF(OFFSET('Water Data'!$H$30,0,10*ROW('Water Data'!H149))="","",OFFSET('Water Data'!$H$30,0,10*ROW('Water Data'!H149)))</f>
        <v/>
      </c>
      <c r="CK155" s="36" t="str">
        <f ca="true">+IF(OFFSET('Sanitation Data'!$C$29,0,10*ROW('Sanitation Data'!C149))="","",OFFSET('Sanitation Data'!$C$29,0,10*ROW('Sanitation Data'!C149)))</f>
        <v/>
      </c>
      <c r="CL155" s="36" t="str">
        <f ca="true">+IF(OFFSET('Sanitation Data'!$C$30,0,10*ROW('Sanitation Data'!C149))="","",OFFSET('Sanitation Data'!$C$30,0,10*ROW('Sanitation Data'!C149)))</f>
        <v/>
      </c>
      <c r="CM155" s="36" t="str">
        <f ca="true">+IF(OFFSET('Sanitation Data'!$C$31,0,10*ROW('Sanitation Data'!C149))="","",OFFSET('Sanitation Data'!$C$31,0,10*ROW('Sanitation Data'!C149)))</f>
        <v/>
      </c>
      <c r="CN155" s="36" t="str">
        <f ca="true">+IF(OFFSET('Sanitation Data'!$C$32,0,10*ROW('Sanitation Data'!C149))="","",OFFSET('Sanitation Data'!$C$32,0,10*ROW('Sanitation Data'!C149)))</f>
        <v/>
      </c>
      <c r="CO155" s="36" t="str">
        <f ca="true">+IF(OFFSET('Sanitation Data'!$C$33,0,10*ROW('Sanitation Data'!C149))="","",OFFSET('Sanitation Data'!$C$33,0,10*ROW('Sanitation Data'!C149)))</f>
        <v/>
      </c>
      <c r="CP155" s="36" t="str">
        <f ca="true">+IF(OFFSET('Sanitation Data'!$D$29,0,10*ROW('Sanitation Data'!D149))="","",OFFSET('Sanitation Data'!$D$29,0,10*ROW('Sanitation Data'!D149)))</f>
        <v/>
      </c>
      <c r="CQ155" s="36" t="str">
        <f ca="true">+IF(OFFSET('Sanitation Data'!$D$30,0,10*ROW('Sanitation Data'!D149))="","",OFFSET('Sanitation Data'!$D$30,0,10*ROW('Sanitation Data'!D149)))</f>
        <v/>
      </c>
      <c r="CR155" s="36" t="str">
        <f ca="true">+IF(OFFSET('Sanitation Data'!$D$31,0,10*ROW('Sanitation Data'!D149))="","",OFFSET('Sanitation Data'!$D$31,0,10*ROW('Sanitation Data'!D149)))</f>
        <v/>
      </c>
      <c r="CS155" s="36" t="str">
        <f ca="true">+IF(OFFSET('Sanitation Data'!$D$32,0,10*ROW('Sanitation Data'!D149))="","",OFFSET('Sanitation Data'!$D$32,0,10*ROW('Sanitation Data'!D149)))</f>
        <v/>
      </c>
      <c r="CT155" s="36" t="str">
        <f ca="true">+IF(OFFSET('Sanitation Data'!$D$33,0,10*ROW('Sanitation Data'!D149))="","",OFFSET('Sanitation Data'!$D$33,0,10*ROW('Sanitation Data'!D149)))</f>
        <v/>
      </c>
      <c r="CU155" s="36" t="str">
        <f ca="true">+IF(OFFSET('Sanitation Data'!$E$29,0,10*ROW('Sanitation Data'!E149))="","",OFFSET('Sanitation Data'!$E$29,0,10*ROW('Sanitation Data'!E149)))</f>
        <v/>
      </c>
      <c r="CV155" s="36" t="str">
        <f ca="true">+IF(OFFSET('Sanitation Data'!$E$30,0,10*ROW('Sanitation Data'!E149))="","",OFFSET('Sanitation Data'!$E$30,0,10*ROW('Sanitation Data'!E149)))</f>
        <v/>
      </c>
      <c r="CW155" s="36" t="str">
        <f ca="true">+IF(OFFSET('Sanitation Data'!$E$31,0,10*ROW('Sanitation Data'!E149))="","",OFFSET('Sanitation Data'!$E$31,0,10*ROW('Sanitation Data'!E149)))</f>
        <v/>
      </c>
      <c r="CX155" s="36" t="str">
        <f ca="true">+IF(OFFSET('Sanitation Data'!$E$32,0,10*ROW('Sanitation Data'!E149))="","",OFFSET('Sanitation Data'!$E$32,0,10*ROW('Sanitation Data'!E149)))</f>
        <v/>
      </c>
      <c r="CY155" s="36" t="str">
        <f ca="true">+IF(OFFSET('Sanitation Data'!$E$33,0,10*ROW('Sanitation Data'!E149))="","",OFFSET('Sanitation Data'!$E$33,0,10*ROW('Sanitation Data'!E149)))</f>
        <v/>
      </c>
      <c r="CZ155" s="36" t="str">
        <f ca="true">+IF(OFFSET('Sanitation Data'!$F$29,0,10*ROW('Sanitation Data'!F149))="","",OFFSET('Sanitation Data'!$F$29,0,10*ROW('Sanitation Data'!F149)))</f>
        <v/>
      </c>
      <c r="DA155" s="36" t="str">
        <f ca="true">+IF(OFFSET('Sanitation Data'!$F$30,0,10*ROW('Sanitation Data'!F149))="","",OFFSET('Sanitation Data'!$F$30,0,10*ROW('Sanitation Data'!F149)))</f>
        <v/>
      </c>
      <c r="DB155" s="36" t="str">
        <f ca="true">+IF(OFFSET('Sanitation Data'!$F$31,0,10*ROW('Sanitation Data'!F149))="","",OFFSET('Sanitation Data'!$F$31,0,10*ROW('Sanitation Data'!F149)))</f>
        <v/>
      </c>
      <c r="DC155" s="36" t="str">
        <f ca="true">+IF(OFFSET('Sanitation Data'!$F$32,0,10*ROW('Sanitation Data'!F149))="","",OFFSET('Sanitation Data'!$F$32,0,10*ROW('Sanitation Data'!F149)))</f>
        <v/>
      </c>
      <c r="DD155" s="36" t="str">
        <f ca="true">+IF(OFFSET('Sanitation Data'!$F$33,0,10*ROW('Sanitation Data'!F149))="","",OFFSET('Sanitation Data'!$F$33,0,10*ROW('Sanitation Data'!F149)))</f>
        <v/>
      </c>
      <c r="DE155" s="36" t="str">
        <f ca="true">+IF(OFFSET('Sanitation Data'!$G$29,0,10*ROW('Sanitation Data'!G149))="","",OFFSET('Sanitation Data'!$G$29,0,10*ROW('Sanitation Data'!G149)))</f>
        <v/>
      </c>
      <c r="DF155" s="36" t="str">
        <f ca="true">+IF(OFFSET('Sanitation Data'!$G$30,0,10*ROW('Sanitation Data'!G149))="","",OFFSET('Sanitation Data'!$G$30,0,10*ROW('Sanitation Data'!G149)))</f>
        <v/>
      </c>
      <c r="DG155" s="36" t="str">
        <f ca="true">+IF(OFFSET('Sanitation Data'!$G$31,0,10*ROW('Sanitation Data'!G149))="","",OFFSET('Sanitation Data'!$G$31,0,10*ROW('Sanitation Data'!G149)))</f>
        <v/>
      </c>
      <c r="DH155" s="36" t="str">
        <f ca="true">+IF(OFFSET('Sanitation Data'!$G$32,0,10*ROW('Sanitation Data'!G149))="","",OFFSET('Sanitation Data'!$G$32,0,10*ROW('Sanitation Data'!G149)))</f>
        <v/>
      </c>
      <c r="DI155" s="36" t="str">
        <f ca="true">+IF(OFFSET('Sanitation Data'!$G$33,0,10*ROW('Sanitation Data'!G149))="","",OFFSET('Sanitation Data'!$G$33,0,10*ROW('Sanitation Data'!G149)))</f>
        <v/>
      </c>
      <c r="DJ155" s="36" t="str">
        <f ca="true">+IF(OFFSET('Sanitation Data'!$H$29,0,10*ROW('Sanitation Data'!H149))="","",OFFSET('Sanitation Data'!$H$29,0,10*ROW('Sanitation Data'!H149)))</f>
        <v/>
      </c>
      <c r="DK155" s="36" t="str">
        <f ca="true">+IF(OFFSET('Sanitation Data'!$H$30,0,10*ROW('Sanitation Data'!H149))="","",OFFSET('Sanitation Data'!$H$30,0,10*ROW('Sanitation Data'!H149)))</f>
        <v/>
      </c>
      <c r="DL155" s="36" t="str">
        <f ca="true">+IF(OFFSET('Sanitation Data'!$H$31,0,10*ROW('Sanitation Data'!H149))="","",OFFSET('Sanitation Data'!$H$31,0,10*ROW('Sanitation Data'!H149)))</f>
        <v/>
      </c>
      <c r="DM155" s="36" t="str">
        <f ca="true">+IF(OFFSET('Sanitation Data'!$H$32,0,10*ROW('Sanitation Data'!H149))="","",OFFSET('Sanitation Data'!$H$32,0,10*ROW('Sanitation Data'!H149)))</f>
        <v/>
      </c>
      <c r="DN155" s="36" t="str">
        <f ca="true">+IF(OFFSET('Sanitation Data'!$H$33,0,10*ROW('Sanitation Data'!H149))="","",OFFSET('Sanitation Data'!$H$33,0,10*ROW('Sanitation Data'!H149)))</f>
        <v/>
      </c>
      <c r="DO155" s="36" t="str">
        <f ca="true">+IF(OFFSET('Hygiene Data'!$C$12,0,10*ROW('Hygiene Data'!C149))="","",OFFSET('Hygiene Data'!$C$12,0,10*ROW('Hygiene Data'!C149)))</f>
        <v/>
      </c>
      <c r="DP155" s="36" t="str">
        <f ca="true">+IF(OFFSET('Hygiene Data'!$C$13,0,10*ROW('Hygiene Data'!C149))="","",OFFSET('Hygiene Data'!$C$13,0,10*ROW('Hygiene Data'!C149)))</f>
        <v/>
      </c>
      <c r="DQ155" s="36" t="str">
        <f ca="true">+IF(OFFSET('Hygiene Data'!$C$14,0,10*ROW('Hygiene Data'!C149))="","",OFFSET('Hygiene Data'!$C$14,0,10*ROW('Hygiene Data'!C149)))</f>
        <v/>
      </c>
      <c r="DR155" s="36" t="str">
        <f ca="true">+IF(OFFSET('Hygiene Data'!$D$12,0,10*ROW('Hygiene Data'!D149))="","",OFFSET('Hygiene Data'!$D$12,0,10*ROW('Hygiene Data'!D149)))</f>
        <v/>
      </c>
      <c r="DS155" s="36" t="str">
        <f ca="true">+IF(OFFSET('Hygiene Data'!$D$13,0,10*ROW('Hygiene Data'!D149))="","",OFFSET('Hygiene Data'!$D$13,0,10*ROW('Hygiene Data'!D149)))</f>
        <v/>
      </c>
      <c r="DT155" s="36" t="str">
        <f ca="true">+IF(OFFSET('Hygiene Data'!$D$14,0,10*ROW('Hygiene Data'!D149))="","",OFFSET('Hygiene Data'!$D$14,0,10*ROW('Hygiene Data'!D149)))</f>
        <v/>
      </c>
      <c r="DU155" s="36" t="str">
        <f ca="true">+IF(OFFSET('Hygiene Data'!$E$12,0,10*ROW('Hygiene Data'!E149))="","",OFFSET('Hygiene Data'!$E$12,0,10*ROW('Hygiene Data'!E149)))</f>
        <v/>
      </c>
      <c r="DV155" s="36" t="str">
        <f ca="true">+IF(OFFSET('Hygiene Data'!$E$13,0,10*ROW('Hygiene Data'!E149))="","",OFFSET('Hygiene Data'!$E$13,0,10*ROW('Hygiene Data'!E149)))</f>
        <v/>
      </c>
      <c r="DW155" s="36" t="str">
        <f ca="true">+IF(OFFSET('Hygiene Data'!$E$14,0,10*ROW('Hygiene Data'!E149))="","",OFFSET('Hygiene Data'!$E$14,0,10*ROW('Hygiene Data'!E149)))</f>
        <v/>
      </c>
      <c r="DX155" s="36" t="str">
        <f ca="true">+IF(OFFSET('Hygiene Data'!$F$12,0,10*ROW('Hygiene Data'!F149))="","",OFFSET('Hygiene Data'!$F$12,0,10*ROW('Hygiene Data'!F149)))</f>
        <v/>
      </c>
      <c r="DY155" s="36" t="str">
        <f ca="true">+IF(OFFSET('Hygiene Data'!$F$13,0,10*ROW('Hygiene Data'!F149))="","",OFFSET('Hygiene Data'!$F$13,0,10*ROW('Hygiene Data'!F149)))</f>
        <v/>
      </c>
      <c r="DZ155" s="36" t="str">
        <f ca="true">+IF(OFFSET('Hygiene Data'!$F$14,0,10*ROW('Hygiene Data'!F149))="","",OFFSET('Hygiene Data'!$F$14,0,10*ROW('Hygiene Data'!F149)))</f>
        <v/>
      </c>
      <c r="EA155" s="36" t="str">
        <f ca="true">+IF(OFFSET('Hygiene Data'!$G$12,0,10*ROW('Hygiene Data'!G149))="","",OFFSET('Hygiene Data'!$G$12,0,10*ROW('Hygiene Data'!G149)))</f>
        <v/>
      </c>
      <c r="EB155" s="36" t="str">
        <f ca="true">+IF(OFFSET('Hygiene Data'!$G$13,0,10*ROW('Hygiene Data'!G149))="","",OFFSET('Hygiene Data'!$G$13,0,10*ROW('Hygiene Data'!G149)))</f>
        <v/>
      </c>
      <c r="EC155" s="36" t="str">
        <f ca="true">+IF(OFFSET('Hygiene Data'!$G$14,0,10*ROW('Hygiene Data'!G149))="","",OFFSET('Hygiene Data'!$G$14,0,10*ROW('Hygiene Data'!G149)))</f>
        <v/>
      </c>
      <c r="ED155" s="36" t="str">
        <f ca="true">+IF(OFFSET('Hygiene Data'!$H$12,0,10*ROW('Hygiene Data'!H149))="","",OFFSET('Hygiene Data'!$H$12,0,10*ROW('Hygiene Data'!H149)))</f>
        <v/>
      </c>
      <c r="EE155" s="36" t="str">
        <f ca="true">+IF(OFFSET('Hygiene Data'!$H$13,0,10*ROW('Hygiene Data'!H149))="","",OFFSET('Hygiene Data'!$H$13,0,10*ROW('Hygiene Data'!H149)))</f>
        <v/>
      </c>
      <c r="EF155" s="36" t="str">
        <f ca="true">+IF(OFFSET('Hygiene Data'!$H$14,0,10*ROW('Hygiene Data'!H149))="","",OFFSET('Hygiene Data'!$H$14,0,10*ROW('Hygiene Data'!H149)))</f>
        <v/>
      </c>
    </row>
    <row r="156" x14ac:dyDescent="0.2">
      <c r="A156" s="59" t="str">
        <f ca="true">+IF(OFFSET('Water Data'!$B$1,0,10*ROW('Water Data'!B153))="","",OFFSET('Water Data'!$B$1,0,10*ROW('Water Data'!B153)))</f>
        <v/>
      </c>
      <c r="B156" s="59" t="str">
        <f ca="true">+IF(OFFSET('Water Data'!$A$3,0,10*ROW('Water Data'!A153))="","",OFFSET('Water Data'!$A$3,0,10*ROW('Water Data'!A153)))</f>
        <v/>
      </c>
      <c r="C156" s="59" t="str">
        <f ca="true">+IF(OFFSET('Water Data'!$C$3,0,10*ROW('Water Data'!C153))="","",OFFSET('Water Data'!$C$3,0,10*ROW('Water Data'!C153)))</f>
        <v/>
      </c>
      <c r="D156" s="252"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52"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52"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52"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52"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52"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52"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52"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52"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52"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52"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52"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52"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52"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52"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52"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52"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52"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3"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3"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3"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3"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3"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3"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3"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3"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3"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3"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3"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3"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3"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3"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3"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3"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3"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3"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3"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3"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3"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3"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3"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3"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3"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3"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3"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3"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3"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3"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4"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4"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4"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4"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4"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4"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4"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4"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4"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4"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4"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4"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4"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4"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4"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4"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4"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4"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6" t="str">
        <f ca="true">+IF(OFFSET('Water Data'!$C$28,0,10*ROW('Water Data'!C150))="","",OFFSET('Water Data'!$C$28,0,10*ROW('Water Data'!C150)))</f>
        <v/>
      </c>
      <c r="BT156" s="36" t="str">
        <f ca="true">+IF(OFFSET('Water Data'!$C$29,0,10*ROW('Water Data'!C150))="","",OFFSET('Water Data'!$C$29,0,10*ROW('Water Data'!C150)))</f>
        <v/>
      </c>
      <c r="BU156" s="36" t="str">
        <f ca="true">+IF(OFFSET('Water Data'!$C$30,0,10*ROW('Water Data'!C150))="","",OFFSET('Water Data'!$C$30,0,10*ROW('Water Data'!C150)))</f>
        <v/>
      </c>
      <c r="BV156" s="36" t="str">
        <f ca="true">+IF(OFFSET('Water Data'!$D$28,0,10*ROW('Water Data'!D150))="","",OFFSET('Water Data'!$D$28,0,10*ROW('Water Data'!D150)))</f>
        <v/>
      </c>
      <c r="BW156" s="36" t="str">
        <f ca="true">+IF(OFFSET('Water Data'!$D$29,0,10*ROW('Water Data'!D150))="","",OFFSET('Water Data'!$D$29,0,10*ROW('Water Data'!D150)))</f>
        <v/>
      </c>
      <c r="BX156" s="36" t="str">
        <f ca="true">+IF(OFFSET('Water Data'!$D$30,0,10*ROW('Water Data'!D150))="","",OFFSET('Water Data'!$D$30,0,10*ROW('Water Data'!D150)))</f>
        <v/>
      </c>
      <c r="BY156" s="36" t="str">
        <f ca="true">+IF(OFFSET('Water Data'!$E$28,0,10*ROW('Water Data'!E150))="","",OFFSET('Water Data'!$E$28,0,10*ROW('Water Data'!E150)))</f>
        <v/>
      </c>
      <c r="BZ156" s="36" t="str">
        <f ca="true">+IF(OFFSET('Water Data'!$E$29,0,10*ROW('Water Data'!E150))="","",OFFSET('Water Data'!$E$29,0,10*ROW('Water Data'!E150)))</f>
        <v/>
      </c>
      <c r="CA156" s="36" t="str">
        <f ca="true">+IF(OFFSET('Water Data'!$E$30,0,10*ROW('Water Data'!E150))="","",OFFSET('Water Data'!$E$30,0,10*ROW('Water Data'!E150)))</f>
        <v/>
      </c>
      <c r="CB156" s="36" t="str">
        <f ca="true">+IF(OFFSET('Water Data'!$F$28,0,10*ROW('Water Data'!F150))="","",OFFSET('Water Data'!$F$28,0,10*ROW('Water Data'!F150)))</f>
        <v/>
      </c>
      <c r="CC156" s="36" t="str">
        <f ca="true">+IF(OFFSET('Water Data'!$F$29,0,10*ROW('Water Data'!F150))="","",OFFSET('Water Data'!$F$29,0,10*ROW('Water Data'!F150)))</f>
        <v/>
      </c>
      <c r="CD156" s="36" t="str">
        <f ca="true">+IF(OFFSET('Water Data'!$F$30,0,10*ROW('Water Data'!F150))="","",OFFSET('Water Data'!$F$30,0,10*ROW('Water Data'!F150)))</f>
        <v/>
      </c>
      <c r="CE156" s="36" t="str">
        <f ca="true">+IF(OFFSET('Water Data'!$G$28,0,10*ROW('Water Data'!G150))="","",OFFSET('Water Data'!$G$28,0,10*ROW('Water Data'!G150)))</f>
        <v/>
      </c>
      <c r="CF156" s="36" t="str">
        <f ca="true">+IF(OFFSET('Water Data'!$G$29,0,10*ROW('Water Data'!G150))="","",OFFSET('Water Data'!$G$29,0,10*ROW('Water Data'!G150)))</f>
        <v/>
      </c>
      <c r="CG156" s="36" t="str">
        <f ca="true">+IF(OFFSET('Water Data'!$G$30,0,10*ROW('Water Data'!G150))="","",OFFSET('Water Data'!$G$30,0,10*ROW('Water Data'!G150)))</f>
        <v/>
      </c>
      <c r="CH156" s="36" t="str">
        <f ca="true">+IF(OFFSET('Water Data'!$H$28,0,10*ROW('Water Data'!H150))="","",OFFSET('Water Data'!$H$28,0,10*ROW('Water Data'!H150)))</f>
        <v/>
      </c>
      <c r="CI156" s="36" t="str">
        <f ca="true">+IF(OFFSET('Water Data'!$H$29,0,10*ROW('Water Data'!H150))="","",OFFSET('Water Data'!$H$29,0,10*ROW('Water Data'!H150)))</f>
        <v/>
      </c>
      <c r="CJ156" s="36" t="str">
        <f ca="true">+IF(OFFSET('Water Data'!$H$30,0,10*ROW('Water Data'!H150))="","",OFFSET('Water Data'!$H$30,0,10*ROW('Water Data'!H150)))</f>
        <v/>
      </c>
      <c r="CK156" s="36" t="str">
        <f ca="true">+IF(OFFSET('Sanitation Data'!$C$29,0,10*ROW('Sanitation Data'!C150))="","",OFFSET('Sanitation Data'!$C$29,0,10*ROW('Sanitation Data'!C150)))</f>
        <v/>
      </c>
      <c r="CL156" s="36" t="str">
        <f ca="true">+IF(OFFSET('Sanitation Data'!$C$30,0,10*ROW('Sanitation Data'!C150))="","",OFFSET('Sanitation Data'!$C$30,0,10*ROW('Sanitation Data'!C150)))</f>
        <v/>
      </c>
      <c r="CM156" s="36" t="str">
        <f ca="true">+IF(OFFSET('Sanitation Data'!$C$31,0,10*ROW('Sanitation Data'!C150))="","",OFFSET('Sanitation Data'!$C$31,0,10*ROW('Sanitation Data'!C150)))</f>
        <v/>
      </c>
      <c r="CN156" s="36" t="str">
        <f ca="true">+IF(OFFSET('Sanitation Data'!$C$32,0,10*ROW('Sanitation Data'!C150))="","",OFFSET('Sanitation Data'!$C$32,0,10*ROW('Sanitation Data'!C150)))</f>
        <v/>
      </c>
      <c r="CO156" s="36" t="str">
        <f ca="true">+IF(OFFSET('Sanitation Data'!$C$33,0,10*ROW('Sanitation Data'!C150))="","",OFFSET('Sanitation Data'!$C$33,0,10*ROW('Sanitation Data'!C150)))</f>
        <v/>
      </c>
      <c r="CP156" s="36" t="str">
        <f ca="true">+IF(OFFSET('Sanitation Data'!$D$29,0,10*ROW('Sanitation Data'!D150))="","",OFFSET('Sanitation Data'!$D$29,0,10*ROW('Sanitation Data'!D150)))</f>
        <v/>
      </c>
      <c r="CQ156" s="36" t="str">
        <f ca="true">+IF(OFFSET('Sanitation Data'!$D$30,0,10*ROW('Sanitation Data'!D150))="","",OFFSET('Sanitation Data'!$D$30,0,10*ROW('Sanitation Data'!D150)))</f>
        <v/>
      </c>
      <c r="CR156" s="36" t="str">
        <f ca="true">+IF(OFFSET('Sanitation Data'!$D$31,0,10*ROW('Sanitation Data'!D150))="","",OFFSET('Sanitation Data'!$D$31,0,10*ROW('Sanitation Data'!D150)))</f>
        <v/>
      </c>
      <c r="CS156" s="36" t="str">
        <f ca="true">+IF(OFFSET('Sanitation Data'!$D$32,0,10*ROW('Sanitation Data'!D150))="","",OFFSET('Sanitation Data'!$D$32,0,10*ROW('Sanitation Data'!D150)))</f>
        <v/>
      </c>
      <c r="CT156" s="36" t="str">
        <f ca="true">+IF(OFFSET('Sanitation Data'!$D$33,0,10*ROW('Sanitation Data'!D150))="","",OFFSET('Sanitation Data'!$D$33,0,10*ROW('Sanitation Data'!D150)))</f>
        <v/>
      </c>
      <c r="CU156" s="36" t="str">
        <f ca="true">+IF(OFFSET('Sanitation Data'!$E$29,0,10*ROW('Sanitation Data'!E150))="","",OFFSET('Sanitation Data'!$E$29,0,10*ROW('Sanitation Data'!E150)))</f>
        <v/>
      </c>
      <c r="CV156" s="36" t="str">
        <f ca="true">+IF(OFFSET('Sanitation Data'!$E$30,0,10*ROW('Sanitation Data'!E150))="","",OFFSET('Sanitation Data'!$E$30,0,10*ROW('Sanitation Data'!E150)))</f>
        <v/>
      </c>
      <c r="CW156" s="36" t="str">
        <f ca="true">+IF(OFFSET('Sanitation Data'!$E$31,0,10*ROW('Sanitation Data'!E150))="","",OFFSET('Sanitation Data'!$E$31,0,10*ROW('Sanitation Data'!E150)))</f>
        <v/>
      </c>
      <c r="CX156" s="36" t="str">
        <f ca="true">+IF(OFFSET('Sanitation Data'!$E$32,0,10*ROW('Sanitation Data'!E150))="","",OFFSET('Sanitation Data'!$E$32,0,10*ROW('Sanitation Data'!E150)))</f>
        <v/>
      </c>
      <c r="CY156" s="36" t="str">
        <f ca="true">+IF(OFFSET('Sanitation Data'!$E$33,0,10*ROW('Sanitation Data'!E150))="","",OFFSET('Sanitation Data'!$E$33,0,10*ROW('Sanitation Data'!E150)))</f>
        <v/>
      </c>
      <c r="CZ156" s="36" t="str">
        <f ca="true">+IF(OFFSET('Sanitation Data'!$F$29,0,10*ROW('Sanitation Data'!F150))="","",OFFSET('Sanitation Data'!$F$29,0,10*ROW('Sanitation Data'!F150)))</f>
        <v/>
      </c>
      <c r="DA156" s="36" t="str">
        <f ca="true">+IF(OFFSET('Sanitation Data'!$F$30,0,10*ROW('Sanitation Data'!F150))="","",OFFSET('Sanitation Data'!$F$30,0,10*ROW('Sanitation Data'!F150)))</f>
        <v/>
      </c>
      <c r="DB156" s="36" t="str">
        <f ca="true">+IF(OFFSET('Sanitation Data'!$F$31,0,10*ROW('Sanitation Data'!F150))="","",OFFSET('Sanitation Data'!$F$31,0,10*ROW('Sanitation Data'!F150)))</f>
        <v/>
      </c>
      <c r="DC156" s="36" t="str">
        <f ca="true">+IF(OFFSET('Sanitation Data'!$F$32,0,10*ROW('Sanitation Data'!F150))="","",OFFSET('Sanitation Data'!$F$32,0,10*ROW('Sanitation Data'!F150)))</f>
        <v/>
      </c>
      <c r="DD156" s="36" t="str">
        <f ca="true">+IF(OFFSET('Sanitation Data'!$F$33,0,10*ROW('Sanitation Data'!F150))="","",OFFSET('Sanitation Data'!$F$33,0,10*ROW('Sanitation Data'!F150)))</f>
        <v/>
      </c>
      <c r="DE156" s="36" t="str">
        <f ca="true">+IF(OFFSET('Sanitation Data'!$G$29,0,10*ROW('Sanitation Data'!G150))="","",OFFSET('Sanitation Data'!$G$29,0,10*ROW('Sanitation Data'!G150)))</f>
        <v/>
      </c>
      <c r="DF156" s="36" t="str">
        <f ca="true">+IF(OFFSET('Sanitation Data'!$G$30,0,10*ROW('Sanitation Data'!G150))="","",OFFSET('Sanitation Data'!$G$30,0,10*ROW('Sanitation Data'!G150)))</f>
        <v/>
      </c>
      <c r="DG156" s="36" t="str">
        <f ca="true">+IF(OFFSET('Sanitation Data'!$G$31,0,10*ROW('Sanitation Data'!G150))="","",OFFSET('Sanitation Data'!$G$31,0,10*ROW('Sanitation Data'!G150)))</f>
        <v/>
      </c>
      <c r="DH156" s="36" t="str">
        <f ca="true">+IF(OFFSET('Sanitation Data'!$G$32,0,10*ROW('Sanitation Data'!G150))="","",OFFSET('Sanitation Data'!$G$32,0,10*ROW('Sanitation Data'!G150)))</f>
        <v/>
      </c>
      <c r="DI156" s="36" t="str">
        <f ca="true">+IF(OFFSET('Sanitation Data'!$G$33,0,10*ROW('Sanitation Data'!G150))="","",OFFSET('Sanitation Data'!$G$33,0,10*ROW('Sanitation Data'!G150)))</f>
        <v/>
      </c>
      <c r="DJ156" s="36" t="str">
        <f ca="true">+IF(OFFSET('Sanitation Data'!$H$29,0,10*ROW('Sanitation Data'!H150))="","",OFFSET('Sanitation Data'!$H$29,0,10*ROW('Sanitation Data'!H150)))</f>
        <v/>
      </c>
      <c r="DK156" s="36" t="str">
        <f ca="true">+IF(OFFSET('Sanitation Data'!$H$30,0,10*ROW('Sanitation Data'!H150))="","",OFFSET('Sanitation Data'!$H$30,0,10*ROW('Sanitation Data'!H150)))</f>
        <v/>
      </c>
      <c r="DL156" s="36" t="str">
        <f ca="true">+IF(OFFSET('Sanitation Data'!$H$31,0,10*ROW('Sanitation Data'!H150))="","",OFFSET('Sanitation Data'!$H$31,0,10*ROW('Sanitation Data'!H150)))</f>
        <v/>
      </c>
      <c r="DM156" s="36" t="str">
        <f ca="true">+IF(OFFSET('Sanitation Data'!$H$32,0,10*ROW('Sanitation Data'!H150))="","",OFFSET('Sanitation Data'!$H$32,0,10*ROW('Sanitation Data'!H150)))</f>
        <v/>
      </c>
      <c r="DN156" s="36" t="str">
        <f ca="true">+IF(OFFSET('Sanitation Data'!$H$33,0,10*ROW('Sanitation Data'!H150))="","",OFFSET('Sanitation Data'!$H$33,0,10*ROW('Sanitation Data'!H150)))</f>
        <v/>
      </c>
      <c r="DO156" s="36" t="str">
        <f ca="true">+IF(OFFSET('Hygiene Data'!$C$12,0,10*ROW('Hygiene Data'!C150))="","",OFFSET('Hygiene Data'!$C$12,0,10*ROW('Hygiene Data'!C150)))</f>
        <v/>
      </c>
      <c r="DP156" s="36" t="str">
        <f ca="true">+IF(OFFSET('Hygiene Data'!$C$13,0,10*ROW('Hygiene Data'!C150))="","",OFFSET('Hygiene Data'!$C$13,0,10*ROW('Hygiene Data'!C150)))</f>
        <v/>
      </c>
      <c r="DQ156" s="36" t="str">
        <f ca="true">+IF(OFFSET('Hygiene Data'!$C$14,0,10*ROW('Hygiene Data'!C150))="","",OFFSET('Hygiene Data'!$C$14,0,10*ROW('Hygiene Data'!C150)))</f>
        <v/>
      </c>
      <c r="DR156" s="36" t="str">
        <f ca="true">+IF(OFFSET('Hygiene Data'!$D$12,0,10*ROW('Hygiene Data'!D150))="","",OFFSET('Hygiene Data'!$D$12,0,10*ROW('Hygiene Data'!D150)))</f>
        <v/>
      </c>
      <c r="DS156" s="36" t="str">
        <f ca="true">+IF(OFFSET('Hygiene Data'!$D$13,0,10*ROW('Hygiene Data'!D150))="","",OFFSET('Hygiene Data'!$D$13,0,10*ROW('Hygiene Data'!D150)))</f>
        <v/>
      </c>
      <c r="DT156" s="36" t="str">
        <f ca="true">+IF(OFFSET('Hygiene Data'!$D$14,0,10*ROW('Hygiene Data'!D150))="","",OFFSET('Hygiene Data'!$D$14,0,10*ROW('Hygiene Data'!D150)))</f>
        <v/>
      </c>
      <c r="DU156" s="36" t="str">
        <f ca="true">+IF(OFFSET('Hygiene Data'!$E$12,0,10*ROW('Hygiene Data'!E150))="","",OFFSET('Hygiene Data'!$E$12,0,10*ROW('Hygiene Data'!E150)))</f>
        <v/>
      </c>
      <c r="DV156" s="36" t="str">
        <f ca="true">+IF(OFFSET('Hygiene Data'!$E$13,0,10*ROW('Hygiene Data'!E150))="","",OFFSET('Hygiene Data'!$E$13,0,10*ROW('Hygiene Data'!E150)))</f>
        <v/>
      </c>
      <c r="DW156" s="36" t="str">
        <f ca="true">+IF(OFFSET('Hygiene Data'!$E$14,0,10*ROW('Hygiene Data'!E150))="","",OFFSET('Hygiene Data'!$E$14,0,10*ROW('Hygiene Data'!E150)))</f>
        <v/>
      </c>
      <c r="DX156" s="36" t="str">
        <f ca="true">+IF(OFFSET('Hygiene Data'!$F$12,0,10*ROW('Hygiene Data'!F150))="","",OFFSET('Hygiene Data'!$F$12,0,10*ROW('Hygiene Data'!F150)))</f>
        <v/>
      </c>
      <c r="DY156" s="36" t="str">
        <f ca="true">+IF(OFFSET('Hygiene Data'!$F$13,0,10*ROW('Hygiene Data'!F150))="","",OFFSET('Hygiene Data'!$F$13,0,10*ROW('Hygiene Data'!F150)))</f>
        <v/>
      </c>
      <c r="DZ156" s="36" t="str">
        <f ca="true">+IF(OFFSET('Hygiene Data'!$F$14,0,10*ROW('Hygiene Data'!F150))="","",OFFSET('Hygiene Data'!$F$14,0,10*ROW('Hygiene Data'!F150)))</f>
        <v/>
      </c>
      <c r="EA156" s="36" t="str">
        <f ca="true">+IF(OFFSET('Hygiene Data'!$G$12,0,10*ROW('Hygiene Data'!G150))="","",OFFSET('Hygiene Data'!$G$12,0,10*ROW('Hygiene Data'!G150)))</f>
        <v/>
      </c>
      <c r="EB156" s="36" t="str">
        <f ca="true">+IF(OFFSET('Hygiene Data'!$G$13,0,10*ROW('Hygiene Data'!G150))="","",OFFSET('Hygiene Data'!$G$13,0,10*ROW('Hygiene Data'!G150)))</f>
        <v/>
      </c>
      <c r="EC156" s="36" t="str">
        <f ca="true">+IF(OFFSET('Hygiene Data'!$G$14,0,10*ROW('Hygiene Data'!G150))="","",OFFSET('Hygiene Data'!$G$14,0,10*ROW('Hygiene Data'!G150)))</f>
        <v/>
      </c>
      <c r="ED156" s="36" t="str">
        <f ca="true">+IF(OFFSET('Hygiene Data'!$H$12,0,10*ROW('Hygiene Data'!H150))="","",OFFSET('Hygiene Data'!$H$12,0,10*ROW('Hygiene Data'!H150)))</f>
        <v/>
      </c>
      <c r="EE156" s="36" t="str">
        <f ca="true">+IF(OFFSET('Hygiene Data'!$H$13,0,10*ROW('Hygiene Data'!H150))="","",OFFSET('Hygiene Data'!$H$13,0,10*ROW('Hygiene Data'!H150)))</f>
        <v/>
      </c>
      <c r="EF156" s="36" t="str">
        <f ca="true">+IF(OFFSET('Hygiene Data'!$H$14,0,10*ROW('Hygiene Data'!H150))="","",OFFSET('Hygiene Data'!$H$14,0,10*ROW('Hygiene Data'!H150)))</f>
        <v/>
      </c>
    </row>
    <row r="157" x14ac:dyDescent="0.2">
      <c r="A157" s="59" t="str">
        <f ca="true">+IF(OFFSET('Water Data'!$B$1,0,10*ROW('Water Data'!B154))="","",OFFSET('Water Data'!$B$1,0,10*ROW('Water Data'!B154)))</f>
        <v/>
      </c>
      <c r="B157" s="59" t="str">
        <f ca="true">+IF(OFFSET('Water Data'!$A$3,0,10*ROW('Water Data'!A154))="","",OFFSET('Water Data'!$A$3,0,10*ROW('Water Data'!A154)))</f>
        <v/>
      </c>
      <c r="C157" s="59" t="str">
        <f ca="true">+IF(OFFSET('Water Data'!$C$3,0,10*ROW('Water Data'!C154))="","",OFFSET('Water Data'!$C$3,0,10*ROW('Water Data'!C154)))</f>
        <v/>
      </c>
      <c r="D157" s="252"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52"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52"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52"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52"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52"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52"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52"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52"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52"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52"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52"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52"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52"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52"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52"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52"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52"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3"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3"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3"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3"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3"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3"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3"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3"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3"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3"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3"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3"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3"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3"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3"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3"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3"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3"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3"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3"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3"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3"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3"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3"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3"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3"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3"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3"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3"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3"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4"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4"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4"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4"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4"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4"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4"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4"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4"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4"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4"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4"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4"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4"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4"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4"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4"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4"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6" t="str">
        <f ca="true">+IF(OFFSET('Water Data'!$C$28,0,10*ROW('Water Data'!C151))="","",OFFSET('Water Data'!$C$28,0,10*ROW('Water Data'!C151)))</f>
        <v/>
      </c>
      <c r="BT157" s="36" t="str">
        <f ca="true">+IF(OFFSET('Water Data'!$C$29,0,10*ROW('Water Data'!C151))="","",OFFSET('Water Data'!$C$29,0,10*ROW('Water Data'!C151)))</f>
        <v/>
      </c>
      <c r="BU157" s="36" t="str">
        <f ca="true">+IF(OFFSET('Water Data'!$C$30,0,10*ROW('Water Data'!C151))="","",OFFSET('Water Data'!$C$30,0,10*ROW('Water Data'!C151)))</f>
        <v/>
      </c>
      <c r="BV157" s="36" t="str">
        <f ca="true">+IF(OFFSET('Water Data'!$D$28,0,10*ROW('Water Data'!D151))="","",OFFSET('Water Data'!$D$28,0,10*ROW('Water Data'!D151)))</f>
        <v/>
      </c>
      <c r="BW157" s="36" t="str">
        <f ca="true">+IF(OFFSET('Water Data'!$D$29,0,10*ROW('Water Data'!D151))="","",OFFSET('Water Data'!$D$29,0,10*ROW('Water Data'!D151)))</f>
        <v/>
      </c>
      <c r="BX157" s="36" t="str">
        <f ca="true">+IF(OFFSET('Water Data'!$D$30,0,10*ROW('Water Data'!D151))="","",OFFSET('Water Data'!$D$30,0,10*ROW('Water Data'!D151)))</f>
        <v/>
      </c>
      <c r="BY157" s="36" t="str">
        <f ca="true">+IF(OFFSET('Water Data'!$E$28,0,10*ROW('Water Data'!E151))="","",OFFSET('Water Data'!$E$28,0,10*ROW('Water Data'!E151)))</f>
        <v/>
      </c>
      <c r="BZ157" s="36" t="str">
        <f ca="true">+IF(OFFSET('Water Data'!$E$29,0,10*ROW('Water Data'!E151))="","",OFFSET('Water Data'!$E$29,0,10*ROW('Water Data'!E151)))</f>
        <v/>
      </c>
      <c r="CA157" s="36" t="str">
        <f ca="true">+IF(OFFSET('Water Data'!$E$30,0,10*ROW('Water Data'!E151))="","",OFFSET('Water Data'!$E$30,0,10*ROW('Water Data'!E151)))</f>
        <v/>
      </c>
      <c r="CB157" s="36" t="str">
        <f ca="true">+IF(OFFSET('Water Data'!$F$28,0,10*ROW('Water Data'!F151))="","",OFFSET('Water Data'!$F$28,0,10*ROW('Water Data'!F151)))</f>
        <v/>
      </c>
      <c r="CC157" s="36" t="str">
        <f ca="true">+IF(OFFSET('Water Data'!$F$29,0,10*ROW('Water Data'!F151))="","",OFFSET('Water Data'!$F$29,0,10*ROW('Water Data'!F151)))</f>
        <v/>
      </c>
      <c r="CD157" s="36" t="str">
        <f ca="true">+IF(OFFSET('Water Data'!$F$30,0,10*ROW('Water Data'!F151))="","",OFFSET('Water Data'!$F$30,0,10*ROW('Water Data'!F151)))</f>
        <v/>
      </c>
      <c r="CE157" s="36" t="str">
        <f ca="true">+IF(OFFSET('Water Data'!$G$28,0,10*ROW('Water Data'!G151))="","",OFFSET('Water Data'!$G$28,0,10*ROW('Water Data'!G151)))</f>
        <v/>
      </c>
      <c r="CF157" s="36" t="str">
        <f ca="true">+IF(OFFSET('Water Data'!$G$29,0,10*ROW('Water Data'!G151))="","",OFFSET('Water Data'!$G$29,0,10*ROW('Water Data'!G151)))</f>
        <v/>
      </c>
      <c r="CG157" s="36" t="str">
        <f ca="true">+IF(OFFSET('Water Data'!$G$30,0,10*ROW('Water Data'!G151))="","",OFFSET('Water Data'!$G$30,0,10*ROW('Water Data'!G151)))</f>
        <v/>
      </c>
      <c r="CH157" s="36" t="str">
        <f ca="true">+IF(OFFSET('Water Data'!$H$28,0,10*ROW('Water Data'!H151))="","",OFFSET('Water Data'!$H$28,0,10*ROW('Water Data'!H151)))</f>
        <v/>
      </c>
      <c r="CI157" s="36" t="str">
        <f ca="true">+IF(OFFSET('Water Data'!$H$29,0,10*ROW('Water Data'!H151))="","",OFFSET('Water Data'!$H$29,0,10*ROW('Water Data'!H151)))</f>
        <v/>
      </c>
      <c r="CJ157" s="36" t="str">
        <f ca="true">+IF(OFFSET('Water Data'!$H$30,0,10*ROW('Water Data'!H151))="","",OFFSET('Water Data'!$H$30,0,10*ROW('Water Data'!H151)))</f>
        <v/>
      </c>
      <c r="CK157" s="36" t="str">
        <f ca="true">+IF(OFFSET('Sanitation Data'!$C$29,0,10*ROW('Sanitation Data'!C151))="","",OFFSET('Sanitation Data'!$C$29,0,10*ROW('Sanitation Data'!C151)))</f>
        <v/>
      </c>
      <c r="CL157" s="36" t="str">
        <f ca="true">+IF(OFFSET('Sanitation Data'!$C$30,0,10*ROW('Sanitation Data'!C151))="","",OFFSET('Sanitation Data'!$C$30,0,10*ROW('Sanitation Data'!C151)))</f>
        <v/>
      </c>
      <c r="CM157" s="36" t="str">
        <f ca="true">+IF(OFFSET('Sanitation Data'!$C$31,0,10*ROW('Sanitation Data'!C151))="","",OFFSET('Sanitation Data'!$C$31,0,10*ROW('Sanitation Data'!C151)))</f>
        <v/>
      </c>
      <c r="CN157" s="36" t="str">
        <f ca="true">+IF(OFFSET('Sanitation Data'!$C$32,0,10*ROW('Sanitation Data'!C151))="","",OFFSET('Sanitation Data'!$C$32,0,10*ROW('Sanitation Data'!C151)))</f>
        <v/>
      </c>
      <c r="CO157" s="36" t="str">
        <f ca="true">+IF(OFFSET('Sanitation Data'!$C$33,0,10*ROW('Sanitation Data'!C151))="","",OFFSET('Sanitation Data'!$C$33,0,10*ROW('Sanitation Data'!C151)))</f>
        <v/>
      </c>
      <c r="CP157" s="36" t="str">
        <f ca="true">+IF(OFFSET('Sanitation Data'!$D$29,0,10*ROW('Sanitation Data'!D151))="","",OFFSET('Sanitation Data'!$D$29,0,10*ROW('Sanitation Data'!D151)))</f>
        <v/>
      </c>
      <c r="CQ157" s="36" t="str">
        <f ca="true">+IF(OFFSET('Sanitation Data'!$D$30,0,10*ROW('Sanitation Data'!D151))="","",OFFSET('Sanitation Data'!$D$30,0,10*ROW('Sanitation Data'!D151)))</f>
        <v/>
      </c>
      <c r="CR157" s="36" t="str">
        <f ca="true">+IF(OFFSET('Sanitation Data'!$D$31,0,10*ROW('Sanitation Data'!D151))="","",OFFSET('Sanitation Data'!$D$31,0,10*ROW('Sanitation Data'!D151)))</f>
        <v/>
      </c>
      <c r="CS157" s="36" t="str">
        <f ca="true">+IF(OFFSET('Sanitation Data'!$D$32,0,10*ROW('Sanitation Data'!D151))="","",OFFSET('Sanitation Data'!$D$32,0,10*ROW('Sanitation Data'!D151)))</f>
        <v/>
      </c>
      <c r="CT157" s="36" t="str">
        <f ca="true">+IF(OFFSET('Sanitation Data'!$D$33,0,10*ROW('Sanitation Data'!D151))="","",OFFSET('Sanitation Data'!$D$33,0,10*ROW('Sanitation Data'!D151)))</f>
        <v/>
      </c>
      <c r="CU157" s="36" t="str">
        <f ca="true">+IF(OFFSET('Sanitation Data'!$E$29,0,10*ROW('Sanitation Data'!E151))="","",OFFSET('Sanitation Data'!$E$29,0,10*ROW('Sanitation Data'!E151)))</f>
        <v/>
      </c>
      <c r="CV157" s="36" t="str">
        <f ca="true">+IF(OFFSET('Sanitation Data'!$E$30,0,10*ROW('Sanitation Data'!E151))="","",OFFSET('Sanitation Data'!$E$30,0,10*ROW('Sanitation Data'!E151)))</f>
        <v/>
      </c>
      <c r="CW157" s="36" t="str">
        <f ca="true">+IF(OFFSET('Sanitation Data'!$E$31,0,10*ROW('Sanitation Data'!E151))="","",OFFSET('Sanitation Data'!$E$31,0,10*ROW('Sanitation Data'!E151)))</f>
        <v/>
      </c>
      <c r="CX157" s="36" t="str">
        <f ca="true">+IF(OFFSET('Sanitation Data'!$E$32,0,10*ROW('Sanitation Data'!E151))="","",OFFSET('Sanitation Data'!$E$32,0,10*ROW('Sanitation Data'!E151)))</f>
        <v/>
      </c>
      <c r="CY157" s="36" t="str">
        <f ca="true">+IF(OFFSET('Sanitation Data'!$E$33,0,10*ROW('Sanitation Data'!E151))="","",OFFSET('Sanitation Data'!$E$33,0,10*ROW('Sanitation Data'!E151)))</f>
        <v/>
      </c>
      <c r="CZ157" s="36" t="str">
        <f ca="true">+IF(OFFSET('Sanitation Data'!$F$29,0,10*ROW('Sanitation Data'!F151))="","",OFFSET('Sanitation Data'!$F$29,0,10*ROW('Sanitation Data'!F151)))</f>
        <v/>
      </c>
      <c r="DA157" s="36" t="str">
        <f ca="true">+IF(OFFSET('Sanitation Data'!$F$30,0,10*ROW('Sanitation Data'!F151))="","",OFFSET('Sanitation Data'!$F$30,0,10*ROW('Sanitation Data'!F151)))</f>
        <v/>
      </c>
      <c r="DB157" s="36" t="str">
        <f ca="true">+IF(OFFSET('Sanitation Data'!$F$31,0,10*ROW('Sanitation Data'!F151))="","",OFFSET('Sanitation Data'!$F$31,0,10*ROW('Sanitation Data'!F151)))</f>
        <v/>
      </c>
      <c r="DC157" s="36" t="str">
        <f ca="true">+IF(OFFSET('Sanitation Data'!$F$32,0,10*ROW('Sanitation Data'!F151))="","",OFFSET('Sanitation Data'!$F$32,0,10*ROW('Sanitation Data'!F151)))</f>
        <v/>
      </c>
      <c r="DD157" s="36" t="str">
        <f ca="true">+IF(OFFSET('Sanitation Data'!$F$33,0,10*ROW('Sanitation Data'!F151))="","",OFFSET('Sanitation Data'!$F$33,0,10*ROW('Sanitation Data'!F151)))</f>
        <v/>
      </c>
      <c r="DE157" s="36" t="str">
        <f ca="true">+IF(OFFSET('Sanitation Data'!$G$29,0,10*ROW('Sanitation Data'!G151))="","",OFFSET('Sanitation Data'!$G$29,0,10*ROW('Sanitation Data'!G151)))</f>
        <v/>
      </c>
      <c r="DF157" s="36" t="str">
        <f ca="true">+IF(OFFSET('Sanitation Data'!$G$30,0,10*ROW('Sanitation Data'!G151))="","",OFFSET('Sanitation Data'!$G$30,0,10*ROW('Sanitation Data'!G151)))</f>
        <v/>
      </c>
      <c r="DG157" s="36" t="str">
        <f ca="true">+IF(OFFSET('Sanitation Data'!$G$31,0,10*ROW('Sanitation Data'!G151))="","",OFFSET('Sanitation Data'!$G$31,0,10*ROW('Sanitation Data'!G151)))</f>
        <v/>
      </c>
      <c r="DH157" s="36" t="str">
        <f ca="true">+IF(OFFSET('Sanitation Data'!$G$32,0,10*ROW('Sanitation Data'!G151))="","",OFFSET('Sanitation Data'!$G$32,0,10*ROW('Sanitation Data'!G151)))</f>
        <v/>
      </c>
      <c r="DI157" s="36" t="str">
        <f ca="true">+IF(OFFSET('Sanitation Data'!$G$33,0,10*ROW('Sanitation Data'!G151))="","",OFFSET('Sanitation Data'!$G$33,0,10*ROW('Sanitation Data'!G151)))</f>
        <v/>
      </c>
      <c r="DJ157" s="36" t="str">
        <f ca="true">+IF(OFFSET('Sanitation Data'!$H$29,0,10*ROW('Sanitation Data'!H151))="","",OFFSET('Sanitation Data'!$H$29,0,10*ROW('Sanitation Data'!H151)))</f>
        <v/>
      </c>
      <c r="DK157" s="36" t="str">
        <f ca="true">+IF(OFFSET('Sanitation Data'!$H$30,0,10*ROW('Sanitation Data'!H151))="","",OFFSET('Sanitation Data'!$H$30,0,10*ROW('Sanitation Data'!H151)))</f>
        <v/>
      </c>
      <c r="DL157" s="36" t="str">
        <f ca="true">+IF(OFFSET('Sanitation Data'!$H$31,0,10*ROW('Sanitation Data'!H151))="","",OFFSET('Sanitation Data'!$H$31,0,10*ROW('Sanitation Data'!H151)))</f>
        <v/>
      </c>
      <c r="DM157" s="36" t="str">
        <f ca="true">+IF(OFFSET('Sanitation Data'!$H$32,0,10*ROW('Sanitation Data'!H151))="","",OFFSET('Sanitation Data'!$H$32,0,10*ROW('Sanitation Data'!H151)))</f>
        <v/>
      </c>
      <c r="DN157" s="36" t="str">
        <f ca="true">+IF(OFFSET('Sanitation Data'!$H$33,0,10*ROW('Sanitation Data'!H151))="","",OFFSET('Sanitation Data'!$H$33,0,10*ROW('Sanitation Data'!H151)))</f>
        <v/>
      </c>
      <c r="DO157" s="36" t="str">
        <f ca="true">+IF(OFFSET('Hygiene Data'!$C$12,0,10*ROW('Hygiene Data'!C151))="","",OFFSET('Hygiene Data'!$C$12,0,10*ROW('Hygiene Data'!C151)))</f>
        <v/>
      </c>
      <c r="DP157" s="36" t="str">
        <f ca="true">+IF(OFFSET('Hygiene Data'!$C$13,0,10*ROW('Hygiene Data'!C151))="","",OFFSET('Hygiene Data'!$C$13,0,10*ROW('Hygiene Data'!C151)))</f>
        <v/>
      </c>
      <c r="DQ157" s="36" t="str">
        <f ca="true">+IF(OFFSET('Hygiene Data'!$C$14,0,10*ROW('Hygiene Data'!C151))="","",OFFSET('Hygiene Data'!$C$14,0,10*ROW('Hygiene Data'!C151)))</f>
        <v/>
      </c>
      <c r="DR157" s="36" t="str">
        <f ca="true">+IF(OFFSET('Hygiene Data'!$D$12,0,10*ROW('Hygiene Data'!D151))="","",OFFSET('Hygiene Data'!$D$12,0,10*ROW('Hygiene Data'!D151)))</f>
        <v/>
      </c>
      <c r="DS157" s="36" t="str">
        <f ca="true">+IF(OFFSET('Hygiene Data'!$D$13,0,10*ROW('Hygiene Data'!D151))="","",OFFSET('Hygiene Data'!$D$13,0,10*ROW('Hygiene Data'!D151)))</f>
        <v/>
      </c>
      <c r="DT157" s="36" t="str">
        <f ca="true">+IF(OFFSET('Hygiene Data'!$D$14,0,10*ROW('Hygiene Data'!D151))="","",OFFSET('Hygiene Data'!$D$14,0,10*ROW('Hygiene Data'!D151)))</f>
        <v/>
      </c>
      <c r="DU157" s="36" t="str">
        <f ca="true">+IF(OFFSET('Hygiene Data'!$E$12,0,10*ROW('Hygiene Data'!E151))="","",OFFSET('Hygiene Data'!$E$12,0,10*ROW('Hygiene Data'!E151)))</f>
        <v/>
      </c>
      <c r="DV157" s="36" t="str">
        <f ca="true">+IF(OFFSET('Hygiene Data'!$E$13,0,10*ROW('Hygiene Data'!E151))="","",OFFSET('Hygiene Data'!$E$13,0,10*ROW('Hygiene Data'!E151)))</f>
        <v/>
      </c>
      <c r="DW157" s="36" t="str">
        <f ca="true">+IF(OFFSET('Hygiene Data'!$E$14,0,10*ROW('Hygiene Data'!E151))="","",OFFSET('Hygiene Data'!$E$14,0,10*ROW('Hygiene Data'!E151)))</f>
        <v/>
      </c>
      <c r="DX157" s="36" t="str">
        <f ca="true">+IF(OFFSET('Hygiene Data'!$F$12,0,10*ROW('Hygiene Data'!F151))="","",OFFSET('Hygiene Data'!$F$12,0,10*ROW('Hygiene Data'!F151)))</f>
        <v/>
      </c>
      <c r="DY157" s="36" t="str">
        <f ca="true">+IF(OFFSET('Hygiene Data'!$F$13,0,10*ROW('Hygiene Data'!F151))="","",OFFSET('Hygiene Data'!$F$13,0,10*ROW('Hygiene Data'!F151)))</f>
        <v/>
      </c>
      <c r="DZ157" s="36" t="str">
        <f ca="true">+IF(OFFSET('Hygiene Data'!$F$14,0,10*ROW('Hygiene Data'!F151))="","",OFFSET('Hygiene Data'!$F$14,0,10*ROW('Hygiene Data'!F151)))</f>
        <v/>
      </c>
      <c r="EA157" s="36" t="str">
        <f ca="true">+IF(OFFSET('Hygiene Data'!$G$12,0,10*ROW('Hygiene Data'!G151))="","",OFFSET('Hygiene Data'!$G$12,0,10*ROW('Hygiene Data'!G151)))</f>
        <v/>
      </c>
      <c r="EB157" s="36" t="str">
        <f ca="true">+IF(OFFSET('Hygiene Data'!$G$13,0,10*ROW('Hygiene Data'!G151))="","",OFFSET('Hygiene Data'!$G$13,0,10*ROW('Hygiene Data'!G151)))</f>
        <v/>
      </c>
      <c r="EC157" s="36" t="str">
        <f ca="true">+IF(OFFSET('Hygiene Data'!$G$14,0,10*ROW('Hygiene Data'!G151))="","",OFFSET('Hygiene Data'!$G$14,0,10*ROW('Hygiene Data'!G151)))</f>
        <v/>
      </c>
      <c r="ED157" s="36" t="str">
        <f ca="true">+IF(OFFSET('Hygiene Data'!$H$12,0,10*ROW('Hygiene Data'!H151))="","",OFFSET('Hygiene Data'!$H$12,0,10*ROW('Hygiene Data'!H151)))</f>
        <v/>
      </c>
      <c r="EE157" s="36" t="str">
        <f ca="true">+IF(OFFSET('Hygiene Data'!$H$13,0,10*ROW('Hygiene Data'!H151))="","",OFFSET('Hygiene Data'!$H$13,0,10*ROW('Hygiene Data'!H151)))</f>
        <v/>
      </c>
      <c r="EF157" s="36" t="str">
        <f ca="true">+IF(OFFSET('Hygiene Data'!$H$14,0,10*ROW('Hygiene Data'!H151))="","",OFFSET('Hygiene Data'!$H$14,0,10*ROW('Hygiene Data'!H151)))</f>
        <v/>
      </c>
    </row>
    <row r="158" x14ac:dyDescent="0.2">
      <c r="A158" s="59" t="str">
        <f ca="true">+IF(OFFSET('Water Data'!$B$1,0,10*ROW('Water Data'!B155))="","",OFFSET('Water Data'!$B$1,0,10*ROW('Water Data'!B155)))</f>
        <v/>
      </c>
      <c r="B158" s="59" t="str">
        <f ca="true">+IF(OFFSET('Water Data'!$A$3,0,10*ROW('Water Data'!A155))="","",OFFSET('Water Data'!$A$3,0,10*ROW('Water Data'!A155)))</f>
        <v/>
      </c>
      <c r="C158" s="59" t="str">
        <f ca="true">+IF(OFFSET('Water Data'!$C$3,0,10*ROW('Water Data'!C155))="","",OFFSET('Water Data'!$C$3,0,10*ROW('Water Data'!C155)))</f>
        <v/>
      </c>
      <c r="D158" s="252"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52"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52"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52"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52"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52"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52"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52"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52"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52"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52"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52"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52"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52"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52"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52"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52"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52"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3"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3"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3"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3"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3"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3"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3"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3"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3"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3"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3"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3"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3"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3"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3"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3"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3"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3"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3"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3"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3"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3"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3"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3"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3"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3"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3"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3"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3"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3"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4"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4"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4"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4"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4"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4"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4"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4"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4"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4"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4"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4"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4"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4"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4"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4"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4"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4"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6" t="str">
        <f ca="true">+IF(OFFSET('Water Data'!$C$28,0,10*ROW('Water Data'!C152))="","",OFFSET('Water Data'!$C$28,0,10*ROW('Water Data'!C152)))</f>
        <v/>
      </c>
      <c r="BT158" s="36" t="str">
        <f ca="true">+IF(OFFSET('Water Data'!$C$29,0,10*ROW('Water Data'!C152))="","",OFFSET('Water Data'!$C$29,0,10*ROW('Water Data'!C152)))</f>
        <v/>
      </c>
      <c r="BU158" s="36" t="str">
        <f ca="true">+IF(OFFSET('Water Data'!$C$30,0,10*ROW('Water Data'!C152))="","",OFFSET('Water Data'!$C$30,0,10*ROW('Water Data'!C152)))</f>
        <v/>
      </c>
      <c r="BV158" s="36" t="str">
        <f ca="true">+IF(OFFSET('Water Data'!$D$28,0,10*ROW('Water Data'!D152))="","",OFFSET('Water Data'!$D$28,0,10*ROW('Water Data'!D152)))</f>
        <v/>
      </c>
      <c r="BW158" s="36" t="str">
        <f ca="true">+IF(OFFSET('Water Data'!$D$29,0,10*ROW('Water Data'!D152))="","",OFFSET('Water Data'!$D$29,0,10*ROW('Water Data'!D152)))</f>
        <v/>
      </c>
      <c r="BX158" s="36" t="str">
        <f ca="true">+IF(OFFSET('Water Data'!$D$30,0,10*ROW('Water Data'!D152))="","",OFFSET('Water Data'!$D$30,0,10*ROW('Water Data'!D152)))</f>
        <v/>
      </c>
      <c r="BY158" s="36" t="str">
        <f ca="true">+IF(OFFSET('Water Data'!$E$28,0,10*ROW('Water Data'!E152))="","",OFFSET('Water Data'!$E$28,0,10*ROW('Water Data'!E152)))</f>
        <v/>
      </c>
      <c r="BZ158" s="36" t="str">
        <f ca="true">+IF(OFFSET('Water Data'!$E$29,0,10*ROW('Water Data'!E152))="","",OFFSET('Water Data'!$E$29,0,10*ROW('Water Data'!E152)))</f>
        <v/>
      </c>
      <c r="CA158" s="36" t="str">
        <f ca="true">+IF(OFFSET('Water Data'!$E$30,0,10*ROW('Water Data'!E152))="","",OFFSET('Water Data'!$E$30,0,10*ROW('Water Data'!E152)))</f>
        <v/>
      </c>
      <c r="CB158" s="36" t="str">
        <f ca="true">+IF(OFFSET('Water Data'!$F$28,0,10*ROW('Water Data'!F152))="","",OFFSET('Water Data'!$F$28,0,10*ROW('Water Data'!F152)))</f>
        <v/>
      </c>
      <c r="CC158" s="36" t="str">
        <f ca="true">+IF(OFFSET('Water Data'!$F$29,0,10*ROW('Water Data'!F152))="","",OFFSET('Water Data'!$F$29,0,10*ROW('Water Data'!F152)))</f>
        <v/>
      </c>
      <c r="CD158" s="36" t="str">
        <f ca="true">+IF(OFFSET('Water Data'!$F$30,0,10*ROW('Water Data'!F152))="","",OFFSET('Water Data'!$F$30,0,10*ROW('Water Data'!F152)))</f>
        <v/>
      </c>
      <c r="CE158" s="36" t="str">
        <f ca="true">+IF(OFFSET('Water Data'!$G$28,0,10*ROW('Water Data'!G152))="","",OFFSET('Water Data'!$G$28,0,10*ROW('Water Data'!G152)))</f>
        <v/>
      </c>
      <c r="CF158" s="36" t="str">
        <f ca="true">+IF(OFFSET('Water Data'!$G$29,0,10*ROW('Water Data'!G152))="","",OFFSET('Water Data'!$G$29,0,10*ROW('Water Data'!G152)))</f>
        <v/>
      </c>
      <c r="CG158" s="36" t="str">
        <f ca="true">+IF(OFFSET('Water Data'!$G$30,0,10*ROW('Water Data'!G152))="","",OFFSET('Water Data'!$G$30,0,10*ROW('Water Data'!G152)))</f>
        <v/>
      </c>
      <c r="CH158" s="36" t="str">
        <f ca="true">+IF(OFFSET('Water Data'!$H$28,0,10*ROW('Water Data'!H152))="","",OFFSET('Water Data'!$H$28,0,10*ROW('Water Data'!H152)))</f>
        <v/>
      </c>
      <c r="CI158" s="36" t="str">
        <f ca="true">+IF(OFFSET('Water Data'!$H$29,0,10*ROW('Water Data'!H152))="","",OFFSET('Water Data'!$H$29,0,10*ROW('Water Data'!H152)))</f>
        <v/>
      </c>
      <c r="CJ158" s="36" t="str">
        <f ca="true">+IF(OFFSET('Water Data'!$H$30,0,10*ROW('Water Data'!H152))="","",OFFSET('Water Data'!$H$30,0,10*ROW('Water Data'!H152)))</f>
        <v/>
      </c>
      <c r="CK158" s="36" t="str">
        <f ca="true">+IF(OFFSET('Sanitation Data'!$C$29,0,10*ROW('Sanitation Data'!C152))="","",OFFSET('Sanitation Data'!$C$29,0,10*ROW('Sanitation Data'!C152)))</f>
        <v/>
      </c>
      <c r="CL158" s="36" t="str">
        <f ca="true">+IF(OFFSET('Sanitation Data'!$C$30,0,10*ROW('Sanitation Data'!C152))="","",OFFSET('Sanitation Data'!$C$30,0,10*ROW('Sanitation Data'!C152)))</f>
        <v/>
      </c>
      <c r="CM158" s="36" t="str">
        <f ca="true">+IF(OFFSET('Sanitation Data'!$C$31,0,10*ROW('Sanitation Data'!C152))="","",OFFSET('Sanitation Data'!$C$31,0,10*ROW('Sanitation Data'!C152)))</f>
        <v/>
      </c>
      <c r="CN158" s="36" t="str">
        <f ca="true">+IF(OFFSET('Sanitation Data'!$C$32,0,10*ROW('Sanitation Data'!C152))="","",OFFSET('Sanitation Data'!$C$32,0,10*ROW('Sanitation Data'!C152)))</f>
        <v/>
      </c>
      <c r="CO158" s="36" t="str">
        <f ca="true">+IF(OFFSET('Sanitation Data'!$C$33,0,10*ROW('Sanitation Data'!C152))="","",OFFSET('Sanitation Data'!$C$33,0,10*ROW('Sanitation Data'!C152)))</f>
        <v/>
      </c>
      <c r="CP158" s="36" t="str">
        <f ca="true">+IF(OFFSET('Sanitation Data'!$D$29,0,10*ROW('Sanitation Data'!D152))="","",OFFSET('Sanitation Data'!$D$29,0,10*ROW('Sanitation Data'!D152)))</f>
        <v/>
      </c>
      <c r="CQ158" s="36" t="str">
        <f ca="true">+IF(OFFSET('Sanitation Data'!$D$30,0,10*ROW('Sanitation Data'!D152))="","",OFFSET('Sanitation Data'!$D$30,0,10*ROW('Sanitation Data'!D152)))</f>
        <v/>
      </c>
      <c r="CR158" s="36" t="str">
        <f ca="true">+IF(OFFSET('Sanitation Data'!$D$31,0,10*ROW('Sanitation Data'!D152))="","",OFFSET('Sanitation Data'!$D$31,0,10*ROW('Sanitation Data'!D152)))</f>
        <v/>
      </c>
      <c r="CS158" s="36" t="str">
        <f ca="true">+IF(OFFSET('Sanitation Data'!$D$32,0,10*ROW('Sanitation Data'!D152))="","",OFFSET('Sanitation Data'!$D$32,0,10*ROW('Sanitation Data'!D152)))</f>
        <v/>
      </c>
      <c r="CT158" s="36" t="str">
        <f ca="true">+IF(OFFSET('Sanitation Data'!$D$33,0,10*ROW('Sanitation Data'!D152))="","",OFFSET('Sanitation Data'!$D$33,0,10*ROW('Sanitation Data'!D152)))</f>
        <v/>
      </c>
      <c r="CU158" s="36" t="str">
        <f ca="true">+IF(OFFSET('Sanitation Data'!$E$29,0,10*ROW('Sanitation Data'!E152))="","",OFFSET('Sanitation Data'!$E$29,0,10*ROW('Sanitation Data'!E152)))</f>
        <v/>
      </c>
      <c r="CV158" s="36" t="str">
        <f ca="true">+IF(OFFSET('Sanitation Data'!$E$30,0,10*ROW('Sanitation Data'!E152))="","",OFFSET('Sanitation Data'!$E$30,0,10*ROW('Sanitation Data'!E152)))</f>
        <v/>
      </c>
      <c r="CW158" s="36" t="str">
        <f ca="true">+IF(OFFSET('Sanitation Data'!$E$31,0,10*ROW('Sanitation Data'!E152))="","",OFFSET('Sanitation Data'!$E$31,0,10*ROW('Sanitation Data'!E152)))</f>
        <v/>
      </c>
      <c r="CX158" s="36" t="str">
        <f ca="true">+IF(OFFSET('Sanitation Data'!$E$32,0,10*ROW('Sanitation Data'!E152))="","",OFFSET('Sanitation Data'!$E$32,0,10*ROW('Sanitation Data'!E152)))</f>
        <v/>
      </c>
      <c r="CY158" s="36" t="str">
        <f ca="true">+IF(OFFSET('Sanitation Data'!$E$33,0,10*ROW('Sanitation Data'!E152))="","",OFFSET('Sanitation Data'!$E$33,0,10*ROW('Sanitation Data'!E152)))</f>
        <v/>
      </c>
      <c r="CZ158" s="36" t="str">
        <f ca="true">+IF(OFFSET('Sanitation Data'!$F$29,0,10*ROW('Sanitation Data'!F152))="","",OFFSET('Sanitation Data'!$F$29,0,10*ROW('Sanitation Data'!F152)))</f>
        <v/>
      </c>
      <c r="DA158" s="36" t="str">
        <f ca="true">+IF(OFFSET('Sanitation Data'!$F$30,0,10*ROW('Sanitation Data'!F152))="","",OFFSET('Sanitation Data'!$F$30,0,10*ROW('Sanitation Data'!F152)))</f>
        <v/>
      </c>
      <c r="DB158" s="36" t="str">
        <f ca="true">+IF(OFFSET('Sanitation Data'!$F$31,0,10*ROW('Sanitation Data'!F152))="","",OFFSET('Sanitation Data'!$F$31,0,10*ROW('Sanitation Data'!F152)))</f>
        <v/>
      </c>
      <c r="DC158" s="36" t="str">
        <f ca="true">+IF(OFFSET('Sanitation Data'!$F$32,0,10*ROW('Sanitation Data'!F152))="","",OFFSET('Sanitation Data'!$F$32,0,10*ROW('Sanitation Data'!F152)))</f>
        <v/>
      </c>
      <c r="DD158" s="36" t="str">
        <f ca="true">+IF(OFFSET('Sanitation Data'!$F$33,0,10*ROW('Sanitation Data'!F152))="","",OFFSET('Sanitation Data'!$F$33,0,10*ROW('Sanitation Data'!F152)))</f>
        <v/>
      </c>
      <c r="DE158" s="36" t="str">
        <f ca="true">+IF(OFFSET('Sanitation Data'!$G$29,0,10*ROW('Sanitation Data'!G152))="","",OFFSET('Sanitation Data'!$G$29,0,10*ROW('Sanitation Data'!G152)))</f>
        <v/>
      </c>
      <c r="DF158" s="36" t="str">
        <f ca="true">+IF(OFFSET('Sanitation Data'!$G$30,0,10*ROW('Sanitation Data'!G152))="","",OFFSET('Sanitation Data'!$G$30,0,10*ROW('Sanitation Data'!G152)))</f>
        <v/>
      </c>
      <c r="DG158" s="36" t="str">
        <f ca="true">+IF(OFFSET('Sanitation Data'!$G$31,0,10*ROW('Sanitation Data'!G152))="","",OFFSET('Sanitation Data'!$G$31,0,10*ROW('Sanitation Data'!G152)))</f>
        <v/>
      </c>
      <c r="DH158" s="36" t="str">
        <f ca="true">+IF(OFFSET('Sanitation Data'!$G$32,0,10*ROW('Sanitation Data'!G152))="","",OFFSET('Sanitation Data'!$G$32,0,10*ROW('Sanitation Data'!G152)))</f>
        <v/>
      </c>
      <c r="DI158" s="36" t="str">
        <f ca="true">+IF(OFFSET('Sanitation Data'!$G$33,0,10*ROW('Sanitation Data'!G152))="","",OFFSET('Sanitation Data'!$G$33,0,10*ROW('Sanitation Data'!G152)))</f>
        <v/>
      </c>
      <c r="DJ158" s="36" t="str">
        <f ca="true">+IF(OFFSET('Sanitation Data'!$H$29,0,10*ROW('Sanitation Data'!H152))="","",OFFSET('Sanitation Data'!$H$29,0,10*ROW('Sanitation Data'!H152)))</f>
        <v/>
      </c>
      <c r="DK158" s="36" t="str">
        <f ca="true">+IF(OFFSET('Sanitation Data'!$H$30,0,10*ROW('Sanitation Data'!H152))="","",OFFSET('Sanitation Data'!$H$30,0,10*ROW('Sanitation Data'!H152)))</f>
        <v/>
      </c>
      <c r="DL158" s="36" t="str">
        <f ca="true">+IF(OFFSET('Sanitation Data'!$H$31,0,10*ROW('Sanitation Data'!H152))="","",OFFSET('Sanitation Data'!$H$31,0,10*ROW('Sanitation Data'!H152)))</f>
        <v/>
      </c>
      <c r="DM158" s="36" t="str">
        <f ca="true">+IF(OFFSET('Sanitation Data'!$H$32,0,10*ROW('Sanitation Data'!H152))="","",OFFSET('Sanitation Data'!$H$32,0,10*ROW('Sanitation Data'!H152)))</f>
        <v/>
      </c>
      <c r="DN158" s="36" t="str">
        <f ca="true">+IF(OFFSET('Sanitation Data'!$H$33,0,10*ROW('Sanitation Data'!H152))="","",OFFSET('Sanitation Data'!$H$33,0,10*ROW('Sanitation Data'!H152)))</f>
        <v/>
      </c>
      <c r="DO158" s="36" t="str">
        <f ca="true">+IF(OFFSET('Hygiene Data'!$C$12,0,10*ROW('Hygiene Data'!C152))="","",OFFSET('Hygiene Data'!$C$12,0,10*ROW('Hygiene Data'!C152)))</f>
        <v/>
      </c>
      <c r="DP158" s="36" t="str">
        <f ca="true">+IF(OFFSET('Hygiene Data'!$C$13,0,10*ROW('Hygiene Data'!C152))="","",OFFSET('Hygiene Data'!$C$13,0,10*ROW('Hygiene Data'!C152)))</f>
        <v/>
      </c>
      <c r="DQ158" s="36" t="str">
        <f ca="true">+IF(OFFSET('Hygiene Data'!$C$14,0,10*ROW('Hygiene Data'!C152))="","",OFFSET('Hygiene Data'!$C$14,0,10*ROW('Hygiene Data'!C152)))</f>
        <v/>
      </c>
      <c r="DR158" s="36" t="str">
        <f ca="true">+IF(OFFSET('Hygiene Data'!$D$12,0,10*ROW('Hygiene Data'!D152))="","",OFFSET('Hygiene Data'!$D$12,0,10*ROW('Hygiene Data'!D152)))</f>
        <v/>
      </c>
      <c r="DS158" s="36" t="str">
        <f ca="true">+IF(OFFSET('Hygiene Data'!$D$13,0,10*ROW('Hygiene Data'!D152))="","",OFFSET('Hygiene Data'!$D$13,0,10*ROW('Hygiene Data'!D152)))</f>
        <v/>
      </c>
      <c r="DT158" s="36" t="str">
        <f ca="true">+IF(OFFSET('Hygiene Data'!$D$14,0,10*ROW('Hygiene Data'!D152))="","",OFFSET('Hygiene Data'!$D$14,0,10*ROW('Hygiene Data'!D152)))</f>
        <v/>
      </c>
      <c r="DU158" s="36" t="str">
        <f ca="true">+IF(OFFSET('Hygiene Data'!$E$12,0,10*ROW('Hygiene Data'!E152))="","",OFFSET('Hygiene Data'!$E$12,0,10*ROW('Hygiene Data'!E152)))</f>
        <v/>
      </c>
      <c r="DV158" s="36" t="str">
        <f ca="true">+IF(OFFSET('Hygiene Data'!$E$13,0,10*ROW('Hygiene Data'!E152))="","",OFFSET('Hygiene Data'!$E$13,0,10*ROW('Hygiene Data'!E152)))</f>
        <v/>
      </c>
      <c r="DW158" s="36" t="str">
        <f ca="true">+IF(OFFSET('Hygiene Data'!$E$14,0,10*ROW('Hygiene Data'!E152))="","",OFFSET('Hygiene Data'!$E$14,0,10*ROW('Hygiene Data'!E152)))</f>
        <v/>
      </c>
      <c r="DX158" s="36" t="str">
        <f ca="true">+IF(OFFSET('Hygiene Data'!$F$12,0,10*ROW('Hygiene Data'!F152))="","",OFFSET('Hygiene Data'!$F$12,0,10*ROW('Hygiene Data'!F152)))</f>
        <v/>
      </c>
      <c r="DY158" s="36" t="str">
        <f ca="true">+IF(OFFSET('Hygiene Data'!$F$13,0,10*ROW('Hygiene Data'!F152))="","",OFFSET('Hygiene Data'!$F$13,0,10*ROW('Hygiene Data'!F152)))</f>
        <v/>
      </c>
      <c r="DZ158" s="36" t="str">
        <f ca="true">+IF(OFFSET('Hygiene Data'!$F$14,0,10*ROW('Hygiene Data'!F152))="","",OFFSET('Hygiene Data'!$F$14,0,10*ROW('Hygiene Data'!F152)))</f>
        <v/>
      </c>
      <c r="EA158" s="36" t="str">
        <f ca="true">+IF(OFFSET('Hygiene Data'!$G$12,0,10*ROW('Hygiene Data'!G152))="","",OFFSET('Hygiene Data'!$G$12,0,10*ROW('Hygiene Data'!G152)))</f>
        <v/>
      </c>
      <c r="EB158" s="36" t="str">
        <f ca="true">+IF(OFFSET('Hygiene Data'!$G$13,0,10*ROW('Hygiene Data'!G152))="","",OFFSET('Hygiene Data'!$G$13,0,10*ROW('Hygiene Data'!G152)))</f>
        <v/>
      </c>
      <c r="EC158" s="36" t="str">
        <f ca="true">+IF(OFFSET('Hygiene Data'!$G$14,0,10*ROW('Hygiene Data'!G152))="","",OFFSET('Hygiene Data'!$G$14,0,10*ROW('Hygiene Data'!G152)))</f>
        <v/>
      </c>
      <c r="ED158" s="36" t="str">
        <f ca="true">+IF(OFFSET('Hygiene Data'!$H$12,0,10*ROW('Hygiene Data'!H152))="","",OFFSET('Hygiene Data'!$H$12,0,10*ROW('Hygiene Data'!H152)))</f>
        <v/>
      </c>
      <c r="EE158" s="36" t="str">
        <f ca="true">+IF(OFFSET('Hygiene Data'!$H$13,0,10*ROW('Hygiene Data'!H152))="","",OFFSET('Hygiene Data'!$H$13,0,10*ROW('Hygiene Data'!H152)))</f>
        <v/>
      </c>
      <c r="EF158" s="36" t="str">
        <f ca="true">+IF(OFFSET('Hygiene Data'!$H$14,0,10*ROW('Hygiene Data'!H152))="","",OFFSET('Hygiene Data'!$H$14,0,10*ROW('Hygiene Data'!H152)))</f>
        <v/>
      </c>
    </row>
    <row r="159" x14ac:dyDescent="0.2">
      <c r="A159" s="59" t="str">
        <f ca="true">+IF(OFFSET('Water Data'!$B$1,0,10*ROW('Water Data'!B156))="","",OFFSET('Water Data'!$B$1,0,10*ROW('Water Data'!B156)))</f>
        <v/>
      </c>
      <c r="B159" s="59" t="str">
        <f ca="true">+IF(OFFSET('Water Data'!$A$3,0,10*ROW('Water Data'!A156))="","",OFFSET('Water Data'!$A$3,0,10*ROW('Water Data'!A156)))</f>
        <v/>
      </c>
      <c r="C159" s="59" t="str">
        <f ca="true">+IF(OFFSET('Water Data'!$C$3,0,10*ROW('Water Data'!C156))="","",OFFSET('Water Data'!$C$3,0,10*ROW('Water Data'!C156)))</f>
        <v/>
      </c>
      <c r="D159" s="252"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52"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52"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52"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52"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52"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52"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52"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52"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52"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52"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52"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52"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52"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52"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52"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52"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52"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3"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3"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3"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3"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3"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3"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3"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3"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3"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3"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3"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3"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3"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3"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3"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3"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3"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3"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3"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3"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3"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3"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3"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3"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3"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3"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3"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3"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3"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3"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4"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4"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4"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4"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4"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4"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4"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4"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4"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4"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4"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4"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4"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4"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4"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4"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4"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4"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6" t="str">
        <f ca="true">+IF(OFFSET('Water Data'!$C$28,0,10*ROW('Water Data'!C153))="","",OFFSET('Water Data'!$C$28,0,10*ROW('Water Data'!C153)))</f>
        <v/>
      </c>
      <c r="BT159" s="36" t="str">
        <f ca="true">+IF(OFFSET('Water Data'!$C$29,0,10*ROW('Water Data'!C153))="","",OFFSET('Water Data'!$C$29,0,10*ROW('Water Data'!C153)))</f>
        <v/>
      </c>
      <c r="BU159" s="36" t="str">
        <f ca="true">+IF(OFFSET('Water Data'!$C$30,0,10*ROW('Water Data'!C153))="","",OFFSET('Water Data'!$C$30,0,10*ROW('Water Data'!C153)))</f>
        <v/>
      </c>
      <c r="BV159" s="36" t="str">
        <f ca="true">+IF(OFFSET('Water Data'!$D$28,0,10*ROW('Water Data'!D153))="","",OFFSET('Water Data'!$D$28,0,10*ROW('Water Data'!D153)))</f>
        <v/>
      </c>
      <c r="BW159" s="36" t="str">
        <f ca="true">+IF(OFFSET('Water Data'!$D$29,0,10*ROW('Water Data'!D153))="","",OFFSET('Water Data'!$D$29,0,10*ROW('Water Data'!D153)))</f>
        <v/>
      </c>
      <c r="BX159" s="36" t="str">
        <f ca="true">+IF(OFFSET('Water Data'!$D$30,0,10*ROW('Water Data'!D153))="","",OFFSET('Water Data'!$D$30,0,10*ROW('Water Data'!D153)))</f>
        <v/>
      </c>
      <c r="BY159" s="36" t="str">
        <f ca="true">+IF(OFFSET('Water Data'!$E$28,0,10*ROW('Water Data'!E153))="","",OFFSET('Water Data'!$E$28,0,10*ROW('Water Data'!E153)))</f>
        <v/>
      </c>
      <c r="BZ159" s="36" t="str">
        <f ca="true">+IF(OFFSET('Water Data'!$E$29,0,10*ROW('Water Data'!E153))="","",OFFSET('Water Data'!$E$29,0,10*ROW('Water Data'!E153)))</f>
        <v/>
      </c>
      <c r="CA159" s="36" t="str">
        <f ca="true">+IF(OFFSET('Water Data'!$E$30,0,10*ROW('Water Data'!E153))="","",OFFSET('Water Data'!$E$30,0,10*ROW('Water Data'!E153)))</f>
        <v/>
      </c>
      <c r="CB159" s="36" t="str">
        <f ca="true">+IF(OFFSET('Water Data'!$F$28,0,10*ROW('Water Data'!F153))="","",OFFSET('Water Data'!$F$28,0,10*ROW('Water Data'!F153)))</f>
        <v/>
      </c>
      <c r="CC159" s="36" t="str">
        <f ca="true">+IF(OFFSET('Water Data'!$F$29,0,10*ROW('Water Data'!F153))="","",OFFSET('Water Data'!$F$29,0,10*ROW('Water Data'!F153)))</f>
        <v/>
      </c>
      <c r="CD159" s="36" t="str">
        <f ca="true">+IF(OFFSET('Water Data'!$F$30,0,10*ROW('Water Data'!F153))="","",OFFSET('Water Data'!$F$30,0,10*ROW('Water Data'!F153)))</f>
        <v/>
      </c>
      <c r="CE159" s="36" t="str">
        <f ca="true">+IF(OFFSET('Water Data'!$G$28,0,10*ROW('Water Data'!G153))="","",OFFSET('Water Data'!$G$28,0,10*ROW('Water Data'!G153)))</f>
        <v/>
      </c>
      <c r="CF159" s="36" t="str">
        <f ca="true">+IF(OFFSET('Water Data'!$G$29,0,10*ROW('Water Data'!G153))="","",OFFSET('Water Data'!$G$29,0,10*ROW('Water Data'!G153)))</f>
        <v/>
      </c>
      <c r="CG159" s="36" t="str">
        <f ca="true">+IF(OFFSET('Water Data'!$G$30,0,10*ROW('Water Data'!G153))="","",OFFSET('Water Data'!$G$30,0,10*ROW('Water Data'!G153)))</f>
        <v/>
      </c>
      <c r="CH159" s="36" t="str">
        <f ca="true">+IF(OFFSET('Water Data'!$H$28,0,10*ROW('Water Data'!H153))="","",OFFSET('Water Data'!$H$28,0,10*ROW('Water Data'!H153)))</f>
        <v/>
      </c>
      <c r="CI159" s="36" t="str">
        <f ca="true">+IF(OFFSET('Water Data'!$H$29,0,10*ROW('Water Data'!H153))="","",OFFSET('Water Data'!$H$29,0,10*ROW('Water Data'!H153)))</f>
        <v/>
      </c>
      <c r="CJ159" s="36" t="str">
        <f ca="true">+IF(OFFSET('Water Data'!$H$30,0,10*ROW('Water Data'!H153))="","",OFFSET('Water Data'!$H$30,0,10*ROW('Water Data'!H153)))</f>
        <v/>
      </c>
      <c r="CK159" s="36" t="str">
        <f ca="true">+IF(OFFSET('Sanitation Data'!$C$29,0,10*ROW('Sanitation Data'!C153))="","",OFFSET('Sanitation Data'!$C$29,0,10*ROW('Sanitation Data'!C153)))</f>
        <v/>
      </c>
      <c r="CL159" s="36" t="str">
        <f ca="true">+IF(OFFSET('Sanitation Data'!$C$30,0,10*ROW('Sanitation Data'!C153))="","",OFFSET('Sanitation Data'!$C$30,0,10*ROW('Sanitation Data'!C153)))</f>
        <v/>
      </c>
      <c r="CM159" s="36" t="str">
        <f ca="true">+IF(OFFSET('Sanitation Data'!$C$31,0,10*ROW('Sanitation Data'!C153))="","",OFFSET('Sanitation Data'!$C$31,0,10*ROW('Sanitation Data'!C153)))</f>
        <v/>
      </c>
      <c r="CN159" s="36" t="str">
        <f ca="true">+IF(OFFSET('Sanitation Data'!$C$32,0,10*ROW('Sanitation Data'!C153))="","",OFFSET('Sanitation Data'!$C$32,0,10*ROW('Sanitation Data'!C153)))</f>
        <v/>
      </c>
      <c r="CO159" s="36" t="str">
        <f ca="true">+IF(OFFSET('Sanitation Data'!$C$33,0,10*ROW('Sanitation Data'!C153))="","",OFFSET('Sanitation Data'!$C$33,0,10*ROW('Sanitation Data'!C153)))</f>
        <v/>
      </c>
      <c r="CP159" s="36" t="str">
        <f ca="true">+IF(OFFSET('Sanitation Data'!$D$29,0,10*ROW('Sanitation Data'!D153))="","",OFFSET('Sanitation Data'!$D$29,0,10*ROW('Sanitation Data'!D153)))</f>
        <v/>
      </c>
      <c r="CQ159" s="36" t="str">
        <f ca="true">+IF(OFFSET('Sanitation Data'!$D$30,0,10*ROW('Sanitation Data'!D153))="","",OFFSET('Sanitation Data'!$D$30,0,10*ROW('Sanitation Data'!D153)))</f>
        <v/>
      </c>
      <c r="CR159" s="36" t="str">
        <f ca="true">+IF(OFFSET('Sanitation Data'!$D$31,0,10*ROW('Sanitation Data'!D153))="","",OFFSET('Sanitation Data'!$D$31,0,10*ROW('Sanitation Data'!D153)))</f>
        <v/>
      </c>
      <c r="CS159" s="36" t="str">
        <f ca="true">+IF(OFFSET('Sanitation Data'!$D$32,0,10*ROW('Sanitation Data'!D153))="","",OFFSET('Sanitation Data'!$D$32,0,10*ROW('Sanitation Data'!D153)))</f>
        <v/>
      </c>
      <c r="CT159" s="36" t="str">
        <f ca="true">+IF(OFFSET('Sanitation Data'!$D$33,0,10*ROW('Sanitation Data'!D153))="","",OFFSET('Sanitation Data'!$D$33,0,10*ROW('Sanitation Data'!D153)))</f>
        <v/>
      </c>
      <c r="CU159" s="36" t="str">
        <f ca="true">+IF(OFFSET('Sanitation Data'!$E$29,0,10*ROW('Sanitation Data'!E153))="","",OFFSET('Sanitation Data'!$E$29,0,10*ROW('Sanitation Data'!E153)))</f>
        <v/>
      </c>
      <c r="CV159" s="36" t="str">
        <f ca="true">+IF(OFFSET('Sanitation Data'!$E$30,0,10*ROW('Sanitation Data'!E153))="","",OFFSET('Sanitation Data'!$E$30,0,10*ROW('Sanitation Data'!E153)))</f>
        <v/>
      </c>
      <c r="CW159" s="36" t="str">
        <f ca="true">+IF(OFFSET('Sanitation Data'!$E$31,0,10*ROW('Sanitation Data'!E153))="","",OFFSET('Sanitation Data'!$E$31,0,10*ROW('Sanitation Data'!E153)))</f>
        <v/>
      </c>
      <c r="CX159" s="36" t="str">
        <f ca="true">+IF(OFFSET('Sanitation Data'!$E$32,0,10*ROW('Sanitation Data'!E153))="","",OFFSET('Sanitation Data'!$E$32,0,10*ROW('Sanitation Data'!E153)))</f>
        <v/>
      </c>
      <c r="CY159" s="36" t="str">
        <f ca="true">+IF(OFFSET('Sanitation Data'!$E$33,0,10*ROW('Sanitation Data'!E153))="","",OFFSET('Sanitation Data'!$E$33,0,10*ROW('Sanitation Data'!E153)))</f>
        <v/>
      </c>
      <c r="CZ159" s="36" t="str">
        <f ca="true">+IF(OFFSET('Sanitation Data'!$F$29,0,10*ROW('Sanitation Data'!F153))="","",OFFSET('Sanitation Data'!$F$29,0,10*ROW('Sanitation Data'!F153)))</f>
        <v/>
      </c>
      <c r="DA159" s="36" t="str">
        <f ca="true">+IF(OFFSET('Sanitation Data'!$F$30,0,10*ROW('Sanitation Data'!F153))="","",OFFSET('Sanitation Data'!$F$30,0,10*ROW('Sanitation Data'!F153)))</f>
        <v/>
      </c>
      <c r="DB159" s="36" t="str">
        <f ca="true">+IF(OFFSET('Sanitation Data'!$F$31,0,10*ROW('Sanitation Data'!F153))="","",OFFSET('Sanitation Data'!$F$31,0,10*ROW('Sanitation Data'!F153)))</f>
        <v/>
      </c>
      <c r="DC159" s="36" t="str">
        <f ca="true">+IF(OFFSET('Sanitation Data'!$F$32,0,10*ROW('Sanitation Data'!F153))="","",OFFSET('Sanitation Data'!$F$32,0,10*ROW('Sanitation Data'!F153)))</f>
        <v/>
      </c>
      <c r="DD159" s="36" t="str">
        <f ca="true">+IF(OFFSET('Sanitation Data'!$F$33,0,10*ROW('Sanitation Data'!F153))="","",OFFSET('Sanitation Data'!$F$33,0,10*ROW('Sanitation Data'!F153)))</f>
        <v/>
      </c>
      <c r="DE159" s="36" t="str">
        <f ca="true">+IF(OFFSET('Sanitation Data'!$G$29,0,10*ROW('Sanitation Data'!G153))="","",OFFSET('Sanitation Data'!$G$29,0,10*ROW('Sanitation Data'!G153)))</f>
        <v/>
      </c>
      <c r="DF159" s="36" t="str">
        <f ca="true">+IF(OFFSET('Sanitation Data'!$G$30,0,10*ROW('Sanitation Data'!G153))="","",OFFSET('Sanitation Data'!$G$30,0,10*ROW('Sanitation Data'!G153)))</f>
        <v/>
      </c>
      <c r="DG159" s="36" t="str">
        <f ca="true">+IF(OFFSET('Sanitation Data'!$G$31,0,10*ROW('Sanitation Data'!G153))="","",OFFSET('Sanitation Data'!$G$31,0,10*ROW('Sanitation Data'!G153)))</f>
        <v/>
      </c>
      <c r="DH159" s="36" t="str">
        <f ca="true">+IF(OFFSET('Sanitation Data'!$G$32,0,10*ROW('Sanitation Data'!G153))="","",OFFSET('Sanitation Data'!$G$32,0,10*ROW('Sanitation Data'!G153)))</f>
        <v/>
      </c>
      <c r="DI159" s="36" t="str">
        <f ca="true">+IF(OFFSET('Sanitation Data'!$G$33,0,10*ROW('Sanitation Data'!G153))="","",OFFSET('Sanitation Data'!$G$33,0,10*ROW('Sanitation Data'!G153)))</f>
        <v/>
      </c>
      <c r="DJ159" s="36" t="str">
        <f ca="true">+IF(OFFSET('Sanitation Data'!$H$29,0,10*ROW('Sanitation Data'!H153))="","",OFFSET('Sanitation Data'!$H$29,0,10*ROW('Sanitation Data'!H153)))</f>
        <v/>
      </c>
      <c r="DK159" s="36" t="str">
        <f ca="true">+IF(OFFSET('Sanitation Data'!$H$30,0,10*ROW('Sanitation Data'!H153))="","",OFFSET('Sanitation Data'!$H$30,0,10*ROW('Sanitation Data'!H153)))</f>
        <v/>
      </c>
      <c r="DL159" s="36" t="str">
        <f ca="true">+IF(OFFSET('Sanitation Data'!$H$31,0,10*ROW('Sanitation Data'!H153))="","",OFFSET('Sanitation Data'!$H$31,0,10*ROW('Sanitation Data'!H153)))</f>
        <v/>
      </c>
      <c r="DM159" s="36" t="str">
        <f ca="true">+IF(OFFSET('Sanitation Data'!$H$32,0,10*ROW('Sanitation Data'!H153))="","",OFFSET('Sanitation Data'!$H$32,0,10*ROW('Sanitation Data'!H153)))</f>
        <v/>
      </c>
      <c r="DN159" s="36" t="str">
        <f ca="true">+IF(OFFSET('Sanitation Data'!$H$33,0,10*ROW('Sanitation Data'!H153))="","",OFFSET('Sanitation Data'!$H$33,0,10*ROW('Sanitation Data'!H153)))</f>
        <v/>
      </c>
      <c r="DO159" s="36" t="str">
        <f ca="true">+IF(OFFSET('Hygiene Data'!$C$12,0,10*ROW('Hygiene Data'!C153))="","",OFFSET('Hygiene Data'!$C$12,0,10*ROW('Hygiene Data'!C153)))</f>
        <v/>
      </c>
      <c r="DP159" s="36" t="str">
        <f ca="true">+IF(OFFSET('Hygiene Data'!$C$13,0,10*ROW('Hygiene Data'!C153))="","",OFFSET('Hygiene Data'!$C$13,0,10*ROW('Hygiene Data'!C153)))</f>
        <v/>
      </c>
      <c r="DQ159" s="36" t="str">
        <f ca="true">+IF(OFFSET('Hygiene Data'!$C$14,0,10*ROW('Hygiene Data'!C153))="","",OFFSET('Hygiene Data'!$C$14,0,10*ROW('Hygiene Data'!C153)))</f>
        <v/>
      </c>
      <c r="DR159" s="36" t="str">
        <f ca="true">+IF(OFFSET('Hygiene Data'!$D$12,0,10*ROW('Hygiene Data'!D153))="","",OFFSET('Hygiene Data'!$D$12,0,10*ROW('Hygiene Data'!D153)))</f>
        <v/>
      </c>
      <c r="DS159" s="36" t="str">
        <f ca="true">+IF(OFFSET('Hygiene Data'!$D$13,0,10*ROW('Hygiene Data'!D153))="","",OFFSET('Hygiene Data'!$D$13,0,10*ROW('Hygiene Data'!D153)))</f>
        <v/>
      </c>
      <c r="DT159" s="36" t="str">
        <f ca="true">+IF(OFFSET('Hygiene Data'!$D$14,0,10*ROW('Hygiene Data'!D153))="","",OFFSET('Hygiene Data'!$D$14,0,10*ROW('Hygiene Data'!D153)))</f>
        <v/>
      </c>
      <c r="DU159" s="36" t="str">
        <f ca="true">+IF(OFFSET('Hygiene Data'!$E$12,0,10*ROW('Hygiene Data'!E153))="","",OFFSET('Hygiene Data'!$E$12,0,10*ROW('Hygiene Data'!E153)))</f>
        <v/>
      </c>
      <c r="DV159" s="36" t="str">
        <f ca="true">+IF(OFFSET('Hygiene Data'!$E$13,0,10*ROW('Hygiene Data'!E153))="","",OFFSET('Hygiene Data'!$E$13,0,10*ROW('Hygiene Data'!E153)))</f>
        <v/>
      </c>
      <c r="DW159" s="36" t="str">
        <f ca="true">+IF(OFFSET('Hygiene Data'!$E$14,0,10*ROW('Hygiene Data'!E153))="","",OFFSET('Hygiene Data'!$E$14,0,10*ROW('Hygiene Data'!E153)))</f>
        <v/>
      </c>
      <c r="DX159" s="36" t="str">
        <f ca="true">+IF(OFFSET('Hygiene Data'!$F$12,0,10*ROW('Hygiene Data'!F153))="","",OFFSET('Hygiene Data'!$F$12,0,10*ROW('Hygiene Data'!F153)))</f>
        <v/>
      </c>
      <c r="DY159" s="36" t="str">
        <f ca="true">+IF(OFFSET('Hygiene Data'!$F$13,0,10*ROW('Hygiene Data'!F153))="","",OFFSET('Hygiene Data'!$F$13,0,10*ROW('Hygiene Data'!F153)))</f>
        <v/>
      </c>
      <c r="DZ159" s="36" t="str">
        <f ca="true">+IF(OFFSET('Hygiene Data'!$F$14,0,10*ROW('Hygiene Data'!F153))="","",OFFSET('Hygiene Data'!$F$14,0,10*ROW('Hygiene Data'!F153)))</f>
        <v/>
      </c>
      <c r="EA159" s="36" t="str">
        <f ca="true">+IF(OFFSET('Hygiene Data'!$G$12,0,10*ROW('Hygiene Data'!G153))="","",OFFSET('Hygiene Data'!$G$12,0,10*ROW('Hygiene Data'!G153)))</f>
        <v/>
      </c>
      <c r="EB159" s="36" t="str">
        <f ca="true">+IF(OFFSET('Hygiene Data'!$G$13,0,10*ROW('Hygiene Data'!G153))="","",OFFSET('Hygiene Data'!$G$13,0,10*ROW('Hygiene Data'!G153)))</f>
        <v/>
      </c>
      <c r="EC159" s="36" t="str">
        <f ca="true">+IF(OFFSET('Hygiene Data'!$G$14,0,10*ROW('Hygiene Data'!G153))="","",OFFSET('Hygiene Data'!$G$14,0,10*ROW('Hygiene Data'!G153)))</f>
        <v/>
      </c>
      <c r="ED159" s="36" t="str">
        <f ca="true">+IF(OFFSET('Hygiene Data'!$H$12,0,10*ROW('Hygiene Data'!H153))="","",OFFSET('Hygiene Data'!$H$12,0,10*ROW('Hygiene Data'!H153)))</f>
        <v/>
      </c>
      <c r="EE159" s="36" t="str">
        <f ca="true">+IF(OFFSET('Hygiene Data'!$H$13,0,10*ROW('Hygiene Data'!H153))="","",OFFSET('Hygiene Data'!$H$13,0,10*ROW('Hygiene Data'!H153)))</f>
        <v/>
      </c>
      <c r="EF159" s="36" t="str">
        <f ca="true">+IF(OFFSET('Hygiene Data'!$H$14,0,10*ROW('Hygiene Data'!H153))="","",OFFSET('Hygiene Data'!$H$14,0,10*ROW('Hygiene Data'!H153)))</f>
        <v/>
      </c>
    </row>
    <row r="160" x14ac:dyDescent="0.2">
      <c r="A160" s="59" t="str">
        <f ca="true">+IF(OFFSET('Water Data'!$B$1,0,10*ROW('Water Data'!B157))="","",OFFSET('Water Data'!$B$1,0,10*ROW('Water Data'!B157)))</f>
        <v/>
      </c>
      <c r="B160" s="59" t="str">
        <f ca="true">+IF(OFFSET('Water Data'!$A$3,0,10*ROW('Water Data'!A157))="","",OFFSET('Water Data'!$A$3,0,10*ROW('Water Data'!A157)))</f>
        <v/>
      </c>
      <c r="C160" s="59" t="str">
        <f ca="true">+IF(OFFSET('Water Data'!$C$3,0,10*ROW('Water Data'!C157))="","",OFFSET('Water Data'!$C$3,0,10*ROW('Water Data'!C157)))</f>
        <v/>
      </c>
      <c r="D160" s="252"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52"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52"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52"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52"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52"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52"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52"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52"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52"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52"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52"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52"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52"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52"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52"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52"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52"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3"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3"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3"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3"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3"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3"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3"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3"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3"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3"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3"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3"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3"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3"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3"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3"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3"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3"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3"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3"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3"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3"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3"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3"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3"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3"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3"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3"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3"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3"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4"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4"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4"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4"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4"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4"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4"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4"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4"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4"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4"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4"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4"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4"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4"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4"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4"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4"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6" t="str">
        <f ca="true">+IF(OFFSET('Water Data'!$C$28,0,10*ROW('Water Data'!C154))="","",OFFSET('Water Data'!$C$28,0,10*ROW('Water Data'!C154)))</f>
        <v/>
      </c>
      <c r="BT160" s="36" t="str">
        <f ca="true">+IF(OFFSET('Water Data'!$C$29,0,10*ROW('Water Data'!C154))="","",OFFSET('Water Data'!$C$29,0,10*ROW('Water Data'!C154)))</f>
        <v/>
      </c>
      <c r="BU160" s="36" t="str">
        <f ca="true">+IF(OFFSET('Water Data'!$C$30,0,10*ROW('Water Data'!C154))="","",OFFSET('Water Data'!$C$30,0,10*ROW('Water Data'!C154)))</f>
        <v/>
      </c>
      <c r="BV160" s="36" t="str">
        <f ca="true">+IF(OFFSET('Water Data'!$D$28,0,10*ROW('Water Data'!D154))="","",OFFSET('Water Data'!$D$28,0,10*ROW('Water Data'!D154)))</f>
        <v/>
      </c>
      <c r="BW160" s="36" t="str">
        <f ca="true">+IF(OFFSET('Water Data'!$D$29,0,10*ROW('Water Data'!D154))="","",OFFSET('Water Data'!$D$29,0,10*ROW('Water Data'!D154)))</f>
        <v/>
      </c>
      <c r="BX160" s="36" t="str">
        <f ca="true">+IF(OFFSET('Water Data'!$D$30,0,10*ROW('Water Data'!D154))="","",OFFSET('Water Data'!$D$30,0,10*ROW('Water Data'!D154)))</f>
        <v/>
      </c>
      <c r="BY160" s="36" t="str">
        <f ca="true">+IF(OFFSET('Water Data'!$E$28,0,10*ROW('Water Data'!E154))="","",OFFSET('Water Data'!$E$28,0,10*ROW('Water Data'!E154)))</f>
        <v/>
      </c>
      <c r="BZ160" s="36" t="str">
        <f ca="true">+IF(OFFSET('Water Data'!$E$29,0,10*ROW('Water Data'!E154))="","",OFFSET('Water Data'!$E$29,0,10*ROW('Water Data'!E154)))</f>
        <v/>
      </c>
      <c r="CA160" s="36" t="str">
        <f ca="true">+IF(OFFSET('Water Data'!$E$30,0,10*ROW('Water Data'!E154))="","",OFFSET('Water Data'!$E$30,0,10*ROW('Water Data'!E154)))</f>
        <v/>
      </c>
      <c r="CB160" s="36" t="str">
        <f ca="true">+IF(OFFSET('Water Data'!$F$28,0,10*ROW('Water Data'!F154))="","",OFFSET('Water Data'!$F$28,0,10*ROW('Water Data'!F154)))</f>
        <v/>
      </c>
      <c r="CC160" s="36" t="str">
        <f ca="true">+IF(OFFSET('Water Data'!$F$29,0,10*ROW('Water Data'!F154))="","",OFFSET('Water Data'!$F$29,0,10*ROW('Water Data'!F154)))</f>
        <v/>
      </c>
      <c r="CD160" s="36" t="str">
        <f ca="true">+IF(OFFSET('Water Data'!$F$30,0,10*ROW('Water Data'!F154))="","",OFFSET('Water Data'!$F$30,0,10*ROW('Water Data'!F154)))</f>
        <v/>
      </c>
      <c r="CE160" s="36" t="str">
        <f ca="true">+IF(OFFSET('Water Data'!$G$28,0,10*ROW('Water Data'!G154))="","",OFFSET('Water Data'!$G$28,0,10*ROW('Water Data'!G154)))</f>
        <v/>
      </c>
      <c r="CF160" s="36" t="str">
        <f ca="true">+IF(OFFSET('Water Data'!$G$29,0,10*ROW('Water Data'!G154))="","",OFFSET('Water Data'!$G$29,0,10*ROW('Water Data'!G154)))</f>
        <v/>
      </c>
      <c r="CG160" s="36" t="str">
        <f ca="true">+IF(OFFSET('Water Data'!$G$30,0,10*ROW('Water Data'!G154))="","",OFFSET('Water Data'!$G$30,0,10*ROW('Water Data'!G154)))</f>
        <v/>
      </c>
      <c r="CH160" s="36" t="str">
        <f ca="true">+IF(OFFSET('Water Data'!$H$28,0,10*ROW('Water Data'!H154))="","",OFFSET('Water Data'!$H$28,0,10*ROW('Water Data'!H154)))</f>
        <v/>
      </c>
      <c r="CI160" s="36" t="str">
        <f ca="true">+IF(OFFSET('Water Data'!$H$29,0,10*ROW('Water Data'!H154))="","",OFFSET('Water Data'!$H$29,0,10*ROW('Water Data'!H154)))</f>
        <v/>
      </c>
      <c r="CJ160" s="36" t="str">
        <f ca="true">+IF(OFFSET('Water Data'!$H$30,0,10*ROW('Water Data'!H154))="","",OFFSET('Water Data'!$H$30,0,10*ROW('Water Data'!H154)))</f>
        <v/>
      </c>
      <c r="CK160" s="36" t="str">
        <f ca="true">+IF(OFFSET('Sanitation Data'!$C$29,0,10*ROW('Sanitation Data'!C154))="","",OFFSET('Sanitation Data'!$C$29,0,10*ROW('Sanitation Data'!C154)))</f>
        <v/>
      </c>
      <c r="CL160" s="36" t="str">
        <f ca="true">+IF(OFFSET('Sanitation Data'!$C$30,0,10*ROW('Sanitation Data'!C154))="","",OFFSET('Sanitation Data'!$C$30,0,10*ROW('Sanitation Data'!C154)))</f>
        <v/>
      </c>
      <c r="CM160" s="36" t="str">
        <f ca="true">+IF(OFFSET('Sanitation Data'!$C$31,0,10*ROW('Sanitation Data'!C154))="","",OFFSET('Sanitation Data'!$C$31,0,10*ROW('Sanitation Data'!C154)))</f>
        <v/>
      </c>
      <c r="CN160" s="36" t="str">
        <f ca="true">+IF(OFFSET('Sanitation Data'!$C$32,0,10*ROW('Sanitation Data'!C154))="","",OFFSET('Sanitation Data'!$C$32,0,10*ROW('Sanitation Data'!C154)))</f>
        <v/>
      </c>
      <c r="CO160" s="36" t="str">
        <f ca="true">+IF(OFFSET('Sanitation Data'!$C$33,0,10*ROW('Sanitation Data'!C154))="","",OFFSET('Sanitation Data'!$C$33,0,10*ROW('Sanitation Data'!C154)))</f>
        <v/>
      </c>
      <c r="CP160" s="36" t="str">
        <f ca="true">+IF(OFFSET('Sanitation Data'!$D$29,0,10*ROW('Sanitation Data'!D154))="","",OFFSET('Sanitation Data'!$D$29,0,10*ROW('Sanitation Data'!D154)))</f>
        <v/>
      </c>
      <c r="CQ160" s="36" t="str">
        <f ca="true">+IF(OFFSET('Sanitation Data'!$D$30,0,10*ROW('Sanitation Data'!D154))="","",OFFSET('Sanitation Data'!$D$30,0,10*ROW('Sanitation Data'!D154)))</f>
        <v/>
      </c>
      <c r="CR160" s="36" t="str">
        <f ca="true">+IF(OFFSET('Sanitation Data'!$D$31,0,10*ROW('Sanitation Data'!D154))="","",OFFSET('Sanitation Data'!$D$31,0,10*ROW('Sanitation Data'!D154)))</f>
        <v/>
      </c>
      <c r="CS160" s="36" t="str">
        <f ca="true">+IF(OFFSET('Sanitation Data'!$D$32,0,10*ROW('Sanitation Data'!D154))="","",OFFSET('Sanitation Data'!$D$32,0,10*ROW('Sanitation Data'!D154)))</f>
        <v/>
      </c>
      <c r="CT160" s="36" t="str">
        <f ca="true">+IF(OFFSET('Sanitation Data'!$D$33,0,10*ROW('Sanitation Data'!D154))="","",OFFSET('Sanitation Data'!$D$33,0,10*ROW('Sanitation Data'!D154)))</f>
        <v/>
      </c>
      <c r="CU160" s="36" t="str">
        <f ca="true">+IF(OFFSET('Sanitation Data'!$E$29,0,10*ROW('Sanitation Data'!E154))="","",OFFSET('Sanitation Data'!$E$29,0,10*ROW('Sanitation Data'!E154)))</f>
        <v/>
      </c>
      <c r="CV160" s="36" t="str">
        <f ca="true">+IF(OFFSET('Sanitation Data'!$E$30,0,10*ROW('Sanitation Data'!E154))="","",OFFSET('Sanitation Data'!$E$30,0,10*ROW('Sanitation Data'!E154)))</f>
        <v/>
      </c>
      <c r="CW160" s="36" t="str">
        <f ca="true">+IF(OFFSET('Sanitation Data'!$E$31,0,10*ROW('Sanitation Data'!E154))="","",OFFSET('Sanitation Data'!$E$31,0,10*ROW('Sanitation Data'!E154)))</f>
        <v/>
      </c>
      <c r="CX160" s="36" t="str">
        <f ca="true">+IF(OFFSET('Sanitation Data'!$E$32,0,10*ROW('Sanitation Data'!E154))="","",OFFSET('Sanitation Data'!$E$32,0,10*ROW('Sanitation Data'!E154)))</f>
        <v/>
      </c>
      <c r="CY160" s="36" t="str">
        <f ca="true">+IF(OFFSET('Sanitation Data'!$E$33,0,10*ROW('Sanitation Data'!E154))="","",OFFSET('Sanitation Data'!$E$33,0,10*ROW('Sanitation Data'!E154)))</f>
        <v/>
      </c>
      <c r="CZ160" s="36" t="str">
        <f ca="true">+IF(OFFSET('Sanitation Data'!$F$29,0,10*ROW('Sanitation Data'!F154))="","",OFFSET('Sanitation Data'!$F$29,0,10*ROW('Sanitation Data'!F154)))</f>
        <v/>
      </c>
      <c r="DA160" s="36" t="str">
        <f ca="true">+IF(OFFSET('Sanitation Data'!$F$30,0,10*ROW('Sanitation Data'!F154))="","",OFFSET('Sanitation Data'!$F$30,0,10*ROW('Sanitation Data'!F154)))</f>
        <v/>
      </c>
      <c r="DB160" s="36" t="str">
        <f ca="true">+IF(OFFSET('Sanitation Data'!$F$31,0,10*ROW('Sanitation Data'!F154))="","",OFFSET('Sanitation Data'!$F$31,0,10*ROW('Sanitation Data'!F154)))</f>
        <v/>
      </c>
      <c r="DC160" s="36" t="str">
        <f ca="true">+IF(OFFSET('Sanitation Data'!$F$32,0,10*ROW('Sanitation Data'!F154))="","",OFFSET('Sanitation Data'!$F$32,0,10*ROW('Sanitation Data'!F154)))</f>
        <v/>
      </c>
      <c r="DD160" s="36" t="str">
        <f ca="true">+IF(OFFSET('Sanitation Data'!$F$33,0,10*ROW('Sanitation Data'!F154))="","",OFFSET('Sanitation Data'!$F$33,0,10*ROW('Sanitation Data'!F154)))</f>
        <v/>
      </c>
      <c r="DE160" s="36" t="str">
        <f ca="true">+IF(OFFSET('Sanitation Data'!$G$29,0,10*ROW('Sanitation Data'!G154))="","",OFFSET('Sanitation Data'!$G$29,0,10*ROW('Sanitation Data'!G154)))</f>
        <v/>
      </c>
      <c r="DF160" s="36" t="str">
        <f ca="true">+IF(OFFSET('Sanitation Data'!$G$30,0,10*ROW('Sanitation Data'!G154))="","",OFFSET('Sanitation Data'!$G$30,0,10*ROW('Sanitation Data'!G154)))</f>
        <v/>
      </c>
      <c r="DG160" s="36" t="str">
        <f ca="true">+IF(OFFSET('Sanitation Data'!$G$31,0,10*ROW('Sanitation Data'!G154))="","",OFFSET('Sanitation Data'!$G$31,0,10*ROW('Sanitation Data'!G154)))</f>
        <v/>
      </c>
      <c r="DH160" s="36" t="str">
        <f ca="true">+IF(OFFSET('Sanitation Data'!$G$32,0,10*ROW('Sanitation Data'!G154))="","",OFFSET('Sanitation Data'!$G$32,0,10*ROW('Sanitation Data'!G154)))</f>
        <v/>
      </c>
      <c r="DI160" s="36" t="str">
        <f ca="true">+IF(OFFSET('Sanitation Data'!$G$33,0,10*ROW('Sanitation Data'!G154))="","",OFFSET('Sanitation Data'!$G$33,0,10*ROW('Sanitation Data'!G154)))</f>
        <v/>
      </c>
      <c r="DJ160" s="36" t="str">
        <f ca="true">+IF(OFFSET('Sanitation Data'!$H$29,0,10*ROW('Sanitation Data'!H154))="","",OFFSET('Sanitation Data'!$H$29,0,10*ROW('Sanitation Data'!H154)))</f>
        <v/>
      </c>
      <c r="DK160" s="36" t="str">
        <f ca="true">+IF(OFFSET('Sanitation Data'!$H$30,0,10*ROW('Sanitation Data'!H154))="","",OFFSET('Sanitation Data'!$H$30,0,10*ROW('Sanitation Data'!H154)))</f>
        <v/>
      </c>
      <c r="DL160" s="36" t="str">
        <f ca="true">+IF(OFFSET('Sanitation Data'!$H$31,0,10*ROW('Sanitation Data'!H154))="","",OFFSET('Sanitation Data'!$H$31,0,10*ROW('Sanitation Data'!H154)))</f>
        <v/>
      </c>
      <c r="DM160" s="36" t="str">
        <f ca="true">+IF(OFFSET('Sanitation Data'!$H$32,0,10*ROW('Sanitation Data'!H154))="","",OFFSET('Sanitation Data'!$H$32,0,10*ROW('Sanitation Data'!H154)))</f>
        <v/>
      </c>
      <c r="DN160" s="36" t="str">
        <f ca="true">+IF(OFFSET('Sanitation Data'!$H$33,0,10*ROW('Sanitation Data'!H154))="","",OFFSET('Sanitation Data'!$H$33,0,10*ROW('Sanitation Data'!H154)))</f>
        <v/>
      </c>
      <c r="DO160" s="36" t="str">
        <f ca="true">+IF(OFFSET('Hygiene Data'!$C$12,0,10*ROW('Hygiene Data'!C154))="","",OFFSET('Hygiene Data'!$C$12,0,10*ROW('Hygiene Data'!C154)))</f>
        <v/>
      </c>
      <c r="DP160" s="36" t="str">
        <f ca="true">+IF(OFFSET('Hygiene Data'!$C$13,0,10*ROW('Hygiene Data'!C154))="","",OFFSET('Hygiene Data'!$C$13,0,10*ROW('Hygiene Data'!C154)))</f>
        <v/>
      </c>
      <c r="DQ160" s="36" t="str">
        <f ca="true">+IF(OFFSET('Hygiene Data'!$C$14,0,10*ROW('Hygiene Data'!C154))="","",OFFSET('Hygiene Data'!$C$14,0,10*ROW('Hygiene Data'!C154)))</f>
        <v/>
      </c>
      <c r="DR160" s="36" t="str">
        <f ca="true">+IF(OFFSET('Hygiene Data'!$D$12,0,10*ROW('Hygiene Data'!D154))="","",OFFSET('Hygiene Data'!$D$12,0,10*ROW('Hygiene Data'!D154)))</f>
        <v/>
      </c>
      <c r="DS160" s="36" t="str">
        <f ca="true">+IF(OFFSET('Hygiene Data'!$D$13,0,10*ROW('Hygiene Data'!D154))="","",OFFSET('Hygiene Data'!$D$13,0,10*ROW('Hygiene Data'!D154)))</f>
        <v/>
      </c>
      <c r="DT160" s="36" t="str">
        <f ca="true">+IF(OFFSET('Hygiene Data'!$D$14,0,10*ROW('Hygiene Data'!D154))="","",OFFSET('Hygiene Data'!$D$14,0,10*ROW('Hygiene Data'!D154)))</f>
        <v/>
      </c>
      <c r="DU160" s="36" t="str">
        <f ca="true">+IF(OFFSET('Hygiene Data'!$E$12,0,10*ROW('Hygiene Data'!E154))="","",OFFSET('Hygiene Data'!$E$12,0,10*ROW('Hygiene Data'!E154)))</f>
        <v/>
      </c>
      <c r="DV160" s="36" t="str">
        <f ca="true">+IF(OFFSET('Hygiene Data'!$E$13,0,10*ROW('Hygiene Data'!E154))="","",OFFSET('Hygiene Data'!$E$13,0,10*ROW('Hygiene Data'!E154)))</f>
        <v/>
      </c>
      <c r="DW160" s="36" t="str">
        <f ca="true">+IF(OFFSET('Hygiene Data'!$E$14,0,10*ROW('Hygiene Data'!E154))="","",OFFSET('Hygiene Data'!$E$14,0,10*ROW('Hygiene Data'!E154)))</f>
        <v/>
      </c>
      <c r="DX160" s="36" t="str">
        <f ca="true">+IF(OFFSET('Hygiene Data'!$F$12,0,10*ROW('Hygiene Data'!F154))="","",OFFSET('Hygiene Data'!$F$12,0,10*ROW('Hygiene Data'!F154)))</f>
        <v/>
      </c>
      <c r="DY160" s="36" t="str">
        <f ca="true">+IF(OFFSET('Hygiene Data'!$F$13,0,10*ROW('Hygiene Data'!F154))="","",OFFSET('Hygiene Data'!$F$13,0,10*ROW('Hygiene Data'!F154)))</f>
        <v/>
      </c>
      <c r="DZ160" s="36" t="str">
        <f ca="true">+IF(OFFSET('Hygiene Data'!$F$14,0,10*ROW('Hygiene Data'!F154))="","",OFFSET('Hygiene Data'!$F$14,0,10*ROW('Hygiene Data'!F154)))</f>
        <v/>
      </c>
      <c r="EA160" s="36" t="str">
        <f ca="true">+IF(OFFSET('Hygiene Data'!$G$12,0,10*ROW('Hygiene Data'!G154))="","",OFFSET('Hygiene Data'!$G$12,0,10*ROW('Hygiene Data'!G154)))</f>
        <v/>
      </c>
      <c r="EB160" s="36" t="str">
        <f ca="true">+IF(OFFSET('Hygiene Data'!$G$13,0,10*ROW('Hygiene Data'!G154))="","",OFFSET('Hygiene Data'!$G$13,0,10*ROW('Hygiene Data'!G154)))</f>
        <v/>
      </c>
      <c r="EC160" s="36" t="str">
        <f ca="true">+IF(OFFSET('Hygiene Data'!$G$14,0,10*ROW('Hygiene Data'!G154))="","",OFFSET('Hygiene Data'!$G$14,0,10*ROW('Hygiene Data'!G154)))</f>
        <v/>
      </c>
      <c r="ED160" s="36" t="str">
        <f ca="true">+IF(OFFSET('Hygiene Data'!$H$12,0,10*ROW('Hygiene Data'!H154))="","",OFFSET('Hygiene Data'!$H$12,0,10*ROW('Hygiene Data'!H154)))</f>
        <v/>
      </c>
      <c r="EE160" s="36" t="str">
        <f ca="true">+IF(OFFSET('Hygiene Data'!$H$13,0,10*ROW('Hygiene Data'!H154))="","",OFFSET('Hygiene Data'!$H$13,0,10*ROW('Hygiene Data'!H154)))</f>
        <v/>
      </c>
      <c r="EF160" s="36" t="str">
        <f ca="true">+IF(OFFSET('Hygiene Data'!$H$14,0,10*ROW('Hygiene Data'!H154))="","",OFFSET('Hygiene Data'!$H$14,0,10*ROW('Hygiene Data'!H154)))</f>
        <v/>
      </c>
    </row>
    <row r="161" x14ac:dyDescent="0.2">
      <c r="A161" s="59" t="str">
        <f ca="true">+IF(OFFSET('Water Data'!$B$1,0,10*ROW('Water Data'!B158))="","",OFFSET('Water Data'!$B$1,0,10*ROW('Water Data'!B158)))</f>
        <v/>
      </c>
      <c r="B161" s="59" t="str">
        <f ca="true">+IF(OFFSET('Water Data'!$A$3,0,10*ROW('Water Data'!A158))="","",OFFSET('Water Data'!$A$3,0,10*ROW('Water Data'!A158)))</f>
        <v/>
      </c>
      <c r="C161" s="59" t="str">
        <f ca="true">+IF(OFFSET('Water Data'!$C$3,0,10*ROW('Water Data'!C158))="","",OFFSET('Water Data'!$C$3,0,10*ROW('Water Data'!C158)))</f>
        <v/>
      </c>
      <c r="D161" s="252"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52"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52"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52"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52"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52"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52"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52"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52"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52"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52"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52"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52"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52"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52"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52"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52"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52"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3"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3"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3"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3"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3"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3"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3"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3"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3"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3"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3"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3"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3"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3"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3"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3"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3"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3"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3"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3"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3"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3"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3"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3"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3"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3"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3"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3"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3"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3"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4"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4"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4"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4"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4"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4"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4"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4"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4"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4"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4"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4"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4"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4"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4"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4"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4"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4"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6" t="str">
        <f ca="true">+IF(OFFSET('Water Data'!$C$28,0,10*ROW('Water Data'!C155))="","",OFFSET('Water Data'!$C$28,0,10*ROW('Water Data'!C155)))</f>
        <v/>
      </c>
      <c r="BT161" s="36" t="str">
        <f ca="true">+IF(OFFSET('Water Data'!$C$29,0,10*ROW('Water Data'!C155))="","",OFFSET('Water Data'!$C$29,0,10*ROW('Water Data'!C155)))</f>
        <v/>
      </c>
      <c r="BU161" s="36" t="str">
        <f ca="true">+IF(OFFSET('Water Data'!$C$30,0,10*ROW('Water Data'!C155))="","",OFFSET('Water Data'!$C$30,0,10*ROW('Water Data'!C155)))</f>
        <v/>
      </c>
      <c r="BV161" s="36" t="str">
        <f ca="true">+IF(OFFSET('Water Data'!$D$28,0,10*ROW('Water Data'!D155))="","",OFFSET('Water Data'!$D$28,0,10*ROW('Water Data'!D155)))</f>
        <v/>
      </c>
      <c r="BW161" s="36" t="str">
        <f ca="true">+IF(OFFSET('Water Data'!$D$29,0,10*ROW('Water Data'!D155))="","",OFFSET('Water Data'!$D$29,0,10*ROW('Water Data'!D155)))</f>
        <v/>
      </c>
      <c r="BX161" s="36" t="str">
        <f ca="true">+IF(OFFSET('Water Data'!$D$30,0,10*ROW('Water Data'!D155))="","",OFFSET('Water Data'!$D$30,0,10*ROW('Water Data'!D155)))</f>
        <v/>
      </c>
      <c r="BY161" s="36" t="str">
        <f ca="true">+IF(OFFSET('Water Data'!$E$28,0,10*ROW('Water Data'!E155))="","",OFFSET('Water Data'!$E$28,0,10*ROW('Water Data'!E155)))</f>
        <v/>
      </c>
      <c r="BZ161" s="36" t="str">
        <f ca="true">+IF(OFFSET('Water Data'!$E$29,0,10*ROW('Water Data'!E155))="","",OFFSET('Water Data'!$E$29,0,10*ROW('Water Data'!E155)))</f>
        <v/>
      </c>
      <c r="CA161" s="36" t="str">
        <f ca="true">+IF(OFFSET('Water Data'!$E$30,0,10*ROW('Water Data'!E155))="","",OFFSET('Water Data'!$E$30,0,10*ROW('Water Data'!E155)))</f>
        <v/>
      </c>
      <c r="CB161" s="36" t="str">
        <f ca="true">+IF(OFFSET('Water Data'!$F$28,0,10*ROW('Water Data'!F155))="","",OFFSET('Water Data'!$F$28,0,10*ROW('Water Data'!F155)))</f>
        <v/>
      </c>
      <c r="CC161" s="36" t="str">
        <f ca="true">+IF(OFFSET('Water Data'!$F$29,0,10*ROW('Water Data'!F155))="","",OFFSET('Water Data'!$F$29,0,10*ROW('Water Data'!F155)))</f>
        <v/>
      </c>
      <c r="CD161" s="36" t="str">
        <f ca="true">+IF(OFFSET('Water Data'!$F$30,0,10*ROW('Water Data'!F155))="","",OFFSET('Water Data'!$F$30,0,10*ROW('Water Data'!F155)))</f>
        <v/>
      </c>
      <c r="CE161" s="36" t="str">
        <f ca="true">+IF(OFFSET('Water Data'!$G$28,0,10*ROW('Water Data'!G155))="","",OFFSET('Water Data'!$G$28,0,10*ROW('Water Data'!G155)))</f>
        <v/>
      </c>
      <c r="CF161" s="36" t="str">
        <f ca="true">+IF(OFFSET('Water Data'!$G$29,0,10*ROW('Water Data'!G155))="","",OFFSET('Water Data'!$G$29,0,10*ROW('Water Data'!G155)))</f>
        <v/>
      </c>
      <c r="CG161" s="36" t="str">
        <f ca="true">+IF(OFFSET('Water Data'!$G$30,0,10*ROW('Water Data'!G155))="","",OFFSET('Water Data'!$G$30,0,10*ROW('Water Data'!G155)))</f>
        <v/>
      </c>
      <c r="CH161" s="36" t="str">
        <f ca="true">+IF(OFFSET('Water Data'!$H$28,0,10*ROW('Water Data'!H155))="","",OFFSET('Water Data'!$H$28,0,10*ROW('Water Data'!H155)))</f>
        <v/>
      </c>
      <c r="CI161" s="36" t="str">
        <f ca="true">+IF(OFFSET('Water Data'!$H$29,0,10*ROW('Water Data'!H155))="","",OFFSET('Water Data'!$H$29,0,10*ROW('Water Data'!H155)))</f>
        <v/>
      </c>
      <c r="CJ161" s="36" t="str">
        <f ca="true">+IF(OFFSET('Water Data'!$H$30,0,10*ROW('Water Data'!H155))="","",OFFSET('Water Data'!$H$30,0,10*ROW('Water Data'!H155)))</f>
        <v/>
      </c>
      <c r="CK161" s="36" t="str">
        <f ca="true">+IF(OFFSET('Sanitation Data'!$C$29,0,10*ROW('Sanitation Data'!C155))="","",OFFSET('Sanitation Data'!$C$29,0,10*ROW('Sanitation Data'!C155)))</f>
        <v/>
      </c>
      <c r="CL161" s="36" t="str">
        <f ca="true">+IF(OFFSET('Sanitation Data'!$C$30,0,10*ROW('Sanitation Data'!C155))="","",OFFSET('Sanitation Data'!$C$30,0,10*ROW('Sanitation Data'!C155)))</f>
        <v/>
      </c>
      <c r="CM161" s="36" t="str">
        <f ca="true">+IF(OFFSET('Sanitation Data'!$C$31,0,10*ROW('Sanitation Data'!C155))="","",OFFSET('Sanitation Data'!$C$31,0,10*ROW('Sanitation Data'!C155)))</f>
        <v/>
      </c>
      <c r="CN161" s="36" t="str">
        <f ca="true">+IF(OFFSET('Sanitation Data'!$C$32,0,10*ROW('Sanitation Data'!C155))="","",OFFSET('Sanitation Data'!$C$32,0,10*ROW('Sanitation Data'!C155)))</f>
        <v/>
      </c>
      <c r="CO161" s="36" t="str">
        <f ca="true">+IF(OFFSET('Sanitation Data'!$C$33,0,10*ROW('Sanitation Data'!C155))="","",OFFSET('Sanitation Data'!$C$33,0,10*ROW('Sanitation Data'!C155)))</f>
        <v/>
      </c>
      <c r="CP161" s="36" t="str">
        <f ca="true">+IF(OFFSET('Sanitation Data'!$D$29,0,10*ROW('Sanitation Data'!D155))="","",OFFSET('Sanitation Data'!$D$29,0,10*ROW('Sanitation Data'!D155)))</f>
        <v/>
      </c>
      <c r="CQ161" s="36" t="str">
        <f ca="true">+IF(OFFSET('Sanitation Data'!$D$30,0,10*ROW('Sanitation Data'!D155))="","",OFFSET('Sanitation Data'!$D$30,0,10*ROW('Sanitation Data'!D155)))</f>
        <v/>
      </c>
      <c r="CR161" s="36" t="str">
        <f ca="true">+IF(OFFSET('Sanitation Data'!$D$31,0,10*ROW('Sanitation Data'!D155))="","",OFFSET('Sanitation Data'!$D$31,0,10*ROW('Sanitation Data'!D155)))</f>
        <v/>
      </c>
      <c r="CS161" s="36" t="str">
        <f ca="true">+IF(OFFSET('Sanitation Data'!$D$32,0,10*ROW('Sanitation Data'!D155))="","",OFFSET('Sanitation Data'!$D$32,0,10*ROW('Sanitation Data'!D155)))</f>
        <v/>
      </c>
      <c r="CT161" s="36" t="str">
        <f ca="true">+IF(OFFSET('Sanitation Data'!$D$33,0,10*ROW('Sanitation Data'!D155))="","",OFFSET('Sanitation Data'!$D$33,0,10*ROW('Sanitation Data'!D155)))</f>
        <v/>
      </c>
      <c r="CU161" s="36" t="str">
        <f ca="true">+IF(OFFSET('Sanitation Data'!$E$29,0,10*ROW('Sanitation Data'!E155))="","",OFFSET('Sanitation Data'!$E$29,0,10*ROW('Sanitation Data'!E155)))</f>
        <v/>
      </c>
      <c r="CV161" s="36" t="str">
        <f ca="true">+IF(OFFSET('Sanitation Data'!$E$30,0,10*ROW('Sanitation Data'!E155))="","",OFFSET('Sanitation Data'!$E$30,0,10*ROW('Sanitation Data'!E155)))</f>
        <v/>
      </c>
      <c r="CW161" s="36" t="str">
        <f ca="true">+IF(OFFSET('Sanitation Data'!$E$31,0,10*ROW('Sanitation Data'!E155))="","",OFFSET('Sanitation Data'!$E$31,0,10*ROW('Sanitation Data'!E155)))</f>
        <v/>
      </c>
      <c r="CX161" s="36" t="str">
        <f ca="true">+IF(OFFSET('Sanitation Data'!$E$32,0,10*ROW('Sanitation Data'!E155))="","",OFFSET('Sanitation Data'!$E$32,0,10*ROW('Sanitation Data'!E155)))</f>
        <v/>
      </c>
      <c r="CY161" s="36" t="str">
        <f ca="true">+IF(OFFSET('Sanitation Data'!$E$33,0,10*ROW('Sanitation Data'!E155))="","",OFFSET('Sanitation Data'!$E$33,0,10*ROW('Sanitation Data'!E155)))</f>
        <v/>
      </c>
      <c r="CZ161" s="36" t="str">
        <f ca="true">+IF(OFFSET('Sanitation Data'!$F$29,0,10*ROW('Sanitation Data'!F155))="","",OFFSET('Sanitation Data'!$F$29,0,10*ROW('Sanitation Data'!F155)))</f>
        <v/>
      </c>
      <c r="DA161" s="36" t="str">
        <f ca="true">+IF(OFFSET('Sanitation Data'!$F$30,0,10*ROW('Sanitation Data'!F155))="","",OFFSET('Sanitation Data'!$F$30,0,10*ROW('Sanitation Data'!F155)))</f>
        <v/>
      </c>
      <c r="DB161" s="36" t="str">
        <f ca="true">+IF(OFFSET('Sanitation Data'!$F$31,0,10*ROW('Sanitation Data'!F155))="","",OFFSET('Sanitation Data'!$F$31,0,10*ROW('Sanitation Data'!F155)))</f>
        <v/>
      </c>
      <c r="DC161" s="36" t="str">
        <f ca="true">+IF(OFFSET('Sanitation Data'!$F$32,0,10*ROW('Sanitation Data'!F155))="","",OFFSET('Sanitation Data'!$F$32,0,10*ROW('Sanitation Data'!F155)))</f>
        <v/>
      </c>
      <c r="DD161" s="36" t="str">
        <f ca="true">+IF(OFFSET('Sanitation Data'!$F$33,0,10*ROW('Sanitation Data'!F155))="","",OFFSET('Sanitation Data'!$F$33,0,10*ROW('Sanitation Data'!F155)))</f>
        <v/>
      </c>
      <c r="DE161" s="36" t="str">
        <f ca="true">+IF(OFFSET('Sanitation Data'!$G$29,0,10*ROW('Sanitation Data'!G155))="","",OFFSET('Sanitation Data'!$G$29,0,10*ROW('Sanitation Data'!G155)))</f>
        <v/>
      </c>
      <c r="DF161" s="36" t="str">
        <f ca="true">+IF(OFFSET('Sanitation Data'!$G$30,0,10*ROW('Sanitation Data'!G155))="","",OFFSET('Sanitation Data'!$G$30,0,10*ROW('Sanitation Data'!G155)))</f>
        <v/>
      </c>
      <c r="DG161" s="36" t="str">
        <f ca="true">+IF(OFFSET('Sanitation Data'!$G$31,0,10*ROW('Sanitation Data'!G155))="","",OFFSET('Sanitation Data'!$G$31,0,10*ROW('Sanitation Data'!G155)))</f>
        <v/>
      </c>
      <c r="DH161" s="36" t="str">
        <f ca="true">+IF(OFFSET('Sanitation Data'!$G$32,0,10*ROW('Sanitation Data'!G155))="","",OFFSET('Sanitation Data'!$G$32,0,10*ROW('Sanitation Data'!G155)))</f>
        <v/>
      </c>
      <c r="DI161" s="36" t="str">
        <f ca="true">+IF(OFFSET('Sanitation Data'!$G$33,0,10*ROW('Sanitation Data'!G155))="","",OFFSET('Sanitation Data'!$G$33,0,10*ROW('Sanitation Data'!G155)))</f>
        <v/>
      </c>
      <c r="DJ161" s="36" t="str">
        <f ca="true">+IF(OFFSET('Sanitation Data'!$H$29,0,10*ROW('Sanitation Data'!H155))="","",OFFSET('Sanitation Data'!$H$29,0,10*ROW('Sanitation Data'!H155)))</f>
        <v/>
      </c>
      <c r="DK161" s="36" t="str">
        <f ca="true">+IF(OFFSET('Sanitation Data'!$H$30,0,10*ROW('Sanitation Data'!H155))="","",OFFSET('Sanitation Data'!$H$30,0,10*ROW('Sanitation Data'!H155)))</f>
        <v/>
      </c>
      <c r="DL161" s="36" t="str">
        <f ca="true">+IF(OFFSET('Sanitation Data'!$H$31,0,10*ROW('Sanitation Data'!H155))="","",OFFSET('Sanitation Data'!$H$31,0,10*ROW('Sanitation Data'!H155)))</f>
        <v/>
      </c>
      <c r="DM161" s="36" t="str">
        <f ca="true">+IF(OFFSET('Sanitation Data'!$H$32,0,10*ROW('Sanitation Data'!H155))="","",OFFSET('Sanitation Data'!$H$32,0,10*ROW('Sanitation Data'!H155)))</f>
        <v/>
      </c>
      <c r="DN161" s="36" t="str">
        <f ca="true">+IF(OFFSET('Sanitation Data'!$H$33,0,10*ROW('Sanitation Data'!H155))="","",OFFSET('Sanitation Data'!$H$33,0,10*ROW('Sanitation Data'!H155)))</f>
        <v/>
      </c>
      <c r="DO161" s="36" t="str">
        <f ca="true">+IF(OFFSET('Hygiene Data'!$C$12,0,10*ROW('Hygiene Data'!C155))="","",OFFSET('Hygiene Data'!$C$12,0,10*ROW('Hygiene Data'!C155)))</f>
        <v/>
      </c>
      <c r="DP161" s="36" t="str">
        <f ca="true">+IF(OFFSET('Hygiene Data'!$C$13,0,10*ROW('Hygiene Data'!C155))="","",OFFSET('Hygiene Data'!$C$13,0,10*ROW('Hygiene Data'!C155)))</f>
        <v/>
      </c>
      <c r="DQ161" s="36" t="str">
        <f ca="true">+IF(OFFSET('Hygiene Data'!$C$14,0,10*ROW('Hygiene Data'!C155))="","",OFFSET('Hygiene Data'!$C$14,0,10*ROW('Hygiene Data'!C155)))</f>
        <v/>
      </c>
      <c r="DR161" s="36" t="str">
        <f ca="true">+IF(OFFSET('Hygiene Data'!$D$12,0,10*ROW('Hygiene Data'!D155))="","",OFFSET('Hygiene Data'!$D$12,0,10*ROW('Hygiene Data'!D155)))</f>
        <v/>
      </c>
      <c r="DS161" s="36" t="str">
        <f ca="true">+IF(OFFSET('Hygiene Data'!$D$13,0,10*ROW('Hygiene Data'!D155))="","",OFFSET('Hygiene Data'!$D$13,0,10*ROW('Hygiene Data'!D155)))</f>
        <v/>
      </c>
      <c r="DT161" s="36" t="str">
        <f ca="true">+IF(OFFSET('Hygiene Data'!$D$14,0,10*ROW('Hygiene Data'!D155))="","",OFFSET('Hygiene Data'!$D$14,0,10*ROW('Hygiene Data'!D155)))</f>
        <v/>
      </c>
      <c r="DU161" s="36" t="str">
        <f ca="true">+IF(OFFSET('Hygiene Data'!$E$12,0,10*ROW('Hygiene Data'!E155))="","",OFFSET('Hygiene Data'!$E$12,0,10*ROW('Hygiene Data'!E155)))</f>
        <v/>
      </c>
      <c r="DV161" s="36" t="str">
        <f ca="true">+IF(OFFSET('Hygiene Data'!$E$13,0,10*ROW('Hygiene Data'!E155))="","",OFFSET('Hygiene Data'!$E$13,0,10*ROW('Hygiene Data'!E155)))</f>
        <v/>
      </c>
      <c r="DW161" s="36" t="str">
        <f ca="true">+IF(OFFSET('Hygiene Data'!$E$14,0,10*ROW('Hygiene Data'!E155))="","",OFFSET('Hygiene Data'!$E$14,0,10*ROW('Hygiene Data'!E155)))</f>
        <v/>
      </c>
      <c r="DX161" s="36" t="str">
        <f ca="true">+IF(OFFSET('Hygiene Data'!$F$12,0,10*ROW('Hygiene Data'!F155))="","",OFFSET('Hygiene Data'!$F$12,0,10*ROW('Hygiene Data'!F155)))</f>
        <v/>
      </c>
      <c r="DY161" s="36" t="str">
        <f ca="true">+IF(OFFSET('Hygiene Data'!$F$13,0,10*ROW('Hygiene Data'!F155))="","",OFFSET('Hygiene Data'!$F$13,0,10*ROW('Hygiene Data'!F155)))</f>
        <v/>
      </c>
      <c r="DZ161" s="36" t="str">
        <f ca="true">+IF(OFFSET('Hygiene Data'!$F$14,0,10*ROW('Hygiene Data'!F155))="","",OFFSET('Hygiene Data'!$F$14,0,10*ROW('Hygiene Data'!F155)))</f>
        <v/>
      </c>
      <c r="EA161" s="36" t="str">
        <f ca="true">+IF(OFFSET('Hygiene Data'!$G$12,0,10*ROW('Hygiene Data'!G155))="","",OFFSET('Hygiene Data'!$G$12,0,10*ROW('Hygiene Data'!G155)))</f>
        <v/>
      </c>
      <c r="EB161" s="36" t="str">
        <f ca="true">+IF(OFFSET('Hygiene Data'!$G$13,0,10*ROW('Hygiene Data'!G155))="","",OFFSET('Hygiene Data'!$G$13,0,10*ROW('Hygiene Data'!G155)))</f>
        <v/>
      </c>
      <c r="EC161" s="36" t="str">
        <f ca="true">+IF(OFFSET('Hygiene Data'!$G$14,0,10*ROW('Hygiene Data'!G155))="","",OFFSET('Hygiene Data'!$G$14,0,10*ROW('Hygiene Data'!G155)))</f>
        <v/>
      </c>
      <c r="ED161" s="36" t="str">
        <f ca="true">+IF(OFFSET('Hygiene Data'!$H$12,0,10*ROW('Hygiene Data'!H155))="","",OFFSET('Hygiene Data'!$H$12,0,10*ROW('Hygiene Data'!H155)))</f>
        <v/>
      </c>
      <c r="EE161" s="36" t="str">
        <f ca="true">+IF(OFFSET('Hygiene Data'!$H$13,0,10*ROW('Hygiene Data'!H155))="","",OFFSET('Hygiene Data'!$H$13,0,10*ROW('Hygiene Data'!H155)))</f>
        <v/>
      </c>
      <c r="EF161" s="36" t="str">
        <f ca="true">+IF(OFFSET('Hygiene Data'!$H$14,0,10*ROW('Hygiene Data'!H155))="","",OFFSET('Hygiene Data'!$H$14,0,10*ROW('Hygiene Data'!H155)))</f>
        <v/>
      </c>
    </row>
    <row r="162" x14ac:dyDescent="0.2">
      <c r="A162" s="59" t="str">
        <f ca="true">+IF(OFFSET('Water Data'!$B$1,0,10*ROW('Water Data'!B159))="","",OFFSET('Water Data'!$B$1,0,10*ROW('Water Data'!B159)))</f>
        <v/>
      </c>
      <c r="B162" s="59" t="str">
        <f ca="true">+IF(OFFSET('Water Data'!$A$3,0,10*ROW('Water Data'!A159))="","",OFFSET('Water Data'!$A$3,0,10*ROW('Water Data'!A159)))</f>
        <v/>
      </c>
      <c r="C162" s="59" t="str">
        <f ca="true">+IF(OFFSET('Water Data'!$C$3,0,10*ROW('Water Data'!C159))="","",OFFSET('Water Data'!$C$3,0,10*ROW('Water Data'!C159)))</f>
        <v/>
      </c>
      <c r="D162" s="252"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52"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52"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52"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52"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52"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52"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52"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52"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52"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52"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52"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52"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52"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52"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52"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52"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52"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3"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3"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3"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3"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3"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3"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3"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3"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3"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3"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3"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3"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3"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3"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3"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3"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3"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3"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3"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3"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3"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3"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3"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3"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3"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3"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3"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3"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3"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3"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4"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4"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4"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4"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4"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4"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4"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4"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4"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4"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4"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4"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4"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4"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4"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4"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4"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4"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6" t="str">
        <f ca="true">+IF(OFFSET('Water Data'!$C$28,0,10*ROW('Water Data'!C156))="","",OFFSET('Water Data'!$C$28,0,10*ROW('Water Data'!C156)))</f>
        <v/>
      </c>
      <c r="BT162" s="36" t="str">
        <f ca="true">+IF(OFFSET('Water Data'!$C$29,0,10*ROW('Water Data'!C156))="","",OFFSET('Water Data'!$C$29,0,10*ROW('Water Data'!C156)))</f>
        <v/>
      </c>
      <c r="BU162" s="36" t="str">
        <f ca="true">+IF(OFFSET('Water Data'!$C$30,0,10*ROW('Water Data'!C156))="","",OFFSET('Water Data'!$C$30,0,10*ROW('Water Data'!C156)))</f>
        <v/>
      </c>
      <c r="BV162" s="36" t="str">
        <f ca="true">+IF(OFFSET('Water Data'!$D$28,0,10*ROW('Water Data'!D156))="","",OFFSET('Water Data'!$D$28,0,10*ROW('Water Data'!D156)))</f>
        <v/>
      </c>
      <c r="BW162" s="36" t="str">
        <f ca="true">+IF(OFFSET('Water Data'!$D$29,0,10*ROW('Water Data'!D156))="","",OFFSET('Water Data'!$D$29,0,10*ROW('Water Data'!D156)))</f>
        <v/>
      </c>
      <c r="BX162" s="36" t="str">
        <f ca="true">+IF(OFFSET('Water Data'!$D$30,0,10*ROW('Water Data'!D156))="","",OFFSET('Water Data'!$D$30,0,10*ROW('Water Data'!D156)))</f>
        <v/>
      </c>
      <c r="BY162" s="36" t="str">
        <f ca="true">+IF(OFFSET('Water Data'!$E$28,0,10*ROW('Water Data'!E156))="","",OFFSET('Water Data'!$E$28,0,10*ROW('Water Data'!E156)))</f>
        <v/>
      </c>
      <c r="BZ162" s="36" t="str">
        <f ca="true">+IF(OFFSET('Water Data'!$E$29,0,10*ROW('Water Data'!E156))="","",OFFSET('Water Data'!$E$29,0,10*ROW('Water Data'!E156)))</f>
        <v/>
      </c>
      <c r="CA162" s="36" t="str">
        <f ca="true">+IF(OFFSET('Water Data'!$E$30,0,10*ROW('Water Data'!E156))="","",OFFSET('Water Data'!$E$30,0,10*ROW('Water Data'!E156)))</f>
        <v/>
      </c>
      <c r="CB162" s="36" t="str">
        <f ca="true">+IF(OFFSET('Water Data'!$F$28,0,10*ROW('Water Data'!F156))="","",OFFSET('Water Data'!$F$28,0,10*ROW('Water Data'!F156)))</f>
        <v/>
      </c>
      <c r="CC162" s="36" t="str">
        <f ca="true">+IF(OFFSET('Water Data'!$F$29,0,10*ROW('Water Data'!F156))="","",OFFSET('Water Data'!$F$29,0,10*ROW('Water Data'!F156)))</f>
        <v/>
      </c>
      <c r="CD162" s="36" t="str">
        <f ca="true">+IF(OFFSET('Water Data'!$F$30,0,10*ROW('Water Data'!F156))="","",OFFSET('Water Data'!$F$30,0,10*ROW('Water Data'!F156)))</f>
        <v/>
      </c>
      <c r="CE162" s="36" t="str">
        <f ca="true">+IF(OFFSET('Water Data'!$G$28,0,10*ROW('Water Data'!G156))="","",OFFSET('Water Data'!$G$28,0,10*ROW('Water Data'!G156)))</f>
        <v/>
      </c>
      <c r="CF162" s="36" t="str">
        <f ca="true">+IF(OFFSET('Water Data'!$G$29,0,10*ROW('Water Data'!G156))="","",OFFSET('Water Data'!$G$29,0,10*ROW('Water Data'!G156)))</f>
        <v/>
      </c>
      <c r="CG162" s="36" t="str">
        <f ca="true">+IF(OFFSET('Water Data'!$G$30,0,10*ROW('Water Data'!G156))="","",OFFSET('Water Data'!$G$30,0,10*ROW('Water Data'!G156)))</f>
        <v/>
      </c>
      <c r="CH162" s="36" t="str">
        <f ca="true">+IF(OFFSET('Water Data'!$H$28,0,10*ROW('Water Data'!H156))="","",OFFSET('Water Data'!$H$28,0,10*ROW('Water Data'!H156)))</f>
        <v/>
      </c>
      <c r="CI162" s="36" t="str">
        <f ca="true">+IF(OFFSET('Water Data'!$H$29,0,10*ROW('Water Data'!H156))="","",OFFSET('Water Data'!$H$29,0,10*ROW('Water Data'!H156)))</f>
        <v/>
      </c>
      <c r="CJ162" s="36" t="str">
        <f ca="true">+IF(OFFSET('Water Data'!$H$30,0,10*ROW('Water Data'!H156))="","",OFFSET('Water Data'!$H$30,0,10*ROW('Water Data'!H156)))</f>
        <v/>
      </c>
      <c r="CK162" s="36" t="str">
        <f ca="true">+IF(OFFSET('Sanitation Data'!$C$29,0,10*ROW('Sanitation Data'!C156))="","",OFFSET('Sanitation Data'!$C$29,0,10*ROW('Sanitation Data'!C156)))</f>
        <v/>
      </c>
      <c r="CL162" s="36" t="str">
        <f ca="true">+IF(OFFSET('Sanitation Data'!$C$30,0,10*ROW('Sanitation Data'!C156))="","",OFFSET('Sanitation Data'!$C$30,0,10*ROW('Sanitation Data'!C156)))</f>
        <v/>
      </c>
      <c r="CM162" s="36" t="str">
        <f ca="true">+IF(OFFSET('Sanitation Data'!$C$31,0,10*ROW('Sanitation Data'!C156))="","",OFFSET('Sanitation Data'!$C$31,0,10*ROW('Sanitation Data'!C156)))</f>
        <v/>
      </c>
      <c r="CN162" s="36" t="str">
        <f ca="true">+IF(OFFSET('Sanitation Data'!$C$32,0,10*ROW('Sanitation Data'!C156))="","",OFFSET('Sanitation Data'!$C$32,0,10*ROW('Sanitation Data'!C156)))</f>
        <v/>
      </c>
      <c r="CO162" s="36" t="str">
        <f ca="true">+IF(OFFSET('Sanitation Data'!$C$33,0,10*ROW('Sanitation Data'!C156))="","",OFFSET('Sanitation Data'!$C$33,0,10*ROW('Sanitation Data'!C156)))</f>
        <v/>
      </c>
      <c r="CP162" s="36" t="str">
        <f ca="true">+IF(OFFSET('Sanitation Data'!$D$29,0,10*ROW('Sanitation Data'!D156))="","",OFFSET('Sanitation Data'!$D$29,0,10*ROW('Sanitation Data'!D156)))</f>
        <v/>
      </c>
      <c r="CQ162" s="36" t="str">
        <f ca="true">+IF(OFFSET('Sanitation Data'!$D$30,0,10*ROW('Sanitation Data'!D156))="","",OFFSET('Sanitation Data'!$D$30,0,10*ROW('Sanitation Data'!D156)))</f>
        <v/>
      </c>
      <c r="CR162" s="36" t="str">
        <f ca="true">+IF(OFFSET('Sanitation Data'!$D$31,0,10*ROW('Sanitation Data'!D156))="","",OFFSET('Sanitation Data'!$D$31,0,10*ROW('Sanitation Data'!D156)))</f>
        <v/>
      </c>
      <c r="CS162" s="36" t="str">
        <f ca="true">+IF(OFFSET('Sanitation Data'!$D$32,0,10*ROW('Sanitation Data'!D156))="","",OFFSET('Sanitation Data'!$D$32,0,10*ROW('Sanitation Data'!D156)))</f>
        <v/>
      </c>
      <c r="CT162" s="36" t="str">
        <f ca="true">+IF(OFFSET('Sanitation Data'!$D$33,0,10*ROW('Sanitation Data'!D156))="","",OFFSET('Sanitation Data'!$D$33,0,10*ROW('Sanitation Data'!D156)))</f>
        <v/>
      </c>
      <c r="CU162" s="36" t="str">
        <f ca="true">+IF(OFFSET('Sanitation Data'!$E$29,0,10*ROW('Sanitation Data'!E156))="","",OFFSET('Sanitation Data'!$E$29,0,10*ROW('Sanitation Data'!E156)))</f>
        <v/>
      </c>
      <c r="CV162" s="36" t="str">
        <f ca="true">+IF(OFFSET('Sanitation Data'!$E$30,0,10*ROW('Sanitation Data'!E156))="","",OFFSET('Sanitation Data'!$E$30,0,10*ROW('Sanitation Data'!E156)))</f>
        <v/>
      </c>
      <c r="CW162" s="36" t="str">
        <f ca="true">+IF(OFFSET('Sanitation Data'!$E$31,0,10*ROW('Sanitation Data'!E156))="","",OFFSET('Sanitation Data'!$E$31,0,10*ROW('Sanitation Data'!E156)))</f>
        <v/>
      </c>
      <c r="CX162" s="36" t="str">
        <f ca="true">+IF(OFFSET('Sanitation Data'!$E$32,0,10*ROW('Sanitation Data'!E156))="","",OFFSET('Sanitation Data'!$E$32,0,10*ROW('Sanitation Data'!E156)))</f>
        <v/>
      </c>
      <c r="CY162" s="36" t="str">
        <f ca="true">+IF(OFFSET('Sanitation Data'!$E$33,0,10*ROW('Sanitation Data'!E156))="","",OFFSET('Sanitation Data'!$E$33,0,10*ROW('Sanitation Data'!E156)))</f>
        <v/>
      </c>
      <c r="CZ162" s="36" t="str">
        <f ca="true">+IF(OFFSET('Sanitation Data'!$F$29,0,10*ROW('Sanitation Data'!F156))="","",OFFSET('Sanitation Data'!$F$29,0,10*ROW('Sanitation Data'!F156)))</f>
        <v/>
      </c>
      <c r="DA162" s="36" t="str">
        <f ca="true">+IF(OFFSET('Sanitation Data'!$F$30,0,10*ROW('Sanitation Data'!F156))="","",OFFSET('Sanitation Data'!$F$30,0,10*ROW('Sanitation Data'!F156)))</f>
        <v/>
      </c>
      <c r="DB162" s="36" t="str">
        <f ca="true">+IF(OFFSET('Sanitation Data'!$F$31,0,10*ROW('Sanitation Data'!F156))="","",OFFSET('Sanitation Data'!$F$31,0,10*ROW('Sanitation Data'!F156)))</f>
        <v/>
      </c>
      <c r="DC162" s="36" t="str">
        <f ca="true">+IF(OFFSET('Sanitation Data'!$F$32,0,10*ROW('Sanitation Data'!F156))="","",OFFSET('Sanitation Data'!$F$32,0,10*ROW('Sanitation Data'!F156)))</f>
        <v/>
      </c>
      <c r="DD162" s="36" t="str">
        <f ca="true">+IF(OFFSET('Sanitation Data'!$F$33,0,10*ROW('Sanitation Data'!F156))="","",OFFSET('Sanitation Data'!$F$33,0,10*ROW('Sanitation Data'!F156)))</f>
        <v/>
      </c>
      <c r="DE162" s="36" t="str">
        <f ca="true">+IF(OFFSET('Sanitation Data'!$G$29,0,10*ROW('Sanitation Data'!G156))="","",OFFSET('Sanitation Data'!$G$29,0,10*ROW('Sanitation Data'!G156)))</f>
        <v/>
      </c>
      <c r="DF162" s="36" t="str">
        <f ca="true">+IF(OFFSET('Sanitation Data'!$G$30,0,10*ROW('Sanitation Data'!G156))="","",OFFSET('Sanitation Data'!$G$30,0,10*ROW('Sanitation Data'!G156)))</f>
        <v/>
      </c>
      <c r="DG162" s="36" t="str">
        <f ca="true">+IF(OFFSET('Sanitation Data'!$G$31,0,10*ROW('Sanitation Data'!G156))="","",OFFSET('Sanitation Data'!$G$31,0,10*ROW('Sanitation Data'!G156)))</f>
        <v/>
      </c>
      <c r="DH162" s="36" t="str">
        <f ca="true">+IF(OFFSET('Sanitation Data'!$G$32,0,10*ROW('Sanitation Data'!G156))="","",OFFSET('Sanitation Data'!$G$32,0,10*ROW('Sanitation Data'!G156)))</f>
        <v/>
      </c>
      <c r="DI162" s="36" t="str">
        <f ca="true">+IF(OFFSET('Sanitation Data'!$G$33,0,10*ROW('Sanitation Data'!G156))="","",OFFSET('Sanitation Data'!$G$33,0,10*ROW('Sanitation Data'!G156)))</f>
        <v/>
      </c>
      <c r="DJ162" s="36" t="str">
        <f ca="true">+IF(OFFSET('Sanitation Data'!$H$29,0,10*ROW('Sanitation Data'!H156))="","",OFFSET('Sanitation Data'!$H$29,0,10*ROW('Sanitation Data'!H156)))</f>
        <v/>
      </c>
      <c r="DK162" s="36" t="str">
        <f ca="true">+IF(OFFSET('Sanitation Data'!$H$30,0,10*ROW('Sanitation Data'!H156))="","",OFFSET('Sanitation Data'!$H$30,0,10*ROW('Sanitation Data'!H156)))</f>
        <v/>
      </c>
      <c r="DL162" s="36" t="str">
        <f ca="true">+IF(OFFSET('Sanitation Data'!$H$31,0,10*ROW('Sanitation Data'!H156))="","",OFFSET('Sanitation Data'!$H$31,0,10*ROW('Sanitation Data'!H156)))</f>
        <v/>
      </c>
      <c r="DM162" s="36" t="str">
        <f ca="true">+IF(OFFSET('Sanitation Data'!$H$32,0,10*ROW('Sanitation Data'!H156))="","",OFFSET('Sanitation Data'!$H$32,0,10*ROW('Sanitation Data'!H156)))</f>
        <v/>
      </c>
      <c r="DN162" s="36" t="str">
        <f ca="true">+IF(OFFSET('Sanitation Data'!$H$33,0,10*ROW('Sanitation Data'!H156))="","",OFFSET('Sanitation Data'!$H$33,0,10*ROW('Sanitation Data'!H156)))</f>
        <v/>
      </c>
      <c r="DO162" s="36" t="str">
        <f ca="true">+IF(OFFSET('Hygiene Data'!$C$12,0,10*ROW('Hygiene Data'!C156))="","",OFFSET('Hygiene Data'!$C$12,0,10*ROW('Hygiene Data'!C156)))</f>
        <v/>
      </c>
      <c r="DP162" s="36" t="str">
        <f ca="true">+IF(OFFSET('Hygiene Data'!$C$13,0,10*ROW('Hygiene Data'!C156))="","",OFFSET('Hygiene Data'!$C$13,0,10*ROW('Hygiene Data'!C156)))</f>
        <v/>
      </c>
      <c r="DQ162" s="36" t="str">
        <f ca="true">+IF(OFFSET('Hygiene Data'!$C$14,0,10*ROW('Hygiene Data'!C156))="","",OFFSET('Hygiene Data'!$C$14,0,10*ROW('Hygiene Data'!C156)))</f>
        <v/>
      </c>
      <c r="DR162" s="36" t="str">
        <f ca="true">+IF(OFFSET('Hygiene Data'!$D$12,0,10*ROW('Hygiene Data'!D156))="","",OFFSET('Hygiene Data'!$D$12,0,10*ROW('Hygiene Data'!D156)))</f>
        <v/>
      </c>
      <c r="DS162" s="36" t="str">
        <f ca="true">+IF(OFFSET('Hygiene Data'!$D$13,0,10*ROW('Hygiene Data'!D156))="","",OFFSET('Hygiene Data'!$D$13,0,10*ROW('Hygiene Data'!D156)))</f>
        <v/>
      </c>
      <c r="DT162" s="36" t="str">
        <f ca="true">+IF(OFFSET('Hygiene Data'!$D$14,0,10*ROW('Hygiene Data'!D156))="","",OFFSET('Hygiene Data'!$D$14,0,10*ROW('Hygiene Data'!D156)))</f>
        <v/>
      </c>
      <c r="DU162" s="36" t="str">
        <f ca="true">+IF(OFFSET('Hygiene Data'!$E$12,0,10*ROW('Hygiene Data'!E156))="","",OFFSET('Hygiene Data'!$E$12,0,10*ROW('Hygiene Data'!E156)))</f>
        <v/>
      </c>
      <c r="DV162" s="36" t="str">
        <f ca="true">+IF(OFFSET('Hygiene Data'!$E$13,0,10*ROW('Hygiene Data'!E156))="","",OFFSET('Hygiene Data'!$E$13,0,10*ROW('Hygiene Data'!E156)))</f>
        <v/>
      </c>
      <c r="DW162" s="36" t="str">
        <f ca="true">+IF(OFFSET('Hygiene Data'!$E$14,0,10*ROW('Hygiene Data'!E156))="","",OFFSET('Hygiene Data'!$E$14,0,10*ROW('Hygiene Data'!E156)))</f>
        <v/>
      </c>
      <c r="DX162" s="36" t="str">
        <f ca="true">+IF(OFFSET('Hygiene Data'!$F$12,0,10*ROW('Hygiene Data'!F156))="","",OFFSET('Hygiene Data'!$F$12,0,10*ROW('Hygiene Data'!F156)))</f>
        <v/>
      </c>
      <c r="DY162" s="36" t="str">
        <f ca="true">+IF(OFFSET('Hygiene Data'!$F$13,0,10*ROW('Hygiene Data'!F156))="","",OFFSET('Hygiene Data'!$F$13,0,10*ROW('Hygiene Data'!F156)))</f>
        <v/>
      </c>
      <c r="DZ162" s="36" t="str">
        <f ca="true">+IF(OFFSET('Hygiene Data'!$F$14,0,10*ROW('Hygiene Data'!F156))="","",OFFSET('Hygiene Data'!$F$14,0,10*ROW('Hygiene Data'!F156)))</f>
        <v/>
      </c>
      <c r="EA162" s="36" t="str">
        <f ca="true">+IF(OFFSET('Hygiene Data'!$G$12,0,10*ROW('Hygiene Data'!G156))="","",OFFSET('Hygiene Data'!$G$12,0,10*ROW('Hygiene Data'!G156)))</f>
        <v/>
      </c>
      <c r="EB162" s="36" t="str">
        <f ca="true">+IF(OFFSET('Hygiene Data'!$G$13,0,10*ROW('Hygiene Data'!G156))="","",OFFSET('Hygiene Data'!$G$13,0,10*ROW('Hygiene Data'!G156)))</f>
        <v/>
      </c>
      <c r="EC162" s="36" t="str">
        <f ca="true">+IF(OFFSET('Hygiene Data'!$G$14,0,10*ROW('Hygiene Data'!G156))="","",OFFSET('Hygiene Data'!$G$14,0,10*ROW('Hygiene Data'!G156)))</f>
        <v/>
      </c>
      <c r="ED162" s="36" t="str">
        <f ca="true">+IF(OFFSET('Hygiene Data'!$H$12,0,10*ROW('Hygiene Data'!H156))="","",OFFSET('Hygiene Data'!$H$12,0,10*ROW('Hygiene Data'!H156)))</f>
        <v/>
      </c>
      <c r="EE162" s="36" t="str">
        <f ca="true">+IF(OFFSET('Hygiene Data'!$H$13,0,10*ROW('Hygiene Data'!H156))="","",OFFSET('Hygiene Data'!$H$13,0,10*ROW('Hygiene Data'!H156)))</f>
        <v/>
      </c>
      <c r="EF162" s="36" t="str">
        <f ca="true">+IF(OFFSET('Hygiene Data'!$H$14,0,10*ROW('Hygiene Data'!H156))="","",OFFSET('Hygiene Data'!$H$14,0,10*ROW('Hygiene Data'!H156)))</f>
        <v/>
      </c>
    </row>
    <row r="163" x14ac:dyDescent="0.2">
      <c r="A163" s="59" t="str">
        <f ca="true">+IF(OFFSET('Water Data'!$B$1,0,10*ROW('Water Data'!B160))="","",OFFSET('Water Data'!$B$1,0,10*ROW('Water Data'!B160)))</f>
        <v/>
      </c>
      <c r="B163" s="59" t="str">
        <f ca="true">+IF(OFFSET('Water Data'!$A$3,0,10*ROW('Water Data'!A160))="","",OFFSET('Water Data'!$A$3,0,10*ROW('Water Data'!A160)))</f>
        <v/>
      </c>
      <c r="C163" s="59" t="str">
        <f ca="true">+IF(OFFSET('Water Data'!$C$3,0,10*ROW('Water Data'!C160))="","",OFFSET('Water Data'!$C$3,0,10*ROW('Water Data'!C160)))</f>
        <v/>
      </c>
      <c r="D163" s="252"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52"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52"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52"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52"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52"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52"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52"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52"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52"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52"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52"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52"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52"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52"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52"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52"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52"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3"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3"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3"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3"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3"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3"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3"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3"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3"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3"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3"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3"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3"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3"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3"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3"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3"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3"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3"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3"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3"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3"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3"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3"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3"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3"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3"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3"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3"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3"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4"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4"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4"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4"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4"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4"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4"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4"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4"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4"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4"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4"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4"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4"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4"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4"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4"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4"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6" t="str">
        <f ca="true">+IF(OFFSET('Water Data'!$C$28,0,10*ROW('Water Data'!C157))="","",OFFSET('Water Data'!$C$28,0,10*ROW('Water Data'!C157)))</f>
        <v/>
      </c>
      <c r="BT163" s="36" t="str">
        <f ca="true">+IF(OFFSET('Water Data'!$C$29,0,10*ROW('Water Data'!C157))="","",OFFSET('Water Data'!$C$29,0,10*ROW('Water Data'!C157)))</f>
        <v/>
      </c>
      <c r="BU163" s="36" t="str">
        <f ca="true">+IF(OFFSET('Water Data'!$C$30,0,10*ROW('Water Data'!C157))="","",OFFSET('Water Data'!$C$30,0,10*ROW('Water Data'!C157)))</f>
        <v/>
      </c>
      <c r="BV163" s="36" t="str">
        <f ca="true">+IF(OFFSET('Water Data'!$D$28,0,10*ROW('Water Data'!D157))="","",OFFSET('Water Data'!$D$28,0,10*ROW('Water Data'!D157)))</f>
        <v/>
      </c>
      <c r="BW163" s="36" t="str">
        <f ca="true">+IF(OFFSET('Water Data'!$D$29,0,10*ROW('Water Data'!D157))="","",OFFSET('Water Data'!$D$29,0,10*ROW('Water Data'!D157)))</f>
        <v/>
      </c>
      <c r="BX163" s="36" t="str">
        <f ca="true">+IF(OFFSET('Water Data'!$D$30,0,10*ROW('Water Data'!D157))="","",OFFSET('Water Data'!$D$30,0,10*ROW('Water Data'!D157)))</f>
        <v/>
      </c>
      <c r="BY163" s="36" t="str">
        <f ca="true">+IF(OFFSET('Water Data'!$E$28,0,10*ROW('Water Data'!E157))="","",OFFSET('Water Data'!$E$28,0,10*ROW('Water Data'!E157)))</f>
        <v/>
      </c>
      <c r="BZ163" s="36" t="str">
        <f ca="true">+IF(OFFSET('Water Data'!$E$29,0,10*ROW('Water Data'!E157))="","",OFFSET('Water Data'!$E$29,0,10*ROW('Water Data'!E157)))</f>
        <v/>
      </c>
      <c r="CA163" s="36" t="str">
        <f ca="true">+IF(OFFSET('Water Data'!$E$30,0,10*ROW('Water Data'!E157))="","",OFFSET('Water Data'!$E$30,0,10*ROW('Water Data'!E157)))</f>
        <v/>
      </c>
      <c r="CB163" s="36" t="str">
        <f ca="true">+IF(OFFSET('Water Data'!$F$28,0,10*ROW('Water Data'!F157))="","",OFFSET('Water Data'!$F$28,0,10*ROW('Water Data'!F157)))</f>
        <v/>
      </c>
      <c r="CC163" s="36" t="str">
        <f ca="true">+IF(OFFSET('Water Data'!$F$29,0,10*ROW('Water Data'!F157))="","",OFFSET('Water Data'!$F$29,0,10*ROW('Water Data'!F157)))</f>
        <v/>
      </c>
      <c r="CD163" s="36" t="str">
        <f ca="true">+IF(OFFSET('Water Data'!$F$30,0,10*ROW('Water Data'!F157))="","",OFFSET('Water Data'!$F$30,0,10*ROW('Water Data'!F157)))</f>
        <v/>
      </c>
      <c r="CE163" s="36" t="str">
        <f ca="true">+IF(OFFSET('Water Data'!$G$28,0,10*ROW('Water Data'!G157))="","",OFFSET('Water Data'!$G$28,0,10*ROW('Water Data'!G157)))</f>
        <v/>
      </c>
      <c r="CF163" s="36" t="str">
        <f ca="true">+IF(OFFSET('Water Data'!$G$29,0,10*ROW('Water Data'!G157))="","",OFFSET('Water Data'!$G$29,0,10*ROW('Water Data'!G157)))</f>
        <v/>
      </c>
      <c r="CG163" s="36" t="str">
        <f ca="true">+IF(OFFSET('Water Data'!$G$30,0,10*ROW('Water Data'!G157))="","",OFFSET('Water Data'!$G$30,0,10*ROW('Water Data'!G157)))</f>
        <v/>
      </c>
      <c r="CH163" s="36" t="str">
        <f ca="true">+IF(OFFSET('Water Data'!$H$28,0,10*ROW('Water Data'!H157))="","",OFFSET('Water Data'!$H$28,0,10*ROW('Water Data'!H157)))</f>
        <v/>
      </c>
      <c r="CI163" s="36" t="str">
        <f ca="true">+IF(OFFSET('Water Data'!$H$29,0,10*ROW('Water Data'!H157))="","",OFFSET('Water Data'!$H$29,0,10*ROW('Water Data'!H157)))</f>
        <v/>
      </c>
      <c r="CJ163" s="36" t="str">
        <f ca="true">+IF(OFFSET('Water Data'!$H$30,0,10*ROW('Water Data'!H157))="","",OFFSET('Water Data'!$H$30,0,10*ROW('Water Data'!H157)))</f>
        <v/>
      </c>
      <c r="CK163" s="36" t="str">
        <f ca="true">+IF(OFFSET('Sanitation Data'!$C$29,0,10*ROW('Sanitation Data'!C157))="","",OFFSET('Sanitation Data'!$C$29,0,10*ROW('Sanitation Data'!C157)))</f>
        <v/>
      </c>
      <c r="CL163" s="36" t="str">
        <f ca="true">+IF(OFFSET('Sanitation Data'!$C$30,0,10*ROW('Sanitation Data'!C157))="","",OFFSET('Sanitation Data'!$C$30,0,10*ROW('Sanitation Data'!C157)))</f>
        <v/>
      </c>
      <c r="CM163" s="36" t="str">
        <f ca="true">+IF(OFFSET('Sanitation Data'!$C$31,0,10*ROW('Sanitation Data'!C157))="","",OFFSET('Sanitation Data'!$C$31,0,10*ROW('Sanitation Data'!C157)))</f>
        <v/>
      </c>
      <c r="CN163" s="36" t="str">
        <f ca="true">+IF(OFFSET('Sanitation Data'!$C$32,0,10*ROW('Sanitation Data'!C157))="","",OFFSET('Sanitation Data'!$C$32,0,10*ROW('Sanitation Data'!C157)))</f>
        <v/>
      </c>
      <c r="CO163" s="36" t="str">
        <f ca="true">+IF(OFFSET('Sanitation Data'!$C$33,0,10*ROW('Sanitation Data'!C157))="","",OFFSET('Sanitation Data'!$C$33,0,10*ROW('Sanitation Data'!C157)))</f>
        <v/>
      </c>
      <c r="CP163" s="36" t="str">
        <f ca="true">+IF(OFFSET('Sanitation Data'!$D$29,0,10*ROW('Sanitation Data'!D157))="","",OFFSET('Sanitation Data'!$D$29,0,10*ROW('Sanitation Data'!D157)))</f>
        <v/>
      </c>
      <c r="CQ163" s="36" t="str">
        <f ca="true">+IF(OFFSET('Sanitation Data'!$D$30,0,10*ROW('Sanitation Data'!D157))="","",OFFSET('Sanitation Data'!$D$30,0,10*ROW('Sanitation Data'!D157)))</f>
        <v/>
      </c>
      <c r="CR163" s="36" t="str">
        <f ca="true">+IF(OFFSET('Sanitation Data'!$D$31,0,10*ROW('Sanitation Data'!D157))="","",OFFSET('Sanitation Data'!$D$31,0,10*ROW('Sanitation Data'!D157)))</f>
        <v/>
      </c>
      <c r="CS163" s="36" t="str">
        <f ca="true">+IF(OFFSET('Sanitation Data'!$D$32,0,10*ROW('Sanitation Data'!D157))="","",OFFSET('Sanitation Data'!$D$32,0,10*ROW('Sanitation Data'!D157)))</f>
        <v/>
      </c>
      <c r="CT163" s="36" t="str">
        <f ca="true">+IF(OFFSET('Sanitation Data'!$D$33,0,10*ROW('Sanitation Data'!D157))="","",OFFSET('Sanitation Data'!$D$33,0,10*ROW('Sanitation Data'!D157)))</f>
        <v/>
      </c>
      <c r="CU163" s="36" t="str">
        <f ca="true">+IF(OFFSET('Sanitation Data'!$E$29,0,10*ROW('Sanitation Data'!E157))="","",OFFSET('Sanitation Data'!$E$29,0,10*ROW('Sanitation Data'!E157)))</f>
        <v/>
      </c>
      <c r="CV163" s="36" t="str">
        <f ca="true">+IF(OFFSET('Sanitation Data'!$E$30,0,10*ROW('Sanitation Data'!E157))="","",OFFSET('Sanitation Data'!$E$30,0,10*ROW('Sanitation Data'!E157)))</f>
        <v/>
      </c>
      <c r="CW163" s="36" t="str">
        <f ca="true">+IF(OFFSET('Sanitation Data'!$E$31,0,10*ROW('Sanitation Data'!E157))="","",OFFSET('Sanitation Data'!$E$31,0,10*ROW('Sanitation Data'!E157)))</f>
        <v/>
      </c>
      <c r="CX163" s="36" t="str">
        <f ca="true">+IF(OFFSET('Sanitation Data'!$E$32,0,10*ROW('Sanitation Data'!E157))="","",OFFSET('Sanitation Data'!$E$32,0,10*ROW('Sanitation Data'!E157)))</f>
        <v/>
      </c>
      <c r="CY163" s="36" t="str">
        <f ca="true">+IF(OFFSET('Sanitation Data'!$E$33,0,10*ROW('Sanitation Data'!E157))="","",OFFSET('Sanitation Data'!$E$33,0,10*ROW('Sanitation Data'!E157)))</f>
        <v/>
      </c>
      <c r="CZ163" s="36" t="str">
        <f ca="true">+IF(OFFSET('Sanitation Data'!$F$29,0,10*ROW('Sanitation Data'!F157))="","",OFFSET('Sanitation Data'!$F$29,0,10*ROW('Sanitation Data'!F157)))</f>
        <v/>
      </c>
      <c r="DA163" s="36" t="str">
        <f ca="true">+IF(OFFSET('Sanitation Data'!$F$30,0,10*ROW('Sanitation Data'!F157))="","",OFFSET('Sanitation Data'!$F$30,0,10*ROW('Sanitation Data'!F157)))</f>
        <v/>
      </c>
      <c r="DB163" s="36" t="str">
        <f ca="true">+IF(OFFSET('Sanitation Data'!$F$31,0,10*ROW('Sanitation Data'!F157))="","",OFFSET('Sanitation Data'!$F$31,0,10*ROW('Sanitation Data'!F157)))</f>
        <v/>
      </c>
      <c r="DC163" s="36" t="str">
        <f ca="true">+IF(OFFSET('Sanitation Data'!$F$32,0,10*ROW('Sanitation Data'!F157))="","",OFFSET('Sanitation Data'!$F$32,0,10*ROW('Sanitation Data'!F157)))</f>
        <v/>
      </c>
      <c r="DD163" s="36" t="str">
        <f ca="true">+IF(OFFSET('Sanitation Data'!$F$33,0,10*ROW('Sanitation Data'!F157))="","",OFFSET('Sanitation Data'!$F$33,0,10*ROW('Sanitation Data'!F157)))</f>
        <v/>
      </c>
      <c r="DE163" s="36" t="str">
        <f ca="true">+IF(OFFSET('Sanitation Data'!$G$29,0,10*ROW('Sanitation Data'!G157))="","",OFFSET('Sanitation Data'!$G$29,0,10*ROW('Sanitation Data'!G157)))</f>
        <v/>
      </c>
      <c r="DF163" s="36" t="str">
        <f ca="true">+IF(OFFSET('Sanitation Data'!$G$30,0,10*ROW('Sanitation Data'!G157))="","",OFFSET('Sanitation Data'!$G$30,0,10*ROW('Sanitation Data'!G157)))</f>
        <v/>
      </c>
      <c r="DG163" s="36" t="str">
        <f ca="true">+IF(OFFSET('Sanitation Data'!$G$31,0,10*ROW('Sanitation Data'!G157))="","",OFFSET('Sanitation Data'!$G$31,0,10*ROW('Sanitation Data'!G157)))</f>
        <v/>
      </c>
      <c r="DH163" s="36" t="str">
        <f ca="true">+IF(OFFSET('Sanitation Data'!$G$32,0,10*ROW('Sanitation Data'!G157))="","",OFFSET('Sanitation Data'!$G$32,0,10*ROW('Sanitation Data'!G157)))</f>
        <v/>
      </c>
      <c r="DI163" s="36" t="str">
        <f ca="true">+IF(OFFSET('Sanitation Data'!$G$33,0,10*ROW('Sanitation Data'!G157))="","",OFFSET('Sanitation Data'!$G$33,0,10*ROW('Sanitation Data'!G157)))</f>
        <v/>
      </c>
      <c r="DJ163" s="36" t="str">
        <f ca="true">+IF(OFFSET('Sanitation Data'!$H$29,0,10*ROW('Sanitation Data'!H157))="","",OFFSET('Sanitation Data'!$H$29,0,10*ROW('Sanitation Data'!H157)))</f>
        <v/>
      </c>
      <c r="DK163" s="36" t="str">
        <f ca="true">+IF(OFFSET('Sanitation Data'!$H$30,0,10*ROW('Sanitation Data'!H157))="","",OFFSET('Sanitation Data'!$H$30,0,10*ROW('Sanitation Data'!H157)))</f>
        <v/>
      </c>
      <c r="DL163" s="36" t="str">
        <f ca="true">+IF(OFFSET('Sanitation Data'!$H$31,0,10*ROW('Sanitation Data'!H157))="","",OFFSET('Sanitation Data'!$H$31,0,10*ROW('Sanitation Data'!H157)))</f>
        <v/>
      </c>
      <c r="DM163" s="36" t="str">
        <f ca="true">+IF(OFFSET('Sanitation Data'!$H$32,0,10*ROW('Sanitation Data'!H157))="","",OFFSET('Sanitation Data'!$H$32,0,10*ROW('Sanitation Data'!H157)))</f>
        <v/>
      </c>
      <c r="DN163" s="36" t="str">
        <f ca="true">+IF(OFFSET('Sanitation Data'!$H$33,0,10*ROW('Sanitation Data'!H157))="","",OFFSET('Sanitation Data'!$H$33,0,10*ROW('Sanitation Data'!H157)))</f>
        <v/>
      </c>
      <c r="DO163" s="36" t="str">
        <f ca="true">+IF(OFFSET('Hygiene Data'!$C$12,0,10*ROW('Hygiene Data'!C157))="","",OFFSET('Hygiene Data'!$C$12,0,10*ROW('Hygiene Data'!C157)))</f>
        <v/>
      </c>
      <c r="DP163" s="36" t="str">
        <f ca="true">+IF(OFFSET('Hygiene Data'!$C$13,0,10*ROW('Hygiene Data'!C157))="","",OFFSET('Hygiene Data'!$C$13,0,10*ROW('Hygiene Data'!C157)))</f>
        <v/>
      </c>
      <c r="DQ163" s="36" t="str">
        <f ca="true">+IF(OFFSET('Hygiene Data'!$C$14,0,10*ROW('Hygiene Data'!C157))="","",OFFSET('Hygiene Data'!$C$14,0,10*ROW('Hygiene Data'!C157)))</f>
        <v/>
      </c>
      <c r="DR163" s="36" t="str">
        <f ca="true">+IF(OFFSET('Hygiene Data'!$D$12,0,10*ROW('Hygiene Data'!D157))="","",OFFSET('Hygiene Data'!$D$12,0,10*ROW('Hygiene Data'!D157)))</f>
        <v/>
      </c>
      <c r="DS163" s="36" t="str">
        <f ca="true">+IF(OFFSET('Hygiene Data'!$D$13,0,10*ROW('Hygiene Data'!D157))="","",OFFSET('Hygiene Data'!$D$13,0,10*ROW('Hygiene Data'!D157)))</f>
        <v/>
      </c>
      <c r="DT163" s="36" t="str">
        <f ca="true">+IF(OFFSET('Hygiene Data'!$D$14,0,10*ROW('Hygiene Data'!D157))="","",OFFSET('Hygiene Data'!$D$14,0,10*ROW('Hygiene Data'!D157)))</f>
        <v/>
      </c>
      <c r="DU163" s="36" t="str">
        <f ca="true">+IF(OFFSET('Hygiene Data'!$E$12,0,10*ROW('Hygiene Data'!E157))="","",OFFSET('Hygiene Data'!$E$12,0,10*ROW('Hygiene Data'!E157)))</f>
        <v/>
      </c>
      <c r="DV163" s="36" t="str">
        <f ca="true">+IF(OFFSET('Hygiene Data'!$E$13,0,10*ROW('Hygiene Data'!E157))="","",OFFSET('Hygiene Data'!$E$13,0,10*ROW('Hygiene Data'!E157)))</f>
        <v/>
      </c>
      <c r="DW163" s="36" t="str">
        <f ca="true">+IF(OFFSET('Hygiene Data'!$E$14,0,10*ROW('Hygiene Data'!E157))="","",OFFSET('Hygiene Data'!$E$14,0,10*ROW('Hygiene Data'!E157)))</f>
        <v/>
      </c>
      <c r="DX163" s="36" t="str">
        <f ca="true">+IF(OFFSET('Hygiene Data'!$F$12,0,10*ROW('Hygiene Data'!F157))="","",OFFSET('Hygiene Data'!$F$12,0,10*ROW('Hygiene Data'!F157)))</f>
        <v/>
      </c>
      <c r="DY163" s="36" t="str">
        <f ca="true">+IF(OFFSET('Hygiene Data'!$F$13,0,10*ROW('Hygiene Data'!F157))="","",OFFSET('Hygiene Data'!$F$13,0,10*ROW('Hygiene Data'!F157)))</f>
        <v/>
      </c>
      <c r="DZ163" s="36" t="str">
        <f ca="true">+IF(OFFSET('Hygiene Data'!$F$14,0,10*ROW('Hygiene Data'!F157))="","",OFFSET('Hygiene Data'!$F$14,0,10*ROW('Hygiene Data'!F157)))</f>
        <v/>
      </c>
      <c r="EA163" s="36" t="str">
        <f ca="true">+IF(OFFSET('Hygiene Data'!$G$12,0,10*ROW('Hygiene Data'!G157))="","",OFFSET('Hygiene Data'!$G$12,0,10*ROW('Hygiene Data'!G157)))</f>
        <v/>
      </c>
      <c r="EB163" s="36" t="str">
        <f ca="true">+IF(OFFSET('Hygiene Data'!$G$13,0,10*ROW('Hygiene Data'!G157))="","",OFFSET('Hygiene Data'!$G$13,0,10*ROW('Hygiene Data'!G157)))</f>
        <v/>
      </c>
      <c r="EC163" s="36" t="str">
        <f ca="true">+IF(OFFSET('Hygiene Data'!$G$14,0,10*ROW('Hygiene Data'!G157))="","",OFFSET('Hygiene Data'!$G$14,0,10*ROW('Hygiene Data'!G157)))</f>
        <v/>
      </c>
      <c r="ED163" s="36" t="str">
        <f ca="true">+IF(OFFSET('Hygiene Data'!$H$12,0,10*ROW('Hygiene Data'!H157))="","",OFFSET('Hygiene Data'!$H$12,0,10*ROW('Hygiene Data'!H157)))</f>
        <v/>
      </c>
      <c r="EE163" s="36" t="str">
        <f ca="true">+IF(OFFSET('Hygiene Data'!$H$13,0,10*ROW('Hygiene Data'!H157))="","",OFFSET('Hygiene Data'!$H$13,0,10*ROW('Hygiene Data'!H157)))</f>
        <v/>
      </c>
      <c r="EF163" s="36" t="str">
        <f ca="true">+IF(OFFSET('Hygiene Data'!$H$14,0,10*ROW('Hygiene Data'!H157))="","",OFFSET('Hygiene Data'!$H$14,0,10*ROW('Hygiene Data'!H157)))</f>
        <v/>
      </c>
    </row>
    <row r="164" x14ac:dyDescent="0.2">
      <c r="A164" s="59" t="str">
        <f ca="true">+IF(OFFSET('Water Data'!$B$1,0,10*ROW('Water Data'!B161))="","",OFFSET('Water Data'!$B$1,0,10*ROW('Water Data'!B161)))</f>
        <v/>
      </c>
      <c r="B164" s="59" t="str">
        <f ca="true">+IF(OFFSET('Water Data'!$A$3,0,10*ROW('Water Data'!A161))="","",OFFSET('Water Data'!$A$3,0,10*ROW('Water Data'!A161)))</f>
        <v/>
      </c>
      <c r="C164" s="59" t="str">
        <f ca="true">+IF(OFFSET('Water Data'!$C$3,0,10*ROW('Water Data'!C161))="","",OFFSET('Water Data'!$C$3,0,10*ROW('Water Data'!C161)))</f>
        <v/>
      </c>
      <c r="D164" s="252"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52"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52"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52"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52"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52"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52"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52"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52"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52"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52"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52"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52"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52"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52"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52"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52"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52"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3"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3"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3"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3"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3"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3"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3"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3"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3"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3"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3"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3"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3"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3"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3"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3"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3"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3"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3"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3"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3"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3"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3"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3"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3"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3"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3"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3"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3"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3"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4"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4"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4"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4"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4"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4"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4"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4"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4"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4"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4"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4"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4"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4"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4"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4"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4"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4"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6" t="str">
        <f ca="true">+IF(OFFSET('Water Data'!$C$28,0,10*ROW('Water Data'!C158))="","",OFFSET('Water Data'!$C$28,0,10*ROW('Water Data'!C158)))</f>
        <v/>
      </c>
      <c r="BT164" s="36" t="str">
        <f ca="true">+IF(OFFSET('Water Data'!$C$29,0,10*ROW('Water Data'!C158))="","",OFFSET('Water Data'!$C$29,0,10*ROW('Water Data'!C158)))</f>
        <v/>
      </c>
      <c r="BU164" s="36" t="str">
        <f ca="true">+IF(OFFSET('Water Data'!$C$30,0,10*ROW('Water Data'!C158))="","",OFFSET('Water Data'!$C$30,0,10*ROW('Water Data'!C158)))</f>
        <v/>
      </c>
      <c r="BV164" s="36" t="str">
        <f ca="true">+IF(OFFSET('Water Data'!$D$28,0,10*ROW('Water Data'!D158))="","",OFFSET('Water Data'!$D$28,0,10*ROW('Water Data'!D158)))</f>
        <v/>
      </c>
      <c r="BW164" s="36" t="str">
        <f ca="true">+IF(OFFSET('Water Data'!$D$29,0,10*ROW('Water Data'!D158))="","",OFFSET('Water Data'!$D$29,0,10*ROW('Water Data'!D158)))</f>
        <v/>
      </c>
      <c r="BX164" s="36" t="str">
        <f ca="true">+IF(OFFSET('Water Data'!$D$30,0,10*ROW('Water Data'!D158))="","",OFFSET('Water Data'!$D$30,0,10*ROW('Water Data'!D158)))</f>
        <v/>
      </c>
      <c r="BY164" s="36" t="str">
        <f ca="true">+IF(OFFSET('Water Data'!$E$28,0,10*ROW('Water Data'!E158))="","",OFFSET('Water Data'!$E$28,0,10*ROW('Water Data'!E158)))</f>
        <v/>
      </c>
      <c r="BZ164" s="36" t="str">
        <f ca="true">+IF(OFFSET('Water Data'!$E$29,0,10*ROW('Water Data'!E158))="","",OFFSET('Water Data'!$E$29,0,10*ROW('Water Data'!E158)))</f>
        <v/>
      </c>
      <c r="CA164" s="36" t="str">
        <f ca="true">+IF(OFFSET('Water Data'!$E$30,0,10*ROW('Water Data'!E158))="","",OFFSET('Water Data'!$E$30,0,10*ROW('Water Data'!E158)))</f>
        <v/>
      </c>
      <c r="CB164" s="36" t="str">
        <f ca="true">+IF(OFFSET('Water Data'!$F$28,0,10*ROW('Water Data'!F158))="","",OFFSET('Water Data'!$F$28,0,10*ROW('Water Data'!F158)))</f>
        <v/>
      </c>
      <c r="CC164" s="36" t="str">
        <f ca="true">+IF(OFFSET('Water Data'!$F$29,0,10*ROW('Water Data'!F158))="","",OFFSET('Water Data'!$F$29,0,10*ROW('Water Data'!F158)))</f>
        <v/>
      </c>
      <c r="CD164" s="36" t="str">
        <f ca="true">+IF(OFFSET('Water Data'!$F$30,0,10*ROW('Water Data'!F158))="","",OFFSET('Water Data'!$F$30,0,10*ROW('Water Data'!F158)))</f>
        <v/>
      </c>
      <c r="CE164" s="36" t="str">
        <f ca="true">+IF(OFFSET('Water Data'!$G$28,0,10*ROW('Water Data'!G158))="","",OFFSET('Water Data'!$G$28,0,10*ROW('Water Data'!G158)))</f>
        <v/>
      </c>
      <c r="CF164" s="36" t="str">
        <f ca="true">+IF(OFFSET('Water Data'!$G$29,0,10*ROW('Water Data'!G158))="","",OFFSET('Water Data'!$G$29,0,10*ROW('Water Data'!G158)))</f>
        <v/>
      </c>
      <c r="CG164" s="36" t="str">
        <f ca="true">+IF(OFFSET('Water Data'!$G$30,0,10*ROW('Water Data'!G158))="","",OFFSET('Water Data'!$G$30,0,10*ROW('Water Data'!G158)))</f>
        <v/>
      </c>
      <c r="CH164" s="36" t="str">
        <f ca="true">+IF(OFFSET('Water Data'!$H$28,0,10*ROW('Water Data'!H158))="","",OFFSET('Water Data'!$H$28,0,10*ROW('Water Data'!H158)))</f>
        <v/>
      </c>
      <c r="CI164" s="36" t="str">
        <f ca="true">+IF(OFFSET('Water Data'!$H$29,0,10*ROW('Water Data'!H158))="","",OFFSET('Water Data'!$H$29,0,10*ROW('Water Data'!H158)))</f>
        <v/>
      </c>
      <c r="CJ164" s="36" t="str">
        <f ca="true">+IF(OFFSET('Water Data'!$H$30,0,10*ROW('Water Data'!H158))="","",OFFSET('Water Data'!$H$30,0,10*ROW('Water Data'!H158)))</f>
        <v/>
      </c>
      <c r="CK164" s="36" t="str">
        <f ca="true">+IF(OFFSET('Sanitation Data'!$C$29,0,10*ROW('Sanitation Data'!C158))="","",OFFSET('Sanitation Data'!$C$29,0,10*ROW('Sanitation Data'!C158)))</f>
        <v/>
      </c>
      <c r="CL164" s="36" t="str">
        <f ca="true">+IF(OFFSET('Sanitation Data'!$C$30,0,10*ROW('Sanitation Data'!C158))="","",OFFSET('Sanitation Data'!$C$30,0,10*ROW('Sanitation Data'!C158)))</f>
        <v/>
      </c>
      <c r="CM164" s="36" t="str">
        <f ca="true">+IF(OFFSET('Sanitation Data'!$C$31,0,10*ROW('Sanitation Data'!C158))="","",OFFSET('Sanitation Data'!$C$31,0,10*ROW('Sanitation Data'!C158)))</f>
        <v/>
      </c>
      <c r="CN164" s="36" t="str">
        <f ca="true">+IF(OFFSET('Sanitation Data'!$C$32,0,10*ROW('Sanitation Data'!C158))="","",OFFSET('Sanitation Data'!$C$32,0,10*ROW('Sanitation Data'!C158)))</f>
        <v/>
      </c>
      <c r="CO164" s="36" t="str">
        <f ca="true">+IF(OFFSET('Sanitation Data'!$C$33,0,10*ROW('Sanitation Data'!C158))="","",OFFSET('Sanitation Data'!$C$33,0,10*ROW('Sanitation Data'!C158)))</f>
        <v/>
      </c>
      <c r="CP164" s="36" t="str">
        <f ca="true">+IF(OFFSET('Sanitation Data'!$D$29,0,10*ROW('Sanitation Data'!D158))="","",OFFSET('Sanitation Data'!$D$29,0,10*ROW('Sanitation Data'!D158)))</f>
        <v/>
      </c>
      <c r="CQ164" s="36" t="str">
        <f ca="true">+IF(OFFSET('Sanitation Data'!$D$30,0,10*ROW('Sanitation Data'!D158))="","",OFFSET('Sanitation Data'!$D$30,0,10*ROW('Sanitation Data'!D158)))</f>
        <v/>
      </c>
      <c r="CR164" s="36" t="str">
        <f ca="true">+IF(OFFSET('Sanitation Data'!$D$31,0,10*ROW('Sanitation Data'!D158))="","",OFFSET('Sanitation Data'!$D$31,0,10*ROW('Sanitation Data'!D158)))</f>
        <v/>
      </c>
      <c r="CS164" s="36" t="str">
        <f ca="true">+IF(OFFSET('Sanitation Data'!$D$32,0,10*ROW('Sanitation Data'!D158))="","",OFFSET('Sanitation Data'!$D$32,0,10*ROW('Sanitation Data'!D158)))</f>
        <v/>
      </c>
      <c r="CT164" s="36" t="str">
        <f ca="true">+IF(OFFSET('Sanitation Data'!$D$33,0,10*ROW('Sanitation Data'!D158))="","",OFFSET('Sanitation Data'!$D$33,0,10*ROW('Sanitation Data'!D158)))</f>
        <v/>
      </c>
      <c r="CU164" s="36" t="str">
        <f ca="true">+IF(OFFSET('Sanitation Data'!$E$29,0,10*ROW('Sanitation Data'!E158))="","",OFFSET('Sanitation Data'!$E$29,0,10*ROW('Sanitation Data'!E158)))</f>
        <v/>
      </c>
      <c r="CV164" s="36" t="str">
        <f ca="true">+IF(OFFSET('Sanitation Data'!$E$30,0,10*ROW('Sanitation Data'!E158))="","",OFFSET('Sanitation Data'!$E$30,0,10*ROW('Sanitation Data'!E158)))</f>
        <v/>
      </c>
      <c r="CW164" s="36" t="str">
        <f ca="true">+IF(OFFSET('Sanitation Data'!$E$31,0,10*ROW('Sanitation Data'!E158))="","",OFFSET('Sanitation Data'!$E$31,0,10*ROW('Sanitation Data'!E158)))</f>
        <v/>
      </c>
      <c r="CX164" s="36" t="str">
        <f ca="true">+IF(OFFSET('Sanitation Data'!$E$32,0,10*ROW('Sanitation Data'!E158))="","",OFFSET('Sanitation Data'!$E$32,0,10*ROW('Sanitation Data'!E158)))</f>
        <v/>
      </c>
      <c r="CY164" s="36" t="str">
        <f ca="true">+IF(OFFSET('Sanitation Data'!$E$33,0,10*ROW('Sanitation Data'!E158))="","",OFFSET('Sanitation Data'!$E$33,0,10*ROW('Sanitation Data'!E158)))</f>
        <v/>
      </c>
      <c r="CZ164" s="36" t="str">
        <f ca="true">+IF(OFFSET('Sanitation Data'!$F$29,0,10*ROW('Sanitation Data'!F158))="","",OFFSET('Sanitation Data'!$F$29,0,10*ROW('Sanitation Data'!F158)))</f>
        <v/>
      </c>
      <c r="DA164" s="36" t="str">
        <f ca="true">+IF(OFFSET('Sanitation Data'!$F$30,0,10*ROW('Sanitation Data'!F158))="","",OFFSET('Sanitation Data'!$F$30,0,10*ROW('Sanitation Data'!F158)))</f>
        <v/>
      </c>
      <c r="DB164" s="36" t="str">
        <f ca="true">+IF(OFFSET('Sanitation Data'!$F$31,0,10*ROW('Sanitation Data'!F158))="","",OFFSET('Sanitation Data'!$F$31,0,10*ROW('Sanitation Data'!F158)))</f>
        <v/>
      </c>
      <c r="DC164" s="36" t="str">
        <f ca="true">+IF(OFFSET('Sanitation Data'!$F$32,0,10*ROW('Sanitation Data'!F158))="","",OFFSET('Sanitation Data'!$F$32,0,10*ROW('Sanitation Data'!F158)))</f>
        <v/>
      </c>
      <c r="DD164" s="36" t="str">
        <f ca="true">+IF(OFFSET('Sanitation Data'!$F$33,0,10*ROW('Sanitation Data'!F158))="","",OFFSET('Sanitation Data'!$F$33,0,10*ROW('Sanitation Data'!F158)))</f>
        <v/>
      </c>
      <c r="DE164" s="36" t="str">
        <f ca="true">+IF(OFFSET('Sanitation Data'!$G$29,0,10*ROW('Sanitation Data'!G158))="","",OFFSET('Sanitation Data'!$G$29,0,10*ROW('Sanitation Data'!G158)))</f>
        <v/>
      </c>
      <c r="DF164" s="36" t="str">
        <f ca="true">+IF(OFFSET('Sanitation Data'!$G$30,0,10*ROW('Sanitation Data'!G158))="","",OFFSET('Sanitation Data'!$G$30,0,10*ROW('Sanitation Data'!G158)))</f>
        <v/>
      </c>
      <c r="DG164" s="36" t="str">
        <f ca="true">+IF(OFFSET('Sanitation Data'!$G$31,0,10*ROW('Sanitation Data'!G158))="","",OFFSET('Sanitation Data'!$G$31,0,10*ROW('Sanitation Data'!G158)))</f>
        <v/>
      </c>
      <c r="DH164" s="36" t="str">
        <f ca="true">+IF(OFFSET('Sanitation Data'!$G$32,0,10*ROW('Sanitation Data'!G158))="","",OFFSET('Sanitation Data'!$G$32,0,10*ROW('Sanitation Data'!G158)))</f>
        <v/>
      </c>
      <c r="DI164" s="36" t="str">
        <f ca="true">+IF(OFFSET('Sanitation Data'!$G$33,0,10*ROW('Sanitation Data'!G158))="","",OFFSET('Sanitation Data'!$G$33,0,10*ROW('Sanitation Data'!G158)))</f>
        <v/>
      </c>
      <c r="DJ164" s="36" t="str">
        <f ca="true">+IF(OFFSET('Sanitation Data'!$H$29,0,10*ROW('Sanitation Data'!H158))="","",OFFSET('Sanitation Data'!$H$29,0,10*ROW('Sanitation Data'!H158)))</f>
        <v/>
      </c>
      <c r="DK164" s="36" t="str">
        <f ca="true">+IF(OFFSET('Sanitation Data'!$H$30,0,10*ROW('Sanitation Data'!H158))="","",OFFSET('Sanitation Data'!$H$30,0,10*ROW('Sanitation Data'!H158)))</f>
        <v/>
      </c>
      <c r="DL164" s="36" t="str">
        <f ca="true">+IF(OFFSET('Sanitation Data'!$H$31,0,10*ROW('Sanitation Data'!H158))="","",OFFSET('Sanitation Data'!$H$31,0,10*ROW('Sanitation Data'!H158)))</f>
        <v/>
      </c>
      <c r="DM164" s="36" t="str">
        <f ca="true">+IF(OFFSET('Sanitation Data'!$H$32,0,10*ROW('Sanitation Data'!H158))="","",OFFSET('Sanitation Data'!$H$32,0,10*ROW('Sanitation Data'!H158)))</f>
        <v/>
      </c>
      <c r="DN164" s="36" t="str">
        <f ca="true">+IF(OFFSET('Sanitation Data'!$H$33,0,10*ROW('Sanitation Data'!H158))="","",OFFSET('Sanitation Data'!$H$33,0,10*ROW('Sanitation Data'!H158)))</f>
        <v/>
      </c>
      <c r="DO164" s="36" t="str">
        <f ca="true">+IF(OFFSET('Hygiene Data'!$C$12,0,10*ROW('Hygiene Data'!C158))="","",OFFSET('Hygiene Data'!$C$12,0,10*ROW('Hygiene Data'!C158)))</f>
        <v/>
      </c>
      <c r="DP164" s="36" t="str">
        <f ca="true">+IF(OFFSET('Hygiene Data'!$C$13,0,10*ROW('Hygiene Data'!C158))="","",OFFSET('Hygiene Data'!$C$13,0,10*ROW('Hygiene Data'!C158)))</f>
        <v/>
      </c>
      <c r="DQ164" s="36" t="str">
        <f ca="true">+IF(OFFSET('Hygiene Data'!$C$14,0,10*ROW('Hygiene Data'!C158))="","",OFFSET('Hygiene Data'!$C$14,0,10*ROW('Hygiene Data'!C158)))</f>
        <v/>
      </c>
      <c r="DR164" s="36" t="str">
        <f ca="true">+IF(OFFSET('Hygiene Data'!$D$12,0,10*ROW('Hygiene Data'!D158))="","",OFFSET('Hygiene Data'!$D$12,0,10*ROW('Hygiene Data'!D158)))</f>
        <v/>
      </c>
      <c r="DS164" s="36" t="str">
        <f ca="true">+IF(OFFSET('Hygiene Data'!$D$13,0,10*ROW('Hygiene Data'!D158))="","",OFFSET('Hygiene Data'!$D$13,0,10*ROW('Hygiene Data'!D158)))</f>
        <v/>
      </c>
      <c r="DT164" s="36" t="str">
        <f ca="true">+IF(OFFSET('Hygiene Data'!$D$14,0,10*ROW('Hygiene Data'!D158))="","",OFFSET('Hygiene Data'!$D$14,0,10*ROW('Hygiene Data'!D158)))</f>
        <v/>
      </c>
      <c r="DU164" s="36" t="str">
        <f ca="true">+IF(OFFSET('Hygiene Data'!$E$12,0,10*ROW('Hygiene Data'!E158))="","",OFFSET('Hygiene Data'!$E$12,0,10*ROW('Hygiene Data'!E158)))</f>
        <v/>
      </c>
      <c r="DV164" s="36" t="str">
        <f ca="true">+IF(OFFSET('Hygiene Data'!$E$13,0,10*ROW('Hygiene Data'!E158))="","",OFFSET('Hygiene Data'!$E$13,0,10*ROW('Hygiene Data'!E158)))</f>
        <v/>
      </c>
      <c r="DW164" s="36" t="str">
        <f ca="true">+IF(OFFSET('Hygiene Data'!$E$14,0,10*ROW('Hygiene Data'!E158))="","",OFFSET('Hygiene Data'!$E$14,0,10*ROW('Hygiene Data'!E158)))</f>
        <v/>
      </c>
      <c r="DX164" s="36" t="str">
        <f ca="true">+IF(OFFSET('Hygiene Data'!$F$12,0,10*ROW('Hygiene Data'!F158))="","",OFFSET('Hygiene Data'!$F$12,0,10*ROW('Hygiene Data'!F158)))</f>
        <v/>
      </c>
      <c r="DY164" s="36" t="str">
        <f ca="true">+IF(OFFSET('Hygiene Data'!$F$13,0,10*ROW('Hygiene Data'!F158))="","",OFFSET('Hygiene Data'!$F$13,0,10*ROW('Hygiene Data'!F158)))</f>
        <v/>
      </c>
      <c r="DZ164" s="36" t="str">
        <f ca="true">+IF(OFFSET('Hygiene Data'!$F$14,0,10*ROW('Hygiene Data'!F158))="","",OFFSET('Hygiene Data'!$F$14,0,10*ROW('Hygiene Data'!F158)))</f>
        <v/>
      </c>
      <c r="EA164" s="36" t="str">
        <f ca="true">+IF(OFFSET('Hygiene Data'!$G$12,0,10*ROW('Hygiene Data'!G158))="","",OFFSET('Hygiene Data'!$G$12,0,10*ROW('Hygiene Data'!G158)))</f>
        <v/>
      </c>
      <c r="EB164" s="36" t="str">
        <f ca="true">+IF(OFFSET('Hygiene Data'!$G$13,0,10*ROW('Hygiene Data'!G158))="","",OFFSET('Hygiene Data'!$G$13,0,10*ROW('Hygiene Data'!G158)))</f>
        <v/>
      </c>
      <c r="EC164" s="36" t="str">
        <f ca="true">+IF(OFFSET('Hygiene Data'!$G$14,0,10*ROW('Hygiene Data'!G158))="","",OFFSET('Hygiene Data'!$G$14,0,10*ROW('Hygiene Data'!G158)))</f>
        <v/>
      </c>
      <c r="ED164" s="36" t="str">
        <f ca="true">+IF(OFFSET('Hygiene Data'!$H$12,0,10*ROW('Hygiene Data'!H158))="","",OFFSET('Hygiene Data'!$H$12,0,10*ROW('Hygiene Data'!H158)))</f>
        <v/>
      </c>
      <c r="EE164" s="36" t="str">
        <f ca="true">+IF(OFFSET('Hygiene Data'!$H$13,0,10*ROW('Hygiene Data'!H158))="","",OFFSET('Hygiene Data'!$H$13,0,10*ROW('Hygiene Data'!H158)))</f>
        <v/>
      </c>
      <c r="EF164" s="36" t="str">
        <f ca="true">+IF(OFFSET('Hygiene Data'!$H$14,0,10*ROW('Hygiene Data'!H158))="","",OFFSET('Hygiene Data'!$H$14,0,10*ROW('Hygiene Data'!H158)))</f>
        <v/>
      </c>
    </row>
    <row r="165" x14ac:dyDescent="0.2">
      <c r="A165" s="59" t="str">
        <f ca="true">+IF(OFFSET('Water Data'!$B$1,0,10*ROW('Water Data'!B162))="","",OFFSET('Water Data'!$B$1,0,10*ROW('Water Data'!B162)))</f>
        <v/>
      </c>
      <c r="B165" s="59" t="str">
        <f ca="true">+IF(OFFSET('Water Data'!$A$3,0,10*ROW('Water Data'!A162))="","",OFFSET('Water Data'!$A$3,0,10*ROW('Water Data'!A162)))</f>
        <v/>
      </c>
      <c r="C165" s="59" t="str">
        <f ca="true">+IF(OFFSET('Water Data'!$C$3,0,10*ROW('Water Data'!C162))="","",OFFSET('Water Data'!$C$3,0,10*ROW('Water Data'!C162)))</f>
        <v/>
      </c>
      <c r="D165" s="252"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52"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52"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52"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52"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52"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52"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52"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52"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52"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52"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52"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52"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52"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52"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52"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52"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52"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3"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3"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3"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3"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3"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3"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3"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3"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3"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3"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3"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3"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3"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3"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3"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3"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3"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3"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3"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3"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3"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3"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3"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3"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3"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3"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3"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3"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3"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3"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4"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4"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4"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4"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4"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4"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4"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4"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4"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4"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4"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4"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4"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4"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4"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4"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4"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4"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6" t="str">
        <f ca="true">+IF(OFFSET('Water Data'!$C$28,0,10*ROW('Water Data'!C159))="","",OFFSET('Water Data'!$C$28,0,10*ROW('Water Data'!C159)))</f>
        <v/>
      </c>
      <c r="BT165" s="36" t="str">
        <f ca="true">+IF(OFFSET('Water Data'!$C$29,0,10*ROW('Water Data'!C159))="","",OFFSET('Water Data'!$C$29,0,10*ROW('Water Data'!C159)))</f>
        <v/>
      </c>
      <c r="BU165" s="36" t="str">
        <f ca="true">+IF(OFFSET('Water Data'!$C$30,0,10*ROW('Water Data'!C159))="","",OFFSET('Water Data'!$C$30,0,10*ROW('Water Data'!C159)))</f>
        <v/>
      </c>
      <c r="BV165" s="36" t="str">
        <f ca="true">+IF(OFFSET('Water Data'!$D$28,0,10*ROW('Water Data'!D159))="","",OFFSET('Water Data'!$D$28,0,10*ROW('Water Data'!D159)))</f>
        <v/>
      </c>
      <c r="BW165" s="36" t="str">
        <f ca="true">+IF(OFFSET('Water Data'!$D$29,0,10*ROW('Water Data'!D159))="","",OFFSET('Water Data'!$D$29,0,10*ROW('Water Data'!D159)))</f>
        <v/>
      </c>
      <c r="BX165" s="36" t="str">
        <f ca="true">+IF(OFFSET('Water Data'!$D$30,0,10*ROW('Water Data'!D159))="","",OFFSET('Water Data'!$D$30,0,10*ROW('Water Data'!D159)))</f>
        <v/>
      </c>
      <c r="BY165" s="36" t="str">
        <f ca="true">+IF(OFFSET('Water Data'!$E$28,0,10*ROW('Water Data'!E159))="","",OFFSET('Water Data'!$E$28,0,10*ROW('Water Data'!E159)))</f>
        <v/>
      </c>
      <c r="BZ165" s="36" t="str">
        <f ca="true">+IF(OFFSET('Water Data'!$E$29,0,10*ROW('Water Data'!E159))="","",OFFSET('Water Data'!$E$29,0,10*ROW('Water Data'!E159)))</f>
        <v/>
      </c>
      <c r="CA165" s="36" t="str">
        <f ca="true">+IF(OFFSET('Water Data'!$E$30,0,10*ROW('Water Data'!E159))="","",OFFSET('Water Data'!$E$30,0,10*ROW('Water Data'!E159)))</f>
        <v/>
      </c>
      <c r="CB165" s="36" t="str">
        <f ca="true">+IF(OFFSET('Water Data'!$F$28,0,10*ROW('Water Data'!F159))="","",OFFSET('Water Data'!$F$28,0,10*ROW('Water Data'!F159)))</f>
        <v/>
      </c>
      <c r="CC165" s="36" t="str">
        <f ca="true">+IF(OFFSET('Water Data'!$F$29,0,10*ROW('Water Data'!F159))="","",OFFSET('Water Data'!$F$29,0,10*ROW('Water Data'!F159)))</f>
        <v/>
      </c>
      <c r="CD165" s="36" t="str">
        <f ca="true">+IF(OFFSET('Water Data'!$F$30,0,10*ROW('Water Data'!F159))="","",OFFSET('Water Data'!$F$30,0,10*ROW('Water Data'!F159)))</f>
        <v/>
      </c>
      <c r="CE165" s="36" t="str">
        <f ca="true">+IF(OFFSET('Water Data'!$G$28,0,10*ROW('Water Data'!G159))="","",OFFSET('Water Data'!$G$28,0,10*ROW('Water Data'!G159)))</f>
        <v/>
      </c>
      <c r="CF165" s="36" t="str">
        <f ca="true">+IF(OFFSET('Water Data'!$G$29,0,10*ROW('Water Data'!G159))="","",OFFSET('Water Data'!$G$29,0,10*ROW('Water Data'!G159)))</f>
        <v/>
      </c>
      <c r="CG165" s="36" t="str">
        <f ca="true">+IF(OFFSET('Water Data'!$G$30,0,10*ROW('Water Data'!G159))="","",OFFSET('Water Data'!$G$30,0,10*ROW('Water Data'!G159)))</f>
        <v/>
      </c>
      <c r="CH165" s="36" t="str">
        <f ca="true">+IF(OFFSET('Water Data'!$H$28,0,10*ROW('Water Data'!H159))="","",OFFSET('Water Data'!$H$28,0,10*ROW('Water Data'!H159)))</f>
        <v/>
      </c>
      <c r="CI165" s="36" t="str">
        <f ca="true">+IF(OFFSET('Water Data'!$H$29,0,10*ROW('Water Data'!H159))="","",OFFSET('Water Data'!$H$29,0,10*ROW('Water Data'!H159)))</f>
        <v/>
      </c>
      <c r="CJ165" s="36" t="str">
        <f ca="true">+IF(OFFSET('Water Data'!$H$30,0,10*ROW('Water Data'!H159))="","",OFFSET('Water Data'!$H$30,0,10*ROW('Water Data'!H159)))</f>
        <v/>
      </c>
      <c r="CK165" s="36" t="str">
        <f ca="true">+IF(OFFSET('Sanitation Data'!$C$29,0,10*ROW('Sanitation Data'!C159))="","",OFFSET('Sanitation Data'!$C$29,0,10*ROW('Sanitation Data'!C159)))</f>
        <v/>
      </c>
      <c r="CL165" s="36" t="str">
        <f ca="true">+IF(OFFSET('Sanitation Data'!$C$30,0,10*ROW('Sanitation Data'!C159))="","",OFFSET('Sanitation Data'!$C$30,0,10*ROW('Sanitation Data'!C159)))</f>
        <v/>
      </c>
      <c r="CM165" s="36" t="str">
        <f ca="true">+IF(OFFSET('Sanitation Data'!$C$31,0,10*ROW('Sanitation Data'!C159))="","",OFFSET('Sanitation Data'!$C$31,0,10*ROW('Sanitation Data'!C159)))</f>
        <v/>
      </c>
      <c r="CN165" s="36" t="str">
        <f ca="true">+IF(OFFSET('Sanitation Data'!$C$32,0,10*ROW('Sanitation Data'!C159))="","",OFFSET('Sanitation Data'!$C$32,0,10*ROW('Sanitation Data'!C159)))</f>
        <v/>
      </c>
      <c r="CO165" s="36" t="str">
        <f ca="true">+IF(OFFSET('Sanitation Data'!$C$33,0,10*ROW('Sanitation Data'!C159))="","",OFFSET('Sanitation Data'!$C$33,0,10*ROW('Sanitation Data'!C159)))</f>
        <v/>
      </c>
      <c r="CP165" s="36" t="str">
        <f ca="true">+IF(OFFSET('Sanitation Data'!$D$29,0,10*ROW('Sanitation Data'!D159))="","",OFFSET('Sanitation Data'!$D$29,0,10*ROW('Sanitation Data'!D159)))</f>
        <v/>
      </c>
      <c r="CQ165" s="36" t="str">
        <f ca="true">+IF(OFFSET('Sanitation Data'!$D$30,0,10*ROW('Sanitation Data'!D159))="","",OFFSET('Sanitation Data'!$D$30,0,10*ROW('Sanitation Data'!D159)))</f>
        <v/>
      </c>
      <c r="CR165" s="36" t="str">
        <f ca="true">+IF(OFFSET('Sanitation Data'!$D$31,0,10*ROW('Sanitation Data'!D159))="","",OFFSET('Sanitation Data'!$D$31,0,10*ROW('Sanitation Data'!D159)))</f>
        <v/>
      </c>
      <c r="CS165" s="36" t="str">
        <f ca="true">+IF(OFFSET('Sanitation Data'!$D$32,0,10*ROW('Sanitation Data'!D159))="","",OFFSET('Sanitation Data'!$D$32,0,10*ROW('Sanitation Data'!D159)))</f>
        <v/>
      </c>
      <c r="CT165" s="36" t="str">
        <f ca="true">+IF(OFFSET('Sanitation Data'!$D$33,0,10*ROW('Sanitation Data'!D159))="","",OFFSET('Sanitation Data'!$D$33,0,10*ROW('Sanitation Data'!D159)))</f>
        <v/>
      </c>
      <c r="CU165" s="36" t="str">
        <f ca="true">+IF(OFFSET('Sanitation Data'!$E$29,0,10*ROW('Sanitation Data'!E159))="","",OFFSET('Sanitation Data'!$E$29,0,10*ROW('Sanitation Data'!E159)))</f>
        <v/>
      </c>
      <c r="CV165" s="36" t="str">
        <f ca="true">+IF(OFFSET('Sanitation Data'!$E$30,0,10*ROW('Sanitation Data'!E159))="","",OFFSET('Sanitation Data'!$E$30,0,10*ROW('Sanitation Data'!E159)))</f>
        <v/>
      </c>
      <c r="CW165" s="36" t="str">
        <f ca="true">+IF(OFFSET('Sanitation Data'!$E$31,0,10*ROW('Sanitation Data'!E159))="","",OFFSET('Sanitation Data'!$E$31,0,10*ROW('Sanitation Data'!E159)))</f>
        <v/>
      </c>
      <c r="CX165" s="36" t="str">
        <f ca="true">+IF(OFFSET('Sanitation Data'!$E$32,0,10*ROW('Sanitation Data'!E159))="","",OFFSET('Sanitation Data'!$E$32,0,10*ROW('Sanitation Data'!E159)))</f>
        <v/>
      </c>
      <c r="CY165" s="36" t="str">
        <f ca="true">+IF(OFFSET('Sanitation Data'!$E$33,0,10*ROW('Sanitation Data'!E159))="","",OFFSET('Sanitation Data'!$E$33,0,10*ROW('Sanitation Data'!E159)))</f>
        <v/>
      </c>
      <c r="CZ165" s="36" t="str">
        <f ca="true">+IF(OFFSET('Sanitation Data'!$F$29,0,10*ROW('Sanitation Data'!F159))="","",OFFSET('Sanitation Data'!$F$29,0,10*ROW('Sanitation Data'!F159)))</f>
        <v/>
      </c>
      <c r="DA165" s="36" t="str">
        <f ca="true">+IF(OFFSET('Sanitation Data'!$F$30,0,10*ROW('Sanitation Data'!F159))="","",OFFSET('Sanitation Data'!$F$30,0,10*ROW('Sanitation Data'!F159)))</f>
        <v/>
      </c>
      <c r="DB165" s="36" t="str">
        <f ca="true">+IF(OFFSET('Sanitation Data'!$F$31,0,10*ROW('Sanitation Data'!F159))="","",OFFSET('Sanitation Data'!$F$31,0,10*ROW('Sanitation Data'!F159)))</f>
        <v/>
      </c>
      <c r="DC165" s="36" t="str">
        <f ca="true">+IF(OFFSET('Sanitation Data'!$F$32,0,10*ROW('Sanitation Data'!F159))="","",OFFSET('Sanitation Data'!$F$32,0,10*ROW('Sanitation Data'!F159)))</f>
        <v/>
      </c>
      <c r="DD165" s="36" t="str">
        <f ca="true">+IF(OFFSET('Sanitation Data'!$F$33,0,10*ROW('Sanitation Data'!F159))="","",OFFSET('Sanitation Data'!$F$33,0,10*ROW('Sanitation Data'!F159)))</f>
        <v/>
      </c>
      <c r="DE165" s="36" t="str">
        <f ca="true">+IF(OFFSET('Sanitation Data'!$G$29,0,10*ROW('Sanitation Data'!G159))="","",OFFSET('Sanitation Data'!$G$29,0,10*ROW('Sanitation Data'!G159)))</f>
        <v/>
      </c>
      <c r="DF165" s="36" t="str">
        <f ca="true">+IF(OFFSET('Sanitation Data'!$G$30,0,10*ROW('Sanitation Data'!G159))="","",OFFSET('Sanitation Data'!$G$30,0,10*ROW('Sanitation Data'!G159)))</f>
        <v/>
      </c>
      <c r="DG165" s="36" t="str">
        <f ca="true">+IF(OFFSET('Sanitation Data'!$G$31,0,10*ROW('Sanitation Data'!G159))="","",OFFSET('Sanitation Data'!$G$31,0,10*ROW('Sanitation Data'!G159)))</f>
        <v/>
      </c>
      <c r="DH165" s="36" t="str">
        <f ca="true">+IF(OFFSET('Sanitation Data'!$G$32,0,10*ROW('Sanitation Data'!G159))="","",OFFSET('Sanitation Data'!$G$32,0,10*ROW('Sanitation Data'!G159)))</f>
        <v/>
      </c>
      <c r="DI165" s="36" t="str">
        <f ca="true">+IF(OFFSET('Sanitation Data'!$G$33,0,10*ROW('Sanitation Data'!G159))="","",OFFSET('Sanitation Data'!$G$33,0,10*ROW('Sanitation Data'!G159)))</f>
        <v/>
      </c>
      <c r="DJ165" s="36" t="str">
        <f ca="true">+IF(OFFSET('Sanitation Data'!$H$29,0,10*ROW('Sanitation Data'!H159))="","",OFFSET('Sanitation Data'!$H$29,0,10*ROW('Sanitation Data'!H159)))</f>
        <v/>
      </c>
      <c r="DK165" s="36" t="str">
        <f ca="true">+IF(OFFSET('Sanitation Data'!$H$30,0,10*ROW('Sanitation Data'!H159))="","",OFFSET('Sanitation Data'!$H$30,0,10*ROW('Sanitation Data'!H159)))</f>
        <v/>
      </c>
      <c r="DL165" s="36" t="str">
        <f ca="true">+IF(OFFSET('Sanitation Data'!$H$31,0,10*ROW('Sanitation Data'!H159))="","",OFFSET('Sanitation Data'!$H$31,0,10*ROW('Sanitation Data'!H159)))</f>
        <v/>
      </c>
      <c r="DM165" s="36" t="str">
        <f ca="true">+IF(OFFSET('Sanitation Data'!$H$32,0,10*ROW('Sanitation Data'!H159))="","",OFFSET('Sanitation Data'!$H$32,0,10*ROW('Sanitation Data'!H159)))</f>
        <v/>
      </c>
      <c r="DN165" s="36" t="str">
        <f ca="true">+IF(OFFSET('Sanitation Data'!$H$33,0,10*ROW('Sanitation Data'!H159))="","",OFFSET('Sanitation Data'!$H$33,0,10*ROW('Sanitation Data'!H159)))</f>
        <v/>
      </c>
      <c r="DO165" s="36" t="str">
        <f ca="true">+IF(OFFSET('Hygiene Data'!$C$12,0,10*ROW('Hygiene Data'!C159))="","",OFFSET('Hygiene Data'!$C$12,0,10*ROW('Hygiene Data'!C159)))</f>
        <v/>
      </c>
      <c r="DP165" s="36" t="str">
        <f ca="true">+IF(OFFSET('Hygiene Data'!$C$13,0,10*ROW('Hygiene Data'!C159))="","",OFFSET('Hygiene Data'!$C$13,0,10*ROW('Hygiene Data'!C159)))</f>
        <v/>
      </c>
      <c r="DQ165" s="36" t="str">
        <f ca="true">+IF(OFFSET('Hygiene Data'!$C$14,0,10*ROW('Hygiene Data'!C159))="","",OFFSET('Hygiene Data'!$C$14,0,10*ROW('Hygiene Data'!C159)))</f>
        <v/>
      </c>
      <c r="DR165" s="36" t="str">
        <f ca="true">+IF(OFFSET('Hygiene Data'!$D$12,0,10*ROW('Hygiene Data'!D159))="","",OFFSET('Hygiene Data'!$D$12,0,10*ROW('Hygiene Data'!D159)))</f>
        <v/>
      </c>
      <c r="DS165" s="36" t="str">
        <f ca="true">+IF(OFFSET('Hygiene Data'!$D$13,0,10*ROW('Hygiene Data'!D159))="","",OFFSET('Hygiene Data'!$D$13,0,10*ROW('Hygiene Data'!D159)))</f>
        <v/>
      </c>
      <c r="DT165" s="36" t="str">
        <f ca="true">+IF(OFFSET('Hygiene Data'!$D$14,0,10*ROW('Hygiene Data'!D159))="","",OFFSET('Hygiene Data'!$D$14,0,10*ROW('Hygiene Data'!D159)))</f>
        <v/>
      </c>
      <c r="DU165" s="36" t="str">
        <f ca="true">+IF(OFFSET('Hygiene Data'!$E$12,0,10*ROW('Hygiene Data'!E159))="","",OFFSET('Hygiene Data'!$E$12,0,10*ROW('Hygiene Data'!E159)))</f>
        <v/>
      </c>
      <c r="DV165" s="36" t="str">
        <f ca="true">+IF(OFFSET('Hygiene Data'!$E$13,0,10*ROW('Hygiene Data'!E159))="","",OFFSET('Hygiene Data'!$E$13,0,10*ROW('Hygiene Data'!E159)))</f>
        <v/>
      </c>
      <c r="DW165" s="36" t="str">
        <f ca="true">+IF(OFFSET('Hygiene Data'!$E$14,0,10*ROW('Hygiene Data'!E159))="","",OFFSET('Hygiene Data'!$E$14,0,10*ROW('Hygiene Data'!E159)))</f>
        <v/>
      </c>
      <c r="DX165" s="36" t="str">
        <f ca="true">+IF(OFFSET('Hygiene Data'!$F$12,0,10*ROW('Hygiene Data'!F159))="","",OFFSET('Hygiene Data'!$F$12,0,10*ROW('Hygiene Data'!F159)))</f>
        <v/>
      </c>
      <c r="DY165" s="36" t="str">
        <f ca="true">+IF(OFFSET('Hygiene Data'!$F$13,0,10*ROW('Hygiene Data'!F159))="","",OFFSET('Hygiene Data'!$F$13,0,10*ROW('Hygiene Data'!F159)))</f>
        <v/>
      </c>
      <c r="DZ165" s="36" t="str">
        <f ca="true">+IF(OFFSET('Hygiene Data'!$F$14,0,10*ROW('Hygiene Data'!F159))="","",OFFSET('Hygiene Data'!$F$14,0,10*ROW('Hygiene Data'!F159)))</f>
        <v/>
      </c>
      <c r="EA165" s="36" t="str">
        <f ca="true">+IF(OFFSET('Hygiene Data'!$G$12,0,10*ROW('Hygiene Data'!G159))="","",OFFSET('Hygiene Data'!$G$12,0,10*ROW('Hygiene Data'!G159)))</f>
        <v/>
      </c>
      <c r="EB165" s="36" t="str">
        <f ca="true">+IF(OFFSET('Hygiene Data'!$G$13,0,10*ROW('Hygiene Data'!G159))="","",OFFSET('Hygiene Data'!$G$13,0,10*ROW('Hygiene Data'!G159)))</f>
        <v/>
      </c>
      <c r="EC165" s="36" t="str">
        <f ca="true">+IF(OFFSET('Hygiene Data'!$G$14,0,10*ROW('Hygiene Data'!G159))="","",OFFSET('Hygiene Data'!$G$14,0,10*ROW('Hygiene Data'!G159)))</f>
        <v/>
      </c>
      <c r="ED165" s="36" t="str">
        <f ca="true">+IF(OFFSET('Hygiene Data'!$H$12,0,10*ROW('Hygiene Data'!H159))="","",OFFSET('Hygiene Data'!$H$12,0,10*ROW('Hygiene Data'!H159)))</f>
        <v/>
      </c>
      <c r="EE165" s="36" t="str">
        <f ca="true">+IF(OFFSET('Hygiene Data'!$H$13,0,10*ROW('Hygiene Data'!H159))="","",OFFSET('Hygiene Data'!$H$13,0,10*ROW('Hygiene Data'!H159)))</f>
        <v/>
      </c>
      <c r="EF165" s="36" t="str">
        <f ca="true">+IF(OFFSET('Hygiene Data'!$H$14,0,10*ROW('Hygiene Data'!H159))="","",OFFSET('Hygiene Data'!$H$14,0,10*ROW('Hygiene Data'!H159)))</f>
        <v/>
      </c>
    </row>
    <row r="166" x14ac:dyDescent="0.2">
      <c r="A166" s="59" t="str">
        <f ca="true">+IF(OFFSET('Water Data'!$B$1,0,10*ROW('Water Data'!B163))="","",OFFSET('Water Data'!$B$1,0,10*ROW('Water Data'!B163)))</f>
        <v/>
      </c>
      <c r="B166" s="59" t="str">
        <f ca="true">+IF(OFFSET('Water Data'!$A$3,0,10*ROW('Water Data'!A163))="","",OFFSET('Water Data'!$A$3,0,10*ROW('Water Data'!A163)))</f>
        <v/>
      </c>
      <c r="C166" s="59" t="str">
        <f ca="true">+IF(OFFSET('Water Data'!$C$3,0,10*ROW('Water Data'!C163))="","",OFFSET('Water Data'!$C$3,0,10*ROW('Water Data'!C163)))</f>
        <v/>
      </c>
      <c r="D166" s="252"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52"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52"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52"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52"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52"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52"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52"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52"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52"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52"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52"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52"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52"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52"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52"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52"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52"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3"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3"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3"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3"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3"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3"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3"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3"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3"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3"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3"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3"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3"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3"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3"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3"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3"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3"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3"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3"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3"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3"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3"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3"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3"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3"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3"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3"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3"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3"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4"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4"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4"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4"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4"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4"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4"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4"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4"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4"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4"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4"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4"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4"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4"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4"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4"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4"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6" t="str">
        <f ca="true">+IF(OFFSET('Water Data'!$C$28,0,10*ROW('Water Data'!C160))="","",OFFSET('Water Data'!$C$28,0,10*ROW('Water Data'!C160)))</f>
        <v/>
      </c>
      <c r="BT166" s="36" t="str">
        <f ca="true">+IF(OFFSET('Water Data'!$C$29,0,10*ROW('Water Data'!C160))="","",OFFSET('Water Data'!$C$29,0,10*ROW('Water Data'!C160)))</f>
        <v/>
      </c>
      <c r="BU166" s="36" t="str">
        <f ca="true">+IF(OFFSET('Water Data'!$C$30,0,10*ROW('Water Data'!C160))="","",OFFSET('Water Data'!$C$30,0,10*ROW('Water Data'!C160)))</f>
        <v/>
      </c>
      <c r="BV166" s="36" t="str">
        <f ca="true">+IF(OFFSET('Water Data'!$D$28,0,10*ROW('Water Data'!D160))="","",OFFSET('Water Data'!$D$28,0,10*ROW('Water Data'!D160)))</f>
        <v/>
      </c>
      <c r="BW166" s="36" t="str">
        <f ca="true">+IF(OFFSET('Water Data'!$D$29,0,10*ROW('Water Data'!D160))="","",OFFSET('Water Data'!$D$29,0,10*ROW('Water Data'!D160)))</f>
        <v/>
      </c>
      <c r="BX166" s="36" t="str">
        <f ca="true">+IF(OFFSET('Water Data'!$D$30,0,10*ROW('Water Data'!D160))="","",OFFSET('Water Data'!$D$30,0,10*ROW('Water Data'!D160)))</f>
        <v/>
      </c>
      <c r="BY166" s="36" t="str">
        <f ca="true">+IF(OFFSET('Water Data'!$E$28,0,10*ROW('Water Data'!E160))="","",OFFSET('Water Data'!$E$28,0,10*ROW('Water Data'!E160)))</f>
        <v/>
      </c>
      <c r="BZ166" s="36" t="str">
        <f ca="true">+IF(OFFSET('Water Data'!$E$29,0,10*ROW('Water Data'!E160))="","",OFFSET('Water Data'!$E$29,0,10*ROW('Water Data'!E160)))</f>
        <v/>
      </c>
      <c r="CA166" s="36" t="str">
        <f ca="true">+IF(OFFSET('Water Data'!$E$30,0,10*ROW('Water Data'!E160))="","",OFFSET('Water Data'!$E$30,0,10*ROW('Water Data'!E160)))</f>
        <v/>
      </c>
      <c r="CB166" s="36" t="str">
        <f ca="true">+IF(OFFSET('Water Data'!$F$28,0,10*ROW('Water Data'!F160))="","",OFFSET('Water Data'!$F$28,0,10*ROW('Water Data'!F160)))</f>
        <v/>
      </c>
      <c r="CC166" s="36" t="str">
        <f ca="true">+IF(OFFSET('Water Data'!$F$29,0,10*ROW('Water Data'!F160))="","",OFFSET('Water Data'!$F$29,0,10*ROW('Water Data'!F160)))</f>
        <v/>
      </c>
      <c r="CD166" s="36" t="str">
        <f ca="true">+IF(OFFSET('Water Data'!$F$30,0,10*ROW('Water Data'!F160))="","",OFFSET('Water Data'!$F$30,0,10*ROW('Water Data'!F160)))</f>
        <v/>
      </c>
      <c r="CE166" s="36" t="str">
        <f ca="true">+IF(OFFSET('Water Data'!$G$28,0,10*ROW('Water Data'!G160))="","",OFFSET('Water Data'!$G$28,0,10*ROW('Water Data'!G160)))</f>
        <v/>
      </c>
      <c r="CF166" s="36" t="str">
        <f ca="true">+IF(OFFSET('Water Data'!$G$29,0,10*ROW('Water Data'!G160))="","",OFFSET('Water Data'!$G$29,0,10*ROW('Water Data'!G160)))</f>
        <v/>
      </c>
      <c r="CG166" s="36" t="str">
        <f ca="true">+IF(OFFSET('Water Data'!$G$30,0,10*ROW('Water Data'!G160))="","",OFFSET('Water Data'!$G$30,0,10*ROW('Water Data'!G160)))</f>
        <v/>
      </c>
      <c r="CH166" s="36" t="str">
        <f ca="true">+IF(OFFSET('Water Data'!$H$28,0,10*ROW('Water Data'!H160))="","",OFFSET('Water Data'!$H$28,0,10*ROW('Water Data'!H160)))</f>
        <v/>
      </c>
      <c r="CI166" s="36" t="str">
        <f ca="true">+IF(OFFSET('Water Data'!$H$29,0,10*ROW('Water Data'!H160))="","",OFFSET('Water Data'!$H$29,0,10*ROW('Water Data'!H160)))</f>
        <v/>
      </c>
      <c r="CJ166" s="36" t="str">
        <f ca="true">+IF(OFFSET('Water Data'!$H$30,0,10*ROW('Water Data'!H160))="","",OFFSET('Water Data'!$H$30,0,10*ROW('Water Data'!H160)))</f>
        <v/>
      </c>
      <c r="CK166" s="36" t="str">
        <f ca="true">+IF(OFFSET('Sanitation Data'!$C$29,0,10*ROW('Sanitation Data'!C160))="","",OFFSET('Sanitation Data'!$C$29,0,10*ROW('Sanitation Data'!C160)))</f>
        <v/>
      </c>
      <c r="CL166" s="36" t="str">
        <f ca="true">+IF(OFFSET('Sanitation Data'!$C$30,0,10*ROW('Sanitation Data'!C160))="","",OFFSET('Sanitation Data'!$C$30,0,10*ROW('Sanitation Data'!C160)))</f>
        <v/>
      </c>
      <c r="CM166" s="36" t="str">
        <f ca="true">+IF(OFFSET('Sanitation Data'!$C$31,0,10*ROW('Sanitation Data'!C160))="","",OFFSET('Sanitation Data'!$C$31,0,10*ROW('Sanitation Data'!C160)))</f>
        <v/>
      </c>
      <c r="CN166" s="36" t="str">
        <f ca="true">+IF(OFFSET('Sanitation Data'!$C$32,0,10*ROW('Sanitation Data'!C160))="","",OFFSET('Sanitation Data'!$C$32,0,10*ROW('Sanitation Data'!C160)))</f>
        <v/>
      </c>
      <c r="CO166" s="36" t="str">
        <f ca="true">+IF(OFFSET('Sanitation Data'!$C$33,0,10*ROW('Sanitation Data'!C160))="","",OFFSET('Sanitation Data'!$C$33,0,10*ROW('Sanitation Data'!C160)))</f>
        <v/>
      </c>
      <c r="CP166" s="36" t="str">
        <f ca="true">+IF(OFFSET('Sanitation Data'!$D$29,0,10*ROW('Sanitation Data'!D160))="","",OFFSET('Sanitation Data'!$D$29,0,10*ROW('Sanitation Data'!D160)))</f>
        <v/>
      </c>
      <c r="CQ166" s="36" t="str">
        <f ca="true">+IF(OFFSET('Sanitation Data'!$D$30,0,10*ROW('Sanitation Data'!D160))="","",OFFSET('Sanitation Data'!$D$30,0,10*ROW('Sanitation Data'!D160)))</f>
        <v/>
      </c>
      <c r="CR166" s="36" t="str">
        <f ca="true">+IF(OFFSET('Sanitation Data'!$D$31,0,10*ROW('Sanitation Data'!D160))="","",OFFSET('Sanitation Data'!$D$31,0,10*ROW('Sanitation Data'!D160)))</f>
        <v/>
      </c>
      <c r="CS166" s="36" t="str">
        <f ca="true">+IF(OFFSET('Sanitation Data'!$D$32,0,10*ROW('Sanitation Data'!D160))="","",OFFSET('Sanitation Data'!$D$32,0,10*ROW('Sanitation Data'!D160)))</f>
        <v/>
      </c>
      <c r="CT166" s="36" t="str">
        <f ca="true">+IF(OFFSET('Sanitation Data'!$D$33,0,10*ROW('Sanitation Data'!D160))="","",OFFSET('Sanitation Data'!$D$33,0,10*ROW('Sanitation Data'!D160)))</f>
        <v/>
      </c>
      <c r="CU166" s="36" t="str">
        <f ca="true">+IF(OFFSET('Sanitation Data'!$E$29,0,10*ROW('Sanitation Data'!E160))="","",OFFSET('Sanitation Data'!$E$29,0,10*ROW('Sanitation Data'!E160)))</f>
        <v/>
      </c>
      <c r="CV166" s="36" t="str">
        <f ca="true">+IF(OFFSET('Sanitation Data'!$E$30,0,10*ROW('Sanitation Data'!E160))="","",OFFSET('Sanitation Data'!$E$30,0,10*ROW('Sanitation Data'!E160)))</f>
        <v/>
      </c>
      <c r="CW166" s="36" t="str">
        <f ca="true">+IF(OFFSET('Sanitation Data'!$E$31,0,10*ROW('Sanitation Data'!E160))="","",OFFSET('Sanitation Data'!$E$31,0,10*ROW('Sanitation Data'!E160)))</f>
        <v/>
      </c>
      <c r="CX166" s="36" t="str">
        <f ca="true">+IF(OFFSET('Sanitation Data'!$E$32,0,10*ROW('Sanitation Data'!E160))="","",OFFSET('Sanitation Data'!$E$32,0,10*ROW('Sanitation Data'!E160)))</f>
        <v/>
      </c>
      <c r="CY166" s="36" t="str">
        <f ca="true">+IF(OFFSET('Sanitation Data'!$E$33,0,10*ROW('Sanitation Data'!E160))="","",OFFSET('Sanitation Data'!$E$33,0,10*ROW('Sanitation Data'!E160)))</f>
        <v/>
      </c>
      <c r="CZ166" s="36" t="str">
        <f ca="true">+IF(OFFSET('Sanitation Data'!$F$29,0,10*ROW('Sanitation Data'!F160))="","",OFFSET('Sanitation Data'!$F$29,0,10*ROW('Sanitation Data'!F160)))</f>
        <v/>
      </c>
      <c r="DA166" s="36" t="str">
        <f ca="true">+IF(OFFSET('Sanitation Data'!$F$30,0,10*ROW('Sanitation Data'!F160))="","",OFFSET('Sanitation Data'!$F$30,0,10*ROW('Sanitation Data'!F160)))</f>
        <v/>
      </c>
      <c r="DB166" s="36" t="str">
        <f ca="true">+IF(OFFSET('Sanitation Data'!$F$31,0,10*ROW('Sanitation Data'!F160))="","",OFFSET('Sanitation Data'!$F$31,0,10*ROW('Sanitation Data'!F160)))</f>
        <v/>
      </c>
      <c r="DC166" s="36" t="str">
        <f ca="true">+IF(OFFSET('Sanitation Data'!$F$32,0,10*ROW('Sanitation Data'!F160))="","",OFFSET('Sanitation Data'!$F$32,0,10*ROW('Sanitation Data'!F160)))</f>
        <v/>
      </c>
      <c r="DD166" s="36" t="str">
        <f ca="true">+IF(OFFSET('Sanitation Data'!$F$33,0,10*ROW('Sanitation Data'!F160))="","",OFFSET('Sanitation Data'!$F$33,0,10*ROW('Sanitation Data'!F160)))</f>
        <v/>
      </c>
      <c r="DE166" s="36" t="str">
        <f ca="true">+IF(OFFSET('Sanitation Data'!$G$29,0,10*ROW('Sanitation Data'!G160))="","",OFFSET('Sanitation Data'!$G$29,0,10*ROW('Sanitation Data'!G160)))</f>
        <v/>
      </c>
      <c r="DF166" s="36" t="str">
        <f ca="true">+IF(OFFSET('Sanitation Data'!$G$30,0,10*ROW('Sanitation Data'!G160))="","",OFFSET('Sanitation Data'!$G$30,0,10*ROW('Sanitation Data'!G160)))</f>
        <v/>
      </c>
      <c r="DG166" s="36" t="str">
        <f ca="true">+IF(OFFSET('Sanitation Data'!$G$31,0,10*ROW('Sanitation Data'!G160))="","",OFFSET('Sanitation Data'!$G$31,0,10*ROW('Sanitation Data'!G160)))</f>
        <v/>
      </c>
      <c r="DH166" s="36" t="str">
        <f ca="true">+IF(OFFSET('Sanitation Data'!$G$32,0,10*ROW('Sanitation Data'!G160))="","",OFFSET('Sanitation Data'!$G$32,0,10*ROW('Sanitation Data'!G160)))</f>
        <v/>
      </c>
      <c r="DI166" s="36" t="str">
        <f ca="true">+IF(OFFSET('Sanitation Data'!$G$33,0,10*ROW('Sanitation Data'!G160))="","",OFFSET('Sanitation Data'!$G$33,0,10*ROW('Sanitation Data'!G160)))</f>
        <v/>
      </c>
      <c r="DJ166" s="36" t="str">
        <f ca="true">+IF(OFFSET('Sanitation Data'!$H$29,0,10*ROW('Sanitation Data'!H160))="","",OFFSET('Sanitation Data'!$H$29,0,10*ROW('Sanitation Data'!H160)))</f>
        <v/>
      </c>
      <c r="DK166" s="36" t="str">
        <f ca="true">+IF(OFFSET('Sanitation Data'!$H$30,0,10*ROW('Sanitation Data'!H160))="","",OFFSET('Sanitation Data'!$H$30,0,10*ROW('Sanitation Data'!H160)))</f>
        <v/>
      </c>
      <c r="DL166" s="36" t="str">
        <f ca="true">+IF(OFFSET('Sanitation Data'!$H$31,0,10*ROW('Sanitation Data'!H160))="","",OFFSET('Sanitation Data'!$H$31,0,10*ROW('Sanitation Data'!H160)))</f>
        <v/>
      </c>
      <c r="DM166" s="36" t="str">
        <f ca="true">+IF(OFFSET('Sanitation Data'!$H$32,0,10*ROW('Sanitation Data'!H160))="","",OFFSET('Sanitation Data'!$H$32,0,10*ROW('Sanitation Data'!H160)))</f>
        <v/>
      </c>
      <c r="DN166" s="36" t="str">
        <f ca="true">+IF(OFFSET('Sanitation Data'!$H$33,0,10*ROW('Sanitation Data'!H160))="","",OFFSET('Sanitation Data'!$H$33,0,10*ROW('Sanitation Data'!H160)))</f>
        <v/>
      </c>
      <c r="DO166" s="36" t="str">
        <f ca="true">+IF(OFFSET('Hygiene Data'!$C$12,0,10*ROW('Hygiene Data'!C160))="","",OFFSET('Hygiene Data'!$C$12,0,10*ROW('Hygiene Data'!C160)))</f>
        <v/>
      </c>
      <c r="DP166" s="36" t="str">
        <f ca="true">+IF(OFFSET('Hygiene Data'!$C$13,0,10*ROW('Hygiene Data'!C160))="","",OFFSET('Hygiene Data'!$C$13,0,10*ROW('Hygiene Data'!C160)))</f>
        <v/>
      </c>
      <c r="DQ166" s="36" t="str">
        <f ca="true">+IF(OFFSET('Hygiene Data'!$C$14,0,10*ROW('Hygiene Data'!C160))="","",OFFSET('Hygiene Data'!$C$14,0,10*ROW('Hygiene Data'!C160)))</f>
        <v/>
      </c>
      <c r="DR166" s="36" t="str">
        <f ca="true">+IF(OFFSET('Hygiene Data'!$D$12,0,10*ROW('Hygiene Data'!D160))="","",OFFSET('Hygiene Data'!$D$12,0,10*ROW('Hygiene Data'!D160)))</f>
        <v/>
      </c>
      <c r="DS166" s="36" t="str">
        <f ca="true">+IF(OFFSET('Hygiene Data'!$D$13,0,10*ROW('Hygiene Data'!D160))="","",OFFSET('Hygiene Data'!$D$13,0,10*ROW('Hygiene Data'!D160)))</f>
        <v/>
      </c>
      <c r="DT166" s="36" t="str">
        <f ca="true">+IF(OFFSET('Hygiene Data'!$D$14,0,10*ROW('Hygiene Data'!D160))="","",OFFSET('Hygiene Data'!$D$14,0,10*ROW('Hygiene Data'!D160)))</f>
        <v/>
      </c>
      <c r="DU166" s="36" t="str">
        <f ca="true">+IF(OFFSET('Hygiene Data'!$E$12,0,10*ROW('Hygiene Data'!E160))="","",OFFSET('Hygiene Data'!$E$12,0,10*ROW('Hygiene Data'!E160)))</f>
        <v/>
      </c>
      <c r="DV166" s="36" t="str">
        <f ca="true">+IF(OFFSET('Hygiene Data'!$E$13,0,10*ROW('Hygiene Data'!E160))="","",OFFSET('Hygiene Data'!$E$13,0,10*ROW('Hygiene Data'!E160)))</f>
        <v/>
      </c>
      <c r="DW166" s="36" t="str">
        <f ca="true">+IF(OFFSET('Hygiene Data'!$E$14,0,10*ROW('Hygiene Data'!E160))="","",OFFSET('Hygiene Data'!$E$14,0,10*ROW('Hygiene Data'!E160)))</f>
        <v/>
      </c>
      <c r="DX166" s="36" t="str">
        <f ca="true">+IF(OFFSET('Hygiene Data'!$F$12,0,10*ROW('Hygiene Data'!F160))="","",OFFSET('Hygiene Data'!$F$12,0,10*ROW('Hygiene Data'!F160)))</f>
        <v/>
      </c>
      <c r="DY166" s="36" t="str">
        <f ca="true">+IF(OFFSET('Hygiene Data'!$F$13,0,10*ROW('Hygiene Data'!F160))="","",OFFSET('Hygiene Data'!$F$13,0,10*ROW('Hygiene Data'!F160)))</f>
        <v/>
      </c>
      <c r="DZ166" s="36" t="str">
        <f ca="true">+IF(OFFSET('Hygiene Data'!$F$14,0,10*ROW('Hygiene Data'!F160))="","",OFFSET('Hygiene Data'!$F$14,0,10*ROW('Hygiene Data'!F160)))</f>
        <v/>
      </c>
      <c r="EA166" s="36" t="str">
        <f ca="true">+IF(OFFSET('Hygiene Data'!$G$12,0,10*ROW('Hygiene Data'!G160))="","",OFFSET('Hygiene Data'!$G$12,0,10*ROW('Hygiene Data'!G160)))</f>
        <v/>
      </c>
      <c r="EB166" s="36" t="str">
        <f ca="true">+IF(OFFSET('Hygiene Data'!$G$13,0,10*ROW('Hygiene Data'!G160))="","",OFFSET('Hygiene Data'!$G$13,0,10*ROW('Hygiene Data'!G160)))</f>
        <v/>
      </c>
      <c r="EC166" s="36" t="str">
        <f ca="true">+IF(OFFSET('Hygiene Data'!$G$14,0,10*ROW('Hygiene Data'!G160))="","",OFFSET('Hygiene Data'!$G$14,0,10*ROW('Hygiene Data'!G160)))</f>
        <v/>
      </c>
      <c r="ED166" s="36" t="str">
        <f ca="true">+IF(OFFSET('Hygiene Data'!$H$12,0,10*ROW('Hygiene Data'!H160))="","",OFFSET('Hygiene Data'!$H$12,0,10*ROW('Hygiene Data'!H160)))</f>
        <v/>
      </c>
      <c r="EE166" s="36" t="str">
        <f ca="true">+IF(OFFSET('Hygiene Data'!$H$13,0,10*ROW('Hygiene Data'!H160))="","",OFFSET('Hygiene Data'!$H$13,0,10*ROW('Hygiene Data'!H160)))</f>
        <v/>
      </c>
      <c r="EF166" s="36" t="str">
        <f ca="true">+IF(OFFSET('Hygiene Data'!$H$14,0,10*ROW('Hygiene Data'!H160))="","",OFFSET('Hygiene Data'!$H$14,0,10*ROW('Hygiene Data'!H160)))</f>
        <v/>
      </c>
    </row>
    <row r="167" x14ac:dyDescent="0.2">
      <c r="A167" s="59" t="str">
        <f ca="true">+IF(OFFSET('Water Data'!$B$1,0,10*ROW('Water Data'!B164))="","",OFFSET('Water Data'!$B$1,0,10*ROW('Water Data'!B164)))</f>
        <v/>
      </c>
      <c r="B167" s="59" t="str">
        <f ca="true">+IF(OFFSET('Water Data'!$A$3,0,10*ROW('Water Data'!A164))="","",OFFSET('Water Data'!$A$3,0,10*ROW('Water Data'!A164)))</f>
        <v/>
      </c>
      <c r="C167" s="59" t="str">
        <f ca="true">+IF(OFFSET('Water Data'!$C$3,0,10*ROW('Water Data'!C164))="","",OFFSET('Water Data'!$C$3,0,10*ROW('Water Data'!C164)))</f>
        <v/>
      </c>
      <c r="D167" s="252"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52"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52"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52"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52"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52"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52"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52"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52"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52"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52"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52"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52"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52"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52"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52"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52"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52"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3"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3"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3"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3"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3"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3"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3"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3"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3"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3"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3"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3"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3"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3"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3"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3"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3"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3"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3"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3"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3"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3"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3"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3"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3"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3"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3"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3"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3"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3"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4"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4"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4"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4"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4"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4"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4"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4"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4"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4"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4"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4"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4"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4"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4"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4"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4"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4"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6" t="str">
        <f ca="true">+IF(OFFSET('Water Data'!$C$28,0,10*ROW('Water Data'!C161))="","",OFFSET('Water Data'!$C$28,0,10*ROW('Water Data'!C161)))</f>
        <v/>
      </c>
      <c r="BT167" s="36" t="str">
        <f ca="true">+IF(OFFSET('Water Data'!$C$29,0,10*ROW('Water Data'!C161))="","",OFFSET('Water Data'!$C$29,0,10*ROW('Water Data'!C161)))</f>
        <v/>
      </c>
      <c r="BU167" s="36" t="str">
        <f ca="true">+IF(OFFSET('Water Data'!$C$30,0,10*ROW('Water Data'!C161))="","",OFFSET('Water Data'!$C$30,0,10*ROW('Water Data'!C161)))</f>
        <v/>
      </c>
      <c r="BV167" s="36" t="str">
        <f ca="true">+IF(OFFSET('Water Data'!$D$28,0,10*ROW('Water Data'!D161))="","",OFFSET('Water Data'!$D$28,0,10*ROW('Water Data'!D161)))</f>
        <v/>
      </c>
      <c r="BW167" s="36" t="str">
        <f ca="true">+IF(OFFSET('Water Data'!$D$29,0,10*ROW('Water Data'!D161))="","",OFFSET('Water Data'!$D$29,0,10*ROW('Water Data'!D161)))</f>
        <v/>
      </c>
      <c r="BX167" s="36" t="str">
        <f ca="true">+IF(OFFSET('Water Data'!$D$30,0,10*ROW('Water Data'!D161))="","",OFFSET('Water Data'!$D$30,0,10*ROW('Water Data'!D161)))</f>
        <v/>
      </c>
      <c r="BY167" s="36" t="str">
        <f ca="true">+IF(OFFSET('Water Data'!$E$28,0,10*ROW('Water Data'!E161))="","",OFFSET('Water Data'!$E$28,0,10*ROW('Water Data'!E161)))</f>
        <v/>
      </c>
      <c r="BZ167" s="36" t="str">
        <f ca="true">+IF(OFFSET('Water Data'!$E$29,0,10*ROW('Water Data'!E161))="","",OFFSET('Water Data'!$E$29,0,10*ROW('Water Data'!E161)))</f>
        <v/>
      </c>
      <c r="CA167" s="36" t="str">
        <f ca="true">+IF(OFFSET('Water Data'!$E$30,0,10*ROW('Water Data'!E161))="","",OFFSET('Water Data'!$E$30,0,10*ROW('Water Data'!E161)))</f>
        <v/>
      </c>
      <c r="CB167" s="36" t="str">
        <f ca="true">+IF(OFFSET('Water Data'!$F$28,0,10*ROW('Water Data'!F161))="","",OFFSET('Water Data'!$F$28,0,10*ROW('Water Data'!F161)))</f>
        <v/>
      </c>
      <c r="CC167" s="36" t="str">
        <f ca="true">+IF(OFFSET('Water Data'!$F$29,0,10*ROW('Water Data'!F161))="","",OFFSET('Water Data'!$F$29,0,10*ROW('Water Data'!F161)))</f>
        <v/>
      </c>
      <c r="CD167" s="36" t="str">
        <f ca="true">+IF(OFFSET('Water Data'!$F$30,0,10*ROW('Water Data'!F161))="","",OFFSET('Water Data'!$F$30,0,10*ROW('Water Data'!F161)))</f>
        <v/>
      </c>
      <c r="CE167" s="36" t="str">
        <f ca="true">+IF(OFFSET('Water Data'!$G$28,0,10*ROW('Water Data'!G161))="","",OFFSET('Water Data'!$G$28,0,10*ROW('Water Data'!G161)))</f>
        <v/>
      </c>
      <c r="CF167" s="36" t="str">
        <f ca="true">+IF(OFFSET('Water Data'!$G$29,0,10*ROW('Water Data'!G161))="","",OFFSET('Water Data'!$G$29,0,10*ROW('Water Data'!G161)))</f>
        <v/>
      </c>
      <c r="CG167" s="36" t="str">
        <f ca="true">+IF(OFFSET('Water Data'!$G$30,0,10*ROW('Water Data'!G161))="","",OFFSET('Water Data'!$G$30,0,10*ROW('Water Data'!G161)))</f>
        <v/>
      </c>
      <c r="CH167" s="36" t="str">
        <f ca="true">+IF(OFFSET('Water Data'!$H$28,0,10*ROW('Water Data'!H161))="","",OFFSET('Water Data'!$H$28,0,10*ROW('Water Data'!H161)))</f>
        <v/>
      </c>
      <c r="CI167" s="36" t="str">
        <f ca="true">+IF(OFFSET('Water Data'!$H$29,0,10*ROW('Water Data'!H161))="","",OFFSET('Water Data'!$H$29,0,10*ROW('Water Data'!H161)))</f>
        <v/>
      </c>
      <c r="CJ167" s="36" t="str">
        <f ca="true">+IF(OFFSET('Water Data'!$H$30,0,10*ROW('Water Data'!H161))="","",OFFSET('Water Data'!$H$30,0,10*ROW('Water Data'!H161)))</f>
        <v/>
      </c>
      <c r="CK167" s="36" t="str">
        <f ca="true">+IF(OFFSET('Sanitation Data'!$C$29,0,10*ROW('Sanitation Data'!C161))="","",OFFSET('Sanitation Data'!$C$29,0,10*ROW('Sanitation Data'!C161)))</f>
        <v/>
      </c>
      <c r="CL167" s="36" t="str">
        <f ca="true">+IF(OFFSET('Sanitation Data'!$C$30,0,10*ROW('Sanitation Data'!C161))="","",OFFSET('Sanitation Data'!$C$30,0,10*ROW('Sanitation Data'!C161)))</f>
        <v/>
      </c>
      <c r="CM167" s="36" t="str">
        <f ca="true">+IF(OFFSET('Sanitation Data'!$C$31,0,10*ROW('Sanitation Data'!C161))="","",OFFSET('Sanitation Data'!$C$31,0,10*ROW('Sanitation Data'!C161)))</f>
        <v/>
      </c>
      <c r="CN167" s="36" t="str">
        <f ca="true">+IF(OFFSET('Sanitation Data'!$C$32,0,10*ROW('Sanitation Data'!C161))="","",OFFSET('Sanitation Data'!$C$32,0,10*ROW('Sanitation Data'!C161)))</f>
        <v/>
      </c>
      <c r="CO167" s="36" t="str">
        <f ca="true">+IF(OFFSET('Sanitation Data'!$C$33,0,10*ROW('Sanitation Data'!C161))="","",OFFSET('Sanitation Data'!$C$33,0,10*ROW('Sanitation Data'!C161)))</f>
        <v/>
      </c>
      <c r="CP167" s="36" t="str">
        <f ca="true">+IF(OFFSET('Sanitation Data'!$D$29,0,10*ROW('Sanitation Data'!D161))="","",OFFSET('Sanitation Data'!$D$29,0,10*ROW('Sanitation Data'!D161)))</f>
        <v/>
      </c>
      <c r="CQ167" s="36" t="str">
        <f ca="true">+IF(OFFSET('Sanitation Data'!$D$30,0,10*ROW('Sanitation Data'!D161))="","",OFFSET('Sanitation Data'!$D$30,0,10*ROW('Sanitation Data'!D161)))</f>
        <v/>
      </c>
      <c r="CR167" s="36" t="str">
        <f ca="true">+IF(OFFSET('Sanitation Data'!$D$31,0,10*ROW('Sanitation Data'!D161))="","",OFFSET('Sanitation Data'!$D$31,0,10*ROW('Sanitation Data'!D161)))</f>
        <v/>
      </c>
      <c r="CS167" s="36" t="str">
        <f ca="true">+IF(OFFSET('Sanitation Data'!$D$32,0,10*ROW('Sanitation Data'!D161))="","",OFFSET('Sanitation Data'!$D$32,0,10*ROW('Sanitation Data'!D161)))</f>
        <v/>
      </c>
      <c r="CT167" s="36" t="str">
        <f ca="true">+IF(OFFSET('Sanitation Data'!$D$33,0,10*ROW('Sanitation Data'!D161))="","",OFFSET('Sanitation Data'!$D$33,0,10*ROW('Sanitation Data'!D161)))</f>
        <v/>
      </c>
      <c r="CU167" s="36" t="str">
        <f ca="true">+IF(OFFSET('Sanitation Data'!$E$29,0,10*ROW('Sanitation Data'!E161))="","",OFFSET('Sanitation Data'!$E$29,0,10*ROW('Sanitation Data'!E161)))</f>
        <v/>
      </c>
      <c r="CV167" s="36" t="str">
        <f ca="true">+IF(OFFSET('Sanitation Data'!$E$30,0,10*ROW('Sanitation Data'!E161))="","",OFFSET('Sanitation Data'!$E$30,0,10*ROW('Sanitation Data'!E161)))</f>
        <v/>
      </c>
      <c r="CW167" s="36" t="str">
        <f ca="true">+IF(OFFSET('Sanitation Data'!$E$31,0,10*ROW('Sanitation Data'!E161))="","",OFFSET('Sanitation Data'!$E$31,0,10*ROW('Sanitation Data'!E161)))</f>
        <v/>
      </c>
      <c r="CX167" s="36" t="str">
        <f ca="true">+IF(OFFSET('Sanitation Data'!$E$32,0,10*ROW('Sanitation Data'!E161))="","",OFFSET('Sanitation Data'!$E$32,0,10*ROW('Sanitation Data'!E161)))</f>
        <v/>
      </c>
      <c r="CY167" s="36" t="str">
        <f ca="true">+IF(OFFSET('Sanitation Data'!$E$33,0,10*ROW('Sanitation Data'!E161))="","",OFFSET('Sanitation Data'!$E$33,0,10*ROW('Sanitation Data'!E161)))</f>
        <v/>
      </c>
      <c r="CZ167" s="36" t="str">
        <f ca="true">+IF(OFFSET('Sanitation Data'!$F$29,0,10*ROW('Sanitation Data'!F161))="","",OFFSET('Sanitation Data'!$F$29,0,10*ROW('Sanitation Data'!F161)))</f>
        <v/>
      </c>
      <c r="DA167" s="36" t="str">
        <f ca="true">+IF(OFFSET('Sanitation Data'!$F$30,0,10*ROW('Sanitation Data'!F161))="","",OFFSET('Sanitation Data'!$F$30,0,10*ROW('Sanitation Data'!F161)))</f>
        <v/>
      </c>
      <c r="DB167" s="36" t="str">
        <f ca="true">+IF(OFFSET('Sanitation Data'!$F$31,0,10*ROW('Sanitation Data'!F161))="","",OFFSET('Sanitation Data'!$F$31,0,10*ROW('Sanitation Data'!F161)))</f>
        <v/>
      </c>
      <c r="DC167" s="36" t="str">
        <f ca="true">+IF(OFFSET('Sanitation Data'!$F$32,0,10*ROW('Sanitation Data'!F161))="","",OFFSET('Sanitation Data'!$F$32,0,10*ROW('Sanitation Data'!F161)))</f>
        <v/>
      </c>
      <c r="DD167" s="36" t="str">
        <f ca="true">+IF(OFFSET('Sanitation Data'!$F$33,0,10*ROW('Sanitation Data'!F161))="","",OFFSET('Sanitation Data'!$F$33,0,10*ROW('Sanitation Data'!F161)))</f>
        <v/>
      </c>
      <c r="DE167" s="36" t="str">
        <f ca="true">+IF(OFFSET('Sanitation Data'!$G$29,0,10*ROW('Sanitation Data'!G161))="","",OFFSET('Sanitation Data'!$G$29,0,10*ROW('Sanitation Data'!G161)))</f>
        <v/>
      </c>
      <c r="DF167" s="36" t="str">
        <f ca="true">+IF(OFFSET('Sanitation Data'!$G$30,0,10*ROW('Sanitation Data'!G161))="","",OFFSET('Sanitation Data'!$G$30,0,10*ROW('Sanitation Data'!G161)))</f>
        <v/>
      </c>
      <c r="DG167" s="36" t="str">
        <f ca="true">+IF(OFFSET('Sanitation Data'!$G$31,0,10*ROW('Sanitation Data'!G161))="","",OFFSET('Sanitation Data'!$G$31,0,10*ROW('Sanitation Data'!G161)))</f>
        <v/>
      </c>
      <c r="DH167" s="36" t="str">
        <f ca="true">+IF(OFFSET('Sanitation Data'!$G$32,0,10*ROW('Sanitation Data'!G161))="","",OFFSET('Sanitation Data'!$G$32,0,10*ROW('Sanitation Data'!G161)))</f>
        <v/>
      </c>
      <c r="DI167" s="36" t="str">
        <f ca="true">+IF(OFFSET('Sanitation Data'!$G$33,0,10*ROW('Sanitation Data'!G161))="","",OFFSET('Sanitation Data'!$G$33,0,10*ROW('Sanitation Data'!G161)))</f>
        <v/>
      </c>
      <c r="DJ167" s="36" t="str">
        <f ca="true">+IF(OFFSET('Sanitation Data'!$H$29,0,10*ROW('Sanitation Data'!H161))="","",OFFSET('Sanitation Data'!$H$29,0,10*ROW('Sanitation Data'!H161)))</f>
        <v/>
      </c>
      <c r="DK167" s="36" t="str">
        <f ca="true">+IF(OFFSET('Sanitation Data'!$H$30,0,10*ROW('Sanitation Data'!H161))="","",OFFSET('Sanitation Data'!$H$30,0,10*ROW('Sanitation Data'!H161)))</f>
        <v/>
      </c>
      <c r="DL167" s="36" t="str">
        <f ca="true">+IF(OFFSET('Sanitation Data'!$H$31,0,10*ROW('Sanitation Data'!H161))="","",OFFSET('Sanitation Data'!$H$31,0,10*ROW('Sanitation Data'!H161)))</f>
        <v/>
      </c>
      <c r="DM167" s="36" t="str">
        <f ca="true">+IF(OFFSET('Sanitation Data'!$H$32,0,10*ROW('Sanitation Data'!H161))="","",OFFSET('Sanitation Data'!$H$32,0,10*ROW('Sanitation Data'!H161)))</f>
        <v/>
      </c>
      <c r="DN167" s="36" t="str">
        <f ca="true">+IF(OFFSET('Sanitation Data'!$H$33,0,10*ROW('Sanitation Data'!H161))="","",OFFSET('Sanitation Data'!$H$33,0,10*ROW('Sanitation Data'!H161)))</f>
        <v/>
      </c>
      <c r="DO167" s="36" t="str">
        <f ca="true">+IF(OFFSET('Hygiene Data'!$C$12,0,10*ROW('Hygiene Data'!C161))="","",OFFSET('Hygiene Data'!$C$12,0,10*ROW('Hygiene Data'!C161)))</f>
        <v/>
      </c>
      <c r="DP167" s="36" t="str">
        <f ca="true">+IF(OFFSET('Hygiene Data'!$C$13,0,10*ROW('Hygiene Data'!C161))="","",OFFSET('Hygiene Data'!$C$13,0,10*ROW('Hygiene Data'!C161)))</f>
        <v/>
      </c>
      <c r="DQ167" s="36" t="str">
        <f ca="true">+IF(OFFSET('Hygiene Data'!$C$14,0,10*ROW('Hygiene Data'!C161))="","",OFFSET('Hygiene Data'!$C$14,0,10*ROW('Hygiene Data'!C161)))</f>
        <v/>
      </c>
      <c r="DR167" s="36" t="str">
        <f ca="true">+IF(OFFSET('Hygiene Data'!$D$12,0,10*ROW('Hygiene Data'!D161))="","",OFFSET('Hygiene Data'!$D$12,0,10*ROW('Hygiene Data'!D161)))</f>
        <v/>
      </c>
      <c r="DS167" s="36" t="str">
        <f ca="true">+IF(OFFSET('Hygiene Data'!$D$13,0,10*ROW('Hygiene Data'!D161))="","",OFFSET('Hygiene Data'!$D$13,0,10*ROW('Hygiene Data'!D161)))</f>
        <v/>
      </c>
      <c r="DT167" s="36" t="str">
        <f ca="true">+IF(OFFSET('Hygiene Data'!$D$14,0,10*ROW('Hygiene Data'!D161))="","",OFFSET('Hygiene Data'!$D$14,0,10*ROW('Hygiene Data'!D161)))</f>
        <v/>
      </c>
      <c r="DU167" s="36" t="str">
        <f ca="true">+IF(OFFSET('Hygiene Data'!$E$12,0,10*ROW('Hygiene Data'!E161))="","",OFFSET('Hygiene Data'!$E$12,0,10*ROW('Hygiene Data'!E161)))</f>
        <v/>
      </c>
      <c r="DV167" s="36" t="str">
        <f ca="true">+IF(OFFSET('Hygiene Data'!$E$13,0,10*ROW('Hygiene Data'!E161))="","",OFFSET('Hygiene Data'!$E$13,0,10*ROW('Hygiene Data'!E161)))</f>
        <v/>
      </c>
      <c r="DW167" s="36" t="str">
        <f ca="true">+IF(OFFSET('Hygiene Data'!$E$14,0,10*ROW('Hygiene Data'!E161))="","",OFFSET('Hygiene Data'!$E$14,0,10*ROW('Hygiene Data'!E161)))</f>
        <v/>
      </c>
      <c r="DX167" s="36" t="str">
        <f ca="true">+IF(OFFSET('Hygiene Data'!$F$12,0,10*ROW('Hygiene Data'!F161))="","",OFFSET('Hygiene Data'!$F$12,0,10*ROW('Hygiene Data'!F161)))</f>
        <v/>
      </c>
      <c r="DY167" s="36" t="str">
        <f ca="true">+IF(OFFSET('Hygiene Data'!$F$13,0,10*ROW('Hygiene Data'!F161))="","",OFFSET('Hygiene Data'!$F$13,0,10*ROW('Hygiene Data'!F161)))</f>
        <v/>
      </c>
      <c r="DZ167" s="36" t="str">
        <f ca="true">+IF(OFFSET('Hygiene Data'!$F$14,0,10*ROW('Hygiene Data'!F161))="","",OFFSET('Hygiene Data'!$F$14,0,10*ROW('Hygiene Data'!F161)))</f>
        <v/>
      </c>
      <c r="EA167" s="36" t="str">
        <f ca="true">+IF(OFFSET('Hygiene Data'!$G$12,0,10*ROW('Hygiene Data'!G161))="","",OFFSET('Hygiene Data'!$G$12,0,10*ROW('Hygiene Data'!G161)))</f>
        <v/>
      </c>
      <c r="EB167" s="36" t="str">
        <f ca="true">+IF(OFFSET('Hygiene Data'!$G$13,0,10*ROW('Hygiene Data'!G161))="","",OFFSET('Hygiene Data'!$G$13,0,10*ROW('Hygiene Data'!G161)))</f>
        <v/>
      </c>
      <c r="EC167" s="36" t="str">
        <f ca="true">+IF(OFFSET('Hygiene Data'!$G$14,0,10*ROW('Hygiene Data'!G161))="","",OFFSET('Hygiene Data'!$G$14,0,10*ROW('Hygiene Data'!G161)))</f>
        <v/>
      </c>
      <c r="ED167" s="36" t="str">
        <f ca="true">+IF(OFFSET('Hygiene Data'!$H$12,0,10*ROW('Hygiene Data'!H161))="","",OFFSET('Hygiene Data'!$H$12,0,10*ROW('Hygiene Data'!H161)))</f>
        <v/>
      </c>
      <c r="EE167" s="36" t="str">
        <f ca="true">+IF(OFFSET('Hygiene Data'!$H$13,0,10*ROW('Hygiene Data'!H161))="","",OFFSET('Hygiene Data'!$H$13,0,10*ROW('Hygiene Data'!H161)))</f>
        <v/>
      </c>
      <c r="EF167" s="36" t="str">
        <f ca="true">+IF(OFFSET('Hygiene Data'!$H$14,0,10*ROW('Hygiene Data'!H161))="","",OFFSET('Hygiene Data'!$H$14,0,10*ROW('Hygiene Data'!H161)))</f>
        <v/>
      </c>
    </row>
    <row r="168" x14ac:dyDescent="0.2">
      <c r="A168" s="59" t="str">
        <f ca="true">+IF(OFFSET('Water Data'!$B$1,0,10*ROW('Water Data'!B165))="","",OFFSET('Water Data'!$B$1,0,10*ROW('Water Data'!B165)))</f>
        <v/>
      </c>
      <c r="B168" s="59" t="str">
        <f ca="true">+IF(OFFSET('Water Data'!$A$3,0,10*ROW('Water Data'!A165))="","",OFFSET('Water Data'!$A$3,0,10*ROW('Water Data'!A165)))</f>
        <v/>
      </c>
      <c r="C168" s="59" t="str">
        <f ca="true">+IF(OFFSET('Water Data'!$C$3,0,10*ROW('Water Data'!C165))="","",OFFSET('Water Data'!$C$3,0,10*ROW('Water Data'!C165)))</f>
        <v/>
      </c>
      <c r="D168" s="252"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52"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52"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52"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52"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52"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52"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52"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52"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52"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52"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52"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52"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52"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52"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52"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52"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52"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3"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3"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3"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3"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3"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3"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3"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3"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3"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3"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3"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3"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3"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3"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3"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3"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3"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3"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3"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3"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3"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3"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3"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3"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3"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3"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3"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3"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3"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3"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4"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4"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4"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4"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4"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4"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4"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4"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4"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4"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4"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4"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4"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4"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4"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4"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4"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4"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6" t="str">
        <f ca="true">+IF(OFFSET('Water Data'!$C$28,0,10*ROW('Water Data'!C162))="","",OFFSET('Water Data'!$C$28,0,10*ROW('Water Data'!C162)))</f>
        <v/>
      </c>
      <c r="BT168" s="36" t="str">
        <f ca="true">+IF(OFFSET('Water Data'!$C$29,0,10*ROW('Water Data'!C162))="","",OFFSET('Water Data'!$C$29,0,10*ROW('Water Data'!C162)))</f>
        <v/>
      </c>
      <c r="BU168" s="36" t="str">
        <f ca="true">+IF(OFFSET('Water Data'!$C$30,0,10*ROW('Water Data'!C162))="","",OFFSET('Water Data'!$C$30,0,10*ROW('Water Data'!C162)))</f>
        <v/>
      </c>
      <c r="BV168" s="36" t="str">
        <f ca="true">+IF(OFFSET('Water Data'!$D$28,0,10*ROW('Water Data'!D162))="","",OFFSET('Water Data'!$D$28,0,10*ROW('Water Data'!D162)))</f>
        <v/>
      </c>
      <c r="BW168" s="36" t="str">
        <f ca="true">+IF(OFFSET('Water Data'!$D$29,0,10*ROW('Water Data'!D162))="","",OFFSET('Water Data'!$D$29,0,10*ROW('Water Data'!D162)))</f>
        <v/>
      </c>
      <c r="BX168" s="36" t="str">
        <f ca="true">+IF(OFFSET('Water Data'!$D$30,0,10*ROW('Water Data'!D162))="","",OFFSET('Water Data'!$D$30,0,10*ROW('Water Data'!D162)))</f>
        <v/>
      </c>
      <c r="BY168" s="36" t="str">
        <f ca="true">+IF(OFFSET('Water Data'!$E$28,0,10*ROW('Water Data'!E162))="","",OFFSET('Water Data'!$E$28,0,10*ROW('Water Data'!E162)))</f>
        <v/>
      </c>
      <c r="BZ168" s="36" t="str">
        <f ca="true">+IF(OFFSET('Water Data'!$E$29,0,10*ROW('Water Data'!E162))="","",OFFSET('Water Data'!$E$29,0,10*ROW('Water Data'!E162)))</f>
        <v/>
      </c>
      <c r="CA168" s="36" t="str">
        <f ca="true">+IF(OFFSET('Water Data'!$E$30,0,10*ROW('Water Data'!E162))="","",OFFSET('Water Data'!$E$30,0,10*ROW('Water Data'!E162)))</f>
        <v/>
      </c>
      <c r="CB168" s="36" t="str">
        <f ca="true">+IF(OFFSET('Water Data'!$F$28,0,10*ROW('Water Data'!F162))="","",OFFSET('Water Data'!$F$28,0,10*ROW('Water Data'!F162)))</f>
        <v/>
      </c>
      <c r="CC168" s="36" t="str">
        <f ca="true">+IF(OFFSET('Water Data'!$F$29,0,10*ROW('Water Data'!F162))="","",OFFSET('Water Data'!$F$29,0,10*ROW('Water Data'!F162)))</f>
        <v/>
      </c>
      <c r="CD168" s="36" t="str">
        <f ca="true">+IF(OFFSET('Water Data'!$F$30,0,10*ROW('Water Data'!F162))="","",OFFSET('Water Data'!$F$30,0,10*ROW('Water Data'!F162)))</f>
        <v/>
      </c>
      <c r="CE168" s="36" t="str">
        <f ca="true">+IF(OFFSET('Water Data'!$G$28,0,10*ROW('Water Data'!G162))="","",OFFSET('Water Data'!$G$28,0,10*ROW('Water Data'!G162)))</f>
        <v/>
      </c>
      <c r="CF168" s="36" t="str">
        <f ca="true">+IF(OFFSET('Water Data'!$G$29,0,10*ROW('Water Data'!G162))="","",OFFSET('Water Data'!$G$29,0,10*ROW('Water Data'!G162)))</f>
        <v/>
      </c>
      <c r="CG168" s="36" t="str">
        <f ca="true">+IF(OFFSET('Water Data'!$G$30,0,10*ROW('Water Data'!G162))="","",OFFSET('Water Data'!$G$30,0,10*ROW('Water Data'!G162)))</f>
        <v/>
      </c>
      <c r="CH168" s="36" t="str">
        <f ca="true">+IF(OFFSET('Water Data'!$H$28,0,10*ROW('Water Data'!H162))="","",OFFSET('Water Data'!$H$28,0,10*ROW('Water Data'!H162)))</f>
        <v/>
      </c>
      <c r="CI168" s="36" t="str">
        <f ca="true">+IF(OFFSET('Water Data'!$H$29,0,10*ROW('Water Data'!H162))="","",OFFSET('Water Data'!$H$29,0,10*ROW('Water Data'!H162)))</f>
        <v/>
      </c>
      <c r="CJ168" s="36" t="str">
        <f ca="true">+IF(OFFSET('Water Data'!$H$30,0,10*ROW('Water Data'!H162))="","",OFFSET('Water Data'!$H$30,0,10*ROW('Water Data'!H162)))</f>
        <v/>
      </c>
      <c r="CK168" s="36" t="str">
        <f ca="true">+IF(OFFSET('Sanitation Data'!$C$29,0,10*ROW('Sanitation Data'!C162))="","",OFFSET('Sanitation Data'!$C$29,0,10*ROW('Sanitation Data'!C162)))</f>
        <v/>
      </c>
      <c r="CL168" s="36" t="str">
        <f ca="true">+IF(OFFSET('Sanitation Data'!$C$30,0,10*ROW('Sanitation Data'!C162))="","",OFFSET('Sanitation Data'!$C$30,0,10*ROW('Sanitation Data'!C162)))</f>
        <v/>
      </c>
      <c r="CM168" s="36" t="str">
        <f ca="true">+IF(OFFSET('Sanitation Data'!$C$31,0,10*ROW('Sanitation Data'!C162))="","",OFFSET('Sanitation Data'!$C$31,0,10*ROW('Sanitation Data'!C162)))</f>
        <v/>
      </c>
      <c r="CN168" s="36" t="str">
        <f ca="true">+IF(OFFSET('Sanitation Data'!$C$32,0,10*ROW('Sanitation Data'!C162))="","",OFFSET('Sanitation Data'!$C$32,0,10*ROW('Sanitation Data'!C162)))</f>
        <v/>
      </c>
      <c r="CO168" s="36" t="str">
        <f ca="true">+IF(OFFSET('Sanitation Data'!$C$33,0,10*ROW('Sanitation Data'!C162))="","",OFFSET('Sanitation Data'!$C$33,0,10*ROW('Sanitation Data'!C162)))</f>
        <v/>
      </c>
      <c r="CP168" s="36" t="str">
        <f ca="true">+IF(OFFSET('Sanitation Data'!$D$29,0,10*ROW('Sanitation Data'!D162))="","",OFFSET('Sanitation Data'!$D$29,0,10*ROW('Sanitation Data'!D162)))</f>
        <v/>
      </c>
      <c r="CQ168" s="36" t="str">
        <f ca="true">+IF(OFFSET('Sanitation Data'!$D$30,0,10*ROW('Sanitation Data'!D162))="","",OFFSET('Sanitation Data'!$D$30,0,10*ROW('Sanitation Data'!D162)))</f>
        <v/>
      </c>
      <c r="CR168" s="36" t="str">
        <f ca="true">+IF(OFFSET('Sanitation Data'!$D$31,0,10*ROW('Sanitation Data'!D162))="","",OFFSET('Sanitation Data'!$D$31,0,10*ROW('Sanitation Data'!D162)))</f>
        <v/>
      </c>
      <c r="CS168" s="36" t="str">
        <f ca="true">+IF(OFFSET('Sanitation Data'!$D$32,0,10*ROW('Sanitation Data'!D162))="","",OFFSET('Sanitation Data'!$D$32,0,10*ROW('Sanitation Data'!D162)))</f>
        <v/>
      </c>
      <c r="CT168" s="36" t="str">
        <f ca="true">+IF(OFFSET('Sanitation Data'!$D$33,0,10*ROW('Sanitation Data'!D162))="","",OFFSET('Sanitation Data'!$D$33,0,10*ROW('Sanitation Data'!D162)))</f>
        <v/>
      </c>
      <c r="CU168" s="36" t="str">
        <f ca="true">+IF(OFFSET('Sanitation Data'!$E$29,0,10*ROW('Sanitation Data'!E162))="","",OFFSET('Sanitation Data'!$E$29,0,10*ROW('Sanitation Data'!E162)))</f>
        <v/>
      </c>
      <c r="CV168" s="36" t="str">
        <f ca="true">+IF(OFFSET('Sanitation Data'!$E$30,0,10*ROW('Sanitation Data'!E162))="","",OFFSET('Sanitation Data'!$E$30,0,10*ROW('Sanitation Data'!E162)))</f>
        <v/>
      </c>
      <c r="CW168" s="36" t="str">
        <f ca="true">+IF(OFFSET('Sanitation Data'!$E$31,0,10*ROW('Sanitation Data'!E162))="","",OFFSET('Sanitation Data'!$E$31,0,10*ROW('Sanitation Data'!E162)))</f>
        <v/>
      </c>
      <c r="CX168" s="36" t="str">
        <f ca="true">+IF(OFFSET('Sanitation Data'!$E$32,0,10*ROW('Sanitation Data'!E162))="","",OFFSET('Sanitation Data'!$E$32,0,10*ROW('Sanitation Data'!E162)))</f>
        <v/>
      </c>
      <c r="CY168" s="36" t="str">
        <f ca="true">+IF(OFFSET('Sanitation Data'!$E$33,0,10*ROW('Sanitation Data'!E162))="","",OFFSET('Sanitation Data'!$E$33,0,10*ROW('Sanitation Data'!E162)))</f>
        <v/>
      </c>
      <c r="CZ168" s="36" t="str">
        <f ca="true">+IF(OFFSET('Sanitation Data'!$F$29,0,10*ROW('Sanitation Data'!F162))="","",OFFSET('Sanitation Data'!$F$29,0,10*ROW('Sanitation Data'!F162)))</f>
        <v/>
      </c>
      <c r="DA168" s="36" t="str">
        <f ca="true">+IF(OFFSET('Sanitation Data'!$F$30,0,10*ROW('Sanitation Data'!F162))="","",OFFSET('Sanitation Data'!$F$30,0,10*ROW('Sanitation Data'!F162)))</f>
        <v/>
      </c>
      <c r="DB168" s="36" t="str">
        <f ca="true">+IF(OFFSET('Sanitation Data'!$F$31,0,10*ROW('Sanitation Data'!F162))="","",OFFSET('Sanitation Data'!$F$31,0,10*ROW('Sanitation Data'!F162)))</f>
        <v/>
      </c>
      <c r="DC168" s="36" t="str">
        <f ca="true">+IF(OFFSET('Sanitation Data'!$F$32,0,10*ROW('Sanitation Data'!F162))="","",OFFSET('Sanitation Data'!$F$32,0,10*ROW('Sanitation Data'!F162)))</f>
        <v/>
      </c>
      <c r="DD168" s="36" t="str">
        <f ca="true">+IF(OFFSET('Sanitation Data'!$F$33,0,10*ROW('Sanitation Data'!F162))="","",OFFSET('Sanitation Data'!$F$33,0,10*ROW('Sanitation Data'!F162)))</f>
        <v/>
      </c>
      <c r="DE168" s="36" t="str">
        <f ca="true">+IF(OFFSET('Sanitation Data'!$G$29,0,10*ROW('Sanitation Data'!G162))="","",OFFSET('Sanitation Data'!$G$29,0,10*ROW('Sanitation Data'!G162)))</f>
        <v/>
      </c>
      <c r="DF168" s="36" t="str">
        <f ca="true">+IF(OFFSET('Sanitation Data'!$G$30,0,10*ROW('Sanitation Data'!G162))="","",OFFSET('Sanitation Data'!$G$30,0,10*ROW('Sanitation Data'!G162)))</f>
        <v/>
      </c>
      <c r="DG168" s="36" t="str">
        <f ca="true">+IF(OFFSET('Sanitation Data'!$G$31,0,10*ROW('Sanitation Data'!G162))="","",OFFSET('Sanitation Data'!$G$31,0,10*ROW('Sanitation Data'!G162)))</f>
        <v/>
      </c>
      <c r="DH168" s="36" t="str">
        <f ca="true">+IF(OFFSET('Sanitation Data'!$G$32,0,10*ROW('Sanitation Data'!G162))="","",OFFSET('Sanitation Data'!$G$32,0,10*ROW('Sanitation Data'!G162)))</f>
        <v/>
      </c>
      <c r="DI168" s="36" t="str">
        <f ca="true">+IF(OFFSET('Sanitation Data'!$G$33,0,10*ROW('Sanitation Data'!G162))="","",OFFSET('Sanitation Data'!$G$33,0,10*ROW('Sanitation Data'!G162)))</f>
        <v/>
      </c>
      <c r="DJ168" s="36" t="str">
        <f ca="true">+IF(OFFSET('Sanitation Data'!$H$29,0,10*ROW('Sanitation Data'!H162))="","",OFFSET('Sanitation Data'!$H$29,0,10*ROW('Sanitation Data'!H162)))</f>
        <v/>
      </c>
      <c r="DK168" s="36" t="str">
        <f ca="true">+IF(OFFSET('Sanitation Data'!$H$30,0,10*ROW('Sanitation Data'!H162))="","",OFFSET('Sanitation Data'!$H$30,0,10*ROW('Sanitation Data'!H162)))</f>
        <v/>
      </c>
      <c r="DL168" s="36" t="str">
        <f ca="true">+IF(OFFSET('Sanitation Data'!$H$31,0,10*ROW('Sanitation Data'!H162))="","",OFFSET('Sanitation Data'!$H$31,0,10*ROW('Sanitation Data'!H162)))</f>
        <v/>
      </c>
      <c r="DM168" s="36" t="str">
        <f ca="true">+IF(OFFSET('Sanitation Data'!$H$32,0,10*ROW('Sanitation Data'!H162))="","",OFFSET('Sanitation Data'!$H$32,0,10*ROW('Sanitation Data'!H162)))</f>
        <v/>
      </c>
      <c r="DN168" s="36" t="str">
        <f ca="true">+IF(OFFSET('Sanitation Data'!$H$33,0,10*ROW('Sanitation Data'!H162))="","",OFFSET('Sanitation Data'!$H$33,0,10*ROW('Sanitation Data'!H162)))</f>
        <v/>
      </c>
      <c r="DO168" s="36" t="str">
        <f ca="true">+IF(OFFSET('Hygiene Data'!$C$12,0,10*ROW('Hygiene Data'!C162))="","",OFFSET('Hygiene Data'!$C$12,0,10*ROW('Hygiene Data'!C162)))</f>
        <v/>
      </c>
      <c r="DP168" s="36" t="str">
        <f ca="true">+IF(OFFSET('Hygiene Data'!$C$13,0,10*ROW('Hygiene Data'!C162))="","",OFFSET('Hygiene Data'!$C$13,0,10*ROW('Hygiene Data'!C162)))</f>
        <v/>
      </c>
      <c r="DQ168" s="36" t="str">
        <f ca="true">+IF(OFFSET('Hygiene Data'!$C$14,0,10*ROW('Hygiene Data'!C162))="","",OFFSET('Hygiene Data'!$C$14,0,10*ROW('Hygiene Data'!C162)))</f>
        <v/>
      </c>
      <c r="DR168" s="36" t="str">
        <f ca="true">+IF(OFFSET('Hygiene Data'!$D$12,0,10*ROW('Hygiene Data'!D162))="","",OFFSET('Hygiene Data'!$D$12,0,10*ROW('Hygiene Data'!D162)))</f>
        <v/>
      </c>
      <c r="DS168" s="36" t="str">
        <f ca="true">+IF(OFFSET('Hygiene Data'!$D$13,0,10*ROW('Hygiene Data'!D162))="","",OFFSET('Hygiene Data'!$D$13,0,10*ROW('Hygiene Data'!D162)))</f>
        <v/>
      </c>
      <c r="DT168" s="36" t="str">
        <f ca="true">+IF(OFFSET('Hygiene Data'!$D$14,0,10*ROW('Hygiene Data'!D162))="","",OFFSET('Hygiene Data'!$D$14,0,10*ROW('Hygiene Data'!D162)))</f>
        <v/>
      </c>
      <c r="DU168" s="36" t="str">
        <f ca="true">+IF(OFFSET('Hygiene Data'!$E$12,0,10*ROW('Hygiene Data'!E162))="","",OFFSET('Hygiene Data'!$E$12,0,10*ROW('Hygiene Data'!E162)))</f>
        <v/>
      </c>
      <c r="DV168" s="36" t="str">
        <f ca="true">+IF(OFFSET('Hygiene Data'!$E$13,0,10*ROW('Hygiene Data'!E162))="","",OFFSET('Hygiene Data'!$E$13,0,10*ROW('Hygiene Data'!E162)))</f>
        <v/>
      </c>
      <c r="DW168" s="36" t="str">
        <f ca="true">+IF(OFFSET('Hygiene Data'!$E$14,0,10*ROW('Hygiene Data'!E162))="","",OFFSET('Hygiene Data'!$E$14,0,10*ROW('Hygiene Data'!E162)))</f>
        <v/>
      </c>
      <c r="DX168" s="36" t="str">
        <f ca="true">+IF(OFFSET('Hygiene Data'!$F$12,0,10*ROW('Hygiene Data'!F162))="","",OFFSET('Hygiene Data'!$F$12,0,10*ROW('Hygiene Data'!F162)))</f>
        <v/>
      </c>
      <c r="DY168" s="36" t="str">
        <f ca="true">+IF(OFFSET('Hygiene Data'!$F$13,0,10*ROW('Hygiene Data'!F162))="","",OFFSET('Hygiene Data'!$F$13,0,10*ROW('Hygiene Data'!F162)))</f>
        <v/>
      </c>
      <c r="DZ168" s="36" t="str">
        <f ca="true">+IF(OFFSET('Hygiene Data'!$F$14,0,10*ROW('Hygiene Data'!F162))="","",OFFSET('Hygiene Data'!$F$14,0,10*ROW('Hygiene Data'!F162)))</f>
        <v/>
      </c>
      <c r="EA168" s="36" t="str">
        <f ca="true">+IF(OFFSET('Hygiene Data'!$G$12,0,10*ROW('Hygiene Data'!G162))="","",OFFSET('Hygiene Data'!$G$12,0,10*ROW('Hygiene Data'!G162)))</f>
        <v/>
      </c>
      <c r="EB168" s="36" t="str">
        <f ca="true">+IF(OFFSET('Hygiene Data'!$G$13,0,10*ROW('Hygiene Data'!G162))="","",OFFSET('Hygiene Data'!$G$13,0,10*ROW('Hygiene Data'!G162)))</f>
        <v/>
      </c>
      <c r="EC168" s="36" t="str">
        <f ca="true">+IF(OFFSET('Hygiene Data'!$G$14,0,10*ROW('Hygiene Data'!G162))="","",OFFSET('Hygiene Data'!$G$14,0,10*ROW('Hygiene Data'!G162)))</f>
        <v/>
      </c>
      <c r="ED168" s="36" t="str">
        <f ca="true">+IF(OFFSET('Hygiene Data'!$H$12,0,10*ROW('Hygiene Data'!H162))="","",OFFSET('Hygiene Data'!$H$12,0,10*ROW('Hygiene Data'!H162)))</f>
        <v/>
      </c>
      <c r="EE168" s="36" t="str">
        <f ca="true">+IF(OFFSET('Hygiene Data'!$H$13,0,10*ROW('Hygiene Data'!H162))="","",OFFSET('Hygiene Data'!$H$13,0,10*ROW('Hygiene Data'!H162)))</f>
        <v/>
      </c>
      <c r="EF168" s="36" t="str">
        <f ca="true">+IF(OFFSET('Hygiene Data'!$H$14,0,10*ROW('Hygiene Data'!H162))="","",OFFSET('Hygiene Data'!$H$14,0,10*ROW('Hygiene Data'!H162)))</f>
        <v/>
      </c>
    </row>
    <row r="169" x14ac:dyDescent="0.2">
      <c r="A169" s="59" t="str">
        <f ca="true">+IF(OFFSET('Water Data'!$B$1,0,10*ROW('Water Data'!B166))="","",OFFSET('Water Data'!$B$1,0,10*ROW('Water Data'!B166)))</f>
        <v/>
      </c>
      <c r="B169" s="59" t="str">
        <f ca="true">+IF(OFFSET('Water Data'!$A$3,0,10*ROW('Water Data'!A166))="","",OFFSET('Water Data'!$A$3,0,10*ROW('Water Data'!A166)))</f>
        <v/>
      </c>
      <c r="C169" s="59" t="str">
        <f ca="true">+IF(OFFSET('Water Data'!$C$3,0,10*ROW('Water Data'!C166))="","",OFFSET('Water Data'!$C$3,0,10*ROW('Water Data'!C166)))</f>
        <v/>
      </c>
      <c r="D169" s="252"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52"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52"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52"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52"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52"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52"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52"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52"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52"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52"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52"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52"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52"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52"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52"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52"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52"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3"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3"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3"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3"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3"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3"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3"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3"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3"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3"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3"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3"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3"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3"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3"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3"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3"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3"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3"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3"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3"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3"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3"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3"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3"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3"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3"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3"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3"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3"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4"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4"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4"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4"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4"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4"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4"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4"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4"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4"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4"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4"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4"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4"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4"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4"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4"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4"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6" t="str">
        <f ca="true">+IF(OFFSET('Water Data'!$C$28,0,10*ROW('Water Data'!C163))="","",OFFSET('Water Data'!$C$28,0,10*ROW('Water Data'!C163)))</f>
        <v/>
      </c>
      <c r="BT169" s="36" t="str">
        <f ca="true">+IF(OFFSET('Water Data'!$C$29,0,10*ROW('Water Data'!C163))="","",OFFSET('Water Data'!$C$29,0,10*ROW('Water Data'!C163)))</f>
        <v/>
      </c>
      <c r="BU169" s="36" t="str">
        <f ca="true">+IF(OFFSET('Water Data'!$C$30,0,10*ROW('Water Data'!C163))="","",OFFSET('Water Data'!$C$30,0,10*ROW('Water Data'!C163)))</f>
        <v/>
      </c>
      <c r="BV169" s="36" t="str">
        <f ca="true">+IF(OFFSET('Water Data'!$D$28,0,10*ROW('Water Data'!D163))="","",OFFSET('Water Data'!$D$28,0,10*ROW('Water Data'!D163)))</f>
        <v/>
      </c>
      <c r="BW169" s="36" t="str">
        <f ca="true">+IF(OFFSET('Water Data'!$D$29,0,10*ROW('Water Data'!D163))="","",OFFSET('Water Data'!$D$29,0,10*ROW('Water Data'!D163)))</f>
        <v/>
      </c>
      <c r="BX169" s="36" t="str">
        <f ca="true">+IF(OFFSET('Water Data'!$D$30,0,10*ROW('Water Data'!D163))="","",OFFSET('Water Data'!$D$30,0,10*ROW('Water Data'!D163)))</f>
        <v/>
      </c>
      <c r="BY169" s="36" t="str">
        <f ca="true">+IF(OFFSET('Water Data'!$E$28,0,10*ROW('Water Data'!E163))="","",OFFSET('Water Data'!$E$28,0,10*ROW('Water Data'!E163)))</f>
        <v/>
      </c>
      <c r="BZ169" s="36" t="str">
        <f ca="true">+IF(OFFSET('Water Data'!$E$29,0,10*ROW('Water Data'!E163))="","",OFFSET('Water Data'!$E$29,0,10*ROW('Water Data'!E163)))</f>
        <v/>
      </c>
      <c r="CA169" s="36" t="str">
        <f ca="true">+IF(OFFSET('Water Data'!$E$30,0,10*ROW('Water Data'!E163))="","",OFFSET('Water Data'!$E$30,0,10*ROW('Water Data'!E163)))</f>
        <v/>
      </c>
      <c r="CB169" s="36" t="str">
        <f ca="true">+IF(OFFSET('Water Data'!$F$28,0,10*ROW('Water Data'!F163))="","",OFFSET('Water Data'!$F$28,0,10*ROW('Water Data'!F163)))</f>
        <v/>
      </c>
      <c r="CC169" s="36" t="str">
        <f ca="true">+IF(OFFSET('Water Data'!$F$29,0,10*ROW('Water Data'!F163))="","",OFFSET('Water Data'!$F$29,0,10*ROW('Water Data'!F163)))</f>
        <v/>
      </c>
      <c r="CD169" s="36" t="str">
        <f ca="true">+IF(OFFSET('Water Data'!$F$30,0,10*ROW('Water Data'!F163))="","",OFFSET('Water Data'!$F$30,0,10*ROW('Water Data'!F163)))</f>
        <v/>
      </c>
      <c r="CE169" s="36" t="str">
        <f ca="true">+IF(OFFSET('Water Data'!$G$28,0,10*ROW('Water Data'!G163))="","",OFFSET('Water Data'!$G$28,0,10*ROW('Water Data'!G163)))</f>
        <v/>
      </c>
      <c r="CF169" s="36" t="str">
        <f ca="true">+IF(OFFSET('Water Data'!$G$29,0,10*ROW('Water Data'!G163))="","",OFFSET('Water Data'!$G$29,0,10*ROW('Water Data'!G163)))</f>
        <v/>
      </c>
      <c r="CG169" s="36" t="str">
        <f ca="true">+IF(OFFSET('Water Data'!$G$30,0,10*ROW('Water Data'!G163))="","",OFFSET('Water Data'!$G$30,0,10*ROW('Water Data'!G163)))</f>
        <v/>
      </c>
      <c r="CH169" s="36" t="str">
        <f ca="true">+IF(OFFSET('Water Data'!$H$28,0,10*ROW('Water Data'!H163))="","",OFFSET('Water Data'!$H$28,0,10*ROW('Water Data'!H163)))</f>
        <v/>
      </c>
      <c r="CI169" s="36" t="str">
        <f ca="true">+IF(OFFSET('Water Data'!$H$29,0,10*ROW('Water Data'!H163))="","",OFFSET('Water Data'!$H$29,0,10*ROW('Water Data'!H163)))</f>
        <v/>
      </c>
      <c r="CJ169" s="36" t="str">
        <f ca="true">+IF(OFFSET('Water Data'!$H$30,0,10*ROW('Water Data'!H163))="","",OFFSET('Water Data'!$H$30,0,10*ROW('Water Data'!H163)))</f>
        <v/>
      </c>
      <c r="CK169" s="36" t="str">
        <f ca="true">+IF(OFFSET('Sanitation Data'!$C$29,0,10*ROW('Sanitation Data'!C163))="","",OFFSET('Sanitation Data'!$C$29,0,10*ROW('Sanitation Data'!C163)))</f>
        <v/>
      </c>
      <c r="CL169" s="36" t="str">
        <f ca="true">+IF(OFFSET('Sanitation Data'!$C$30,0,10*ROW('Sanitation Data'!C163))="","",OFFSET('Sanitation Data'!$C$30,0,10*ROW('Sanitation Data'!C163)))</f>
        <v/>
      </c>
      <c r="CM169" s="36" t="str">
        <f ca="true">+IF(OFFSET('Sanitation Data'!$C$31,0,10*ROW('Sanitation Data'!C163))="","",OFFSET('Sanitation Data'!$C$31,0,10*ROW('Sanitation Data'!C163)))</f>
        <v/>
      </c>
      <c r="CN169" s="36" t="str">
        <f ca="true">+IF(OFFSET('Sanitation Data'!$C$32,0,10*ROW('Sanitation Data'!C163))="","",OFFSET('Sanitation Data'!$C$32,0,10*ROW('Sanitation Data'!C163)))</f>
        <v/>
      </c>
      <c r="CO169" s="36" t="str">
        <f ca="true">+IF(OFFSET('Sanitation Data'!$C$33,0,10*ROW('Sanitation Data'!C163))="","",OFFSET('Sanitation Data'!$C$33,0,10*ROW('Sanitation Data'!C163)))</f>
        <v/>
      </c>
      <c r="CP169" s="36" t="str">
        <f ca="true">+IF(OFFSET('Sanitation Data'!$D$29,0,10*ROW('Sanitation Data'!D163))="","",OFFSET('Sanitation Data'!$D$29,0,10*ROW('Sanitation Data'!D163)))</f>
        <v/>
      </c>
      <c r="CQ169" s="36" t="str">
        <f ca="true">+IF(OFFSET('Sanitation Data'!$D$30,0,10*ROW('Sanitation Data'!D163))="","",OFFSET('Sanitation Data'!$D$30,0,10*ROW('Sanitation Data'!D163)))</f>
        <v/>
      </c>
      <c r="CR169" s="36" t="str">
        <f ca="true">+IF(OFFSET('Sanitation Data'!$D$31,0,10*ROW('Sanitation Data'!D163))="","",OFFSET('Sanitation Data'!$D$31,0,10*ROW('Sanitation Data'!D163)))</f>
        <v/>
      </c>
      <c r="CS169" s="36" t="str">
        <f ca="true">+IF(OFFSET('Sanitation Data'!$D$32,0,10*ROW('Sanitation Data'!D163))="","",OFFSET('Sanitation Data'!$D$32,0,10*ROW('Sanitation Data'!D163)))</f>
        <v/>
      </c>
      <c r="CT169" s="36" t="str">
        <f ca="true">+IF(OFFSET('Sanitation Data'!$D$33,0,10*ROW('Sanitation Data'!D163))="","",OFFSET('Sanitation Data'!$D$33,0,10*ROW('Sanitation Data'!D163)))</f>
        <v/>
      </c>
      <c r="CU169" s="36" t="str">
        <f ca="true">+IF(OFFSET('Sanitation Data'!$E$29,0,10*ROW('Sanitation Data'!E163))="","",OFFSET('Sanitation Data'!$E$29,0,10*ROW('Sanitation Data'!E163)))</f>
        <v/>
      </c>
      <c r="CV169" s="36" t="str">
        <f ca="true">+IF(OFFSET('Sanitation Data'!$E$30,0,10*ROW('Sanitation Data'!E163))="","",OFFSET('Sanitation Data'!$E$30,0,10*ROW('Sanitation Data'!E163)))</f>
        <v/>
      </c>
      <c r="CW169" s="36" t="str">
        <f ca="true">+IF(OFFSET('Sanitation Data'!$E$31,0,10*ROW('Sanitation Data'!E163))="","",OFFSET('Sanitation Data'!$E$31,0,10*ROW('Sanitation Data'!E163)))</f>
        <v/>
      </c>
      <c r="CX169" s="36" t="str">
        <f ca="true">+IF(OFFSET('Sanitation Data'!$E$32,0,10*ROW('Sanitation Data'!E163))="","",OFFSET('Sanitation Data'!$E$32,0,10*ROW('Sanitation Data'!E163)))</f>
        <v/>
      </c>
      <c r="CY169" s="36" t="str">
        <f ca="true">+IF(OFFSET('Sanitation Data'!$E$33,0,10*ROW('Sanitation Data'!E163))="","",OFFSET('Sanitation Data'!$E$33,0,10*ROW('Sanitation Data'!E163)))</f>
        <v/>
      </c>
      <c r="CZ169" s="36" t="str">
        <f ca="true">+IF(OFFSET('Sanitation Data'!$F$29,0,10*ROW('Sanitation Data'!F163))="","",OFFSET('Sanitation Data'!$F$29,0,10*ROW('Sanitation Data'!F163)))</f>
        <v/>
      </c>
      <c r="DA169" s="36" t="str">
        <f ca="true">+IF(OFFSET('Sanitation Data'!$F$30,0,10*ROW('Sanitation Data'!F163))="","",OFFSET('Sanitation Data'!$F$30,0,10*ROW('Sanitation Data'!F163)))</f>
        <v/>
      </c>
      <c r="DB169" s="36" t="str">
        <f ca="true">+IF(OFFSET('Sanitation Data'!$F$31,0,10*ROW('Sanitation Data'!F163))="","",OFFSET('Sanitation Data'!$F$31,0,10*ROW('Sanitation Data'!F163)))</f>
        <v/>
      </c>
      <c r="DC169" s="36" t="str">
        <f ca="true">+IF(OFFSET('Sanitation Data'!$F$32,0,10*ROW('Sanitation Data'!F163))="","",OFFSET('Sanitation Data'!$F$32,0,10*ROW('Sanitation Data'!F163)))</f>
        <v/>
      </c>
      <c r="DD169" s="36" t="str">
        <f ca="true">+IF(OFFSET('Sanitation Data'!$F$33,0,10*ROW('Sanitation Data'!F163))="","",OFFSET('Sanitation Data'!$F$33,0,10*ROW('Sanitation Data'!F163)))</f>
        <v/>
      </c>
      <c r="DE169" s="36" t="str">
        <f ca="true">+IF(OFFSET('Sanitation Data'!$G$29,0,10*ROW('Sanitation Data'!G163))="","",OFFSET('Sanitation Data'!$G$29,0,10*ROW('Sanitation Data'!G163)))</f>
        <v/>
      </c>
      <c r="DF169" s="36" t="str">
        <f ca="true">+IF(OFFSET('Sanitation Data'!$G$30,0,10*ROW('Sanitation Data'!G163))="","",OFFSET('Sanitation Data'!$G$30,0,10*ROW('Sanitation Data'!G163)))</f>
        <v/>
      </c>
      <c r="DG169" s="36" t="str">
        <f ca="true">+IF(OFFSET('Sanitation Data'!$G$31,0,10*ROW('Sanitation Data'!G163))="","",OFFSET('Sanitation Data'!$G$31,0,10*ROW('Sanitation Data'!G163)))</f>
        <v/>
      </c>
      <c r="DH169" s="36" t="str">
        <f ca="true">+IF(OFFSET('Sanitation Data'!$G$32,0,10*ROW('Sanitation Data'!G163))="","",OFFSET('Sanitation Data'!$G$32,0,10*ROW('Sanitation Data'!G163)))</f>
        <v/>
      </c>
      <c r="DI169" s="36" t="str">
        <f ca="true">+IF(OFFSET('Sanitation Data'!$G$33,0,10*ROW('Sanitation Data'!G163))="","",OFFSET('Sanitation Data'!$G$33,0,10*ROW('Sanitation Data'!G163)))</f>
        <v/>
      </c>
      <c r="DJ169" s="36" t="str">
        <f ca="true">+IF(OFFSET('Sanitation Data'!$H$29,0,10*ROW('Sanitation Data'!H163))="","",OFFSET('Sanitation Data'!$H$29,0,10*ROW('Sanitation Data'!H163)))</f>
        <v/>
      </c>
      <c r="DK169" s="36" t="str">
        <f ca="true">+IF(OFFSET('Sanitation Data'!$H$30,0,10*ROW('Sanitation Data'!H163))="","",OFFSET('Sanitation Data'!$H$30,0,10*ROW('Sanitation Data'!H163)))</f>
        <v/>
      </c>
      <c r="DL169" s="36" t="str">
        <f ca="true">+IF(OFFSET('Sanitation Data'!$H$31,0,10*ROW('Sanitation Data'!H163))="","",OFFSET('Sanitation Data'!$H$31,0,10*ROW('Sanitation Data'!H163)))</f>
        <v/>
      </c>
      <c r="DM169" s="36" t="str">
        <f ca="true">+IF(OFFSET('Sanitation Data'!$H$32,0,10*ROW('Sanitation Data'!H163))="","",OFFSET('Sanitation Data'!$H$32,0,10*ROW('Sanitation Data'!H163)))</f>
        <v/>
      </c>
      <c r="DN169" s="36" t="str">
        <f ca="true">+IF(OFFSET('Sanitation Data'!$H$33,0,10*ROW('Sanitation Data'!H163))="","",OFFSET('Sanitation Data'!$H$33,0,10*ROW('Sanitation Data'!H163)))</f>
        <v/>
      </c>
      <c r="DO169" s="36" t="str">
        <f ca="true">+IF(OFFSET('Hygiene Data'!$C$12,0,10*ROW('Hygiene Data'!C163))="","",OFFSET('Hygiene Data'!$C$12,0,10*ROW('Hygiene Data'!C163)))</f>
        <v/>
      </c>
      <c r="DP169" s="36" t="str">
        <f ca="true">+IF(OFFSET('Hygiene Data'!$C$13,0,10*ROW('Hygiene Data'!C163))="","",OFFSET('Hygiene Data'!$C$13,0,10*ROW('Hygiene Data'!C163)))</f>
        <v/>
      </c>
      <c r="DQ169" s="36" t="str">
        <f ca="true">+IF(OFFSET('Hygiene Data'!$C$14,0,10*ROW('Hygiene Data'!C163))="","",OFFSET('Hygiene Data'!$C$14,0,10*ROW('Hygiene Data'!C163)))</f>
        <v/>
      </c>
      <c r="DR169" s="36" t="str">
        <f ca="true">+IF(OFFSET('Hygiene Data'!$D$12,0,10*ROW('Hygiene Data'!D163))="","",OFFSET('Hygiene Data'!$D$12,0,10*ROW('Hygiene Data'!D163)))</f>
        <v/>
      </c>
      <c r="DS169" s="36" t="str">
        <f ca="true">+IF(OFFSET('Hygiene Data'!$D$13,0,10*ROW('Hygiene Data'!D163))="","",OFFSET('Hygiene Data'!$D$13,0,10*ROW('Hygiene Data'!D163)))</f>
        <v/>
      </c>
      <c r="DT169" s="36" t="str">
        <f ca="true">+IF(OFFSET('Hygiene Data'!$D$14,0,10*ROW('Hygiene Data'!D163))="","",OFFSET('Hygiene Data'!$D$14,0,10*ROW('Hygiene Data'!D163)))</f>
        <v/>
      </c>
      <c r="DU169" s="36" t="str">
        <f ca="true">+IF(OFFSET('Hygiene Data'!$E$12,0,10*ROW('Hygiene Data'!E163))="","",OFFSET('Hygiene Data'!$E$12,0,10*ROW('Hygiene Data'!E163)))</f>
        <v/>
      </c>
      <c r="DV169" s="36" t="str">
        <f ca="true">+IF(OFFSET('Hygiene Data'!$E$13,0,10*ROW('Hygiene Data'!E163))="","",OFFSET('Hygiene Data'!$E$13,0,10*ROW('Hygiene Data'!E163)))</f>
        <v/>
      </c>
      <c r="DW169" s="36" t="str">
        <f ca="true">+IF(OFFSET('Hygiene Data'!$E$14,0,10*ROW('Hygiene Data'!E163))="","",OFFSET('Hygiene Data'!$E$14,0,10*ROW('Hygiene Data'!E163)))</f>
        <v/>
      </c>
      <c r="DX169" s="36" t="str">
        <f ca="true">+IF(OFFSET('Hygiene Data'!$F$12,0,10*ROW('Hygiene Data'!F163))="","",OFFSET('Hygiene Data'!$F$12,0,10*ROW('Hygiene Data'!F163)))</f>
        <v/>
      </c>
      <c r="DY169" s="36" t="str">
        <f ca="true">+IF(OFFSET('Hygiene Data'!$F$13,0,10*ROW('Hygiene Data'!F163))="","",OFFSET('Hygiene Data'!$F$13,0,10*ROW('Hygiene Data'!F163)))</f>
        <v/>
      </c>
      <c r="DZ169" s="36" t="str">
        <f ca="true">+IF(OFFSET('Hygiene Data'!$F$14,0,10*ROW('Hygiene Data'!F163))="","",OFFSET('Hygiene Data'!$F$14,0,10*ROW('Hygiene Data'!F163)))</f>
        <v/>
      </c>
      <c r="EA169" s="36" t="str">
        <f ca="true">+IF(OFFSET('Hygiene Data'!$G$12,0,10*ROW('Hygiene Data'!G163))="","",OFFSET('Hygiene Data'!$G$12,0,10*ROW('Hygiene Data'!G163)))</f>
        <v/>
      </c>
      <c r="EB169" s="36" t="str">
        <f ca="true">+IF(OFFSET('Hygiene Data'!$G$13,0,10*ROW('Hygiene Data'!G163))="","",OFFSET('Hygiene Data'!$G$13,0,10*ROW('Hygiene Data'!G163)))</f>
        <v/>
      </c>
      <c r="EC169" s="36" t="str">
        <f ca="true">+IF(OFFSET('Hygiene Data'!$G$14,0,10*ROW('Hygiene Data'!G163))="","",OFFSET('Hygiene Data'!$G$14,0,10*ROW('Hygiene Data'!G163)))</f>
        <v/>
      </c>
      <c r="ED169" s="36" t="str">
        <f ca="true">+IF(OFFSET('Hygiene Data'!$H$12,0,10*ROW('Hygiene Data'!H163))="","",OFFSET('Hygiene Data'!$H$12,0,10*ROW('Hygiene Data'!H163)))</f>
        <v/>
      </c>
      <c r="EE169" s="36" t="str">
        <f ca="true">+IF(OFFSET('Hygiene Data'!$H$13,0,10*ROW('Hygiene Data'!H163))="","",OFFSET('Hygiene Data'!$H$13,0,10*ROW('Hygiene Data'!H163)))</f>
        <v/>
      </c>
      <c r="EF169" s="36" t="str">
        <f ca="true">+IF(OFFSET('Hygiene Data'!$H$14,0,10*ROW('Hygiene Data'!H163))="","",OFFSET('Hygiene Data'!$H$14,0,10*ROW('Hygiene Data'!H163)))</f>
        <v/>
      </c>
    </row>
    <row r="170" x14ac:dyDescent="0.2">
      <c r="A170" s="59" t="str">
        <f ca="true">+IF(OFFSET('Water Data'!$B$1,0,10*ROW('Water Data'!B167))="","",OFFSET('Water Data'!$B$1,0,10*ROW('Water Data'!B167)))</f>
        <v/>
      </c>
      <c r="B170" s="59" t="str">
        <f ca="true">+IF(OFFSET('Water Data'!$A$3,0,10*ROW('Water Data'!A167))="","",OFFSET('Water Data'!$A$3,0,10*ROW('Water Data'!A167)))</f>
        <v/>
      </c>
      <c r="C170" s="59" t="str">
        <f ca="true">+IF(OFFSET('Water Data'!$C$3,0,10*ROW('Water Data'!C167))="","",OFFSET('Water Data'!$C$3,0,10*ROW('Water Data'!C167)))</f>
        <v/>
      </c>
      <c r="D170" s="252"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52"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52"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52"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52"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52"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52"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52"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52"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52"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52"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52"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52"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52"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52"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52"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52"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52"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3"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3"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3"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3"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3"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3"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3"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3"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3"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3"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3"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3"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3"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3"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3"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3"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3"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3"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3"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3"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3"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3"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3"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3"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3"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3"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3"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3"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3"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3"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4"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4"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4"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4"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4"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4"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4"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4"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4"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4"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4"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4"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4"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4"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4"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4"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4"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4"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6" t="str">
        <f ca="true">+IF(OFFSET('Water Data'!$C$28,0,10*ROW('Water Data'!C164))="","",OFFSET('Water Data'!$C$28,0,10*ROW('Water Data'!C164)))</f>
        <v/>
      </c>
      <c r="BT170" s="36" t="str">
        <f ca="true">+IF(OFFSET('Water Data'!$C$29,0,10*ROW('Water Data'!C164))="","",OFFSET('Water Data'!$C$29,0,10*ROW('Water Data'!C164)))</f>
        <v/>
      </c>
      <c r="BU170" s="36" t="str">
        <f ca="true">+IF(OFFSET('Water Data'!$C$30,0,10*ROW('Water Data'!C164))="","",OFFSET('Water Data'!$C$30,0,10*ROW('Water Data'!C164)))</f>
        <v/>
      </c>
      <c r="BV170" s="36" t="str">
        <f ca="true">+IF(OFFSET('Water Data'!$D$28,0,10*ROW('Water Data'!D164))="","",OFFSET('Water Data'!$D$28,0,10*ROW('Water Data'!D164)))</f>
        <v/>
      </c>
      <c r="BW170" s="36" t="str">
        <f ca="true">+IF(OFFSET('Water Data'!$D$29,0,10*ROW('Water Data'!D164))="","",OFFSET('Water Data'!$D$29,0,10*ROW('Water Data'!D164)))</f>
        <v/>
      </c>
      <c r="BX170" s="36" t="str">
        <f ca="true">+IF(OFFSET('Water Data'!$D$30,0,10*ROW('Water Data'!D164))="","",OFFSET('Water Data'!$D$30,0,10*ROW('Water Data'!D164)))</f>
        <v/>
      </c>
      <c r="BY170" s="36" t="str">
        <f ca="true">+IF(OFFSET('Water Data'!$E$28,0,10*ROW('Water Data'!E164))="","",OFFSET('Water Data'!$E$28,0,10*ROW('Water Data'!E164)))</f>
        <v/>
      </c>
      <c r="BZ170" s="36" t="str">
        <f ca="true">+IF(OFFSET('Water Data'!$E$29,0,10*ROW('Water Data'!E164))="","",OFFSET('Water Data'!$E$29,0,10*ROW('Water Data'!E164)))</f>
        <v/>
      </c>
      <c r="CA170" s="36" t="str">
        <f ca="true">+IF(OFFSET('Water Data'!$E$30,0,10*ROW('Water Data'!E164))="","",OFFSET('Water Data'!$E$30,0,10*ROW('Water Data'!E164)))</f>
        <v/>
      </c>
      <c r="CB170" s="36" t="str">
        <f ca="true">+IF(OFFSET('Water Data'!$F$28,0,10*ROW('Water Data'!F164))="","",OFFSET('Water Data'!$F$28,0,10*ROW('Water Data'!F164)))</f>
        <v/>
      </c>
      <c r="CC170" s="36" t="str">
        <f ca="true">+IF(OFFSET('Water Data'!$F$29,0,10*ROW('Water Data'!F164))="","",OFFSET('Water Data'!$F$29,0,10*ROW('Water Data'!F164)))</f>
        <v/>
      </c>
      <c r="CD170" s="36" t="str">
        <f ca="true">+IF(OFFSET('Water Data'!$F$30,0,10*ROW('Water Data'!F164))="","",OFFSET('Water Data'!$F$30,0,10*ROW('Water Data'!F164)))</f>
        <v/>
      </c>
      <c r="CE170" s="36" t="str">
        <f ca="true">+IF(OFFSET('Water Data'!$G$28,0,10*ROW('Water Data'!G164))="","",OFFSET('Water Data'!$G$28,0,10*ROW('Water Data'!G164)))</f>
        <v/>
      </c>
      <c r="CF170" s="36" t="str">
        <f ca="true">+IF(OFFSET('Water Data'!$G$29,0,10*ROW('Water Data'!G164))="","",OFFSET('Water Data'!$G$29,0,10*ROW('Water Data'!G164)))</f>
        <v/>
      </c>
      <c r="CG170" s="36" t="str">
        <f ca="true">+IF(OFFSET('Water Data'!$G$30,0,10*ROW('Water Data'!G164))="","",OFFSET('Water Data'!$G$30,0,10*ROW('Water Data'!G164)))</f>
        <v/>
      </c>
      <c r="CH170" s="36" t="str">
        <f ca="true">+IF(OFFSET('Water Data'!$H$28,0,10*ROW('Water Data'!H164))="","",OFFSET('Water Data'!$H$28,0,10*ROW('Water Data'!H164)))</f>
        <v/>
      </c>
      <c r="CI170" s="36" t="str">
        <f ca="true">+IF(OFFSET('Water Data'!$H$29,0,10*ROW('Water Data'!H164))="","",OFFSET('Water Data'!$H$29,0,10*ROW('Water Data'!H164)))</f>
        <v/>
      </c>
      <c r="CJ170" s="36" t="str">
        <f ca="true">+IF(OFFSET('Water Data'!$H$30,0,10*ROW('Water Data'!H164))="","",OFFSET('Water Data'!$H$30,0,10*ROW('Water Data'!H164)))</f>
        <v/>
      </c>
      <c r="CK170" s="36" t="str">
        <f ca="true">+IF(OFFSET('Sanitation Data'!$C$29,0,10*ROW('Sanitation Data'!C164))="","",OFFSET('Sanitation Data'!$C$29,0,10*ROW('Sanitation Data'!C164)))</f>
        <v/>
      </c>
      <c r="CL170" s="36" t="str">
        <f ca="true">+IF(OFFSET('Sanitation Data'!$C$30,0,10*ROW('Sanitation Data'!C164))="","",OFFSET('Sanitation Data'!$C$30,0,10*ROW('Sanitation Data'!C164)))</f>
        <v/>
      </c>
      <c r="CM170" s="36" t="str">
        <f ca="true">+IF(OFFSET('Sanitation Data'!$C$31,0,10*ROW('Sanitation Data'!C164))="","",OFFSET('Sanitation Data'!$C$31,0,10*ROW('Sanitation Data'!C164)))</f>
        <v/>
      </c>
      <c r="CN170" s="36" t="str">
        <f ca="true">+IF(OFFSET('Sanitation Data'!$C$32,0,10*ROW('Sanitation Data'!C164))="","",OFFSET('Sanitation Data'!$C$32,0,10*ROW('Sanitation Data'!C164)))</f>
        <v/>
      </c>
      <c r="CO170" s="36" t="str">
        <f ca="true">+IF(OFFSET('Sanitation Data'!$C$33,0,10*ROW('Sanitation Data'!C164))="","",OFFSET('Sanitation Data'!$C$33,0,10*ROW('Sanitation Data'!C164)))</f>
        <v/>
      </c>
      <c r="CP170" s="36" t="str">
        <f ca="true">+IF(OFFSET('Sanitation Data'!$D$29,0,10*ROW('Sanitation Data'!D164))="","",OFFSET('Sanitation Data'!$D$29,0,10*ROW('Sanitation Data'!D164)))</f>
        <v/>
      </c>
      <c r="CQ170" s="36" t="str">
        <f ca="true">+IF(OFFSET('Sanitation Data'!$D$30,0,10*ROW('Sanitation Data'!D164))="","",OFFSET('Sanitation Data'!$D$30,0,10*ROW('Sanitation Data'!D164)))</f>
        <v/>
      </c>
      <c r="CR170" s="36" t="str">
        <f ca="true">+IF(OFFSET('Sanitation Data'!$D$31,0,10*ROW('Sanitation Data'!D164))="","",OFFSET('Sanitation Data'!$D$31,0,10*ROW('Sanitation Data'!D164)))</f>
        <v/>
      </c>
      <c r="CS170" s="36" t="str">
        <f ca="true">+IF(OFFSET('Sanitation Data'!$D$32,0,10*ROW('Sanitation Data'!D164))="","",OFFSET('Sanitation Data'!$D$32,0,10*ROW('Sanitation Data'!D164)))</f>
        <v/>
      </c>
      <c r="CT170" s="36" t="str">
        <f ca="true">+IF(OFFSET('Sanitation Data'!$D$33,0,10*ROW('Sanitation Data'!D164))="","",OFFSET('Sanitation Data'!$D$33,0,10*ROW('Sanitation Data'!D164)))</f>
        <v/>
      </c>
      <c r="CU170" s="36" t="str">
        <f ca="true">+IF(OFFSET('Sanitation Data'!$E$29,0,10*ROW('Sanitation Data'!E164))="","",OFFSET('Sanitation Data'!$E$29,0,10*ROW('Sanitation Data'!E164)))</f>
        <v/>
      </c>
      <c r="CV170" s="36" t="str">
        <f ca="true">+IF(OFFSET('Sanitation Data'!$E$30,0,10*ROW('Sanitation Data'!E164))="","",OFFSET('Sanitation Data'!$E$30,0,10*ROW('Sanitation Data'!E164)))</f>
        <v/>
      </c>
      <c r="CW170" s="36" t="str">
        <f ca="true">+IF(OFFSET('Sanitation Data'!$E$31,0,10*ROW('Sanitation Data'!E164))="","",OFFSET('Sanitation Data'!$E$31,0,10*ROW('Sanitation Data'!E164)))</f>
        <v/>
      </c>
      <c r="CX170" s="36" t="str">
        <f ca="true">+IF(OFFSET('Sanitation Data'!$E$32,0,10*ROW('Sanitation Data'!E164))="","",OFFSET('Sanitation Data'!$E$32,0,10*ROW('Sanitation Data'!E164)))</f>
        <v/>
      </c>
      <c r="CY170" s="36" t="str">
        <f ca="true">+IF(OFFSET('Sanitation Data'!$E$33,0,10*ROW('Sanitation Data'!E164))="","",OFFSET('Sanitation Data'!$E$33,0,10*ROW('Sanitation Data'!E164)))</f>
        <v/>
      </c>
      <c r="CZ170" s="36" t="str">
        <f ca="true">+IF(OFFSET('Sanitation Data'!$F$29,0,10*ROW('Sanitation Data'!F164))="","",OFFSET('Sanitation Data'!$F$29,0,10*ROW('Sanitation Data'!F164)))</f>
        <v/>
      </c>
      <c r="DA170" s="36" t="str">
        <f ca="true">+IF(OFFSET('Sanitation Data'!$F$30,0,10*ROW('Sanitation Data'!F164))="","",OFFSET('Sanitation Data'!$F$30,0,10*ROW('Sanitation Data'!F164)))</f>
        <v/>
      </c>
      <c r="DB170" s="36" t="str">
        <f ca="true">+IF(OFFSET('Sanitation Data'!$F$31,0,10*ROW('Sanitation Data'!F164))="","",OFFSET('Sanitation Data'!$F$31,0,10*ROW('Sanitation Data'!F164)))</f>
        <v/>
      </c>
      <c r="DC170" s="36" t="str">
        <f ca="true">+IF(OFFSET('Sanitation Data'!$F$32,0,10*ROW('Sanitation Data'!F164))="","",OFFSET('Sanitation Data'!$F$32,0,10*ROW('Sanitation Data'!F164)))</f>
        <v/>
      </c>
      <c r="DD170" s="36" t="str">
        <f ca="true">+IF(OFFSET('Sanitation Data'!$F$33,0,10*ROW('Sanitation Data'!F164))="","",OFFSET('Sanitation Data'!$F$33,0,10*ROW('Sanitation Data'!F164)))</f>
        <v/>
      </c>
      <c r="DE170" s="36" t="str">
        <f ca="true">+IF(OFFSET('Sanitation Data'!$G$29,0,10*ROW('Sanitation Data'!G164))="","",OFFSET('Sanitation Data'!$G$29,0,10*ROW('Sanitation Data'!G164)))</f>
        <v/>
      </c>
      <c r="DF170" s="36" t="str">
        <f ca="true">+IF(OFFSET('Sanitation Data'!$G$30,0,10*ROW('Sanitation Data'!G164))="","",OFFSET('Sanitation Data'!$G$30,0,10*ROW('Sanitation Data'!G164)))</f>
        <v/>
      </c>
      <c r="DG170" s="36" t="str">
        <f ca="true">+IF(OFFSET('Sanitation Data'!$G$31,0,10*ROW('Sanitation Data'!G164))="","",OFFSET('Sanitation Data'!$G$31,0,10*ROW('Sanitation Data'!G164)))</f>
        <v/>
      </c>
      <c r="DH170" s="36" t="str">
        <f ca="true">+IF(OFFSET('Sanitation Data'!$G$32,0,10*ROW('Sanitation Data'!G164))="","",OFFSET('Sanitation Data'!$G$32,0,10*ROW('Sanitation Data'!G164)))</f>
        <v/>
      </c>
      <c r="DI170" s="36" t="str">
        <f ca="true">+IF(OFFSET('Sanitation Data'!$G$33,0,10*ROW('Sanitation Data'!G164))="","",OFFSET('Sanitation Data'!$G$33,0,10*ROW('Sanitation Data'!G164)))</f>
        <v/>
      </c>
      <c r="DJ170" s="36" t="str">
        <f ca="true">+IF(OFFSET('Sanitation Data'!$H$29,0,10*ROW('Sanitation Data'!H164))="","",OFFSET('Sanitation Data'!$H$29,0,10*ROW('Sanitation Data'!H164)))</f>
        <v/>
      </c>
      <c r="DK170" s="36" t="str">
        <f ca="true">+IF(OFFSET('Sanitation Data'!$H$30,0,10*ROW('Sanitation Data'!H164))="","",OFFSET('Sanitation Data'!$H$30,0,10*ROW('Sanitation Data'!H164)))</f>
        <v/>
      </c>
      <c r="DL170" s="36" t="str">
        <f ca="true">+IF(OFFSET('Sanitation Data'!$H$31,0,10*ROW('Sanitation Data'!H164))="","",OFFSET('Sanitation Data'!$H$31,0,10*ROW('Sanitation Data'!H164)))</f>
        <v/>
      </c>
      <c r="DM170" s="36" t="str">
        <f ca="true">+IF(OFFSET('Sanitation Data'!$H$32,0,10*ROW('Sanitation Data'!H164))="","",OFFSET('Sanitation Data'!$H$32,0,10*ROW('Sanitation Data'!H164)))</f>
        <v/>
      </c>
      <c r="DN170" s="36" t="str">
        <f ca="true">+IF(OFFSET('Sanitation Data'!$H$33,0,10*ROW('Sanitation Data'!H164))="","",OFFSET('Sanitation Data'!$H$33,0,10*ROW('Sanitation Data'!H164)))</f>
        <v/>
      </c>
      <c r="DO170" s="36" t="str">
        <f ca="true">+IF(OFFSET('Hygiene Data'!$C$12,0,10*ROW('Hygiene Data'!C164))="","",OFFSET('Hygiene Data'!$C$12,0,10*ROW('Hygiene Data'!C164)))</f>
        <v/>
      </c>
      <c r="DP170" s="36" t="str">
        <f ca="true">+IF(OFFSET('Hygiene Data'!$C$13,0,10*ROW('Hygiene Data'!C164))="","",OFFSET('Hygiene Data'!$C$13,0,10*ROW('Hygiene Data'!C164)))</f>
        <v/>
      </c>
      <c r="DQ170" s="36" t="str">
        <f ca="true">+IF(OFFSET('Hygiene Data'!$C$14,0,10*ROW('Hygiene Data'!C164))="","",OFFSET('Hygiene Data'!$C$14,0,10*ROW('Hygiene Data'!C164)))</f>
        <v/>
      </c>
      <c r="DR170" s="36" t="str">
        <f ca="true">+IF(OFFSET('Hygiene Data'!$D$12,0,10*ROW('Hygiene Data'!D164))="","",OFFSET('Hygiene Data'!$D$12,0,10*ROW('Hygiene Data'!D164)))</f>
        <v/>
      </c>
      <c r="DS170" s="36" t="str">
        <f ca="true">+IF(OFFSET('Hygiene Data'!$D$13,0,10*ROW('Hygiene Data'!D164))="","",OFFSET('Hygiene Data'!$D$13,0,10*ROW('Hygiene Data'!D164)))</f>
        <v/>
      </c>
      <c r="DT170" s="36" t="str">
        <f ca="true">+IF(OFFSET('Hygiene Data'!$D$14,0,10*ROW('Hygiene Data'!D164))="","",OFFSET('Hygiene Data'!$D$14,0,10*ROW('Hygiene Data'!D164)))</f>
        <v/>
      </c>
      <c r="DU170" s="36" t="str">
        <f ca="true">+IF(OFFSET('Hygiene Data'!$E$12,0,10*ROW('Hygiene Data'!E164))="","",OFFSET('Hygiene Data'!$E$12,0,10*ROW('Hygiene Data'!E164)))</f>
        <v/>
      </c>
      <c r="DV170" s="36" t="str">
        <f ca="true">+IF(OFFSET('Hygiene Data'!$E$13,0,10*ROW('Hygiene Data'!E164))="","",OFFSET('Hygiene Data'!$E$13,0,10*ROW('Hygiene Data'!E164)))</f>
        <v/>
      </c>
      <c r="DW170" s="36" t="str">
        <f ca="true">+IF(OFFSET('Hygiene Data'!$E$14,0,10*ROW('Hygiene Data'!E164))="","",OFFSET('Hygiene Data'!$E$14,0,10*ROW('Hygiene Data'!E164)))</f>
        <v/>
      </c>
      <c r="DX170" s="36" t="str">
        <f ca="true">+IF(OFFSET('Hygiene Data'!$F$12,0,10*ROW('Hygiene Data'!F164))="","",OFFSET('Hygiene Data'!$F$12,0,10*ROW('Hygiene Data'!F164)))</f>
        <v/>
      </c>
      <c r="DY170" s="36" t="str">
        <f ca="true">+IF(OFFSET('Hygiene Data'!$F$13,0,10*ROW('Hygiene Data'!F164))="","",OFFSET('Hygiene Data'!$F$13,0,10*ROW('Hygiene Data'!F164)))</f>
        <v/>
      </c>
      <c r="DZ170" s="36" t="str">
        <f ca="true">+IF(OFFSET('Hygiene Data'!$F$14,0,10*ROW('Hygiene Data'!F164))="","",OFFSET('Hygiene Data'!$F$14,0,10*ROW('Hygiene Data'!F164)))</f>
        <v/>
      </c>
      <c r="EA170" s="36" t="str">
        <f ca="true">+IF(OFFSET('Hygiene Data'!$G$12,0,10*ROW('Hygiene Data'!G164))="","",OFFSET('Hygiene Data'!$G$12,0,10*ROW('Hygiene Data'!G164)))</f>
        <v/>
      </c>
      <c r="EB170" s="36" t="str">
        <f ca="true">+IF(OFFSET('Hygiene Data'!$G$13,0,10*ROW('Hygiene Data'!G164))="","",OFFSET('Hygiene Data'!$G$13,0,10*ROW('Hygiene Data'!G164)))</f>
        <v/>
      </c>
      <c r="EC170" s="36" t="str">
        <f ca="true">+IF(OFFSET('Hygiene Data'!$G$14,0,10*ROW('Hygiene Data'!G164))="","",OFFSET('Hygiene Data'!$G$14,0,10*ROW('Hygiene Data'!G164)))</f>
        <v/>
      </c>
      <c r="ED170" s="36" t="str">
        <f ca="true">+IF(OFFSET('Hygiene Data'!$H$12,0,10*ROW('Hygiene Data'!H164))="","",OFFSET('Hygiene Data'!$H$12,0,10*ROW('Hygiene Data'!H164)))</f>
        <v/>
      </c>
      <c r="EE170" s="36" t="str">
        <f ca="true">+IF(OFFSET('Hygiene Data'!$H$13,0,10*ROW('Hygiene Data'!H164))="","",OFFSET('Hygiene Data'!$H$13,0,10*ROW('Hygiene Data'!H164)))</f>
        <v/>
      </c>
      <c r="EF170" s="36" t="str">
        <f ca="true">+IF(OFFSET('Hygiene Data'!$H$14,0,10*ROW('Hygiene Data'!H164))="","",OFFSET('Hygiene Data'!$H$14,0,10*ROW('Hygiene Data'!H164)))</f>
        <v/>
      </c>
    </row>
    <row r="171" x14ac:dyDescent="0.2">
      <c r="A171" s="59" t="str">
        <f ca="true">+IF(OFFSET('Water Data'!$B$1,0,10*ROW('Water Data'!B168))="","",OFFSET('Water Data'!$B$1,0,10*ROW('Water Data'!B168)))</f>
        <v/>
      </c>
      <c r="B171" s="59" t="str">
        <f ca="true">+IF(OFFSET('Water Data'!$A$3,0,10*ROW('Water Data'!A168))="","",OFFSET('Water Data'!$A$3,0,10*ROW('Water Data'!A168)))</f>
        <v/>
      </c>
      <c r="C171" s="59" t="str">
        <f ca="true">+IF(OFFSET('Water Data'!$C$3,0,10*ROW('Water Data'!C168))="","",OFFSET('Water Data'!$C$3,0,10*ROW('Water Data'!C168)))</f>
        <v/>
      </c>
      <c r="D171" s="252"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52"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52"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52"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52"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52"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52"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52"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52"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52"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52"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52"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52"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52"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52"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52"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52"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52"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3"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3"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3"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3"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3"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3"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3"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3"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3"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3"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3"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3"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3"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3"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3"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3"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3"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3"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3"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3"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3"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3"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3"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3"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3"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3"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3"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3"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3"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3"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4"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4"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4"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4"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4"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4"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4"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4"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4"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4"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4"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4"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4"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4"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4"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4"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4"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4"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6" t="str">
        <f ca="true">+IF(OFFSET('Water Data'!$C$28,0,10*ROW('Water Data'!C165))="","",OFFSET('Water Data'!$C$28,0,10*ROW('Water Data'!C165)))</f>
        <v/>
      </c>
      <c r="BT171" s="36" t="str">
        <f ca="true">+IF(OFFSET('Water Data'!$C$29,0,10*ROW('Water Data'!C165))="","",OFFSET('Water Data'!$C$29,0,10*ROW('Water Data'!C165)))</f>
        <v/>
      </c>
      <c r="BU171" s="36" t="str">
        <f ca="true">+IF(OFFSET('Water Data'!$C$30,0,10*ROW('Water Data'!C165))="","",OFFSET('Water Data'!$C$30,0,10*ROW('Water Data'!C165)))</f>
        <v/>
      </c>
      <c r="BV171" s="36" t="str">
        <f ca="true">+IF(OFFSET('Water Data'!$D$28,0,10*ROW('Water Data'!D165))="","",OFFSET('Water Data'!$D$28,0,10*ROW('Water Data'!D165)))</f>
        <v/>
      </c>
      <c r="BW171" s="36" t="str">
        <f ca="true">+IF(OFFSET('Water Data'!$D$29,0,10*ROW('Water Data'!D165))="","",OFFSET('Water Data'!$D$29,0,10*ROW('Water Data'!D165)))</f>
        <v/>
      </c>
      <c r="BX171" s="36" t="str">
        <f ca="true">+IF(OFFSET('Water Data'!$D$30,0,10*ROW('Water Data'!D165))="","",OFFSET('Water Data'!$D$30,0,10*ROW('Water Data'!D165)))</f>
        <v/>
      </c>
      <c r="BY171" s="36" t="str">
        <f ca="true">+IF(OFFSET('Water Data'!$E$28,0,10*ROW('Water Data'!E165))="","",OFFSET('Water Data'!$E$28,0,10*ROW('Water Data'!E165)))</f>
        <v/>
      </c>
      <c r="BZ171" s="36" t="str">
        <f ca="true">+IF(OFFSET('Water Data'!$E$29,0,10*ROW('Water Data'!E165))="","",OFFSET('Water Data'!$E$29,0,10*ROW('Water Data'!E165)))</f>
        <v/>
      </c>
      <c r="CA171" s="36" t="str">
        <f ca="true">+IF(OFFSET('Water Data'!$E$30,0,10*ROW('Water Data'!E165))="","",OFFSET('Water Data'!$E$30,0,10*ROW('Water Data'!E165)))</f>
        <v/>
      </c>
      <c r="CB171" s="36" t="str">
        <f ca="true">+IF(OFFSET('Water Data'!$F$28,0,10*ROW('Water Data'!F165))="","",OFFSET('Water Data'!$F$28,0,10*ROW('Water Data'!F165)))</f>
        <v/>
      </c>
      <c r="CC171" s="36" t="str">
        <f ca="true">+IF(OFFSET('Water Data'!$F$29,0,10*ROW('Water Data'!F165))="","",OFFSET('Water Data'!$F$29,0,10*ROW('Water Data'!F165)))</f>
        <v/>
      </c>
      <c r="CD171" s="36" t="str">
        <f ca="true">+IF(OFFSET('Water Data'!$F$30,0,10*ROW('Water Data'!F165))="","",OFFSET('Water Data'!$F$30,0,10*ROW('Water Data'!F165)))</f>
        <v/>
      </c>
      <c r="CE171" s="36" t="str">
        <f ca="true">+IF(OFFSET('Water Data'!$G$28,0,10*ROW('Water Data'!G165))="","",OFFSET('Water Data'!$G$28,0,10*ROW('Water Data'!G165)))</f>
        <v/>
      </c>
      <c r="CF171" s="36" t="str">
        <f ca="true">+IF(OFFSET('Water Data'!$G$29,0,10*ROW('Water Data'!G165))="","",OFFSET('Water Data'!$G$29,0,10*ROW('Water Data'!G165)))</f>
        <v/>
      </c>
      <c r="CG171" s="36" t="str">
        <f ca="true">+IF(OFFSET('Water Data'!$G$30,0,10*ROW('Water Data'!G165))="","",OFFSET('Water Data'!$G$30,0,10*ROW('Water Data'!G165)))</f>
        <v/>
      </c>
      <c r="CH171" s="36" t="str">
        <f ca="true">+IF(OFFSET('Water Data'!$H$28,0,10*ROW('Water Data'!H165))="","",OFFSET('Water Data'!$H$28,0,10*ROW('Water Data'!H165)))</f>
        <v/>
      </c>
      <c r="CI171" s="36" t="str">
        <f ca="true">+IF(OFFSET('Water Data'!$H$29,0,10*ROW('Water Data'!H165))="","",OFFSET('Water Data'!$H$29,0,10*ROW('Water Data'!H165)))</f>
        <v/>
      </c>
      <c r="CJ171" s="36" t="str">
        <f ca="true">+IF(OFFSET('Water Data'!$H$30,0,10*ROW('Water Data'!H165))="","",OFFSET('Water Data'!$H$30,0,10*ROW('Water Data'!H165)))</f>
        <v/>
      </c>
      <c r="CK171" s="36" t="str">
        <f ca="true">+IF(OFFSET('Sanitation Data'!$C$29,0,10*ROW('Sanitation Data'!C165))="","",OFFSET('Sanitation Data'!$C$29,0,10*ROW('Sanitation Data'!C165)))</f>
        <v/>
      </c>
      <c r="CL171" s="36" t="str">
        <f ca="true">+IF(OFFSET('Sanitation Data'!$C$30,0,10*ROW('Sanitation Data'!C165))="","",OFFSET('Sanitation Data'!$C$30,0,10*ROW('Sanitation Data'!C165)))</f>
        <v/>
      </c>
      <c r="CM171" s="36" t="str">
        <f ca="true">+IF(OFFSET('Sanitation Data'!$C$31,0,10*ROW('Sanitation Data'!C165))="","",OFFSET('Sanitation Data'!$C$31,0,10*ROW('Sanitation Data'!C165)))</f>
        <v/>
      </c>
      <c r="CN171" s="36" t="str">
        <f ca="true">+IF(OFFSET('Sanitation Data'!$C$32,0,10*ROW('Sanitation Data'!C165))="","",OFFSET('Sanitation Data'!$C$32,0,10*ROW('Sanitation Data'!C165)))</f>
        <v/>
      </c>
      <c r="CO171" s="36" t="str">
        <f ca="true">+IF(OFFSET('Sanitation Data'!$C$33,0,10*ROW('Sanitation Data'!C165))="","",OFFSET('Sanitation Data'!$C$33,0,10*ROW('Sanitation Data'!C165)))</f>
        <v/>
      </c>
      <c r="CP171" s="36" t="str">
        <f ca="true">+IF(OFFSET('Sanitation Data'!$D$29,0,10*ROW('Sanitation Data'!D165))="","",OFFSET('Sanitation Data'!$D$29,0,10*ROW('Sanitation Data'!D165)))</f>
        <v/>
      </c>
      <c r="CQ171" s="36" t="str">
        <f ca="true">+IF(OFFSET('Sanitation Data'!$D$30,0,10*ROW('Sanitation Data'!D165))="","",OFFSET('Sanitation Data'!$D$30,0,10*ROW('Sanitation Data'!D165)))</f>
        <v/>
      </c>
      <c r="CR171" s="36" t="str">
        <f ca="true">+IF(OFFSET('Sanitation Data'!$D$31,0,10*ROW('Sanitation Data'!D165))="","",OFFSET('Sanitation Data'!$D$31,0,10*ROW('Sanitation Data'!D165)))</f>
        <v/>
      </c>
      <c r="CS171" s="36" t="str">
        <f ca="true">+IF(OFFSET('Sanitation Data'!$D$32,0,10*ROW('Sanitation Data'!D165))="","",OFFSET('Sanitation Data'!$D$32,0,10*ROW('Sanitation Data'!D165)))</f>
        <v/>
      </c>
      <c r="CT171" s="36" t="str">
        <f ca="true">+IF(OFFSET('Sanitation Data'!$D$33,0,10*ROW('Sanitation Data'!D165))="","",OFFSET('Sanitation Data'!$D$33,0,10*ROW('Sanitation Data'!D165)))</f>
        <v/>
      </c>
      <c r="CU171" s="36" t="str">
        <f ca="true">+IF(OFFSET('Sanitation Data'!$E$29,0,10*ROW('Sanitation Data'!E165))="","",OFFSET('Sanitation Data'!$E$29,0,10*ROW('Sanitation Data'!E165)))</f>
        <v/>
      </c>
      <c r="CV171" s="36" t="str">
        <f ca="true">+IF(OFFSET('Sanitation Data'!$E$30,0,10*ROW('Sanitation Data'!E165))="","",OFFSET('Sanitation Data'!$E$30,0,10*ROW('Sanitation Data'!E165)))</f>
        <v/>
      </c>
      <c r="CW171" s="36" t="str">
        <f ca="true">+IF(OFFSET('Sanitation Data'!$E$31,0,10*ROW('Sanitation Data'!E165))="","",OFFSET('Sanitation Data'!$E$31,0,10*ROW('Sanitation Data'!E165)))</f>
        <v/>
      </c>
      <c r="CX171" s="36" t="str">
        <f ca="true">+IF(OFFSET('Sanitation Data'!$E$32,0,10*ROW('Sanitation Data'!E165))="","",OFFSET('Sanitation Data'!$E$32,0,10*ROW('Sanitation Data'!E165)))</f>
        <v/>
      </c>
      <c r="CY171" s="36" t="str">
        <f ca="true">+IF(OFFSET('Sanitation Data'!$E$33,0,10*ROW('Sanitation Data'!E165))="","",OFFSET('Sanitation Data'!$E$33,0,10*ROW('Sanitation Data'!E165)))</f>
        <v/>
      </c>
      <c r="CZ171" s="36" t="str">
        <f ca="true">+IF(OFFSET('Sanitation Data'!$F$29,0,10*ROW('Sanitation Data'!F165))="","",OFFSET('Sanitation Data'!$F$29,0,10*ROW('Sanitation Data'!F165)))</f>
        <v/>
      </c>
      <c r="DA171" s="36" t="str">
        <f ca="true">+IF(OFFSET('Sanitation Data'!$F$30,0,10*ROW('Sanitation Data'!F165))="","",OFFSET('Sanitation Data'!$F$30,0,10*ROW('Sanitation Data'!F165)))</f>
        <v/>
      </c>
      <c r="DB171" s="36" t="str">
        <f ca="true">+IF(OFFSET('Sanitation Data'!$F$31,0,10*ROW('Sanitation Data'!F165))="","",OFFSET('Sanitation Data'!$F$31,0,10*ROW('Sanitation Data'!F165)))</f>
        <v/>
      </c>
      <c r="DC171" s="36" t="str">
        <f ca="true">+IF(OFFSET('Sanitation Data'!$F$32,0,10*ROW('Sanitation Data'!F165))="","",OFFSET('Sanitation Data'!$F$32,0,10*ROW('Sanitation Data'!F165)))</f>
        <v/>
      </c>
      <c r="DD171" s="36" t="str">
        <f ca="true">+IF(OFFSET('Sanitation Data'!$F$33,0,10*ROW('Sanitation Data'!F165))="","",OFFSET('Sanitation Data'!$F$33,0,10*ROW('Sanitation Data'!F165)))</f>
        <v/>
      </c>
      <c r="DE171" s="36" t="str">
        <f ca="true">+IF(OFFSET('Sanitation Data'!$G$29,0,10*ROW('Sanitation Data'!G165))="","",OFFSET('Sanitation Data'!$G$29,0,10*ROW('Sanitation Data'!G165)))</f>
        <v/>
      </c>
      <c r="DF171" s="36" t="str">
        <f ca="true">+IF(OFFSET('Sanitation Data'!$G$30,0,10*ROW('Sanitation Data'!G165))="","",OFFSET('Sanitation Data'!$G$30,0,10*ROW('Sanitation Data'!G165)))</f>
        <v/>
      </c>
      <c r="DG171" s="36" t="str">
        <f ca="true">+IF(OFFSET('Sanitation Data'!$G$31,0,10*ROW('Sanitation Data'!G165))="","",OFFSET('Sanitation Data'!$G$31,0,10*ROW('Sanitation Data'!G165)))</f>
        <v/>
      </c>
      <c r="DH171" s="36" t="str">
        <f ca="true">+IF(OFFSET('Sanitation Data'!$G$32,0,10*ROW('Sanitation Data'!G165))="","",OFFSET('Sanitation Data'!$G$32,0,10*ROW('Sanitation Data'!G165)))</f>
        <v/>
      </c>
      <c r="DI171" s="36" t="str">
        <f ca="true">+IF(OFFSET('Sanitation Data'!$G$33,0,10*ROW('Sanitation Data'!G165))="","",OFFSET('Sanitation Data'!$G$33,0,10*ROW('Sanitation Data'!G165)))</f>
        <v/>
      </c>
      <c r="DJ171" s="36" t="str">
        <f ca="true">+IF(OFFSET('Sanitation Data'!$H$29,0,10*ROW('Sanitation Data'!H165))="","",OFFSET('Sanitation Data'!$H$29,0,10*ROW('Sanitation Data'!H165)))</f>
        <v/>
      </c>
      <c r="DK171" s="36" t="str">
        <f ca="true">+IF(OFFSET('Sanitation Data'!$H$30,0,10*ROW('Sanitation Data'!H165))="","",OFFSET('Sanitation Data'!$H$30,0,10*ROW('Sanitation Data'!H165)))</f>
        <v/>
      </c>
      <c r="DL171" s="36" t="str">
        <f ca="true">+IF(OFFSET('Sanitation Data'!$H$31,0,10*ROW('Sanitation Data'!H165))="","",OFFSET('Sanitation Data'!$H$31,0,10*ROW('Sanitation Data'!H165)))</f>
        <v/>
      </c>
      <c r="DM171" s="36" t="str">
        <f ca="true">+IF(OFFSET('Sanitation Data'!$H$32,0,10*ROW('Sanitation Data'!H165))="","",OFFSET('Sanitation Data'!$H$32,0,10*ROW('Sanitation Data'!H165)))</f>
        <v/>
      </c>
      <c r="DN171" s="36" t="str">
        <f ca="true">+IF(OFFSET('Sanitation Data'!$H$33,0,10*ROW('Sanitation Data'!H165))="","",OFFSET('Sanitation Data'!$H$33,0,10*ROW('Sanitation Data'!H165)))</f>
        <v/>
      </c>
      <c r="DO171" s="36" t="str">
        <f ca="true">+IF(OFFSET('Hygiene Data'!$C$12,0,10*ROW('Hygiene Data'!C165))="","",OFFSET('Hygiene Data'!$C$12,0,10*ROW('Hygiene Data'!C165)))</f>
        <v/>
      </c>
      <c r="DP171" s="36" t="str">
        <f ca="true">+IF(OFFSET('Hygiene Data'!$C$13,0,10*ROW('Hygiene Data'!C165))="","",OFFSET('Hygiene Data'!$C$13,0,10*ROW('Hygiene Data'!C165)))</f>
        <v/>
      </c>
      <c r="DQ171" s="36" t="str">
        <f ca="true">+IF(OFFSET('Hygiene Data'!$C$14,0,10*ROW('Hygiene Data'!C165))="","",OFFSET('Hygiene Data'!$C$14,0,10*ROW('Hygiene Data'!C165)))</f>
        <v/>
      </c>
      <c r="DR171" s="36" t="str">
        <f ca="true">+IF(OFFSET('Hygiene Data'!$D$12,0,10*ROW('Hygiene Data'!D165))="","",OFFSET('Hygiene Data'!$D$12,0,10*ROW('Hygiene Data'!D165)))</f>
        <v/>
      </c>
      <c r="DS171" s="36" t="str">
        <f ca="true">+IF(OFFSET('Hygiene Data'!$D$13,0,10*ROW('Hygiene Data'!D165))="","",OFFSET('Hygiene Data'!$D$13,0,10*ROW('Hygiene Data'!D165)))</f>
        <v/>
      </c>
      <c r="DT171" s="36" t="str">
        <f ca="true">+IF(OFFSET('Hygiene Data'!$D$14,0,10*ROW('Hygiene Data'!D165))="","",OFFSET('Hygiene Data'!$D$14,0,10*ROW('Hygiene Data'!D165)))</f>
        <v/>
      </c>
      <c r="DU171" s="36" t="str">
        <f ca="true">+IF(OFFSET('Hygiene Data'!$E$12,0,10*ROW('Hygiene Data'!E165))="","",OFFSET('Hygiene Data'!$E$12,0,10*ROW('Hygiene Data'!E165)))</f>
        <v/>
      </c>
      <c r="DV171" s="36" t="str">
        <f ca="true">+IF(OFFSET('Hygiene Data'!$E$13,0,10*ROW('Hygiene Data'!E165))="","",OFFSET('Hygiene Data'!$E$13,0,10*ROW('Hygiene Data'!E165)))</f>
        <v/>
      </c>
      <c r="DW171" s="36" t="str">
        <f ca="true">+IF(OFFSET('Hygiene Data'!$E$14,0,10*ROW('Hygiene Data'!E165))="","",OFFSET('Hygiene Data'!$E$14,0,10*ROW('Hygiene Data'!E165)))</f>
        <v/>
      </c>
      <c r="DX171" s="36" t="str">
        <f ca="true">+IF(OFFSET('Hygiene Data'!$F$12,0,10*ROW('Hygiene Data'!F165))="","",OFFSET('Hygiene Data'!$F$12,0,10*ROW('Hygiene Data'!F165)))</f>
        <v/>
      </c>
      <c r="DY171" s="36" t="str">
        <f ca="true">+IF(OFFSET('Hygiene Data'!$F$13,0,10*ROW('Hygiene Data'!F165))="","",OFFSET('Hygiene Data'!$F$13,0,10*ROW('Hygiene Data'!F165)))</f>
        <v/>
      </c>
      <c r="DZ171" s="36" t="str">
        <f ca="true">+IF(OFFSET('Hygiene Data'!$F$14,0,10*ROW('Hygiene Data'!F165))="","",OFFSET('Hygiene Data'!$F$14,0,10*ROW('Hygiene Data'!F165)))</f>
        <v/>
      </c>
      <c r="EA171" s="36" t="str">
        <f ca="true">+IF(OFFSET('Hygiene Data'!$G$12,0,10*ROW('Hygiene Data'!G165))="","",OFFSET('Hygiene Data'!$G$12,0,10*ROW('Hygiene Data'!G165)))</f>
        <v/>
      </c>
      <c r="EB171" s="36" t="str">
        <f ca="true">+IF(OFFSET('Hygiene Data'!$G$13,0,10*ROW('Hygiene Data'!G165))="","",OFFSET('Hygiene Data'!$G$13,0,10*ROW('Hygiene Data'!G165)))</f>
        <v/>
      </c>
      <c r="EC171" s="36" t="str">
        <f ca="true">+IF(OFFSET('Hygiene Data'!$G$14,0,10*ROW('Hygiene Data'!G165))="","",OFFSET('Hygiene Data'!$G$14,0,10*ROW('Hygiene Data'!G165)))</f>
        <v/>
      </c>
      <c r="ED171" s="36" t="str">
        <f ca="true">+IF(OFFSET('Hygiene Data'!$H$12,0,10*ROW('Hygiene Data'!H165))="","",OFFSET('Hygiene Data'!$H$12,0,10*ROW('Hygiene Data'!H165)))</f>
        <v/>
      </c>
      <c r="EE171" s="36" t="str">
        <f ca="true">+IF(OFFSET('Hygiene Data'!$H$13,0,10*ROW('Hygiene Data'!H165))="","",OFFSET('Hygiene Data'!$H$13,0,10*ROW('Hygiene Data'!H165)))</f>
        <v/>
      </c>
      <c r="EF171" s="36" t="str">
        <f ca="true">+IF(OFFSET('Hygiene Data'!$H$14,0,10*ROW('Hygiene Data'!H165))="","",OFFSET('Hygiene Data'!$H$14,0,10*ROW('Hygiene Data'!H165)))</f>
        <v/>
      </c>
    </row>
    <row r="172" x14ac:dyDescent="0.2">
      <c r="A172" s="59" t="str">
        <f ca="true">+IF(OFFSET('Water Data'!$B$1,0,10*ROW('Water Data'!B169))="","",OFFSET('Water Data'!$B$1,0,10*ROW('Water Data'!B169)))</f>
        <v/>
      </c>
      <c r="B172" s="59" t="str">
        <f ca="true">+IF(OFFSET('Water Data'!$A$3,0,10*ROW('Water Data'!A169))="","",OFFSET('Water Data'!$A$3,0,10*ROW('Water Data'!A169)))</f>
        <v/>
      </c>
      <c r="C172" s="59" t="str">
        <f ca="true">+IF(OFFSET('Water Data'!$C$3,0,10*ROW('Water Data'!C169))="","",OFFSET('Water Data'!$C$3,0,10*ROW('Water Data'!C169)))</f>
        <v/>
      </c>
      <c r="D172" s="252"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52"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52"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52"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52"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52"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52"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52"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52"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52"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52"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52"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52"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52"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52"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52"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52"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52"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3"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3"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3"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3"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3"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3"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3"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3"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3"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3"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3"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3"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3"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3"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3"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3"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3"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3"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3"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3"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3"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3"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3"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3"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3"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3"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3"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3"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3"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3"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4"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4"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4"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4"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4"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4"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4"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4"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4"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4"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4"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4"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4"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4"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4"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4"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4"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4"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6" t="str">
        <f ca="true">+IF(OFFSET('Water Data'!$C$28,0,10*ROW('Water Data'!C166))="","",OFFSET('Water Data'!$C$28,0,10*ROW('Water Data'!C166)))</f>
        <v/>
      </c>
      <c r="BT172" s="36" t="str">
        <f ca="true">+IF(OFFSET('Water Data'!$C$29,0,10*ROW('Water Data'!C166))="","",OFFSET('Water Data'!$C$29,0,10*ROW('Water Data'!C166)))</f>
        <v/>
      </c>
      <c r="BU172" s="36" t="str">
        <f ca="true">+IF(OFFSET('Water Data'!$C$30,0,10*ROW('Water Data'!C166))="","",OFFSET('Water Data'!$C$30,0,10*ROW('Water Data'!C166)))</f>
        <v/>
      </c>
      <c r="BV172" s="36" t="str">
        <f ca="true">+IF(OFFSET('Water Data'!$D$28,0,10*ROW('Water Data'!D166))="","",OFFSET('Water Data'!$D$28,0,10*ROW('Water Data'!D166)))</f>
        <v/>
      </c>
      <c r="BW172" s="36" t="str">
        <f ca="true">+IF(OFFSET('Water Data'!$D$29,0,10*ROW('Water Data'!D166))="","",OFFSET('Water Data'!$D$29,0,10*ROW('Water Data'!D166)))</f>
        <v/>
      </c>
      <c r="BX172" s="36" t="str">
        <f ca="true">+IF(OFFSET('Water Data'!$D$30,0,10*ROW('Water Data'!D166))="","",OFFSET('Water Data'!$D$30,0,10*ROW('Water Data'!D166)))</f>
        <v/>
      </c>
      <c r="BY172" s="36" t="str">
        <f ca="true">+IF(OFFSET('Water Data'!$E$28,0,10*ROW('Water Data'!E166))="","",OFFSET('Water Data'!$E$28,0,10*ROW('Water Data'!E166)))</f>
        <v/>
      </c>
      <c r="BZ172" s="36" t="str">
        <f ca="true">+IF(OFFSET('Water Data'!$E$29,0,10*ROW('Water Data'!E166))="","",OFFSET('Water Data'!$E$29,0,10*ROW('Water Data'!E166)))</f>
        <v/>
      </c>
      <c r="CA172" s="36" t="str">
        <f ca="true">+IF(OFFSET('Water Data'!$E$30,0,10*ROW('Water Data'!E166))="","",OFFSET('Water Data'!$E$30,0,10*ROW('Water Data'!E166)))</f>
        <v/>
      </c>
      <c r="CB172" s="36" t="str">
        <f ca="true">+IF(OFFSET('Water Data'!$F$28,0,10*ROW('Water Data'!F166))="","",OFFSET('Water Data'!$F$28,0,10*ROW('Water Data'!F166)))</f>
        <v/>
      </c>
      <c r="CC172" s="36" t="str">
        <f ca="true">+IF(OFFSET('Water Data'!$F$29,0,10*ROW('Water Data'!F166))="","",OFFSET('Water Data'!$F$29,0,10*ROW('Water Data'!F166)))</f>
        <v/>
      </c>
      <c r="CD172" s="36" t="str">
        <f ca="true">+IF(OFFSET('Water Data'!$F$30,0,10*ROW('Water Data'!F166))="","",OFFSET('Water Data'!$F$30,0,10*ROW('Water Data'!F166)))</f>
        <v/>
      </c>
      <c r="CE172" s="36" t="str">
        <f ca="true">+IF(OFFSET('Water Data'!$G$28,0,10*ROW('Water Data'!G166))="","",OFFSET('Water Data'!$G$28,0,10*ROW('Water Data'!G166)))</f>
        <v/>
      </c>
      <c r="CF172" s="36" t="str">
        <f ca="true">+IF(OFFSET('Water Data'!$G$29,0,10*ROW('Water Data'!G166))="","",OFFSET('Water Data'!$G$29,0,10*ROW('Water Data'!G166)))</f>
        <v/>
      </c>
      <c r="CG172" s="36" t="str">
        <f ca="true">+IF(OFFSET('Water Data'!$G$30,0,10*ROW('Water Data'!G166))="","",OFFSET('Water Data'!$G$30,0,10*ROW('Water Data'!G166)))</f>
        <v/>
      </c>
      <c r="CH172" s="36" t="str">
        <f ca="true">+IF(OFFSET('Water Data'!$H$28,0,10*ROW('Water Data'!H166))="","",OFFSET('Water Data'!$H$28,0,10*ROW('Water Data'!H166)))</f>
        <v/>
      </c>
      <c r="CI172" s="36" t="str">
        <f ca="true">+IF(OFFSET('Water Data'!$H$29,0,10*ROW('Water Data'!H166))="","",OFFSET('Water Data'!$H$29,0,10*ROW('Water Data'!H166)))</f>
        <v/>
      </c>
      <c r="CJ172" s="36" t="str">
        <f ca="true">+IF(OFFSET('Water Data'!$H$30,0,10*ROW('Water Data'!H166))="","",OFFSET('Water Data'!$H$30,0,10*ROW('Water Data'!H166)))</f>
        <v/>
      </c>
      <c r="CK172" s="36" t="str">
        <f ca="true">+IF(OFFSET('Sanitation Data'!$C$29,0,10*ROW('Sanitation Data'!C166))="","",OFFSET('Sanitation Data'!$C$29,0,10*ROW('Sanitation Data'!C166)))</f>
        <v/>
      </c>
      <c r="CL172" s="36" t="str">
        <f ca="true">+IF(OFFSET('Sanitation Data'!$C$30,0,10*ROW('Sanitation Data'!C166))="","",OFFSET('Sanitation Data'!$C$30,0,10*ROW('Sanitation Data'!C166)))</f>
        <v/>
      </c>
      <c r="CM172" s="36" t="str">
        <f ca="true">+IF(OFFSET('Sanitation Data'!$C$31,0,10*ROW('Sanitation Data'!C166))="","",OFFSET('Sanitation Data'!$C$31,0,10*ROW('Sanitation Data'!C166)))</f>
        <v/>
      </c>
      <c r="CN172" s="36" t="str">
        <f ca="true">+IF(OFFSET('Sanitation Data'!$C$32,0,10*ROW('Sanitation Data'!C166))="","",OFFSET('Sanitation Data'!$C$32,0,10*ROW('Sanitation Data'!C166)))</f>
        <v/>
      </c>
      <c r="CO172" s="36" t="str">
        <f ca="true">+IF(OFFSET('Sanitation Data'!$C$33,0,10*ROW('Sanitation Data'!C166))="","",OFFSET('Sanitation Data'!$C$33,0,10*ROW('Sanitation Data'!C166)))</f>
        <v/>
      </c>
      <c r="CP172" s="36" t="str">
        <f ca="true">+IF(OFFSET('Sanitation Data'!$D$29,0,10*ROW('Sanitation Data'!D166))="","",OFFSET('Sanitation Data'!$D$29,0,10*ROW('Sanitation Data'!D166)))</f>
        <v/>
      </c>
      <c r="CQ172" s="36" t="str">
        <f ca="true">+IF(OFFSET('Sanitation Data'!$D$30,0,10*ROW('Sanitation Data'!D166))="","",OFFSET('Sanitation Data'!$D$30,0,10*ROW('Sanitation Data'!D166)))</f>
        <v/>
      </c>
      <c r="CR172" s="36" t="str">
        <f ca="true">+IF(OFFSET('Sanitation Data'!$D$31,0,10*ROW('Sanitation Data'!D166))="","",OFFSET('Sanitation Data'!$D$31,0,10*ROW('Sanitation Data'!D166)))</f>
        <v/>
      </c>
      <c r="CS172" s="36" t="str">
        <f ca="true">+IF(OFFSET('Sanitation Data'!$D$32,0,10*ROW('Sanitation Data'!D166))="","",OFFSET('Sanitation Data'!$D$32,0,10*ROW('Sanitation Data'!D166)))</f>
        <v/>
      </c>
      <c r="CT172" s="36" t="str">
        <f ca="true">+IF(OFFSET('Sanitation Data'!$D$33,0,10*ROW('Sanitation Data'!D166))="","",OFFSET('Sanitation Data'!$D$33,0,10*ROW('Sanitation Data'!D166)))</f>
        <v/>
      </c>
      <c r="CU172" s="36" t="str">
        <f ca="true">+IF(OFFSET('Sanitation Data'!$E$29,0,10*ROW('Sanitation Data'!E166))="","",OFFSET('Sanitation Data'!$E$29,0,10*ROW('Sanitation Data'!E166)))</f>
        <v/>
      </c>
      <c r="CV172" s="36" t="str">
        <f ca="true">+IF(OFFSET('Sanitation Data'!$E$30,0,10*ROW('Sanitation Data'!E166))="","",OFFSET('Sanitation Data'!$E$30,0,10*ROW('Sanitation Data'!E166)))</f>
        <v/>
      </c>
      <c r="CW172" s="36" t="str">
        <f ca="true">+IF(OFFSET('Sanitation Data'!$E$31,0,10*ROW('Sanitation Data'!E166))="","",OFFSET('Sanitation Data'!$E$31,0,10*ROW('Sanitation Data'!E166)))</f>
        <v/>
      </c>
      <c r="CX172" s="36" t="str">
        <f ca="true">+IF(OFFSET('Sanitation Data'!$E$32,0,10*ROW('Sanitation Data'!E166))="","",OFFSET('Sanitation Data'!$E$32,0,10*ROW('Sanitation Data'!E166)))</f>
        <v/>
      </c>
      <c r="CY172" s="36" t="str">
        <f ca="true">+IF(OFFSET('Sanitation Data'!$E$33,0,10*ROW('Sanitation Data'!E166))="","",OFFSET('Sanitation Data'!$E$33,0,10*ROW('Sanitation Data'!E166)))</f>
        <v/>
      </c>
      <c r="CZ172" s="36" t="str">
        <f ca="true">+IF(OFFSET('Sanitation Data'!$F$29,0,10*ROW('Sanitation Data'!F166))="","",OFFSET('Sanitation Data'!$F$29,0,10*ROW('Sanitation Data'!F166)))</f>
        <v/>
      </c>
      <c r="DA172" s="36" t="str">
        <f ca="true">+IF(OFFSET('Sanitation Data'!$F$30,0,10*ROW('Sanitation Data'!F166))="","",OFFSET('Sanitation Data'!$F$30,0,10*ROW('Sanitation Data'!F166)))</f>
        <v/>
      </c>
      <c r="DB172" s="36" t="str">
        <f ca="true">+IF(OFFSET('Sanitation Data'!$F$31,0,10*ROW('Sanitation Data'!F166))="","",OFFSET('Sanitation Data'!$F$31,0,10*ROW('Sanitation Data'!F166)))</f>
        <v/>
      </c>
      <c r="DC172" s="36" t="str">
        <f ca="true">+IF(OFFSET('Sanitation Data'!$F$32,0,10*ROW('Sanitation Data'!F166))="","",OFFSET('Sanitation Data'!$F$32,0,10*ROW('Sanitation Data'!F166)))</f>
        <v/>
      </c>
      <c r="DD172" s="36" t="str">
        <f ca="true">+IF(OFFSET('Sanitation Data'!$F$33,0,10*ROW('Sanitation Data'!F166))="","",OFFSET('Sanitation Data'!$F$33,0,10*ROW('Sanitation Data'!F166)))</f>
        <v/>
      </c>
      <c r="DE172" s="36" t="str">
        <f ca="true">+IF(OFFSET('Sanitation Data'!$G$29,0,10*ROW('Sanitation Data'!G166))="","",OFFSET('Sanitation Data'!$G$29,0,10*ROW('Sanitation Data'!G166)))</f>
        <v/>
      </c>
      <c r="DF172" s="36" t="str">
        <f ca="true">+IF(OFFSET('Sanitation Data'!$G$30,0,10*ROW('Sanitation Data'!G166))="","",OFFSET('Sanitation Data'!$G$30,0,10*ROW('Sanitation Data'!G166)))</f>
        <v/>
      </c>
      <c r="DG172" s="36" t="str">
        <f ca="true">+IF(OFFSET('Sanitation Data'!$G$31,0,10*ROW('Sanitation Data'!G166))="","",OFFSET('Sanitation Data'!$G$31,0,10*ROW('Sanitation Data'!G166)))</f>
        <v/>
      </c>
      <c r="DH172" s="36" t="str">
        <f ca="true">+IF(OFFSET('Sanitation Data'!$G$32,0,10*ROW('Sanitation Data'!G166))="","",OFFSET('Sanitation Data'!$G$32,0,10*ROW('Sanitation Data'!G166)))</f>
        <v/>
      </c>
      <c r="DI172" s="36" t="str">
        <f ca="true">+IF(OFFSET('Sanitation Data'!$G$33,0,10*ROW('Sanitation Data'!G166))="","",OFFSET('Sanitation Data'!$G$33,0,10*ROW('Sanitation Data'!G166)))</f>
        <v/>
      </c>
      <c r="DJ172" s="36" t="str">
        <f ca="true">+IF(OFFSET('Sanitation Data'!$H$29,0,10*ROW('Sanitation Data'!H166))="","",OFFSET('Sanitation Data'!$H$29,0,10*ROW('Sanitation Data'!H166)))</f>
        <v/>
      </c>
      <c r="DK172" s="36" t="str">
        <f ca="true">+IF(OFFSET('Sanitation Data'!$H$30,0,10*ROW('Sanitation Data'!H166))="","",OFFSET('Sanitation Data'!$H$30,0,10*ROW('Sanitation Data'!H166)))</f>
        <v/>
      </c>
      <c r="DL172" s="36" t="str">
        <f ca="true">+IF(OFFSET('Sanitation Data'!$H$31,0,10*ROW('Sanitation Data'!H166))="","",OFFSET('Sanitation Data'!$H$31,0,10*ROW('Sanitation Data'!H166)))</f>
        <v/>
      </c>
      <c r="DM172" s="36" t="str">
        <f ca="true">+IF(OFFSET('Sanitation Data'!$H$32,0,10*ROW('Sanitation Data'!H166))="","",OFFSET('Sanitation Data'!$H$32,0,10*ROW('Sanitation Data'!H166)))</f>
        <v/>
      </c>
      <c r="DN172" s="36" t="str">
        <f ca="true">+IF(OFFSET('Sanitation Data'!$H$33,0,10*ROW('Sanitation Data'!H166))="","",OFFSET('Sanitation Data'!$H$33,0,10*ROW('Sanitation Data'!H166)))</f>
        <v/>
      </c>
      <c r="DO172" s="36" t="str">
        <f ca="true">+IF(OFFSET('Hygiene Data'!$C$12,0,10*ROW('Hygiene Data'!C166))="","",OFFSET('Hygiene Data'!$C$12,0,10*ROW('Hygiene Data'!C166)))</f>
        <v/>
      </c>
      <c r="DP172" s="36" t="str">
        <f ca="true">+IF(OFFSET('Hygiene Data'!$C$13,0,10*ROW('Hygiene Data'!C166))="","",OFFSET('Hygiene Data'!$C$13,0,10*ROW('Hygiene Data'!C166)))</f>
        <v/>
      </c>
      <c r="DQ172" s="36" t="str">
        <f ca="true">+IF(OFFSET('Hygiene Data'!$C$14,0,10*ROW('Hygiene Data'!C166))="","",OFFSET('Hygiene Data'!$C$14,0,10*ROW('Hygiene Data'!C166)))</f>
        <v/>
      </c>
      <c r="DR172" s="36" t="str">
        <f ca="true">+IF(OFFSET('Hygiene Data'!$D$12,0,10*ROW('Hygiene Data'!D166))="","",OFFSET('Hygiene Data'!$D$12,0,10*ROW('Hygiene Data'!D166)))</f>
        <v/>
      </c>
      <c r="DS172" s="36" t="str">
        <f ca="true">+IF(OFFSET('Hygiene Data'!$D$13,0,10*ROW('Hygiene Data'!D166))="","",OFFSET('Hygiene Data'!$D$13,0,10*ROW('Hygiene Data'!D166)))</f>
        <v/>
      </c>
      <c r="DT172" s="36" t="str">
        <f ca="true">+IF(OFFSET('Hygiene Data'!$D$14,0,10*ROW('Hygiene Data'!D166))="","",OFFSET('Hygiene Data'!$D$14,0,10*ROW('Hygiene Data'!D166)))</f>
        <v/>
      </c>
      <c r="DU172" s="36" t="str">
        <f ca="true">+IF(OFFSET('Hygiene Data'!$E$12,0,10*ROW('Hygiene Data'!E166))="","",OFFSET('Hygiene Data'!$E$12,0,10*ROW('Hygiene Data'!E166)))</f>
        <v/>
      </c>
      <c r="DV172" s="36" t="str">
        <f ca="true">+IF(OFFSET('Hygiene Data'!$E$13,0,10*ROW('Hygiene Data'!E166))="","",OFFSET('Hygiene Data'!$E$13,0,10*ROW('Hygiene Data'!E166)))</f>
        <v/>
      </c>
      <c r="DW172" s="36" t="str">
        <f ca="true">+IF(OFFSET('Hygiene Data'!$E$14,0,10*ROW('Hygiene Data'!E166))="","",OFFSET('Hygiene Data'!$E$14,0,10*ROW('Hygiene Data'!E166)))</f>
        <v/>
      </c>
      <c r="DX172" s="36" t="str">
        <f ca="true">+IF(OFFSET('Hygiene Data'!$F$12,0,10*ROW('Hygiene Data'!F166))="","",OFFSET('Hygiene Data'!$F$12,0,10*ROW('Hygiene Data'!F166)))</f>
        <v/>
      </c>
      <c r="DY172" s="36" t="str">
        <f ca="true">+IF(OFFSET('Hygiene Data'!$F$13,0,10*ROW('Hygiene Data'!F166))="","",OFFSET('Hygiene Data'!$F$13,0,10*ROW('Hygiene Data'!F166)))</f>
        <v/>
      </c>
      <c r="DZ172" s="36" t="str">
        <f ca="true">+IF(OFFSET('Hygiene Data'!$F$14,0,10*ROW('Hygiene Data'!F166))="","",OFFSET('Hygiene Data'!$F$14,0,10*ROW('Hygiene Data'!F166)))</f>
        <v/>
      </c>
      <c r="EA172" s="36" t="str">
        <f ca="true">+IF(OFFSET('Hygiene Data'!$G$12,0,10*ROW('Hygiene Data'!G166))="","",OFFSET('Hygiene Data'!$G$12,0,10*ROW('Hygiene Data'!G166)))</f>
        <v/>
      </c>
      <c r="EB172" s="36" t="str">
        <f ca="true">+IF(OFFSET('Hygiene Data'!$G$13,0,10*ROW('Hygiene Data'!G166))="","",OFFSET('Hygiene Data'!$G$13,0,10*ROW('Hygiene Data'!G166)))</f>
        <v/>
      </c>
      <c r="EC172" s="36" t="str">
        <f ca="true">+IF(OFFSET('Hygiene Data'!$G$14,0,10*ROW('Hygiene Data'!G166))="","",OFFSET('Hygiene Data'!$G$14,0,10*ROW('Hygiene Data'!G166)))</f>
        <v/>
      </c>
      <c r="ED172" s="36" t="str">
        <f ca="true">+IF(OFFSET('Hygiene Data'!$H$12,0,10*ROW('Hygiene Data'!H166))="","",OFFSET('Hygiene Data'!$H$12,0,10*ROW('Hygiene Data'!H166)))</f>
        <v/>
      </c>
      <c r="EE172" s="36" t="str">
        <f ca="true">+IF(OFFSET('Hygiene Data'!$H$13,0,10*ROW('Hygiene Data'!H166))="","",OFFSET('Hygiene Data'!$H$13,0,10*ROW('Hygiene Data'!H166)))</f>
        <v/>
      </c>
      <c r="EF172" s="36" t="str">
        <f ca="true">+IF(OFFSET('Hygiene Data'!$H$14,0,10*ROW('Hygiene Data'!H166))="","",OFFSET('Hygiene Data'!$H$14,0,10*ROW('Hygiene Data'!H166)))</f>
        <v/>
      </c>
    </row>
    <row r="173" x14ac:dyDescent="0.2">
      <c r="A173" s="59" t="str">
        <f ca="true">+IF(OFFSET('Water Data'!$B$1,0,10*ROW('Water Data'!B170))="","",OFFSET('Water Data'!$B$1,0,10*ROW('Water Data'!B170)))</f>
        <v/>
      </c>
      <c r="B173" s="59" t="str">
        <f ca="true">+IF(OFFSET('Water Data'!$A$3,0,10*ROW('Water Data'!A170))="","",OFFSET('Water Data'!$A$3,0,10*ROW('Water Data'!A170)))</f>
        <v/>
      </c>
      <c r="C173" s="59" t="str">
        <f ca="true">+IF(OFFSET('Water Data'!$C$3,0,10*ROW('Water Data'!C170))="","",OFFSET('Water Data'!$C$3,0,10*ROW('Water Data'!C170)))</f>
        <v/>
      </c>
      <c r="D173" s="252"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52"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52"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52"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52"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52"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52"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52"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52"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52"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52"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52"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52"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52"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52"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52"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52"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52"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3"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3"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3"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3"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3"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3"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3"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3"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3"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3"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3"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3"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3"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3"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3"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3"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3"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3"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3"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3"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3"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3"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3"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3"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3"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3"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3"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3"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3"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3"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4"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4"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4"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4"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4"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4"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4"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4"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4"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4"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4"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4"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4"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4"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4"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4"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4"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4"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6" t="str">
        <f ca="true">+IF(OFFSET('Water Data'!$C$28,0,10*ROW('Water Data'!C167))="","",OFFSET('Water Data'!$C$28,0,10*ROW('Water Data'!C167)))</f>
        <v/>
      </c>
      <c r="BT173" s="36" t="str">
        <f ca="true">+IF(OFFSET('Water Data'!$C$29,0,10*ROW('Water Data'!C167))="","",OFFSET('Water Data'!$C$29,0,10*ROW('Water Data'!C167)))</f>
        <v/>
      </c>
      <c r="BU173" s="36" t="str">
        <f ca="true">+IF(OFFSET('Water Data'!$C$30,0,10*ROW('Water Data'!C167))="","",OFFSET('Water Data'!$C$30,0,10*ROW('Water Data'!C167)))</f>
        <v/>
      </c>
      <c r="BV173" s="36" t="str">
        <f ca="true">+IF(OFFSET('Water Data'!$D$28,0,10*ROW('Water Data'!D167))="","",OFFSET('Water Data'!$D$28,0,10*ROW('Water Data'!D167)))</f>
        <v/>
      </c>
      <c r="BW173" s="36" t="str">
        <f ca="true">+IF(OFFSET('Water Data'!$D$29,0,10*ROW('Water Data'!D167))="","",OFFSET('Water Data'!$D$29,0,10*ROW('Water Data'!D167)))</f>
        <v/>
      </c>
      <c r="BX173" s="36" t="str">
        <f ca="true">+IF(OFFSET('Water Data'!$D$30,0,10*ROW('Water Data'!D167))="","",OFFSET('Water Data'!$D$30,0,10*ROW('Water Data'!D167)))</f>
        <v/>
      </c>
      <c r="BY173" s="36" t="str">
        <f ca="true">+IF(OFFSET('Water Data'!$E$28,0,10*ROW('Water Data'!E167))="","",OFFSET('Water Data'!$E$28,0,10*ROW('Water Data'!E167)))</f>
        <v/>
      </c>
      <c r="BZ173" s="36" t="str">
        <f ca="true">+IF(OFFSET('Water Data'!$E$29,0,10*ROW('Water Data'!E167))="","",OFFSET('Water Data'!$E$29,0,10*ROW('Water Data'!E167)))</f>
        <v/>
      </c>
      <c r="CA173" s="36" t="str">
        <f ca="true">+IF(OFFSET('Water Data'!$E$30,0,10*ROW('Water Data'!E167))="","",OFFSET('Water Data'!$E$30,0,10*ROW('Water Data'!E167)))</f>
        <v/>
      </c>
      <c r="CB173" s="36" t="str">
        <f ca="true">+IF(OFFSET('Water Data'!$F$28,0,10*ROW('Water Data'!F167))="","",OFFSET('Water Data'!$F$28,0,10*ROW('Water Data'!F167)))</f>
        <v/>
      </c>
      <c r="CC173" s="36" t="str">
        <f ca="true">+IF(OFFSET('Water Data'!$F$29,0,10*ROW('Water Data'!F167))="","",OFFSET('Water Data'!$F$29,0,10*ROW('Water Data'!F167)))</f>
        <v/>
      </c>
      <c r="CD173" s="36" t="str">
        <f ca="true">+IF(OFFSET('Water Data'!$F$30,0,10*ROW('Water Data'!F167))="","",OFFSET('Water Data'!$F$30,0,10*ROW('Water Data'!F167)))</f>
        <v/>
      </c>
      <c r="CE173" s="36" t="str">
        <f ca="true">+IF(OFFSET('Water Data'!$G$28,0,10*ROW('Water Data'!G167))="","",OFFSET('Water Data'!$G$28,0,10*ROW('Water Data'!G167)))</f>
        <v/>
      </c>
      <c r="CF173" s="36" t="str">
        <f ca="true">+IF(OFFSET('Water Data'!$G$29,0,10*ROW('Water Data'!G167))="","",OFFSET('Water Data'!$G$29,0,10*ROW('Water Data'!G167)))</f>
        <v/>
      </c>
      <c r="CG173" s="36" t="str">
        <f ca="true">+IF(OFFSET('Water Data'!$G$30,0,10*ROW('Water Data'!G167))="","",OFFSET('Water Data'!$G$30,0,10*ROW('Water Data'!G167)))</f>
        <v/>
      </c>
      <c r="CH173" s="36" t="str">
        <f ca="true">+IF(OFFSET('Water Data'!$H$28,0,10*ROW('Water Data'!H167))="","",OFFSET('Water Data'!$H$28,0,10*ROW('Water Data'!H167)))</f>
        <v/>
      </c>
      <c r="CI173" s="36" t="str">
        <f ca="true">+IF(OFFSET('Water Data'!$H$29,0,10*ROW('Water Data'!H167))="","",OFFSET('Water Data'!$H$29,0,10*ROW('Water Data'!H167)))</f>
        <v/>
      </c>
      <c r="CJ173" s="36" t="str">
        <f ca="true">+IF(OFFSET('Water Data'!$H$30,0,10*ROW('Water Data'!H167))="","",OFFSET('Water Data'!$H$30,0,10*ROW('Water Data'!H167)))</f>
        <v/>
      </c>
      <c r="CK173" s="36" t="str">
        <f ca="true">+IF(OFFSET('Sanitation Data'!$C$29,0,10*ROW('Sanitation Data'!C167))="","",OFFSET('Sanitation Data'!$C$29,0,10*ROW('Sanitation Data'!C167)))</f>
        <v/>
      </c>
      <c r="CL173" s="36" t="str">
        <f ca="true">+IF(OFFSET('Sanitation Data'!$C$30,0,10*ROW('Sanitation Data'!C167))="","",OFFSET('Sanitation Data'!$C$30,0,10*ROW('Sanitation Data'!C167)))</f>
        <v/>
      </c>
      <c r="CM173" s="36" t="str">
        <f ca="true">+IF(OFFSET('Sanitation Data'!$C$31,0,10*ROW('Sanitation Data'!C167))="","",OFFSET('Sanitation Data'!$C$31,0,10*ROW('Sanitation Data'!C167)))</f>
        <v/>
      </c>
      <c r="CN173" s="36" t="str">
        <f ca="true">+IF(OFFSET('Sanitation Data'!$C$32,0,10*ROW('Sanitation Data'!C167))="","",OFFSET('Sanitation Data'!$C$32,0,10*ROW('Sanitation Data'!C167)))</f>
        <v/>
      </c>
      <c r="CO173" s="36" t="str">
        <f ca="true">+IF(OFFSET('Sanitation Data'!$C$33,0,10*ROW('Sanitation Data'!C167))="","",OFFSET('Sanitation Data'!$C$33,0,10*ROW('Sanitation Data'!C167)))</f>
        <v/>
      </c>
      <c r="CP173" s="36" t="str">
        <f ca="true">+IF(OFFSET('Sanitation Data'!$D$29,0,10*ROW('Sanitation Data'!D167))="","",OFFSET('Sanitation Data'!$D$29,0,10*ROW('Sanitation Data'!D167)))</f>
        <v/>
      </c>
      <c r="CQ173" s="36" t="str">
        <f ca="true">+IF(OFFSET('Sanitation Data'!$D$30,0,10*ROW('Sanitation Data'!D167))="","",OFFSET('Sanitation Data'!$D$30,0,10*ROW('Sanitation Data'!D167)))</f>
        <v/>
      </c>
      <c r="CR173" s="36" t="str">
        <f ca="true">+IF(OFFSET('Sanitation Data'!$D$31,0,10*ROW('Sanitation Data'!D167))="","",OFFSET('Sanitation Data'!$D$31,0,10*ROW('Sanitation Data'!D167)))</f>
        <v/>
      </c>
      <c r="CS173" s="36" t="str">
        <f ca="true">+IF(OFFSET('Sanitation Data'!$D$32,0,10*ROW('Sanitation Data'!D167))="","",OFFSET('Sanitation Data'!$D$32,0,10*ROW('Sanitation Data'!D167)))</f>
        <v/>
      </c>
      <c r="CT173" s="36" t="str">
        <f ca="true">+IF(OFFSET('Sanitation Data'!$D$33,0,10*ROW('Sanitation Data'!D167))="","",OFFSET('Sanitation Data'!$D$33,0,10*ROW('Sanitation Data'!D167)))</f>
        <v/>
      </c>
      <c r="CU173" s="36" t="str">
        <f ca="true">+IF(OFFSET('Sanitation Data'!$E$29,0,10*ROW('Sanitation Data'!E167))="","",OFFSET('Sanitation Data'!$E$29,0,10*ROW('Sanitation Data'!E167)))</f>
        <v/>
      </c>
      <c r="CV173" s="36" t="str">
        <f ca="true">+IF(OFFSET('Sanitation Data'!$E$30,0,10*ROW('Sanitation Data'!E167))="","",OFFSET('Sanitation Data'!$E$30,0,10*ROW('Sanitation Data'!E167)))</f>
        <v/>
      </c>
      <c r="CW173" s="36" t="str">
        <f ca="true">+IF(OFFSET('Sanitation Data'!$E$31,0,10*ROW('Sanitation Data'!E167))="","",OFFSET('Sanitation Data'!$E$31,0,10*ROW('Sanitation Data'!E167)))</f>
        <v/>
      </c>
      <c r="CX173" s="36" t="str">
        <f ca="true">+IF(OFFSET('Sanitation Data'!$E$32,0,10*ROW('Sanitation Data'!E167))="","",OFFSET('Sanitation Data'!$E$32,0,10*ROW('Sanitation Data'!E167)))</f>
        <v/>
      </c>
      <c r="CY173" s="36" t="str">
        <f ca="true">+IF(OFFSET('Sanitation Data'!$E$33,0,10*ROW('Sanitation Data'!E167))="","",OFFSET('Sanitation Data'!$E$33,0,10*ROW('Sanitation Data'!E167)))</f>
        <v/>
      </c>
      <c r="CZ173" s="36" t="str">
        <f ca="true">+IF(OFFSET('Sanitation Data'!$F$29,0,10*ROW('Sanitation Data'!F167))="","",OFFSET('Sanitation Data'!$F$29,0,10*ROW('Sanitation Data'!F167)))</f>
        <v/>
      </c>
      <c r="DA173" s="36" t="str">
        <f ca="true">+IF(OFFSET('Sanitation Data'!$F$30,0,10*ROW('Sanitation Data'!F167))="","",OFFSET('Sanitation Data'!$F$30,0,10*ROW('Sanitation Data'!F167)))</f>
        <v/>
      </c>
      <c r="DB173" s="36" t="str">
        <f ca="true">+IF(OFFSET('Sanitation Data'!$F$31,0,10*ROW('Sanitation Data'!F167))="","",OFFSET('Sanitation Data'!$F$31,0,10*ROW('Sanitation Data'!F167)))</f>
        <v/>
      </c>
      <c r="DC173" s="36" t="str">
        <f ca="true">+IF(OFFSET('Sanitation Data'!$F$32,0,10*ROW('Sanitation Data'!F167))="","",OFFSET('Sanitation Data'!$F$32,0,10*ROW('Sanitation Data'!F167)))</f>
        <v/>
      </c>
      <c r="DD173" s="36" t="str">
        <f ca="true">+IF(OFFSET('Sanitation Data'!$F$33,0,10*ROW('Sanitation Data'!F167))="","",OFFSET('Sanitation Data'!$F$33,0,10*ROW('Sanitation Data'!F167)))</f>
        <v/>
      </c>
      <c r="DE173" s="36" t="str">
        <f ca="true">+IF(OFFSET('Sanitation Data'!$G$29,0,10*ROW('Sanitation Data'!G167))="","",OFFSET('Sanitation Data'!$G$29,0,10*ROW('Sanitation Data'!G167)))</f>
        <v/>
      </c>
      <c r="DF173" s="36" t="str">
        <f ca="true">+IF(OFFSET('Sanitation Data'!$G$30,0,10*ROW('Sanitation Data'!G167))="","",OFFSET('Sanitation Data'!$G$30,0,10*ROW('Sanitation Data'!G167)))</f>
        <v/>
      </c>
      <c r="DG173" s="36" t="str">
        <f ca="true">+IF(OFFSET('Sanitation Data'!$G$31,0,10*ROW('Sanitation Data'!G167))="","",OFFSET('Sanitation Data'!$G$31,0,10*ROW('Sanitation Data'!G167)))</f>
        <v/>
      </c>
      <c r="DH173" s="36" t="str">
        <f ca="true">+IF(OFFSET('Sanitation Data'!$G$32,0,10*ROW('Sanitation Data'!G167))="","",OFFSET('Sanitation Data'!$G$32,0,10*ROW('Sanitation Data'!G167)))</f>
        <v/>
      </c>
      <c r="DI173" s="36" t="str">
        <f ca="true">+IF(OFFSET('Sanitation Data'!$G$33,0,10*ROW('Sanitation Data'!G167))="","",OFFSET('Sanitation Data'!$G$33,0,10*ROW('Sanitation Data'!G167)))</f>
        <v/>
      </c>
      <c r="DJ173" s="36" t="str">
        <f ca="true">+IF(OFFSET('Sanitation Data'!$H$29,0,10*ROW('Sanitation Data'!H167))="","",OFFSET('Sanitation Data'!$H$29,0,10*ROW('Sanitation Data'!H167)))</f>
        <v/>
      </c>
      <c r="DK173" s="36" t="str">
        <f ca="true">+IF(OFFSET('Sanitation Data'!$H$30,0,10*ROW('Sanitation Data'!H167))="","",OFFSET('Sanitation Data'!$H$30,0,10*ROW('Sanitation Data'!H167)))</f>
        <v/>
      </c>
      <c r="DL173" s="36" t="str">
        <f ca="true">+IF(OFFSET('Sanitation Data'!$H$31,0,10*ROW('Sanitation Data'!H167))="","",OFFSET('Sanitation Data'!$H$31,0,10*ROW('Sanitation Data'!H167)))</f>
        <v/>
      </c>
      <c r="DM173" s="36" t="str">
        <f ca="true">+IF(OFFSET('Sanitation Data'!$H$32,0,10*ROW('Sanitation Data'!H167))="","",OFFSET('Sanitation Data'!$H$32,0,10*ROW('Sanitation Data'!H167)))</f>
        <v/>
      </c>
      <c r="DN173" s="36" t="str">
        <f ca="true">+IF(OFFSET('Sanitation Data'!$H$33,0,10*ROW('Sanitation Data'!H167))="","",OFFSET('Sanitation Data'!$H$33,0,10*ROW('Sanitation Data'!H167)))</f>
        <v/>
      </c>
      <c r="DO173" s="36" t="str">
        <f ca="true">+IF(OFFSET('Hygiene Data'!$C$12,0,10*ROW('Hygiene Data'!C167))="","",OFFSET('Hygiene Data'!$C$12,0,10*ROW('Hygiene Data'!C167)))</f>
        <v/>
      </c>
      <c r="DP173" s="36" t="str">
        <f ca="true">+IF(OFFSET('Hygiene Data'!$C$13,0,10*ROW('Hygiene Data'!C167))="","",OFFSET('Hygiene Data'!$C$13,0,10*ROW('Hygiene Data'!C167)))</f>
        <v/>
      </c>
      <c r="DQ173" s="36" t="str">
        <f ca="true">+IF(OFFSET('Hygiene Data'!$C$14,0,10*ROW('Hygiene Data'!C167))="","",OFFSET('Hygiene Data'!$C$14,0,10*ROW('Hygiene Data'!C167)))</f>
        <v/>
      </c>
      <c r="DR173" s="36" t="str">
        <f ca="true">+IF(OFFSET('Hygiene Data'!$D$12,0,10*ROW('Hygiene Data'!D167))="","",OFFSET('Hygiene Data'!$D$12,0,10*ROW('Hygiene Data'!D167)))</f>
        <v/>
      </c>
      <c r="DS173" s="36" t="str">
        <f ca="true">+IF(OFFSET('Hygiene Data'!$D$13,0,10*ROW('Hygiene Data'!D167))="","",OFFSET('Hygiene Data'!$D$13,0,10*ROW('Hygiene Data'!D167)))</f>
        <v/>
      </c>
      <c r="DT173" s="36" t="str">
        <f ca="true">+IF(OFFSET('Hygiene Data'!$D$14,0,10*ROW('Hygiene Data'!D167))="","",OFFSET('Hygiene Data'!$D$14,0,10*ROW('Hygiene Data'!D167)))</f>
        <v/>
      </c>
      <c r="DU173" s="36" t="str">
        <f ca="true">+IF(OFFSET('Hygiene Data'!$E$12,0,10*ROW('Hygiene Data'!E167))="","",OFFSET('Hygiene Data'!$E$12,0,10*ROW('Hygiene Data'!E167)))</f>
        <v/>
      </c>
      <c r="DV173" s="36" t="str">
        <f ca="true">+IF(OFFSET('Hygiene Data'!$E$13,0,10*ROW('Hygiene Data'!E167))="","",OFFSET('Hygiene Data'!$E$13,0,10*ROW('Hygiene Data'!E167)))</f>
        <v/>
      </c>
      <c r="DW173" s="36" t="str">
        <f ca="true">+IF(OFFSET('Hygiene Data'!$E$14,0,10*ROW('Hygiene Data'!E167))="","",OFFSET('Hygiene Data'!$E$14,0,10*ROW('Hygiene Data'!E167)))</f>
        <v/>
      </c>
      <c r="DX173" s="36" t="str">
        <f ca="true">+IF(OFFSET('Hygiene Data'!$F$12,0,10*ROW('Hygiene Data'!F167))="","",OFFSET('Hygiene Data'!$F$12,0,10*ROW('Hygiene Data'!F167)))</f>
        <v/>
      </c>
      <c r="DY173" s="36" t="str">
        <f ca="true">+IF(OFFSET('Hygiene Data'!$F$13,0,10*ROW('Hygiene Data'!F167))="","",OFFSET('Hygiene Data'!$F$13,0,10*ROW('Hygiene Data'!F167)))</f>
        <v/>
      </c>
      <c r="DZ173" s="36" t="str">
        <f ca="true">+IF(OFFSET('Hygiene Data'!$F$14,0,10*ROW('Hygiene Data'!F167))="","",OFFSET('Hygiene Data'!$F$14,0,10*ROW('Hygiene Data'!F167)))</f>
        <v/>
      </c>
      <c r="EA173" s="36" t="str">
        <f ca="true">+IF(OFFSET('Hygiene Data'!$G$12,0,10*ROW('Hygiene Data'!G167))="","",OFFSET('Hygiene Data'!$G$12,0,10*ROW('Hygiene Data'!G167)))</f>
        <v/>
      </c>
      <c r="EB173" s="36" t="str">
        <f ca="true">+IF(OFFSET('Hygiene Data'!$G$13,0,10*ROW('Hygiene Data'!G167))="","",OFFSET('Hygiene Data'!$G$13,0,10*ROW('Hygiene Data'!G167)))</f>
        <v/>
      </c>
      <c r="EC173" s="36" t="str">
        <f ca="true">+IF(OFFSET('Hygiene Data'!$G$14,0,10*ROW('Hygiene Data'!G167))="","",OFFSET('Hygiene Data'!$G$14,0,10*ROW('Hygiene Data'!G167)))</f>
        <v/>
      </c>
      <c r="ED173" s="36" t="str">
        <f ca="true">+IF(OFFSET('Hygiene Data'!$H$12,0,10*ROW('Hygiene Data'!H167))="","",OFFSET('Hygiene Data'!$H$12,0,10*ROW('Hygiene Data'!H167)))</f>
        <v/>
      </c>
      <c r="EE173" s="36" t="str">
        <f ca="true">+IF(OFFSET('Hygiene Data'!$H$13,0,10*ROW('Hygiene Data'!H167))="","",OFFSET('Hygiene Data'!$H$13,0,10*ROW('Hygiene Data'!H167)))</f>
        <v/>
      </c>
      <c r="EF173" s="36" t="str">
        <f ca="true">+IF(OFFSET('Hygiene Data'!$H$14,0,10*ROW('Hygiene Data'!H167))="","",OFFSET('Hygiene Data'!$H$14,0,10*ROW('Hygiene Data'!H167)))</f>
        <v/>
      </c>
    </row>
    <row r="174" x14ac:dyDescent="0.2">
      <c r="A174" s="59" t="str">
        <f ca="true">+IF(OFFSET('Water Data'!$B$1,0,10*ROW('Water Data'!B171))="","",OFFSET('Water Data'!$B$1,0,10*ROW('Water Data'!B171)))</f>
        <v/>
      </c>
      <c r="B174" s="59" t="str">
        <f ca="true">+IF(OFFSET('Water Data'!$A$3,0,10*ROW('Water Data'!A171))="","",OFFSET('Water Data'!$A$3,0,10*ROW('Water Data'!A171)))</f>
        <v/>
      </c>
      <c r="C174" s="59" t="str">
        <f ca="true">+IF(OFFSET('Water Data'!$C$3,0,10*ROW('Water Data'!C171))="","",OFFSET('Water Data'!$C$3,0,10*ROW('Water Data'!C171)))</f>
        <v/>
      </c>
      <c r="D174" s="252"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52"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52"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52"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52"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52"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52"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52"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52"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52"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52"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52"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52"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52"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52"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52"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52"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52"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3"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3"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3"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3"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3"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3"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3"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3"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3"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3"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3"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3"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3"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3"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3"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3"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3"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3"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3"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3"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3"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3"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3"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3"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3"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3"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3"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3"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3"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3"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4"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4"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4"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4"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4"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4"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4"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4"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4"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4"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4"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4"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4"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4"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4"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4"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4"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4"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6" t="str">
        <f ca="true">+IF(OFFSET('Water Data'!$C$28,0,10*ROW('Water Data'!C168))="","",OFFSET('Water Data'!$C$28,0,10*ROW('Water Data'!C168)))</f>
        <v/>
      </c>
      <c r="BT174" s="36" t="str">
        <f ca="true">+IF(OFFSET('Water Data'!$C$29,0,10*ROW('Water Data'!C168))="","",OFFSET('Water Data'!$C$29,0,10*ROW('Water Data'!C168)))</f>
        <v/>
      </c>
      <c r="BU174" s="36" t="str">
        <f ca="true">+IF(OFFSET('Water Data'!$C$30,0,10*ROW('Water Data'!C168))="","",OFFSET('Water Data'!$C$30,0,10*ROW('Water Data'!C168)))</f>
        <v/>
      </c>
      <c r="BV174" s="36" t="str">
        <f ca="true">+IF(OFFSET('Water Data'!$D$28,0,10*ROW('Water Data'!D168))="","",OFFSET('Water Data'!$D$28,0,10*ROW('Water Data'!D168)))</f>
        <v/>
      </c>
      <c r="BW174" s="36" t="str">
        <f ca="true">+IF(OFFSET('Water Data'!$D$29,0,10*ROW('Water Data'!D168))="","",OFFSET('Water Data'!$D$29,0,10*ROW('Water Data'!D168)))</f>
        <v/>
      </c>
      <c r="BX174" s="36" t="str">
        <f ca="true">+IF(OFFSET('Water Data'!$D$30,0,10*ROW('Water Data'!D168))="","",OFFSET('Water Data'!$D$30,0,10*ROW('Water Data'!D168)))</f>
        <v/>
      </c>
      <c r="BY174" s="36" t="str">
        <f ca="true">+IF(OFFSET('Water Data'!$E$28,0,10*ROW('Water Data'!E168))="","",OFFSET('Water Data'!$E$28,0,10*ROW('Water Data'!E168)))</f>
        <v/>
      </c>
      <c r="BZ174" s="36" t="str">
        <f ca="true">+IF(OFFSET('Water Data'!$E$29,0,10*ROW('Water Data'!E168))="","",OFFSET('Water Data'!$E$29,0,10*ROW('Water Data'!E168)))</f>
        <v/>
      </c>
      <c r="CA174" s="36" t="str">
        <f ca="true">+IF(OFFSET('Water Data'!$E$30,0,10*ROW('Water Data'!E168))="","",OFFSET('Water Data'!$E$30,0,10*ROW('Water Data'!E168)))</f>
        <v/>
      </c>
      <c r="CB174" s="36" t="str">
        <f ca="true">+IF(OFFSET('Water Data'!$F$28,0,10*ROW('Water Data'!F168))="","",OFFSET('Water Data'!$F$28,0,10*ROW('Water Data'!F168)))</f>
        <v/>
      </c>
      <c r="CC174" s="36" t="str">
        <f ca="true">+IF(OFFSET('Water Data'!$F$29,0,10*ROW('Water Data'!F168))="","",OFFSET('Water Data'!$F$29,0,10*ROW('Water Data'!F168)))</f>
        <v/>
      </c>
      <c r="CD174" s="36" t="str">
        <f ca="true">+IF(OFFSET('Water Data'!$F$30,0,10*ROW('Water Data'!F168))="","",OFFSET('Water Data'!$F$30,0,10*ROW('Water Data'!F168)))</f>
        <v/>
      </c>
      <c r="CE174" s="36" t="str">
        <f ca="true">+IF(OFFSET('Water Data'!$G$28,0,10*ROW('Water Data'!G168))="","",OFFSET('Water Data'!$G$28,0,10*ROW('Water Data'!G168)))</f>
        <v/>
      </c>
      <c r="CF174" s="36" t="str">
        <f ca="true">+IF(OFFSET('Water Data'!$G$29,0,10*ROW('Water Data'!G168))="","",OFFSET('Water Data'!$G$29,0,10*ROW('Water Data'!G168)))</f>
        <v/>
      </c>
      <c r="CG174" s="36" t="str">
        <f ca="true">+IF(OFFSET('Water Data'!$G$30,0,10*ROW('Water Data'!G168))="","",OFFSET('Water Data'!$G$30,0,10*ROW('Water Data'!G168)))</f>
        <v/>
      </c>
      <c r="CH174" s="36" t="str">
        <f ca="true">+IF(OFFSET('Water Data'!$H$28,0,10*ROW('Water Data'!H168))="","",OFFSET('Water Data'!$H$28,0,10*ROW('Water Data'!H168)))</f>
        <v/>
      </c>
      <c r="CI174" s="36" t="str">
        <f ca="true">+IF(OFFSET('Water Data'!$H$29,0,10*ROW('Water Data'!H168))="","",OFFSET('Water Data'!$H$29,0,10*ROW('Water Data'!H168)))</f>
        <v/>
      </c>
      <c r="CJ174" s="36" t="str">
        <f ca="true">+IF(OFFSET('Water Data'!$H$30,0,10*ROW('Water Data'!H168))="","",OFFSET('Water Data'!$H$30,0,10*ROW('Water Data'!H168)))</f>
        <v/>
      </c>
      <c r="CK174" s="36" t="str">
        <f ca="true">+IF(OFFSET('Sanitation Data'!$C$29,0,10*ROW('Sanitation Data'!C168))="","",OFFSET('Sanitation Data'!$C$29,0,10*ROW('Sanitation Data'!C168)))</f>
        <v/>
      </c>
      <c r="CL174" s="36" t="str">
        <f ca="true">+IF(OFFSET('Sanitation Data'!$C$30,0,10*ROW('Sanitation Data'!C168))="","",OFFSET('Sanitation Data'!$C$30,0,10*ROW('Sanitation Data'!C168)))</f>
        <v/>
      </c>
      <c r="CM174" s="36" t="str">
        <f ca="true">+IF(OFFSET('Sanitation Data'!$C$31,0,10*ROW('Sanitation Data'!C168))="","",OFFSET('Sanitation Data'!$C$31,0,10*ROW('Sanitation Data'!C168)))</f>
        <v/>
      </c>
      <c r="CN174" s="36" t="str">
        <f ca="true">+IF(OFFSET('Sanitation Data'!$C$32,0,10*ROW('Sanitation Data'!C168))="","",OFFSET('Sanitation Data'!$C$32,0,10*ROW('Sanitation Data'!C168)))</f>
        <v/>
      </c>
      <c r="CO174" s="36" t="str">
        <f ca="true">+IF(OFFSET('Sanitation Data'!$C$33,0,10*ROW('Sanitation Data'!C168))="","",OFFSET('Sanitation Data'!$C$33,0,10*ROW('Sanitation Data'!C168)))</f>
        <v/>
      </c>
      <c r="CP174" s="36" t="str">
        <f ca="true">+IF(OFFSET('Sanitation Data'!$D$29,0,10*ROW('Sanitation Data'!D168))="","",OFFSET('Sanitation Data'!$D$29,0,10*ROW('Sanitation Data'!D168)))</f>
        <v/>
      </c>
      <c r="CQ174" s="36" t="str">
        <f ca="true">+IF(OFFSET('Sanitation Data'!$D$30,0,10*ROW('Sanitation Data'!D168))="","",OFFSET('Sanitation Data'!$D$30,0,10*ROW('Sanitation Data'!D168)))</f>
        <v/>
      </c>
      <c r="CR174" s="36" t="str">
        <f ca="true">+IF(OFFSET('Sanitation Data'!$D$31,0,10*ROW('Sanitation Data'!D168))="","",OFFSET('Sanitation Data'!$D$31,0,10*ROW('Sanitation Data'!D168)))</f>
        <v/>
      </c>
      <c r="CS174" s="36" t="str">
        <f ca="true">+IF(OFFSET('Sanitation Data'!$D$32,0,10*ROW('Sanitation Data'!D168))="","",OFFSET('Sanitation Data'!$D$32,0,10*ROW('Sanitation Data'!D168)))</f>
        <v/>
      </c>
      <c r="CT174" s="36" t="str">
        <f ca="true">+IF(OFFSET('Sanitation Data'!$D$33,0,10*ROW('Sanitation Data'!D168))="","",OFFSET('Sanitation Data'!$D$33,0,10*ROW('Sanitation Data'!D168)))</f>
        <v/>
      </c>
      <c r="CU174" s="36" t="str">
        <f ca="true">+IF(OFFSET('Sanitation Data'!$E$29,0,10*ROW('Sanitation Data'!E168))="","",OFFSET('Sanitation Data'!$E$29,0,10*ROW('Sanitation Data'!E168)))</f>
        <v/>
      </c>
      <c r="CV174" s="36" t="str">
        <f ca="true">+IF(OFFSET('Sanitation Data'!$E$30,0,10*ROW('Sanitation Data'!E168))="","",OFFSET('Sanitation Data'!$E$30,0,10*ROW('Sanitation Data'!E168)))</f>
        <v/>
      </c>
      <c r="CW174" s="36" t="str">
        <f ca="true">+IF(OFFSET('Sanitation Data'!$E$31,0,10*ROW('Sanitation Data'!E168))="","",OFFSET('Sanitation Data'!$E$31,0,10*ROW('Sanitation Data'!E168)))</f>
        <v/>
      </c>
      <c r="CX174" s="36" t="str">
        <f ca="true">+IF(OFFSET('Sanitation Data'!$E$32,0,10*ROW('Sanitation Data'!E168))="","",OFFSET('Sanitation Data'!$E$32,0,10*ROW('Sanitation Data'!E168)))</f>
        <v/>
      </c>
      <c r="CY174" s="36" t="str">
        <f ca="true">+IF(OFFSET('Sanitation Data'!$E$33,0,10*ROW('Sanitation Data'!E168))="","",OFFSET('Sanitation Data'!$E$33,0,10*ROW('Sanitation Data'!E168)))</f>
        <v/>
      </c>
      <c r="CZ174" s="36" t="str">
        <f ca="true">+IF(OFFSET('Sanitation Data'!$F$29,0,10*ROW('Sanitation Data'!F168))="","",OFFSET('Sanitation Data'!$F$29,0,10*ROW('Sanitation Data'!F168)))</f>
        <v/>
      </c>
      <c r="DA174" s="36" t="str">
        <f ca="true">+IF(OFFSET('Sanitation Data'!$F$30,0,10*ROW('Sanitation Data'!F168))="","",OFFSET('Sanitation Data'!$F$30,0,10*ROW('Sanitation Data'!F168)))</f>
        <v/>
      </c>
      <c r="DB174" s="36" t="str">
        <f ca="true">+IF(OFFSET('Sanitation Data'!$F$31,0,10*ROW('Sanitation Data'!F168))="","",OFFSET('Sanitation Data'!$F$31,0,10*ROW('Sanitation Data'!F168)))</f>
        <v/>
      </c>
      <c r="DC174" s="36" t="str">
        <f ca="true">+IF(OFFSET('Sanitation Data'!$F$32,0,10*ROW('Sanitation Data'!F168))="","",OFFSET('Sanitation Data'!$F$32,0,10*ROW('Sanitation Data'!F168)))</f>
        <v/>
      </c>
      <c r="DD174" s="36" t="str">
        <f ca="true">+IF(OFFSET('Sanitation Data'!$F$33,0,10*ROW('Sanitation Data'!F168))="","",OFFSET('Sanitation Data'!$F$33,0,10*ROW('Sanitation Data'!F168)))</f>
        <v/>
      </c>
      <c r="DE174" s="36" t="str">
        <f ca="true">+IF(OFFSET('Sanitation Data'!$G$29,0,10*ROW('Sanitation Data'!G168))="","",OFFSET('Sanitation Data'!$G$29,0,10*ROW('Sanitation Data'!G168)))</f>
        <v/>
      </c>
      <c r="DF174" s="36" t="str">
        <f ca="true">+IF(OFFSET('Sanitation Data'!$G$30,0,10*ROW('Sanitation Data'!G168))="","",OFFSET('Sanitation Data'!$G$30,0,10*ROW('Sanitation Data'!G168)))</f>
        <v/>
      </c>
      <c r="DG174" s="36" t="str">
        <f ca="true">+IF(OFFSET('Sanitation Data'!$G$31,0,10*ROW('Sanitation Data'!G168))="","",OFFSET('Sanitation Data'!$G$31,0,10*ROW('Sanitation Data'!G168)))</f>
        <v/>
      </c>
      <c r="DH174" s="36" t="str">
        <f ca="true">+IF(OFFSET('Sanitation Data'!$G$32,0,10*ROW('Sanitation Data'!G168))="","",OFFSET('Sanitation Data'!$G$32,0,10*ROW('Sanitation Data'!G168)))</f>
        <v/>
      </c>
      <c r="DI174" s="36" t="str">
        <f ca="true">+IF(OFFSET('Sanitation Data'!$G$33,0,10*ROW('Sanitation Data'!G168))="","",OFFSET('Sanitation Data'!$G$33,0,10*ROW('Sanitation Data'!G168)))</f>
        <v/>
      </c>
      <c r="DJ174" s="36" t="str">
        <f ca="true">+IF(OFFSET('Sanitation Data'!$H$29,0,10*ROW('Sanitation Data'!H168))="","",OFFSET('Sanitation Data'!$H$29,0,10*ROW('Sanitation Data'!H168)))</f>
        <v/>
      </c>
      <c r="DK174" s="36" t="str">
        <f ca="true">+IF(OFFSET('Sanitation Data'!$H$30,0,10*ROW('Sanitation Data'!H168))="","",OFFSET('Sanitation Data'!$H$30,0,10*ROW('Sanitation Data'!H168)))</f>
        <v/>
      </c>
      <c r="DL174" s="36" t="str">
        <f ca="true">+IF(OFFSET('Sanitation Data'!$H$31,0,10*ROW('Sanitation Data'!H168))="","",OFFSET('Sanitation Data'!$H$31,0,10*ROW('Sanitation Data'!H168)))</f>
        <v/>
      </c>
      <c r="DM174" s="36" t="str">
        <f ca="true">+IF(OFFSET('Sanitation Data'!$H$32,0,10*ROW('Sanitation Data'!H168))="","",OFFSET('Sanitation Data'!$H$32,0,10*ROW('Sanitation Data'!H168)))</f>
        <v/>
      </c>
      <c r="DN174" s="36" t="str">
        <f ca="true">+IF(OFFSET('Sanitation Data'!$H$33,0,10*ROW('Sanitation Data'!H168))="","",OFFSET('Sanitation Data'!$H$33,0,10*ROW('Sanitation Data'!H168)))</f>
        <v/>
      </c>
      <c r="DO174" s="36" t="str">
        <f ca="true">+IF(OFFSET('Hygiene Data'!$C$12,0,10*ROW('Hygiene Data'!C168))="","",OFFSET('Hygiene Data'!$C$12,0,10*ROW('Hygiene Data'!C168)))</f>
        <v/>
      </c>
      <c r="DP174" s="36" t="str">
        <f ca="true">+IF(OFFSET('Hygiene Data'!$C$13,0,10*ROW('Hygiene Data'!C168))="","",OFFSET('Hygiene Data'!$C$13,0,10*ROW('Hygiene Data'!C168)))</f>
        <v/>
      </c>
      <c r="DQ174" s="36" t="str">
        <f ca="true">+IF(OFFSET('Hygiene Data'!$C$14,0,10*ROW('Hygiene Data'!C168))="","",OFFSET('Hygiene Data'!$C$14,0,10*ROW('Hygiene Data'!C168)))</f>
        <v/>
      </c>
      <c r="DR174" s="36" t="str">
        <f ca="true">+IF(OFFSET('Hygiene Data'!$D$12,0,10*ROW('Hygiene Data'!D168))="","",OFFSET('Hygiene Data'!$D$12,0,10*ROW('Hygiene Data'!D168)))</f>
        <v/>
      </c>
      <c r="DS174" s="36" t="str">
        <f ca="true">+IF(OFFSET('Hygiene Data'!$D$13,0,10*ROW('Hygiene Data'!D168))="","",OFFSET('Hygiene Data'!$D$13,0,10*ROW('Hygiene Data'!D168)))</f>
        <v/>
      </c>
      <c r="DT174" s="36" t="str">
        <f ca="true">+IF(OFFSET('Hygiene Data'!$D$14,0,10*ROW('Hygiene Data'!D168))="","",OFFSET('Hygiene Data'!$D$14,0,10*ROW('Hygiene Data'!D168)))</f>
        <v/>
      </c>
      <c r="DU174" s="36" t="str">
        <f ca="true">+IF(OFFSET('Hygiene Data'!$E$12,0,10*ROW('Hygiene Data'!E168))="","",OFFSET('Hygiene Data'!$E$12,0,10*ROW('Hygiene Data'!E168)))</f>
        <v/>
      </c>
      <c r="DV174" s="36" t="str">
        <f ca="true">+IF(OFFSET('Hygiene Data'!$E$13,0,10*ROW('Hygiene Data'!E168))="","",OFFSET('Hygiene Data'!$E$13,0,10*ROW('Hygiene Data'!E168)))</f>
        <v/>
      </c>
      <c r="DW174" s="36" t="str">
        <f ca="true">+IF(OFFSET('Hygiene Data'!$E$14,0,10*ROW('Hygiene Data'!E168))="","",OFFSET('Hygiene Data'!$E$14,0,10*ROW('Hygiene Data'!E168)))</f>
        <v/>
      </c>
      <c r="DX174" s="36" t="str">
        <f ca="true">+IF(OFFSET('Hygiene Data'!$F$12,0,10*ROW('Hygiene Data'!F168))="","",OFFSET('Hygiene Data'!$F$12,0,10*ROW('Hygiene Data'!F168)))</f>
        <v/>
      </c>
      <c r="DY174" s="36" t="str">
        <f ca="true">+IF(OFFSET('Hygiene Data'!$F$13,0,10*ROW('Hygiene Data'!F168))="","",OFFSET('Hygiene Data'!$F$13,0,10*ROW('Hygiene Data'!F168)))</f>
        <v/>
      </c>
      <c r="DZ174" s="36" t="str">
        <f ca="true">+IF(OFFSET('Hygiene Data'!$F$14,0,10*ROW('Hygiene Data'!F168))="","",OFFSET('Hygiene Data'!$F$14,0,10*ROW('Hygiene Data'!F168)))</f>
        <v/>
      </c>
      <c r="EA174" s="36" t="str">
        <f ca="true">+IF(OFFSET('Hygiene Data'!$G$12,0,10*ROW('Hygiene Data'!G168))="","",OFFSET('Hygiene Data'!$G$12,0,10*ROW('Hygiene Data'!G168)))</f>
        <v/>
      </c>
      <c r="EB174" s="36" t="str">
        <f ca="true">+IF(OFFSET('Hygiene Data'!$G$13,0,10*ROW('Hygiene Data'!G168))="","",OFFSET('Hygiene Data'!$G$13,0,10*ROW('Hygiene Data'!G168)))</f>
        <v/>
      </c>
      <c r="EC174" s="36" t="str">
        <f ca="true">+IF(OFFSET('Hygiene Data'!$G$14,0,10*ROW('Hygiene Data'!G168))="","",OFFSET('Hygiene Data'!$G$14,0,10*ROW('Hygiene Data'!G168)))</f>
        <v/>
      </c>
      <c r="ED174" s="36" t="str">
        <f ca="true">+IF(OFFSET('Hygiene Data'!$H$12,0,10*ROW('Hygiene Data'!H168))="","",OFFSET('Hygiene Data'!$H$12,0,10*ROW('Hygiene Data'!H168)))</f>
        <v/>
      </c>
      <c r="EE174" s="36" t="str">
        <f ca="true">+IF(OFFSET('Hygiene Data'!$H$13,0,10*ROW('Hygiene Data'!H168))="","",OFFSET('Hygiene Data'!$H$13,0,10*ROW('Hygiene Data'!H168)))</f>
        <v/>
      </c>
      <c r="EF174" s="36" t="str">
        <f ca="true">+IF(OFFSET('Hygiene Data'!$H$14,0,10*ROW('Hygiene Data'!H168))="","",OFFSET('Hygiene Data'!$H$14,0,10*ROW('Hygiene Data'!H168)))</f>
        <v/>
      </c>
    </row>
    <row r="175" x14ac:dyDescent="0.2">
      <c r="A175" s="59" t="str">
        <f ca="true">+IF(OFFSET('Water Data'!$B$1,0,10*ROW('Water Data'!B172))="","",OFFSET('Water Data'!$B$1,0,10*ROW('Water Data'!B172)))</f>
        <v/>
      </c>
      <c r="B175" s="59" t="str">
        <f ca="true">+IF(OFFSET('Water Data'!$A$3,0,10*ROW('Water Data'!A172))="","",OFFSET('Water Data'!$A$3,0,10*ROW('Water Data'!A172)))</f>
        <v/>
      </c>
      <c r="C175" s="59" t="str">
        <f ca="true">+IF(OFFSET('Water Data'!$C$3,0,10*ROW('Water Data'!C172))="","",OFFSET('Water Data'!$C$3,0,10*ROW('Water Data'!C172)))</f>
        <v/>
      </c>
      <c r="D175" s="252"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52"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52"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52"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52"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52"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52"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52"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52"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52"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52"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52"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52"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52"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52"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52"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52"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52"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3"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3"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3"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3"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3"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3"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3"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3"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3"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3"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3"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3"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3"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3"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3"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3"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3"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3"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3"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3"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3"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3"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3"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3"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3"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3"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3"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3"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3"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3"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4"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4"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4"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4"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4"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4"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4"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4"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4"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4"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4"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4"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4"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4"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4"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4"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4"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4"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6" t="str">
        <f ca="true">+IF(OFFSET('Water Data'!$C$28,0,10*ROW('Water Data'!C169))="","",OFFSET('Water Data'!$C$28,0,10*ROW('Water Data'!C169)))</f>
        <v/>
      </c>
      <c r="BT175" s="36" t="str">
        <f ca="true">+IF(OFFSET('Water Data'!$C$29,0,10*ROW('Water Data'!C169))="","",OFFSET('Water Data'!$C$29,0,10*ROW('Water Data'!C169)))</f>
        <v/>
      </c>
      <c r="BU175" s="36" t="str">
        <f ca="true">+IF(OFFSET('Water Data'!$C$30,0,10*ROW('Water Data'!C169))="","",OFFSET('Water Data'!$C$30,0,10*ROW('Water Data'!C169)))</f>
        <v/>
      </c>
      <c r="BV175" s="36" t="str">
        <f ca="true">+IF(OFFSET('Water Data'!$D$28,0,10*ROW('Water Data'!D169))="","",OFFSET('Water Data'!$D$28,0,10*ROW('Water Data'!D169)))</f>
        <v/>
      </c>
      <c r="BW175" s="36" t="str">
        <f ca="true">+IF(OFFSET('Water Data'!$D$29,0,10*ROW('Water Data'!D169))="","",OFFSET('Water Data'!$D$29,0,10*ROW('Water Data'!D169)))</f>
        <v/>
      </c>
      <c r="BX175" s="36" t="str">
        <f ca="true">+IF(OFFSET('Water Data'!$D$30,0,10*ROW('Water Data'!D169))="","",OFFSET('Water Data'!$D$30,0,10*ROW('Water Data'!D169)))</f>
        <v/>
      </c>
      <c r="BY175" s="36" t="str">
        <f ca="true">+IF(OFFSET('Water Data'!$E$28,0,10*ROW('Water Data'!E169))="","",OFFSET('Water Data'!$E$28,0,10*ROW('Water Data'!E169)))</f>
        <v/>
      </c>
      <c r="BZ175" s="36" t="str">
        <f ca="true">+IF(OFFSET('Water Data'!$E$29,0,10*ROW('Water Data'!E169))="","",OFFSET('Water Data'!$E$29,0,10*ROW('Water Data'!E169)))</f>
        <v/>
      </c>
      <c r="CA175" s="36" t="str">
        <f ca="true">+IF(OFFSET('Water Data'!$E$30,0,10*ROW('Water Data'!E169))="","",OFFSET('Water Data'!$E$30,0,10*ROW('Water Data'!E169)))</f>
        <v/>
      </c>
      <c r="CB175" s="36" t="str">
        <f ca="true">+IF(OFFSET('Water Data'!$F$28,0,10*ROW('Water Data'!F169))="","",OFFSET('Water Data'!$F$28,0,10*ROW('Water Data'!F169)))</f>
        <v/>
      </c>
      <c r="CC175" s="36" t="str">
        <f ca="true">+IF(OFFSET('Water Data'!$F$29,0,10*ROW('Water Data'!F169))="","",OFFSET('Water Data'!$F$29,0,10*ROW('Water Data'!F169)))</f>
        <v/>
      </c>
      <c r="CD175" s="36" t="str">
        <f ca="true">+IF(OFFSET('Water Data'!$F$30,0,10*ROW('Water Data'!F169))="","",OFFSET('Water Data'!$F$30,0,10*ROW('Water Data'!F169)))</f>
        <v/>
      </c>
      <c r="CE175" s="36" t="str">
        <f ca="true">+IF(OFFSET('Water Data'!$G$28,0,10*ROW('Water Data'!G169))="","",OFFSET('Water Data'!$G$28,0,10*ROW('Water Data'!G169)))</f>
        <v/>
      </c>
      <c r="CF175" s="36" t="str">
        <f ca="true">+IF(OFFSET('Water Data'!$G$29,0,10*ROW('Water Data'!G169))="","",OFFSET('Water Data'!$G$29,0,10*ROW('Water Data'!G169)))</f>
        <v/>
      </c>
      <c r="CG175" s="36" t="str">
        <f ca="true">+IF(OFFSET('Water Data'!$G$30,0,10*ROW('Water Data'!G169))="","",OFFSET('Water Data'!$G$30,0,10*ROW('Water Data'!G169)))</f>
        <v/>
      </c>
      <c r="CH175" s="36" t="str">
        <f ca="true">+IF(OFFSET('Water Data'!$H$28,0,10*ROW('Water Data'!H169))="","",OFFSET('Water Data'!$H$28,0,10*ROW('Water Data'!H169)))</f>
        <v/>
      </c>
      <c r="CI175" s="36" t="str">
        <f ca="true">+IF(OFFSET('Water Data'!$H$29,0,10*ROW('Water Data'!H169))="","",OFFSET('Water Data'!$H$29,0,10*ROW('Water Data'!H169)))</f>
        <v/>
      </c>
      <c r="CJ175" s="36" t="str">
        <f ca="true">+IF(OFFSET('Water Data'!$H$30,0,10*ROW('Water Data'!H169))="","",OFFSET('Water Data'!$H$30,0,10*ROW('Water Data'!H169)))</f>
        <v/>
      </c>
      <c r="CK175" s="36" t="str">
        <f ca="true">+IF(OFFSET('Sanitation Data'!$C$29,0,10*ROW('Sanitation Data'!C169))="","",OFFSET('Sanitation Data'!$C$29,0,10*ROW('Sanitation Data'!C169)))</f>
        <v/>
      </c>
      <c r="CL175" s="36" t="str">
        <f ca="true">+IF(OFFSET('Sanitation Data'!$C$30,0,10*ROW('Sanitation Data'!C169))="","",OFFSET('Sanitation Data'!$C$30,0,10*ROW('Sanitation Data'!C169)))</f>
        <v/>
      </c>
      <c r="CM175" s="36" t="str">
        <f ca="true">+IF(OFFSET('Sanitation Data'!$C$31,0,10*ROW('Sanitation Data'!C169))="","",OFFSET('Sanitation Data'!$C$31,0,10*ROW('Sanitation Data'!C169)))</f>
        <v/>
      </c>
      <c r="CN175" s="36" t="str">
        <f ca="true">+IF(OFFSET('Sanitation Data'!$C$32,0,10*ROW('Sanitation Data'!C169))="","",OFFSET('Sanitation Data'!$C$32,0,10*ROW('Sanitation Data'!C169)))</f>
        <v/>
      </c>
      <c r="CO175" s="36" t="str">
        <f ca="true">+IF(OFFSET('Sanitation Data'!$C$33,0,10*ROW('Sanitation Data'!C169))="","",OFFSET('Sanitation Data'!$C$33,0,10*ROW('Sanitation Data'!C169)))</f>
        <v/>
      </c>
      <c r="CP175" s="36" t="str">
        <f ca="true">+IF(OFFSET('Sanitation Data'!$D$29,0,10*ROW('Sanitation Data'!D169))="","",OFFSET('Sanitation Data'!$D$29,0,10*ROW('Sanitation Data'!D169)))</f>
        <v/>
      </c>
      <c r="CQ175" s="36" t="str">
        <f ca="true">+IF(OFFSET('Sanitation Data'!$D$30,0,10*ROW('Sanitation Data'!D169))="","",OFFSET('Sanitation Data'!$D$30,0,10*ROW('Sanitation Data'!D169)))</f>
        <v/>
      </c>
      <c r="CR175" s="36" t="str">
        <f ca="true">+IF(OFFSET('Sanitation Data'!$D$31,0,10*ROW('Sanitation Data'!D169))="","",OFFSET('Sanitation Data'!$D$31,0,10*ROW('Sanitation Data'!D169)))</f>
        <v/>
      </c>
      <c r="CS175" s="36" t="str">
        <f ca="true">+IF(OFFSET('Sanitation Data'!$D$32,0,10*ROW('Sanitation Data'!D169))="","",OFFSET('Sanitation Data'!$D$32,0,10*ROW('Sanitation Data'!D169)))</f>
        <v/>
      </c>
      <c r="CT175" s="36" t="str">
        <f ca="true">+IF(OFFSET('Sanitation Data'!$D$33,0,10*ROW('Sanitation Data'!D169))="","",OFFSET('Sanitation Data'!$D$33,0,10*ROW('Sanitation Data'!D169)))</f>
        <v/>
      </c>
      <c r="CU175" s="36" t="str">
        <f ca="true">+IF(OFFSET('Sanitation Data'!$E$29,0,10*ROW('Sanitation Data'!E169))="","",OFFSET('Sanitation Data'!$E$29,0,10*ROW('Sanitation Data'!E169)))</f>
        <v/>
      </c>
      <c r="CV175" s="36" t="str">
        <f ca="true">+IF(OFFSET('Sanitation Data'!$E$30,0,10*ROW('Sanitation Data'!E169))="","",OFFSET('Sanitation Data'!$E$30,0,10*ROW('Sanitation Data'!E169)))</f>
        <v/>
      </c>
      <c r="CW175" s="36" t="str">
        <f ca="true">+IF(OFFSET('Sanitation Data'!$E$31,0,10*ROW('Sanitation Data'!E169))="","",OFFSET('Sanitation Data'!$E$31,0,10*ROW('Sanitation Data'!E169)))</f>
        <v/>
      </c>
      <c r="CX175" s="36" t="str">
        <f ca="true">+IF(OFFSET('Sanitation Data'!$E$32,0,10*ROW('Sanitation Data'!E169))="","",OFFSET('Sanitation Data'!$E$32,0,10*ROW('Sanitation Data'!E169)))</f>
        <v/>
      </c>
      <c r="CY175" s="36" t="str">
        <f ca="true">+IF(OFFSET('Sanitation Data'!$E$33,0,10*ROW('Sanitation Data'!E169))="","",OFFSET('Sanitation Data'!$E$33,0,10*ROW('Sanitation Data'!E169)))</f>
        <v/>
      </c>
      <c r="CZ175" s="36" t="str">
        <f ca="true">+IF(OFFSET('Sanitation Data'!$F$29,0,10*ROW('Sanitation Data'!F169))="","",OFFSET('Sanitation Data'!$F$29,0,10*ROW('Sanitation Data'!F169)))</f>
        <v/>
      </c>
      <c r="DA175" s="36" t="str">
        <f ca="true">+IF(OFFSET('Sanitation Data'!$F$30,0,10*ROW('Sanitation Data'!F169))="","",OFFSET('Sanitation Data'!$F$30,0,10*ROW('Sanitation Data'!F169)))</f>
        <v/>
      </c>
      <c r="DB175" s="36" t="str">
        <f ca="true">+IF(OFFSET('Sanitation Data'!$F$31,0,10*ROW('Sanitation Data'!F169))="","",OFFSET('Sanitation Data'!$F$31,0,10*ROW('Sanitation Data'!F169)))</f>
        <v/>
      </c>
      <c r="DC175" s="36" t="str">
        <f ca="true">+IF(OFFSET('Sanitation Data'!$F$32,0,10*ROW('Sanitation Data'!F169))="","",OFFSET('Sanitation Data'!$F$32,0,10*ROW('Sanitation Data'!F169)))</f>
        <v/>
      </c>
      <c r="DD175" s="36" t="str">
        <f ca="true">+IF(OFFSET('Sanitation Data'!$F$33,0,10*ROW('Sanitation Data'!F169))="","",OFFSET('Sanitation Data'!$F$33,0,10*ROW('Sanitation Data'!F169)))</f>
        <v/>
      </c>
      <c r="DE175" s="36" t="str">
        <f ca="true">+IF(OFFSET('Sanitation Data'!$G$29,0,10*ROW('Sanitation Data'!G169))="","",OFFSET('Sanitation Data'!$G$29,0,10*ROW('Sanitation Data'!G169)))</f>
        <v/>
      </c>
      <c r="DF175" s="36" t="str">
        <f ca="true">+IF(OFFSET('Sanitation Data'!$G$30,0,10*ROW('Sanitation Data'!G169))="","",OFFSET('Sanitation Data'!$G$30,0,10*ROW('Sanitation Data'!G169)))</f>
        <v/>
      </c>
      <c r="DG175" s="36" t="str">
        <f ca="true">+IF(OFFSET('Sanitation Data'!$G$31,0,10*ROW('Sanitation Data'!G169))="","",OFFSET('Sanitation Data'!$G$31,0,10*ROW('Sanitation Data'!G169)))</f>
        <v/>
      </c>
      <c r="DH175" s="36" t="str">
        <f ca="true">+IF(OFFSET('Sanitation Data'!$G$32,0,10*ROW('Sanitation Data'!G169))="","",OFFSET('Sanitation Data'!$G$32,0,10*ROW('Sanitation Data'!G169)))</f>
        <v/>
      </c>
      <c r="DI175" s="36" t="str">
        <f ca="true">+IF(OFFSET('Sanitation Data'!$G$33,0,10*ROW('Sanitation Data'!G169))="","",OFFSET('Sanitation Data'!$G$33,0,10*ROW('Sanitation Data'!G169)))</f>
        <v/>
      </c>
      <c r="DJ175" s="36" t="str">
        <f ca="true">+IF(OFFSET('Sanitation Data'!$H$29,0,10*ROW('Sanitation Data'!H169))="","",OFFSET('Sanitation Data'!$H$29,0,10*ROW('Sanitation Data'!H169)))</f>
        <v/>
      </c>
      <c r="DK175" s="36" t="str">
        <f ca="true">+IF(OFFSET('Sanitation Data'!$H$30,0,10*ROW('Sanitation Data'!H169))="","",OFFSET('Sanitation Data'!$H$30,0,10*ROW('Sanitation Data'!H169)))</f>
        <v/>
      </c>
      <c r="DL175" s="36" t="str">
        <f ca="true">+IF(OFFSET('Sanitation Data'!$H$31,0,10*ROW('Sanitation Data'!H169))="","",OFFSET('Sanitation Data'!$H$31,0,10*ROW('Sanitation Data'!H169)))</f>
        <v/>
      </c>
      <c r="DM175" s="36" t="str">
        <f ca="true">+IF(OFFSET('Sanitation Data'!$H$32,0,10*ROW('Sanitation Data'!H169))="","",OFFSET('Sanitation Data'!$H$32,0,10*ROW('Sanitation Data'!H169)))</f>
        <v/>
      </c>
      <c r="DN175" s="36" t="str">
        <f ca="true">+IF(OFFSET('Sanitation Data'!$H$33,0,10*ROW('Sanitation Data'!H169))="","",OFFSET('Sanitation Data'!$H$33,0,10*ROW('Sanitation Data'!H169)))</f>
        <v/>
      </c>
      <c r="DO175" s="36" t="str">
        <f ca="true">+IF(OFFSET('Hygiene Data'!$C$12,0,10*ROW('Hygiene Data'!C169))="","",OFFSET('Hygiene Data'!$C$12,0,10*ROW('Hygiene Data'!C169)))</f>
        <v/>
      </c>
      <c r="DP175" s="36" t="str">
        <f ca="true">+IF(OFFSET('Hygiene Data'!$C$13,0,10*ROW('Hygiene Data'!C169))="","",OFFSET('Hygiene Data'!$C$13,0,10*ROW('Hygiene Data'!C169)))</f>
        <v/>
      </c>
      <c r="DQ175" s="36" t="str">
        <f ca="true">+IF(OFFSET('Hygiene Data'!$C$14,0,10*ROW('Hygiene Data'!C169))="","",OFFSET('Hygiene Data'!$C$14,0,10*ROW('Hygiene Data'!C169)))</f>
        <v/>
      </c>
      <c r="DR175" s="36" t="str">
        <f ca="true">+IF(OFFSET('Hygiene Data'!$D$12,0,10*ROW('Hygiene Data'!D169))="","",OFFSET('Hygiene Data'!$D$12,0,10*ROW('Hygiene Data'!D169)))</f>
        <v/>
      </c>
      <c r="DS175" s="36" t="str">
        <f ca="true">+IF(OFFSET('Hygiene Data'!$D$13,0,10*ROW('Hygiene Data'!D169))="","",OFFSET('Hygiene Data'!$D$13,0,10*ROW('Hygiene Data'!D169)))</f>
        <v/>
      </c>
      <c r="DT175" s="36" t="str">
        <f ca="true">+IF(OFFSET('Hygiene Data'!$D$14,0,10*ROW('Hygiene Data'!D169))="","",OFFSET('Hygiene Data'!$D$14,0,10*ROW('Hygiene Data'!D169)))</f>
        <v/>
      </c>
      <c r="DU175" s="36" t="str">
        <f ca="true">+IF(OFFSET('Hygiene Data'!$E$12,0,10*ROW('Hygiene Data'!E169))="","",OFFSET('Hygiene Data'!$E$12,0,10*ROW('Hygiene Data'!E169)))</f>
        <v/>
      </c>
      <c r="DV175" s="36" t="str">
        <f ca="true">+IF(OFFSET('Hygiene Data'!$E$13,0,10*ROW('Hygiene Data'!E169))="","",OFFSET('Hygiene Data'!$E$13,0,10*ROW('Hygiene Data'!E169)))</f>
        <v/>
      </c>
      <c r="DW175" s="36" t="str">
        <f ca="true">+IF(OFFSET('Hygiene Data'!$E$14,0,10*ROW('Hygiene Data'!E169))="","",OFFSET('Hygiene Data'!$E$14,0,10*ROW('Hygiene Data'!E169)))</f>
        <v/>
      </c>
      <c r="DX175" s="36" t="str">
        <f ca="true">+IF(OFFSET('Hygiene Data'!$F$12,0,10*ROW('Hygiene Data'!F169))="","",OFFSET('Hygiene Data'!$F$12,0,10*ROW('Hygiene Data'!F169)))</f>
        <v/>
      </c>
      <c r="DY175" s="36" t="str">
        <f ca="true">+IF(OFFSET('Hygiene Data'!$F$13,0,10*ROW('Hygiene Data'!F169))="","",OFFSET('Hygiene Data'!$F$13,0,10*ROW('Hygiene Data'!F169)))</f>
        <v/>
      </c>
      <c r="DZ175" s="36" t="str">
        <f ca="true">+IF(OFFSET('Hygiene Data'!$F$14,0,10*ROW('Hygiene Data'!F169))="","",OFFSET('Hygiene Data'!$F$14,0,10*ROW('Hygiene Data'!F169)))</f>
        <v/>
      </c>
      <c r="EA175" s="36" t="str">
        <f ca="true">+IF(OFFSET('Hygiene Data'!$G$12,0,10*ROW('Hygiene Data'!G169))="","",OFFSET('Hygiene Data'!$G$12,0,10*ROW('Hygiene Data'!G169)))</f>
        <v/>
      </c>
      <c r="EB175" s="36" t="str">
        <f ca="true">+IF(OFFSET('Hygiene Data'!$G$13,0,10*ROW('Hygiene Data'!G169))="","",OFFSET('Hygiene Data'!$G$13,0,10*ROW('Hygiene Data'!G169)))</f>
        <v/>
      </c>
      <c r="EC175" s="36" t="str">
        <f ca="true">+IF(OFFSET('Hygiene Data'!$G$14,0,10*ROW('Hygiene Data'!G169))="","",OFFSET('Hygiene Data'!$G$14,0,10*ROW('Hygiene Data'!G169)))</f>
        <v/>
      </c>
      <c r="ED175" s="36" t="str">
        <f ca="true">+IF(OFFSET('Hygiene Data'!$H$12,0,10*ROW('Hygiene Data'!H169))="","",OFFSET('Hygiene Data'!$H$12,0,10*ROW('Hygiene Data'!H169)))</f>
        <v/>
      </c>
      <c r="EE175" s="36" t="str">
        <f ca="true">+IF(OFFSET('Hygiene Data'!$H$13,0,10*ROW('Hygiene Data'!H169))="","",OFFSET('Hygiene Data'!$H$13,0,10*ROW('Hygiene Data'!H169)))</f>
        <v/>
      </c>
      <c r="EF175" s="36" t="str">
        <f ca="true">+IF(OFFSET('Hygiene Data'!$H$14,0,10*ROW('Hygiene Data'!H169))="","",OFFSET('Hygiene Data'!$H$14,0,10*ROW('Hygiene Data'!H169)))</f>
        <v/>
      </c>
    </row>
    <row r="176" x14ac:dyDescent="0.2">
      <c r="A176" s="59" t="str">
        <f ca="true">+IF(OFFSET('Water Data'!$B$1,0,10*ROW('Water Data'!B173))="","",OFFSET('Water Data'!$B$1,0,10*ROW('Water Data'!B173)))</f>
        <v/>
      </c>
      <c r="B176" s="59" t="str">
        <f ca="true">+IF(OFFSET('Water Data'!$A$3,0,10*ROW('Water Data'!A173))="","",OFFSET('Water Data'!$A$3,0,10*ROW('Water Data'!A173)))</f>
        <v/>
      </c>
      <c r="C176" s="59" t="str">
        <f ca="true">+IF(OFFSET('Water Data'!$C$3,0,10*ROW('Water Data'!C173))="","",OFFSET('Water Data'!$C$3,0,10*ROW('Water Data'!C173)))</f>
        <v/>
      </c>
      <c r="D176" s="252"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52"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52"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52"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52"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52"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52"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52"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52"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52"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52"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52"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52"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52"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52"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52"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52"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52"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3"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3"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3"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3"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3"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3"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3"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3"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3"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3"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3"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3"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3"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3"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3"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3"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3"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3"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3"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3"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3"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3"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3"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3"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3"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3"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3"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3"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3"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3"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4"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4"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4"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4"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4"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4"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4"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4"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4"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4"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4"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4"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4"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4"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4"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4"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4"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4"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6" t="str">
        <f ca="true">+IF(OFFSET('Water Data'!$C$28,0,10*ROW('Water Data'!C170))="","",OFFSET('Water Data'!$C$28,0,10*ROW('Water Data'!C170)))</f>
        <v/>
      </c>
      <c r="BT176" s="36" t="str">
        <f ca="true">+IF(OFFSET('Water Data'!$C$29,0,10*ROW('Water Data'!C170))="","",OFFSET('Water Data'!$C$29,0,10*ROW('Water Data'!C170)))</f>
        <v/>
      </c>
      <c r="BU176" s="36" t="str">
        <f ca="true">+IF(OFFSET('Water Data'!$C$30,0,10*ROW('Water Data'!C170))="","",OFFSET('Water Data'!$C$30,0,10*ROW('Water Data'!C170)))</f>
        <v/>
      </c>
      <c r="BV176" s="36" t="str">
        <f ca="true">+IF(OFFSET('Water Data'!$D$28,0,10*ROW('Water Data'!D170))="","",OFFSET('Water Data'!$D$28,0,10*ROW('Water Data'!D170)))</f>
        <v/>
      </c>
      <c r="BW176" s="36" t="str">
        <f ca="true">+IF(OFFSET('Water Data'!$D$29,0,10*ROW('Water Data'!D170))="","",OFFSET('Water Data'!$D$29,0,10*ROW('Water Data'!D170)))</f>
        <v/>
      </c>
      <c r="BX176" s="36" t="str">
        <f ca="true">+IF(OFFSET('Water Data'!$D$30,0,10*ROW('Water Data'!D170))="","",OFFSET('Water Data'!$D$30,0,10*ROW('Water Data'!D170)))</f>
        <v/>
      </c>
      <c r="BY176" s="36" t="str">
        <f ca="true">+IF(OFFSET('Water Data'!$E$28,0,10*ROW('Water Data'!E170))="","",OFFSET('Water Data'!$E$28,0,10*ROW('Water Data'!E170)))</f>
        <v/>
      </c>
      <c r="BZ176" s="36" t="str">
        <f ca="true">+IF(OFFSET('Water Data'!$E$29,0,10*ROW('Water Data'!E170))="","",OFFSET('Water Data'!$E$29,0,10*ROW('Water Data'!E170)))</f>
        <v/>
      </c>
      <c r="CA176" s="36" t="str">
        <f ca="true">+IF(OFFSET('Water Data'!$E$30,0,10*ROW('Water Data'!E170))="","",OFFSET('Water Data'!$E$30,0,10*ROW('Water Data'!E170)))</f>
        <v/>
      </c>
      <c r="CB176" s="36" t="str">
        <f ca="true">+IF(OFFSET('Water Data'!$F$28,0,10*ROW('Water Data'!F170))="","",OFFSET('Water Data'!$F$28,0,10*ROW('Water Data'!F170)))</f>
        <v/>
      </c>
      <c r="CC176" s="36" t="str">
        <f ca="true">+IF(OFFSET('Water Data'!$F$29,0,10*ROW('Water Data'!F170))="","",OFFSET('Water Data'!$F$29,0,10*ROW('Water Data'!F170)))</f>
        <v/>
      </c>
      <c r="CD176" s="36" t="str">
        <f ca="true">+IF(OFFSET('Water Data'!$F$30,0,10*ROW('Water Data'!F170))="","",OFFSET('Water Data'!$F$30,0,10*ROW('Water Data'!F170)))</f>
        <v/>
      </c>
      <c r="CE176" s="36" t="str">
        <f ca="true">+IF(OFFSET('Water Data'!$G$28,0,10*ROW('Water Data'!G170))="","",OFFSET('Water Data'!$G$28,0,10*ROW('Water Data'!G170)))</f>
        <v/>
      </c>
      <c r="CF176" s="36" t="str">
        <f ca="true">+IF(OFFSET('Water Data'!$G$29,0,10*ROW('Water Data'!G170))="","",OFFSET('Water Data'!$G$29,0,10*ROW('Water Data'!G170)))</f>
        <v/>
      </c>
      <c r="CG176" s="36" t="str">
        <f ca="true">+IF(OFFSET('Water Data'!$G$30,0,10*ROW('Water Data'!G170))="","",OFFSET('Water Data'!$G$30,0,10*ROW('Water Data'!G170)))</f>
        <v/>
      </c>
      <c r="CH176" s="36" t="str">
        <f ca="true">+IF(OFFSET('Water Data'!$H$28,0,10*ROW('Water Data'!H170))="","",OFFSET('Water Data'!$H$28,0,10*ROW('Water Data'!H170)))</f>
        <v/>
      </c>
      <c r="CI176" s="36" t="str">
        <f ca="true">+IF(OFFSET('Water Data'!$H$29,0,10*ROW('Water Data'!H170))="","",OFFSET('Water Data'!$H$29,0,10*ROW('Water Data'!H170)))</f>
        <v/>
      </c>
      <c r="CJ176" s="36" t="str">
        <f ca="true">+IF(OFFSET('Water Data'!$H$30,0,10*ROW('Water Data'!H170))="","",OFFSET('Water Data'!$H$30,0,10*ROW('Water Data'!H170)))</f>
        <v/>
      </c>
      <c r="CK176" s="36" t="str">
        <f ca="true">+IF(OFFSET('Sanitation Data'!$C$29,0,10*ROW('Sanitation Data'!C170))="","",OFFSET('Sanitation Data'!$C$29,0,10*ROW('Sanitation Data'!C170)))</f>
        <v/>
      </c>
      <c r="CL176" s="36" t="str">
        <f ca="true">+IF(OFFSET('Sanitation Data'!$C$30,0,10*ROW('Sanitation Data'!C170))="","",OFFSET('Sanitation Data'!$C$30,0,10*ROW('Sanitation Data'!C170)))</f>
        <v/>
      </c>
      <c r="CM176" s="36" t="str">
        <f ca="true">+IF(OFFSET('Sanitation Data'!$C$31,0,10*ROW('Sanitation Data'!C170))="","",OFFSET('Sanitation Data'!$C$31,0,10*ROW('Sanitation Data'!C170)))</f>
        <v/>
      </c>
      <c r="CN176" s="36" t="str">
        <f ca="true">+IF(OFFSET('Sanitation Data'!$C$32,0,10*ROW('Sanitation Data'!C170))="","",OFFSET('Sanitation Data'!$C$32,0,10*ROW('Sanitation Data'!C170)))</f>
        <v/>
      </c>
      <c r="CO176" s="36" t="str">
        <f ca="true">+IF(OFFSET('Sanitation Data'!$C$33,0,10*ROW('Sanitation Data'!C170))="","",OFFSET('Sanitation Data'!$C$33,0,10*ROW('Sanitation Data'!C170)))</f>
        <v/>
      </c>
      <c r="CP176" s="36" t="str">
        <f ca="true">+IF(OFFSET('Sanitation Data'!$D$29,0,10*ROW('Sanitation Data'!D170))="","",OFFSET('Sanitation Data'!$D$29,0,10*ROW('Sanitation Data'!D170)))</f>
        <v/>
      </c>
      <c r="CQ176" s="36" t="str">
        <f ca="true">+IF(OFFSET('Sanitation Data'!$D$30,0,10*ROW('Sanitation Data'!D170))="","",OFFSET('Sanitation Data'!$D$30,0,10*ROW('Sanitation Data'!D170)))</f>
        <v/>
      </c>
      <c r="CR176" s="36" t="str">
        <f ca="true">+IF(OFFSET('Sanitation Data'!$D$31,0,10*ROW('Sanitation Data'!D170))="","",OFFSET('Sanitation Data'!$D$31,0,10*ROW('Sanitation Data'!D170)))</f>
        <v/>
      </c>
      <c r="CS176" s="36" t="str">
        <f ca="true">+IF(OFFSET('Sanitation Data'!$D$32,0,10*ROW('Sanitation Data'!D170))="","",OFFSET('Sanitation Data'!$D$32,0,10*ROW('Sanitation Data'!D170)))</f>
        <v/>
      </c>
      <c r="CT176" s="36" t="str">
        <f ca="true">+IF(OFFSET('Sanitation Data'!$D$33,0,10*ROW('Sanitation Data'!D170))="","",OFFSET('Sanitation Data'!$D$33,0,10*ROW('Sanitation Data'!D170)))</f>
        <v/>
      </c>
      <c r="CU176" s="36" t="str">
        <f ca="true">+IF(OFFSET('Sanitation Data'!$E$29,0,10*ROW('Sanitation Data'!E170))="","",OFFSET('Sanitation Data'!$E$29,0,10*ROW('Sanitation Data'!E170)))</f>
        <v/>
      </c>
      <c r="CV176" s="36" t="str">
        <f ca="true">+IF(OFFSET('Sanitation Data'!$E$30,0,10*ROW('Sanitation Data'!E170))="","",OFFSET('Sanitation Data'!$E$30,0,10*ROW('Sanitation Data'!E170)))</f>
        <v/>
      </c>
      <c r="CW176" s="36" t="str">
        <f ca="true">+IF(OFFSET('Sanitation Data'!$E$31,0,10*ROW('Sanitation Data'!E170))="","",OFFSET('Sanitation Data'!$E$31,0,10*ROW('Sanitation Data'!E170)))</f>
        <v/>
      </c>
      <c r="CX176" s="36" t="str">
        <f ca="true">+IF(OFFSET('Sanitation Data'!$E$32,0,10*ROW('Sanitation Data'!E170))="","",OFFSET('Sanitation Data'!$E$32,0,10*ROW('Sanitation Data'!E170)))</f>
        <v/>
      </c>
      <c r="CY176" s="36" t="str">
        <f ca="true">+IF(OFFSET('Sanitation Data'!$E$33,0,10*ROW('Sanitation Data'!E170))="","",OFFSET('Sanitation Data'!$E$33,0,10*ROW('Sanitation Data'!E170)))</f>
        <v/>
      </c>
      <c r="CZ176" s="36" t="str">
        <f ca="true">+IF(OFFSET('Sanitation Data'!$F$29,0,10*ROW('Sanitation Data'!F170))="","",OFFSET('Sanitation Data'!$F$29,0,10*ROW('Sanitation Data'!F170)))</f>
        <v/>
      </c>
      <c r="DA176" s="36" t="str">
        <f ca="true">+IF(OFFSET('Sanitation Data'!$F$30,0,10*ROW('Sanitation Data'!F170))="","",OFFSET('Sanitation Data'!$F$30,0,10*ROW('Sanitation Data'!F170)))</f>
        <v/>
      </c>
      <c r="DB176" s="36" t="str">
        <f ca="true">+IF(OFFSET('Sanitation Data'!$F$31,0,10*ROW('Sanitation Data'!F170))="","",OFFSET('Sanitation Data'!$F$31,0,10*ROW('Sanitation Data'!F170)))</f>
        <v/>
      </c>
      <c r="DC176" s="36" t="str">
        <f ca="true">+IF(OFFSET('Sanitation Data'!$F$32,0,10*ROW('Sanitation Data'!F170))="","",OFFSET('Sanitation Data'!$F$32,0,10*ROW('Sanitation Data'!F170)))</f>
        <v/>
      </c>
      <c r="DD176" s="36" t="str">
        <f ca="true">+IF(OFFSET('Sanitation Data'!$F$33,0,10*ROW('Sanitation Data'!F170))="","",OFFSET('Sanitation Data'!$F$33,0,10*ROW('Sanitation Data'!F170)))</f>
        <v/>
      </c>
      <c r="DE176" s="36" t="str">
        <f ca="true">+IF(OFFSET('Sanitation Data'!$G$29,0,10*ROW('Sanitation Data'!G170))="","",OFFSET('Sanitation Data'!$G$29,0,10*ROW('Sanitation Data'!G170)))</f>
        <v/>
      </c>
      <c r="DF176" s="36" t="str">
        <f ca="true">+IF(OFFSET('Sanitation Data'!$G$30,0,10*ROW('Sanitation Data'!G170))="","",OFFSET('Sanitation Data'!$G$30,0,10*ROW('Sanitation Data'!G170)))</f>
        <v/>
      </c>
      <c r="DG176" s="36" t="str">
        <f ca="true">+IF(OFFSET('Sanitation Data'!$G$31,0,10*ROW('Sanitation Data'!G170))="","",OFFSET('Sanitation Data'!$G$31,0,10*ROW('Sanitation Data'!G170)))</f>
        <v/>
      </c>
      <c r="DH176" s="36" t="str">
        <f ca="true">+IF(OFFSET('Sanitation Data'!$G$32,0,10*ROW('Sanitation Data'!G170))="","",OFFSET('Sanitation Data'!$G$32,0,10*ROW('Sanitation Data'!G170)))</f>
        <v/>
      </c>
      <c r="DI176" s="36" t="str">
        <f ca="true">+IF(OFFSET('Sanitation Data'!$G$33,0,10*ROW('Sanitation Data'!G170))="","",OFFSET('Sanitation Data'!$G$33,0,10*ROW('Sanitation Data'!G170)))</f>
        <v/>
      </c>
      <c r="DJ176" s="36" t="str">
        <f ca="true">+IF(OFFSET('Sanitation Data'!$H$29,0,10*ROW('Sanitation Data'!H170))="","",OFFSET('Sanitation Data'!$H$29,0,10*ROW('Sanitation Data'!H170)))</f>
        <v/>
      </c>
      <c r="DK176" s="36" t="str">
        <f ca="true">+IF(OFFSET('Sanitation Data'!$H$30,0,10*ROW('Sanitation Data'!H170))="","",OFFSET('Sanitation Data'!$H$30,0,10*ROW('Sanitation Data'!H170)))</f>
        <v/>
      </c>
      <c r="DL176" s="36" t="str">
        <f ca="true">+IF(OFFSET('Sanitation Data'!$H$31,0,10*ROW('Sanitation Data'!H170))="","",OFFSET('Sanitation Data'!$H$31,0,10*ROW('Sanitation Data'!H170)))</f>
        <v/>
      </c>
      <c r="DM176" s="36" t="str">
        <f ca="true">+IF(OFFSET('Sanitation Data'!$H$32,0,10*ROW('Sanitation Data'!H170))="","",OFFSET('Sanitation Data'!$H$32,0,10*ROW('Sanitation Data'!H170)))</f>
        <v/>
      </c>
      <c r="DN176" s="36" t="str">
        <f ca="true">+IF(OFFSET('Sanitation Data'!$H$33,0,10*ROW('Sanitation Data'!H170))="","",OFFSET('Sanitation Data'!$H$33,0,10*ROW('Sanitation Data'!H170)))</f>
        <v/>
      </c>
      <c r="DO176" s="36" t="str">
        <f ca="true">+IF(OFFSET('Hygiene Data'!$C$12,0,10*ROW('Hygiene Data'!C170))="","",OFFSET('Hygiene Data'!$C$12,0,10*ROW('Hygiene Data'!C170)))</f>
        <v/>
      </c>
      <c r="DP176" s="36" t="str">
        <f ca="true">+IF(OFFSET('Hygiene Data'!$C$13,0,10*ROW('Hygiene Data'!C170))="","",OFFSET('Hygiene Data'!$C$13,0,10*ROW('Hygiene Data'!C170)))</f>
        <v/>
      </c>
      <c r="DQ176" s="36" t="str">
        <f ca="true">+IF(OFFSET('Hygiene Data'!$C$14,0,10*ROW('Hygiene Data'!C170))="","",OFFSET('Hygiene Data'!$C$14,0,10*ROW('Hygiene Data'!C170)))</f>
        <v/>
      </c>
      <c r="DR176" s="36" t="str">
        <f ca="true">+IF(OFFSET('Hygiene Data'!$D$12,0,10*ROW('Hygiene Data'!D170))="","",OFFSET('Hygiene Data'!$D$12,0,10*ROW('Hygiene Data'!D170)))</f>
        <v/>
      </c>
      <c r="DS176" s="36" t="str">
        <f ca="true">+IF(OFFSET('Hygiene Data'!$D$13,0,10*ROW('Hygiene Data'!D170))="","",OFFSET('Hygiene Data'!$D$13,0,10*ROW('Hygiene Data'!D170)))</f>
        <v/>
      </c>
      <c r="DT176" s="36" t="str">
        <f ca="true">+IF(OFFSET('Hygiene Data'!$D$14,0,10*ROW('Hygiene Data'!D170))="","",OFFSET('Hygiene Data'!$D$14,0,10*ROW('Hygiene Data'!D170)))</f>
        <v/>
      </c>
      <c r="DU176" s="36" t="str">
        <f ca="true">+IF(OFFSET('Hygiene Data'!$E$12,0,10*ROW('Hygiene Data'!E170))="","",OFFSET('Hygiene Data'!$E$12,0,10*ROW('Hygiene Data'!E170)))</f>
        <v/>
      </c>
      <c r="DV176" s="36" t="str">
        <f ca="true">+IF(OFFSET('Hygiene Data'!$E$13,0,10*ROW('Hygiene Data'!E170))="","",OFFSET('Hygiene Data'!$E$13,0,10*ROW('Hygiene Data'!E170)))</f>
        <v/>
      </c>
      <c r="DW176" s="36" t="str">
        <f ca="true">+IF(OFFSET('Hygiene Data'!$E$14,0,10*ROW('Hygiene Data'!E170))="","",OFFSET('Hygiene Data'!$E$14,0,10*ROW('Hygiene Data'!E170)))</f>
        <v/>
      </c>
      <c r="DX176" s="36" t="str">
        <f ca="true">+IF(OFFSET('Hygiene Data'!$F$12,0,10*ROW('Hygiene Data'!F170))="","",OFFSET('Hygiene Data'!$F$12,0,10*ROW('Hygiene Data'!F170)))</f>
        <v/>
      </c>
      <c r="DY176" s="36" t="str">
        <f ca="true">+IF(OFFSET('Hygiene Data'!$F$13,0,10*ROW('Hygiene Data'!F170))="","",OFFSET('Hygiene Data'!$F$13,0,10*ROW('Hygiene Data'!F170)))</f>
        <v/>
      </c>
      <c r="DZ176" s="36" t="str">
        <f ca="true">+IF(OFFSET('Hygiene Data'!$F$14,0,10*ROW('Hygiene Data'!F170))="","",OFFSET('Hygiene Data'!$F$14,0,10*ROW('Hygiene Data'!F170)))</f>
        <v/>
      </c>
      <c r="EA176" s="36" t="str">
        <f ca="true">+IF(OFFSET('Hygiene Data'!$G$12,0,10*ROW('Hygiene Data'!G170))="","",OFFSET('Hygiene Data'!$G$12,0,10*ROW('Hygiene Data'!G170)))</f>
        <v/>
      </c>
      <c r="EB176" s="36" t="str">
        <f ca="true">+IF(OFFSET('Hygiene Data'!$G$13,0,10*ROW('Hygiene Data'!G170))="","",OFFSET('Hygiene Data'!$G$13,0,10*ROW('Hygiene Data'!G170)))</f>
        <v/>
      </c>
      <c r="EC176" s="36" t="str">
        <f ca="true">+IF(OFFSET('Hygiene Data'!$G$14,0,10*ROW('Hygiene Data'!G170))="","",OFFSET('Hygiene Data'!$G$14,0,10*ROW('Hygiene Data'!G170)))</f>
        <v/>
      </c>
      <c r="ED176" s="36" t="str">
        <f ca="true">+IF(OFFSET('Hygiene Data'!$H$12,0,10*ROW('Hygiene Data'!H170))="","",OFFSET('Hygiene Data'!$H$12,0,10*ROW('Hygiene Data'!H170)))</f>
        <v/>
      </c>
      <c r="EE176" s="36" t="str">
        <f ca="true">+IF(OFFSET('Hygiene Data'!$H$13,0,10*ROW('Hygiene Data'!H170))="","",OFFSET('Hygiene Data'!$H$13,0,10*ROW('Hygiene Data'!H170)))</f>
        <v/>
      </c>
      <c r="EF176" s="36" t="str">
        <f ca="true">+IF(OFFSET('Hygiene Data'!$H$14,0,10*ROW('Hygiene Data'!H170))="","",OFFSET('Hygiene Data'!$H$14,0,10*ROW('Hygiene Data'!H170)))</f>
        <v/>
      </c>
    </row>
    <row r="177" x14ac:dyDescent="0.2">
      <c r="A177" s="59" t="str">
        <f ca="true">+IF(OFFSET('Water Data'!$B$1,0,10*ROW('Water Data'!B174))="","",OFFSET('Water Data'!$B$1,0,10*ROW('Water Data'!B174)))</f>
        <v/>
      </c>
      <c r="B177" s="59" t="str">
        <f ca="true">+IF(OFFSET('Water Data'!$A$3,0,10*ROW('Water Data'!A174))="","",OFFSET('Water Data'!$A$3,0,10*ROW('Water Data'!A174)))</f>
        <v/>
      </c>
      <c r="C177" s="59" t="str">
        <f ca="true">+IF(OFFSET('Water Data'!$C$3,0,10*ROW('Water Data'!C174))="","",OFFSET('Water Data'!$C$3,0,10*ROW('Water Data'!C174)))</f>
        <v/>
      </c>
      <c r="D177" s="252"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52"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52"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52"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52"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52"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52"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52"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52"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52"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52"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52"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52"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52"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52"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52"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52"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52"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3"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3"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3"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3"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3"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3"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3"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3"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3"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3"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3"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3"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3"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3"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3"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3"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3"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3"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3"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3"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3"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3"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3"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3"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3"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3"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3"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3"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3"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3"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4"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4"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4"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4"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4"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4"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4"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4"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4"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4"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4"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4"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4"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4"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4"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4"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4"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4"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6" t="str">
        <f ca="true">+IF(OFFSET('Water Data'!$C$28,0,10*ROW('Water Data'!C171))="","",OFFSET('Water Data'!$C$28,0,10*ROW('Water Data'!C171)))</f>
        <v/>
      </c>
      <c r="BT177" s="36" t="str">
        <f ca="true">+IF(OFFSET('Water Data'!$C$29,0,10*ROW('Water Data'!C171))="","",OFFSET('Water Data'!$C$29,0,10*ROW('Water Data'!C171)))</f>
        <v/>
      </c>
      <c r="BU177" s="36" t="str">
        <f ca="true">+IF(OFFSET('Water Data'!$C$30,0,10*ROW('Water Data'!C171))="","",OFFSET('Water Data'!$C$30,0,10*ROW('Water Data'!C171)))</f>
        <v/>
      </c>
      <c r="BV177" s="36" t="str">
        <f ca="true">+IF(OFFSET('Water Data'!$D$28,0,10*ROW('Water Data'!D171))="","",OFFSET('Water Data'!$D$28,0,10*ROW('Water Data'!D171)))</f>
        <v/>
      </c>
      <c r="BW177" s="36" t="str">
        <f ca="true">+IF(OFFSET('Water Data'!$D$29,0,10*ROW('Water Data'!D171))="","",OFFSET('Water Data'!$D$29,0,10*ROW('Water Data'!D171)))</f>
        <v/>
      </c>
      <c r="BX177" s="36" t="str">
        <f ca="true">+IF(OFFSET('Water Data'!$D$30,0,10*ROW('Water Data'!D171))="","",OFFSET('Water Data'!$D$30,0,10*ROW('Water Data'!D171)))</f>
        <v/>
      </c>
      <c r="BY177" s="36" t="str">
        <f ca="true">+IF(OFFSET('Water Data'!$E$28,0,10*ROW('Water Data'!E171))="","",OFFSET('Water Data'!$E$28,0,10*ROW('Water Data'!E171)))</f>
        <v/>
      </c>
      <c r="BZ177" s="36" t="str">
        <f ca="true">+IF(OFFSET('Water Data'!$E$29,0,10*ROW('Water Data'!E171))="","",OFFSET('Water Data'!$E$29,0,10*ROW('Water Data'!E171)))</f>
        <v/>
      </c>
      <c r="CA177" s="36" t="str">
        <f ca="true">+IF(OFFSET('Water Data'!$E$30,0,10*ROW('Water Data'!E171))="","",OFFSET('Water Data'!$E$30,0,10*ROW('Water Data'!E171)))</f>
        <v/>
      </c>
      <c r="CB177" s="36" t="str">
        <f ca="true">+IF(OFFSET('Water Data'!$F$28,0,10*ROW('Water Data'!F171))="","",OFFSET('Water Data'!$F$28,0,10*ROW('Water Data'!F171)))</f>
        <v/>
      </c>
      <c r="CC177" s="36" t="str">
        <f ca="true">+IF(OFFSET('Water Data'!$F$29,0,10*ROW('Water Data'!F171))="","",OFFSET('Water Data'!$F$29,0,10*ROW('Water Data'!F171)))</f>
        <v/>
      </c>
      <c r="CD177" s="36" t="str">
        <f ca="true">+IF(OFFSET('Water Data'!$F$30,0,10*ROW('Water Data'!F171))="","",OFFSET('Water Data'!$F$30,0,10*ROW('Water Data'!F171)))</f>
        <v/>
      </c>
      <c r="CE177" s="36" t="str">
        <f ca="true">+IF(OFFSET('Water Data'!$G$28,0,10*ROW('Water Data'!G171))="","",OFFSET('Water Data'!$G$28,0,10*ROW('Water Data'!G171)))</f>
        <v/>
      </c>
      <c r="CF177" s="36" t="str">
        <f ca="true">+IF(OFFSET('Water Data'!$G$29,0,10*ROW('Water Data'!G171))="","",OFFSET('Water Data'!$G$29,0,10*ROW('Water Data'!G171)))</f>
        <v/>
      </c>
      <c r="CG177" s="36" t="str">
        <f ca="true">+IF(OFFSET('Water Data'!$G$30,0,10*ROW('Water Data'!G171))="","",OFFSET('Water Data'!$G$30,0,10*ROW('Water Data'!G171)))</f>
        <v/>
      </c>
      <c r="CH177" s="36" t="str">
        <f ca="true">+IF(OFFSET('Water Data'!$H$28,0,10*ROW('Water Data'!H171))="","",OFFSET('Water Data'!$H$28,0,10*ROW('Water Data'!H171)))</f>
        <v/>
      </c>
      <c r="CI177" s="36" t="str">
        <f ca="true">+IF(OFFSET('Water Data'!$H$29,0,10*ROW('Water Data'!H171))="","",OFFSET('Water Data'!$H$29,0,10*ROW('Water Data'!H171)))</f>
        <v/>
      </c>
      <c r="CJ177" s="36" t="str">
        <f ca="true">+IF(OFFSET('Water Data'!$H$30,0,10*ROW('Water Data'!H171))="","",OFFSET('Water Data'!$H$30,0,10*ROW('Water Data'!H171)))</f>
        <v/>
      </c>
      <c r="CK177" s="36" t="str">
        <f ca="true">+IF(OFFSET('Sanitation Data'!$C$29,0,10*ROW('Sanitation Data'!C171))="","",OFFSET('Sanitation Data'!$C$29,0,10*ROW('Sanitation Data'!C171)))</f>
        <v/>
      </c>
      <c r="CL177" s="36" t="str">
        <f ca="true">+IF(OFFSET('Sanitation Data'!$C$30,0,10*ROW('Sanitation Data'!C171))="","",OFFSET('Sanitation Data'!$C$30,0,10*ROW('Sanitation Data'!C171)))</f>
        <v/>
      </c>
      <c r="CM177" s="36" t="str">
        <f ca="true">+IF(OFFSET('Sanitation Data'!$C$31,0,10*ROW('Sanitation Data'!C171))="","",OFFSET('Sanitation Data'!$C$31,0,10*ROW('Sanitation Data'!C171)))</f>
        <v/>
      </c>
      <c r="CN177" s="36" t="str">
        <f ca="true">+IF(OFFSET('Sanitation Data'!$C$32,0,10*ROW('Sanitation Data'!C171))="","",OFFSET('Sanitation Data'!$C$32,0,10*ROW('Sanitation Data'!C171)))</f>
        <v/>
      </c>
      <c r="CO177" s="36" t="str">
        <f ca="true">+IF(OFFSET('Sanitation Data'!$C$33,0,10*ROW('Sanitation Data'!C171))="","",OFFSET('Sanitation Data'!$C$33,0,10*ROW('Sanitation Data'!C171)))</f>
        <v/>
      </c>
      <c r="CP177" s="36" t="str">
        <f ca="true">+IF(OFFSET('Sanitation Data'!$D$29,0,10*ROW('Sanitation Data'!D171))="","",OFFSET('Sanitation Data'!$D$29,0,10*ROW('Sanitation Data'!D171)))</f>
        <v/>
      </c>
      <c r="CQ177" s="36" t="str">
        <f ca="true">+IF(OFFSET('Sanitation Data'!$D$30,0,10*ROW('Sanitation Data'!D171))="","",OFFSET('Sanitation Data'!$D$30,0,10*ROW('Sanitation Data'!D171)))</f>
        <v/>
      </c>
      <c r="CR177" s="36" t="str">
        <f ca="true">+IF(OFFSET('Sanitation Data'!$D$31,0,10*ROW('Sanitation Data'!D171))="","",OFFSET('Sanitation Data'!$D$31,0,10*ROW('Sanitation Data'!D171)))</f>
        <v/>
      </c>
      <c r="CS177" s="36" t="str">
        <f ca="true">+IF(OFFSET('Sanitation Data'!$D$32,0,10*ROW('Sanitation Data'!D171))="","",OFFSET('Sanitation Data'!$D$32,0,10*ROW('Sanitation Data'!D171)))</f>
        <v/>
      </c>
      <c r="CT177" s="36" t="str">
        <f ca="true">+IF(OFFSET('Sanitation Data'!$D$33,0,10*ROW('Sanitation Data'!D171))="","",OFFSET('Sanitation Data'!$D$33,0,10*ROW('Sanitation Data'!D171)))</f>
        <v/>
      </c>
      <c r="CU177" s="36" t="str">
        <f ca="true">+IF(OFFSET('Sanitation Data'!$E$29,0,10*ROW('Sanitation Data'!E171))="","",OFFSET('Sanitation Data'!$E$29,0,10*ROW('Sanitation Data'!E171)))</f>
        <v/>
      </c>
      <c r="CV177" s="36" t="str">
        <f ca="true">+IF(OFFSET('Sanitation Data'!$E$30,0,10*ROW('Sanitation Data'!E171))="","",OFFSET('Sanitation Data'!$E$30,0,10*ROW('Sanitation Data'!E171)))</f>
        <v/>
      </c>
      <c r="CW177" s="36" t="str">
        <f ca="true">+IF(OFFSET('Sanitation Data'!$E$31,0,10*ROW('Sanitation Data'!E171))="","",OFFSET('Sanitation Data'!$E$31,0,10*ROW('Sanitation Data'!E171)))</f>
        <v/>
      </c>
      <c r="CX177" s="36" t="str">
        <f ca="true">+IF(OFFSET('Sanitation Data'!$E$32,0,10*ROW('Sanitation Data'!E171))="","",OFFSET('Sanitation Data'!$E$32,0,10*ROW('Sanitation Data'!E171)))</f>
        <v/>
      </c>
      <c r="CY177" s="36" t="str">
        <f ca="true">+IF(OFFSET('Sanitation Data'!$E$33,0,10*ROW('Sanitation Data'!E171))="","",OFFSET('Sanitation Data'!$E$33,0,10*ROW('Sanitation Data'!E171)))</f>
        <v/>
      </c>
      <c r="CZ177" s="36" t="str">
        <f ca="true">+IF(OFFSET('Sanitation Data'!$F$29,0,10*ROW('Sanitation Data'!F171))="","",OFFSET('Sanitation Data'!$F$29,0,10*ROW('Sanitation Data'!F171)))</f>
        <v/>
      </c>
      <c r="DA177" s="36" t="str">
        <f ca="true">+IF(OFFSET('Sanitation Data'!$F$30,0,10*ROW('Sanitation Data'!F171))="","",OFFSET('Sanitation Data'!$F$30,0,10*ROW('Sanitation Data'!F171)))</f>
        <v/>
      </c>
      <c r="DB177" s="36" t="str">
        <f ca="true">+IF(OFFSET('Sanitation Data'!$F$31,0,10*ROW('Sanitation Data'!F171))="","",OFFSET('Sanitation Data'!$F$31,0,10*ROW('Sanitation Data'!F171)))</f>
        <v/>
      </c>
      <c r="DC177" s="36" t="str">
        <f ca="true">+IF(OFFSET('Sanitation Data'!$F$32,0,10*ROW('Sanitation Data'!F171))="","",OFFSET('Sanitation Data'!$F$32,0,10*ROW('Sanitation Data'!F171)))</f>
        <v/>
      </c>
      <c r="DD177" s="36" t="str">
        <f ca="true">+IF(OFFSET('Sanitation Data'!$F$33,0,10*ROW('Sanitation Data'!F171))="","",OFFSET('Sanitation Data'!$F$33,0,10*ROW('Sanitation Data'!F171)))</f>
        <v/>
      </c>
      <c r="DE177" s="36" t="str">
        <f ca="true">+IF(OFFSET('Sanitation Data'!$G$29,0,10*ROW('Sanitation Data'!G171))="","",OFFSET('Sanitation Data'!$G$29,0,10*ROW('Sanitation Data'!G171)))</f>
        <v/>
      </c>
      <c r="DF177" s="36" t="str">
        <f ca="true">+IF(OFFSET('Sanitation Data'!$G$30,0,10*ROW('Sanitation Data'!G171))="","",OFFSET('Sanitation Data'!$G$30,0,10*ROW('Sanitation Data'!G171)))</f>
        <v/>
      </c>
      <c r="DG177" s="36" t="str">
        <f ca="true">+IF(OFFSET('Sanitation Data'!$G$31,0,10*ROW('Sanitation Data'!G171))="","",OFFSET('Sanitation Data'!$G$31,0,10*ROW('Sanitation Data'!G171)))</f>
        <v/>
      </c>
      <c r="DH177" s="36" t="str">
        <f ca="true">+IF(OFFSET('Sanitation Data'!$G$32,0,10*ROW('Sanitation Data'!G171))="","",OFFSET('Sanitation Data'!$G$32,0,10*ROW('Sanitation Data'!G171)))</f>
        <v/>
      </c>
      <c r="DI177" s="36" t="str">
        <f ca="true">+IF(OFFSET('Sanitation Data'!$G$33,0,10*ROW('Sanitation Data'!G171))="","",OFFSET('Sanitation Data'!$G$33,0,10*ROW('Sanitation Data'!G171)))</f>
        <v/>
      </c>
      <c r="DJ177" s="36" t="str">
        <f ca="true">+IF(OFFSET('Sanitation Data'!$H$29,0,10*ROW('Sanitation Data'!H171))="","",OFFSET('Sanitation Data'!$H$29,0,10*ROW('Sanitation Data'!H171)))</f>
        <v/>
      </c>
      <c r="DK177" s="36" t="str">
        <f ca="true">+IF(OFFSET('Sanitation Data'!$H$30,0,10*ROW('Sanitation Data'!H171))="","",OFFSET('Sanitation Data'!$H$30,0,10*ROW('Sanitation Data'!H171)))</f>
        <v/>
      </c>
      <c r="DL177" s="36" t="str">
        <f ca="true">+IF(OFFSET('Sanitation Data'!$H$31,0,10*ROW('Sanitation Data'!H171))="","",OFFSET('Sanitation Data'!$H$31,0,10*ROW('Sanitation Data'!H171)))</f>
        <v/>
      </c>
      <c r="DM177" s="36" t="str">
        <f ca="true">+IF(OFFSET('Sanitation Data'!$H$32,0,10*ROW('Sanitation Data'!H171))="","",OFFSET('Sanitation Data'!$H$32,0,10*ROW('Sanitation Data'!H171)))</f>
        <v/>
      </c>
      <c r="DN177" s="36" t="str">
        <f ca="true">+IF(OFFSET('Sanitation Data'!$H$33,0,10*ROW('Sanitation Data'!H171))="","",OFFSET('Sanitation Data'!$H$33,0,10*ROW('Sanitation Data'!H171)))</f>
        <v/>
      </c>
      <c r="DO177" s="36" t="str">
        <f ca="true">+IF(OFFSET('Hygiene Data'!$C$12,0,10*ROW('Hygiene Data'!C171))="","",OFFSET('Hygiene Data'!$C$12,0,10*ROW('Hygiene Data'!C171)))</f>
        <v/>
      </c>
      <c r="DP177" s="36" t="str">
        <f ca="true">+IF(OFFSET('Hygiene Data'!$C$13,0,10*ROW('Hygiene Data'!C171))="","",OFFSET('Hygiene Data'!$C$13,0,10*ROW('Hygiene Data'!C171)))</f>
        <v/>
      </c>
      <c r="DQ177" s="36" t="str">
        <f ca="true">+IF(OFFSET('Hygiene Data'!$C$14,0,10*ROW('Hygiene Data'!C171))="","",OFFSET('Hygiene Data'!$C$14,0,10*ROW('Hygiene Data'!C171)))</f>
        <v/>
      </c>
      <c r="DR177" s="36" t="str">
        <f ca="true">+IF(OFFSET('Hygiene Data'!$D$12,0,10*ROW('Hygiene Data'!D171))="","",OFFSET('Hygiene Data'!$D$12,0,10*ROW('Hygiene Data'!D171)))</f>
        <v/>
      </c>
      <c r="DS177" s="36" t="str">
        <f ca="true">+IF(OFFSET('Hygiene Data'!$D$13,0,10*ROW('Hygiene Data'!D171))="","",OFFSET('Hygiene Data'!$D$13,0,10*ROW('Hygiene Data'!D171)))</f>
        <v/>
      </c>
      <c r="DT177" s="36" t="str">
        <f ca="true">+IF(OFFSET('Hygiene Data'!$D$14,0,10*ROW('Hygiene Data'!D171))="","",OFFSET('Hygiene Data'!$D$14,0,10*ROW('Hygiene Data'!D171)))</f>
        <v/>
      </c>
      <c r="DU177" s="36" t="str">
        <f ca="true">+IF(OFFSET('Hygiene Data'!$E$12,0,10*ROW('Hygiene Data'!E171))="","",OFFSET('Hygiene Data'!$E$12,0,10*ROW('Hygiene Data'!E171)))</f>
        <v/>
      </c>
      <c r="DV177" s="36" t="str">
        <f ca="true">+IF(OFFSET('Hygiene Data'!$E$13,0,10*ROW('Hygiene Data'!E171))="","",OFFSET('Hygiene Data'!$E$13,0,10*ROW('Hygiene Data'!E171)))</f>
        <v/>
      </c>
      <c r="DW177" s="36" t="str">
        <f ca="true">+IF(OFFSET('Hygiene Data'!$E$14,0,10*ROW('Hygiene Data'!E171))="","",OFFSET('Hygiene Data'!$E$14,0,10*ROW('Hygiene Data'!E171)))</f>
        <v/>
      </c>
      <c r="DX177" s="36" t="str">
        <f ca="true">+IF(OFFSET('Hygiene Data'!$F$12,0,10*ROW('Hygiene Data'!F171))="","",OFFSET('Hygiene Data'!$F$12,0,10*ROW('Hygiene Data'!F171)))</f>
        <v/>
      </c>
      <c r="DY177" s="36" t="str">
        <f ca="true">+IF(OFFSET('Hygiene Data'!$F$13,0,10*ROW('Hygiene Data'!F171))="","",OFFSET('Hygiene Data'!$F$13,0,10*ROW('Hygiene Data'!F171)))</f>
        <v/>
      </c>
      <c r="DZ177" s="36" t="str">
        <f ca="true">+IF(OFFSET('Hygiene Data'!$F$14,0,10*ROW('Hygiene Data'!F171))="","",OFFSET('Hygiene Data'!$F$14,0,10*ROW('Hygiene Data'!F171)))</f>
        <v/>
      </c>
      <c r="EA177" s="36" t="str">
        <f ca="true">+IF(OFFSET('Hygiene Data'!$G$12,0,10*ROW('Hygiene Data'!G171))="","",OFFSET('Hygiene Data'!$G$12,0,10*ROW('Hygiene Data'!G171)))</f>
        <v/>
      </c>
      <c r="EB177" s="36" t="str">
        <f ca="true">+IF(OFFSET('Hygiene Data'!$G$13,0,10*ROW('Hygiene Data'!G171))="","",OFFSET('Hygiene Data'!$G$13,0,10*ROW('Hygiene Data'!G171)))</f>
        <v/>
      </c>
      <c r="EC177" s="36" t="str">
        <f ca="true">+IF(OFFSET('Hygiene Data'!$G$14,0,10*ROW('Hygiene Data'!G171))="","",OFFSET('Hygiene Data'!$G$14,0,10*ROW('Hygiene Data'!G171)))</f>
        <v/>
      </c>
      <c r="ED177" s="36" t="str">
        <f ca="true">+IF(OFFSET('Hygiene Data'!$H$12,0,10*ROW('Hygiene Data'!H171))="","",OFFSET('Hygiene Data'!$H$12,0,10*ROW('Hygiene Data'!H171)))</f>
        <v/>
      </c>
      <c r="EE177" s="36" t="str">
        <f ca="true">+IF(OFFSET('Hygiene Data'!$H$13,0,10*ROW('Hygiene Data'!H171))="","",OFFSET('Hygiene Data'!$H$13,0,10*ROW('Hygiene Data'!H171)))</f>
        <v/>
      </c>
      <c r="EF177" s="36" t="str">
        <f ca="true">+IF(OFFSET('Hygiene Data'!$H$14,0,10*ROW('Hygiene Data'!H171))="","",OFFSET('Hygiene Data'!$H$14,0,10*ROW('Hygiene Data'!H171)))</f>
        <v/>
      </c>
    </row>
    <row r="178" x14ac:dyDescent="0.2">
      <c r="A178" s="59" t="str">
        <f ca="true">+IF(OFFSET('Water Data'!$B$1,0,10*ROW('Water Data'!B175))="","",OFFSET('Water Data'!$B$1,0,10*ROW('Water Data'!B175)))</f>
        <v/>
      </c>
      <c r="B178" s="59" t="str">
        <f ca="true">+IF(OFFSET('Water Data'!$A$3,0,10*ROW('Water Data'!A175))="","",OFFSET('Water Data'!$A$3,0,10*ROW('Water Data'!A175)))</f>
        <v/>
      </c>
      <c r="C178" s="59" t="str">
        <f ca="true">+IF(OFFSET('Water Data'!$C$3,0,10*ROW('Water Data'!C175))="","",OFFSET('Water Data'!$C$3,0,10*ROW('Water Data'!C175)))</f>
        <v/>
      </c>
      <c r="D178" s="252"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52"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52"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52"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52"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52"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52"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52"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52"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52"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52"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52"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52"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52"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52"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52"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52"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52"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3"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3"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3"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3"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3"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3"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3"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3"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3"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3"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3"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3"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3"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3"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3"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3"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3"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3"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3"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3"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3"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3"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3"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3"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3"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3"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3"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3"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3"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3"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4"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4"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4"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4"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4"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4"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4"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4"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4"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4"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4"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4"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4"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4"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4"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4"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4"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4"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6" t="str">
        <f ca="true">+IF(OFFSET('Water Data'!$C$28,0,10*ROW('Water Data'!C172))="","",OFFSET('Water Data'!$C$28,0,10*ROW('Water Data'!C172)))</f>
        <v/>
      </c>
      <c r="BT178" s="36" t="str">
        <f ca="true">+IF(OFFSET('Water Data'!$C$29,0,10*ROW('Water Data'!C172))="","",OFFSET('Water Data'!$C$29,0,10*ROW('Water Data'!C172)))</f>
        <v/>
      </c>
      <c r="BU178" s="36" t="str">
        <f ca="true">+IF(OFFSET('Water Data'!$C$30,0,10*ROW('Water Data'!C172))="","",OFFSET('Water Data'!$C$30,0,10*ROW('Water Data'!C172)))</f>
        <v/>
      </c>
      <c r="BV178" s="36" t="str">
        <f ca="true">+IF(OFFSET('Water Data'!$D$28,0,10*ROW('Water Data'!D172))="","",OFFSET('Water Data'!$D$28,0,10*ROW('Water Data'!D172)))</f>
        <v/>
      </c>
      <c r="BW178" s="36" t="str">
        <f ca="true">+IF(OFFSET('Water Data'!$D$29,0,10*ROW('Water Data'!D172))="","",OFFSET('Water Data'!$D$29,0,10*ROW('Water Data'!D172)))</f>
        <v/>
      </c>
      <c r="BX178" s="36" t="str">
        <f ca="true">+IF(OFFSET('Water Data'!$D$30,0,10*ROW('Water Data'!D172))="","",OFFSET('Water Data'!$D$30,0,10*ROW('Water Data'!D172)))</f>
        <v/>
      </c>
      <c r="BY178" s="36" t="str">
        <f ca="true">+IF(OFFSET('Water Data'!$E$28,0,10*ROW('Water Data'!E172))="","",OFFSET('Water Data'!$E$28,0,10*ROW('Water Data'!E172)))</f>
        <v/>
      </c>
      <c r="BZ178" s="36" t="str">
        <f ca="true">+IF(OFFSET('Water Data'!$E$29,0,10*ROW('Water Data'!E172))="","",OFFSET('Water Data'!$E$29,0,10*ROW('Water Data'!E172)))</f>
        <v/>
      </c>
      <c r="CA178" s="36" t="str">
        <f ca="true">+IF(OFFSET('Water Data'!$E$30,0,10*ROW('Water Data'!E172))="","",OFFSET('Water Data'!$E$30,0,10*ROW('Water Data'!E172)))</f>
        <v/>
      </c>
      <c r="CB178" s="36" t="str">
        <f ca="true">+IF(OFFSET('Water Data'!$F$28,0,10*ROW('Water Data'!F172))="","",OFFSET('Water Data'!$F$28,0,10*ROW('Water Data'!F172)))</f>
        <v/>
      </c>
      <c r="CC178" s="36" t="str">
        <f ca="true">+IF(OFFSET('Water Data'!$F$29,0,10*ROW('Water Data'!F172))="","",OFFSET('Water Data'!$F$29,0,10*ROW('Water Data'!F172)))</f>
        <v/>
      </c>
      <c r="CD178" s="36" t="str">
        <f ca="true">+IF(OFFSET('Water Data'!$F$30,0,10*ROW('Water Data'!F172))="","",OFFSET('Water Data'!$F$30,0,10*ROW('Water Data'!F172)))</f>
        <v/>
      </c>
      <c r="CE178" s="36" t="str">
        <f ca="true">+IF(OFFSET('Water Data'!$G$28,0,10*ROW('Water Data'!G172))="","",OFFSET('Water Data'!$G$28,0,10*ROW('Water Data'!G172)))</f>
        <v/>
      </c>
      <c r="CF178" s="36" t="str">
        <f ca="true">+IF(OFFSET('Water Data'!$G$29,0,10*ROW('Water Data'!G172))="","",OFFSET('Water Data'!$G$29,0,10*ROW('Water Data'!G172)))</f>
        <v/>
      </c>
      <c r="CG178" s="36" t="str">
        <f ca="true">+IF(OFFSET('Water Data'!$G$30,0,10*ROW('Water Data'!G172))="","",OFFSET('Water Data'!$G$30,0,10*ROW('Water Data'!G172)))</f>
        <v/>
      </c>
      <c r="CH178" s="36" t="str">
        <f ca="true">+IF(OFFSET('Water Data'!$H$28,0,10*ROW('Water Data'!H172))="","",OFFSET('Water Data'!$H$28,0,10*ROW('Water Data'!H172)))</f>
        <v/>
      </c>
      <c r="CI178" s="36" t="str">
        <f ca="true">+IF(OFFSET('Water Data'!$H$29,0,10*ROW('Water Data'!H172))="","",OFFSET('Water Data'!$H$29,0,10*ROW('Water Data'!H172)))</f>
        <v/>
      </c>
      <c r="CJ178" s="36" t="str">
        <f ca="true">+IF(OFFSET('Water Data'!$H$30,0,10*ROW('Water Data'!H172))="","",OFFSET('Water Data'!$H$30,0,10*ROW('Water Data'!H172)))</f>
        <v/>
      </c>
      <c r="CK178" s="36" t="str">
        <f ca="true">+IF(OFFSET('Sanitation Data'!$C$29,0,10*ROW('Sanitation Data'!C172))="","",OFFSET('Sanitation Data'!$C$29,0,10*ROW('Sanitation Data'!C172)))</f>
        <v/>
      </c>
      <c r="CL178" s="36" t="str">
        <f ca="true">+IF(OFFSET('Sanitation Data'!$C$30,0,10*ROW('Sanitation Data'!C172))="","",OFFSET('Sanitation Data'!$C$30,0,10*ROW('Sanitation Data'!C172)))</f>
        <v/>
      </c>
      <c r="CM178" s="36" t="str">
        <f ca="true">+IF(OFFSET('Sanitation Data'!$C$31,0,10*ROW('Sanitation Data'!C172))="","",OFFSET('Sanitation Data'!$C$31,0,10*ROW('Sanitation Data'!C172)))</f>
        <v/>
      </c>
      <c r="CN178" s="36" t="str">
        <f ca="true">+IF(OFFSET('Sanitation Data'!$C$32,0,10*ROW('Sanitation Data'!C172))="","",OFFSET('Sanitation Data'!$C$32,0,10*ROW('Sanitation Data'!C172)))</f>
        <v/>
      </c>
      <c r="CO178" s="36" t="str">
        <f ca="true">+IF(OFFSET('Sanitation Data'!$C$33,0,10*ROW('Sanitation Data'!C172))="","",OFFSET('Sanitation Data'!$C$33,0,10*ROW('Sanitation Data'!C172)))</f>
        <v/>
      </c>
      <c r="CP178" s="36" t="str">
        <f ca="true">+IF(OFFSET('Sanitation Data'!$D$29,0,10*ROW('Sanitation Data'!D172))="","",OFFSET('Sanitation Data'!$D$29,0,10*ROW('Sanitation Data'!D172)))</f>
        <v/>
      </c>
      <c r="CQ178" s="36" t="str">
        <f ca="true">+IF(OFFSET('Sanitation Data'!$D$30,0,10*ROW('Sanitation Data'!D172))="","",OFFSET('Sanitation Data'!$D$30,0,10*ROW('Sanitation Data'!D172)))</f>
        <v/>
      </c>
      <c r="CR178" s="36" t="str">
        <f ca="true">+IF(OFFSET('Sanitation Data'!$D$31,0,10*ROW('Sanitation Data'!D172))="","",OFFSET('Sanitation Data'!$D$31,0,10*ROW('Sanitation Data'!D172)))</f>
        <v/>
      </c>
      <c r="CS178" s="36" t="str">
        <f ca="true">+IF(OFFSET('Sanitation Data'!$D$32,0,10*ROW('Sanitation Data'!D172))="","",OFFSET('Sanitation Data'!$D$32,0,10*ROW('Sanitation Data'!D172)))</f>
        <v/>
      </c>
      <c r="CT178" s="36" t="str">
        <f ca="true">+IF(OFFSET('Sanitation Data'!$D$33,0,10*ROW('Sanitation Data'!D172))="","",OFFSET('Sanitation Data'!$D$33,0,10*ROW('Sanitation Data'!D172)))</f>
        <v/>
      </c>
      <c r="CU178" s="36" t="str">
        <f ca="true">+IF(OFFSET('Sanitation Data'!$E$29,0,10*ROW('Sanitation Data'!E172))="","",OFFSET('Sanitation Data'!$E$29,0,10*ROW('Sanitation Data'!E172)))</f>
        <v/>
      </c>
      <c r="CV178" s="36" t="str">
        <f ca="true">+IF(OFFSET('Sanitation Data'!$E$30,0,10*ROW('Sanitation Data'!E172))="","",OFFSET('Sanitation Data'!$E$30,0,10*ROW('Sanitation Data'!E172)))</f>
        <v/>
      </c>
      <c r="CW178" s="36" t="str">
        <f ca="true">+IF(OFFSET('Sanitation Data'!$E$31,0,10*ROW('Sanitation Data'!E172))="","",OFFSET('Sanitation Data'!$E$31,0,10*ROW('Sanitation Data'!E172)))</f>
        <v/>
      </c>
      <c r="CX178" s="36" t="str">
        <f ca="true">+IF(OFFSET('Sanitation Data'!$E$32,0,10*ROW('Sanitation Data'!E172))="","",OFFSET('Sanitation Data'!$E$32,0,10*ROW('Sanitation Data'!E172)))</f>
        <v/>
      </c>
      <c r="CY178" s="36" t="str">
        <f ca="true">+IF(OFFSET('Sanitation Data'!$E$33,0,10*ROW('Sanitation Data'!E172))="","",OFFSET('Sanitation Data'!$E$33,0,10*ROW('Sanitation Data'!E172)))</f>
        <v/>
      </c>
      <c r="CZ178" s="36" t="str">
        <f ca="true">+IF(OFFSET('Sanitation Data'!$F$29,0,10*ROW('Sanitation Data'!F172))="","",OFFSET('Sanitation Data'!$F$29,0,10*ROW('Sanitation Data'!F172)))</f>
        <v/>
      </c>
      <c r="DA178" s="36" t="str">
        <f ca="true">+IF(OFFSET('Sanitation Data'!$F$30,0,10*ROW('Sanitation Data'!F172))="","",OFFSET('Sanitation Data'!$F$30,0,10*ROW('Sanitation Data'!F172)))</f>
        <v/>
      </c>
      <c r="DB178" s="36" t="str">
        <f ca="true">+IF(OFFSET('Sanitation Data'!$F$31,0,10*ROW('Sanitation Data'!F172))="","",OFFSET('Sanitation Data'!$F$31,0,10*ROW('Sanitation Data'!F172)))</f>
        <v/>
      </c>
      <c r="DC178" s="36" t="str">
        <f ca="true">+IF(OFFSET('Sanitation Data'!$F$32,0,10*ROW('Sanitation Data'!F172))="","",OFFSET('Sanitation Data'!$F$32,0,10*ROW('Sanitation Data'!F172)))</f>
        <v/>
      </c>
      <c r="DD178" s="36" t="str">
        <f ca="true">+IF(OFFSET('Sanitation Data'!$F$33,0,10*ROW('Sanitation Data'!F172))="","",OFFSET('Sanitation Data'!$F$33,0,10*ROW('Sanitation Data'!F172)))</f>
        <v/>
      </c>
      <c r="DE178" s="36" t="str">
        <f ca="true">+IF(OFFSET('Sanitation Data'!$G$29,0,10*ROW('Sanitation Data'!G172))="","",OFFSET('Sanitation Data'!$G$29,0,10*ROW('Sanitation Data'!G172)))</f>
        <v/>
      </c>
      <c r="DF178" s="36" t="str">
        <f ca="true">+IF(OFFSET('Sanitation Data'!$G$30,0,10*ROW('Sanitation Data'!G172))="","",OFFSET('Sanitation Data'!$G$30,0,10*ROW('Sanitation Data'!G172)))</f>
        <v/>
      </c>
      <c r="DG178" s="36" t="str">
        <f ca="true">+IF(OFFSET('Sanitation Data'!$G$31,0,10*ROW('Sanitation Data'!G172))="","",OFFSET('Sanitation Data'!$G$31,0,10*ROW('Sanitation Data'!G172)))</f>
        <v/>
      </c>
      <c r="DH178" s="36" t="str">
        <f ca="true">+IF(OFFSET('Sanitation Data'!$G$32,0,10*ROW('Sanitation Data'!G172))="","",OFFSET('Sanitation Data'!$G$32,0,10*ROW('Sanitation Data'!G172)))</f>
        <v/>
      </c>
      <c r="DI178" s="36" t="str">
        <f ca="true">+IF(OFFSET('Sanitation Data'!$G$33,0,10*ROW('Sanitation Data'!G172))="","",OFFSET('Sanitation Data'!$G$33,0,10*ROW('Sanitation Data'!G172)))</f>
        <v/>
      </c>
      <c r="DJ178" s="36" t="str">
        <f ca="true">+IF(OFFSET('Sanitation Data'!$H$29,0,10*ROW('Sanitation Data'!H172))="","",OFFSET('Sanitation Data'!$H$29,0,10*ROW('Sanitation Data'!H172)))</f>
        <v/>
      </c>
      <c r="DK178" s="36" t="str">
        <f ca="true">+IF(OFFSET('Sanitation Data'!$H$30,0,10*ROW('Sanitation Data'!H172))="","",OFFSET('Sanitation Data'!$H$30,0,10*ROW('Sanitation Data'!H172)))</f>
        <v/>
      </c>
      <c r="DL178" s="36" t="str">
        <f ca="true">+IF(OFFSET('Sanitation Data'!$H$31,0,10*ROW('Sanitation Data'!H172))="","",OFFSET('Sanitation Data'!$H$31,0,10*ROW('Sanitation Data'!H172)))</f>
        <v/>
      </c>
      <c r="DM178" s="36" t="str">
        <f ca="true">+IF(OFFSET('Sanitation Data'!$H$32,0,10*ROW('Sanitation Data'!H172))="","",OFFSET('Sanitation Data'!$H$32,0,10*ROW('Sanitation Data'!H172)))</f>
        <v/>
      </c>
      <c r="DN178" s="36" t="str">
        <f ca="true">+IF(OFFSET('Sanitation Data'!$H$33,0,10*ROW('Sanitation Data'!H172))="","",OFFSET('Sanitation Data'!$H$33,0,10*ROW('Sanitation Data'!H172)))</f>
        <v/>
      </c>
      <c r="DO178" s="36" t="str">
        <f ca="true">+IF(OFFSET('Hygiene Data'!$C$12,0,10*ROW('Hygiene Data'!C172))="","",OFFSET('Hygiene Data'!$C$12,0,10*ROW('Hygiene Data'!C172)))</f>
        <v/>
      </c>
      <c r="DP178" s="36" t="str">
        <f ca="true">+IF(OFFSET('Hygiene Data'!$C$13,0,10*ROW('Hygiene Data'!C172))="","",OFFSET('Hygiene Data'!$C$13,0,10*ROW('Hygiene Data'!C172)))</f>
        <v/>
      </c>
      <c r="DQ178" s="36" t="str">
        <f ca="true">+IF(OFFSET('Hygiene Data'!$C$14,0,10*ROW('Hygiene Data'!C172))="","",OFFSET('Hygiene Data'!$C$14,0,10*ROW('Hygiene Data'!C172)))</f>
        <v/>
      </c>
      <c r="DR178" s="36" t="str">
        <f ca="true">+IF(OFFSET('Hygiene Data'!$D$12,0,10*ROW('Hygiene Data'!D172))="","",OFFSET('Hygiene Data'!$D$12,0,10*ROW('Hygiene Data'!D172)))</f>
        <v/>
      </c>
      <c r="DS178" s="36" t="str">
        <f ca="true">+IF(OFFSET('Hygiene Data'!$D$13,0,10*ROW('Hygiene Data'!D172))="","",OFFSET('Hygiene Data'!$D$13,0,10*ROW('Hygiene Data'!D172)))</f>
        <v/>
      </c>
      <c r="DT178" s="36" t="str">
        <f ca="true">+IF(OFFSET('Hygiene Data'!$D$14,0,10*ROW('Hygiene Data'!D172))="","",OFFSET('Hygiene Data'!$D$14,0,10*ROW('Hygiene Data'!D172)))</f>
        <v/>
      </c>
      <c r="DU178" s="36" t="str">
        <f ca="true">+IF(OFFSET('Hygiene Data'!$E$12,0,10*ROW('Hygiene Data'!E172))="","",OFFSET('Hygiene Data'!$E$12,0,10*ROW('Hygiene Data'!E172)))</f>
        <v/>
      </c>
      <c r="DV178" s="36" t="str">
        <f ca="true">+IF(OFFSET('Hygiene Data'!$E$13,0,10*ROW('Hygiene Data'!E172))="","",OFFSET('Hygiene Data'!$E$13,0,10*ROW('Hygiene Data'!E172)))</f>
        <v/>
      </c>
      <c r="DW178" s="36" t="str">
        <f ca="true">+IF(OFFSET('Hygiene Data'!$E$14,0,10*ROW('Hygiene Data'!E172))="","",OFFSET('Hygiene Data'!$E$14,0,10*ROW('Hygiene Data'!E172)))</f>
        <v/>
      </c>
      <c r="DX178" s="36" t="str">
        <f ca="true">+IF(OFFSET('Hygiene Data'!$F$12,0,10*ROW('Hygiene Data'!F172))="","",OFFSET('Hygiene Data'!$F$12,0,10*ROW('Hygiene Data'!F172)))</f>
        <v/>
      </c>
      <c r="DY178" s="36" t="str">
        <f ca="true">+IF(OFFSET('Hygiene Data'!$F$13,0,10*ROW('Hygiene Data'!F172))="","",OFFSET('Hygiene Data'!$F$13,0,10*ROW('Hygiene Data'!F172)))</f>
        <v/>
      </c>
      <c r="DZ178" s="36" t="str">
        <f ca="true">+IF(OFFSET('Hygiene Data'!$F$14,0,10*ROW('Hygiene Data'!F172))="","",OFFSET('Hygiene Data'!$F$14,0,10*ROW('Hygiene Data'!F172)))</f>
        <v/>
      </c>
      <c r="EA178" s="36" t="str">
        <f ca="true">+IF(OFFSET('Hygiene Data'!$G$12,0,10*ROW('Hygiene Data'!G172))="","",OFFSET('Hygiene Data'!$G$12,0,10*ROW('Hygiene Data'!G172)))</f>
        <v/>
      </c>
      <c r="EB178" s="36" t="str">
        <f ca="true">+IF(OFFSET('Hygiene Data'!$G$13,0,10*ROW('Hygiene Data'!G172))="","",OFFSET('Hygiene Data'!$G$13,0,10*ROW('Hygiene Data'!G172)))</f>
        <v/>
      </c>
      <c r="EC178" s="36" t="str">
        <f ca="true">+IF(OFFSET('Hygiene Data'!$G$14,0,10*ROW('Hygiene Data'!G172))="","",OFFSET('Hygiene Data'!$G$14,0,10*ROW('Hygiene Data'!G172)))</f>
        <v/>
      </c>
      <c r="ED178" s="36" t="str">
        <f ca="true">+IF(OFFSET('Hygiene Data'!$H$12,0,10*ROW('Hygiene Data'!H172))="","",OFFSET('Hygiene Data'!$H$12,0,10*ROW('Hygiene Data'!H172)))</f>
        <v/>
      </c>
      <c r="EE178" s="36" t="str">
        <f ca="true">+IF(OFFSET('Hygiene Data'!$H$13,0,10*ROW('Hygiene Data'!H172))="","",OFFSET('Hygiene Data'!$H$13,0,10*ROW('Hygiene Data'!H172)))</f>
        <v/>
      </c>
      <c r="EF178" s="36" t="str">
        <f ca="true">+IF(OFFSET('Hygiene Data'!$H$14,0,10*ROW('Hygiene Data'!H172))="","",OFFSET('Hygiene Data'!$H$14,0,10*ROW('Hygiene Data'!H172)))</f>
        <v/>
      </c>
    </row>
    <row r="179" x14ac:dyDescent="0.2">
      <c r="A179" s="59" t="str">
        <f ca="true">+IF(OFFSET('Water Data'!$B$1,0,10*ROW('Water Data'!B176))="","",OFFSET('Water Data'!$B$1,0,10*ROW('Water Data'!B176)))</f>
        <v/>
      </c>
      <c r="B179" s="59" t="str">
        <f ca="true">+IF(OFFSET('Water Data'!$A$3,0,10*ROW('Water Data'!A176))="","",OFFSET('Water Data'!$A$3,0,10*ROW('Water Data'!A176)))</f>
        <v/>
      </c>
      <c r="C179" s="59" t="str">
        <f ca="true">+IF(OFFSET('Water Data'!$C$3,0,10*ROW('Water Data'!C176))="","",OFFSET('Water Data'!$C$3,0,10*ROW('Water Data'!C176)))</f>
        <v/>
      </c>
      <c r="D179" s="252"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52"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52"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52"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52"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52"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52"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52"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52"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52"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52"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52"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52"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52"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52"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52"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52"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52"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3"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3"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3"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3"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3"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3"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3"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3"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3"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3"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3"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3"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3"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3"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3"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3"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3"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3"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3"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3"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3"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3"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3"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3"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3"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3"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3"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3"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3"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3"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4"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4"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4"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4"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4"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4"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4"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4"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4"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4"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4"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4"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4"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4"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4"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4"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4"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4"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6" t="str">
        <f ca="true">+IF(OFFSET('Water Data'!$C$28,0,10*ROW('Water Data'!C173))="","",OFFSET('Water Data'!$C$28,0,10*ROW('Water Data'!C173)))</f>
        <v/>
      </c>
      <c r="BT179" s="36" t="str">
        <f ca="true">+IF(OFFSET('Water Data'!$C$29,0,10*ROW('Water Data'!C173))="","",OFFSET('Water Data'!$C$29,0,10*ROW('Water Data'!C173)))</f>
        <v/>
      </c>
      <c r="BU179" s="36" t="str">
        <f ca="true">+IF(OFFSET('Water Data'!$C$30,0,10*ROW('Water Data'!C173))="","",OFFSET('Water Data'!$C$30,0,10*ROW('Water Data'!C173)))</f>
        <v/>
      </c>
      <c r="BV179" s="36" t="str">
        <f ca="true">+IF(OFFSET('Water Data'!$D$28,0,10*ROW('Water Data'!D173))="","",OFFSET('Water Data'!$D$28,0,10*ROW('Water Data'!D173)))</f>
        <v/>
      </c>
      <c r="BW179" s="36" t="str">
        <f ca="true">+IF(OFFSET('Water Data'!$D$29,0,10*ROW('Water Data'!D173))="","",OFFSET('Water Data'!$D$29,0,10*ROW('Water Data'!D173)))</f>
        <v/>
      </c>
      <c r="BX179" s="36" t="str">
        <f ca="true">+IF(OFFSET('Water Data'!$D$30,0,10*ROW('Water Data'!D173))="","",OFFSET('Water Data'!$D$30,0,10*ROW('Water Data'!D173)))</f>
        <v/>
      </c>
      <c r="BY179" s="36" t="str">
        <f ca="true">+IF(OFFSET('Water Data'!$E$28,0,10*ROW('Water Data'!E173))="","",OFFSET('Water Data'!$E$28,0,10*ROW('Water Data'!E173)))</f>
        <v/>
      </c>
      <c r="BZ179" s="36" t="str">
        <f ca="true">+IF(OFFSET('Water Data'!$E$29,0,10*ROW('Water Data'!E173))="","",OFFSET('Water Data'!$E$29,0,10*ROW('Water Data'!E173)))</f>
        <v/>
      </c>
      <c r="CA179" s="36" t="str">
        <f ca="true">+IF(OFFSET('Water Data'!$E$30,0,10*ROW('Water Data'!E173))="","",OFFSET('Water Data'!$E$30,0,10*ROW('Water Data'!E173)))</f>
        <v/>
      </c>
      <c r="CB179" s="36" t="str">
        <f ca="true">+IF(OFFSET('Water Data'!$F$28,0,10*ROW('Water Data'!F173))="","",OFFSET('Water Data'!$F$28,0,10*ROW('Water Data'!F173)))</f>
        <v/>
      </c>
      <c r="CC179" s="36" t="str">
        <f ca="true">+IF(OFFSET('Water Data'!$F$29,0,10*ROW('Water Data'!F173))="","",OFFSET('Water Data'!$F$29,0,10*ROW('Water Data'!F173)))</f>
        <v/>
      </c>
      <c r="CD179" s="36" t="str">
        <f ca="true">+IF(OFFSET('Water Data'!$F$30,0,10*ROW('Water Data'!F173))="","",OFFSET('Water Data'!$F$30,0,10*ROW('Water Data'!F173)))</f>
        <v/>
      </c>
      <c r="CE179" s="36" t="str">
        <f ca="true">+IF(OFFSET('Water Data'!$G$28,0,10*ROW('Water Data'!G173))="","",OFFSET('Water Data'!$G$28,0,10*ROW('Water Data'!G173)))</f>
        <v/>
      </c>
      <c r="CF179" s="36" t="str">
        <f ca="true">+IF(OFFSET('Water Data'!$G$29,0,10*ROW('Water Data'!G173))="","",OFFSET('Water Data'!$G$29,0,10*ROW('Water Data'!G173)))</f>
        <v/>
      </c>
      <c r="CG179" s="36" t="str">
        <f ca="true">+IF(OFFSET('Water Data'!$G$30,0,10*ROW('Water Data'!G173))="","",OFFSET('Water Data'!$G$30,0,10*ROW('Water Data'!G173)))</f>
        <v/>
      </c>
      <c r="CH179" s="36" t="str">
        <f ca="true">+IF(OFFSET('Water Data'!$H$28,0,10*ROW('Water Data'!H173))="","",OFFSET('Water Data'!$H$28,0,10*ROW('Water Data'!H173)))</f>
        <v/>
      </c>
      <c r="CI179" s="36" t="str">
        <f ca="true">+IF(OFFSET('Water Data'!$H$29,0,10*ROW('Water Data'!H173))="","",OFFSET('Water Data'!$H$29,0,10*ROW('Water Data'!H173)))</f>
        <v/>
      </c>
      <c r="CJ179" s="36" t="str">
        <f ca="true">+IF(OFFSET('Water Data'!$H$30,0,10*ROW('Water Data'!H173))="","",OFFSET('Water Data'!$H$30,0,10*ROW('Water Data'!H173)))</f>
        <v/>
      </c>
      <c r="CK179" s="36" t="str">
        <f ca="true">+IF(OFFSET('Sanitation Data'!$C$29,0,10*ROW('Sanitation Data'!C173))="","",OFFSET('Sanitation Data'!$C$29,0,10*ROW('Sanitation Data'!C173)))</f>
        <v/>
      </c>
      <c r="CL179" s="36" t="str">
        <f ca="true">+IF(OFFSET('Sanitation Data'!$C$30,0,10*ROW('Sanitation Data'!C173))="","",OFFSET('Sanitation Data'!$C$30,0,10*ROW('Sanitation Data'!C173)))</f>
        <v/>
      </c>
      <c r="CM179" s="36" t="str">
        <f ca="true">+IF(OFFSET('Sanitation Data'!$C$31,0,10*ROW('Sanitation Data'!C173))="","",OFFSET('Sanitation Data'!$C$31,0,10*ROW('Sanitation Data'!C173)))</f>
        <v/>
      </c>
      <c r="CN179" s="36" t="str">
        <f ca="true">+IF(OFFSET('Sanitation Data'!$C$32,0,10*ROW('Sanitation Data'!C173))="","",OFFSET('Sanitation Data'!$C$32,0,10*ROW('Sanitation Data'!C173)))</f>
        <v/>
      </c>
      <c r="CO179" s="36" t="str">
        <f ca="true">+IF(OFFSET('Sanitation Data'!$C$33,0,10*ROW('Sanitation Data'!C173))="","",OFFSET('Sanitation Data'!$C$33,0,10*ROW('Sanitation Data'!C173)))</f>
        <v/>
      </c>
      <c r="CP179" s="36" t="str">
        <f ca="true">+IF(OFFSET('Sanitation Data'!$D$29,0,10*ROW('Sanitation Data'!D173))="","",OFFSET('Sanitation Data'!$D$29,0,10*ROW('Sanitation Data'!D173)))</f>
        <v/>
      </c>
      <c r="CQ179" s="36" t="str">
        <f ca="true">+IF(OFFSET('Sanitation Data'!$D$30,0,10*ROW('Sanitation Data'!D173))="","",OFFSET('Sanitation Data'!$D$30,0,10*ROW('Sanitation Data'!D173)))</f>
        <v/>
      </c>
      <c r="CR179" s="36" t="str">
        <f ca="true">+IF(OFFSET('Sanitation Data'!$D$31,0,10*ROW('Sanitation Data'!D173))="","",OFFSET('Sanitation Data'!$D$31,0,10*ROW('Sanitation Data'!D173)))</f>
        <v/>
      </c>
      <c r="CS179" s="36" t="str">
        <f ca="true">+IF(OFFSET('Sanitation Data'!$D$32,0,10*ROW('Sanitation Data'!D173))="","",OFFSET('Sanitation Data'!$D$32,0,10*ROW('Sanitation Data'!D173)))</f>
        <v/>
      </c>
      <c r="CT179" s="36" t="str">
        <f ca="true">+IF(OFFSET('Sanitation Data'!$D$33,0,10*ROW('Sanitation Data'!D173))="","",OFFSET('Sanitation Data'!$D$33,0,10*ROW('Sanitation Data'!D173)))</f>
        <v/>
      </c>
      <c r="CU179" s="36" t="str">
        <f ca="true">+IF(OFFSET('Sanitation Data'!$E$29,0,10*ROW('Sanitation Data'!E173))="","",OFFSET('Sanitation Data'!$E$29,0,10*ROW('Sanitation Data'!E173)))</f>
        <v/>
      </c>
      <c r="CV179" s="36" t="str">
        <f ca="true">+IF(OFFSET('Sanitation Data'!$E$30,0,10*ROW('Sanitation Data'!E173))="","",OFFSET('Sanitation Data'!$E$30,0,10*ROW('Sanitation Data'!E173)))</f>
        <v/>
      </c>
      <c r="CW179" s="36" t="str">
        <f ca="true">+IF(OFFSET('Sanitation Data'!$E$31,0,10*ROW('Sanitation Data'!E173))="","",OFFSET('Sanitation Data'!$E$31,0,10*ROW('Sanitation Data'!E173)))</f>
        <v/>
      </c>
      <c r="CX179" s="36" t="str">
        <f ca="true">+IF(OFFSET('Sanitation Data'!$E$32,0,10*ROW('Sanitation Data'!E173))="","",OFFSET('Sanitation Data'!$E$32,0,10*ROW('Sanitation Data'!E173)))</f>
        <v/>
      </c>
      <c r="CY179" s="36" t="str">
        <f ca="true">+IF(OFFSET('Sanitation Data'!$E$33,0,10*ROW('Sanitation Data'!E173))="","",OFFSET('Sanitation Data'!$E$33,0,10*ROW('Sanitation Data'!E173)))</f>
        <v/>
      </c>
      <c r="CZ179" s="36" t="str">
        <f ca="true">+IF(OFFSET('Sanitation Data'!$F$29,0,10*ROW('Sanitation Data'!F173))="","",OFFSET('Sanitation Data'!$F$29,0,10*ROW('Sanitation Data'!F173)))</f>
        <v/>
      </c>
      <c r="DA179" s="36" t="str">
        <f ca="true">+IF(OFFSET('Sanitation Data'!$F$30,0,10*ROW('Sanitation Data'!F173))="","",OFFSET('Sanitation Data'!$F$30,0,10*ROW('Sanitation Data'!F173)))</f>
        <v/>
      </c>
      <c r="DB179" s="36" t="str">
        <f ca="true">+IF(OFFSET('Sanitation Data'!$F$31,0,10*ROW('Sanitation Data'!F173))="","",OFFSET('Sanitation Data'!$F$31,0,10*ROW('Sanitation Data'!F173)))</f>
        <v/>
      </c>
      <c r="DC179" s="36" t="str">
        <f ca="true">+IF(OFFSET('Sanitation Data'!$F$32,0,10*ROW('Sanitation Data'!F173))="","",OFFSET('Sanitation Data'!$F$32,0,10*ROW('Sanitation Data'!F173)))</f>
        <v/>
      </c>
      <c r="DD179" s="36" t="str">
        <f ca="true">+IF(OFFSET('Sanitation Data'!$F$33,0,10*ROW('Sanitation Data'!F173))="","",OFFSET('Sanitation Data'!$F$33,0,10*ROW('Sanitation Data'!F173)))</f>
        <v/>
      </c>
      <c r="DE179" s="36" t="str">
        <f ca="true">+IF(OFFSET('Sanitation Data'!$G$29,0,10*ROW('Sanitation Data'!G173))="","",OFFSET('Sanitation Data'!$G$29,0,10*ROW('Sanitation Data'!G173)))</f>
        <v/>
      </c>
      <c r="DF179" s="36" t="str">
        <f ca="true">+IF(OFFSET('Sanitation Data'!$G$30,0,10*ROW('Sanitation Data'!G173))="","",OFFSET('Sanitation Data'!$G$30,0,10*ROW('Sanitation Data'!G173)))</f>
        <v/>
      </c>
      <c r="DG179" s="36" t="str">
        <f ca="true">+IF(OFFSET('Sanitation Data'!$G$31,0,10*ROW('Sanitation Data'!G173))="","",OFFSET('Sanitation Data'!$G$31,0,10*ROW('Sanitation Data'!G173)))</f>
        <v/>
      </c>
      <c r="DH179" s="36" t="str">
        <f ca="true">+IF(OFFSET('Sanitation Data'!$G$32,0,10*ROW('Sanitation Data'!G173))="","",OFFSET('Sanitation Data'!$G$32,0,10*ROW('Sanitation Data'!G173)))</f>
        <v/>
      </c>
      <c r="DI179" s="36" t="str">
        <f ca="true">+IF(OFFSET('Sanitation Data'!$G$33,0,10*ROW('Sanitation Data'!G173))="","",OFFSET('Sanitation Data'!$G$33,0,10*ROW('Sanitation Data'!G173)))</f>
        <v/>
      </c>
      <c r="DJ179" s="36" t="str">
        <f ca="true">+IF(OFFSET('Sanitation Data'!$H$29,0,10*ROW('Sanitation Data'!H173))="","",OFFSET('Sanitation Data'!$H$29,0,10*ROW('Sanitation Data'!H173)))</f>
        <v/>
      </c>
      <c r="DK179" s="36" t="str">
        <f ca="true">+IF(OFFSET('Sanitation Data'!$H$30,0,10*ROW('Sanitation Data'!H173))="","",OFFSET('Sanitation Data'!$H$30,0,10*ROW('Sanitation Data'!H173)))</f>
        <v/>
      </c>
      <c r="DL179" s="36" t="str">
        <f ca="true">+IF(OFFSET('Sanitation Data'!$H$31,0,10*ROW('Sanitation Data'!H173))="","",OFFSET('Sanitation Data'!$H$31,0,10*ROW('Sanitation Data'!H173)))</f>
        <v/>
      </c>
      <c r="DM179" s="36" t="str">
        <f ca="true">+IF(OFFSET('Sanitation Data'!$H$32,0,10*ROW('Sanitation Data'!H173))="","",OFFSET('Sanitation Data'!$H$32,0,10*ROW('Sanitation Data'!H173)))</f>
        <v/>
      </c>
      <c r="DN179" s="36" t="str">
        <f ca="true">+IF(OFFSET('Sanitation Data'!$H$33,0,10*ROW('Sanitation Data'!H173))="","",OFFSET('Sanitation Data'!$H$33,0,10*ROW('Sanitation Data'!H173)))</f>
        <v/>
      </c>
      <c r="DO179" s="36" t="str">
        <f ca="true">+IF(OFFSET('Hygiene Data'!$C$12,0,10*ROW('Hygiene Data'!C173))="","",OFFSET('Hygiene Data'!$C$12,0,10*ROW('Hygiene Data'!C173)))</f>
        <v/>
      </c>
      <c r="DP179" s="36" t="str">
        <f ca="true">+IF(OFFSET('Hygiene Data'!$C$13,0,10*ROW('Hygiene Data'!C173))="","",OFFSET('Hygiene Data'!$C$13,0,10*ROW('Hygiene Data'!C173)))</f>
        <v/>
      </c>
      <c r="DQ179" s="36" t="str">
        <f ca="true">+IF(OFFSET('Hygiene Data'!$C$14,0,10*ROW('Hygiene Data'!C173))="","",OFFSET('Hygiene Data'!$C$14,0,10*ROW('Hygiene Data'!C173)))</f>
        <v/>
      </c>
      <c r="DR179" s="36" t="str">
        <f ca="true">+IF(OFFSET('Hygiene Data'!$D$12,0,10*ROW('Hygiene Data'!D173))="","",OFFSET('Hygiene Data'!$D$12,0,10*ROW('Hygiene Data'!D173)))</f>
        <v/>
      </c>
      <c r="DS179" s="36" t="str">
        <f ca="true">+IF(OFFSET('Hygiene Data'!$D$13,0,10*ROW('Hygiene Data'!D173))="","",OFFSET('Hygiene Data'!$D$13,0,10*ROW('Hygiene Data'!D173)))</f>
        <v/>
      </c>
      <c r="DT179" s="36" t="str">
        <f ca="true">+IF(OFFSET('Hygiene Data'!$D$14,0,10*ROW('Hygiene Data'!D173))="","",OFFSET('Hygiene Data'!$D$14,0,10*ROW('Hygiene Data'!D173)))</f>
        <v/>
      </c>
      <c r="DU179" s="36" t="str">
        <f ca="true">+IF(OFFSET('Hygiene Data'!$E$12,0,10*ROW('Hygiene Data'!E173))="","",OFFSET('Hygiene Data'!$E$12,0,10*ROW('Hygiene Data'!E173)))</f>
        <v/>
      </c>
      <c r="DV179" s="36" t="str">
        <f ca="true">+IF(OFFSET('Hygiene Data'!$E$13,0,10*ROW('Hygiene Data'!E173))="","",OFFSET('Hygiene Data'!$E$13,0,10*ROW('Hygiene Data'!E173)))</f>
        <v/>
      </c>
      <c r="DW179" s="36" t="str">
        <f ca="true">+IF(OFFSET('Hygiene Data'!$E$14,0,10*ROW('Hygiene Data'!E173))="","",OFFSET('Hygiene Data'!$E$14,0,10*ROW('Hygiene Data'!E173)))</f>
        <v/>
      </c>
      <c r="DX179" s="36" t="str">
        <f ca="true">+IF(OFFSET('Hygiene Data'!$F$12,0,10*ROW('Hygiene Data'!F173))="","",OFFSET('Hygiene Data'!$F$12,0,10*ROW('Hygiene Data'!F173)))</f>
        <v/>
      </c>
      <c r="DY179" s="36" t="str">
        <f ca="true">+IF(OFFSET('Hygiene Data'!$F$13,0,10*ROW('Hygiene Data'!F173))="","",OFFSET('Hygiene Data'!$F$13,0,10*ROW('Hygiene Data'!F173)))</f>
        <v/>
      </c>
      <c r="DZ179" s="36" t="str">
        <f ca="true">+IF(OFFSET('Hygiene Data'!$F$14,0,10*ROW('Hygiene Data'!F173))="","",OFFSET('Hygiene Data'!$F$14,0,10*ROW('Hygiene Data'!F173)))</f>
        <v/>
      </c>
      <c r="EA179" s="36" t="str">
        <f ca="true">+IF(OFFSET('Hygiene Data'!$G$12,0,10*ROW('Hygiene Data'!G173))="","",OFFSET('Hygiene Data'!$G$12,0,10*ROW('Hygiene Data'!G173)))</f>
        <v/>
      </c>
      <c r="EB179" s="36" t="str">
        <f ca="true">+IF(OFFSET('Hygiene Data'!$G$13,0,10*ROW('Hygiene Data'!G173))="","",OFFSET('Hygiene Data'!$G$13,0,10*ROW('Hygiene Data'!G173)))</f>
        <v/>
      </c>
      <c r="EC179" s="36" t="str">
        <f ca="true">+IF(OFFSET('Hygiene Data'!$G$14,0,10*ROW('Hygiene Data'!G173))="","",OFFSET('Hygiene Data'!$G$14,0,10*ROW('Hygiene Data'!G173)))</f>
        <v/>
      </c>
      <c r="ED179" s="36" t="str">
        <f ca="true">+IF(OFFSET('Hygiene Data'!$H$12,0,10*ROW('Hygiene Data'!H173))="","",OFFSET('Hygiene Data'!$H$12,0,10*ROW('Hygiene Data'!H173)))</f>
        <v/>
      </c>
      <c r="EE179" s="36" t="str">
        <f ca="true">+IF(OFFSET('Hygiene Data'!$H$13,0,10*ROW('Hygiene Data'!H173))="","",OFFSET('Hygiene Data'!$H$13,0,10*ROW('Hygiene Data'!H173)))</f>
        <v/>
      </c>
      <c r="EF179" s="36" t="str">
        <f ca="true">+IF(OFFSET('Hygiene Data'!$H$14,0,10*ROW('Hygiene Data'!H173))="","",OFFSET('Hygiene Data'!$H$14,0,10*ROW('Hygiene Data'!H173)))</f>
        <v/>
      </c>
    </row>
    <row r="180" x14ac:dyDescent="0.2">
      <c r="A180" s="59" t="str">
        <f ca="true">+IF(OFFSET('Water Data'!$B$1,0,10*ROW('Water Data'!B177))="","",OFFSET('Water Data'!$B$1,0,10*ROW('Water Data'!B177)))</f>
        <v/>
      </c>
      <c r="B180" s="59" t="str">
        <f ca="true">+IF(OFFSET('Water Data'!$A$3,0,10*ROW('Water Data'!A177))="","",OFFSET('Water Data'!$A$3,0,10*ROW('Water Data'!A177)))</f>
        <v/>
      </c>
      <c r="C180" s="59" t="str">
        <f ca="true">+IF(OFFSET('Water Data'!$C$3,0,10*ROW('Water Data'!C177))="","",OFFSET('Water Data'!$C$3,0,10*ROW('Water Data'!C177)))</f>
        <v/>
      </c>
      <c r="D180" s="252"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52"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52"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52"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52"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52"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52"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52"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52"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52"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52"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52"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52"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52"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52"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52"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52"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52"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3"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3"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3"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3"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3"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3"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3"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3"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3"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3"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3"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3"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3"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3"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3"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3"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3"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3"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3"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3"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3"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3"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3"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3"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3"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3"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3"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3"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3"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3"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4"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4"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4"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4"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4"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4"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4"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4"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4"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4"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4"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4"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4"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4"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4"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4"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4"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4"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6" t="str">
        <f ca="true">+IF(OFFSET('Water Data'!$C$28,0,10*ROW('Water Data'!C174))="","",OFFSET('Water Data'!$C$28,0,10*ROW('Water Data'!C174)))</f>
        <v/>
      </c>
      <c r="BT180" s="36" t="str">
        <f ca="true">+IF(OFFSET('Water Data'!$C$29,0,10*ROW('Water Data'!C174))="","",OFFSET('Water Data'!$C$29,0,10*ROW('Water Data'!C174)))</f>
        <v/>
      </c>
      <c r="BU180" s="36" t="str">
        <f ca="true">+IF(OFFSET('Water Data'!$C$30,0,10*ROW('Water Data'!C174))="","",OFFSET('Water Data'!$C$30,0,10*ROW('Water Data'!C174)))</f>
        <v/>
      </c>
      <c r="BV180" s="36" t="str">
        <f ca="true">+IF(OFFSET('Water Data'!$D$28,0,10*ROW('Water Data'!D174))="","",OFFSET('Water Data'!$D$28,0,10*ROW('Water Data'!D174)))</f>
        <v/>
      </c>
      <c r="BW180" s="36" t="str">
        <f ca="true">+IF(OFFSET('Water Data'!$D$29,0,10*ROW('Water Data'!D174))="","",OFFSET('Water Data'!$D$29,0,10*ROW('Water Data'!D174)))</f>
        <v/>
      </c>
      <c r="BX180" s="36" t="str">
        <f ca="true">+IF(OFFSET('Water Data'!$D$30,0,10*ROW('Water Data'!D174))="","",OFFSET('Water Data'!$D$30,0,10*ROW('Water Data'!D174)))</f>
        <v/>
      </c>
      <c r="BY180" s="36" t="str">
        <f ca="true">+IF(OFFSET('Water Data'!$E$28,0,10*ROW('Water Data'!E174))="","",OFFSET('Water Data'!$E$28,0,10*ROW('Water Data'!E174)))</f>
        <v/>
      </c>
      <c r="BZ180" s="36" t="str">
        <f ca="true">+IF(OFFSET('Water Data'!$E$29,0,10*ROW('Water Data'!E174))="","",OFFSET('Water Data'!$E$29,0,10*ROW('Water Data'!E174)))</f>
        <v/>
      </c>
      <c r="CA180" s="36" t="str">
        <f ca="true">+IF(OFFSET('Water Data'!$E$30,0,10*ROW('Water Data'!E174))="","",OFFSET('Water Data'!$E$30,0,10*ROW('Water Data'!E174)))</f>
        <v/>
      </c>
      <c r="CB180" s="36" t="str">
        <f ca="true">+IF(OFFSET('Water Data'!$F$28,0,10*ROW('Water Data'!F174))="","",OFFSET('Water Data'!$F$28,0,10*ROW('Water Data'!F174)))</f>
        <v/>
      </c>
      <c r="CC180" s="36" t="str">
        <f ca="true">+IF(OFFSET('Water Data'!$F$29,0,10*ROW('Water Data'!F174))="","",OFFSET('Water Data'!$F$29,0,10*ROW('Water Data'!F174)))</f>
        <v/>
      </c>
      <c r="CD180" s="36" t="str">
        <f ca="true">+IF(OFFSET('Water Data'!$F$30,0,10*ROW('Water Data'!F174))="","",OFFSET('Water Data'!$F$30,0,10*ROW('Water Data'!F174)))</f>
        <v/>
      </c>
      <c r="CE180" s="36" t="str">
        <f ca="true">+IF(OFFSET('Water Data'!$G$28,0,10*ROW('Water Data'!G174))="","",OFFSET('Water Data'!$G$28,0,10*ROW('Water Data'!G174)))</f>
        <v/>
      </c>
      <c r="CF180" s="36" t="str">
        <f ca="true">+IF(OFFSET('Water Data'!$G$29,0,10*ROW('Water Data'!G174))="","",OFFSET('Water Data'!$G$29,0,10*ROW('Water Data'!G174)))</f>
        <v/>
      </c>
      <c r="CG180" s="36" t="str">
        <f ca="true">+IF(OFFSET('Water Data'!$G$30,0,10*ROW('Water Data'!G174))="","",OFFSET('Water Data'!$G$30,0,10*ROW('Water Data'!G174)))</f>
        <v/>
      </c>
      <c r="CH180" s="36" t="str">
        <f ca="true">+IF(OFFSET('Water Data'!$H$28,0,10*ROW('Water Data'!H174))="","",OFFSET('Water Data'!$H$28,0,10*ROW('Water Data'!H174)))</f>
        <v/>
      </c>
      <c r="CI180" s="36" t="str">
        <f ca="true">+IF(OFFSET('Water Data'!$H$29,0,10*ROW('Water Data'!H174))="","",OFFSET('Water Data'!$H$29,0,10*ROW('Water Data'!H174)))</f>
        <v/>
      </c>
      <c r="CJ180" s="36" t="str">
        <f ca="true">+IF(OFFSET('Water Data'!$H$30,0,10*ROW('Water Data'!H174))="","",OFFSET('Water Data'!$H$30,0,10*ROW('Water Data'!H174)))</f>
        <v/>
      </c>
      <c r="CK180" s="36" t="str">
        <f ca="true">+IF(OFFSET('Sanitation Data'!$C$29,0,10*ROW('Sanitation Data'!C174))="","",OFFSET('Sanitation Data'!$C$29,0,10*ROW('Sanitation Data'!C174)))</f>
        <v/>
      </c>
      <c r="CL180" s="36" t="str">
        <f ca="true">+IF(OFFSET('Sanitation Data'!$C$30,0,10*ROW('Sanitation Data'!C174))="","",OFFSET('Sanitation Data'!$C$30,0,10*ROW('Sanitation Data'!C174)))</f>
        <v/>
      </c>
      <c r="CM180" s="36" t="str">
        <f ca="true">+IF(OFFSET('Sanitation Data'!$C$31,0,10*ROW('Sanitation Data'!C174))="","",OFFSET('Sanitation Data'!$C$31,0,10*ROW('Sanitation Data'!C174)))</f>
        <v/>
      </c>
      <c r="CN180" s="36" t="str">
        <f ca="true">+IF(OFFSET('Sanitation Data'!$C$32,0,10*ROW('Sanitation Data'!C174))="","",OFFSET('Sanitation Data'!$C$32,0,10*ROW('Sanitation Data'!C174)))</f>
        <v/>
      </c>
      <c r="CO180" s="36" t="str">
        <f ca="true">+IF(OFFSET('Sanitation Data'!$C$33,0,10*ROW('Sanitation Data'!C174))="","",OFFSET('Sanitation Data'!$C$33,0,10*ROW('Sanitation Data'!C174)))</f>
        <v/>
      </c>
      <c r="CP180" s="36" t="str">
        <f ca="true">+IF(OFFSET('Sanitation Data'!$D$29,0,10*ROW('Sanitation Data'!D174))="","",OFFSET('Sanitation Data'!$D$29,0,10*ROW('Sanitation Data'!D174)))</f>
        <v/>
      </c>
      <c r="CQ180" s="36" t="str">
        <f ca="true">+IF(OFFSET('Sanitation Data'!$D$30,0,10*ROW('Sanitation Data'!D174))="","",OFFSET('Sanitation Data'!$D$30,0,10*ROW('Sanitation Data'!D174)))</f>
        <v/>
      </c>
      <c r="CR180" s="36" t="str">
        <f ca="true">+IF(OFFSET('Sanitation Data'!$D$31,0,10*ROW('Sanitation Data'!D174))="","",OFFSET('Sanitation Data'!$D$31,0,10*ROW('Sanitation Data'!D174)))</f>
        <v/>
      </c>
      <c r="CS180" s="36" t="str">
        <f ca="true">+IF(OFFSET('Sanitation Data'!$D$32,0,10*ROW('Sanitation Data'!D174))="","",OFFSET('Sanitation Data'!$D$32,0,10*ROW('Sanitation Data'!D174)))</f>
        <v/>
      </c>
      <c r="CT180" s="36" t="str">
        <f ca="true">+IF(OFFSET('Sanitation Data'!$D$33,0,10*ROW('Sanitation Data'!D174))="","",OFFSET('Sanitation Data'!$D$33,0,10*ROW('Sanitation Data'!D174)))</f>
        <v/>
      </c>
      <c r="CU180" s="36" t="str">
        <f ca="true">+IF(OFFSET('Sanitation Data'!$E$29,0,10*ROW('Sanitation Data'!E174))="","",OFFSET('Sanitation Data'!$E$29,0,10*ROW('Sanitation Data'!E174)))</f>
        <v/>
      </c>
      <c r="CV180" s="36" t="str">
        <f ca="true">+IF(OFFSET('Sanitation Data'!$E$30,0,10*ROW('Sanitation Data'!E174))="","",OFFSET('Sanitation Data'!$E$30,0,10*ROW('Sanitation Data'!E174)))</f>
        <v/>
      </c>
      <c r="CW180" s="36" t="str">
        <f ca="true">+IF(OFFSET('Sanitation Data'!$E$31,0,10*ROW('Sanitation Data'!E174))="","",OFFSET('Sanitation Data'!$E$31,0,10*ROW('Sanitation Data'!E174)))</f>
        <v/>
      </c>
      <c r="CX180" s="36" t="str">
        <f ca="true">+IF(OFFSET('Sanitation Data'!$E$32,0,10*ROW('Sanitation Data'!E174))="","",OFFSET('Sanitation Data'!$E$32,0,10*ROW('Sanitation Data'!E174)))</f>
        <v/>
      </c>
      <c r="CY180" s="36" t="str">
        <f ca="true">+IF(OFFSET('Sanitation Data'!$E$33,0,10*ROW('Sanitation Data'!E174))="","",OFFSET('Sanitation Data'!$E$33,0,10*ROW('Sanitation Data'!E174)))</f>
        <v/>
      </c>
      <c r="CZ180" s="36" t="str">
        <f ca="true">+IF(OFFSET('Sanitation Data'!$F$29,0,10*ROW('Sanitation Data'!F174))="","",OFFSET('Sanitation Data'!$F$29,0,10*ROW('Sanitation Data'!F174)))</f>
        <v/>
      </c>
      <c r="DA180" s="36" t="str">
        <f ca="true">+IF(OFFSET('Sanitation Data'!$F$30,0,10*ROW('Sanitation Data'!F174))="","",OFFSET('Sanitation Data'!$F$30,0,10*ROW('Sanitation Data'!F174)))</f>
        <v/>
      </c>
      <c r="DB180" s="36" t="str">
        <f ca="true">+IF(OFFSET('Sanitation Data'!$F$31,0,10*ROW('Sanitation Data'!F174))="","",OFFSET('Sanitation Data'!$F$31,0,10*ROW('Sanitation Data'!F174)))</f>
        <v/>
      </c>
      <c r="DC180" s="36" t="str">
        <f ca="true">+IF(OFFSET('Sanitation Data'!$F$32,0,10*ROW('Sanitation Data'!F174))="","",OFFSET('Sanitation Data'!$F$32,0,10*ROW('Sanitation Data'!F174)))</f>
        <v/>
      </c>
      <c r="DD180" s="36" t="str">
        <f ca="true">+IF(OFFSET('Sanitation Data'!$F$33,0,10*ROW('Sanitation Data'!F174))="","",OFFSET('Sanitation Data'!$F$33,0,10*ROW('Sanitation Data'!F174)))</f>
        <v/>
      </c>
      <c r="DE180" s="36" t="str">
        <f ca="true">+IF(OFFSET('Sanitation Data'!$G$29,0,10*ROW('Sanitation Data'!G174))="","",OFFSET('Sanitation Data'!$G$29,0,10*ROW('Sanitation Data'!G174)))</f>
        <v/>
      </c>
      <c r="DF180" s="36" t="str">
        <f ca="true">+IF(OFFSET('Sanitation Data'!$G$30,0,10*ROW('Sanitation Data'!G174))="","",OFFSET('Sanitation Data'!$G$30,0,10*ROW('Sanitation Data'!G174)))</f>
        <v/>
      </c>
      <c r="DG180" s="36" t="str">
        <f ca="true">+IF(OFFSET('Sanitation Data'!$G$31,0,10*ROW('Sanitation Data'!G174))="","",OFFSET('Sanitation Data'!$G$31,0,10*ROW('Sanitation Data'!G174)))</f>
        <v/>
      </c>
      <c r="DH180" s="36" t="str">
        <f ca="true">+IF(OFFSET('Sanitation Data'!$G$32,0,10*ROW('Sanitation Data'!G174))="","",OFFSET('Sanitation Data'!$G$32,0,10*ROW('Sanitation Data'!G174)))</f>
        <v/>
      </c>
      <c r="DI180" s="36" t="str">
        <f ca="true">+IF(OFFSET('Sanitation Data'!$G$33,0,10*ROW('Sanitation Data'!G174))="","",OFFSET('Sanitation Data'!$G$33,0,10*ROW('Sanitation Data'!G174)))</f>
        <v/>
      </c>
      <c r="DJ180" s="36" t="str">
        <f ca="true">+IF(OFFSET('Sanitation Data'!$H$29,0,10*ROW('Sanitation Data'!H174))="","",OFFSET('Sanitation Data'!$H$29,0,10*ROW('Sanitation Data'!H174)))</f>
        <v/>
      </c>
      <c r="DK180" s="36" t="str">
        <f ca="true">+IF(OFFSET('Sanitation Data'!$H$30,0,10*ROW('Sanitation Data'!H174))="","",OFFSET('Sanitation Data'!$H$30,0,10*ROW('Sanitation Data'!H174)))</f>
        <v/>
      </c>
      <c r="DL180" s="36" t="str">
        <f ca="true">+IF(OFFSET('Sanitation Data'!$H$31,0,10*ROW('Sanitation Data'!H174))="","",OFFSET('Sanitation Data'!$H$31,0,10*ROW('Sanitation Data'!H174)))</f>
        <v/>
      </c>
      <c r="DM180" s="36" t="str">
        <f ca="true">+IF(OFFSET('Sanitation Data'!$H$32,0,10*ROW('Sanitation Data'!H174))="","",OFFSET('Sanitation Data'!$H$32,0,10*ROW('Sanitation Data'!H174)))</f>
        <v/>
      </c>
      <c r="DN180" s="36" t="str">
        <f ca="true">+IF(OFFSET('Sanitation Data'!$H$33,0,10*ROW('Sanitation Data'!H174))="","",OFFSET('Sanitation Data'!$H$33,0,10*ROW('Sanitation Data'!H174)))</f>
        <v/>
      </c>
      <c r="DO180" s="36" t="str">
        <f ca="true">+IF(OFFSET('Hygiene Data'!$C$12,0,10*ROW('Hygiene Data'!C174))="","",OFFSET('Hygiene Data'!$C$12,0,10*ROW('Hygiene Data'!C174)))</f>
        <v/>
      </c>
      <c r="DP180" s="36" t="str">
        <f ca="true">+IF(OFFSET('Hygiene Data'!$C$13,0,10*ROW('Hygiene Data'!C174))="","",OFFSET('Hygiene Data'!$C$13,0,10*ROW('Hygiene Data'!C174)))</f>
        <v/>
      </c>
      <c r="DQ180" s="36" t="str">
        <f ca="true">+IF(OFFSET('Hygiene Data'!$C$14,0,10*ROW('Hygiene Data'!C174))="","",OFFSET('Hygiene Data'!$C$14,0,10*ROW('Hygiene Data'!C174)))</f>
        <v/>
      </c>
      <c r="DR180" s="36" t="str">
        <f ca="true">+IF(OFFSET('Hygiene Data'!$D$12,0,10*ROW('Hygiene Data'!D174))="","",OFFSET('Hygiene Data'!$D$12,0,10*ROW('Hygiene Data'!D174)))</f>
        <v/>
      </c>
      <c r="DS180" s="36" t="str">
        <f ca="true">+IF(OFFSET('Hygiene Data'!$D$13,0,10*ROW('Hygiene Data'!D174))="","",OFFSET('Hygiene Data'!$D$13,0,10*ROW('Hygiene Data'!D174)))</f>
        <v/>
      </c>
      <c r="DT180" s="36" t="str">
        <f ca="true">+IF(OFFSET('Hygiene Data'!$D$14,0,10*ROW('Hygiene Data'!D174))="","",OFFSET('Hygiene Data'!$D$14,0,10*ROW('Hygiene Data'!D174)))</f>
        <v/>
      </c>
      <c r="DU180" s="36" t="str">
        <f ca="true">+IF(OFFSET('Hygiene Data'!$E$12,0,10*ROW('Hygiene Data'!E174))="","",OFFSET('Hygiene Data'!$E$12,0,10*ROW('Hygiene Data'!E174)))</f>
        <v/>
      </c>
      <c r="DV180" s="36" t="str">
        <f ca="true">+IF(OFFSET('Hygiene Data'!$E$13,0,10*ROW('Hygiene Data'!E174))="","",OFFSET('Hygiene Data'!$E$13,0,10*ROW('Hygiene Data'!E174)))</f>
        <v/>
      </c>
      <c r="DW180" s="36" t="str">
        <f ca="true">+IF(OFFSET('Hygiene Data'!$E$14,0,10*ROW('Hygiene Data'!E174))="","",OFFSET('Hygiene Data'!$E$14,0,10*ROW('Hygiene Data'!E174)))</f>
        <v/>
      </c>
      <c r="DX180" s="36" t="str">
        <f ca="true">+IF(OFFSET('Hygiene Data'!$F$12,0,10*ROW('Hygiene Data'!F174))="","",OFFSET('Hygiene Data'!$F$12,0,10*ROW('Hygiene Data'!F174)))</f>
        <v/>
      </c>
      <c r="DY180" s="36" t="str">
        <f ca="true">+IF(OFFSET('Hygiene Data'!$F$13,0,10*ROW('Hygiene Data'!F174))="","",OFFSET('Hygiene Data'!$F$13,0,10*ROW('Hygiene Data'!F174)))</f>
        <v/>
      </c>
      <c r="DZ180" s="36" t="str">
        <f ca="true">+IF(OFFSET('Hygiene Data'!$F$14,0,10*ROW('Hygiene Data'!F174))="","",OFFSET('Hygiene Data'!$F$14,0,10*ROW('Hygiene Data'!F174)))</f>
        <v/>
      </c>
      <c r="EA180" s="36" t="str">
        <f ca="true">+IF(OFFSET('Hygiene Data'!$G$12,0,10*ROW('Hygiene Data'!G174))="","",OFFSET('Hygiene Data'!$G$12,0,10*ROW('Hygiene Data'!G174)))</f>
        <v/>
      </c>
      <c r="EB180" s="36" t="str">
        <f ca="true">+IF(OFFSET('Hygiene Data'!$G$13,0,10*ROW('Hygiene Data'!G174))="","",OFFSET('Hygiene Data'!$G$13,0,10*ROW('Hygiene Data'!G174)))</f>
        <v/>
      </c>
      <c r="EC180" s="36" t="str">
        <f ca="true">+IF(OFFSET('Hygiene Data'!$G$14,0,10*ROW('Hygiene Data'!G174))="","",OFFSET('Hygiene Data'!$G$14,0,10*ROW('Hygiene Data'!G174)))</f>
        <v/>
      </c>
      <c r="ED180" s="36" t="str">
        <f ca="true">+IF(OFFSET('Hygiene Data'!$H$12,0,10*ROW('Hygiene Data'!H174))="","",OFFSET('Hygiene Data'!$H$12,0,10*ROW('Hygiene Data'!H174)))</f>
        <v/>
      </c>
      <c r="EE180" s="36" t="str">
        <f ca="true">+IF(OFFSET('Hygiene Data'!$H$13,0,10*ROW('Hygiene Data'!H174))="","",OFFSET('Hygiene Data'!$H$13,0,10*ROW('Hygiene Data'!H174)))</f>
        <v/>
      </c>
      <c r="EF180" s="36" t="str">
        <f ca="true">+IF(OFFSET('Hygiene Data'!$H$14,0,10*ROW('Hygiene Data'!H174))="","",OFFSET('Hygiene Data'!$H$14,0,10*ROW('Hygiene Data'!H174)))</f>
        <v/>
      </c>
    </row>
    <row r="181" x14ac:dyDescent="0.2">
      <c r="A181" s="59" t="str">
        <f ca="true">+IF(OFFSET('Water Data'!$B$1,0,10*ROW('Water Data'!B178))="","",OFFSET('Water Data'!$B$1,0,10*ROW('Water Data'!B178)))</f>
        <v/>
      </c>
      <c r="B181" s="59" t="str">
        <f ca="true">+IF(OFFSET('Water Data'!$A$3,0,10*ROW('Water Data'!A178))="","",OFFSET('Water Data'!$A$3,0,10*ROW('Water Data'!A178)))</f>
        <v/>
      </c>
      <c r="C181" s="59" t="str">
        <f ca="true">+IF(OFFSET('Water Data'!$C$3,0,10*ROW('Water Data'!C178))="","",OFFSET('Water Data'!$C$3,0,10*ROW('Water Data'!C178)))</f>
        <v/>
      </c>
      <c r="D181" s="252"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52"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52"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52"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52"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52"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52"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52"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52"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52"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52"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52"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52"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52"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52"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52"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52"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52"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3"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3"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3"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3"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3"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3"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3"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3"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3"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3"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3"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3"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3"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3"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3"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3"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3"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3"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3"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3"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3"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3"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3"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3"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3"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3"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3"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3"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3"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3"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4"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4"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4"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4"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4"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4"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4"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4"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4"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4"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4"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4"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4"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4"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4"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4"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4"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4"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6" t="str">
        <f ca="true">+IF(OFFSET('Water Data'!$C$28,0,10*ROW('Water Data'!C175))="","",OFFSET('Water Data'!$C$28,0,10*ROW('Water Data'!C175)))</f>
        <v/>
      </c>
      <c r="BT181" s="36" t="str">
        <f ca="true">+IF(OFFSET('Water Data'!$C$29,0,10*ROW('Water Data'!C175))="","",OFFSET('Water Data'!$C$29,0,10*ROW('Water Data'!C175)))</f>
        <v/>
      </c>
      <c r="BU181" s="36" t="str">
        <f ca="true">+IF(OFFSET('Water Data'!$C$30,0,10*ROW('Water Data'!C175))="","",OFFSET('Water Data'!$C$30,0,10*ROW('Water Data'!C175)))</f>
        <v/>
      </c>
      <c r="BV181" s="36" t="str">
        <f ca="true">+IF(OFFSET('Water Data'!$D$28,0,10*ROW('Water Data'!D175))="","",OFFSET('Water Data'!$D$28,0,10*ROW('Water Data'!D175)))</f>
        <v/>
      </c>
      <c r="BW181" s="36" t="str">
        <f ca="true">+IF(OFFSET('Water Data'!$D$29,0,10*ROW('Water Data'!D175))="","",OFFSET('Water Data'!$D$29,0,10*ROW('Water Data'!D175)))</f>
        <v/>
      </c>
      <c r="BX181" s="36" t="str">
        <f ca="true">+IF(OFFSET('Water Data'!$D$30,0,10*ROW('Water Data'!D175))="","",OFFSET('Water Data'!$D$30,0,10*ROW('Water Data'!D175)))</f>
        <v/>
      </c>
      <c r="BY181" s="36" t="str">
        <f ca="true">+IF(OFFSET('Water Data'!$E$28,0,10*ROW('Water Data'!E175))="","",OFFSET('Water Data'!$E$28,0,10*ROW('Water Data'!E175)))</f>
        <v/>
      </c>
      <c r="BZ181" s="36" t="str">
        <f ca="true">+IF(OFFSET('Water Data'!$E$29,0,10*ROW('Water Data'!E175))="","",OFFSET('Water Data'!$E$29,0,10*ROW('Water Data'!E175)))</f>
        <v/>
      </c>
      <c r="CA181" s="36" t="str">
        <f ca="true">+IF(OFFSET('Water Data'!$E$30,0,10*ROW('Water Data'!E175))="","",OFFSET('Water Data'!$E$30,0,10*ROW('Water Data'!E175)))</f>
        <v/>
      </c>
      <c r="CB181" s="36" t="str">
        <f ca="true">+IF(OFFSET('Water Data'!$F$28,0,10*ROW('Water Data'!F175))="","",OFFSET('Water Data'!$F$28,0,10*ROW('Water Data'!F175)))</f>
        <v/>
      </c>
      <c r="CC181" s="36" t="str">
        <f ca="true">+IF(OFFSET('Water Data'!$F$29,0,10*ROW('Water Data'!F175))="","",OFFSET('Water Data'!$F$29,0,10*ROW('Water Data'!F175)))</f>
        <v/>
      </c>
      <c r="CD181" s="36" t="str">
        <f ca="true">+IF(OFFSET('Water Data'!$F$30,0,10*ROW('Water Data'!F175))="","",OFFSET('Water Data'!$F$30,0,10*ROW('Water Data'!F175)))</f>
        <v/>
      </c>
      <c r="CE181" s="36" t="str">
        <f ca="true">+IF(OFFSET('Water Data'!$G$28,0,10*ROW('Water Data'!G175))="","",OFFSET('Water Data'!$G$28,0,10*ROW('Water Data'!G175)))</f>
        <v/>
      </c>
      <c r="CF181" s="36" t="str">
        <f ca="true">+IF(OFFSET('Water Data'!$G$29,0,10*ROW('Water Data'!G175))="","",OFFSET('Water Data'!$G$29,0,10*ROW('Water Data'!G175)))</f>
        <v/>
      </c>
      <c r="CG181" s="36" t="str">
        <f ca="true">+IF(OFFSET('Water Data'!$G$30,0,10*ROW('Water Data'!G175))="","",OFFSET('Water Data'!$G$30,0,10*ROW('Water Data'!G175)))</f>
        <v/>
      </c>
      <c r="CH181" s="36" t="str">
        <f ca="true">+IF(OFFSET('Water Data'!$H$28,0,10*ROW('Water Data'!H175))="","",OFFSET('Water Data'!$H$28,0,10*ROW('Water Data'!H175)))</f>
        <v/>
      </c>
      <c r="CI181" s="36" t="str">
        <f ca="true">+IF(OFFSET('Water Data'!$H$29,0,10*ROW('Water Data'!H175))="","",OFFSET('Water Data'!$H$29,0,10*ROW('Water Data'!H175)))</f>
        <v/>
      </c>
      <c r="CJ181" s="36" t="str">
        <f ca="true">+IF(OFFSET('Water Data'!$H$30,0,10*ROW('Water Data'!H175))="","",OFFSET('Water Data'!$H$30,0,10*ROW('Water Data'!H175)))</f>
        <v/>
      </c>
      <c r="CK181" s="36" t="str">
        <f ca="true">+IF(OFFSET('Sanitation Data'!$C$29,0,10*ROW('Sanitation Data'!C175))="","",OFFSET('Sanitation Data'!$C$29,0,10*ROW('Sanitation Data'!C175)))</f>
        <v/>
      </c>
      <c r="CL181" s="36" t="str">
        <f ca="true">+IF(OFFSET('Sanitation Data'!$C$30,0,10*ROW('Sanitation Data'!C175))="","",OFFSET('Sanitation Data'!$C$30,0,10*ROW('Sanitation Data'!C175)))</f>
        <v/>
      </c>
      <c r="CM181" s="36" t="str">
        <f ca="true">+IF(OFFSET('Sanitation Data'!$C$31,0,10*ROW('Sanitation Data'!C175))="","",OFFSET('Sanitation Data'!$C$31,0,10*ROW('Sanitation Data'!C175)))</f>
        <v/>
      </c>
      <c r="CN181" s="36" t="str">
        <f ca="true">+IF(OFFSET('Sanitation Data'!$C$32,0,10*ROW('Sanitation Data'!C175))="","",OFFSET('Sanitation Data'!$C$32,0,10*ROW('Sanitation Data'!C175)))</f>
        <v/>
      </c>
      <c r="CO181" s="36" t="str">
        <f ca="true">+IF(OFFSET('Sanitation Data'!$C$33,0,10*ROW('Sanitation Data'!C175))="","",OFFSET('Sanitation Data'!$C$33,0,10*ROW('Sanitation Data'!C175)))</f>
        <v/>
      </c>
      <c r="CP181" s="36" t="str">
        <f ca="true">+IF(OFFSET('Sanitation Data'!$D$29,0,10*ROW('Sanitation Data'!D175))="","",OFFSET('Sanitation Data'!$D$29,0,10*ROW('Sanitation Data'!D175)))</f>
        <v/>
      </c>
      <c r="CQ181" s="36" t="str">
        <f ca="true">+IF(OFFSET('Sanitation Data'!$D$30,0,10*ROW('Sanitation Data'!D175))="","",OFFSET('Sanitation Data'!$D$30,0,10*ROW('Sanitation Data'!D175)))</f>
        <v/>
      </c>
      <c r="CR181" s="36" t="str">
        <f ca="true">+IF(OFFSET('Sanitation Data'!$D$31,0,10*ROW('Sanitation Data'!D175))="","",OFFSET('Sanitation Data'!$D$31,0,10*ROW('Sanitation Data'!D175)))</f>
        <v/>
      </c>
      <c r="CS181" s="36" t="str">
        <f ca="true">+IF(OFFSET('Sanitation Data'!$D$32,0,10*ROW('Sanitation Data'!D175))="","",OFFSET('Sanitation Data'!$D$32,0,10*ROW('Sanitation Data'!D175)))</f>
        <v/>
      </c>
      <c r="CT181" s="36" t="str">
        <f ca="true">+IF(OFFSET('Sanitation Data'!$D$33,0,10*ROW('Sanitation Data'!D175))="","",OFFSET('Sanitation Data'!$D$33,0,10*ROW('Sanitation Data'!D175)))</f>
        <v/>
      </c>
      <c r="CU181" s="36" t="str">
        <f ca="true">+IF(OFFSET('Sanitation Data'!$E$29,0,10*ROW('Sanitation Data'!E175))="","",OFFSET('Sanitation Data'!$E$29,0,10*ROW('Sanitation Data'!E175)))</f>
        <v/>
      </c>
      <c r="CV181" s="36" t="str">
        <f ca="true">+IF(OFFSET('Sanitation Data'!$E$30,0,10*ROW('Sanitation Data'!E175))="","",OFFSET('Sanitation Data'!$E$30,0,10*ROW('Sanitation Data'!E175)))</f>
        <v/>
      </c>
      <c r="CW181" s="36" t="str">
        <f ca="true">+IF(OFFSET('Sanitation Data'!$E$31,0,10*ROW('Sanitation Data'!E175))="","",OFFSET('Sanitation Data'!$E$31,0,10*ROW('Sanitation Data'!E175)))</f>
        <v/>
      </c>
      <c r="CX181" s="36" t="str">
        <f ca="true">+IF(OFFSET('Sanitation Data'!$E$32,0,10*ROW('Sanitation Data'!E175))="","",OFFSET('Sanitation Data'!$E$32,0,10*ROW('Sanitation Data'!E175)))</f>
        <v/>
      </c>
      <c r="CY181" s="36" t="str">
        <f ca="true">+IF(OFFSET('Sanitation Data'!$E$33,0,10*ROW('Sanitation Data'!E175))="","",OFFSET('Sanitation Data'!$E$33,0,10*ROW('Sanitation Data'!E175)))</f>
        <v/>
      </c>
      <c r="CZ181" s="36" t="str">
        <f ca="true">+IF(OFFSET('Sanitation Data'!$F$29,0,10*ROW('Sanitation Data'!F175))="","",OFFSET('Sanitation Data'!$F$29,0,10*ROW('Sanitation Data'!F175)))</f>
        <v/>
      </c>
      <c r="DA181" s="36" t="str">
        <f ca="true">+IF(OFFSET('Sanitation Data'!$F$30,0,10*ROW('Sanitation Data'!F175))="","",OFFSET('Sanitation Data'!$F$30,0,10*ROW('Sanitation Data'!F175)))</f>
        <v/>
      </c>
      <c r="DB181" s="36" t="str">
        <f ca="true">+IF(OFFSET('Sanitation Data'!$F$31,0,10*ROW('Sanitation Data'!F175))="","",OFFSET('Sanitation Data'!$F$31,0,10*ROW('Sanitation Data'!F175)))</f>
        <v/>
      </c>
      <c r="DC181" s="36" t="str">
        <f ca="true">+IF(OFFSET('Sanitation Data'!$F$32,0,10*ROW('Sanitation Data'!F175))="","",OFFSET('Sanitation Data'!$F$32,0,10*ROW('Sanitation Data'!F175)))</f>
        <v/>
      </c>
      <c r="DD181" s="36" t="str">
        <f ca="true">+IF(OFFSET('Sanitation Data'!$F$33,0,10*ROW('Sanitation Data'!F175))="","",OFFSET('Sanitation Data'!$F$33,0,10*ROW('Sanitation Data'!F175)))</f>
        <v/>
      </c>
      <c r="DE181" s="36" t="str">
        <f ca="true">+IF(OFFSET('Sanitation Data'!$G$29,0,10*ROW('Sanitation Data'!G175))="","",OFFSET('Sanitation Data'!$G$29,0,10*ROW('Sanitation Data'!G175)))</f>
        <v/>
      </c>
      <c r="DF181" s="36" t="str">
        <f ca="true">+IF(OFFSET('Sanitation Data'!$G$30,0,10*ROW('Sanitation Data'!G175))="","",OFFSET('Sanitation Data'!$G$30,0,10*ROW('Sanitation Data'!G175)))</f>
        <v/>
      </c>
      <c r="DG181" s="36" t="str">
        <f ca="true">+IF(OFFSET('Sanitation Data'!$G$31,0,10*ROW('Sanitation Data'!G175))="","",OFFSET('Sanitation Data'!$G$31,0,10*ROW('Sanitation Data'!G175)))</f>
        <v/>
      </c>
      <c r="DH181" s="36" t="str">
        <f ca="true">+IF(OFFSET('Sanitation Data'!$G$32,0,10*ROW('Sanitation Data'!G175))="","",OFFSET('Sanitation Data'!$G$32,0,10*ROW('Sanitation Data'!G175)))</f>
        <v/>
      </c>
      <c r="DI181" s="36" t="str">
        <f ca="true">+IF(OFFSET('Sanitation Data'!$G$33,0,10*ROW('Sanitation Data'!G175))="","",OFFSET('Sanitation Data'!$G$33,0,10*ROW('Sanitation Data'!G175)))</f>
        <v/>
      </c>
      <c r="DJ181" s="36" t="str">
        <f ca="true">+IF(OFFSET('Sanitation Data'!$H$29,0,10*ROW('Sanitation Data'!H175))="","",OFFSET('Sanitation Data'!$H$29,0,10*ROW('Sanitation Data'!H175)))</f>
        <v/>
      </c>
      <c r="DK181" s="36" t="str">
        <f ca="true">+IF(OFFSET('Sanitation Data'!$H$30,0,10*ROW('Sanitation Data'!H175))="","",OFFSET('Sanitation Data'!$H$30,0,10*ROW('Sanitation Data'!H175)))</f>
        <v/>
      </c>
      <c r="DL181" s="36" t="str">
        <f ca="true">+IF(OFFSET('Sanitation Data'!$H$31,0,10*ROW('Sanitation Data'!H175))="","",OFFSET('Sanitation Data'!$H$31,0,10*ROW('Sanitation Data'!H175)))</f>
        <v/>
      </c>
      <c r="DM181" s="36" t="str">
        <f ca="true">+IF(OFFSET('Sanitation Data'!$H$32,0,10*ROW('Sanitation Data'!H175))="","",OFFSET('Sanitation Data'!$H$32,0,10*ROW('Sanitation Data'!H175)))</f>
        <v/>
      </c>
      <c r="DN181" s="36" t="str">
        <f ca="true">+IF(OFFSET('Sanitation Data'!$H$33,0,10*ROW('Sanitation Data'!H175))="","",OFFSET('Sanitation Data'!$H$33,0,10*ROW('Sanitation Data'!H175)))</f>
        <v/>
      </c>
      <c r="DO181" s="36" t="str">
        <f ca="true">+IF(OFFSET('Hygiene Data'!$C$12,0,10*ROW('Hygiene Data'!C175))="","",OFFSET('Hygiene Data'!$C$12,0,10*ROW('Hygiene Data'!C175)))</f>
        <v/>
      </c>
      <c r="DP181" s="36" t="str">
        <f ca="true">+IF(OFFSET('Hygiene Data'!$C$13,0,10*ROW('Hygiene Data'!C175))="","",OFFSET('Hygiene Data'!$C$13,0,10*ROW('Hygiene Data'!C175)))</f>
        <v/>
      </c>
      <c r="DQ181" s="36" t="str">
        <f ca="true">+IF(OFFSET('Hygiene Data'!$C$14,0,10*ROW('Hygiene Data'!C175))="","",OFFSET('Hygiene Data'!$C$14,0,10*ROW('Hygiene Data'!C175)))</f>
        <v/>
      </c>
      <c r="DR181" s="36" t="str">
        <f ca="true">+IF(OFFSET('Hygiene Data'!$D$12,0,10*ROW('Hygiene Data'!D175))="","",OFFSET('Hygiene Data'!$D$12,0,10*ROW('Hygiene Data'!D175)))</f>
        <v/>
      </c>
      <c r="DS181" s="36" t="str">
        <f ca="true">+IF(OFFSET('Hygiene Data'!$D$13,0,10*ROW('Hygiene Data'!D175))="","",OFFSET('Hygiene Data'!$D$13,0,10*ROW('Hygiene Data'!D175)))</f>
        <v/>
      </c>
      <c r="DT181" s="36" t="str">
        <f ca="true">+IF(OFFSET('Hygiene Data'!$D$14,0,10*ROW('Hygiene Data'!D175))="","",OFFSET('Hygiene Data'!$D$14,0,10*ROW('Hygiene Data'!D175)))</f>
        <v/>
      </c>
      <c r="DU181" s="36" t="str">
        <f ca="true">+IF(OFFSET('Hygiene Data'!$E$12,0,10*ROW('Hygiene Data'!E175))="","",OFFSET('Hygiene Data'!$E$12,0,10*ROW('Hygiene Data'!E175)))</f>
        <v/>
      </c>
      <c r="DV181" s="36" t="str">
        <f ca="true">+IF(OFFSET('Hygiene Data'!$E$13,0,10*ROW('Hygiene Data'!E175))="","",OFFSET('Hygiene Data'!$E$13,0,10*ROW('Hygiene Data'!E175)))</f>
        <v/>
      </c>
      <c r="DW181" s="36" t="str">
        <f ca="true">+IF(OFFSET('Hygiene Data'!$E$14,0,10*ROW('Hygiene Data'!E175))="","",OFFSET('Hygiene Data'!$E$14,0,10*ROW('Hygiene Data'!E175)))</f>
        <v/>
      </c>
      <c r="DX181" s="36" t="str">
        <f ca="true">+IF(OFFSET('Hygiene Data'!$F$12,0,10*ROW('Hygiene Data'!F175))="","",OFFSET('Hygiene Data'!$F$12,0,10*ROW('Hygiene Data'!F175)))</f>
        <v/>
      </c>
      <c r="DY181" s="36" t="str">
        <f ca="true">+IF(OFFSET('Hygiene Data'!$F$13,0,10*ROW('Hygiene Data'!F175))="","",OFFSET('Hygiene Data'!$F$13,0,10*ROW('Hygiene Data'!F175)))</f>
        <v/>
      </c>
      <c r="DZ181" s="36" t="str">
        <f ca="true">+IF(OFFSET('Hygiene Data'!$F$14,0,10*ROW('Hygiene Data'!F175))="","",OFFSET('Hygiene Data'!$F$14,0,10*ROW('Hygiene Data'!F175)))</f>
        <v/>
      </c>
      <c r="EA181" s="36" t="str">
        <f ca="true">+IF(OFFSET('Hygiene Data'!$G$12,0,10*ROW('Hygiene Data'!G175))="","",OFFSET('Hygiene Data'!$G$12,0,10*ROW('Hygiene Data'!G175)))</f>
        <v/>
      </c>
      <c r="EB181" s="36" t="str">
        <f ca="true">+IF(OFFSET('Hygiene Data'!$G$13,0,10*ROW('Hygiene Data'!G175))="","",OFFSET('Hygiene Data'!$G$13,0,10*ROW('Hygiene Data'!G175)))</f>
        <v/>
      </c>
      <c r="EC181" s="36" t="str">
        <f ca="true">+IF(OFFSET('Hygiene Data'!$G$14,0,10*ROW('Hygiene Data'!G175))="","",OFFSET('Hygiene Data'!$G$14,0,10*ROW('Hygiene Data'!G175)))</f>
        <v/>
      </c>
      <c r="ED181" s="36" t="str">
        <f ca="true">+IF(OFFSET('Hygiene Data'!$H$12,0,10*ROW('Hygiene Data'!H175))="","",OFFSET('Hygiene Data'!$H$12,0,10*ROW('Hygiene Data'!H175)))</f>
        <v/>
      </c>
      <c r="EE181" s="36" t="str">
        <f ca="true">+IF(OFFSET('Hygiene Data'!$H$13,0,10*ROW('Hygiene Data'!H175))="","",OFFSET('Hygiene Data'!$H$13,0,10*ROW('Hygiene Data'!H175)))</f>
        <v/>
      </c>
      <c r="EF181" s="36" t="str">
        <f ca="true">+IF(OFFSET('Hygiene Data'!$H$14,0,10*ROW('Hygiene Data'!H175))="","",OFFSET('Hygiene Data'!$H$14,0,10*ROW('Hygiene Data'!H175)))</f>
        <v/>
      </c>
    </row>
    <row r="182" x14ac:dyDescent="0.2">
      <c r="A182" s="59" t="str">
        <f ca="true">+IF(OFFSET('Water Data'!$B$1,0,10*ROW('Water Data'!B179))="","",OFFSET('Water Data'!$B$1,0,10*ROW('Water Data'!B179)))</f>
        <v/>
      </c>
      <c r="B182" s="59" t="str">
        <f ca="true">+IF(OFFSET('Water Data'!$A$3,0,10*ROW('Water Data'!A179))="","",OFFSET('Water Data'!$A$3,0,10*ROW('Water Data'!A179)))</f>
        <v/>
      </c>
      <c r="C182" s="59" t="str">
        <f ca="true">+IF(OFFSET('Water Data'!$C$3,0,10*ROW('Water Data'!C179))="","",OFFSET('Water Data'!$C$3,0,10*ROW('Water Data'!C179)))</f>
        <v/>
      </c>
      <c r="D182" s="252"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52"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52"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52"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52"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52"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52"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52"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52"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52"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52"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52"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52"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52"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52"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52"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52"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52"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3"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3"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3"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3"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3"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3"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3"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3"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3"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3"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3"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3"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3"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3"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3"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3"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3"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3"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3"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3"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3"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3"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3"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3"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3"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3"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3"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3"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3"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3"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4"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4"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4"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4"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4"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4"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4"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4"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4"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4"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4"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4"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4"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4"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4"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4"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4"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4"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6" t="str">
        <f ca="true">+IF(OFFSET('Water Data'!$C$28,0,10*ROW('Water Data'!C176))="","",OFFSET('Water Data'!$C$28,0,10*ROW('Water Data'!C176)))</f>
        <v/>
      </c>
      <c r="BT182" s="36" t="str">
        <f ca="true">+IF(OFFSET('Water Data'!$C$29,0,10*ROW('Water Data'!C176))="","",OFFSET('Water Data'!$C$29,0,10*ROW('Water Data'!C176)))</f>
        <v/>
      </c>
      <c r="BU182" s="36" t="str">
        <f ca="true">+IF(OFFSET('Water Data'!$C$30,0,10*ROW('Water Data'!C176))="","",OFFSET('Water Data'!$C$30,0,10*ROW('Water Data'!C176)))</f>
        <v/>
      </c>
      <c r="BV182" s="36" t="str">
        <f ca="true">+IF(OFFSET('Water Data'!$D$28,0,10*ROW('Water Data'!D176))="","",OFFSET('Water Data'!$D$28,0,10*ROW('Water Data'!D176)))</f>
        <v/>
      </c>
      <c r="BW182" s="36" t="str">
        <f ca="true">+IF(OFFSET('Water Data'!$D$29,0,10*ROW('Water Data'!D176))="","",OFFSET('Water Data'!$D$29,0,10*ROW('Water Data'!D176)))</f>
        <v/>
      </c>
      <c r="BX182" s="36" t="str">
        <f ca="true">+IF(OFFSET('Water Data'!$D$30,0,10*ROW('Water Data'!D176))="","",OFFSET('Water Data'!$D$30,0,10*ROW('Water Data'!D176)))</f>
        <v/>
      </c>
      <c r="BY182" s="36" t="str">
        <f ca="true">+IF(OFFSET('Water Data'!$E$28,0,10*ROW('Water Data'!E176))="","",OFFSET('Water Data'!$E$28,0,10*ROW('Water Data'!E176)))</f>
        <v/>
      </c>
      <c r="BZ182" s="36" t="str">
        <f ca="true">+IF(OFFSET('Water Data'!$E$29,0,10*ROW('Water Data'!E176))="","",OFFSET('Water Data'!$E$29,0,10*ROW('Water Data'!E176)))</f>
        <v/>
      </c>
      <c r="CA182" s="36" t="str">
        <f ca="true">+IF(OFFSET('Water Data'!$E$30,0,10*ROW('Water Data'!E176))="","",OFFSET('Water Data'!$E$30,0,10*ROW('Water Data'!E176)))</f>
        <v/>
      </c>
      <c r="CB182" s="36" t="str">
        <f ca="true">+IF(OFFSET('Water Data'!$F$28,0,10*ROW('Water Data'!F176))="","",OFFSET('Water Data'!$F$28,0,10*ROW('Water Data'!F176)))</f>
        <v/>
      </c>
      <c r="CC182" s="36" t="str">
        <f ca="true">+IF(OFFSET('Water Data'!$F$29,0,10*ROW('Water Data'!F176))="","",OFFSET('Water Data'!$F$29,0,10*ROW('Water Data'!F176)))</f>
        <v/>
      </c>
      <c r="CD182" s="36" t="str">
        <f ca="true">+IF(OFFSET('Water Data'!$F$30,0,10*ROW('Water Data'!F176))="","",OFFSET('Water Data'!$F$30,0,10*ROW('Water Data'!F176)))</f>
        <v/>
      </c>
      <c r="CE182" s="36" t="str">
        <f ca="true">+IF(OFFSET('Water Data'!$G$28,0,10*ROW('Water Data'!G176))="","",OFFSET('Water Data'!$G$28,0,10*ROW('Water Data'!G176)))</f>
        <v/>
      </c>
      <c r="CF182" s="36" t="str">
        <f ca="true">+IF(OFFSET('Water Data'!$G$29,0,10*ROW('Water Data'!G176))="","",OFFSET('Water Data'!$G$29,0,10*ROW('Water Data'!G176)))</f>
        <v/>
      </c>
      <c r="CG182" s="36" t="str">
        <f ca="true">+IF(OFFSET('Water Data'!$G$30,0,10*ROW('Water Data'!G176))="","",OFFSET('Water Data'!$G$30,0,10*ROW('Water Data'!G176)))</f>
        <v/>
      </c>
      <c r="CH182" s="36" t="str">
        <f ca="true">+IF(OFFSET('Water Data'!$H$28,0,10*ROW('Water Data'!H176))="","",OFFSET('Water Data'!$H$28,0,10*ROW('Water Data'!H176)))</f>
        <v/>
      </c>
      <c r="CI182" s="36" t="str">
        <f ca="true">+IF(OFFSET('Water Data'!$H$29,0,10*ROW('Water Data'!H176))="","",OFFSET('Water Data'!$H$29,0,10*ROW('Water Data'!H176)))</f>
        <v/>
      </c>
      <c r="CJ182" s="36" t="str">
        <f ca="true">+IF(OFFSET('Water Data'!$H$30,0,10*ROW('Water Data'!H176))="","",OFFSET('Water Data'!$H$30,0,10*ROW('Water Data'!H176)))</f>
        <v/>
      </c>
      <c r="CK182" s="36" t="str">
        <f ca="true">+IF(OFFSET('Sanitation Data'!$C$29,0,10*ROW('Sanitation Data'!C176))="","",OFFSET('Sanitation Data'!$C$29,0,10*ROW('Sanitation Data'!C176)))</f>
        <v/>
      </c>
      <c r="CL182" s="36" t="str">
        <f ca="true">+IF(OFFSET('Sanitation Data'!$C$30,0,10*ROW('Sanitation Data'!C176))="","",OFFSET('Sanitation Data'!$C$30,0,10*ROW('Sanitation Data'!C176)))</f>
        <v/>
      </c>
      <c r="CM182" s="36" t="str">
        <f ca="true">+IF(OFFSET('Sanitation Data'!$C$31,0,10*ROW('Sanitation Data'!C176))="","",OFFSET('Sanitation Data'!$C$31,0,10*ROW('Sanitation Data'!C176)))</f>
        <v/>
      </c>
      <c r="CN182" s="36" t="str">
        <f ca="true">+IF(OFFSET('Sanitation Data'!$C$32,0,10*ROW('Sanitation Data'!C176))="","",OFFSET('Sanitation Data'!$C$32,0,10*ROW('Sanitation Data'!C176)))</f>
        <v/>
      </c>
      <c r="CO182" s="36" t="str">
        <f ca="true">+IF(OFFSET('Sanitation Data'!$C$33,0,10*ROW('Sanitation Data'!C176))="","",OFFSET('Sanitation Data'!$C$33,0,10*ROW('Sanitation Data'!C176)))</f>
        <v/>
      </c>
      <c r="CP182" s="36" t="str">
        <f ca="true">+IF(OFFSET('Sanitation Data'!$D$29,0,10*ROW('Sanitation Data'!D176))="","",OFFSET('Sanitation Data'!$D$29,0,10*ROW('Sanitation Data'!D176)))</f>
        <v/>
      </c>
      <c r="CQ182" s="36" t="str">
        <f ca="true">+IF(OFFSET('Sanitation Data'!$D$30,0,10*ROW('Sanitation Data'!D176))="","",OFFSET('Sanitation Data'!$D$30,0,10*ROW('Sanitation Data'!D176)))</f>
        <v/>
      </c>
      <c r="CR182" s="36" t="str">
        <f ca="true">+IF(OFFSET('Sanitation Data'!$D$31,0,10*ROW('Sanitation Data'!D176))="","",OFFSET('Sanitation Data'!$D$31,0,10*ROW('Sanitation Data'!D176)))</f>
        <v/>
      </c>
      <c r="CS182" s="36" t="str">
        <f ca="true">+IF(OFFSET('Sanitation Data'!$D$32,0,10*ROW('Sanitation Data'!D176))="","",OFFSET('Sanitation Data'!$D$32,0,10*ROW('Sanitation Data'!D176)))</f>
        <v/>
      </c>
      <c r="CT182" s="36" t="str">
        <f ca="true">+IF(OFFSET('Sanitation Data'!$D$33,0,10*ROW('Sanitation Data'!D176))="","",OFFSET('Sanitation Data'!$D$33,0,10*ROW('Sanitation Data'!D176)))</f>
        <v/>
      </c>
      <c r="CU182" s="36" t="str">
        <f ca="true">+IF(OFFSET('Sanitation Data'!$E$29,0,10*ROW('Sanitation Data'!E176))="","",OFFSET('Sanitation Data'!$E$29,0,10*ROW('Sanitation Data'!E176)))</f>
        <v/>
      </c>
      <c r="CV182" s="36" t="str">
        <f ca="true">+IF(OFFSET('Sanitation Data'!$E$30,0,10*ROW('Sanitation Data'!E176))="","",OFFSET('Sanitation Data'!$E$30,0,10*ROW('Sanitation Data'!E176)))</f>
        <v/>
      </c>
      <c r="CW182" s="36" t="str">
        <f ca="true">+IF(OFFSET('Sanitation Data'!$E$31,0,10*ROW('Sanitation Data'!E176))="","",OFFSET('Sanitation Data'!$E$31,0,10*ROW('Sanitation Data'!E176)))</f>
        <v/>
      </c>
      <c r="CX182" s="36" t="str">
        <f ca="true">+IF(OFFSET('Sanitation Data'!$E$32,0,10*ROW('Sanitation Data'!E176))="","",OFFSET('Sanitation Data'!$E$32,0,10*ROW('Sanitation Data'!E176)))</f>
        <v/>
      </c>
      <c r="CY182" s="36" t="str">
        <f ca="true">+IF(OFFSET('Sanitation Data'!$E$33,0,10*ROW('Sanitation Data'!E176))="","",OFFSET('Sanitation Data'!$E$33,0,10*ROW('Sanitation Data'!E176)))</f>
        <v/>
      </c>
      <c r="CZ182" s="36" t="str">
        <f ca="true">+IF(OFFSET('Sanitation Data'!$F$29,0,10*ROW('Sanitation Data'!F176))="","",OFFSET('Sanitation Data'!$F$29,0,10*ROW('Sanitation Data'!F176)))</f>
        <v/>
      </c>
      <c r="DA182" s="36" t="str">
        <f ca="true">+IF(OFFSET('Sanitation Data'!$F$30,0,10*ROW('Sanitation Data'!F176))="","",OFFSET('Sanitation Data'!$F$30,0,10*ROW('Sanitation Data'!F176)))</f>
        <v/>
      </c>
      <c r="DB182" s="36" t="str">
        <f ca="true">+IF(OFFSET('Sanitation Data'!$F$31,0,10*ROW('Sanitation Data'!F176))="","",OFFSET('Sanitation Data'!$F$31,0,10*ROW('Sanitation Data'!F176)))</f>
        <v/>
      </c>
      <c r="DC182" s="36" t="str">
        <f ca="true">+IF(OFFSET('Sanitation Data'!$F$32,0,10*ROW('Sanitation Data'!F176))="","",OFFSET('Sanitation Data'!$F$32,0,10*ROW('Sanitation Data'!F176)))</f>
        <v/>
      </c>
      <c r="DD182" s="36" t="str">
        <f ca="true">+IF(OFFSET('Sanitation Data'!$F$33,0,10*ROW('Sanitation Data'!F176))="","",OFFSET('Sanitation Data'!$F$33,0,10*ROW('Sanitation Data'!F176)))</f>
        <v/>
      </c>
      <c r="DE182" s="36" t="str">
        <f ca="true">+IF(OFFSET('Sanitation Data'!$G$29,0,10*ROW('Sanitation Data'!G176))="","",OFFSET('Sanitation Data'!$G$29,0,10*ROW('Sanitation Data'!G176)))</f>
        <v/>
      </c>
      <c r="DF182" s="36" t="str">
        <f ca="true">+IF(OFFSET('Sanitation Data'!$G$30,0,10*ROW('Sanitation Data'!G176))="","",OFFSET('Sanitation Data'!$G$30,0,10*ROW('Sanitation Data'!G176)))</f>
        <v/>
      </c>
      <c r="DG182" s="36" t="str">
        <f ca="true">+IF(OFFSET('Sanitation Data'!$G$31,0,10*ROW('Sanitation Data'!G176))="","",OFFSET('Sanitation Data'!$G$31,0,10*ROW('Sanitation Data'!G176)))</f>
        <v/>
      </c>
      <c r="DH182" s="36" t="str">
        <f ca="true">+IF(OFFSET('Sanitation Data'!$G$32,0,10*ROW('Sanitation Data'!G176))="","",OFFSET('Sanitation Data'!$G$32,0,10*ROW('Sanitation Data'!G176)))</f>
        <v/>
      </c>
      <c r="DI182" s="36" t="str">
        <f ca="true">+IF(OFFSET('Sanitation Data'!$G$33,0,10*ROW('Sanitation Data'!G176))="","",OFFSET('Sanitation Data'!$G$33,0,10*ROW('Sanitation Data'!G176)))</f>
        <v/>
      </c>
      <c r="DJ182" s="36" t="str">
        <f ca="true">+IF(OFFSET('Sanitation Data'!$H$29,0,10*ROW('Sanitation Data'!H176))="","",OFFSET('Sanitation Data'!$H$29,0,10*ROW('Sanitation Data'!H176)))</f>
        <v/>
      </c>
      <c r="DK182" s="36" t="str">
        <f ca="true">+IF(OFFSET('Sanitation Data'!$H$30,0,10*ROW('Sanitation Data'!H176))="","",OFFSET('Sanitation Data'!$H$30,0,10*ROW('Sanitation Data'!H176)))</f>
        <v/>
      </c>
      <c r="DL182" s="36" t="str">
        <f ca="true">+IF(OFFSET('Sanitation Data'!$H$31,0,10*ROW('Sanitation Data'!H176))="","",OFFSET('Sanitation Data'!$H$31,0,10*ROW('Sanitation Data'!H176)))</f>
        <v/>
      </c>
      <c r="DM182" s="36" t="str">
        <f ca="true">+IF(OFFSET('Sanitation Data'!$H$32,0,10*ROW('Sanitation Data'!H176))="","",OFFSET('Sanitation Data'!$H$32,0,10*ROW('Sanitation Data'!H176)))</f>
        <v/>
      </c>
      <c r="DN182" s="36" t="str">
        <f ca="true">+IF(OFFSET('Sanitation Data'!$H$33,0,10*ROW('Sanitation Data'!H176))="","",OFFSET('Sanitation Data'!$H$33,0,10*ROW('Sanitation Data'!H176)))</f>
        <v/>
      </c>
      <c r="DO182" s="36" t="str">
        <f ca="true">+IF(OFFSET('Hygiene Data'!$C$12,0,10*ROW('Hygiene Data'!C176))="","",OFFSET('Hygiene Data'!$C$12,0,10*ROW('Hygiene Data'!C176)))</f>
        <v/>
      </c>
      <c r="DP182" s="36" t="str">
        <f ca="true">+IF(OFFSET('Hygiene Data'!$C$13,0,10*ROW('Hygiene Data'!C176))="","",OFFSET('Hygiene Data'!$C$13,0,10*ROW('Hygiene Data'!C176)))</f>
        <v/>
      </c>
      <c r="DQ182" s="36" t="str">
        <f ca="true">+IF(OFFSET('Hygiene Data'!$C$14,0,10*ROW('Hygiene Data'!C176))="","",OFFSET('Hygiene Data'!$C$14,0,10*ROW('Hygiene Data'!C176)))</f>
        <v/>
      </c>
      <c r="DR182" s="36" t="str">
        <f ca="true">+IF(OFFSET('Hygiene Data'!$D$12,0,10*ROW('Hygiene Data'!D176))="","",OFFSET('Hygiene Data'!$D$12,0,10*ROW('Hygiene Data'!D176)))</f>
        <v/>
      </c>
      <c r="DS182" s="36" t="str">
        <f ca="true">+IF(OFFSET('Hygiene Data'!$D$13,0,10*ROW('Hygiene Data'!D176))="","",OFFSET('Hygiene Data'!$D$13,0,10*ROW('Hygiene Data'!D176)))</f>
        <v/>
      </c>
      <c r="DT182" s="36" t="str">
        <f ca="true">+IF(OFFSET('Hygiene Data'!$D$14,0,10*ROW('Hygiene Data'!D176))="","",OFFSET('Hygiene Data'!$D$14,0,10*ROW('Hygiene Data'!D176)))</f>
        <v/>
      </c>
      <c r="DU182" s="36" t="str">
        <f ca="true">+IF(OFFSET('Hygiene Data'!$E$12,0,10*ROW('Hygiene Data'!E176))="","",OFFSET('Hygiene Data'!$E$12,0,10*ROW('Hygiene Data'!E176)))</f>
        <v/>
      </c>
      <c r="DV182" s="36" t="str">
        <f ca="true">+IF(OFFSET('Hygiene Data'!$E$13,0,10*ROW('Hygiene Data'!E176))="","",OFFSET('Hygiene Data'!$E$13,0,10*ROW('Hygiene Data'!E176)))</f>
        <v/>
      </c>
      <c r="DW182" s="36" t="str">
        <f ca="true">+IF(OFFSET('Hygiene Data'!$E$14,0,10*ROW('Hygiene Data'!E176))="","",OFFSET('Hygiene Data'!$E$14,0,10*ROW('Hygiene Data'!E176)))</f>
        <v/>
      </c>
      <c r="DX182" s="36" t="str">
        <f ca="true">+IF(OFFSET('Hygiene Data'!$F$12,0,10*ROW('Hygiene Data'!F176))="","",OFFSET('Hygiene Data'!$F$12,0,10*ROW('Hygiene Data'!F176)))</f>
        <v/>
      </c>
      <c r="DY182" s="36" t="str">
        <f ca="true">+IF(OFFSET('Hygiene Data'!$F$13,0,10*ROW('Hygiene Data'!F176))="","",OFFSET('Hygiene Data'!$F$13,0,10*ROW('Hygiene Data'!F176)))</f>
        <v/>
      </c>
      <c r="DZ182" s="36" t="str">
        <f ca="true">+IF(OFFSET('Hygiene Data'!$F$14,0,10*ROW('Hygiene Data'!F176))="","",OFFSET('Hygiene Data'!$F$14,0,10*ROW('Hygiene Data'!F176)))</f>
        <v/>
      </c>
      <c r="EA182" s="36" t="str">
        <f ca="true">+IF(OFFSET('Hygiene Data'!$G$12,0,10*ROW('Hygiene Data'!G176))="","",OFFSET('Hygiene Data'!$G$12,0,10*ROW('Hygiene Data'!G176)))</f>
        <v/>
      </c>
      <c r="EB182" s="36" t="str">
        <f ca="true">+IF(OFFSET('Hygiene Data'!$G$13,0,10*ROW('Hygiene Data'!G176))="","",OFFSET('Hygiene Data'!$G$13,0,10*ROW('Hygiene Data'!G176)))</f>
        <v/>
      </c>
      <c r="EC182" s="36" t="str">
        <f ca="true">+IF(OFFSET('Hygiene Data'!$G$14,0,10*ROW('Hygiene Data'!G176))="","",OFFSET('Hygiene Data'!$G$14,0,10*ROW('Hygiene Data'!G176)))</f>
        <v/>
      </c>
      <c r="ED182" s="36" t="str">
        <f ca="true">+IF(OFFSET('Hygiene Data'!$H$12,0,10*ROW('Hygiene Data'!H176))="","",OFFSET('Hygiene Data'!$H$12,0,10*ROW('Hygiene Data'!H176)))</f>
        <v/>
      </c>
      <c r="EE182" s="36" t="str">
        <f ca="true">+IF(OFFSET('Hygiene Data'!$H$13,0,10*ROW('Hygiene Data'!H176))="","",OFFSET('Hygiene Data'!$H$13,0,10*ROW('Hygiene Data'!H176)))</f>
        <v/>
      </c>
      <c r="EF182" s="36" t="str">
        <f ca="true">+IF(OFFSET('Hygiene Data'!$H$14,0,10*ROW('Hygiene Data'!H176))="","",OFFSET('Hygiene Data'!$H$14,0,10*ROW('Hygiene Data'!H176)))</f>
        <v/>
      </c>
    </row>
    <row r="183" x14ac:dyDescent="0.2">
      <c r="A183" s="59" t="str">
        <f ca="true">+IF(OFFSET('Water Data'!$B$1,0,10*ROW('Water Data'!B180))="","",OFFSET('Water Data'!$B$1,0,10*ROW('Water Data'!B180)))</f>
        <v/>
      </c>
      <c r="B183" s="59" t="str">
        <f ca="true">+IF(OFFSET('Water Data'!$A$3,0,10*ROW('Water Data'!A180))="","",OFFSET('Water Data'!$A$3,0,10*ROW('Water Data'!A180)))</f>
        <v/>
      </c>
      <c r="C183" s="59" t="str">
        <f ca="true">+IF(OFFSET('Water Data'!$C$3,0,10*ROW('Water Data'!C180))="","",OFFSET('Water Data'!$C$3,0,10*ROW('Water Data'!C180)))</f>
        <v/>
      </c>
      <c r="D183" s="252"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52"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52"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52"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52"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52"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52"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52"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52"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52"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52"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52"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52"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52"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52"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52"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52"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52"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3"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3"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3"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3"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3"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3"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3"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3"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3"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3"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3"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3"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3"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3"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3"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3"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3"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3"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3"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3"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3"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3"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3"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3"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3"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3"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3"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3"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3"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3"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4"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4"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4"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4"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4"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4"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4"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4"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4"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4"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4"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4"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4"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4"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4"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4"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4"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4"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6" t="str">
        <f ca="true">+IF(OFFSET('Water Data'!$C$28,0,10*ROW('Water Data'!C177))="","",OFFSET('Water Data'!$C$28,0,10*ROW('Water Data'!C177)))</f>
        <v/>
      </c>
      <c r="BT183" s="36" t="str">
        <f ca="true">+IF(OFFSET('Water Data'!$C$29,0,10*ROW('Water Data'!C177))="","",OFFSET('Water Data'!$C$29,0,10*ROW('Water Data'!C177)))</f>
        <v/>
      </c>
      <c r="BU183" s="36" t="str">
        <f ca="true">+IF(OFFSET('Water Data'!$C$30,0,10*ROW('Water Data'!C177))="","",OFFSET('Water Data'!$C$30,0,10*ROW('Water Data'!C177)))</f>
        <v/>
      </c>
      <c r="BV183" s="36" t="str">
        <f ca="true">+IF(OFFSET('Water Data'!$D$28,0,10*ROW('Water Data'!D177))="","",OFFSET('Water Data'!$D$28,0,10*ROW('Water Data'!D177)))</f>
        <v/>
      </c>
      <c r="BW183" s="36" t="str">
        <f ca="true">+IF(OFFSET('Water Data'!$D$29,0,10*ROW('Water Data'!D177))="","",OFFSET('Water Data'!$D$29,0,10*ROW('Water Data'!D177)))</f>
        <v/>
      </c>
      <c r="BX183" s="36" t="str">
        <f ca="true">+IF(OFFSET('Water Data'!$D$30,0,10*ROW('Water Data'!D177))="","",OFFSET('Water Data'!$D$30,0,10*ROW('Water Data'!D177)))</f>
        <v/>
      </c>
      <c r="BY183" s="36" t="str">
        <f ca="true">+IF(OFFSET('Water Data'!$E$28,0,10*ROW('Water Data'!E177))="","",OFFSET('Water Data'!$E$28,0,10*ROW('Water Data'!E177)))</f>
        <v/>
      </c>
      <c r="BZ183" s="36" t="str">
        <f ca="true">+IF(OFFSET('Water Data'!$E$29,0,10*ROW('Water Data'!E177))="","",OFFSET('Water Data'!$E$29,0,10*ROW('Water Data'!E177)))</f>
        <v/>
      </c>
      <c r="CA183" s="36" t="str">
        <f ca="true">+IF(OFFSET('Water Data'!$E$30,0,10*ROW('Water Data'!E177))="","",OFFSET('Water Data'!$E$30,0,10*ROW('Water Data'!E177)))</f>
        <v/>
      </c>
      <c r="CB183" s="36" t="str">
        <f ca="true">+IF(OFFSET('Water Data'!$F$28,0,10*ROW('Water Data'!F177))="","",OFFSET('Water Data'!$F$28,0,10*ROW('Water Data'!F177)))</f>
        <v/>
      </c>
      <c r="CC183" s="36" t="str">
        <f ca="true">+IF(OFFSET('Water Data'!$F$29,0,10*ROW('Water Data'!F177))="","",OFFSET('Water Data'!$F$29,0,10*ROW('Water Data'!F177)))</f>
        <v/>
      </c>
      <c r="CD183" s="36" t="str">
        <f ca="true">+IF(OFFSET('Water Data'!$F$30,0,10*ROW('Water Data'!F177))="","",OFFSET('Water Data'!$F$30,0,10*ROW('Water Data'!F177)))</f>
        <v/>
      </c>
      <c r="CE183" s="36" t="str">
        <f ca="true">+IF(OFFSET('Water Data'!$G$28,0,10*ROW('Water Data'!G177))="","",OFFSET('Water Data'!$G$28,0,10*ROW('Water Data'!G177)))</f>
        <v/>
      </c>
      <c r="CF183" s="36" t="str">
        <f ca="true">+IF(OFFSET('Water Data'!$G$29,0,10*ROW('Water Data'!G177))="","",OFFSET('Water Data'!$G$29,0,10*ROW('Water Data'!G177)))</f>
        <v/>
      </c>
      <c r="CG183" s="36" t="str">
        <f ca="true">+IF(OFFSET('Water Data'!$G$30,0,10*ROW('Water Data'!G177))="","",OFFSET('Water Data'!$G$30,0,10*ROW('Water Data'!G177)))</f>
        <v/>
      </c>
      <c r="CH183" s="36" t="str">
        <f ca="true">+IF(OFFSET('Water Data'!$H$28,0,10*ROW('Water Data'!H177))="","",OFFSET('Water Data'!$H$28,0,10*ROW('Water Data'!H177)))</f>
        <v/>
      </c>
      <c r="CI183" s="36" t="str">
        <f ca="true">+IF(OFFSET('Water Data'!$H$29,0,10*ROW('Water Data'!H177))="","",OFFSET('Water Data'!$H$29,0,10*ROW('Water Data'!H177)))</f>
        <v/>
      </c>
      <c r="CJ183" s="36" t="str">
        <f ca="true">+IF(OFFSET('Water Data'!$H$30,0,10*ROW('Water Data'!H177))="","",OFFSET('Water Data'!$H$30,0,10*ROW('Water Data'!H177)))</f>
        <v/>
      </c>
      <c r="CK183" s="36" t="str">
        <f ca="true">+IF(OFFSET('Sanitation Data'!$C$29,0,10*ROW('Sanitation Data'!C177))="","",OFFSET('Sanitation Data'!$C$29,0,10*ROW('Sanitation Data'!C177)))</f>
        <v/>
      </c>
      <c r="CL183" s="36" t="str">
        <f ca="true">+IF(OFFSET('Sanitation Data'!$C$30,0,10*ROW('Sanitation Data'!C177))="","",OFFSET('Sanitation Data'!$C$30,0,10*ROW('Sanitation Data'!C177)))</f>
        <v/>
      </c>
      <c r="CM183" s="36" t="str">
        <f ca="true">+IF(OFFSET('Sanitation Data'!$C$31,0,10*ROW('Sanitation Data'!C177))="","",OFFSET('Sanitation Data'!$C$31,0,10*ROW('Sanitation Data'!C177)))</f>
        <v/>
      </c>
      <c r="CN183" s="36" t="str">
        <f ca="true">+IF(OFFSET('Sanitation Data'!$C$32,0,10*ROW('Sanitation Data'!C177))="","",OFFSET('Sanitation Data'!$C$32,0,10*ROW('Sanitation Data'!C177)))</f>
        <v/>
      </c>
      <c r="CO183" s="36" t="str">
        <f ca="true">+IF(OFFSET('Sanitation Data'!$C$33,0,10*ROW('Sanitation Data'!C177))="","",OFFSET('Sanitation Data'!$C$33,0,10*ROW('Sanitation Data'!C177)))</f>
        <v/>
      </c>
      <c r="CP183" s="36" t="str">
        <f ca="true">+IF(OFFSET('Sanitation Data'!$D$29,0,10*ROW('Sanitation Data'!D177))="","",OFFSET('Sanitation Data'!$D$29,0,10*ROW('Sanitation Data'!D177)))</f>
        <v/>
      </c>
      <c r="CQ183" s="36" t="str">
        <f ca="true">+IF(OFFSET('Sanitation Data'!$D$30,0,10*ROW('Sanitation Data'!D177))="","",OFFSET('Sanitation Data'!$D$30,0,10*ROW('Sanitation Data'!D177)))</f>
        <v/>
      </c>
      <c r="CR183" s="36" t="str">
        <f ca="true">+IF(OFFSET('Sanitation Data'!$D$31,0,10*ROW('Sanitation Data'!D177))="","",OFFSET('Sanitation Data'!$D$31,0,10*ROW('Sanitation Data'!D177)))</f>
        <v/>
      </c>
      <c r="CS183" s="36" t="str">
        <f ca="true">+IF(OFFSET('Sanitation Data'!$D$32,0,10*ROW('Sanitation Data'!D177))="","",OFFSET('Sanitation Data'!$D$32,0,10*ROW('Sanitation Data'!D177)))</f>
        <v/>
      </c>
      <c r="CT183" s="36" t="str">
        <f ca="true">+IF(OFFSET('Sanitation Data'!$D$33,0,10*ROW('Sanitation Data'!D177))="","",OFFSET('Sanitation Data'!$D$33,0,10*ROW('Sanitation Data'!D177)))</f>
        <v/>
      </c>
      <c r="CU183" s="36" t="str">
        <f ca="true">+IF(OFFSET('Sanitation Data'!$E$29,0,10*ROW('Sanitation Data'!E177))="","",OFFSET('Sanitation Data'!$E$29,0,10*ROW('Sanitation Data'!E177)))</f>
        <v/>
      </c>
      <c r="CV183" s="36" t="str">
        <f ca="true">+IF(OFFSET('Sanitation Data'!$E$30,0,10*ROW('Sanitation Data'!E177))="","",OFFSET('Sanitation Data'!$E$30,0,10*ROW('Sanitation Data'!E177)))</f>
        <v/>
      </c>
      <c r="CW183" s="36" t="str">
        <f ca="true">+IF(OFFSET('Sanitation Data'!$E$31,0,10*ROW('Sanitation Data'!E177))="","",OFFSET('Sanitation Data'!$E$31,0,10*ROW('Sanitation Data'!E177)))</f>
        <v/>
      </c>
      <c r="CX183" s="36" t="str">
        <f ca="true">+IF(OFFSET('Sanitation Data'!$E$32,0,10*ROW('Sanitation Data'!E177))="","",OFFSET('Sanitation Data'!$E$32,0,10*ROW('Sanitation Data'!E177)))</f>
        <v/>
      </c>
      <c r="CY183" s="36" t="str">
        <f ca="true">+IF(OFFSET('Sanitation Data'!$E$33,0,10*ROW('Sanitation Data'!E177))="","",OFFSET('Sanitation Data'!$E$33,0,10*ROW('Sanitation Data'!E177)))</f>
        <v/>
      </c>
      <c r="CZ183" s="36" t="str">
        <f ca="true">+IF(OFFSET('Sanitation Data'!$F$29,0,10*ROW('Sanitation Data'!F177))="","",OFFSET('Sanitation Data'!$F$29,0,10*ROW('Sanitation Data'!F177)))</f>
        <v/>
      </c>
      <c r="DA183" s="36" t="str">
        <f ca="true">+IF(OFFSET('Sanitation Data'!$F$30,0,10*ROW('Sanitation Data'!F177))="","",OFFSET('Sanitation Data'!$F$30,0,10*ROW('Sanitation Data'!F177)))</f>
        <v/>
      </c>
      <c r="DB183" s="36" t="str">
        <f ca="true">+IF(OFFSET('Sanitation Data'!$F$31,0,10*ROW('Sanitation Data'!F177))="","",OFFSET('Sanitation Data'!$F$31,0,10*ROW('Sanitation Data'!F177)))</f>
        <v/>
      </c>
      <c r="DC183" s="36" t="str">
        <f ca="true">+IF(OFFSET('Sanitation Data'!$F$32,0,10*ROW('Sanitation Data'!F177))="","",OFFSET('Sanitation Data'!$F$32,0,10*ROW('Sanitation Data'!F177)))</f>
        <v/>
      </c>
      <c r="DD183" s="36" t="str">
        <f ca="true">+IF(OFFSET('Sanitation Data'!$F$33,0,10*ROW('Sanitation Data'!F177))="","",OFFSET('Sanitation Data'!$F$33,0,10*ROW('Sanitation Data'!F177)))</f>
        <v/>
      </c>
      <c r="DE183" s="36" t="str">
        <f ca="true">+IF(OFFSET('Sanitation Data'!$G$29,0,10*ROW('Sanitation Data'!G177))="","",OFFSET('Sanitation Data'!$G$29,0,10*ROW('Sanitation Data'!G177)))</f>
        <v/>
      </c>
      <c r="DF183" s="36" t="str">
        <f ca="true">+IF(OFFSET('Sanitation Data'!$G$30,0,10*ROW('Sanitation Data'!G177))="","",OFFSET('Sanitation Data'!$G$30,0,10*ROW('Sanitation Data'!G177)))</f>
        <v/>
      </c>
      <c r="DG183" s="36" t="str">
        <f ca="true">+IF(OFFSET('Sanitation Data'!$G$31,0,10*ROW('Sanitation Data'!G177))="","",OFFSET('Sanitation Data'!$G$31,0,10*ROW('Sanitation Data'!G177)))</f>
        <v/>
      </c>
      <c r="DH183" s="36" t="str">
        <f ca="true">+IF(OFFSET('Sanitation Data'!$G$32,0,10*ROW('Sanitation Data'!G177))="","",OFFSET('Sanitation Data'!$G$32,0,10*ROW('Sanitation Data'!G177)))</f>
        <v/>
      </c>
      <c r="DI183" s="36" t="str">
        <f ca="true">+IF(OFFSET('Sanitation Data'!$G$33,0,10*ROW('Sanitation Data'!G177))="","",OFFSET('Sanitation Data'!$G$33,0,10*ROW('Sanitation Data'!G177)))</f>
        <v/>
      </c>
      <c r="DJ183" s="36" t="str">
        <f ca="true">+IF(OFFSET('Sanitation Data'!$H$29,0,10*ROW('Sanitation Data'!H177))="","",OFFSET('Sanitation Data'!$H$29,0,10*ROW('Sanitation Data'!H177)))</f>
        <v/>
      </c>
      <c r="DK183" s="36" t="str">
        <f ca="true">+IF(OFFSET('Sanitation Data'!$H$30,0,10*ROW('Sanitation Data'!H177))="","",OFFSET('Sanitation Data'!$H$30,0,10*ROW('Sanitation Data'!H177)))</f>
        <v/>
      </c>
      <c r="DL183" s="36" t="str">
        <f ca="true">+IF(OFFSET('Sanitation Data'!$H$31,0,10*ROW('Sanitation Data'!H177))="","",OFFSET('Sanitation Data'!$H$31,0,10*ROW('Sanitation Data'!H177)))</f>
        <v/>
      </c>
      <c r="DM183" s="36" t="str">
        <f ca="true">+IF(OFFSET('Sanitation Data'!$H$32,0,10*ROW('Sanitation Data'!H177))="","",OFFSET('Sanitation Data'!$H$32,0,10*ROW('Sanitation Data'!H177)))</f>
        <v/>
      </c>
      <c r="DN183" s="36" t="str">
        <f ca="true">+IF(OFFSET('Sanitation Data'!$H$33,0,10*ROW('Sanitation Data'!H177))="","",OFFSET('Sanitation Data'!$H$33,0,10*ROW('Sanitation Data'!H177)))</f>
        <v/>
      </c>
      <c r="DO183" s="36" t="str">
        <f ca="true">+IF(OFFSET('Hygiene Data'!$C$12,0,10*ROW('Hygiene Data'!C177))="","",OFFSET('Hygiene Data'!$C$12,0,10*ROW('Hygiene Data'!C177)))</f>
        <v/>
      </c>
      <c r="DP183" s="36" t="str">
        <f ca="true">+IF(OFFSET('Hygiene Data'!$C$13,0,10*ROW('Hygiene Data'!C177))="","",OFFSET('Hygiene Data'!$C$13,0,10*ROW('Hygiene Data'!C177)))</f>
        <v/>
      </c>
      <c r="DQ183" s="36" t="str">
        <f ca="true">+IF(OFFSET('Hygiene Data'!$C$14,0,10*ROW('Hygiene Data'!C177))="","",OFFSET('Hygiene Data'!$C$14,0,10*ROW('Hygiene Data'!C177)))</f>
        <v/>
      </c>
      <c r="DR183" s="36" t="str">
        <f ca="true">+IF(OFFSET('Hygiene Data'!$D$12,0,10*ROW('Hygiene Data'!D177))="","",OFFSET('Hygiene Data'!$D$12,0,10*ROW('Hygiene Data'!D177)))</f>
        <v/>
      </c>
      <c r="DS183" s="36" t="str">
        <f ca="true">+IF(OFFSET('Hygiene Data'!$D$13,0,10*ROW('Hygiene Data'!D177))="","",OFFSET('Hygiene Data'!$D$13,0,10*ROW('Hygiene Data'!D177)))</f>
        <v/>
      </c>
      <c r="DT183" s="36" t="str">
        <f ca="true">+IF(OFFSET('Hygiene Data'!$D$14,0,10*ROW('Hygiene Data'!D177))="","",OFFSET('Hygiene Data'!$D$14,0,10*ROW('Hygiene Data'!D177)))</f>
        <v/>
      </c>
      <c r="DU183" s="36" t="str">
        <f ca="true">+IF(OFFSET('Hygiene Data'!$E$12,0,10*ROW('Hygiene Data'!E177))="","",OFFSET('Hygiene Data'!$E$12,0,10*ROW('Hygiene Data'!E177)))</f>
        <v/>
      </c>
      <c r="DV183" s="36" t="str">
        <f ca="true">+IF(OFFSET('Hygiene Data'!$E$13,0,10*ROW('Hygiene Data'!E177))="","",OFFSET('Hygiene Data'!$E$13,0,10*ROW('Hygiene Data'!E177)))</f>
        <v/>
      </c>
      <c r="DW183" s="36" t="str">
        <f ca="true">+IF(OFFSET('Hygiene Data'!$E$14,0,10*ROW('Hygiene Data'!E177))="","",OFFSET('Hygiene Data'!$E$14,0,10*ROW('Hygiene Data'!E177)))</f>
        <v/>
      </c>
      <c r="DX183" s="36" t="str">
        <f ca="true">+IF(OFFSET('Hygiene Data'!$F$12,0,10*ROW('Hygiene Data'!F177))="","",OFFSET('Hygiene Data'!$F$12,0,10*ROW('Hygiene Data'!F177)))</f>
        <v/>
      </c>
      <c r="DY183" s="36" t="str">
        <f ca="true">+IF(OFFSET('Hygiene Data'!$F$13,0,10*ROW('Hygiene Data'!F177))="","",OFFSET('Hygiene Data'!$F$13,0,10*ROW('Hygiene Data'!F177)))</f>
        <v/>
      </c>
      <c r="DZ183" s="36" t="str">
        <f ca="true">+IF(OFFSET('Hygiene Data'!$F$14,0,10*ROW('Hygiene Data'!F177))="","",OFFSET('Hygiene Data'!$F$14,0,10*ROW('Hygiene Data'!F177)))</f>
        <v/>
      </c>
      <c r="EA183" s="36" t="str">
        <f ca="true">+IF(OFFSET('Hygiene Data'!$G$12,0,10*ROW('Hygiene Data'!G177))="","",OFFSET('Hygiene Data'!$G$12,0,10*ROW('Hygiene Data'!G177)))</f>
        <v/>
      </c>
      <c r="EB183" s="36" t="str">
        <f ca="true">+IF(OFFSET('Hygiene Data'!$G$13,0,10*ROW('Hygiene Data'!G177))="","",OFFSET('Hygiene Data'!$G$13,0,10*ROW('Hygiene Data'!G177)))</f>
        <v/>
      </c>
      <c r="EC183" s="36" t="str">
        <f ca="true">+IF(OFFSET('Hygiene Data'!$G$14,0,10*ROW('Hygiene Data'!G177))="","",OFFSET('Hygiene Data'!$G$14,0,10*ROW('Hygiene Data'!G177)))</f>
        <v/>
      </c>
      <c r="ED183" s="36" t="str">
        <f ca="true">+IF(OFFSET('Hygiene Data'!$H$12,0,10*ROW('Hygiene Data'!H177))="","",OFFSET('Hygiene Data'!$H$12,0,10*ROW('Hygiene Data'!H177)))</f>
        <v/>
      </c>
      <c r="EE183" s="36" t="str">
        <f ca="true">+IF(OFFSET('Hygiene Data'!$H$13,0,10*ROW('Hygiene Data'!H177))="","",OFFSET('Hygiene Data'!$H$13,0,10*ROW('Hygiene Data'!H177)))</f>
        <v/>
      </c>
      <c r="EF183" s="36" t="str">
        <f ca="true">+IF(OFFSET('Hygiene Data'!$H$14,0,10*ROW('Hygiene Data'!H177))="","",OFFSET('Hygiene Data'!$H$14,0,10*ROW('Hygiene Data'!H177)))</f>
        <v/>
      </c>
    </row>
    <row r="184" x14ac:dyDescent="0.2">
      <c r="A184" s="59" t="str">
        <f ca="true">+IF(OFFSET('Water Data'!$B$1,0,10*ROW('Water Data'!B181))="","",OFFSET('Water Data'!$B$1,0,10*ROW('Water Data'!B181)))</f>
        <v/>
      </c>
      <c r="B184" s="59" t="str">
        <f ca="true">+IF(OFFSET('Water Data'!$A$3,0,10*ROW('Water Data'!A181))="","",OFFSET('Water Data'!$A$3,0,10*ROW('Water Data'!A181)))</f>
        <v/>
      </c>
      <c r="C184" s="59" t="str">
        <f ca="true">+IF(OFFSET('Water Data'!$C$3,0,10*ROW('Water Data'!C181))="","",OFFSET('Water Data'!$C$3,0,10*ROW('Water Data'!C181)))</f>
        <v/>
      </c>
      <c r="D184" s="252"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52"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52"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52"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52"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52"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52"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52"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52"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52"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52"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52"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52"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52"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52"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52"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52"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52"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3"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3"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3"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3"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3"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3"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3"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3"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3"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3"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3"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3"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3"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3"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3"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3"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3"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3"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3"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3"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3"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3"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3"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3"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3"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3"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3"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3"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3"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3"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4"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4"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4"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4"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4"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4"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4"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4"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4"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4"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4"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4"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4"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4"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4"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4"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4"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4"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6" t="str">
        <f ca="true">+IF(OFFSET('Water Data'!$C$28,0,10*ROW('Water Data'!C178))="","",OFFSET('Water Data'!$C$28,0,10*ROW('Water Data'!C178)))</f>
        <v/>
      </c>
      <c r="BT184" s="36" t="str">
        <f ca="true">+IF(OFFSET('Water Data'!$C$29,0,10*ROW('Water Data'!C178))="","",OFFSET('Water Data'!$C$29,0,10*ROW('Water Data'!C178)))</f>
        <v/>
      </c>
      <c r="BU184" s="36" t="str">
        <f ca="true">+IF(OFFSET('Water Data'!$C$30,0,10*ROW('Water Data'!C178))="","",OFFSET('Water Data'!$C$30,0,10*ROW('Water Data'!C178)))</f>
        <v/>
      </c>
      <c r="BV184" s="36" t="str">
        <f ca="true">+IF(OFFSET('Water Data'!$D$28,0,10*ROW('Water Data'!D178))="","",OFFSET('Water Data'!$D$28,0,10*ROW('Water Data'!D178)))</f>
        <v/>
      </c>
      <c r="BW184" s="36" t="str">
        <f ca="true">+IF(OFFSET('Water Data'!$D$29,0,10*ROW('Water Data'!D178))="","",OFFSET('Water Data'!$D$29,0,10*ROW('Water Data'!D178)))</f>
        <v/>
      </c>
      <c r="BX184" s="36" t="str">
        <f ca="true">+IF(OFFSET('Water Data'!$D$30,0,10*ROW('Water Data'!D178))="","",OFFSET('Water Data'!$D$30,0,10*ROW('Water Data'!D178)))</f>
        <v/>
      </c>
      <c r="BY184" s="36" t="str">
        <f ca="true">+IF(OFFSET('Water Data'!$E$28,0,10*ROW('Water Data'!E178))="","",OFFSET('Water Data'!$E$28,0,10*ROW('Water Data'!E178)))</f>
        <v/>
      </c>
      <c r="BZ184" s="36" t="str">
        <f ca="true">+IF(OFFSET('Water Data'!$E$29,0,10*ROW('Water Data'!E178))="","",OFFSET('Water Data'!$E$29,0,10*ROW('Water Data'!E178)))</f>
        <v/>
      </c>
      <c r="CA184" s="36" t="str">
        <f ca="true">+IF(OFFSET('Water Data'!$E$30,0,10*ROW('Water Data'!E178))="","",OFFSET('Water Data'!$E$30,0,10*ROW('Water Data'!E178)))</f>
        <v/>
      </c>
      <c r="CB184" s="36" t="str">
        <f ca="true">+IF(OFFSET('Water Data'!$F$28,0,10*ROW('Water Data'!F178))="","",OFFSET('Water Data'!$F$28,0,10*ROW('Water Data'!F178)))</f>
        <v/>
      </c>
      <c r="CC184" s="36" t="str">
        <f ca="true">+IF(OFFSET('Water Data'!$F$29,0,10*ROW('Water Data'!F178))="","",OFFSET('Water Data'!$F$29,0,10*ROW('Water Data'!F178)))</f>
        <v/>
      </c>
      <c r="CD184" s="36" t="str">
        <f ca="true">+IF(OFFSET('Water Data'!$F$30,0,10*ROW('Water Data'!F178))="","",OFFSET('Water Data'!$F$30,0,10*ROW('Water Data'!F178)))</f>
        <v/>
      </c>
      <c r="CE184" s="36" t="str">
        <f ca="true">+IF(OFFSET('Water Data'!$G$28,0,10*ROW('Water Data'!G178))="","",OFFSET('Water Data'!$G$28,0,10*ROW('Water Data'!G178)))</f>
        <v/>
      </c>
      <c r="CF184" s="36" t="str">
        <f ca="true">+IF(OFFSET('Water Data'!$G$29,0,10*ROW('Water Data'!G178))="","",OFFSET('Water Data'!$G$29,0,10*ROW('Water Data'!G178)))</f>
        <v/>
      </c>
      <c r="CG184" s="36" t="str">
        <f ca="true">+IF(OFFSET('Water Data'!$G$30,0,10*ROW('Water Data'!G178))="","",OFFSET('Water Data'!$G$30,0,10*ROW('Water Data'!G178)))</f>
        <v/>
      </c>
      <c r="CH184" s="36" t="str">
        <f ca="true">+IF(OFFSET('Water Data'!$H$28,0,10*ROW('Water Data'!H178))="","",OFFSET('Water Data'!$H$28,0,10*ROW('Water Data'!H178)))</f>
        <v/>
      </c>
      <c r="CI184" s="36" t="str">
        <f ca="true">+IF(OFFSET('Water Data'!$H$29,0,10*ROW('Water Data'!H178))="","",OFFSET('Water Data'!$H$29,0,10*ROW('Water Data'!H178)))</f>
        <v/>
      </c>
      <c r="CJ184" s="36" t="str">
        <f ca="true">+IF(OFFSET('Water Data'!$H$30,0,10*ROW('Water Data'!H178))="","",OFFSET('Water Data'!$H$30,0,10*ROW('Water Data'!H178)))</f>
        <v/>
      </c>
      <c r="CK184" s="36" t="str">
        <f ca="true">+IF(OFFSET('Sanitation Data'!$C$29,0,10*ROW('Sanitation Data'!C178))="","",OFFSET('Sanitation Data'!$C$29,0,10*ROW('Sanitation Data'!C178)))</f>
        <v/>
      </c>
      <c r="CL184" s="36" t="str">
        <f ca="true">+IF(OFFSET('Sanitation Data'!$C$30,0,10*ROW('Sanitation Data'!C178))="","",OFFSET('Sanitation Data'!$C$30,0,10*ROW('Sanitation Data'!C178)))</f>
        <v/>
      </c>
      <c r="CM184" s="36" t="str">
        <f ca="true">+IF(OFFSET('Sanitation Data'!$C$31,0,10*ROW('Sanitation Data'!C178))="","",OFFSET('Sanitation Data'!$C$31,0,10*ROW('Sanitation Data'!C178)))</f>
        <v/>
      </c>
      <c r="CN184" s="36" t="str">
        <f ca="true">+IF(OFFSET('Sanitation Data'!$C$32,0,10*ROW('Sanitation Data'!C178))="","",OFFSET('Sanitation Data'!$C$32,0,10*ROW('Sanitation Data'!C178)))</f>
        <v/>
      </c>
      <c r="CO184" s="36" t="str">
        <f ca="true">+IF(OFFSET('Sanitation Data'!$C$33,0,10*ROW('Sanitation Data'!C178))="","",OFFSET('Sanitation Data'!$C$33,0,10*ROW('Sanitation Data'!C178)))</f>
        <v/>
      </c>
      <c r="CP184" s="36" t="str">
        <f ca="true">+IF(OFFSET('Sanitation Data'!$D$29,0,10*ROW('Sanitation Data'!D178))="","",OFFSET('Sanitation Data'!$D$29,0,10*ROW('Sanitation Data'!D178)))</f>
        <v/>
      </c>
      <c r="CQ184" s="36" t="str">
        <f ca="true">+IF(OFFSET('Sanitation Data'!$D$30,0,10*ROW('Sanitation Data'!D178))="","",OFFSET('Sanitation Data'!$D$30,0,10*ROW('Sanitation Data'!D178)))</f>
        <v/>
      </c>
      <c r="CR184" s="36" t="str">
        <f ca="true">+IF(OFFSET('Sanitation Data'!$D$31,0,10*ROW('Sanitation Data'!D178))="","",OFFSET('Sanitation Data'!$D$31,0,10*ROW('Sanitation Data'!D178)))</f>
        <v/>
      </c>
      <c r="CS184" s="36" t="str">
        <f ca="true">+IF(OFFSET('Sanitation Data'!$D$32,0,10*ROW('Sanitation Data'!D178))="","",OFFSET('Sanitation Data'!$D$32,0,10*ROW('Sanitation Data'!D178)))</f>
        <v/>
      </c>
      <c r="CT184" s="36" t="str">
        <f ca="true">+IF(OFFSET('Sanitation Data'!$D$33,0,10*ROW('Sanitation Data'!D178))="","",OFFSET('Sanitation Data'!$D$33,0,10*ROW('Sanitation Data'!D178)))</f>
        <v/>
      </c>
      <c r="CU184" s="36" t="str">
        <f ca="true">+IF(OFFSET('Sanitation Data'!$E$29,0,10*ROW('Sanitation Data'!E178))="","",OFFSET('Sanitation Data'!$E$29,0,10*ROW('Sanitation Data'!E178)))</f>
        <v/>
      </c>
      <c r="CV184" s="36" t="str">
        <f ca="true">+IF(OFFSET('Sanitation Data'!$E$30,0,10*ROW('Sanitation Data'!E178))="","",OFFSET('Sanitation Data'!$E$30,0,10*ROW('Sanitation Data'!E178)))</f>
        <v/>
      </c>
      <c r="CW184" s="36" t="str">
        <f ca="true">+IF(OFFSET('Sanitation Data'!$E$31,0,10*ROW('Sanitation Data'!E178))="","",OFFSET('Sanitation Data'!$E$31,0,10*ROW('Sanitation Data'!E178)))</f>
        <v/>
      </c>
      <c r="CX184" s="36" t="str">
        <f ca="true">+IF(OFFSET('Sanitation Data'!$E$32,0,10*ROW('Sanitation Data'!E178))="","",OFFSET('Sanitation Data'!$E$32,0,10*ROW('Sanitation Data'!E178)))</f>
        <v/>
      </c>
      <c r="CY184" s="36" t="str">
        <f ca="true">+IF(OFFSET('Sanitation Data'!$E$33,0,10*ROW('Sanitation Data'!E178))="","",OFFSET('Sanitation Data'!$E$33,0,10*ROW('Sanitation Data'!E178)))</f>
        <v/>
      </c>
      <c r="CZ184" s="36" t="str">
        <f ca="true">+IF(OFFSET('Sanitation Data'!$F$29,0,10*ROW('Sanitation Data'!F178))="","",OFFSET('Sanitation Data'!$F$29,0,10*ROW('Sanitation Data'!F178)))</f>
        <v/>
      </c>
      <c r="DA184" s="36" t="str">
        <f ca="true">+IF(OFFSET('Sanitation Data'!$F$30,0,10*ROW('Sanitation Data'!F178))="","",OFFSET('Sanitation Data'!$F$30,0,10*ROW('Sanitation Data'!F178)))</f>
        <v/>
      </c>
      <c r="DB184" s="36" t="str">
        <f ca="true">+IF(OFFSET('Sanitation Data'!$F$31,0,10*ROW('Sanitation Data'!F178))="","",OFFSET('Sanitation Data'!$F$31,0,10*ROW('Sanitation Data'!F178)))</f>
        <v/>
      </c>
      <c r="DC184" s="36" t="str">
        <f ca="true">+IF(OFFSET('Sanitation Data'!$F$32,0,10*ROW('Sanitation Data'!F178))="","",OFFSET('Sanitation Data'!$F$32,0,10*ROW('Sanitation Data'!F178)))</f>
        <v/>
      </c>
      <c r="DD184" s="36" t="str">
        <f ca="true">+IF(OFFSET('Sanitation Data'!$F$33,0,10*ROW('Sanitation Data'!F178))="","",OFFSET('Sanitation Data'!$F$33,0,10*ROW('Sanitation Data'!F178)))</f>
        <v/>
      </c>
      <c r="DE184" s="36" t="str">
        <f ca="true">+IF(OFFSET('Sanitation Data'!$G$29,0,10*ROW('Sanitation Data'!G178))="","",OFFSET('Sanitation Data'!$G$29,0,10*ROW('Sanitation Data'!G178)))</f>
        <v/>
      </c>
      <c r="DF184" s="36" t="str">
        <f ca="true">+IF(OFFSET('Sanitation Data'!$G$30,0,10*ROW('Sanitation Data'!G178))="","",OFFSET('Sanitation Data'!$G$30,0,10*ROW('Sanitation Data'!G178)))</f>
        <v/>
      </c>
      <c r="DG184" s="36" t="str">
        <f ca="true">+IF(OFFSET('Sanitation Data'!$G$31,0,10*ROW('Sanitation Data'!G178))="","",OFFSET('Sanitation Data'!$G$31,0,10*ROW('Sanitation Data'!G178)))</f>
        <v/>
      </c>
      <c r="DH184" s="36" t="str">
        <f ca="true">+IF(OFFSET('Sanitation Data'!$G$32,0,10*ROW('Sanitation Data'!G178))="","",OFFSET('Sanitation Data'!$G$32,0,10*ROW('Sanitation Data'!G178)))</f>
        <v/>
      </c>
      <c r="DI184" s="36" t="str">
        <f ca="true">+IF(OFFSET('Sanitation Data'!$G$33,0,10*ROW('Sanitation Data'!G178))="","",OFFSET('Sanitation Data'!$G$33,0,10*ROW('Sanitation Data'!G178)))</f>
        <v/>
      </c>
      <c r="DJ184" s="36" t="str">
        <f ca="true">+IF(OFFSET('Sanitation Data'!$H$29,0,10*ROW('Sanitation Data'!H178))="","",OFFSET('Sanitation Data'!$H$29,0,10*ROW('Sanitation Data'!H178)))</f>
        <v/>
      </c>
      <c r="DK184" s="36" t="str">
        <f ca="true">+IF(OFFSET('Sanitation Data'!$H$30,0,10*ROW('Sanitation Data'!H178))="","",OFFSET('Sanitation Data'!$H$30,0,10*ROW('Sanitation Data'!H178)))</f>
        <v/>
      </c>
      <c r="DL184" s="36" t="str">
        <f ca="true">+IF(OFFSET('Sanitation Data'!$H$31,0,10*ROW('Sanitation Data'!H178))="","",OFFSET('Sanitation Data'!$H$31,0,10*ROW('Sanitation Data'!H178)))</f>
        <v/>
      </c>
      <c r="DM184" s="36" t="str">
        <f ca="true">+IF(OFFSET('Sanitation Data'!$H$32,0,10*ROW('Sanitation Data'!H178))="","",OFFSET('Sanitation Data'!$H$32,0,10*ROW('Sanitation Data'!H178)))</f>
        <v/>
      </c>
      <c r="DN184" s="36" t="str">
        <f ca="true">+IF(OFFSET('Sanitation Data'!$H$33,0,10*ROW('Sanitation Data'!H178))="","",OFFSET('Sanitation Data'!$H$33,0,10*ROW('Sanitation Data'!H178)))</f>
        <v/>
      </c>
      <c r="DO184" s="36" t="str">
        <f ca="true">+IF(OFFSET('Hygiene Data'!$C$12,0,10*ROW('Hygiene Data'!C178))="","",OFFSET('Hygiene Data'!$C$12,0,10*ROW('Hygiene Data'!C178)))</f>
        <v/>
      </c>
      <c r="DP184" s="36" t="str">
        <f ca="true">+IF(OFFSET('Hygiene Data'!$C$13,0,10*ROW('Hygiene Data'!C178))="","",OFFSET('Hygiene Data'!$C$13,0,10*ROW('Hygiene Data'!C178)))</f>
        <v/>
      </c>
      <c r="DQ184" s="36" t="str">
        <f ca="true">+IF(OFFSET('Hygiene Data'!$C$14,0,10*ROW('Hygiene Data'!C178))="","",OFFSET('Hygiene Data'!$C$14,0,10*ROW('Hygiene Data'!C178)))</f>
        <v/>
      </c>
      <c r="DR184" s="36" t="str">
        <f ca="true">+IF(OFFSET('Hygiene Data'!$D$12,0,10*ROW('Hygiene Data'!D178))="","",OFFSET('Hygiene Data'!$D$12,0,10*ROW('Hygiene Data'!D178)))</f>
        <v/>
      </c>
      <c r="DS184" s="36" t="str">
        <f ca="true">+IF(OFFSET('Hygiene Data'!$D$13,0,10*ROW('Hygiene Data'!D178))="","",OFFSET('Hygiene Data'!$D$13,0,10*ROW('Hygiene Data'!D178)))</f>
        <v/>
      </c>
      <c r="DT184" s="36" t="str">
        <f ca="true">+IF(OFFSET('Hygiene Data'!$D$14,0,10*ROW('Hygiene Data'!D178))="","",OFFSET('Hygiene Data'!$D$14,0,10*ROW('Hygiene Data'!D178)))</f>
        <v/>
      </c>
      <c r="DU184" s="36" t="str">
        <f ca="true">+IF(OFFSET('Hygiene Data'!$E$12,0,10*ROW('Hygiene Data'!E178))="","",OFFSET('Hygiene Data'!$E$12,0,10*ROW('Hygiene Data'!E178)))</f>
        <v/>
      </c>
      <c r="DV184" s="36" t="str">
        <f ca="true">+IF(OFFSET('Hygiene Data'!$E$13,0,10*ROW('Hygiene Data'!E178))="","",OFFSET('Hygiene Data'!$E$13,0,10*ROW('Hygiene Data'!E178)))</f>
        <v/>
      </c>
      <c r="DW184" s="36" t="str">
        <f ca="true">+IF(OFFSET('Hygiene Data'!$E$14,0,10*ROW('Hygiene Data'!E178))="","",OFFSET('Hygiene Data'!$E$14,0,10*ROW('Hygiene Data'!E178)))</f>
        <v/>
      </c>
      <c r="DX184" s="36" t="str">
        <f ca="true">+IF(OFFSET('Hygiene Data'!$F$12,0,10*ROW('Hygiene Data'!F178))="","",OFFSET('Hygiene Data'!$F$12,0,10*ROW('Hygiene Data'!F178)))</f>
        <v/>
      </c>
      <c r="DY184" s="36" t="str">
        <f ca="true">+IF(OFFSET('Hygiene Data'!$F$13,0,10*ROW('Hygiene Data'!F178))="","",OFFSET('Hygiene Data'!$F$13,0,10*ROW('Hygiene Data'!F178)))</f>
        <v/>
      </c>
      <c r="DZ184" s="36" t="str">
        <f ca="true">+IF(OFFSET('Hygiene Data'!$F$14,0,10*ROW('Hygiene Data'!F178))="","",OFFSET('Hygiene Data'!$F$14,0,10*ROW('Hygiene Data'!F178)))</f>
        <v/>
      </c>
      <c r="EA184" s="36" t="str">
        <f ca="true">+IF(OFFSET('Hygiene Data'!$G$12,0,10*ROW('Hygiene Data'!G178))="","",OFFSET('Hygiene Data'!$G$12,0,10*ROW('Hygiene Data'!G178)))</f>
        <v/>
      </c>
      <c r="EB184" s="36" t="str">
        <f ca="true">+IF(OFFSET('Hygiene Data'!$G$13,0,10*ROW('Hygiene Data'!G178))="","",OFFSET('Hygiene Data'!$G$13,0,10*ROW('Hygiene Data'!G178)))</f>
        <v/>
      </c>
      <c r="EC184" s="36" t="str">
        <f ca="true">+IF(OFFSET('Hygiene Data'!$G$14,0,10*ROW('Hygiene Data'!G178))="","",OFFSET('Hygiene Data'!$G$14,0,10*ROW('Hygiene Data'!G178)))</f>
        <v/>
      </c>
      <c r="ED184" s="36" t="str">
        <f ca="true">+IF(OFFSET('Hygiene Data'!$H$12,0,10*ROW('Hygiene Data'!H178))="","",OFFSET('Hygiene Data'!$H$12,0,10*ROW('Hygiene Data'!H178)))</f>
        <v/>
      </c>
      <c r="EE184" s="36" t="str">
        <f ca="true">+IF(OFFSET('Hygiene Data'!$H$13,0,10*ROW('Hygiene Data'!H178))="","",OFFSET('Hygiene Data'!$H$13,0,10*ROW('Hygiene Data'!H178)))</f>
        <v/>
      </c>
      <c r="EF184" s="36" t="str">
        <f ca="true">+IF(OFFSET('Hygiene Data'!$H$14,0,10*ROW('Hygiene Data'!H178))="","",OFFSET('Hygiene Data'!$H$14,0,10*ROW('Hygiene Data'!H178)))</f>
        <v/>
      </c>
    </row>
    <row r="185" x14ac:dyDescent="0.2">
      <c r="A185" s="59" t="str">
        <f ca="true">+IF(OFFSET('Water Data'!$B$1,0,10*ROW('Water Data'!B182))="","",OFFSET('Water Data'!$B$1,0,10*ROW('Water Data'!B182)))</f>
        <v/>
      </c>
      <c r="B185" s="59" t="str">
        <f ca="true">+IF(OFFSET('Water Data'!$A$3,0,10*ROW('Water Data'!A182))="","",OFFSET('Water Data'!$A$3,0,10*ROW('Water Data'!A182)))</f>
        <v/>
      </c>
      <c r="C185" s="59" t="str">
        <f ca="true">+IF(OFFSET('Water Data'!$C$3,0,10*ROW('Water Data'!C182))="","",OFFSET('Water Data'!$C$3,0,10*ROW('Water Data'!C182)))</f>
        <v/>
      </c>
      <c r="D185" s="252"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52"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52"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52"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52"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52"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52"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52"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52"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52"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52"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52"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52"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52"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52"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52"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52"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52"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3"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3"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3"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3"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3"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3"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3"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3"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3"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3"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3"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3"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3"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3"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3"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3"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3"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3"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3"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3"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3"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3"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3"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3"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3"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3"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3"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3"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3"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3"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4"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4"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4"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4"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4"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4"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4"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4"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4"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4"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4"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4"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4"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4"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4"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4"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4"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4"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6" t="str">
        <f ca="true">+IF(OFFSET('Water Data'!$C$28,0,10*ROW('Water Data'!C179))="","",OFFSET('Water Data'!$C$28,0,10*ROW('Water Data'!C179)))</f>
        <v/>
      </c>
      <c r="BT185" s="36" t="str">
        <f ca="true">+IF(OFFSET('Water Data'!$C$29,0,10*ROW('Water Data'!C179))="","",OFFSET('Water Data'!$C$29,0,10*ROW('Water Data'!C179)))</f>
        <v/>
      </c>
      <c r="BU185" s="36" t="str">
        <f ca="true">+IF(OFFSET('Water Data'!$C$30,0,10*ROW('Water Data'!C179))="","",OFFSET('Water Data'!$C$30,0,10*ROW('Water Data'!C179)))</f>
        <v/>
      </c>
      <c r="BV185" s="36" t="str">
        <f ca="true">+IF(OFFSET('Water Data'!$D$28,0,10*ROW('Water Data'!D179))="","",OFFSET('Water Data'!$D$28,0,10*ROW('Water Data'!D179)))</f>
        <v/>
      </c>
      <c r="BW185" s="36" t="str">
        <f ca="true">+IF(OFFSET('Water Data'!$D$29,0,10*ROW('Water Data'!D179))="","",OFFSET('Water Data'!$D$29,0,10*ROW('Water Data'!D179)))</f>
        <v/>
      </c>
      <c r="BX185" s="36" t="str">
        <f ca="true">+IF(OFFSET('Water Data'!$D$30,0,10*ROW('Water Data'!D179))="","",OFFSET('Water Data'!$D$30,0,10*ROW('Water Data'!D179)))</f>
        <v/>
      </c>
      <c r="BY185" s="36" t="str">
        <f ca="true">+IF(OFFSET('Water Data'!$E$28,0,10*ROW('Water Data'!E179))="","",OFFSET('Water Data'!$E$28,0,10*ROW('Water Data'!E179)))</f>
        <v/>
      </c>
      <c r="BZ185" s="36" t="str">
        <f ca="true">+IF(OFFSET('Water Data'!$E$29,0,10*ROW('Water Data'!E179))="","",OFFSET('Water Data'!$E$29,0,10*ROW('Water Data'!E179)))</f>
        <v/>
      </c>
      <c r="CA185" s="36" t="str">
        <f ca="true">+IF(OFFSET('Water Data'!$E$30,0,10*ROW('Water Data'!E179))="","",OFFSET('Water Data'!$E$30,0,10*ROW('Water Data'!E179)))</f>
        <v/>
      </c>
      <c r="CB185" s="36" t="str">
        <f ca="true">+IF(OFFSET('Water Data'!$F$28,0,10*ROW('Water Data'!F179))="","",OFFSET('Water Data'!$F$28,0,10*ROW('Water Data'!F179)))</f>
        <v/>
      </c>
      <c r="CC185" s="36" t="str">
        <f ca="true">+IF(OFFSET('Water Data'!$F$29,0,10*ROW('Water Data'!F179))="","",OFFSET('Water Data'!$F$29,0,10*ROW('Water Data'!F179)))</f>
        <v/>
      </c>
      <c r="CD185" s="36" t="str">
        <f ca="true">+IF(OFFSET('Water Data'!$F$30,0,10*ROW('Water Data'!F179))="","",OFFSET('Water Data'!$F$30,0,10*ROW('Water Data'!F179)))</f>
        <v/>
      </c>
      <c r="CE185" s="36" t="str">
        <f ca="true">+IF(OFFSET('Water Data'!$G$28,0,10*ROW('Water Data'!G179))="","",OFFSET('Water Data'!$G$28,0,10*ROW('Water Data'!G179)))</f>
        <v/>
      </c>
      <c r="CF185" s="36" t="str">
        <f ca="true">+IF(OFFSET('Water Data'!$G$29,0,10*ROW('Water Data'!G179))="","",OFFSET('Water Data'!$G$29,0,10*ROW('Water Data'!G179)))</f>
        <v/>
      </c>
      <c r="CG185" s="36" t="str">
        <f ca="true">+IF(OFFSET('Water Data'!$G$30,0,10*ROW('Water Data'!G179))="","",OFFSET('Water Data'!$G$30,0,10*ROW('Water Data'!G179)))</f>
        <v/>
      </c>
      <c r="CH185" s="36" t="str">
        <f ca="true">+IF(OFFSET('Water Data'!$H$28,0,10*ROW('Water Data'!H179))="","",OFFSET('Water Data'!$H$28,0,10*ROW('Water Data'!H179)))</f>
        <v/>
      </c>
      <c r="CI185" s="36" t="str">
        <f ca="true">+IF(OFFSET('Water Data'!$H$29,0,10*ROW('Water Data'!H179))="","",OFFSET('Water Data'!$H$29,0,10*ROW('Water Data'!H179)))</f>
        <v/>
      </c>
      <c r="CJ185" s="36" t="str">
        <f ca="true">+IF(OFFSET('Water Data'!$H$30,0,10*ROW('Water Data'!H179))="","",OFFSET('Water Data'!$H$30,0,10*ROW('Water Data'!H179)))</f>
        <v/>
      </c>
      <c r="CK185" s="36" t="str">
        <f ca="true">+IF(OFFSET('Sanitation Data'!$C$29,0,10*ROW('Sanitation Data'!C179))="","",OFFSET('Sanitation Data'!$C$29,0,10*ROW('Sanitation Data'!C179)))</f>
        <v/>
      </c>
      <c r="CL185" s="36" t="str">
        <f ca="true">+IF(OFFSET('Sanitation Data'!$C$30,0,10*ROW('Sanitation Data'!C179))="","",OFFSET('Sanitation Data'!$C$30,0,10*ROW('Sanitation Data'!C179)))</f>
        <v/>
      </c>
      <c r="CM185" s="36" t="str">
        <f ca="true">+IF(OFFSET('Sanitation Data'!$C$31,0,10*ROW('Sanitation Data'!C179))="","",OFFSET('Sanitation Data'!$C$31,0,10*ROW('Sanitation Data'!C179)))</f>
        <v/>
      </c>
      <c r="CN185" s="36" t="str">
        <f ca="true">+IF(OFFSET('Sanitation Data'!$C$32,0,10*ROW('Sanitation Data'!C179))="","",OFFSET('Sanitation Data'!$C$32,0,10*ROW('Sanitation Data'!C179)))</f>
        <v/>
      </c>
      <c r="CO185" s="36" t="str">
        <f ca="true">+IF(OFFSET('Sanitation Data'!$C$33,0,10*ROW('Sanitation Data'!C179))="","",OFFSET('Sanitation Data'!$C$33,0,10*ROW('Sanitation Data'!C179)))</f>
        <v/>
      </c>
      <c r="CP185" s="36" t="str">
        <f ca="true">+IF(OFFSET('Sanitation Data'!$D$29,0,10*ROW('Sanitation Data'!D179))="","",OFFSET('Sanitation Data'!$D$29,0,10*ROW('Sanitation Data'!D179)))</f>
        <v/>
      </c>
      <c r="CQ185" s="36" t="str">
        <f ca="true">+IF(OFFSET('Sanitation Data'!$D$30,0,10*ROW('Sanitation Data'!D179))="","",OFFSET('Sanitation Data'!$D$30,0,10*ROW('Sanitation Data'!D179)))</f>
        <v/>
      </c>
      <c r="CR185" s="36" t="str">
        <f ca="true">+IF(OFFSET('Sanitation Data'!$D$31,0,10*ROW('Sanitation Data'!D179))="","",OFFSET('Sanitation Data'!$D$31,0,10*ROW('Sanitation Data'!D179)))</f>
        <v/>
      </c>
      <c r="CS185" s="36" t="str">
        <f ca="true">+IF(OFFSET('Sanitation Data'!$D$32,0,10*ROW('Sanitation Data'!D179))="","",OFFSET('Sanitation Data'!$D$32,0,10*ROW('Sanitation Data'!D179)))</f>
        <v/>
      </c>
      <c r="CT185" s="36" t="str">
        <f ca="true">+IF(OFFSET('Sanitation Data'!$D$33,0,10*ROW('Sanitation Data'!D179))="","",OFFSET('Sanitation Data'!$D$33,0,10*ROW('Sanitation Data'!D179)))</f>
        <v/>
      </c>
      <c r="CU185" s="36" t="str">
        <f ca="true">+IF(OFFSET('Sanitation Data'!$E$29,0,10*ROW('Sanitation Data'!E179))="","",OFFSET('Sanitation Data'!$E$29,0,10*ROW('Sanitation Data'!E179)))</f>
        <v/>
      </c>
      <c r="CV185" s="36" t="str">
        <f ca="true">+IF(OFFSET('Sanitation Data'!$E$30,0,10*ROW('Sanitation Data'!E179))="","",OFFSET('Sanitation Data'!$E$30,0,10*ROW('Sanitation Data'!E179)))</f>
        <v/>
      </c>
      <c r="CW185" s="36" t="str">
        <f ca="true">+IF(OFFSET('Sanitation Data'!$E$31,0,10*ROW('Sanitation Data'!E179))="","",OFFSET('Sanitation Data'!$E$31,0,10*ROW('Sanitation Data'!E179)))</f>
        <v/>
      </c>
      <c r="CX185" s="36" t="str">
        <f ca="true">+IF(OFFSET('Sanitation Data'!$E$32,0,10*ROW('Sanitation Data'!E179))="","",OFFSET('Sanitation Data'!$E$32,0,10*ROW('Sanitation Data'!E179)))</f>
        <v/>
      </c>
      <c r="CY185" s="36" t="str">
        <f ca="true">+IF(OFFSET('Sanitation Data'!$E$33,0,10*ROW('Sanitation Data'!E179))="","",OFFSET('Sanitation Data'!$E$33,0,10*ROW('Sanitation Data'!E179)))</f>
        <v/>
      </c>
      <c r="CZ185" s="36" t="str">
        <f ca="true">+IF(OFFSET('Sanitation Data'!$F$29,0,10*ROW('Sanitation Data'!F179))="","",OFFSET('Sanitation Data'!$F$29,0,10*ROW('Sanitation Data'!F179)))</f>
        <v/>
      </c>
      <c r="DA185" s="36" t="str">
        <f ca="true">+IF(OFFSET('Sanitation Data'!$F$30,0,10*ROW('Sanitation Data'!F179))="","",OFFSET('Sanitation Data'!$F$30,0,10*ROW('Sanitation Data'!F179)))</f>
        <v/>
      </c>
      <c r="DB185" s="36" t="str">
        <f ca="true">+IF(OFFSET('Sanitation Data'!$F$31,0,10*ROW('Sanitation Data'!F179))="","",OFFSET('Sanitation Data'!$F$31,0,10*ROW('Sanitation Data'!F179)))</f>
        <v/>
      </c>
      <c r="DC185" s="36" t="str">
        <f ca="true">+IF(OFFSET('Sanitation Data'!$F$32,0,10*ROW('Sanitation Data'!F179))="","",OFFSET('Sanitation Data'!$F$32,0,10*ROW('Sanitation Data'!F179)))</f>
        <v/>
      </c>
      <c r="DD185" s="36" t="str">
        <f ca="true">+IF(OFFSET('Sanitation Data'!$F$33,0,10*ROW('Sanitation Data'!F179))="","",OFFSET('Sanitation Data'!$F$33,0,10*ROW('Sanitation Data'!F179)))</f>
        <v/>
      </c>
      <c r="DE185" s="36" t="str">
        <f ca="true">+IF(OFFSET('Sanitation Data'!$G$29,0,10*ROW('Sanitation Data'!G179))="","",OFFSET('Sanitation Data'!$G$29,0,10*ROW('Sanitation Data'!G179)))</f>
        <v/>
      </c>
      <c r="DF185" s="36" t="str">
        <f ca="true">+IF(OFFSET('Sanitation Data'!$G$30,0,10*ROW('Sanitation Data'!G179))="","",OFFSET('Sanitation Data'!$G$30,0,10*ROW('Sanitation Data'!G179)))</f>
        <v/>
      </c>
      <c r="DG185" s="36" t="str">
        <f ca="true">+IF(OFFSET('Sanitation Data'!$G$31,0,10*ROW('Sanitation Data'!G179))="","",OFFSET('Sanitation Data'!$G$31,0,10*ROW('Sanitation Data'!G179)))</f>
        <v/>
      </c>
      <c r="DH185" s="36" t="str">
        <f ca="true">+IF(OFFSET('Sanitation Data'!$G$32,0,10*ROW('Sanitation Data'!G179))="","",OFFSET('Sanitation Data'!$G$32,0,10*ROW('Sanitation Data'!G179)))</f>
        <v/>
      </c>
      <c r="DI185" s="36" t="str">
        <f ca="true">+IF(OFFSET('Sanitation Data'!$G$33,0,10*ROW('Sanitation Data'!G179))="","",OFFSET('Sanitation Data'!$G$33,0,10*ROW('Sanitation Data'!G179)))</f>
        <v/>
      </c>
      <c r="DJ185" s="36" t="str">
        <f ca="true">+IF(OFFSET('Sanitation Data'!$H$29,0,10*ROW('Sanitation Data'!H179))="","",OFFSET('Sanitation Data'!$H$29,0,10*ROW('Sanitation Data'!H179)))</f>
        <v/>
      </c>
      <c r="DK185" s="36" t="str">
        <f ca="true">+IF(OFFSET('Sanitation Data'!$H$30,0,10*ROW('Sanitation Data'!H179))="","",OFFSET('Sanitation Data'!$H$30,0,10*ROW('Sanitation Data'!H179)))</f>
        <v/>
      </c>
      <c r="DL185" s="36" t="str">
        <f ca="true">+IF(OFFSET('Sanitation Data'!$H$31,0,10*ROW('Sanitation Data'!H179))="","",OFFSET('Sanitation Data'!$H$31,0,10*ROW('Sanitation Data'!H179)))</f>
        <v/>
      </c>
      <c r="DM185" s="36" t="str">
        <f ca="true">+IF(OFFSET('Sanitation Data'!$H$32,0,10*ROW('Sanitation Data'!H179))="","",OFFSET('Sanitation Data'!$H$32,0,10*ROW('Sanitation Data'!H179)))</f>
        <v/>
      </c>
      <c r="DN185" s="36" t="str">
        <f ca="true">+IF(OFFSET('Sanitation Data'!$H$33,0,10*ROW('Sanitation Data'!H179))="","",OFFSET('Sanitation Data'!$H$33,0,10*ROW('Sanitation Data'!H179)))</f>
        <v/>
      </c>
      <c r="DO185" s="36" t="str">
        <f ca="true">+IF(OFFSET('Hygiene Data'!$C$12,0,10*ROW('Hygiene Data'!C179))="","",OFFSET('Hygiene Data'!$C$12,0,10*ROW('Hygiene Data'!C179)))</f>
        <v/>
      </c>
      <c r="DP185" s="36" t="str">
        <f ca="true">+IF(OFFSET('Hygiene Data'!$C$13,0,10*ROW('Hygiene Data'!C179))="","",OFFSET('Hygiene Data'!$C$13,0,10*ROW('Hygiene Data'!C179)))</f>
        <v/>
      </c>
      <c r="DQ185" s="36" t="str">
        <f ca="true">+IF(OFFSET('Hygiene Data'!$C$14,0,10*ROW('Hygiene Data'!C179))="","",OFFSET('Hygiene Data'!$C$14,0,10*ROW('Hygiene Data'!C179)))</f>
        <v/>
      </c>
      <c r="DR185" s="36" t="str">
        <f ca="true">+IF(OFFSET('Hygiene Data'!$D$12,0,10*ROW('Hygiene Data'!D179))="","",OFFSET('Hygiene Data'!$D$12,0,10*ROW('Hygiene Data'!D179)))</f>
        <v/>
      </c>
      <c r="DS185" s="36" t="str">
        <f ca="true">+IF(OFFSET('Hygiene Data'!$D$13,0,10*ROW('Hygiene Data'!D179))="","",OFFSET('Hygiene Data'!$D$13,0,10*ROW('Hygiene Data'!D179)))</f>
        <v/>
      </c>
      <c r="DT185" s="36" t="str">
        <f ca="true">+IF(OFFSET('Hygiene Data'!$D$14,0,10*ROW('Hygiene Data'!D179))="","",OFFSET('Hygiene Data'!$D$14,0,10*ROW('Hygiene Data'!D179)))</f>
        <v/>
      </c>
      <c r="DU185" s="36" t="str">
        <f ca="true">+IF(OFFSET('Hygiene Data'!$E$12,0,10*ROW('Hygiene Data'!E179))="","",OFFSET('Hygiene Data'!$E$12,0,10*ROW('Hygiene Data'!E179)))</f>
        <v/>
      </c>
      <c r="DV185" s="36" t="str">
        <f ca="true">+IF(OFFSET('Hygiene Data'!$E$13,0,10*ROW('Hygiene Data'!E179))="","",OFFSET('Hygiene Data'!$E$13,0,10*ROW('Hygiene Data'!E179)))</f>
        <v/>
      </c>
      <c r="DW185" s="36" t="str">
        <f ca="true">+IF(OFFSET('Hygiene Data'!$E$14,0,10*ROW('Hygiene Data'!E179))="","",OFFSET('Hygiene Data'!$E$14,0,10*ROW('Hygiene Data'!E179)))</f>
        <v/>
      </c>
      <c r="DX185" s="36" t="str">
        <f ca="true">+IF(OFFSET('Hygiene Data'!$F$12,0,10*ROW('Hygiene Data'!F179))="","",OFFSET('Hygiene Data'!$F$12,0,10*ROW('Hygiene Data'!F179)))</f>
        <v/>
      </c>
      <c r="DY185" s="36" t="str">
        <f ca="true">+IF(OFFSET('Hygiene Data'!$F$13,0,10*ROW('Hygiene Data'!F179))="","",OFFSET('Hygiene Data'!$F$13,0,10*ROW('Hygiene Data'!F179)))</f>
        <v/>
      </c>
      <c r="DZ185" s="36" t="str">
        <f ca="true">+IF(OFFSET('Hygiene Data'!$F$14,0,10*ROW('Hygiene Data'!F179))="","",OFFSET('Hygiene Data'!$F$14,0,10*ROW('Hygiene Data'!F179)))</f>
        <v/>
      </c>
      <c r="EA185" s="36" t="str">
        <f ca="true">+IF(OFFSET('Hygiene Data'!$G$12,0,10*ROW('Hygiene Data'!G179))="","",OFFSET('Hygiene Data'!$G$12,0,10*ROW('Hygiene Data'!G179)))</f>
        <v/>
      </c>
      <c r="EB185" s="36" t="str">
        <f ca="true">+IF(OFFSET('Hygiene Data'!$G$13,0,10*ROW('Hygiene Data'!G179))="","",OFFSET('Hygiene Data'!$G$13,0,10*ROW('Hygiene Data'!G179)))</f>
        <v/>
      </c>
      <c r="EC185" s="36" t="str">
        <f ca="true">+IF(OFFSET('Hygiene Data'!$G$14,0,10*ROW('Hygiene Data'!G179))="","",OFFSET('Hygiene Data'!$G$14,0,10*ROW('Hygiene Data'!G179)))</f>
        <v/>
      </c>
      <c r="ED185" s="36" t="str">
        <f ca="true">+IF(OFFSET('Hygiene Data'!$H$12,0,10*ROW('Hygiene Data'!H179))="","",OFFSET('Hygiene Data'!$H$12,0,10*ROW('Hygiene Data'!H179)))</f>
        <v/>
      </c>
      <c r="EE185" s="36" t="str">
        <f ca="true">+IF(OFFSET('Hygiene Data'!$H$13,0,10*ROW('Hygiene Data'!H179))="","",OFFSET('Hygiene Data'!$H$13,0,10*ROW('Hygiene Data'!H179)))</f>
        <v/>
      </c>
      <c r="EF185" s="36" t="str">
        <f ca="true">+IF(OFFSET('Hygiene Data'!$H$14,0,10*ROW('Hygiene Data'!H179))="","",OFFSET('Hygiene Data'!$H$14,0,10*ROW('Hygiene Data'!H179)))</f>
        <v/>
      </c>
    </row>
    <row r="186" x14ac:dyDescent="0.2">
      <c r="A186" s="59" t="str">
        <f ca="true">+IF(OFFSET('Water Data'!$B$1,0,10*ROW('Water Data'!B183))="","",OFFSET('Water Data'!$B$1,0,10*ROW('Water Data'!B183)))</f>
        <v/>
      </c>
      <c r="B186" s="59" t="str">
        <f ca="true">+IF(OFFSET('Water Data'!$A$3,0,10*ROW('Water Data'!A183))="","",OFFSET('Water Data'!$A$3,0,10*ROW('Water Data'!A183)))</f>
        <v/>
      </c>
      <c r="C186" s="59" t="str">
        <f ca="true">+IF(OFFSET('Water Data'!$C$3,0,10*ROW('Water Data'!C183))="","",OFFSET('Water Data'!$C$3,0,10*ROW('Water Data'!C183)))</f>
        <v/>
      </c>
      <c r="D186" s="252"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52"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52"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52"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52"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52"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52"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52"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52"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52"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52"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52"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52"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52"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52"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52"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52"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52"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3"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3"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3"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3"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3"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3"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3"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3"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3"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3"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3"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3"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3"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3"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3"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3"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3"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3"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3"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3"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3"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3"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3"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3"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3"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3"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3"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3"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3"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3"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4"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4"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4"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4"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4"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4"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4"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4"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4"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4"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4"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4"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4"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4"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4"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4"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4"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4"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6" t="str">
        <f ca="true">+IF(OFFSET('Water Data'!$C$28,0,10*ROW('Water Data'!C180))="","",OFFSET('Water Data'!$C$28,0,10*ROW('Water Data'!C180)))</f>
        <v/>
      </c>
      <c r="BT186" s="36" t="str">
        <f ca="true">+IF(OFFSET('Water Data'!$C$29,0,10*ROW('Water Data'!C180))="","",OFFSET('Water Data'!$C$29,0,10*ROW('Water Data'!C180)))</f>
        <v/>
      </c>
      <c r="BU186" s="36" t="str">
        <f ca="true">+IF(OFFSET('Water Data'!$C$30,0,10*ROW('Water Data'!C180))="","",OFFSET('Water Data'!$C$30,0,10*ROW('Water Data'!C180)))</f>
        <v/>
      </c>
      <c r="BV186" s="36" t="str">
        <f ca="true">+IF(OFFSET('Water Data'!$D$28,0,10*ROW('Water Data'!D180))="","",OFFSET('Water Data'!$D$28,0,10*ROW('Water Data'!D180)))</f>
        <v/>
      </c>
      <c r="BW186" s="36" t="str">
        <f ca="true">+IF(OFFSET('Water Data'!$D$29,0,10*ROW('Water Data'!D180))="","",OFFSET('Water Data'!$D$29,0,10*ROW('Water Data'!D180)))</f>
        <v/>
      </c>
      <c r="BX186" s="36" t="str">
        <f ca="true">+IF(OFFSET('Water Data'!$D$30,0,10*ROW('Water Data'!D180))="","",OFFSET('Water Data'!$D$30,0,10*ROW('Water Data'!D180)))</f>
        <v/>
      </c>
      <c r="BY186" s="36" t="str">
        <f ca="true">+IF(OFFSET('Water Data'!$E$28,0,10*ROW('Water Data'!E180))="","",OFFSET('Water Data'!$E$28,0,10*ROW('Water Data'!E180)))</f>
        <v/>
      </c>
      <c r="BZ186" s="36" t="str">
        <f ca="true">+IF(OFFSET('Water Data'!$E$29,0,10*ROW('Water Data'!E180))="","",OFFSET('Water Data'!$E$29,0,10*ROW('Water Data'!E180)))</f>
        <v/>
      </c>
      <c r="CA186" s="36" t="str">
        <f ca="true">+IF(OFFSET('Water Data'!$E$30,0,10*ROW('Water Data'!E180))="","",OFFSET('Water Data'!$E$30,0,10*ROW('Water Data'!E180)))</f>
        <v/>
      </c>
      <c r="CB186" s="36" t="str">
        <f ca="true">+IF(OFFSET('Water Data'!$F$28,0,10*ROW('Water Data'!F180))="","",OFFSET('Water Data'!$F$28,0,10*ROW('Water Data'!F180)))</f>
        <v/>
      </c>
      <c r="CC186" s="36" t="str">
        <f ca="true">+IF(OFFSET('Water Data'!$F$29,0,10*ROW('Water Data'!F180))="","",OFFSET('Water Data'!$F$29,0,10*ROW('Water Data'!F180)))</f>
        <v/>
      </c>
      <c r="CD186" s="36" t="str">
        <f ca="true">+IF(OFFSET('Water Data'!$F$30,0,10*ROW('Water Data'!F180))="","",OFFSET('Water Data'!$F$30,0,10*ROW('Water Data'!F180)))</f>
        <v/>
      </c>
      <c r="CE186" s="36" t="str">
        <f ca="true">+IF(OFFSET('Water Data'!$G$28,0,10*ROW('Water Data'!G180))="","",OFFSET('Water Data'!$G$28,0,10*ROW('Water Data'!G180)))</f>
        <v/>
      </c>
      <c r="CF186" s="36" t="str">
        <f ca="true">+IF(OFFSET('Water Data'!$G$29,0,10*ROW('Water Data'!G180))="","",OFFSET('Water Data'!$G$29,0,10*ROW('Water Data'!G180)))</f>
        <v/>
      </c>
      <c r="CG186" s="36" t="str">
        <f ca="true">+IF(OFFSET('Water Data'!$G$30,0,10*ROW('Water Data'!G180))="","",OFFSET('Water Data'!$G$30,0,10*ROW('Water Data'!G180)))</f>
        <v/>
      </c>
      <c r="CH186" s="36" t="str">
        <f ca="true">+IF(OFFSET('Water Data'!$H$28,0,10*ROW('Water Data'!H180))="","",OFFSET('Water Data'!$H$28,0,10*ROW('Water Data'!H180)))</f>
        <v/>
      </c>
      <c r="CI186" s="36" t="str">
        <f ca="true">+IF(OFFSET('Water Data'!$H$29,0,10*ROW('Water Data'!H180))="","",OFFSET('Water Data'!$H$29,0,10*ROW('Water Data'!H180)))</f>
        <v/>
      </c>
      <c r="CJ186" s="36" t="str">
        <f ca="true">+IF(OFFSET('Water Data'!$H$30,0,10*ROW('Water Data'!H180))="","",OFFSET('Water Data'!$H$30,0,10*ROW('Water Data'!H180)))</f>
        <v/>
      </c>
      <c r="CK186" s="36" t="str">
        <f ca="true">+IF(OFFSET('Sanitation Data'!$C$29,0,10*ROW('Sanitation Data'!C180))="","",OFFSET('Sanitation Data'!$C$29,0,10*ROW('Sanitation Data'!C180)))</f>
        <v/>
      </c>
      <c r="CL186" s="36" t="str">
        <f ca="true">+IF(OFFSET('Sanitation Data'!$C$30,0,10*ROW('Sanitation Data'!C180))="","",OFFSET('Sanitation Data'!$C$30,0,10*ROW('Sanitation Data'!C180)))</f>
        <v/>
      </c>
      <c r="CM186" s="36" t="str">
        <f ca="true">+IF(OFFSET('Sanitation Data'!$C$31,0,10*ROW('Sanitation Data'!C180))="","",OFFSET('Sanitation Data'!$C$31,0,10*ROW('Sanitation Data'!C180)))</f>
        <v/>
      </c>
      <c r="CN186" s="36" t="str">
        <f ca="true">+IF(OFFSET('Sanitation Data'!$C$32,0,10*ROW('Sanitation Data'!C180))="","",OFFSET('Sanitation Data'!$C$32,0,10*ROW('Sanitation Data'!C180)))</f>
        <v/>
      </c>
      <c r="CO186" s="36" t="str">
        <f ca="true">+IF(OFFSET('Sanitation Data'!$C$33,0,10*ROW('Sanitation Data'!C180))="","",OFFSET('Sanitation Data'!$C$33,0,10*ROW('Sanitation Data'!C180)))</f>
        <v/>
      </c>
      <c r="CP186" s="36" t="str">
        <f ca="true">+IF(OFFSET('Sanitation Data'!$D$29,0,10*ROW('Sanitation Data'!D180))="","",OFFSET('Sanitation Data'!$D$29,0,10*ROW('Sanitation Data'!D180)))</f>
        <v/>
      </c>
      <c r="CQ186" s="36" t="str">
        <f ca="true">+IF(OFFSET('Sanitation Data'!$D$30,0,10*ROW('Sanitation Data'!D180))="","",OFFSET('Sanitation Data'!$D$30,0,10*ROW('Sanitation Data'!D180)))</f>
        <v/>
      </c>
      <c r="CR186" s="36" t="str">
        <f ca="true">+IF(OFFSET('Sanitation Data'!$D$31,0,10*ROW('Sanitation Data'!D180))="","",OFFSET('Sanitation Data'!$D$31,0,10*ROW('Sanitation Data'!D180)))</f>
        <v/>
      </c>
      <c r="CS186" s="36" t="str">
        <f ca="true">+IF(OFFSET('Sanitation Data'!$D$32,0,10*ROW('Sanitation Data'!D180))="","",OFFSET('Sanitation Data'!$D$32,0,10*ROW('Sanitation Data'!D180)))</f>
        <v/>
      </c>
      <c r="CT186" s="36" t="str">
        <f ca="true">+IF(OFFSET('Sanitation Data'!$D$33,0,10*ROW('Sanitation Data'!D180))="","",OFFSET('Sanitation Data'!$D$33,0,10*ROW('Sanitation Data'!D180)))</f>
        <v/>
      </c>
      <c r="CU186" s="36" t="str">
        <f ca="true">+IF(OFFSET('Sanitation Data'!$E$29,0,10*ROW('Sanitation Data'!E180))="","",OFFSET('Sanitation Data'!$E$29,0,10*ROW('Sanitation Data'!E180)))</f>
        <v/>
      </c>
      <c r="CV186" s="36" t="str">
        <f ca="true">+IF(OFFSET('Sanitation Data'!$E$30,0,10*ROW('Sanitation Data'!E180))="","",OFFSET('Sanitation Data'!$E$30,0,10*ROW('Sanitation Data'!E180)))</f>
        <v/>
      </c>
      <c r="CW186" s="36" t="str">
        <f ca="true">+IF(OFFSET('Sanitation Data'!$E$31,0,10*ROW('Sanitation Data'!E180))="","",OFFSET('Sanitation Data'!$E$31,0,10*ROW('Sanitation Data'!E180)))</f>
        <v/>
      </c>
      <c r="CX186" s="36" t="str">
        <f ca="true">+IF(OFFSET('Sanitation Data'!$E$32,0,10*ROW('Sanitation Data'!E180))="","",OFFSET('Sanitation Data'!$E$32,0,10*ROW('Sanitation Data'!E180)))</f>
        <v/>
      </c>
      <c r="CY186" s="36" t="str">
        <f ca="true">+IF(OFFSET('Sanitation Data'!$E$33,0,10*ROW('Sanitation Data'!E180))="","",OFFSET('Sanitation Data'!$E$33,0,10*ROW('Sanitation Data'!E180)))</f>
        <v/>
      </c>
      <c r="CZ186" s="36" t="str">
        <f ca="true">+IF(OFFSET('Sanitation Data'!$F$29,0,10*ROW('Sanitation Data'!F180))="","",OFFSET('Sanitation Data'!$F$29,0,10*ROW('Sanitation Data'!F180)))</f>
        <v/>
      </c>
      <c r="DA186" s="36" t="str">
        <f ca="true">+IF(OFFSET('Sanitation Data'!$F$30,0,10*ROW('Sanitation Data'!F180))="","",OFFSET('Sanitation Data'!$F$30,0,10*ROW('Sanitation Data'!F180)))</f>
        <v/>
      </c>
      <c r="DB186" s="36" t="str">
        <f ca="true">+IF(OFFSET('Sanitation Data'!$F$31,0,10*ROW('Sanitation Data'!F180))="","",OFFSET('Sanitation Data'!$F$31,0,10*ROW('Sanitation Data'!F180)))</f>
        <v/>
      </c>
      <c r="DC186" s="36" t="str">
        <f ca="true">+IF(OFFSET('Sanitation Data'!$F$32,0,10*ROW('Sanitation Data'!F180))="","",OFFSET('Sanitation Data'!$F$32,0,10*ROW('Sanitation Data'!F180)))</f>
        <v/>
      </c>
      <c r="DD186" s="36" t="str">
        <f ca="true">+IF(OFFSET('Sanitation Data'!$F$33,0,10*ROW('Sanitation Data'!F180))="","",OFFSET('Sanitation Data'!$F$33,0,10*ROW('Sanitation Data'!F180)))</f>
        <v/>
      </c>
      <c r="DE186" s="36" t="str">
        <f ca="true">+IF(OFFSET('Sanitation Data'!$G$29,0,10*ROW('Sanitation Data'!G180))="","",OFFSET('Sanitation Data'!$G$29,0,10*ROW('Sanitation Data'!G180)))</f>
        <v/>
      </c>
      <c r="DF186" s="36" t="str">
        <f ca="true">+IF(OFFSET('Sanitation Data'!$G$30,0,10*ROW('Sanitation Data'!G180))="","",OFFSET('Sanitation Data'!$G$30,0,10*ROW('Sanitation Data'!G180)))</f>
        <v/>
      </c>
      <c r="DG186" s="36" t="str">
        <f ca="true">+IF(OFFSET('Sanitation Data'!$G$31,0,10*ROW('Sanitation Data'!G180))="","",OFFSET('Sanitation Data'!$G$31,0,10*ROW('Sanitation Data'!G180)))</f>
        <v/>
      </c>
      <c r="DH186" s="36" t="str">
        <f ca="true">+IF(OFFSET('Sanitation Data'!$G$32,0,10*ROW('Sanitation Data'!G180))="","",OFFSET('Sanitation Data'!$G$32,0,10*ROW('Sanitation Data'!G180)))</f>
        <v/>
      </c>
      <c r="DI186" s="36" t="str">
        <f ca="true">+IF(OFFSET('Sanitation Data'!$G$33,0,10*ROW('Sanitation Data'!G180))="","",OFFSET('Sanitation Data'!$G$33,0,10*ROW('Sanitation Data'!G180)))</f>
        <v/>
      </c>
      <c r="DJ186" s="36" t="str">
        <f ca="true">+IF(OFFSET('Sanitation Data'!$H$29,0,10*ROW('Sanitation Data'!H180))="","",OFFSET('Sanitation Data'!$H$29,0,10*ROW('Sanitation Data'!H180)))</f>
        <v/>
      </c>
      <c r="DK186" s="36" t="str">
        <f ca="true">+IF(OFFSET('Sanitation Data'!$H$30,0,10*ROW('Sanitation Data'!H180))="","",OFFSET('Sanitation Data'!$H$30,0,10*ROW('Sanitation Data'!H180)))</f>
        <v/>
      </c>
      <c r="DL186" s="36" t="str">
        <f ca="true">+IF(OFFSET('Sanitation Data'!$H$31,0,10*ROW('Sanitation Data'!H180))="","",OFFSET('Sanitation Data'!$H$31,0,10*ROW('Sanitation Data'!H180)))</f>
        <v/>
      </c>
      <c r="DM186" s="36" t="str">
        <f ca="true">+IF(OFFSET('Sanitation Data'!$H$32,0,10*ROW('Sanitation Data'!H180))="","",OFFSET('Sanitation Data'!$H$32,0,10*ROW('Sanitation Data'!H180)))</f>
        <v/>
      </c>
      <c r="DN186" s="36" t="str">
        <f ca="true">+IF(OFFSET('Sanitation Data'!$H$33,0,10*ROW('Sanitation Data'!H180))="","",OFFSET('Sanitation Data'!$H$33,0,10*ROW('Sanitation Data'!H180)))</f>
        <v/>
      </c>
      <c r="DO186" s="36" t="str">
        <f ca="true">+IF(OFFSET('Hygiene Data'!$C$12,0,10*ROW('Hygiene Data'!C180))="","",OFFSET('Hygiene Data'!$C$12,0,10*ROW('Hygiene Data'!C180)))</f>
        <v/>
      </c>
      <c r="DP186" s="36" t="str">
        <f ca="true">+IF(OFFSET('Hygiene Data'!$C$13,0,10*ROW('Hygiene Data'!C180))="","",OFFSET('Hygiene Data'!$C$13,0,10*ROW('Hygiene Data'!C180)))</f>
        <v/>
      </c>
      <c r="DQ186" s="36" t="str">
        <f ca="true">+IF(OFFSET('Hygiene Data'!$C$14,0,10*ROW('Hygiene Data'!C180))="","",OFFSET('Hygiene Data'!$C$14,0,10*ROW('Hygiene Data'!C180)))</f>
        <v/>
      </c>
      <c r="DR186" s="36" t="str">
        <f ca="true">+IF(OFFSET('Hygiene Data'!$D$12,0,10*ROW('Hygiene Data'!D180))="","",OFFSET('Hygiene Data'!$D$12,0,10*ROW('Hygiene Data'!D180)))</f>
        <v/>
      </c>
      <c r="DS186" s="36" t="str">
        <f ca="true">+IF(OFFSET('Hygiene Data'!$D$13,0,10*ROW('Hygiene Data'!D180))="","",OFFSET('Hygiene Data'!$D$13,0,10*ROW('Hygiene Data'!D180)))</f>
        <v/>
      </c>
      <c r="DT186" s="36" t="str">
        <f ca="true">+IF(OFFSET('Hygiene Data'!$D$14,0,10*ROW('Hygiene Data'!D180))="","",OFFSET('Hygiene Data'!$D$14,0,10*ROW('Hygiene Data'!D180)))</f>
        <v/>
      </c>
      <c r="DU186" s="36" t="str">
        <f ca="true">+IF(OFFSET('Hygiene Data'!$E$12,0,10*ROW('Hygiene Data'!E180))="","",OFFSET('Hygiene Data'!$E$12,0,10*ROW('Hygiene Data'!E180)))</f>
        <v/>
      </c>
      <c r="DV186" s="36" t="str">
        <f ca="true">+IF(OFFSET('Hygiene Data'!$E$13,0,10*ROW('Hygiene Data'!E180))="","",OFFSET('Hygiene Data'!$E$13,0,10*ROW('Hygiene Data'!E180)))</f>
        <v/>
      </c>
      <c r="DW186" s="36" t="str">
        <f ca="true">+IF(OFFSET('Hygiene Data'!$E$14,0,10*ROW('Hygiene Data'!E180))="","",OFFSET('Hygiene Data'!$E$14,0,10*ROW('Hygiene Data'!E180)))</f>
        <v/>
      </c>
      <c r="DX186" s="36" t="str">
        <f ca="true">+IF(OFFSET('Hygiene Data'!$F$12,0,10*ROW('Hygiene Data'!F180))="","",OFFSET('Hygiene Data'!$F$12,0,10*ROW('Hygiene Data'!F180)))</f>
        <v/>
      </c>
      <c r="DY186" s="36" t="str">
        <f ca="true">+IF(OFFSET('Hygiene Data'!$F$13,0,10*ROW('Hygiene Data'!F180))="","",OFFSET('Hygiene Data'!$F$13,0,10*ROW('Hygiene Data'!F180)))</f>
        <v/>
      </c>
      <c r="DZ186" s="36" t="str">
        <f ca="true">+IF(OFFSET('Hygiene Data'!$F$14,0,10*ROW('Hygiene Data'!F180))="","",OFFSET('Hygiene Data'!$F$14,0,10*ROW('Hygiene Data'!F180)))</f>
        <v/>
      </c>
      <c r="EA186" s="36" t="str">
        <f ca="true">+IF(OFFSET('Hygiene Data'!$G$12,0,10*ROW('Hygiene Data'!G180))="","",OFFSET('Hygiene Data'!$G$12,0,10*ROW('Hygiene Data'!G180)))</f>
        <v/>
      </c>
      <c r="EB186" s="36" t="str">
        <f ca="true">+IF(OFFSET('Hygiene Data'!$G$13,0,10*ROW('Hygiene Data'!G180))="","",OFFSET('Hygiene Data'!$G$13,0,10*ROW('Hygiene Data'!G180)))</f>
        <v/>
      </c>
      <c r="EC186" s="36" t="str">
        <f ca="true">+IF(OFFSET('Hygiene Data'!$G$14,0,10*ROW('Hygiene Data'!G180))="","",OFFSET('Hygiene Data'!$G$14,0,10*ROW('Hygiene Data'!G180)))</f>
        <v/>
      </c>
      <c r="ED186" s="36" t="str">
        <f ca="true">+IF(OFFSET('Hygiene Data'!$H$12,0,10*ROW('Hygiene Data'!H180))="","",OFFSET('Hygiene Data'!$H$12,0,10*ROW('Hygiene Data'!H180)))</f>
        <v/>
      </c>
      <c r="EE186" s="36" t="str">
        <f ca="true">+IF(OFFSET('Hygiene Data'!$H$13,0,10*ROW('Hygiene Data'!H180))="","",OFFSET('Hygiene Data'!$H$13,0,10*ROW('Hygiene Data'!H180)))</f>
        <v/>
      </c>
      <c r="EF186" s="36" t="str">
        <f ca="true">+IF(OFFSET('Hygiene Data'!$H$14,0,10*ROW('Hygiene Data'!H180))="","",OFFSET('Hygiene Data'!$H$14,0,10*ROW('Hygiene Data'!H180)))</f>
        <v/>
      </c>
    </row>
    <row r="187" x14ac:dyDescent="0.2">
      <c r="A187" s="59" t="str">
        <f ca="true">+IF(OFFSET('Water Data'!$B$1,0,10*ROW('Water Data'!B184))="","",OFFSET('Water Data'!$B$1,0,10*ROW('Water Data'!B184)))</f>
        <v/>
      </c>
      <c r="B187" s="59" t="str">
        <f ca="true">+IF(OFFSET('Water Data'!$A$3,0,10*ROW('Water Data'!A184))="","",OFFSET('Water Data'!$A$3,0,10*ROW('Water Data'!A184)))</f>
        <v/>
      </c>
      <c r="C187" s="59" t="str">
        <f ca="true">+IF(OFFSET('Water Data'!$C$3,0,10*ROW('Water Data'!C184))="","",OFFSET('Water Data'!$C$3,0,10*ROW('Water Data'!C184)))</f>
        <v/>
      </c>
      <c r="D187" s="252"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52"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52"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52"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52"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52"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52"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52"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52"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52"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52"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52"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52"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52"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52"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52"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52"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52"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3"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3"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3"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3"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3"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3"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3"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3"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3"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3"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3"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3"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3"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3"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3"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3"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3"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3"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3"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3"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3"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3"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3"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3"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3"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3"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3"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3"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3"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3"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4"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4"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4"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4"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4"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4"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4"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4"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4"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4"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4"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4"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4"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4"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4"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4"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4"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4"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6" t="str">
        <f ca="true">+IF(OFFSET('Water Data'!$C$28,0,10*ROW('Water Data'!C181))="","",OFFSET('Water Data'!$C$28,0,10*ROW('Water Data'!C181)))</f>
        <v/>
      </c>
      <c r="BT187" s="36" t="str">
        <f ca="true">+IF(OFFSET('Water Data'!$C$29,0,10*ROW('Water Data'!C181))="","",OFFSET('Water Data'!$C$29,0,10*ROW('Water Data'!C181)))</f>
        <v/>
      </c>
      <c r="BU187" s="36" t="str">
        <f ca="true">+IF(OFFSET('Water Data'!$C$30,0,10*ROW('Water Data'!C181))="","",OFFSET('Water Data'!$C$30,0,10*ROW('Water Data'!C181)))</f>
        <v/>
      </c>
      <c r="BV187" s="36" t="str">
        <f ca="true">+IF(OFFSET('Water Data'!$D$28,0,10*ROW('Water Data'!D181))="","",OFFSET('Water Data'!$D$28,0,10*ROW('Water Data'!D181)))</f>
        <v/>
      </c>
      <c r="BW187" s="36" t="str">
        <f ca="true">+IF(OFFSET('Water Data'!$D$29,0,10*ROW('Water Data'!D181))="","",OFFSET('Water Data'!$D$29,0,10*ROW('Water Data'!D181)))</f>
        <v/>
      </c>
      <c r="BX187" s="36" t="str">
        <f ca="true">+IF(OFFSET('Water Data'!$D$30,0,10*ROW('Water Data'!D181))="","",OFFSET('Water Data'!$D$30,0,10*ROW('Water Data'!D181)))</f>
        <v/>
      </c>
      <c r="BY187" s="36" t="str">
        <f ca="true">+IF(OFFSET('Water Data'!$E$28,0,10*ROW('Water Data'!E181))="","",OFFSET('Water Data'!$E$28,0,10*ROW('Water Data'!E181)))</f>
        <v/>
      </c>
      <c r="BZ187" s="36" t="str">
        <f ca="true">+IF(OFFSET('Water Data'!$E$29,0,10*ROW('Water Data'!E181))="","",OFFSET('Water Data'!$E$29,0,10*ROW('Water Data'!E181)))</f>
        <v/>
      </c>
      <c r="CA187" s="36" t="str">
        <f ca="true">+IF(OFFSET('Water Data'!$E$30,0,10*ROW('Water Data'!E181))="","",OFFSET('Water Data'!$E$30,0,10*ROW('Water Data'!E181)))</f>
        <v/>
      </c>
      <c r="CB187" s="36" t="str">
        <f ca="true">+IF(OFFSET('Water Data'!$F$28,0,10*ROW('Water Data'!F181))="","",OFFSET('Water Data'!$F$28,0,10*ROW('Water Data'!F181)))</f>
        <v/>
      </c>
      <c r="CC187" s="36" t="str">
        <f ca="true">+IF(OFFSET('Water Data'!$F$29,0,10*ROW('Water Data'!F181))="","",OFFSET('Water Data'!$F$29,0,10*ROW('Water Data'!F181)))</f>
        <v/>
      </c>
      <c r="CD187" s="36" t="str">
        <f ca="true">+IF(OFFSET('Water Data'!$F$30,0,10*ROW('Water Data'!F181))="","",OFFSET('Water Data'!$F$30,0,10*ROW('Water Data'!F181)))</f>
        <v/>
      </c>
      <c r="CE187" s="36" t="str">
        <f ca="true">+IF(OFFSET('Water Data'!$G$28,0,10*ROW('Water Data'!G181))="","",OFFSET('Water Data'!$G$28,0,10*ROW('Water Data'!G181)))</f>
        <v/>
      </c>
      <c r="CF187" s="36" t="str">
        <f ca="true">+IF(OFFSET('Water Data'!$G$29,0,10*ROW('Water Data'!G181))="","",OFFSET('Water Data'!$G$29,0,10*ROW('Water Data'!G181)))</f>
        <v/>
      </c>
      <c r="CG187" s="36" t="str">
        <f ca="true">+IF(OFFSET('Water Data'!$G$30,0,10*ROW('Water Data'!G181))="","",OFFSET('Water Data'!$G$30,0,10*ROW('Water Data'!G181)))</f>
        <v/>
      </c>
      <c r="CH187" s="36" t="str">
        <f ca="true">+IF(OFFSET('Water Data'!$H$28,0,10*ROW('Water Data'!H181))="","",OFFSET('Water Data'!$H$28,0,10*ROW('Water Data'!H181)))</f>
        <v/>
      </c>
      <c r="CI187" s="36" t="str">
        <f ca="true">+IF(OFFSET('Water Data'!$H$29,0,10*ROW('Water Data'!H181))="","",OFFSET('Water Data'!$H$29,0,10*ROW('Water Data'!H181)))</f>
        <v/>
      </c>
      <c r="CJ187" s="36" t="str">
        <f ca="true">+IF(OFFSET('Water Data'!$H$30,0,10*ROW('Water Data'!H181))="","",OFFSET('Water Data'!$H$30,0,10*ROW('Water Data'!H181)))</f>
        <v/>
      </c>
      <c r="CK187" s="36" t="str">
        <f ca="true">+IF(OFFSET('Sanitation Data'!$C$29,0,10*ROW('Sanitation Data'!C181))="","",OFFSET('Sanitation Data'!$C$29,0,10*ROW('Sanitation Data'!C181)))</f>
        <v/>
      </c>
      <c r="CL187" s="36" t="str">
        <f ca="true">+IF(OFFSET('Sanitation Data'!$C$30,0,10*ROW('Sanitation Data'!C181))="","",OFFSET('Sanitation Data'!$C$30,0,10*ROW('Sanitation Data'!C181)))</f>
        <v/>
      </c>
      <c r="CM187" s="36" t="str">
        <f ca="true">+IF(OFFSET('Sanitation Data'!$C$31,0,10*ROW('Sanitation Data'!C181))="","",OFFSET('Sanitation Data'!$C$31,0,10*ROW('Sanitation Data'!C181)))</f>
        <v/>
      </c>
      <c r="CN187" s="36" t="str">
        <f ca="true">+IF(OFFSET('Sanitation Data'!$C$32,0,10*ROW('Sanitation Data'!C181))="","",OFFSET('Sanitation Data'!$C$32,0,10*ROW('Sanitation Data'!C181)))</f>
        <v/>
      </c>
      <c r="CO187" s="36" t="str">
        <f ca="true">+IF(OFFSET('Sanitation Data'!$C$33,0,10*ROW('Sanitation Data'!C181))="","",OFFSET('Sanitation Data'!$C$33,0,10*ROW('Sanitation Data'!C181)))</f>
        <v/>
      </c>
      <c r="CP187" s="36" t="str">
        <f ca="true">+IF(OFFSET('Sanitation Data'!$D$29,0,10*ROW('Sanitation Data'!D181))="","",OFFSET('Sanitation Data'!$D$29,0,10*ROW('Sanitation Data'!D181)))</f>
        <v/>
      </c>
      <c r="CQ187" s="36" t="str">
        <f ca="true">+IF(OFFSET('Sanitation Data'!$D$30,0,10*ROW('Sanitation Data'!D181))="","",OFFSET('Sanitation Data'!$D$30,0,10*ROW('Sanitation Data'!D181)))</f>
        <v/>
      </c>
      <c r="CR187" s="36" t="str">
        <f ca="true">+IF(OFFSET('Sanitation Data'!$D$31,0,10*ROW('Sanitation Data'!D181))="","",OFFSET('Sanitation Data'!$D$31,0,10*ROW('Sanitation Data'!D181)))</f>
        <v/>
      </c>
      <c r="CS187" s="36" t="str">
        <f ca="true">+IF(OFFSET('Sanitation Data'!$D$32,0,10*ROW('Sanitation Data'!D181))="","",OFFSET('Sanitation Data'!$D$32,0,10*ROW('Sanitation Data'!D181)))</f>
        <v/>
      </c>
      <c r="CT187" s="36" t="str">
        <f ca="true">+IF(OFFSET('Sanitation Data'!$D$33,0,10*ROW('Sanitation Data'!D181))="","",OFFSET('Sanitation Data'!$D$33,0,10*ROW('Sanitation Data'!D181)))</f>
        <v/>
      </c>
      <c r="CU187" s="36" t="str">
        <f ca="true">+IF(OFFSET('Sanitation Data'!$E$29,0,10*ROW('Sanitation Data'!E181))="","",OFFSET('Sanitation Data'!$E$29,0,10*ROW('Sanitation Data'!E181)))</f>
        <v/>
      </c>
      <c r="CV187" s="36" t="str">
        <f ca="true">+IF(OFFSET('Sanitation Data'!$E$30,0,10*ROW('Sanitation Data'!E181))="","",OFFSET('Sanitation Data'!$E$30,0,10*ROW('Sanitation Data'!E181)))</f>
        <v/>
      </c>
      <c r="CW187" s="36" t="str">
        <f ca="true">+IF(OFFSET('Sanitation Data'!$E$31,0,10*ROW('Sanitation Data'!E181))="","",OFFSET('Sanitation Data'!$E$31,0,10*ROW('Sanitation Data'!E181)))</f>
        <v/>
      </c>
      <c r="CX187" s="36" t="str">
        <f ca="true">+IF(OFFSET('Sanitation Data'!$E$32,0,10*ROW('Sanitation Data'!E181))="","",OFFSET('Sanitation Data'!$E$32,0,10*ROW('Sanitation Data'!E181)))</f>
        <v/>
      </c>
      <c r="CY187" s="36" t="str">
        <f ca="true">+IF(OFFSET('Sanitation Data'!$E$33,0,10*ROW('Sanitation Data'!E181))="","",OFFSET('Sanitation Data'!$E$33,0,10*ROW('Sanitation Data'!E181)))</f>
        <v/>
      </c>
      <c r="CZ187" s="36" t="str">
        <f ca="true">+IF(OFFSET('Sanitation Data'!$F$29,0,10*ROW('Sanitation Data'!F181))="","",OFFSET('Sanitation Data'!$F$29,0,10*ROW('Sanitation Data'!F181)))</f>
        <v/>
      </c>
      <c r="DA187" s="36" t="str">
        <f ca="true">+IF(OFFSET('Sanitation Data'!$F$30,0,10*ROW('Sanitation Data'!F181))="","",OFFSET('Sanitation Data'!$F$30,0,10*ROW('Sanitation Data'!F181)))</f>
        <v/>
      </c>
      <c r="DB187" s="36" t="str">
        <f ca="true">+IF(OFFSET('Sanitation Data'!$F$31,0,10*ROW('Sanitation Data'!F181))="","",OFFSET('Sanitation Data'!$F$31,0,10*ROW('Sanitation Data'!F181)))</f>
        <v/>
      </c>
      <c r="DC187" s="36" t="str">
        <f ca="true">+IF(OFFSET('Sanitation Data'!$F$32,0,10*ROW('Sanitation Data'!F181))="","",OFFSET('Sanitation Data'!$F$32,0,10*ROW('Sanitation Data'!F181)))</f>
        <v/>
      </c>
      <c r="DD187" s="36" t="str">
        <f ca="true">+IF(OFFSET('Sanitation Data'!$F$33,0,10*ROW('Sanitation Data'!F181))="","",OFFSET('Sanitation Data'!$F$33,0,10*ROW('Sanitation Data'!F181)))</f>
        <v/>
      </c>
      <c r="DE187" s="36" t="str">
        <f ca="true">+IF(OFFSET('Sanitation Data'!$G$29,0,10*ROW('Sanitation Data'!G181))="","",OFFSET('Sanitation Data'!$G$29,0,10*ROW('Sanitation Data'!G181)))</f>
        <v/>
      </c>
      <c r="DF187" s="36" t="str">
        <f ca="true">+IF(OFFSET('Sanitation Data'!$G$30,0,10*ROW('Sanitation Data'!G181))="","",OFFSET('Sanitation Data'!$G$30,0,10*ROW('Sanitation Data'!G181)))</f>
        <v/>
      </c>
      <c r="DG187" s="36" t="str">
        <f ca="true">+IF(OFFSET('Sanitation Data'!$G$31,0,10*ROW('Sanitation Data'!G181))="","",OFFSET('Sanitation Data'!$G$31,0,10*ROW('Sanitation Data'!G181)))</f>
        <v/>
      </c>
      <c r="DH187" s="36" t="str">
        <f ca="true">+IF(OFFSET('Sanitation Data'!$G$32,0,10*ROW('Sanitation Data'!G181))="","",OFFSET('Sanitation Data'!$G$32,0,10*ROW('Sanitation Data'!G181)))</f>
        <v/>
      </c>
      <c r="DI187" s="36" t="str">
        <f ca="true">+IF(OFFSET('Sanitation Data'!$G$33,0,10*ROW('Sanitation Data'!G181))="","",OFFSET('Sanitation Data'!$G$33,0,10*ROW('Sanitation Data'!G181)))</f>
        <v/>
      </c>
      <c r="DJ187" s="36" t="str">
        <f ca="true">+IF(OFFSET('Sanitation Data'!$H$29,0,10*ROW('Sanitation Data'!H181))="","",OFFSET('Sanitation Data'!$H$29,0,10*ROW('Sanitation Data'!H181)))</f>
        <v/>
      </c>
      <c r="DK187" s="36" t="str">
        <f ca="true">+IF(OFFSET('Sanitation Data'!$H$30,0,10*ROW('Sanitation Data'!H181))="","",OFFSET('Sanitation Data'!$H$30,0,10*ROW('Sanitation Data'!H181)))</f>
        <v/>
      </c>
      <c r="DL187" s="36" t="str">
        <f ca="true">+IF(OFFSET('Sanitation Data'!$H$31,0,10*ROW('Sanitation Data'!H181))="","",OFFSET('Sanitation Data'!$H$31,0,10*ROW('Sanitation Data'!H181)))</f>
        <v/>
      </c>
      <c r="DM187" s="36" t="str">
        <f ca="true">+IF(OFFSET('Sanitation Data'!$H$32,0,10*ROW('Sanitation Data'!H181))="","",OFFSET('Sanitation Data'!$H$32,0,10*ROW('Sanitation Data'!H181)))</f>
        <v/>
      </c>
      <c r="DN187" s="36" t="str">
        <f ca="true">+IF(OFFSET('Sanitation Data'!$H$33,0,10*ROW('Sanitation Data'!H181))="","",OFFSET('Sanitation Data'!$H$33,0,10*ROW('Sanitation Data'!H181)))</f>
        <v/>
      </c>
      <c r="DO187" s="36" t="str">
        <f ca="true">+IF(OFFSET('Hygiene Data'!$C$12,0,10*ROW('Hygiene Data'!C181))="","",OFFSET('Hygiene Data'!$C$12,0,10*ROW('Hygiene Data'!C181)))</f>
        <v/>
      </c>
      <c r="DP187" s="36" t="str">
        <f ca="true">+IF(OFFSET('Hygiene Data'!$C$13,0,10*ROW('Hygiene Data'!C181))="","",OFFSET('Hygiene Data'!$C$13,0,10*ROW('Hygiene Data'!C181)))</f>
        <v/>
      </c>
      <c r="DQ187" s="36" t="str">
        <f ca="true">+IF(OFFSET('Hygiene Data'!$C$14,0,10*ROW('Hygiene Data'!C181))="","",OFFSET('Hygiene Data'!$C$14,0,10*ROW('Hygiene Data'!C181)))</f>
        <v/>
      </c>
      <c r="DR187" s="36" t="str">
        <f ca="true">+IF(OFFSET('Hygiene Data'!$D$12,0,10*ROW('Hygiene Data'!D181))="","",OFFSET('Hygiene Data'!$D$12,0,10*ROW('Hygiene Data'!D181)))</f>
        <v/>
      </c>
      <c r="DS187" s="36" t="str">
        <f ca="true">+IF(OFFSET('Hygiene Data'!$D$13,0,10*ROW('Hygiene Data'!D181))="","",OFFSET('Hygiene Data'!$D$13,0,10*ROW('Hygiene Data'!D181)))</f>
        <v/>
      </c>
      <c r="DT187" s="36" t="str">
        <f ca="true">+IF(OFFSET('Hygiene Data'!$D$14,0,10*ROW('Hygiene Data'!D181))="","",OFFSET('Hygiene Data'!$D$14,0,10*ROW('Hygiene Data'!D181)))</f>
        <v/>
      </c>
      <c r="DU187" s="36" t="str">
        <f ca="true">+IF(OFFSET('Hygiene Data'!$E$12,0,10*ROW('Hygiene Data'!E181))="","",OFFSET('Hygiene Data'!$E$12,0,10*ROW('Hygiene Data'!E181)))</f>
        <v/>
      </c>
      <c r="DV187" s="36" t="str">
        <f ca="true">+IF(OFFSET('Hygiene Data'!$E$13,0,10*ROW('Hygiene Data'!E181))="","",OFFSET('Hygiene Data'!$E$13,0,10*ROW('Hygiene Data'!E181)))</f>
        <v/>
      </c>
      <c r="DW187" s="36" t="str">
        <f ca="true">+IF(OFFSET('Hygiene Data'!$E$14,0,10*ROW('Hygiene Data'!E181))="","",OFFSET('Hygiene Data'!$E$14,0,10*ROW('Hygiene Data'!E181)))</f>
        <v/>
      </c>
      <c r="DX187" s="36" t="str">
        <f ca="true">+IF(OFFSET('Hygiene Data'!$F$12,0,10*ROW('Hygiene Data'!F181))="","",OFFSET('Hygiene Data'!$F$12,0,10*ROW('Hygiene Data'!F181)))</f>
        <v/>
      </c>
      <c r="DY187" s="36" t="str">
        <f ca="true">+IF(OFFSET('Hygiene Data'!$F$13,0,10*ROW('Hygiene Data'!F181))="","",OFFSET('Hygiene Data'!$F$13,0,10*ROW('Hygiene Data'!F181)))</f>
        <v/>
      </c>
      <c r="DZ187" s="36" t="str">
        <f ca="true">+IF(OFFSET('Hygiene Data'!$F$14,0,10*ROW('Hygiene Data'!F181))="","",OFFSET('Hygiene Data'!$F$14,0,10*ROW('Hygiene Data'!F181)))</f>
        <v/>
      </c>
      <c r="EA187" s="36" t="str">
        <f ca="true">+IF(OFFSET('Hygiene Data'!$G$12,0,10*ROW('Hygiene Data'!G181))="","",OFFSET('Hygiene Data'!$G$12,0,10*ROW('Hygiene Data'!G181)))</f>
        <v/>
      </c>
      <c r="EB187" s="36" t="str">
        <f ca="true">+IF(OFFSET('Hygiene Data'!$G$13,0,10*ROW('Hygiene Data'!G181))="","",OFFSET('Hygiene Data'!$G$13,0,10*ROW('Hygiene Data'!G181)))</f>
        <v/>
      </c>
      <c r="EC187" s="36" t="str">
        <f ca="true">+IF(OFFSET('Hygiene Data'!$G$14,0,10*ROW('Hygiene Data'!G181))="","",OFFSET('Hygiene Data'!$G$14,0,10*ROW('Hygiene Data'!G181)))</f>
        <v/>
      </c>
      <c r="ED187" s="36" t="str">
        <f ca="true">+IF(OFFSET('Hygiene Data'!$H$12,0,10*ROW('Hygiene Data'!H181))="","",OFFSET('Hygiene Data'!$H$12,0,10*ROW('Hygiene Data'!H181)))</f>
        <v/>
      </c>
      <c r="EE187" s="36" t="str">
        <f ca="true">+IF(OFFSET('Hygiene Data'!$H$13,0,10*ROW('Hygiene Data'!H181))="","",OFFSET('Hygiene Data'!$H$13,0,10*ROW('Hygiene Data'!H181)))</f>
        <v/>
      </c>
      <c r="EF187" s="36" t="str">
        <f ca="true">+IF(OFFSET('Hygiene Data'!$H$14,0,10*ROW('Hygiene Data'!H181))="","",OFFSET('Hygiene Data'!$H$14,0,10*ROW('Hygiene Data'!H181)))</f>
        <v/>
      </c>
    </row>
    <row r="188" x14ac:dyDescent="0.2">
      <c r="A188" s="59" t="str">
        <f ca="true">+IF(OFFSET('Water Data'!$B$1,0,10*ROW('Water Data'!B185))="","",OFFSET('Water Data'!$B$1,0,10*ROW('Water Data'!B185)))</f>
        <v/>
      </c>
      <c r="B188" s="59" t="str">
        <f ca="true">+IF(OFFSET('Water Data'!$A$3,0,10*ROW('Water Data'!A185))="","",OFFSET('Water Data'!$A$3,0,10*ROW('Water Data'!A185)))</f>
        <v/>
      </c>
      <c r="C188" s="59" t="str">
        <f ca="true">+IF(OFFSET('Water Data'!$C$3,0,10*ROW('Water Data'!C185))="","",OFFSET('Water Data'!$C$3,0,10*ROW('Water Data'!C185)))</f>
        <v/>
      </c>
      <c r="D188" s="252"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52"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52"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52"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52"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52"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52"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52"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52"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52"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52"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52"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52"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52"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52"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52"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52"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52"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3"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3"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3"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3"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3"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3"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3"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3"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3"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3"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3"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3"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3"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3"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3"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3"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3"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3"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3"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3"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3"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3"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3"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3"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3"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3"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3"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3"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3"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3"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4"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4"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4"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4"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4"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4"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4"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4"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4"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4"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4"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4"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4"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4"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4"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4"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4"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4"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6" t="str">
        <f ca="true">+IF(OFFSET('Water Data'!$C$28,0,10*ROW('Water Data'!C182))="","",OFFSET('Water Data'!$C$28,0,10*ROW('Water Data'!C182)))</f>
        <v/>
      </c>
      <c r="BT188" s="36" t="str">
        <f ca="true">+IF(OFFSET('Water Data'!$C$29,0,10*ROW('Water Data'!C182))="","",OFFSET('Water Data'!$C$29,0,10*ROW('Water Data'!C182)))</f>
        <v/>
      </c>
      <c r="BU188" s="36" t="str">
        <f ca="true">+IF(OFFSET('Water Data'!$C$30,0,10*ROW('Water Data'!C182))="","",OFFSET('Water Data'!$C$30,0,10*ROW('Water Data'!C182)))</f>
        <v/>
      </c>
      <c r="BV188" s="36" t="str">
        <f ca="true">+IF(OFFSET('Water Data'!$D$28,0,10*ROW('Water Data'!D182))="","",OFFSET('Water Data'!$D$28,0,10*ROW('Water Data'!D182)))</f>
        <v/>
      </c>
      <c r="BW188" s="36" t="str">
        <f ca="true">+IF(OFFSET('Water Data'!$D$29,0,10*ROW('Water Data'!D182))="","",OFFSET('Water Data'!$D$29,0,10*ROW('Water Data'!D182)))</f>
        <v/>
      </c>
      <c r="BX188" s="36" t="str">
        <f ca="true">+IF(OFFSET('Water Data'!$D$30,0,10*ROW('Water Data'!D182))="","",OFFSET('Water Data'!$D$30,0,10*ROW('Water Data'!D182)))</f>
        <v/>
      </c>
      <c r="BY188" s="36" t="str">
        <f ca="true">+IF(OFFSET('Water Data'!$E$28,0,10*ROW('Water Data'!E182))="","",OFFSET('Water Data'!$E$28,0,10*ROW('Water Data'!E182)))</f>
        <v/>
      </c>
      <c r="BZ188" s="36" t="str">
        <f ca="true">+IF(OFFSET('Water Data'!$E$29,0,10*ROW('Water Data'!E182))="","",OFFSET('Water Data'!$E$29,0,10*ROW('Water Data'!E182)))</f>
        <v/>
      </c>
      <c r="CA188" s="36" t="str">
        <f ca="true">+IF(OFFSET('Water Data'!$E$30,0,10*ROW('Water Data'!E182))="","",OFFSET('Water Data'!$E$30,0,10*ROW('Water Data'!E182)))</f>
        <v/>
      </c>
      <c r="CB188" s="36" t="str">
        <f ca="true">+IF(OFFSET('Water Data'!$F$28,0,10*ROW('Water Data'!F182))="","",OFFSET('Water Data'!$F$28,0,10*ROW('Water Data'!F182)))</f>
        <v/>
      </c>
      <c r="CC188" s="36" t="str">
        <f ca="true">+IF(OFFSET('Water Data'!$F$29,0,10*ROW('Water Data'!F182))="","",OFFSET('Water Data'!$F$29,0,10*ROW('Water Data'!F182)))</f>
        <v/>
      </c>
      <c r="CD188" s="36" t="str">
        <f ca="true">+IF(OFFSET('Water Data'!$F$30,0,10*ROW('Water Data'!F182))="","",OFFSET('Water Data'!$F$30,0,10*ROW('Water Data'!F182)))</f>
        <v/>
      </c>
      <c r="CE188" s="36" t="str">
        <f ca="true">+IF(OFFSET('Water Data'!$G$28,0,10*ROW('Water Data'!G182))="","",OFFSET('Water Data'!$G$28,0,10*ROW('Water Data'!G182)))</f>
        <v/>
      </c>
      <c r="CF188" s="36" t="str">
        <f ca="true">+IF(OFFSET('Water Data'!$G$29,0,10*ROW('Water Data'!G182))="","",OFFSET('Water Data'!$G$29,0,10*ROW('Water Data'!G182)))</f>
        <v/>
      </c>
      <c r="CG188" s="36" t="str">
        <f ca="true">+IF(OFFSET('Water Data'!$G$30,0,10*ROW('Water Data'!G182))="","",OFFSET('Water Data'!$G$30,0,10*ROW('Water Data'!G182)))</f>
        <v/>
      </c>
      <c r="CH188" s="36" t="str">
        <f ca="true">+IF(OFFSET('Water Data'!$H$28,0,10*ROW('Water Data'!H182))="","",OFFSET('Water Data'!$H$28,0,10*ROW('Water Data'!H182)))</f>
        <v/>
      </c>
      <c r="CI188" s="36" t="str">
        <f ca="true">+IF(OFFSET('Water Data'!$H$29,0,10*ROW('Water Data'!H182))="","",OFFSET('Water Data'!$H$29,0,10*ROW('Water Data'!H182)))</f>
        <v/>
      </c>
      <c r="CJ188" s="36" t="str">
        <f ca="true">+IF(OFFSET('Water Data'!$H$30,0,10*ROW('Water Data'!H182))="","",OFFSET('Water Data'!$H$30,0,10*ROW('Water Data'!H182)))</f>
        <v/>
      </c>
      <c r="CK188" s="36" t="str">
        <f ca="true">+IF(OFFSET('Sanitation Data'!$C$29,0,10*ROW('Sanitation Data'!C182))="","",OFFSET('Sanitation Data'!$C$29,0,10*ROW('Sanitation Data'!C182)))</f>
        <v/>
      </c>
      <c r="CL188" s="36" t="str">
        <f ca="true">+IF(OFFSET('Sanitation Data'!$C$30,0,10*ROW('Sanitation Data'!C182))="","",OFFSET('Sanitation Data'!$C$30,0,10*ROW('Sanitation Data'!C182)))</f>
        <v/>
      </c>
      <c r="CM188" s="36" t="str">
        <f ca="true">+IF(OFFSET('Sanitation Data'!$C$31,0,10*ROW('Sanitation Data'!C182))="","",OFFSET('Sanitation Data'!$C$31,0,10*ROW('Sanitation Data'!C182)))</f>
        <v/>
      </c>
      <c r="CN188" s="36" t="str">
        <f ca="true">+IF(OFFSET('Sanitation Data'!$C$32,0,10*ROW('Sanitation Data'!C182))="","",OFFSET('Sanitation Data'!$C$32,0,10*ROW('Sanitation Data'!C182)))</f>
        <v/>
      </c>
      <c r="CO188" s="36" t="str">
        <f ca="true">+IF(OFFSET('Sanitation Data'!$C$33,0,10*ROW('Sanitation Data'!C182))="","",OFFSET('Sanitation Data'!$C$33,0,10*ROW('Sanitation Data'!C182)))</f>
        <v/>
      </c>
      <c r="CP188" s="36" t="str">
        <f ca="true">+IF(OFFSET('Sanitation Data'!$D$29,0,10*ROW('Sanitation Data'!D182))="","",OFFSET('Sanitation Data'!$D$29,0,10*ROW('Sanitation Data'!D182)))</f>
        <v/>
      </c>
      <c r="CQ188" s="36" t="str">
        <f ca="true">+IF(OFFSET('Sanitation Data'!$D$30,0,10*ROW('Sanitation Data'!D182))="","",OFFSET('Sanitation Data'!$D$30,0,10*ROW('Sanitation Data'!D182)))</f>
        <v/>
      </c>
      <c r="CR188" s="36" t="str">
        <f ca="true">+IF(OFFSET('Sanitation Data'!$D$31,0,10*ROW('Sanitation Data'!D182))="","",OFFSET('Sanitation Data'!$D$31,0,10*ROW('Sanitation Data'!D182)))</f>
        <v/>
      </c>
      <c r="CS188" s="36" t="str">
        <f ca="true">+IF(OFFSET('Sanitation Data'!$D$32,0,10*ROW('Sanitation Data'!D182))="","",OFFSET('Sanitation Data'!$D$32,0,10*ROW('Sanitation Data'!D182)))</f>
        <v/>
      </c>
      <c r="CT188" s="36" t="str">
        <f ca="true">+IF(OFFSET('Sanitation Data'!$D$33,0,10*ROW('Sanitation Data'!D182))="","",OFFSET('Sanitation Data'!$D$33,0,10*ROW('Sanitation Data'!D182)))</f>
        <v/>
      </c>
      <c r="CU188" s="36" t="str">
        <f ca="true">+IF(OFFSET('Sanitation Data'!$E$29,0,10*ROW('Sanitation Data'!E182))="","",OFFSET('Sanitation Data'!$E$29,0,10*ROW('Sanitation Data'!E182)))</f>
        <v/>
      </c>
      <c r="CV188" s="36" t="str">
        <f ca="true">+IF(OFFSET('Sanitation Data'!$E$30,0,10*ROW('Sanitation Data'!E182))="","",OFFSET('Sanitation Data'!$E$30,0,10*ROW('Sanitation Data'!E182)))</f>
        <v/>
      </c>
      <c r="CW188" s="36" t="str">
        <f ca="true">+IF(OFFSET('Sanitation Data'!$E$31,0,10*ROW('Sanitation Data'!E182))="","",OFFSET('Sanitation Data'!$E$31,0,10*ROW('Sanitation Data'!E182)))</f>
        <v/>
      </c>
      <c r="CX188" s="36" t="str">
        <f ca="true">+IF(OFFSET('Sanitation Data'!$E$32,0,10*ROW('Sanitation Data'!E182))="","",OFFSET('Sanitation Data'!$E$32,0,10*ROW('Sanitation Data'!E182)))</f>
        <v/>
      </c>
      <c r="CY188" s="36" t="str">
        <f ca="true">+IF(OFFSET('Sanitation Data'!$E$33,0,10*ROW('Sanitation Data'!E182))="","",OFFSET('Sanitation Data'!$E$33,0,10*ROW('Sanitation Data'!E182)))</f>
        <v/>
      </c>
      <c r="CZ188" s="36" t="str">
        <f ca="true">+IF(OFFSET('Sanitation Data'!$F$29,0,10*ROW('Sanitation Data'!F182))="","",OFFSET('Sanitation Data'!$F$29,0,10*ROW('Sanitation Data'!F182)))</f>
        <v/>
      </c>
      <c r="DA188" s="36" t="str">
        <f ca="true">+IF(OFFSET('Sanitation Data'!$F$30,0,10*ROW('Sanitation Data'!F182))="","",OFFSET('Sanitation Data'!$F$30,0,10*ROW('Sanitation Data'!F182)))</f>
        <v/>
      </c>
      <c r="DB188" s="36" t="str">
        <f ca="true">+IF(OFFSET('Sanitation Data'!$F$31,0,10*ROW('Sanitation Data'!F182))="","",OFFSET('Sanitation Data'!$F$31,0,10*ROW('Sanitation Data'!F182)))</f>
        <v/>
      </c>
      <c r="DC188" s="36" t="str">
        <f ca="true">+IF(OFFSET('Sanitation Data'!$F$32,0,10*ROW('Sanitation Data'!F182))="","",OFFSET('Sanitation Data'!$F$32,0,10*ROW('Sanitation Data'!F182)))</f>
        <v/>
      </c>
      <c r="DD188" s="36" t="str">
        <f ca="true">+IF(OFFSET('Sanitation Data'!$F$33,0,10*ROW('Sanitation Data'!F182))="","",OFFSET('Sanitation Data'!$F$33,0,10*ROW('Sanitation Data'!F182)))</f>
        <v/>
      </c>
      <c r="DE188" s="36" t="str">
        <f ca="true">+IF(OFFSET('Sanitation Data'!$G$29,0,10*ROW('Sanitation Data'!G182))="","",OFFSET('Sanitation Data'!$G$29,0,10*ROW('Sanitation Data'!G182)))</f>
        <v/>
      </c>
      <c r="DF188" s="36" t="str">
        <f ca="true">+IF(OFFSET('Sanitation Data'!$G$30,0,10*ROW('Sanitation Data'!G182))="","",OFFSET('Sanitation Data'!$G$30,0,10*ROW('Sanitation Data'!G182)))</f>
        <v/>
      </c>
      <c r="DG188" s="36" t="str">
        <f ca="true">+IF(OFFSET('Sanitation Data'!$G$31,0,10*ROW('Sanitation Data'!G182))="","",OFFSET('Sanitation Data'!$G$31,0,10*ROW('Sanitation Data'!G182)))</f>
        <v/>
      </c>
      <c r="DH188" s="36" t="str">
        <f ca="true">+IF(OFFSET('Sanitation Data'!$G$32,0,10*ROW('Sanitation Data'!G182))="","",OFFSET('Sanitation Data'!$G$32,0,10*ROW('Sanitation Data'!G182)))</f>
        <v/>
      </c>
      <c r="DI188" s="36" t="str">
        <f ca="true">+IF(OFFSET('Sanitation Data'!$G$33,0,10*ROW('Sanitation Data'!G182))="","",OFFSET('Sanitation Data'!$G$33,0,10*ROW('Sanitation Data'!G182)))</f>
        <v/>
      </c>
      <c r="DJ188" s="36" t="str">
        <f ca="true">+IF(OFFSET('Sanitation Data'!$H$29,0,10*ROW('Sanitation Data'!H182))="","",OFFSET('Sanitation Data'!$H$29,0,10*ROW('Sanitation Data'!H182)))</f>
        <v/>
      </c>
      <c r="DK188" s="36" t="str">
        <f ca="true">+IF(OFFSET('Sanitation Data'!$H$30,0,10*ROW('Sanitation Data'!H182))="","",OFFSET('Sanitation Data'!$H$30,0,10*ROW('Sanitation Data'!H182)))</f>
        <v/>
      </c>
      <c r="DL188" s="36" t="str">
        <f ca="true">+IF(OFFSET('Sanitation Data'!$H$31,0,10*ROW('Sanitation Data'!H182))="","",OFFSET('Sanitation Data'!$H$31,0,10*ROW('Sanitation Data'!H182)))</f>
        <v/>
      </c>
      <c r="DM188" s="36" t="str">
        <f ca="true">+IF(OFFSET('Sanitation Data'!$H$32,0,10*ROW('Sanitation Data'!H182))="","",OFFSET('Sanitation Data'!$H$32,0,10*ROW('Sanitation Data'!H182)))</f>
        <v/>
      </c>
      <c r="DN188" s="36" t="str">
        <f ca="true">+IF(OFFSET('Sanitation Data'!$H$33,0,10*ROW('Sanitation Data'!H182))="","",OFFSET('Sanitation Data'!$H$33,0,10*ROW('Sanitation Data'!H182)))</f>
        <v/>
      </c>
      <c r="DO188" s="36" t="str">
        <f ca="true">+IF(OFFSET('Hygiene Data'!$C$12,0,10*ROW('Hygiene Data'!C182))="","",OFFSET('Hygiene Data'!$C$12,0,10*ROW('Hygiene Data'!C182)))</f>
        <v/>
      </c>
      <c r="DP188" s="36" t="str">
        <f ca="true">+IF(OFFSET('Hygiene Data'!$C$13,0,10*ROW('Hygiene Data'!C182))="","",OFFSET('Hygiene Data'!$C$13,0,10*ROW('Hygiene Data'!C182)))</f>
        <v/>
      </c>
      <c r="DQ188" s="36" t="str">
        <f ca="true">+IF(OFFSET('Hygiene Data'!$C$14,0,10*ROW('Hygiene Data'!C182))="","",OFFSET('Hygiene Data'!$C$14,0,10*ROW('Hygiene Data'!C182)))</f>
        <v/>
      </c>
      <c r="DR188" s="36" t="str">
        <f ca="true">+IF(OFFSET('Hygiene Data'!$D$12,0,10*ROW('Hygiene Data'!D182))="","",OFFSET('Hygiene Data'!$D$12,0,10*ROW('Hygiene Data'!D182)))</f>
        <v/>
      </c>
      <c r="DS188" s="36" t="str">
        <f ca="true">+IF(OFFSET('Hygiene Data'!$D$13,0,10*ROW('Hygiene Data'!D182))="","",OFFSET('Hygiene Data'!$D$13,0,10*ROW('Hygiene Data'!D182)))</f>
        <v/>
      </c>
      <c r="DT188" s="36" t="str">
        <f ca="true">+IF(OFFSET('Hygiene Data'!$D$14,0,10*ROW('Hygiene Data'!D182))="","",OFFSET('Hygiene Data'!$D$14,0,10*ROW('Hygiene Data'!D182)))</f>
        <v/>
      </c>
      <c r="DU188" s="36" t="str">
        <f ca="true">+IF(OFFSET('Hygiene Data'!$E$12,0,10*ROW('Hygiene Data'!E182))="","",OFFSET('Hygiene Data'!$E$12,0,10*ROW('Hygiene Data'!E182)))</f>
        <v/>
      </c>
      <c r="DV188" s="36" t="str">
        <f ca="true">+IF(OFFSET('Hygiene Data'!$E$13,0,10*ROW('Hygiene Data'!E182))="","",OFFSET('Hygiene Data'!$E$13,0,10*ROW('Hygiene Data'!E182)))</f>
        <v/>
      </c>
      <c r="DW188" s="36" t="str">
        <f ca="true">+IF(OFFSET('Hygiene Data'!$E$14,0,10*ROW('Hygiene Data'!E182))="","",OFFSET('Hygiene Data'!$E$14,0,10*ROW('Hygiene Data'!E182)))</f>
        <v/>
      </c>
      <c r="DX188" s="36" t="str">
        <f ca="true">+IF(OFFSET('Hygiene Data'!$F$12,0,10*ROW('Hygiene Data'!F182))="","",OFFSET('Hygiene Data'!$F$12,0,10*ROW('Hygiene Data'!F182)))</f>
        <v/>
      </c>
      <c r="DY188" s="36" t="str">
        <f ca="true">+IF(OFFSET('Hygiene Data'!$F$13,0,10*ROW('Hygiene Data'!F182))="","",OFFSET('Hygiene Data'!$F$13,0,10*ROW('Hygiene Data'!F182)))</f>
        <v/>
      </c>
      <c r="DZ188" s="36" t="str">
        <f ca="true">+IF(OFFSET('Hygiene Data'!$F$14,0,10*ROW('Hygiene Data'!F182))="","",OFFSET('Hygiene Data'!$F$14,0,10*ROW('Hygiene Data'!F182)))</f>
        <v/>
      </c>
      <c r="EA188" s="36" t="str">
        <f ca="true">+IF(OFFSET('Hygiene Data'!$G$12,0,10*ROW('Hygiene Data'!G182))="","",OFFSET('Hygiene Data'!$G$12,0,10*ROW('Hygiene Data'!G182)))</f>
        <v/>
      </c>
      <c r="EB188" s="36" t="str">
        <f ca="true">+IF(OFFSET('Hygiene Data'!$G$13,0,10*ROW('Hygiene Data'!G182))="","",OFFSET('Hygiene Data'!$G$13,0,10*ROW('Hygiene Data'!G182)))</f>
        <v/>
      </c>
      <c r="EC188" s="36" t="str">
        <f ca="true">+IF(OFFSET('Hygiene Data'!$G$14,0,10*ROW('Hygiene Data'!G182))="","",OFFSET('Hygiene Data'!$G$14,0,10*ROW('Hygiene Data'!G182)))</f>
        <v/>
      </c>
      <c r="ED188" s="36" t="str">
        <f ca="true">+IF(OFFSET('Hygiene Data'!$H$12,0,10*ROW('Hygiene Data'!H182))="","",OFFSET('Hygiene Data'!$H$12,0,10*ROW('Hygiene Data'!H182)))</f>
        <v/>
      </c>
      <c r="EE188" s="36" t="str">
        <f ca="true">+IF(OFFSET('Hygiene Data'!$H$13,0,10*ROW('Hygiene Data'!H182))="","",OFFSET('Hygiene Data'!$H$13,0,10*ROW('Hygiene Data'!H182)))</f>
        <v/>
      </c>
      <c r="EF188" s="36" t="str">
        <f ca="true">+IF(OFFSET('Hygiene Data'!$H$14,0,10*ROW('Hygiene Data'!H182))="","",OFFSET('Hygiene Data'!$H$14,0,10*ROW('Hygiene Data'!H182)))</f>
        <v/>
      </c>
    </row>
    <row r="189" x14ac:dyDescent="0.2">
      <c r="A189" s="59" t="str">
        <f ca="true">+IF(OFFSET('Water Data'!$B$1,0,10*ROW('Water Data'!B186))="","",OFFSET('Water Data'!$B$1,0,10*ROW('Water Data'!B186)))</f>
        <v/>
      </c>
      <c r="B189" s="59" t="str">
        <f ca="true">+IF(OFFSET('Water Data'!$A$3,0,10*ROW('Water Data'!A186))="","",OFFSET('Water Data'!$A$3,0,10*ROW('Water Data'!A186)))</f>
        <v/>
      </c>
      <c r="C189" s="59" t="str">
        <f ca="true">+IF(OFFSET('Water Data'!$C$3,0,10*ROW('Water Data'!C186))="","",OFFSET('Water Data'!$C$3,0,10*ROW('Water Data'!C186)))</f>
        <v/>
      </c>
      <c r="D189" s="252"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52"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52"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52"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52"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52"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52"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52"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52"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52"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52"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52"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52"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52"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52"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52"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52"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52"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3"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3"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3"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3"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3"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3"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3"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3"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3"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3"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3"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3"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3"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3"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3"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3"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3"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3"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3"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3"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3"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3"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3"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3"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3"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3"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3"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3"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3"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3"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4"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4"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4"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4"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4"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4"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4"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4"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4"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4"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4"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4"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4"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4"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4"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4"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4"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4"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6" t="str">
        <f ca="true">+IF(OFFSET('Water Data'!$C$28,0,10*ROW('Water Data'!C183))="","",OFFSET('Water Data'!$C$28,0,10*ROW('Water Data'!C183)))</f>
        <v/>
      </c>
      <c r="BT189" s="36" t="str">
        <f ca="true">+IF(OFFSET('Water Data'!$C$29,0,10*ROW('Water Data'!C183))="","",OFFSET('Water Data'!$C$29,0,10*ROW('Water Data'!C183)))</f>
        <v/>
      </c>
      <c r="BU189" s="36" t="str">
        <f ca="true">+IF(OFFSET('Water Data'!$C$30,0,10*ROW('Water Data'!C183))="","",OFFSET('Water Data'!$C$30,0,10*ROW('Water Data'!C183)))</f>
        <v/>
      </c>
      <c r="BV189" s="36" t="str">
        <f ca="true">+IF(OFFSET('Water Data'!$D$28,0,10*ROW('Water Data'!D183))="","",OFFSET('Water Data'!$D$28,0,10*ROW('Water Data'!D183)))</f>
        <v/>
      </c>
      <c r="BW189" s="36" t="str">
        <f ca="true">+IF(OFFSET('Water Data'!$D$29,0,10*ROW('Water Data'!D183))="","",OFFSET('Water Data'!$D$29,0,10*ROW('Water Data'!D183)))</f>
        <v/>
      </c>
      <c r="BX189" s="36" t="str">
        <f ca="true">+IF(OFFSET('Water Data'!$D$30,0,10*ROW('Water Data'!D183))="","",OFFSET('Water Data'!$D$30,0,10*ROW('Water Data'!D183)))</f>
        <v/>
      </c>
      <c r="BY189" s="36" t="str">
        <f ca="true">+IF(OFFSET('Water Data'!$E$28,0,10*ROW('Water Data'!E183))="","",OFFSET('Water Data'!$E$28,0,10*ROW('Water Data'!E183)))</f>
        <v/>
      </c>
      <c r="BZ189" s="36" t="str">
        <f ca="true">+IF(OFFSET('Water Data'!$E$29,0,10*ROW('Water Data'!E183))="","",OFFSET('Water Data'!$E$29,0,10*ROW('Water Data'!E183)))</f>
        <v/>
      </c>
      <c r="CA189" s="36" t="str">
        <f ca="true">+IF(OFFSET('Water Data'!$E$30,0,10*ROW('Water Data'!E183))="","",OFFSET('Water Data'!$E$30,0,10*ROW('Water Data'!E183)))</f>
        <v/>
      </c>
      <c r="CB189" s="36" t="str">
        <f ca="true">+IF(OFFSET('Water Data'!$F$28,0,10*ROW('Water Data'!F183))="","",OFFSET('Water Data'!$F$28,0,10*ROW('Water Data'!F183)))</f>
        <v/>
      </c>
      <c r="CC189" s="36" t="str">
        <f ca="true">+IF(OFFSET('Water Data'!$F$29,0,10*ROW('Water Data'!F183))="","",OFFSET('Water Data'!$F$29,0,10*ROW('Water Data'!F183)))</f>
        <v/>
      </c>
      <c r="CD189" s="36" t="str">
        <f ca="true">+IF(OFFSET('Water Data'!$F$30,0,10*ROW('Water Data'!F183))="","",OFFSET('Water Data'!$F$30,0,10*ROW('Water Data'!F183)))</f>
        <v/>
      </c>
      <c r="CE189" s="36" t="str">
        <f ca="true">+IF(OFFSET('Water Data'!$G$28,0,10*ROW('Water Data'!G183))="","",OFFSET('Water Data'!$G$28,0,10*ROW('Water Data'!G183)))</f>
        <v/>
      </c>
      <c r="CF189" s="36" t="str">
        <f ca="true">+IF(OFFSET('Water Data'!$G$29,0,10*ROW('Water Data'!G183))="","",OFFSET('Water Data'!$G$29,0,10*ROW('Water Data'!G183)))</f>
        <v/>
      </c>
      <c r="CG189" s="36" t="str">
        <f ca="true">+IF(OFFSET('Water Data'!$G$30,0,10*ROW('Water Data'!G183))="","",OFFSET('Water Data'!$G$30,0,10*ROW('Water Data'!G183)))</f>
        <v/>
      </c>
      <c r="CH189" s="36" t="str">
        <f ca="true">+IF(OFFSET('Water Data'!$H$28,0,10*ROW('Water Data'!H183))="","",OFFSET('Water Data'!$H$28,0,10*ROW('Water Data'!H183)))</f>
        <v/>
      </c>
      <c r="CI189" s="36" t="str">
        <f ca="true">+IF(OFFSET('Water Data'!$H$29,0,10*ROW('Water Data'!H183))="","",OFFSET('Water Data'!$H$29,0,10*ROW('Water Data'!H183)))</f>
        <v/>
      </c>
      <c r="CJ189" s="36" t="str">
        <f ca="true">+IF(OFFSET('Water Data'!$H$30,0,10*ROW('Water Data'!H183))="","",OFFSET('Water Data'!$H$30,0,10*ROW('Water Data'!H183)))</f>
        <v/>
      </c>
      <c r="CK189" s="36" t="str">
        <f ca="true">+IF(OFFSET('Sanitation Data'!$C$29,0,10*ROW('Sanitation Data'!C183))="","",OFFSET('Sanitation Data'!$C$29,0,10*ROW('Sanitation Data'!C183)))</f>
        <v/>
      </c>
      <c r="CL189" s="36" t="str">
        <f ca="true">+IF(OFFSET('Sanitation Data'!$C$30,0,10*ROW('Sanitation Data'!C183))="","",OFFSET('Sanitation Data'!$C$30,0,10*ROW('Sanitation Data'!C183)))</f>
        <v/>
      </c>
      <c r="CM189" s="36" t="str">
        <f ca="true">+IF(OFFSET('Sanitation Data'!$C$31,0,10*ROW('Sanitation Data'!C183))="","",OFFSET('Sanitation Data'!$C$31,0,10*ROW('Sanitation Data'!C183)))</f>
        <v/>
      </c>
      <c r="CN189" s="36" t="str">
        <f ca="true">+IF(OFFSET('Sanitation Data'!$C$32,0,10*ROW('Sanitation Data'!C183))="","",OFFSET('Sanitation Data'!$C$32,0,10*ROW('Sanitation Data'!C183)))</f>
        <v/>
      </c>
      <c r="CO189" s="36" t="str">
        <f ca="true">+IF(OFFSET('Sanitation Data'!$C$33,0,10*ROW('Sanitation Data'!C183))="","",OFFSET('Sanitation Data'!$C$33,0,10*ROW('Sanitation Data'!C183)))</f>
        <v/>
      </c>
      <c r="CP189" s="36" t="str">
        <f ca="true">+IF(OFFSET('Sanitation Data'!$D$29,0,10*ROW('Sanitation Data'!D183))="","",OFFSET('Sanitation Data'!$D$29,0,10*ROW('Sanitation Data'!D183)))</f>
        <v/>
      </c>
      <c r="CQ189" s="36" t="str">
        <f ca="true">+IF(OFFSET('Sanitation Data'!$D$30,0,10*ROW('Sanitation Data'!D183))="","",OFFSET('Sanitation Data'!$D$30,0,10*ROW('Sanitation Data'!D183)))</f>
        <v/>
      </c>
      <c r="CR189" s="36" t="str">
        <f ca="true">+IF(OFFSET('Sanitation Data'!$D$31,0,10*ROW('Sanitation Data'!D183))="","",OFFSET('Sanitation Data'!$D$31,0,10*ROW('Sanitation Data'!D183)))</f>
        <v/>
      </c>
      <c r="CS189" s="36" t="str">
        <f ca="true">+IF(OFFSET('Sanitation Data'!$D$32,0,10*ROW('Sanitation Data'!D183))="","",OFFSET('Sanitation Data'!$D$32,0,10*ROW('Sanitation Data'!D183)))</f>
        <v/>
      </c>
      <c r="CT189" s="36" t="str">
        <f ca="true">+IF(OFFSET('Sanitation Data'!$D$33,0,10*ROW('Sanitation Data'!D183))="","",OFFSET('Sanitation Data'!$D$33,0,10*ROW('Sanitation Data'!D183)))</f>
        <v/>
      </c>
      <c r="CU189" s="36" t="str">
        <f ca="true">+IF(OFFSET('Sanitation Data'!$E$29,0,10*ROW('Sanitation Data'!E183))="","",OFFSET('Sanitation Data'!$E$29,0,10*ROW('Sanitation Data'!E183)))</f>
        <v/>
      </c>
      <c r="CV189" s="36" t="str">
        <f ca="true">+IF(OFFSET('Sanitation Data'!$E$30,0,10*ROW('Sanitation Data'!E183))="","",OFFSET('Sanitation Data'!$E$30,0,10*ROW('Sanitation Data'!E183)))</f>
        <v/>
      </c>
      <c r="CW189" s="36" t="str">
        <f ca="true">+IF(OFFSET('Sanitation Data'!$E$31,0,10*ROW('Sanitation Data'!E183))="","",OFFSET('Sanitation Data'!$E$31,0,10*ROW('Sanitation Data'!E183)))</f>
        <v/>
      </c>
      <c r="CX189" s="36" t="str">
        <f ca="true">+IF(OFFSET('Sanitation Data'!$E$32,0,10*ROW('Sanitation Data'!E183))="","",OFFSET('Sanitation Data'!$E$32,0,10*ROW('Sanitation Data'!E183)))</f>
        <v/>
      </c>
      <c r="CY189" s="36" t="str">
        <f ca="true">+IF(OFFSET('Sanitation Data'!$E$33,0,10*ROW('Sanitation Data'!E183))="","",OFFSET('Sanitation Data'!$E$33,0,10*ROW('Sanitation Data'!E183)))</f>
        <v/>
      </c>
      <c r="CZ189" s="36" t="str">
        <f ca="true">+IF(OFFSET('Sanitation Data'!$F$29,0,10*ROW('Sanitation Data'!F183))="","",OFFSET('Sanitation Data'!$F$29,0,10*ROW('Sanitation Data'!F183)))</f>
        <v/>
      </c>
      <c r="DA189" s="36" t="str">
        <f ca="true">+IF(OFFSET('Sanitation Data'!$F$30,0,10*ROW('Sanitation Data'!F183))="","",OFFSET('Sanitation Data'!$F$30,0,10*ROW('Sanitation Data'!F183)))</f>
        <v/>
      </c>
      <c r="DB189" s="36" t="str">
        <f ca="true">+IF(OFFSET('Sanitation Data'!$F$31,0,10*ROW('Sanitation Data'!F183))="","",OFFSET('Sanitation Data'!$F$31,0,10*ROW('Sanitation Data'!F183)))</f>
        <v/>
      </c>
      <c r="DC189" s="36" t="str">
        <f ca="true">+IF(OFFSET('Sanitation Data'!$F$32,0,10*ROW('Sanitation Data'!F183))="","",OFFSET('Sanitation Data'!$F$32,0,10*ROW('Sanitation Data'!F183)))</f>
        <v/>
      </c>
      <c r="DD189" s="36" t="str">
        <f ca="true">+IF(OFFSET('Sanitation Data'!$F$33,0,10*ROW('Sanitation Data'!F183))="","",OFFSET('Sanitation Data'!$F$33,0,10*ROW('Sanitation Data'!F183)))</f>
        <v/>
      </c>
      <c r="DE189" s="36" t="str">
        <f ca="true">+IF(OFFSET('Sanitation Data'!$G$29,0,10*ROW('Sanitation Data'!G183))="","",OFFSET('Sanitation Data'!$G$29,0,10*ROW('Sanitation Data'!G183)))</f>
        <v/>
      </c>
      <c r="DF189" s="36" t="str">
        <f ca="true">+IF(OFFSET('Sanitation Data'!$G$30,0,10*ROW('Sanitation Data'!G183))="","",OFFSET('Sanitation Data'!$G$30,0,10*ROW('Sanitation Data'!G183)))</f>
        <v/>
      </c>
      <c r="DG189" s="36" t="str">
        <f ca="true">+IF(OFFSET('Sanitation Data'!$G$31,0,10*ROW('Sanitation Data'!G183))="","",OFFSET('Sanitation Data'!$G$31,0,10*ROW('Sanitation Data'!G183)))</f>
        <v/>
      </c>
      <c r="DH189" s="36" t="str">
        <f ca="true">+IF(OFFSET('Sanitation Data'!$G$32,0,10*ROW('Sanitation Data'!G183))="","",OFFSET('Sanitation Data'!$G$32,0,10*ROW('Sanitation Data'!G183)))</f>
        <v/>
      </c>
      <c r="DI189" s="36" t="str">
        <f ca="true">+IF(OFFSET('Sanitation Data'!$G$33,0,10*ROW('Sanitation Data'!G183))="","",OFFSET('Sanitation Data'!$G$33,0,10*ROW('Sanitation Data'!G183)))</f>
        <v/>
      </c>
      <c r="DJ189" s="36" t="str">
        <f ca="true">+IF(OFFSET('Sanitation Data'!$H$29,0,10*ROW('Sanitation Data'!H183))="","",OFFSET('Sanitation Data'!$H$29,0,10*ROW('Sanitation Data'!H183)))</f>
        <v/>
      </c>
      <c r="DK189" s="36" t="str">
        <f ca="true">+IF(OFFSET('Sanitation Data'!$H$30,0,10*ROW('Sanitation Data'!H183))="","",OFFSET('Sanitation Data'!$H$30,0,10*ROW('Sanitation Data'!H183)))</f>
        <v/>
      </c>
      <c r="DL189" s="36" t="str">
        <f ca="true">+IF(OFFSET('Sanitation Data'!$H$31,0,10*ROW('Sanitation Data'!H183))="","",OFFSET('Sanitation Data'!$H$31,0,10*ROW('Sanitation Data'!H183)))</f>
        <v/>
      </c>
      <c r="DM189" s="36" t="str">
        <f ca="true">+IF(OFFSET('Sanitation Data'!$H$32,0,10*ROW('Sanitation Data'!H183))="","",OFFSET('Sanitation Data'!$H$32,0,10*ROW('Sanitation Data'!H183)))</f>
        <v/>
      </c>
      <c r="DN189" s="36" t="str">
        <f ca="true">+IF(OFFSET('Sanitation Data'!$H$33,0,10*ROW('Sanitation Data'!H183))="","",OFFSET('Sanitation Data'!$H$33,0,10*ROW('Sanitation Data'!H183)))</f>
        <v/>
      </c>
      <c r="DO189" s="36" t="str">
        <f ca="true">+IF(OFFSET('Hygiene Data'!$C$12,0,10*ROW('Hygiene Data'!C183))="","",OFFSET('Hygiene Data'!$C$12,0,10*ROW('Hygiene Data'!C183)))</f>
        <v/>
      </c>
      <c r="DP189" s="36" t="str">
        <f ca="true">+IF(OFFSET('Hygiene Data'!$C$13,0,10*ROW('Hygiene Data'!C183))="","",OFFSET('Hygiene Data'!$C$13,0,10*ROW('Hygiene Data'!C183)))</f>
        <v/>
      </c>
      <c r="DQ189" s="36" t="str">
        <f ca="true">+IF(OFFSET('Hygiene Data'!$C$14,0,10*ROW('Hygiene Data'!C183))="","",OFFSET('Hygiene Data'!$C$14,0,10*ROW('Hygiene Data'!C183)))</f>
        <v/>
      </c>
      <c r="DR189" s="36" t="str">
        <f ca="true">+IF(OFFSET('Hygiene Data'!$D$12,0,10*ROW('Hygiene Data'!D183))="","",OFFSET('Hygiene Data'!$D$12,0,10*ROW('Hygiene Data'!D183)))</f>
        <v/>
      </c>
      <c r="DS189" s="36" t="str">
        <f ca="true">+IF(OFFSET('Hygiene Data'!$D$13,0,10*ROW('Hygiene Data'!D183))="","",OFFSET('Hygiene Data'!$D$13,0,10*ROW('Hygiene Data'!D183)))</f>
        <v/>
      </c>
      <c r="DT189" s="36" t="str">
        <f ca="true">+IF(OFFSET('Hygiene Data'!$D$14,0,10*ROW('Hygiene Data'!D183))="","",OFFSET('Hygiene Data'!$D$14,0,10*ROW('Hygiene Data'!D183)))</f>
        <v/>
      </c>
      <c r="DU189" s="36" t="str">
        <f ca="true">+IF(OFFSET('Hygiene Data'!$E$12,0,10*ROW('Hygiene Data'!E183))="","",OFFSET('Hygiene Data'!$E$12,0,10*ROW('Hygiene Data'!E183)))</f>
        <v/>
      </c>
      <c r="DV189" s="36" t="str">
        <f ca="true">+IF(OFFSET('Hygiene Data'!$E$13,0,10*ROW('Hygiene Data'!E183))="","",OFFSET('Hygiene Data'!$E$13,0,10*ROW('Hygiene Data'!E183)))</f>
        <v/>
      </c>
      <c r="DW189" s="36" t="str">
        <f ca="true">+IF(OFFSET('Hygiene Data'!$E$14,0,10*ROW('Hygiene Data'!E183))="","",OFFSET('Hygiene Data'!$E$14,0,10*ROW('Hygiene Data'!E183)))</f>
        <v/>
      </c>
      <c r="DX189" s="36" t="str">
        <f ca="true">+IF(OFFSET('Hygiene Data'!$F$12,0,10*ROW('Hygiene Data'!F183))="","",OFFSET('Hygiene Data'!$F$12,0,10*ROW('Hygiene Data'!F183)))</f>
        <v/>
      </c>
      <c r="DY189" s="36" t="str">
        <f ca="true">+IF(OFFSET('Hygiene Data'!$F$13,0,10*ROW('Hygiene Data'!F183))="","",OFFSET('Hygiene Data'!$F$13,0,10*ROW('Hygiene Data'!F183)))</f>
        <v/>
      </c>
      <c r="DZ189" s="36" t="str">
        <f ca="true">+IF(OFFSET('Hygiene Data'!$F$14,0,10*ROW('Hygiene Data'!F183))="","",OFFSET('Hygiene Data'!$F$14,0,10*ROW('Hygiene Data'!F183)))</f>
        <v/>
      </c>
      <c r="EA189" s="36" t="str">
        <f ca="true">+IF(OFFSET('Hygiene Data'!$G$12,0,10*ROW('Hygiene Data'!G183))="","",OFFSET('Hygiene Data'!$G$12,0,10*ROW('Hygiene Data'!G183)))</f>
        <v/>
      </c>
      <c r="EB189" s="36" t="str">
        <f ca="true">+IF(OFFSET('Hygiene Data'!$G$13,0,10*ROW('Hygiene Data'!G183))="","",OFFSET('Hygiene Data'!$G$13,0,10*ROW('Hygiene Data'!G183)))</f>
        <v/>
      </c>
      <c r="EC189" s="36" t="str">
        <f ca="true">+IF(OFFSET('Hygiene Data'!$G$14,0,10*ROW('Hygiene Data'!G183))="","",OFFSET('Hygiene Data'!$G$14,0,10*ROW('Hygiene Data'!G183)))</f>
        <v/>
      </c>
      <c r="ED189" s="36" t="str">
        <f ca="true">+IF(OFFSET('Hygiene Data'!$H$12,0,10*ROW('Hygiene Data'!H183))="","",OFFSET('Hygiene Data'!$H$12,0,10*ROW('Hygiene Data'!H183)))</f>
        <v/>
      </c>
      <c r="EE189" s="36" t="str">
        <f ca="true">+IF(OFFSET('Hygiene Data'!$H$13,0,10*ROW('Hygiene Data'!H183))="","",OFFSET('Hygiene Data'!$H$13,0,10*ROW('Hygiene Data'!H183)))</f>
        <v/>
      </c>
      <c r="EF189" s="36" t="str">
        <f ca="true">+IF(OFFSET('Hygiene Data'!$H$14,0,10*ROW('Hygiene Data'!H183))="","",OFFSET('Hygiene Data'!$H$14,0,10*ROW('Hygiene Data'!H183)))</f>
        <v/>
      </c>
    </row>
    <row r="190" x14ac:dyDescent="0.2">
      <c r="A190" s="59" t="str">
        <f ca="true">+IF(OFFSET('Water Data'!$B$1,0,10*ROW('Water Data'!B187))="","",OFFSET('Water Data'!$B$1,0,10*ROW('Water Data'!B187)))</f>
        <v/>
      </c>
      <c r="B190" s="59" t="str">
        <f ca="true">+IF(OFFSET('Water Data'!$A$3,0,10*ROW('Water Data'!A187))="","",OFFSET('Water Data'!$A$3,0,10*ROW('Water Data'!A187)))</f>
        <v/>
      </c>
      <c r="C190" s="59" t="str">
        <f ca="true">+IF(OFFSET('Water Data'!$C$3,0,10*ROW('Water Data'!C187))="","",OFFSET('Water Data'!$C$3,0,10*ROW('Water Data'!C187)))</f>
        <v/>
      </c>
      <c r="D190" s="252"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52"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52"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52"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52"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52"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52"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52"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52"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52"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52"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52"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52"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52"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52"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52"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52"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52"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3"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3"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3"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3"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3"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3"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3"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3"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3"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3"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3"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3"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3"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3"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3"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3"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3"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3"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3"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3"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3"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3"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3"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3"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3"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3"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3"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3"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3"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3"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4"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4"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4"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4"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4"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4"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4"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4"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4"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4"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4"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4"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4"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4"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4"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4"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4"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4"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6" t="str">
        <f ca="true">+IF(OFFSET('Water Data'!$C$28,0,10*ROW('Water Data'!C184))="","",OFFSET('Water Data'!$C$28,0,10*ROW('Water Data'!C184)))</f>
        <v/>
      </c>
      <c r="BT190" s="36" t="str">
        <f ca="true">+IF(OFFSET('Water Data'!$C$29,0,10*ROW('Water Data'!C184))="","",OFFSET('Water Data'!$C$29,0,10*ROW('Water Data'!C184)))</f>
        <v/>
      </c>
      <c r="BU190" s="36" t="str">
        <f ca="true">+IF(OFFSET('Water Data'!$C$30,0,10*ROW('Water Data'!C184))="","",OFFSET('Water Data'!$C$30,0,10*ROW('Water Data'!C184)))</f>
        <v/>
      </c>
      <c r="BV190" s="36" t="str">
        <f ca="true">+IF(OFFSET('Water Data'!$D$28,0,10*ROW('Water Data'!D184))="","",OFFSET('Water Data'!$D$28,0,10*ROW('Water Data'!D184)))</f>
        <v/>
      </c>
      <c r="BW190" s="36" t="str">
        <f ca="true">+IF(OFFSET('Water Data'!$D$29,0,10*ROW('Water Data'!D184))="","",OFFSET('Water Data'!$D$29,0,10*ROW('Water Data'!D184)))</f>
        <v/>
      </c>
      <c r="BX190" s="36" t="str">
        <f ca="true">+IF(OFFSET('Water Data'!$D$30,0,10*ROW('Water Data'!D184))="","",OFFSET('Water Data'!$D$30,0,10*ROW('Water Data'!D184)))</f>
        <v/>
      </c>
      <c r="BY190" s="36" t="str">
        <f ca="true">+IF(OFFSET('Water Data'!$E$28,0,10*ROW('Water Data'!E184))="","",OFFSET('Water Data'!$E$28,0,10*ROW('Water Data'!E184)))</f>
        <v/>
      </c>
      <c r="BZ190" s="36" t="str">
        <f ca="true">+IF(OFFSET('Water Data'!$E$29,0,10*ROW('Water Data'!E184))="","",OFFSET('Water Data'!$E$29,0,10*ROW('Water Data'!E184)))</f>
        <v/>
      </c>
      <c r="CA190" s="36" t="str">
        <f ca="true">+IF(OFFSET('Water Data'!$E$30,0,10*ROW('Water Data'!E184))="","",OFFSET('Water Data'!$E$30,0,10*ROW('Water Data'!E184)))</f>
        <v/>
      </c>
      <c r="CB190" s="36" t="str">
        <f ca="true">+IF(OFFSET('Water Data'!$F$28,0,10*ROW('Water Data'!F184))="","",OFFSET('Water Data'!$F$28,0,10*ROW('Water Data'!F184)))</f>
        <v/>
      </c>
      <c r="CC190" s="36" t="str">
        <f ca="true">+IF(OFFSET('Water Data'!$F$29,0,10*ROW('Water Data'!F184))="","",OFFSET('Water Data'!$F$29,0,10*ROW('Water Data'!F184)))</f>
        <v/>
      </c>
      <c r="CD190" s="36" t="str">
        <f ca="true">+IF(OFFSET('Water Data'!$F$30,0,10*ROW('Water Data'!F184))="","",OFFSET('Water Data'!$F$30,0,10*ROW('Water Data'!F184)))</f>
        <v/>
      </c>
      <c r="CE190" s="36" t="str">
        <f ca="true">+IF(OFFSET('Water Data'!$G$28,0,10*ROW('Water Data'!G184))="","",OFFSET('Water Data'!$G$28,0,10*ROW('Water Data'!G184)))</f>
        <v/>
      </c>
      <c r="CF190" s="36" t="str">
        <f ca="true">+IF(OFFSET('Water Data'!$G$29,0,10*ROW('Water Data'!G184))="","",OFFSET('Water Data'!$G$29,0,10*ROW('Water Data'!G184)))</f>
        <v/>
      </c>
      <c r="CG190" s="36" t="str">
        <f ca="true">+IF(OFFSET('Water Data'!$G$30,0,10*ROW('Water Data'!G184))="","",OFFSET('Water Data'!$G$30,0,10*ROW('Water Data'!G184)))</f>
        <v/>
      </c>
      <c r="CH190" s="36" t="str">
        <f ca="true">+IF(OFFSET('Water Data'!$H$28,0,10*ROW('Water Data'!H184))="","",OFFSET('Water Data'!$H$28,0,10*ROW('Water Data'!H184)))</f>
        <v/>
      </c>
      <c r="CI190" s="36" t="str">
        <f ca="true">+IF(OFFSET('Water Data'!$H$29,0,10*ROW('Water Data'!H184))="","",OFFSET('Water Data'!$H$29,0,10*ROW('Water Data'!H184)))</f>
        <v/>
      </c>
      <c r="CJ190" s="36" t="str">
        <f ca="true">+IF(OFFSET('Water Data'!$H$30,0,10*ROW('Water Data'!H184))="","",OFFSET('Water Data'!$H$30,0,10*ROW('Water Data'!H184)))</f>
        <v/>
      </c>
      <c r="CK190" s="36" t="str">
        <f ca="true">+IF(OFFSET('Sanitation Data'!$C$29,0,10*ROW('Sanitation Data'!C184))="","",OFFSET('Sanitation Data'!$C$29,0,10*ROW('Sanitation Data'!C184)))</f>
        <v/>
      </c>
      <c r="CL190" s="36" t="str">
        <f ca="true">+IF(OFFSET('Sanitation Data'!$C$30,0,10*ROW('Sanitation Data'!C184))="","",OFFSET('Sanitation Data'!$C$30,0,10*ROW('Sanitation Data'!C184)))</f>
        <v/>
      </c>
      <c r="CM190" s="36" t="str">
        <f ca="true">+IF(OFFSET('Sanitation Data'!$C$31,0,10*ROW('Sanitation Data'!C184))="","",OFFSET('Sanitation Data'!$C$31,0,10*ROW('Sanitation Data'!C184)))</f>
        <v/>
      </c>
      <c r="CN190" s="36" t="str">
        <f ca="true">+IF(OFFSET('Sanitation Data'!$C$32,0,10*ROW('Sanitation Data'!C184))="","",OFFSET('Sanitation Data'!$C$32,0,10*ROW('Sanitation Data'!C184)))</f>
        <v/>
      </c>
      <c r="CO190" s="36" t="str">
        <f ca="true">+IF(OFFSET('Sanitation Data'!$C$33,0,10*ROW('Sanitation Data'!C184))="","",OFFSET('Sanitation Data'!$C$33,0,10*ROW('Sanitation Data'!C184)))</f>
        <v/>
      </c>
      <c r="CP190" s="36" t="str">
        <f ca="true">+IF(OFFSET('Sanitation Data'!$D$29,0,10*ROW('Sanitation Data'!D184))="","",OFFSET('Sanitation Data'!$D$29,0,10*ROW('Sanitation Data'!D184)))</f>
        <v/>
      </c>
      <c r="CQ190" s="36" t="str">
        <f ca="true">+IF(OFFSET('Sanitation Data'!$D$30,0,10*ROW('Sanitation Data'!D184))="","",OFFSET('Sanitation Data'!$D$30,0,10*ROW('Sanitation Data'!D184)))</f>
        <v/>
      </c>
      <c r="CR190" s="36" t="str">
        <f ca="true">+IF(OFFSET('Sanitation Data'!$D$31,0,10*ROW('Sanitation Data'!D184))="","",OFFSET('Sanitation Data'!$D$31,0,10*ROW('Sanitation Data'!D184)))</f>
        <v/>
      </c>
      <c r="CS190" s="36" t="str">
        <f ca="true">+IF(OFFSET('Sanitation Data'!$D$32,0,10*ROW('Sanitation Data'!D184))="","",OFFSET('Sanitation Data'!$D$32,0,10*ROW('Sanitation Data'!D184)))</f>
        <v/>
      </c>
      <c r="CT190" s="36" t="str">
        <f ca="true">+IF(OFFSET('Sanitation Data'!$D$33,0,10*ROW('Sanitation Data'!D184))="","",OFFSET('Sanitation Data'!$D$33,0,10*ROW('Sanitation Data'!D184)))</f>
        <v/>
      </c>
      <c r="CU190" s="36" t="str">
        <f ca="true">+IF(OFFSET('Sanitation Data'!$E$29,0,10*ROW('Sanitation Data'!E184))="","",OFFSET('Sanitation Data'!$E$29,0,10*ROW('Sanitation Data'!E184)))</f>
        <v/>
      </c>
      <c r="CV190" s="36" t="str">
        <f ca="true">+IF(OFFSET('Sanitation Data'!$E$30,0,10*ROW('Sanitation Data'!E184))="","",OFFSET('Sanitation Data'!$E$30,0,10*ROW('Sanitation Data'!E184)))</f>
        <v/>
      </c>
      <c r="CW190" s="36" t="str">
        <f ca="true">+IF(OFFSET('Sanitation Data'!$E$31,0,10*ROW('Sanitation Data'!E184))="","",OFFSET('Sanitation Data'!$E$31,0,10*ROW('Sanitation Data'!E184)))</f>
        <v/>
      </c>
      <c r="CX190" s="36" t="str">
        <f ca="true">+IF(OFFSET('Sanitation Data'!$E$32,0,10*ROW('Sanitation Data'!E184))="","",OFFSET('Sanitation Data'!$E$32,0,10*ROW('Sanitation Data'!E184)))</f>
        <v/>
      </c>
      <c r="CY190" s="36" t="str">
        <f ca="true">+IF(OFFSET('Sanitation Data'!$E$33,0,10*ROW('Sanitation Data'!E184))="","",OFFSET('Sanitation Data'!$E$33,0,10*ROW('Sanitation Data'!E184)))</f>
        <v/>
      </c>
      <c r="CZ190" s="36" t="str">
        <f ca="true">+IF(OFFSET('Sanitation Data'!$F$29,0,10*ROW('Sanitation Data'!F184))="","",OFFSET('Sanitation Data'!$F$29,0,10*ROW('Sanitation Data'!F184)))</f>
        <v/>
      </c>
      <c r="DA190" s="36" t="str">
        <f ca="true">+IF(OFFSET('Sanitation Data'!$F$30,0,10*ROW('Sanitation Data'!F184))="","",OFFSET('Sanitation Data'!$F$30,0,10*ROW('Sanitation Data'!F184)))</f>
        <v/>
      </c>
      <c r="DB190" s="36" t="str">
        <f ca="true">+IF(OFFSET('Sanitation Data'!$F$31,0,10*ROW('Sanitation Data'!F184))="","",OFFSET('Sanitation Data'!$F$31,0,10*ROW('Sanitation Data'!F184)))</f>
        <v/>
      </c>
      <c r="DC190" s="36" t="str">
        <f ca="true">+IF(OFFSET('Sanitation Data'!$F$32,0,10*ROW('Sanitation Data'!F184))="","",OFFSET('Sanitation Data'!$F$32,0,10*ROW('Sanitation Data'!F184)))</f>
        <v/>
      </c>
      <c r="DD190" s="36" t="str">
        <f ca="true">+IF(OFFSET('Sanitation Data'!$F$33,0,10*ROW('Sanitation Data'!F184))="","",OFFSET('Sanitation Data'!$F$33,0,10*ROW('Sanitation Data'!F184)))</f>
        <v/>
      </c>
      <c r="DE190" s="36" t="str">
        <f ca="true">+IF(OFFSET('Sanitation Data'!$G$29,0,10*ROW('Sanitation Data'!G184))="","",OFFSET('Sanitation Data'!$G$29,0,10*ROW('Sanitation Data'!G184)))</f>
        <v/>
      </c>
      <c r="DF190" s="36" t="str">
        <f ca="true">+IF(OFFSET('Sanitation Data'!$G$30,0,10*ROW('Sanitation Data'!G184))="","",OFFSET('Sanitation Data'!$G$30,0,10*ROW('Sanitation Data'!G184)))</f>
        <v/>
      </c>
      <c r="DG190" s="36" t="str">
        <f ca="true">+IF(OFFSET('Sanitation Data'!$G$31,0,10*ROW('Sanitation Data'!G184))="","",OFFSET('Sanitation Data'!$G$31,0,10*ROW('Sanitation Data'!G184)))</f>
        <v/>
      </c>
      <c r="DH190" s="36" t="str">
        <f ca="true">+IF(OFFSET('Sanitation Data'!$G$32,0,10*ROW('Sanitation Data'!G184))="","",OFFSET('Sanitation Data'!$G$32,0,10*ROW('Sanitation Data'!G184)))</f>
        <v/>
      </c>
      <c r="DI190" s="36" t="str">
        <f ca="true">+IF(OFFSET('Sanitation Data'!$G$33,0,10*ROW('Sanitation Data'!G184))="","",OFFSET('Sanitation Data'!$G$33,0,10*ROW('Sanitation Data'!G184)))</f>
        <v/>
      </c>
      <c r="DJ190" s="36" t="str">
        <f ca="true">+IF(OFFSET('Sanitation Data'!$H$29,0,10*ROW('Sanitation Data'!H184))="","",OFFSET('Sanitation Data'!$H$29,0,10*ROW('Sanitation Data'!H184)))</f>
        <v/>
      </c>
      <c r="DK190" s="36" t="str">
        <f ca="true">+IF(OFFSET('Sanitation Data'!$H$30,0,10*ROW('Sanitation Data'!H184))="","",OFFSET('Sanitation Data'!$H$30,0,10*ROW('Sanitation Data'!H184)))</f>
        <v/>
      </c>
      <c r="DL190" s="36" t="str">
        <f ca="true">+IF(OFFSET('Sanitation Data'!$H$31,0,10*ROW('Sanitation Data'!H184))="","",OFFSET('Sanitation Data'!$H$31,0,10*ROW('Sanitation Data'!H184)))</f>
        <v/>
      </c>
      <c r="DM190" s="36" t="str">
        <f ca="true">+IF(OFFSET('Sanitation Data'!$H$32,0,10*ROW('Sanitation Data'!H184))="","",OFFSET('Sanitation Data'!$H$32,0,10*ROW('Sanitation Data'!H184)))</f>
        <v/>
      </c>
      <c r="DN190" s="36" t="str">
        <f ca="true">+IF(OFFSET('Sanitation Data'!$H$33,0,10*ROW('Sanitation Data'!H184))="","",OFFSET('Sanitation Data'!$H$33,0,10*ROW('Sanitation Data'!H184)))</f>
        <v/>
      </c>
      <c r="DO190" s="36" t="str">
        <f ca="true">+IF(OFFSET('Hygiene Data'!$C$12,0,10*ROW('Hygiene Data'!C184))="","",OFFSET('Hygiene Data'!$C$12,0,10*ROW('Hygiene Data'!C184)))</f>
        <v/>
      </c>
      <c r="DP190" s="36" t="str">
        <f ca="true">+IF(OFFSET('Hygiene Data'!$C$13,0,10*ROW('Hygiene Data'!C184))="","",OFFSET('Hygiene Data'!$C$13,0,10*ROW('Hygiene Data'!C184)))</f>
        <v/>
      </c>
      <c r="DQ190" s="36" t="str">
        <f ca="true">+IF(OFFSET('Hygiene Data'!$C$14,0,10*ROW('Hygiene Data'!C184))="","",OFFSET('Hygiene Data'!$C$14,0,10*ROW('Hygiene Data'!C184)))</f>
        <v/>
      </c>
      <c r="DR190" s="36" t="str">
        <f ca="true">+IF(OFFSET('Hygiene Data'!$D$12,0,10*ROW('Hygiene Data'!D184))="","",OFFSET('Hygiene Data'!$D$12,0,10*ROW('Hygiene Data'!D184)))</f>
        <v/>
      </c>
      <c r="DS190" s="36" t="str">
        <f ca="true">+IF(OFFSET('Hygiene Data'!$D$13,0,10*ROW('Hygiene Data'!D184))="","",OFFSET('Hygiene Data'!$D$13,0,10*ROW('Hygiene Data'!D184)))</f>
        <v/>
      </c>
      <c r="DT190" s="36" t="str">
        <f ca="true">+IF(OFFSET('Hygiene Data'!$D$14,0,10*ROW('Hygiene Data'!D184))="","",OFFSET('Hygiene Data'!$D$14,0,10*ROW('Hygiene Data'!D184)))</f>
        <v/>
      </c>
      <c r="DU190" s="36" t="str">
        <f ca="true">+IF(OFFSET('Hygiene Data'!$E$12,0,10*ROW('Hygiene Data'!E184))="","",OFFSET('Hygiene Data'!$E$12,0,10*ROW('Hygiene Data'!E184)))</f>
        <v/>
      </c>
      <c r="DV190" s="36" t="str">
        <f ca="true">+IF(OFFSET('Hygiene Data'!$E$13,0,10*ROW('Hygiene Data'!E184))="","",OFFSET('Hygiene Data'!$E$13,0,10*ROW('Hygiene Data'!E184)))</f>
        <v/>
      </c>
      <c r="DW190" s="36" t="str">
        <f ca="true">+IF(OFFSET('Hygiene Data'!$E$14,0,10*ROW('Hygiene Data'!E184))="","",OFFSET('Hygiene Data'!$E$14,0,10*ROW('Hygiene Data'!E184)))</f>
        <v/>
      </c>
      <c r="DX190" s="36" t="str">
        <f ca="true">+IF(OFFSET('Hygiene Data'!$F$12,0,10*ROW('Hygiene Data'!F184))="","",OFFSET('Hygiene Data'!$F$12,0,10*ROW('Hygiene Data'!F184)))</f>
        <v/>
      </c>
      <c r="DY190" s="36" t="str">
        <f ca="true">+IF(OFFSET('Hygiene Data'!$F$13,0,10*ROW('Hygiene Data'!F184))="","",OFFSET('Hygiene Data'!$F$13,0,10*ROW('Hygiene Data'!F184)))</f>
        <v/>
      </c>
      <c r="DZ190" s="36" t="str">
        <f ca="true">+IF(OFFSET('Hygiene Data'!$F$14,0,10*ROW('Hygiene Data'!F184))="","",OFFSET('Hygiene Data'!$F$14,0,10*ROW('Hygiene Data'!F184)))</f>
        <v/>
      </c>
      <c r="EA190" s="36" t="str">
        <f ca="true">+IF(OFFSET('Hygiene Data'!$G$12,0,10*ROW('Hygiene Data'!G184))="","",OFFSET('Hygiene Data'!$G$12,0,10*ROW('Hygiene Data'!G184)))</f>
        <v/>
      </c>
      <c r="EB190" s="36" t="str">
        <f ca="true">+IF(OFFSET('Hygiene Data'!$G$13,0,10*ROW('Hygiene Data'!G184))="","",OFFSET('Hygiene Data'!$G$13,0,10*ROW('Hygiene Data'!G184)))</f>
        <v/>
      </c>
      <c r="EC190" s="36" t="str">
        <f ca="true">+IF(OFFSET('Hygiene Data'!$G$14,0,10*ROW('Hygiene Data'!G184))="","",OFFSET('Hygiene Data'!$G$14,0,10*ROW('Hygiene Data'!G184)))</f>
        <v/>
      </c>
      <c r="ED190" s="36" t="str">
        <f ca="true">+IF(OFFSET('Hygiene Data'!$H$12,0,10*ROW('Hygiene Data'!H184))="","",OFFSET('Hygiene Data'!$H$12,0,10*ROW('Hygiene Data'!H184)))</f>
        <v/>
      </c>
      <c r="EE190" s="36" t="str">
        <f ca="true">+IF(OFFSET('Hygiene Data'!$H$13,0,10*ROW('Hygiene Data'!H184))="","",OFFSET('Hygiene Data'!$H$13,0,10*ROW('Hygiene Data'!H184)))</f>
        <v/>
      </c>
      <c r="EF190" s="36" t="str">
        <f ca="true">+IF(OFFSET('Hygiene Data'!$H$14,0,10*ROW('Hygiene Data'!H184))="","",OFFSET('Hygiene Data'!$H$14,0,10*ROW('Hygiene Data'!H184)))</f>
        <v/>
      </c>
    </row>
    <row r="191" x14ac:dyDescent="0.2">
      <c r="A191" s="59" t="str">
        <f ca="true">+IF(OFFSET('Water Data'!$B$1,0,10*ROW('Water Data'!B188))="","",OFFSET('Water Data'!$B$1,0,10*ROW('Water Data'!B188)))</f>
        <v/>
      </c>
      <c r="B191" s="59" t="str">
        <f ca="true">+IF(OFFSET('Water Data'!$A$3,0,10*ROW('Water Data'!A188))="","",OFFSET('Water Data'!$A$3,0,10*ROW('Water Data'!A188)))</f>
        <v/>
      </c>
      <c r="C191" s="59" t="str">
        <f ca="true">+IF(OFFSET('Water Data'!$C$3,0,10*ROW('Water Data'!C188))="","",OFFSET('Water Data'!$C$3,0,10*ROW('Water Data'!C188)))</f>
        <v/>
      </c>
      <c r="D191" s="252"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52"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52"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52"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52"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52"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52"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52"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52"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52"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52"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52"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52"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52"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52"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52"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52"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52"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3"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3"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3"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3"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3"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3"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3"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3"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3"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3"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3"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3"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3"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3"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3"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3"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3"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3"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3"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3"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3"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3"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3"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3"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3"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3"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3"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3"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3"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3"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4"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4"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4"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4"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4"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4"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4"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4"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4"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4"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4"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4"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4"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4"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4"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4"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4"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4"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6" t="str">
        <f ca="true">+IF(OFFSET('Water Data'!$C$28,0,10*ROW('Water Data'!C185))="","",OFFSET('Water Data'!$C$28,0,10*ROW('Water Data'!C185)))</f>
        <v/>
      </c>
      <c r="BT191" s="36" t="str">
        <f ca="true">+IF(OFFSET('Water Data'!$C$29,0,10*ROW('Water Data'!C185))="","",OFFSET('Water Data'!$C$29,0,10*ROW('Water Data'!C185)))</f>
        <v/>
      </c>
      <c r="BU191" s="36" t="str">
        <f ca="true">+IF(OFFSET('Water Data'!$C$30,0,10*ROW('Water Data'!C185))="","",OFFSET('Water Data'!$C$30,0,10*ROW('Water Data'!C185)))</f>
        <v/>
      </c>
      <c r="BV191" s="36" t="str">
        <f ca="true">+IF(OFFSET('Water Data'!$D$28,0,10*ROW('Water Data'!D185))="","",OFFSET('Water Data'!$D$28,0,10*ROW('Water Data'!D185)))</f>
        <v/>
      </c>
      <c r="BW191" s="36" t="str">
        <f ca="true">+IF(OFFSET('Water Data'!$D$29,0,10*ROW('Water Data'!D185))="","",OFFSET('Water Data'!$D$29,0,10*ROW('Water Data'!D185)))</f>
        <v/>
      </c>
      <c r="BX191" s="36" t="str">
        <f ca="true">+IF(OFFSET('Water Data'!$D$30,0,10*ROW('Water Data'!D185))="","",OFFSET('Water Data'!$D$30,0,10*ROW('Water Data'!D185)))</f>
        <v/>
      </c>
      <c r="BY191" s="36" t="str">
        <f ca="true">+IF(OFFSET('Water Data'!$E$28,0,10*ROW('Water Data'!E185))="","",OFFSET('Water Data'!$E$28,0,10*ROW('Water Data'!E185)))</f>
        <v/>
      </c>
      <c r="BZ191" s="36" t="str">
        <f ca="true">+IF(OFFSET('Water Data'!$E$29,0,10*ROW('Water Data'!E185))="","",OFFSET('Water Data'!$E$29,0,10*ROW('Water Data'!E185)))</f>
        <v/>
      </c>
      <c r="CA191" s="36" t="str">
        <f ca="true">+IF(OFFSET('Water Data'!$E$30,0,10*ROW('Water Data'!E185))="","",OFFSET('Water Data'!$E$30,0,10*ROW('Water Data'!E185)))</f>
        <v/>
      </c>
      <c r="CB191" s="36" t="str">
        <f ca="true">+IF(OFFSET('Water Data'!$F$28,0,10*ROW('Water Data'!F185))="","",OFFSET('Water Data'!$F$28,0,10*ROW('Water Data'!F185)))</f>
        <v/>
      </c>
      <c r="CC191" s="36" t="str">
        <f ca="true">+IF(OFFSET('Water Data'!$F$29,0,10*ROW('Water Data'!F185))="","",OFFSET('Water Data'!$F$29,0,10*ROW('Water Data'!F185)))</f>
        <v/>
      </c>
      <c r="CD191" s="36" t="str">
        <f ca="true">+IF(OFFSET('Water Data'!$F$30,0,10*ROW('Water Data'!F185))="","",OFFSET('Water Data'!$F$30,0,10*ROW('Water Data'!F185)))</f>
        <v/>
      </c>
      <c r="CE191" s="36" t="str">
        <f ca="true">+IF(OFFSET('Water Data'!$G$28,0,10*ROW('Water Data'!G185))="","",OFFSET('Water Data'!$G$28,0,10*ROW('Water Data'!G185)))</f>
        <v/>
      </c>
      <c r="CF191" s="36" t="str">
        <f ca="true">+IF(OFFSET('Water Data'!$G$29,0,10*ROW('Water Data'!G185))="","",OFFSET('Water Data'!$G$29,0,10*ROW('Water Data'!G185)))</f>
        <v/>
      </c>
      <c r="CG191" s="36" t="str">
        <f ca="true">+IF(OFFSET('Water Data'!$G$30,0,10*ROW('Water Data'!G185))="","",OFFSET('Water Data'!$G$30,0,10*ROW('Water Data'!G185)))</f>
        <v/>
      </c>
      <c r="CH191" s="36" t="str">
        <f ca="true">+IF(OFFSET('Water Data'!$H$28,0,10*ROW('Water Data'!H185))="","",OFFSET('Water Data'!$H$28,0,10*ROW('Water Data'!H185)))</f>
        <v/>
      </c>
      <c r="CI191" s="36" t="str">
        <f ca="true">+IF(OFFSET('Water Data'!$H$29,0,10*ROW('Water Data'!H185))="","",OFFSET('Water Data'!$H$29,0,10*ROW('Water Data'!H185)))</f>
        <v/>
      </c>
      <c r="CJ191" s="36" t="str">
        <f ca="true">+IF(OFFSET('Water Data'!$H$30,0,10*ROW('Water Data'!H185))="","",OFFSET('Water Data'!$H$30,0,10*ROW('Water Data'!H185)))</f>
        <v/>
      </c>
      <c r="CK191" s="36" t="str">
        <f ca="true">+IF(OFFSET('Sanitation Data'!$C$29,0,10*ROW('Sanitation Data'!C185))="","",OFFSET('Sanitation Data'!$C$29,0,10*ROW('Sanitation Data'!C185)))</f>
        <v/>
      </c>
      <c r="CL191" s="36" t="str">
        <f ca="true">+IF(OFFSET('Sanitation Data'!$C$30,0,10*ROW('Sanitation Data'!C185))="","",OFFSET('Sanitation Data'!$C$30,0,10*ROW('Sanitation Data'!C185)))</f>
        <v/>
      </c>
      <c r="CM191" s="36" t="str">
        <f ca="true">+IF(OFFSET('Sanitation Data'!$C$31,0,10*ROW('Sanitation Data'!C185))="","",OFFSET('Sanitation Data'!$C$31,0,10*ROW('Sanitation Data'!C185)))</f>
        <v/>
      </c>
      <c r="CN191" s="36" t="str">
        <f ca="true">+IF(OFFSET('Sanitation Data'!$C$32,0,10*ROW('Sanitation Data'!C185))="","",OFFSET('Sanitation Data'!$C$32,0,10*ROW('Sanitation Data'!C185)))</f>
        <v/>
      </c>
      <c r="CO191" s="36" t="str">
        <f ca="true">+IF(OFFSET('Sanitation Data'!$C$33,0,10*ROW('Sanitation Data'!C185))="","",OFFSET('Sanitation Data'!$C$33,0,10*ROW('Sanitation Data'!C185)))</f>
        <v/>
      </c>
      <c r="CP191" s="36" t="str">
        <f ca="true">+IF(OFFSET('Sanitation Data'!$D$29,0,10*ROW('Sanitation Data'!D185))="","",OFFSET('Sanitation Data'!$D$29,0,10*ROW('Sanitation Data'!D185)))</f>
        <v/>
      </c>
      <c r="CQ191" s="36" t="str">
        <f ca="true">+IF(OFFSET('Sanitation Data'!$D$30,0,10*ROW('Sanitation Data'!D185))="","",OFFSET('Sanitation Data'!$D$30,0,10*ROW('Sanitation Data'!D185)))</f>
        <v/>
      </c>
      <c r="CR191" s="36" t="str">
        <f ca="true">+IF(OFFSET('Sanitation Data'!$D$31,0,10*ROW('Sanitation Data'!D185))="","",OFFSET('Sanitation Data'!$D$31,0,10*ROW('Sanitation Data'!D185)))</f>
        <v/>
      </c>
      <c r="CS191" s="36" t="str">
        <f ca="true">+IF(OFFSET('Sanitation Data'!$D$32,0,10*ROW('Sanitation Data'!D185))="","",OFFSET('Sanitation Data'!$D$32,0,10*ROW('Sanitation Data'!D185)))</f>
        <v/>
      </c>
      <c r="CT191" s="36" t="str">
        <f ca="true">+IF(OFFSET('Sanitation Data'!$D$33,0,10*ROW('Sanitation Data'!D185))="","",OFFSET('Sanitation Data'!$D$33,0,10*ROW('Sanitation Data'!D185)))</f>
        <v/>
      </c>
      <c r="CU191" s="36" t="str">
        <f ca="true">+IF(OFFSET('Sanitation Data'!$E$29,0,10*ROW('Sanitation Data'!E185))="","",OFFSET('Sanitation Data'!$E$29,0,10*ROW('Sanitation Data'!E185)))</f>
        <v/>
      </c>
      <c r="CV191" s="36" t="str">
        <f ca="true">+IF(OFFSET('Sanitation Data'!$E$30,0,10*ROW('Sanitation Data'!E185))="","",OFFSET('Sanitation Data'!$E$30,0,10*ROW('Sanitation Data'!E185)))</f>
        <v/>
      </c>
      <c r="CW191" s="36" t="str">
        <f ca="true">+IF(OFFSET('Sanitation Data'!$E$31,0,10*ROW('Sanitation Data'!E185))="","",OFFSET('Sanitation Data'!$E$31,0,10*ROW('Sanitation Data'!E185)))</f>
        <v/>
      </c>
      <c r="CX191" s="36" t="str">
        <f ca="true">+IF(OFFSET('Sanitation Data'!$E$32,0,10*ROW('Sanitation Data'!E185))="","",OFFSET('Sanitation Data'!$E$32,0,10*ROW('Sanitation Data'!E185)))</f>
        <v/>
      </c>
      <c r="CY191" s="36" t="str">
        <f ca="true">+IF(OFFSET('Sanitation Data'!$E$33,0,10*ROW('Sanitation Data'!E185))="","",OFFSET('Sanitation Data'!$E$33,0,10*ROW('Sanitation Data'!E185)))</f>
        <v/>
      </c>
      <c r="CZ191" s="36" t="str">
        <f ca="true">+IF(OFFSET('Sanitation Data'!$F$29,0,10*ROW('Sanitation Data'!F185))="","",OFFSET('Sanitation Data'!$F$29,0,10*ROW('Sanitation Data'!F185)))</f>
        <v/>
      </c>
      <c r="DA191" s="36" t="str">
        <f ca="true">+IF(OFFSET('Sanitation Data'!$F$30,0,10*ROW('Sanitation Data'!F185))="","",OFFSET('Sanitation Data'!$F$30,0,10*ROW('Sanitation Data'!F185)))</f>
        <v/>
      </c>
      <c r="DB191" s="36" t="str">
        <f ca="true">+IF(OFFSET('Sanitation Data'!$F$31,0,10*ROW('Sanitation Data'!F185))="","",OFFSET('Sanitation Data'!$F$31,0,10*ROW('Sanitation Data'!F185)))</f>
        <v/>
      </c>
      <c r="DC191" s="36" t="str">
        <f ca="true">+IF(OFFSET('Sanitation Data'!$F$32,0,10*ROW('Sanitation Data'!F185))="","",OFFSET('Sanitation Data'!$F$32,0,10*ROW('Sanitation Data'!F185)))</f>
        <v/>
      </c>
      <c r="DD191" s="36" t="str">
        <f ca="true">+IF(OFFSET('Sanitation Data'!$F$33,0,10*ROW('Sanitation Data'!F185))="","",OFFSET('Sanitation Data'!$F$33,0,10*ROW('Sanitation Data'!F185)))</f>
        <v/>
      </c>
      <c r="DE191" s="36" t="str">
        <f ca="true">+IF(OFFSET('Sanitation Data'!$G$29,0,10*ROW('Sanitation Data'!G185))="","",OFFSET('Sanitation Data'!$G$29,0,10*ROW('Sanitation Data'!G185)))</f>
        <v/>
      </c>
      <c r="DF191" s="36" t="str">
        <f ca="true">+IF(OFFSET('Sanitation Data'!$G$30,0,10*ROW('Sanitation Data'!G185))="","",OFFSET('Sanitation Data'!$G$30,0,10*ROW('Sanitation Data'!G185)))</f>
        <v/>
      </c>
      <c r="DG191" s="36" t="str">
        <f ca="true">+IF(OFFSET('Sanitation Data'!$G$31,0,10*ROW('Sanitation Data'!G185))="","",OFFSET('Sanitation Data'!$G$31,0,10*ROW('Sanitation Data'!G185)))</f>
        <v/>
      </c>
      <c r="DH191" s="36" t="str">
        <f ca="true">+IF(OFFSET('Sanitation Data'!$G$32,0,10*ROW('Sanitation Data'!G185))="","",OFFSET('Sanitation Data'!$G$32,0,10*ROW('Sanitation Data'!G185)))</f>
        <v/>
      </c>
      <c r="DI191" s="36" t="str">
        <f ca="true">+IF(OFFSET('Sanitation Data'!$G$33,0,10*ROW('Sanitation Data'!G185))="","",OFFSET('Sanitation Data'!$G$33,0,10*ROW('Sanitation Data'!G185)))</f>
        <v/>
      </c>
      <c r="DJ191" s="36" t="str">
        <f ca="true">+IF(OFFSET('Sanitation Data'!$H$29,0,10*ROW('Sanitation Data'!H185))="","",OFFSET('Sanitation Data'!$H$29,0,10*ROW('Sanitation Data'!H185)))</f>
        <v/>
      </c>
      <c r="DK191" s="36" t="str">
        <f ca="true">+IF(OFFSET('Sanitation Data'!$H$30,0,10*ROW('Sanitation Data'!H185))="","",OFFSET('Sanitation Data'!$H$30,0,10*ROW('Sanitation Data'!H185)))</f>
        <v/>
      </c>
      <c r="DL191" s="36" t="str">
        <f ca="true">+IF(OFFSET('Sanitation Data'!$H$31,0,10*ROW('Sanitation Data'!H185))="","",OFFSET('Sanitation Data'!$H$31,0,10*ROW('Sanitation Data'!H185)))</f>
        <v/>
      </c>
      <c r="DM191" s="36" t="str">
        <f ca="true">+IF(OFFSET('Sanitation Data'!$H$32,0,10*ROW('Sanitation Data'!H185))="","",OFFSET('Sanitation Data'!$H$32,0,10*ROW('Sanitation Data'!H185)))</f>
        <v/>
      </c>
      <c r="DN191" s="36" t="str">
        <f ca="true">+IF(OFFSET('Sanitation Data'!$H$33,0,10*ROW('Sanitation Data'!H185))="","",OFFSET('Sanitation Data'!$H$33,0,10*ROW('Sanitation Data'!H185)))</f>
        <v/>
      </c>
      <c r="DO191" s="36" t="str">
        <f ca="true">+IF(OFFSET('Hygiene Data'!$C$12,0,10*ROW('Hygiene Data'!C185))="","",OFFSET('Hygiene Data'!$C$12,0,10*ROW('Hygiene Data'!C185)))</f>
        <v/>
      </c>
      <c r="DP191" s="36" t="str">
        <f ca="true">+IF(OFFSET('Hygiene Data'!$C$13,0,10*ROW('Hygiene Data'!C185))="","",OFFSET('Hygiene Data'!$C$13,0,10*ROW('Hygiene Data'!C185)))</f>
        <v/>
      </c>
      <c r="DQ191" s="36" t="str">
        <f ca="true">+IF(OFFSET('Hygiene Data'!$C$14,0,10*ROW('Hygiene Data'!C185))="","",OFFSET('Hygiene Data'!$C$14,0,10*ROW('Hygiene Data'!C185)))</f>
        <v/>
      </c>
      <c r="DR191" s="36" t="str">
        <f ca="true">+IF(OFFSET('Hygiene Data'!$D$12,0,10*ROW('Hygiene Data'!D185))="","",OFFSET('Hygiene Data'!$D$12,0,10*ROW('Hygiene Data'!D185)))</f>
        <v/>
      </c>
      <c r="DS191" s="36" t="str">
        <f ca="true">+IF(OFFSET('Hygiene Data'!$D$13,0,10*ROW('Hygiene Data'!D185))="","",OFFSET('Hygiene Data'!$D$13,0,10*ROW('Hygiene Data'!D185)))</f>
        <v/>
      </c>
      <c r="DT191" s="36" t="str">
        <f ca="true">+IF(OFFSET('Hygiene Data'!$D$14,0,10*ROW('Hygiene Data'!D185))="","",OFFSET('Hygiene Data'!$D$14,0,10*ROW('Hygiene Data'!D185)))</f>
        <v/>
      </c>
      <c r="DU191" s="36" t="str">
        <f ca="true">+IF(OFFSET('Hygiene Data'!$E$12,0,10*ROW('Hygiene Data'!E185))="","",OFFSET('Hygiene Data'!$E$12,0,10*ROW('Hygiene Data'!E185)))</f>
        <v/>
      </c>
      <c r="DV191" s="36" t="str">
        <f ca="true">+IF(OFFSET('Hygiene Data'!$E$13,0,10*ROW('Hygiene Data'!E185))="","",OFFSET('Hygiene Data'!$E$13,0,10*ROW('Hygiene Data'!E185)))</f>
        <v/>
      </c>
      <c r="DW191" s="36" t="str">
        <f ca="true">+IF(OFFSET('Hygiene Data'!$E$14,0,10*ROW('Hygiene Data'!E185))="","",OFFSET('Hygiene Data'!$E$14,0,10*ROW('Hygiene Data'!E185)))</f>
        <v/>
      </c>
      <c r="DX191" s="36" t="str">
        <f ca="true">+IF(OFFSET('Hygiene Data'!$F$12,0,10*ROW('Hygiene Data'!F185))="","",OFFSET('Hygiene Data'!$F$12,0,10*ROW('Hygiene Data'!F185)))</f>
        <v/>
      </c>
      <c r="DY191" s="36" t="str">
        <f ca="true">+IF(OFFSET('Hygiene Data'!$F$13,0,10*ROW('Hygiene Data'!F185))="","",OFFSET('Hygiene Data'!$F$13,0,10*ROW('Hygiene Data'!F185)))</f>
        <v/>
      </c>
      <c r="DZ191" s="36" t="str">
        <f ca="true">+IF(OFFSET('Hygiene Data'!$F$14,0,10*ROW('Hygiene Data'!F185))="","",OFFSET('Hygiene Data'!$F$14,0,10*ROW('Hygiene Data'!F185)))</f>
        <v/>
      </c>
      <c r="EA191" s="36" t="str">
        <f ca="true">+IF(OFFSET('Hygiene Data'!$G$12,0,10*ROW('Hygiene Data'!G185))="","",OFFSET('Hygiene Data'!$G$12,0,10*ROW('Hygiene Data'!G185)))</f>
        <v/>
      </c>
      <c r="EB191" s="36" t="str">
        <f ca="true">+IF(OFFSET('Hygiene Data'!$G$13,0,10*ROW('Hygiene Data'!G185))="","",OFFSET('Hygiene Data'!$G$13,0,10*ROW('Hygiene Data'!G185)))</f>
        <v/>
      </c>
      <c r="EC191" s="36" t="str">
        <f ca="true">+IF(OFFSET('Hygiene Data'!$G$14,0,10*ROW('Hygiene Data'!G185))="","",OFFSET('Hygiene Data'!$G$14,0,10*ROW('Hygiene Data'!G185)))</f>
        <v/>
      </c>
      <c r="ED191" s="36" t="str">
        <f ca="true">+IF(OFFSET('Hygiene Data'!$H$12,0,10*ROW('Hygiene Data'!H185))="","",OFFSET('Hygiene Data'!$H$12,0,10*ROW('Hygiene Data'!H185)))</f>
        <v/>
      </c>
      <c r="EE191" s="36" t="str">
        <f ca="true">+IF(OFFSET('Hygiene Data'!$H$13,0,10*ROW('Hygiene Data'!H185))="","",OFFSET('Hygiene Data'!$H$13,0,10*ROW('Hygiene Data'!H185)))</f>
        <v/>
      </c>
      <c r="EF191" s="36" t="str">
        <f ca="true">+IF(OFFSET('Hygiene Data'!$H$14,0,10*ROW('Hygiene Data'!H185))="","",OFFSET('Hygiene Data'!$H$14,0,10*ROW('Hygiene Data'!H185)))</f>
        <v/>
      </c>
    </row>
    <row r="192" x14ac:dyDescent="0.2">
      <c r="A192" s="59" t="str">
        <f ca="true">+IF(OFFSET('Water Data'!$B$1,0,10*ROW('Water Data'!B189))="","",OFFSET('Water Data'!$B$1,0,10*ROW('Water Data'!B189)))</f>
        <v/>
      </c>
      <c r="B192" s="59" t="str">
        <f ca="true">+IF(OFFSET('Water Data'!$A$3,0,10*ROW('Water Data'!A189))="","",OFFSET('Water Data'!$A$3,0,10*ROW('Water Data'!A189)))</f>
        <v/>
      </c>
      <c r="C192" s="59" t="str">
        <f ca="true">+IF(OFFSET('Water Data'!$C$3,0,10*ROW('Water Data'!C189))="","",OFFSET('Water Data'!$C$3,0,10*ROW('Water Data'!C189)))</f>
        <v/>
      </c>
      <c r="D192" s="252"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52"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52"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52"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52"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52"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52"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52"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52"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52"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52"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52"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52"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52"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52"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52"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52"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52"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3"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3"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3"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3"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3"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3"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3"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3"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3"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3"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3"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3"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3"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3"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3"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3"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3"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3"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3"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3"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3"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3"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3"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3"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3"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3"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3"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3"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3"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3"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4"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4"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4"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4"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4"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4"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4"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4"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4"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4"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4"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4"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4"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4"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4"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4"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4"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4"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6" t="str">
        <f ca="true">+IF(OFFSET('Water Data'!$C$28,0,10*ROW('Water Data'!C186))="","",OFFSET('Water Data'!$C$28,0,10*ROW('Water Data'!C186)))</f>
        <v/>
      </c>
      <c r="BT192" s="36" t="str">
        <f ca="true">+IF(OFFSET('Water Data'!$C$29,0,10*ROW('Water Data'!C186))="","",OFFSET('Water Data'!$C$29,0,10*ROW('Water Data'!C186)))</f>
        <v/>
      </c>
      <c r="BU192" s="36" t="str">
        <f ca="true">+IF(OFFSET('Water Data'!$C$30,0,10*ROW('Water Data'!C186))="","",OFFSET('Water Data'!$C$30,0,10*ROW('Water Data'!C186)))</f>
        <v/>
      </c>
      <c r="BV192" s="36" t="str">
        <f ca="true">+IF(OFFSET('Water Data'!$D$28,0,10*ROW('Water Data'!D186))="","",OFFSET('Water Data'!$D$28,0,10*ROW('Water Data'!D186)))</f>
        <v/>
      </c>
      <c r="BW192" s="36" t="str">
        <f ca="true">+IF(OFFSET('Water Data'!$D$29,0,10*ROW('Water Data'!D186))="","",OFFSET('Water Data'!$D$29,0,10*ROW('Water Data'!D186)))</f>
        <v/>
      </c>
      <c r="BX192" s="36" t="str">
        <f ca="true">+IF(OFFSET('Water Data'!$D$30,0,10*ROW('Water Data'!D186))="","",OFFSET('Water Data'!$D$30,0,10*ROW('Water Data'!D186)))</f>
        <v/>
      </c>
      <c r="BY192" s="36" t="str">
        <f ca="true">+IF(OFFSET('Water Data'!$E$28,0,10*ROW('Water Data'!E186))="","",OFFSET('Water Data'!$E$28,0,10*ROW('Water Data'!E186)))</f>
        <v/>
      </c>
      <c r="BZ192" s="36" t="str">
        <f ca="true">+IF(OFFSET('Water Data'!$E$29,0,10*ROW('Water Data'!E186))="","",OFFSET('Water Data'!$E$29,0,10*ROW('Water Data'!E186)))</f>
        <v/>
      </c>
      <c r="CA192" s="36" t="str">
        <f ca="true">+IF(OFFSET('Water Data'!$E$30,0,10*ROW('Water Data'!E186))="","",OFFSET('Water Data'!$E$30,0,10*ROW('Water Data'!E186)))</f>
        <v/>
      </c>
      <c r="CB192" s="36" t="str">
        <f ca="true">+IF(OFFSET('Water Data'!$F$28,0,10*ROW('Water Data'!F186))="","",OFFSET('Water Data'!$F$28,0,10*ROW('Water Data'!F186)))</f>
        <v/>
      </c>
      <c r="CC192" s="36" t="str">
        <f ca="true">+IF(OFFSET('Water Data'!$F$29,0,10*ROW('Water Data'!F186))="","",OFFSET('Water Data'!$F$29,0,10*ROW('Water Data'!F186)))</f>
        <v/>
      </c>
      <c r="CD192" s="36" t="str">
        <f ca="true">+IF(OFFSET('Water Data'!$F$30,0,10*ROW('Water Data'!F186))="","",OFFSET('Water Data'!$F$30,0,10*ROW('Water Data'!F186)))</f>
        <v/>
      </c>
      <c r="CE192" s="36" t="str">
        <f ca="true">+IF(OFFSET('Water Data'!$G$28,0,10*ROW('Water Data'!G186))="","",OFFSET('Water Data'!$G$28,0,10*ROW('Water Data'!G186)))</f>
        <v/>
      </c>
      <c r="CF192" s="36" t="str">
        <f ca="true">+IF(OFFSET('Water Data'!$G$29,0,10*ROW('Water Data'!G186))="","",OFFSET('Water Data'!$G$29,0,10*ROW('Water Data'!G186)))</f>
        <v/>
      </c>
      <c r="CG192" s="36" t="str">
        <f ca="true">+IF(OFFSET('Water Data'!$G$30,0,10*ROW('Water Data'!G186))="","",OFFSET('Water Data'!$G$30,0,10*ROW('Water Data'!G186)))</f>
        <v/>
      </c>
      <c r="CH192" s="36" t="str">
        <f ca="true">+IF(OFFSET('Water Data'!$H$28,0,10*ROW('Water Data'!H186))="","",OFFSET('Water Data'!$H$28,0,10*ROW('Water Data'!H186)))</f>
        <v/>
      </c>
      <c r="CI192" s="36" t="str">
        <f ca="true">+IF(OFFSET('Water Data'!$H$29,0,10*ROW('Water Data'!H186))="","",OFFSET('Water Data'!$H$29,0,10*ROW('Water Data'!H186)))</f>
        <v/>
      </c>
      <c r="CJ192" s="36" t="str">
        <f ca="true">+IF(OFFSET('Water Data'!$H$30,0,10*ROW('Water Data'!H186))="","",OFFSET('Water Data'!$H$30,0,10*ROW('Water Data'!H186)))</f>
        <v/>
      </c>
      <c r="CK192" s="36" t="str">
        <f ca="true">+IF(OFFSET('Sanitation Data'!$C$29,0,10*ROW('Sanitation Data'!C186))="","",OFFSET('Sanitation Data'!$C$29,0,10*ROW('Sanitation Data'!C186)))</f>
        <v/>
      </c>
      <c r="CL192" s="36" t="str">
        <f ca="true">+IF(OFFSET('Sanitation Data'!$C$30,0,10*ROW('Sanitation Data'!C186))="","",OFFSET('Sanitation Data'!$C$30,0,10*ROW('Sanitation Data'!C186)))</f>
        <v/>
      </c>
      <c r="CM192" s="36" t="str">
        <f ca="true">+IF(OFFSET('Sanitation Data'!$C$31,0,10*ROW('Sanitation Data'!C186))="","",OFFSET('Sanitation Data'!$C$31,0,10*ROW('Sanitation Data'!C186)))</f>
        <v/>
      </c>
      <c r="CN192" s="36" t="str">
        <f ca="true">+IF(OFFSET('Sanitation Data'!$C$32,0,10*ROW('Sanitation Data'!C186))="","",OFFSET('Sanitation Data'!$C$32,0,10*ROW('Sanitation Data'!C186)))</f>
        <v/>
      </c>
      <c r="CO192" s="36" t="str">
        <f ca="true">+IF(OFFSET('Sanitation Data'!$C$33,0,10*ROW('Sanitation Data'!C186))="","",OFFSET('Sanitation Data'!$C$33,0,10*ROW('Sanitation Data'!C186)))</f>
        <v/>
      </c>
      <c r="CP192" s="36" t="str">
        <f ca="true">+IF(OFFSET('Sanitation Data'!$D$29,0,10*ROW('Sanitation Data'!D186))="","",OFFSET('Sanitation Data'!$D$29,0,10*ROW('Sanitation Data'!D186)))</f>
        <v/>
      </c>
      <c r="CQ192" s="36" t="str">
        <f ca="true">+IF(OFFSET('Sanitation Data'!$D$30,0,10*ROW('Sanitation Data'!D186))="","",OFFSET('Sanitation Data'!$D$30,0,10*ROW('Sanitation Data'!D186)))</f>
        <v/>
      </c>
      <c r="CR192" s="36" t="str">
        <f ca="true">+IF(OFFSET('Sanitation Data'!$D$31,0,10*ROW('Sanitation Data'!D186))="","",OFFSET('Sanitation Data'!$D$31,0,10*ROW('Sanitation Data'!D186)))</f>
        <v/>
      </c>
      <c r="CS192" s="36" t="str">
        <f ca="true">+IF(OFFSET('Sanitation Data'!$D$32,0,10*ROW('Sanitation Data'!D186))="","",OFFSET('Sanitation Data'!$D$32,0,10*ROW('Sanitation Data'!D186)))</f>
        <v/>
      </c>
      <c r="CT192" s="36" t="str">
        <f ca="true">+IF(OFFSET('Sanitation Data'!$D$33,0,10*ROW('Sanitation Data'!D186))="","",OFFSET('Sanitation Data'!$D$33,0,10*ROW('Sanitation Data'!D186)))</f>
        <v/>
      </c>
      <c r="CU192" s="36" t="str">
        <f ca="true">+IF(OFFSET('Sanitation Data'!$E$29,0,10*ROW('Sanitation Data'!E186))="","",OFFSET('Sanitation Data'!$E$29,0,10*ROW('Sanitation Data'!E186)))</f>
        <v/>
      </c>
      <c r="CV192" s="36" t="str">
        <f ca="true">+IF(OFFSET('Sanitation Data'!$E$30,0,10*ROW('Sanitation Data'!E186))="","",OFFSET('Sanitation Data'!$E$30,0,10*ROW('Sanitation Data'!E186)))</f>
        <v/>
      </c>
      <c r="CW192" s="36" t="str">
        <f ca="true">+IF(OFFSET('Sanitation Data'!$E$31,0,10*ROW('Sanitation Data'!E186))="","",OFFSET('Sanitation Data'!$E$31,0,10*ROW('Sanitation Data'!E186)))</f>
        <v/>
      </c>
      <c r="CX192" s="36" t="str">
        <f ca="true">+IF(OFFSET('Sanitation Data'!$E$32,0,10*ROW('Sanitation Data'!E186))="","",OFFSET('Sanitation Data'!$E$32,0,10*ROW('Sanitation Data'!E186)))</f>
        <v/>
      </c>
      <c r="CY192" s="36" t="str">
        <f ca="true">+IF(OFFSET('Sanitation Data'!$E$33,0,10*ROW('Sanitation Data'!E186))="","",OFFSET('Sanitation Data'!$E$33,0,10*ROW('Sanitation Data'!E186)))</f>
        <v/>
      </c>
      <c r="CZ192" s="36" t="str">
        <f ca="true">+IF(OFFSET('Sanitation Data'!$F$29,0,10*ROW('Sanitation Data'!F186))="","",OFFSET('Sanitation Data'!$F$29,0,10*ROW('Sanitation Data'!F186)))</f>
        <v/>
      </c>
      <c r="DA192" s="36" t="str">
        <f ca="true">+IF(OFFSET('Sanitation Data'!$F$30,0,10*ROW('Sanitation Data'!F186))="","",OFFSET('Sanitation Data'!$F$30,0,10*ROW('Sanitation Data'!F186)))</f>
        <v/>
      </c>
      <c r="DB192" s="36" t="str">
        <f ca="true">+IF(OFFSET('Sanitation Data'!$F$31,0,10*ROW('Sanitation Data'!F186))="","",OFFSET('Sanitation Data'!$F$31,0,10*ROW('Sanitation Data'!F186)))</f>
        <v/>
      </c>
      <c r="DC192" s="36" t="str">
        <f ca="true">+IF(OFFSET('Sanitation Data'!$F$32,0,10*ROW('Sanitation Data'!F186))="","",OFFSET('Sanitation Data'!$F$32,0,10*ROW('Sanitation Data'!F186)))</f>
        <v/>
      </c>
      <c r="DD192" s="36" t="str">
        <f ca="true">+IF(OFFSET('Sanitation Data'!$F$33,0,10*ROW('Sanitation Data'!F186))="","",OFFSET('Sanitation Data'!$F$33,0,10*ROW('Sanitation Data'!F186)))</f>
        <v/>
      </c>
      <c r="DE192" s="36" t="str">
        <f ca="true">+IF(OFFSET('Sanitation Data'!$G$29,0,10*ROW('Sanitation Data'!G186))="","",OFFSET('Sanitation Data'!$G$29,0,10*ROW('Sanitation Data'!G186)))</f>
        <v/>
      </c>
      <c r="DF192" s="36" t="str">
        <f ca="true">+IF(OFFSET('Sanitation Data'!$G$30,0,10*ROW('Sanitation Data'!G186))="","",OFFSET('Sanitation Data'!$G$30,0,10*ROW('Sanitation Data'!G186)))</f>
        <v/>
      </c>
      <c r="DG192" s="36" t="str">
        <f ca="true">+IF(OFFSET('Sanitation Data'!$G$31,0,10*ROW('Sanitation Data'!G186))="","",OFFSET('Sanitation Data'!$G$31,0,10*ROW('Sanitation Data'!G186)))</f>
        <v/>
      </c>
      <c r="DH192" s="36" t="str">
        <f ca="true">+IF(OFFSET('Sanitation Data'!$G$32,0,10*ROW('Sanitation Data'!G186))="","",OFFSET('Sanitation Data'!$G$32,0,10*ROW('Sanitation Data'!G186)))</f>
        <v/>
      </c>
      <c r="DI192" s="36" t="str">
        <f ca="true">+IF(OFFSET('Sanitation Data'!$G$33,0,10*ROW('Sanitation Data'!G186))="","",OFFSET('Sanitation Data'!$G$33,0,10*ROW('Sanitation Data'!G186)))</f>
        <v/>
      </c>
      <c r="DJ192" s="36" t="str">
        <f ca="true">+IF(OFFSET('Sanitation Data'!$H$29,0,10*ROW('Sanitation Data'!H186))="","",OFFSET('Sanitation Data'!$H$29,0,10*ROW('Sanitation Data'!H186)))</f>
        <v/>
      </c>
      <c r="DK192" s="36" t="str">
        <f ca="true">+IF(OFFSET('Sanitation Data'!$H$30,0,10*ROW('Sanitation Data'!H186))="","",OFFSET('Sanitation Data'!$H$30,0,10*ROW('Sanitation Data'!H186)))</f>
        <v/>
      </c>
      <c r="DL192" s="36" t="str">
        <f ca="true">+IF(OFFSET('Sanitation Data'!$H$31,0,10*ROW('Sanitation Data'!H186))="","",OFFSET('Sanitation Data'!$H$31,0,10*ROW('Sanitation Data'!H186)))</f>
        <v/>
      </c>
      <c r="DM192" s="36" t="str">
        <f ca="true">+IF(OFFSET('Sanitation Data'!$H$32,0,10*ROW('Sanitation Data'!H186))="","",OFFSET('Sanitation Data'!$H$32,0,10*ROW('Sanitation Data'!H186)))</f>
        <v/>
      </c>
      <c r="DN192" s="36" t="str">
        <f ca="true">+IF(OFFSET('Sanitation Data'!$H$33,0,10*ROW('Sanitation Data'!H186))="","",OFFSET('Sanitation Data'!$H$33,0,10*ROW('Sanitation Data'!H186)))</f>
        <v/>
      </c>
      <c r="DO192" s="36" t="str">
        <f ca="true">+IF(OFFSET('Hygiene Data'!$C$12,0,10*ROW('Hygiene Data'!C186))="","",OFFSET('Hygiene Data'!$C$12,0,10*ROW('Hygiene Data'!C186)))</f>
        <v/>
      </c>
      <c r="DP192" s="36" t="str">
        <f ca="true">+IF(OFFSET('Hygiene Data'!$C$13,0,10*ROW('Hygiene Data'!C186))="","",OFFSET('Hygiene Data'!$C$13,0,10*ROW('Hygiene Data'!C186)))</f>
        <v/>
      </c>
      <c r="DQ192" s="36" t="str">
        <f ca="true">+IF(OFFSET('Hygiene Data'!$C$14,0,10*ROW('Hygiene Data'!C186))="","",OFFSET('Hygiene Data'!$C$14,0,10*ROW('Hygiene Data'!C186)))</f>
        <v/>
      </c>
      <c r="DR192" s="36" t="str">
        <f ca="true">+IF(OFFSET('Hygiene Data'!$D$12,0,10*ROW('Hygiene Data'!D186))="","",OFFSET('Hygiene Data'!$D$12,0,10*ROW('Hygiene Data'!D186)))</f>
        <v/>
      </c>
      <c r="DS192" s="36" t="str">
        <f ca="true">+IF(OFFSET('Hygiene Data'!$D$13,0,10*ROW('Hygiene Data'!D186))="","",OFFSET('Hygiene Data'!$D$13,0,10*ROW('Hygiene Data'!D186)))</f>
        <v/>
      </c>
      <c r="DT192" s="36" t="str">
        <f ca="true">+IF(OFFSET('Hygiene Data'!$D$14,0,10*ROW('Hygiene Data'!D186))="","",OFFSET('Hygiene Data'!$D$14,0,10*ROW('Hygiene Data'!D186)))</f>
        <v/>
      </c>
      <c r="DU192" s="36" t="str">
        <f ca="true">+IF(OFFSET('Hygiene Data'!$E$12,0,10*ROW('Hygiene Data'!E186))="","",OFFSET('Hygiene Data'!$E$12,0,10*ROW('Hygiene Data'!E186)))</f>
        <v/>
      </c>
      <c r="DV192" s="36" t="str">
        <f ca="true">+IF(OFFSET('Hygiene Data'!$E$13,0,10*ROW('Hygiene Data'!E186))="","",OFFSET('Hygiene Data'!$E$13,0,10*ROW('Hygiene Data'!E186)))</f>
        <v/>
      </c>
      <c r="DW192" s="36" t="str">
        <f ca="true">+IF(OFFSET('Hygiene Data'!$E$14,0,10*ROW('Hygiene Data'!E186))="","",OFFSET('Hygiene Data'!$E$14,0,10*ROW('Hygiene Data'!E186)))</f>
        <v/>
      </c>
      <c r="DX192" s="36" t="str">
        <f ca="true">+IF(OFFSET('Hygiene Data'!$F$12,0,10*ROW('Hygiene Data'!F186))="","",OFFSET('Hygiene Data'!$F$12,0,10*ROW('Hygiene Data'!F186)))</f>
        <v/>
      </c>
      <c r="DY192" s="36" t="str">
        <f ca="true">+IF(OFFSET('Hygiene Data'!$F$13,0,10*ROW('Hygiene Data'!F186))="","",OFFSET('Hygiene Data'!$F$13,0,10*ROW('Hygiene Data'!F186)))</f>
        <v/>
      </c>
      <c r="DZ192" s="36" t="str">
        <f ca="true">+IF(OFFSET('Hygiene Data'!$F$14,0,10*ROW('Hygiene Data'!F186))="","",OFFSET('Hygiene Data'!$F$14,0,10*ROW('Hygiene Data'!F186)))</f>
        <v/>
      </c>
      <c r="EA192" s="36" t="str">
        <f ca="true">+IF(OFFSET('Hygiene Data'!$G$12,0,10*ROW('Hygiene Data'!G186))="","",OFFSET('Hygiene Data'!$G$12,0,10*ROW('Hygiene Data'!G186)))</f>
        <v/>
      </c>
      <c r="EB192" s="36" t="str">
        <f ca="true">+IF(OFFSET('Hygiene Data'!$G$13,0,10*ROW('Hygiene Data'!G186))="","",OFFSET('Hygiene Data'!$G$13,0,10*ROW('Hygiene Data'!G186)))</f>
        <v/>
      </c>
      <c r="EC192" s="36" t="str">
        <f ca="true">+IF(OFFSET('Hygiene Data'!$G$14,0,10*ROW('Hygiene Data'!G186))="","",OFFSET('Hygiene Data'!$G$14,0,10*ROW('Hygiene Data'!G186)))</f>
        <v/>
      </c>
      <c r="ED192" s="36" t="str">
        <f ca="true">+IF(OFFSET('Hygiene Data'!$H$12,0,10*ROW('Hygiene Data'!H186))="","",OFFSET('Hygiene Data'!$H$12,0,10*ROW('Hygiene Data'!H186)))</f>
        <v/>
      </c>
      <c r="EE192" s="36" t="str">
        <f ca="true">+IF(OFFSET('Hygiene Data'!$H$13,0,10*ROW('Hygiene Data'!H186))="","",OFFSET('Hygiene Data'!$H$13,0,10*ROW('Hygiene Data'!H186)))</f>
        <v/>
      </c>
      <c r="EF192" s="36" t="str">
        <f ca="true">+IF(OFFSET('Hygiene Data'!$H$14,0,10*ROW('Hygiene Data'!H186))="","",OFFSET('Hygiene Data'!$H$14,0,10*ROW('Hygiene Data'!H186)))</f>
        <v/>
      </c>
    </row>
    <row r="193" x14ac:dyDescent="0.2">
      <c r="A193" s="59" t="str">
        <f ca="true">+IF(OFFSET('Water Data'!$B$1,0,10*ROW('Water Data'!B190))="","",OFFSET('Water Data'!$B$1,0,10*ROW('Water Data'!B190)))</f>
        <v/>
      </c>
      <c r="B193" s="59" t="str">
        <f ca="true">+IF(OFFSET('Water Data'!$A$3,0,10*ROW('Water Data'!A190))="","",OFFSET('Water Data'!$A$3,0,10*ROW('Water Data'!A190)))</f>
        <v/>
      </c>
      <c r="C193" s="59" t="str">
        <f ca="true">+IF(OFFSET('Water Data'!$C$3,0,10*ROW('Water Data'!C190))="","",OFFSET('Water Data'!$C$3,0,10*ROW('Water Data'!C190)))</f>
        <v/>
      </c>
      <c r="D193" s="252"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52"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52"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52"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52"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52"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52"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52"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52"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52"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52"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52"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52"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52"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52"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52"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52"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52"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3"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3"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3"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3"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3"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3"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3"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3"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3"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3"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3"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3"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3"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3"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3"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3"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3"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3"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3"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3"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3"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3"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3"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3"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3"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3"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3"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3"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3"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3"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4"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4"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4"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4"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4"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4"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4"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4"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4"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4"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4"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4"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4"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4"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4"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4"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4"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4"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6" t="str">
        <f ca="true">+IF(OFFSET('Water Data'!$C$28,0,10*ROW('Water Data'!C187))="","",OFFSET('Water Data'!$C$28,0,10*ROW('Water Data'!C187)))</f>
        <v/>
      </c>
      <c r="BT193" s="36" t="str">
        <f ca="true">+IF(OFFSET('Water Data'!$C$29,0,10*ROW('Water Data'!C187))="","",OFFSET('Water Data'!$C$29,0,10*ROW('Water Data'!C187)))</f>
        <v/>
      </c>
      <c r="BU193" s="36" t="str">
        <f ca="true">+IF(OFFSET('Water Data'!$C$30,0,10*ROW('Water Data'!C187))="","",OFFSET('Water Data'!$C$30,0,10*ROW('Water Data'!C187)))</f>
        <v/>
      </c>
      <c r="BV193" s="36" t="str">
        <f ca="true">+IF(OFFSET('Water Data'!$D$28,0,10*ROW('Water Data'!D187))="","",OFFSET('Water Data'!$D$28,0,10*ROW('Water Data'!D187)))</f>
        <v/>
      </c>
      <c r="BW193" s="36" t="str">
        <f ca="true">+IF(OFFSET('Water Data'!$D$29,0,10*ROW('Water Data'!D187))="","",OFFSET('Water Data'!$D$29,0,10*ROW('Water Data'!D187)))</f>
        <v/>
      </c>
      <c r="BX193" s="36" t="str">
        <f ca="true">+IF(OFFSET('Water Data'!$D$30,0,10*ROW('Water Data'!D187))="","",OFFSET('Water Data'!$D$30,0,10*ROW('Water Data'!D187)))</f>
        <v/>
      </c>
      <c r="BY193" s="36" t="str">
        <f ca="true">+IF(OFFSET('Water Data'!$E$28,0,10*ROW('Water Data'!E187))="","",OFFSET('Water Data'!$E$28,0,10*ROW('Water Data'!E187)))</f>
        <v/>
      </c>
      <c r="BZ193" s="36" t="str">
        <f ca="true">+IF(OFFSET('Water Data'!$E$29,0,10*ROW('Water Data'!E187))="","",OFFSET('Water Data'!$E$29,0,10*ROW('Water Data'!E187)))</f>
        <v/>
      </c>
      <c r="CA193" s="36" t="str">
        <f ca="true">+IF(OFFSET('Water Data'!$E$30,0,10*ROW('Water Data'!E187))="","",OFFSET('Water Data'!$E$30,0,10*ROW('Water Data'!E187)))</f>
        <v/>
      </c>
      <c r="CB193" s="36" t="str">
        <f ca="true">+IF(OFFSET('Water Data'!$F$28,0,10*ROW('Water Data'!F187))="","",OFFSET('Water Data'!$F$28,0,10*ROW('Water Data'!F187)))</f>
        <v/>
      </c>
      <c r="CC193" s="36" t="str">
        <f ca="true">+IF(OFFSET('Water Data'!$F$29,0,10*ROW('Water Data'!F187))="","",OFFSET('Water Data'!$F$29,0,10*ROW('Water Data'!F187)))</f>
        <v/>
      </c>
      <c r="CD193" s="36" t="str">
        <f ca="true">+IF(OFFSET('Water Data'!$F$30,0,10*ROW('Water Data'!F187))="","",OFFSET('Water Data'!$F$30,0,10*ROW('Water Data'!F187)))</f>
        <v/>
      </c>
      <c r="CE193" s="36" t="str">
        <f ca="true">+IF(OFFSET('Water Data'!$G$28,0,10*ROW('Water Data'!G187))="","",OFFSET('Water Data'!$G$28,0,10*ROW('Water Data'!G187)))</f>
        <v/>
      </c>
      <c r="CF193" s="36" t="str">
        <f ca="true">+IF(OFFSET('Water Data'!$G$29,0,10*ROW('Water Data'!G187))="","",OFFSET('Water Data'!$G$29,0,10*ROW('Water Data'!G187)))</f>
        <v/>
      </c>
      <c r="CG193" s="36" t="str">
        <f ca="true">+IF(OFFSET('Water Data'!$G$30,0,10*ROW('Water Data'!G187))="","",OFFSET('Water Data'!$G$30,0,10*ROW('Water Data'!G187)))</f>
        <v/>
      </c>
      <c r="CH193" s="36" t="str">
        <f ca="true">+IF(OFFSET('Water Data'!$H$28,0,10*ROW('Water Data'!H187))="","",OFFSET('Water Data'!$H$28,0,10*ROW('Water Data'!H187)))</f>
        <v/>
      </c>
      <c r="CI193" s="36" t="str">
        <f ca="true">+IF(OFFSET('Water Data'!$H$29,0,10*ROW('Water Data'!H187))="","",OFFSET('Water Data'!$H$29,0,10*ROW('Water Data'!H187)))</f>
        <v/>
      </c>
      <c r="CJ193" s="36" t="str">
        <f ca="true">+IF(OFFSET('Water Data'!$H$30,0,10*ROW('Water Data'!H187))="","",OFFSET('Water Data'!$H$30,0,10*ROW('Water Data'!H187)))</f>
        <v/>
      </c>
      <c r="CK193" s="36" t="str">
        <f ca="true">+IF(OFFSET('Sanitation Data'!$C$29,0,10*ROW('Sanitation Data'!C187))="","",OFFSET('Sanitation Data'!$C$29,0,10*ROW('Sanitation Data'!C187)))</f>
        <v/>
      </c>
      <c r="CL193" s="36" t="str">
        <f ca="true">+IF(OFFSET('Sanitation Data'!$C$30,0,10*ROW('Sanitation Data'!C187))="","",OFFSET('Sanitation Data'!$C$30,0,10*ROW('Sanitation Data'!C187)))</f>
        <v/>
      </c>
      <c r="CM193" s="36" t="str">
        <f ca="true">+IF(OFFSET('Sanitation Data'!$C$31,0,10*ROW('Sanitation Data'!C187))="","",OFFSET('Sanitation Data'!$C$31,0,10*ROW('Sanitation Data'!C187)))</f>
        <v/>
      </c>
      <c r="CN193" s="36" t="str">
        <f ca="true">+IF(OFFSET('Sanitation Data'!$C$32,0,10*ROW('Sanitation Data'!C187))="","",OFFSET('Sanitation Data'!$C$32,0,10*ROW('Sanitation Data'!C187)))</f>
        <v/>
      </c>
      <c r="CO193" s="36" t="str">
        <f ca="true">+IF(OFFSET('Sanitation Data'!$C$33,0,10*ROW('Sanitation Data'!C187))="","",OFFSET('Sanitation Data'!$C$33,0,10*ROW('Sanitation Data'!C187)))</f>
        <v/>
      </c>
      <c r="CP193" s="36" t="str">
        <f ca="true">+IF(OFFSET('Sanitation Data'!$D$29,0,10*ROW('Sanitation Data'!D187))="","",OFFSET('Sanitation Data'!$D$29,0,10*ROW('Sanitation Data'!D187)))</f>
        <v/>
      </c>
      <c r="CQ193" s="36" t="str">
        <f ca="true">+IF(OFFSET('Sanitation Data'!$D$30,0,10*ROW('Sanitation Data'!D187))="","",OFFSET('Sanitation Data'!$D$30,0,10*ROW('Sanitation Data'!D187)))</f>
        <v/>
      </c>
      <c r="CR193" s="36" t="str">
        <f ca="true">+IF(OFFSET('Sanitation Data'!$D$31,0,10*ROW('Sanitation Data'!D187))="","",OFFSET('Sanitation Data'!$D$31,0,10*ROW('Sanitation Data'!D187)))</f>
        <v/>
      </c>
      <c r="CS193" s="36" t="str">
        <f ca="true">+IF(OFFSET('Sanitation Data'!$D$32,0,10*ROW('Sanitation Data'!D187))="","",OFFSET('Sanitation Data'!$D$32,0,10*ROW('Sanitation Data'!D187)))</f>
        <v/>
      </c>
      <c r="CT193" s="36" t="str">
        <f ca="true">+IF(OFFSET('Sanitation Data'!$D$33,0,10*ROW('Sanitation Data'!D187))="","",OFFSET('Sanitation Data'!$D$33,0,10*ROW('Sanitation Data'!D187)))</f>
        <v/>
      </c>
      <c r="CU193" s="36" t="str">
        <f ca="true">+IF(OFFSET('Sanitation Data'!$E$29,0,10*ROW('Sanitation Data'!E187))="","",OFFSET('Sanitation Data'!$E$29,0,10*ROW('Sanitation Data'!E187)))</f>
        <v/>
      </c>
      <c r="CV193" s="36" t="str">
        <f ca="true">+IF(OFFSET('Sanitation Data'!$E$30,0,10*ROW('Sanitation Data'!E187))="","",OFFSET('Sanitation Data'!$E$30,0,10*ROW('Sanitation Data'!E187)))</f>
        <v/>
      </c>
      <c r="CW193" s="36" t="str">
        <f ca="true">+IF(OFFSET('Sanitation Data'!$E$31,0,10*ROW('Sanitation Data'!E187))="","",OFFSET('Sanitation Data'!$E$31,0,10*ROW('Sanitation Data'!E187)))</f>
        <v/>
      </c>
      <c r="CX193" s="36" t="str">
        <f ca="true">+IF(OFFSET('Sanitation Data'!$E$32,0,10*ROW('Sanitation Data'!E187))="","",OFFSET('Sanitation Data'!$E$32,0,10*ROW('Sanitation Data'!E187)))</f>
        <v/>
      </c>
      <c r="CY193" s="36" t="str">
        <f ca="true">+IF(OFFSET('Sanitation Data'!$E$33,0,10*ROW('Sanitation Data'!E187))="","",OFFSET('Sanitation Data'!$E$33,0,10*ROW('Sanitation Data'!E187)))</f>
        <v/>
      </c>
      <c r="CZ193" s="36" t="str">
        <f ca="true">+IF(OFFSET('Sanitation Data'!$F$29,0,10*ROW('Sanitation Data'!F187))="","",OFFSET('Sanitation Data'!$F$29,0,10*ROW('Sanitation Data'!F187)))</f>
        <v/>
      </c>
      <c r="DA193" s="36" t="str">
        <f ca="true">+IF(OFFSET('Sanitation Data'!$F$30,0,10*ROW('Sanitation Data'!F187))="","",OFFSET('Sanitation Data'!$F$30,0,10*ROW('Sanitation Data'!F187)))</f>
        <v/>
      </c>
      <c r="DB193" s="36" t="str">
        <f ca="true">+IF(OFFSET('Sanitation Data'!$F$31,0,10*ROW('Sanitation Data'!F187))="","",OFFSET('Sanitation Data'!$F$31,0,10*ROW('Sanitation Data'!F187)))</f>
        <v/>
      </c>
      <c r="DC193" s="36" t="str">
        <f ca="true">+IF(OFFSET('Sanitation Data'!$F$32,0,10*ROW('Sanitation Data'!F187))="","",OFFSET('Sanitation Data'!$F$32,0,10*ROW('Sanitation Data'!F187)))</f>
        <v/>
      </c>
      <c r="DD193" s="36" t="str">
        <f ca="true">+IF(OFFSET('Sanitation Data'!$F$33,0,10*ROW('Sanitation Data'!F187))="","",OFFSET('Sanitation Data'!$F$33,0,10*ROW('Sanitation Data'!F187)))</f>
        <v/>
      </c>
      <c r="DE193" s="36" t="str">
        <f ca="true">+IF(OFFSET('Sanitation Data'!$G$29,0,10*ROW('Sanitation Data'!G187))="","",OFFSET('Sanitation Data'!$G$29,0,10*ROW('Sanitation Data'!G187)))</f>
        <v/>
      </c>
      <c r="DF193" s="36" t="str">
        <f ca="true">+IF(OFFSET('Sanitation Data'!$G$30,0,10*ROW('Sanitation Data'!G187))="","",OFFSET('Sanitation Data'!$G$30,0,10*ROW('Sanitation Data'!G187)))</f>
        <v/>
      </c>
      <c r="DG193" s="36" t="str">
        <f ca="true">+IF(OFFSET('Sanitation Data'!$G$31,0,10*ROW('Sanitation Data'!G187))="","",OFFSET('Sanitation Data'!$G$31,0,10*ROW('Sanitation Data'!G187)))</f>
        <v/>
      </c>
      <c r="DH193" s="36" t="str">
        <f ca="true">+IF(OFFSET('Sanitation Data'!$G$32,0,10*ROW('Sanitation Data'!G187))="","",OFFSET('Sanitation Data'!$G$32,0,10*ROW('Sanitation Data'!G187)))</f>
        <v/>
      </c>
      <c r="DI193" s="36" t="str">
        <f ca="true">+IF(OFFSET('Sanitation Data'!$G$33,0,10*ROW('Sanitation Data'!G187))="","",OFFSET('Sanitation Data'!$G$33,0,10*ROW('Sanitation Data'!G187)))</f>
        <v/>
      </c>
      <c r="DJ193" s="36" t="str">
        <f ca="true">+IF(OFFSET('Sanitation Data'!$H$29,0,10*ROW('Sanitation Data'!H187))="","",OFFSET('Sanitation Data'!$H$29,0,10*ROW('Sanitation Data'!H187)))</f>
        <v/>
      </c>
      <c r="DK193" s="36" t="str">
        <f ca="true">+IF(OFFSET('Sanitation Data'!$H$30,0,10*ROW('Sanitation Data'!H187))="","",OFFSET('Sanitation Data'!$H$30,0,10*ROW('Sanitation Data'!H187)))</f>
        <v/>
      </c>
      <c r="DL193" s="36" t="str">
        <f ca="true">+IF(OFFSET('Sanitation Data'!$H$31,0,10*ROW('Sanitation Data'!H187))="","",OFFSET('Sanitation Data'!$H$31,0,10*ROW('Sanitation Data'!H187)))</f>
        <v/>
      </c>
      <c r="DM193" s="36" t="str">
        <f ca="true">+IF(OFFSET('Sanitation Data'!$H$32,0,10*ROW('Sanitation Data'!H187))="","",OFFSET('Sanitation Data'!$H$32,0,10*ROW('Sanitation Data'!H187)))</f>
        <v/>
      </c>
      <c r="DN193" s="36" t="str">
        <f ca="true">+IF(OFFSET('Sanitation Data'!$H$33,0,10*ROW('Sanitation Data'!H187))="","",OFFSET('Sanitation Data'!$H$33,0,10*ROW('Sanitation Data'!H187)))</f>
        <v/>
      </c>
      <c r="DO193" s="36" t="str">
        <f ca="true">+IF(OFFSET('Hygiene Data'!$C$12,0,10*ROW('Hygiene Data'!C187))="","",OFFSET('Hygiene Data'!$C$12,0,10*ROW('Hygiene Data'!C187)))</f>
        <v/>
      </c>
      <c r="DP193" s="36" t="str">
        <f ca="true">+IF(OFFSET('Hygiene Data'!$C$13,0,10*ROW('Hygiene Data'!C187))="","",OFFSET('Hygiene Data'!$C$13,0,10*ROW('Hygiene Data'!C187)))</f>
        <v/>
      </c>
      <c r="DQ193" s="36" t="str">
        <f ca="true">+IF(OFFSET('Hygiene Data'!$C$14,0,10*ROW('Hygiene Data'!C187))="","",OFFSET('Hygiene Data'!$C$14,0,10*ROW('Hygiene Data'!C187)))</f>
        <v/>
      </c>
      <c r="DR193" s="36" t="str">
        <f ca="true">+IF(OFFSET('Hygiene Data'!$D$12,0,10*ROW('Hygiene Data'!D187))="","",OFFSET('Hygiene Data'!$D$12,0,10*ROW('Hygiene Data'!D187)))</f>
        <v/>
      </c>
      <c r="DS193" s="36" t="str">
        <f ca="true">+IF(OFFSET('Hygiene Data'!$D$13,0,10*ROW('Hygiene Data'!D187))="","",OFFSET('Hygiene Data'!$D$13,0,10*ROW('Hygiene Data'!D187)))</f>
        <v/>
      </c>
      <c r="DT193" s="36" t="str">
        <f ca="true">+IF(OFFSET('Hygiene Data'!$D$14,0,10*ROW('Hygiene Data'!D187))="","",OFFSET('Hygiene Data'!$D$14,0,10*ROW('Hygiene Data'!D187)))</f>
        <v/>
      </c>
      <c r="DU193" s="36" t="str">
        <f ca="true">+IF(OFFSET('Hygiene Data'!$E$12,0,10*ROW('Hygiene Data'!E187))="","",OFFSET('Hygiene Data'!$E$12,0,10*ROW('Hygiene Data'!E187)))</f>
        <v/>
      </c>
      <c r="DV193" s="36" t="str">
        <f ca="true">+IF(OFFSET('Hygiene Data'!$E$13,0,10*ROW('Hygiene Data'!E187))="","",OFFSET('Hygiene Data'!$E$13,0,10*ROW('Hygiene Data'!E187)))</f>
        <v/>
      </c>
      <c r="DW193" s="36" t="str">
        <f ca="true">+IF(OFFSET('Hygiene Data'!$E$14,0,10*ROW('Hygiene Data'!E187))="","",OFFSET('Hygiene Data'!$E$14,0,10*ROW('Hygiene Data'!E187)))</f>
        <v/>
      </c>
      <c r="DX193" s="36" t="str">
        <f ca="true">+IF(OFFSET('Hygiene Data'!$F$12,0,10*ROW('Hygiene Data'!F187))="","",OFFSET('Hygiene Data'!$F$12,0,10*ROW('Hygiene Data'!F187)))</f>
        <v/>
      </c>
      <c r="DY193" s="36" t="str">
        <f ca="true">+IF(OFFSET('Hygiene Data'!$F$13,0,10*ROW('Hygiene Data'!F187))="","",OFFSET('Hygiene Data'!$F$13,0,10*ROW('Hygiene Data'!F187)))</f>
        <v/>
      </c>
      <c r="DZ193" s="36" t="str">
        <f ca="true">+IF(OFFSET('Hygiene Data'!$F$14,0,10*ROW('Hygiene Data'!F187))="","",OFFSET('Hygiene Data'!$F$14,0,10*ROW('Hygiene Data'!F187)))</f>
        <v/>
      </c>
      <c r="EA193" s="36" t="str">
        <f ca="true">+IF(OFFSET('Hygiene Data'!$G$12,0,10*ROW('Hygiene Data'!G187))="","",OFFSET('Hygiene Data'!$G$12,0,10*ROW('Hygiene Data'!G187)))</f>
        <v/>
      </c>
      <c r="EB193" s="36" t="str">
        <f ca="true">+IF(OFFSET('Hygiene Data'!$G$13,0,10*ROW('Hygiene Data'!G187))="","",OFFSET('Hygiene Data'!$G$13,0,10*ROW('Hygiene Data'!G187)))</f>
        <v/>
      </c>
      <c r="EC193" s="36" t="str">
        <f ca="true">+IF(OFFSET('Hygiene Data'!$G$14,0,10*ROW('Hygiene Data'!G187))="","",OFFSET('Hygiene Data'!$G$14,0,10*ROW('Hygiene Data'!G187)))</f>
        <v/>
      </c>
      <c r="ED193" s="36" t="str">
        <f ca="true">+IF(OFFSET('Hygiene Data'!$H$12,0,10*ROW('Hygiene Data'!H187))="","",OFFSET('Hygiene Data'!$H$12,0,10*ROW('Hygiene Data'!H187)))</f>
        <v/>
      </c>
      <c r="EE193" s="36" t="str">
        <f ca="true">+IF(OFFSET('Hygiene Data'!$H$13,0,10*ROW('Hygiene Data'!H187))="","",OFFSET('Hygiene Data'!$H$13,0,10*ROW('Hygiene Data'!H187)))</f>
        <v/>
      </c>
      <c r="EF193" s="36" t="str">
        <f ca="true">+IF(OFFSET('Hygiene Data'!$H$14,0,10*ROW('Hygiene Data'!H187))="","",OFFSET('Hygiene Data'!$H$14,0,10*ROW('Hygiene Data'!H187)))</f>
        <v/>
      </c>
    </row>
    <row r="194" x14ac:dyDescent="0.2">
      <c r="A194" s="59" t="str">
        <f ca="true">+IF(OFFSET('Water Data'!$B$1,0,10*ROW('Water Data'!B191))="","",OFFSET('Water Data'!$B$1,0,10*ROW('Water Data'!B191)))</f>
        <v/>
      </c>
      <c r="B194" s="59" t="str">
        <f ca="true">+IF(OFFSET('Water Data'!$A$3,0,10*ROW('Water Data'!A191))="","",OFFSET('Water Data'!$A$3,0,10*ROW('Water Data'!A191)))</f>
        <v/>
      </c>
      <c r="C194" s="59" t="str">
        <f ca="true">+IF(OFFSET('Water Data'!$C$3,0,10*ROW('Water Data'!C191))="","",OFFSET('Water Data'!$C$3,0,10*ROW('Water Data'!C191)))</f>
        <v/>
      </c>
      <c r="D194" s="252"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52"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52"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52"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52"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52"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52"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52"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52"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52"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52"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52"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52"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52"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52"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52"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52"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52"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3"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3"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3"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3"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3"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3"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3"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3"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3"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3"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3"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3"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3"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3"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3"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3"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3"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3"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3"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3"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3"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3"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3"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3"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3"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3"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3"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3"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3"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3"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4"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4"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4"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4"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4"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4"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4"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4"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4"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4"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4"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4"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4"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4"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4"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4"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4"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4"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6" t="str">
        <f ca="true">+IF(OFFSET('Water Data'!$C$28,0,10*ROW('Water Data'!C188))="","",OFFSET('Water Data'!$C$28,0,10*ROW('Water Data'!C188)))</f>
        <v/>
      </c>
      <c r="BT194" s="36" t="str">
        <f ca="true">+IF(OFFSET('Water Data'!$C$29,0,10*ROW('Water Data'!C188))="","",OFFSET('Water Data'!$C$29,0,10*ROW('Water Data'!C188)))</f>
        <v/>
      </c>
      <c r="BU194" s="36" t="str">
        <f ca="true">+IF(OFFSET('Water Data'!$C$30,0,10*ROW('Water Data'!C188))="","",OFFSET('Water Data'!$C$30,0,10*ROW('Water Data'!C188)))</f>
        <v/>
      </c>
      <c r="BV194" s="36" t="str">
        <f ca="true">+IF(OFFSET('Water Data'!$D$28,0,10*ROW('Water Data'!D188))="","",OFFSET('Water Data'!$D$28,0,10*ROW('Water Data'!D188)))</f>
        <v/>
      </c>
      <c r="BW194" s="36" t="str">
        <f ca="true">+IF(OFFSET('Water Data'!$D$29,0,10*ROW('Water Data'!D188))="","",OFFSET('Water Data'!$D$29,0,10*ROW('Water Data'!D188)))</f>
        <v/>
      </c>
      <c r="BX194" s="36" t="str">
        <f ca="true">+IF(OFFSET('Water Data'!$D$30,0,10*ROW('Water Data'!D188))="","",OFFSET('Water Data'!$D$30,0,10*ROW('Water Data'!D188)))</f>
        <v/>
      </c>
      <c r="BY194" s="36" t="str">
        <f ca="true">+IF(OFFSET('Water Data'!$E$28,0,10*ROW('Water Data'!E188))="","",OFFSET('Water Data'!$E$28,0,10*ROW('Water Data'!E188)))</f>
        <v/>
      </c>
      <c r="BZ194" s="36" t="str">
        <f ca="true">+IF(OFFSET('Water Data'!$E$29,0,10*ROW('Water Data'!E188))="","",OFFSET('Water Data'!$E$29,0,10*ROW('Water Data'!E188)))</f>
        <v/>
      </c>
      <c r="CA194" s="36" t="str">
        <f ca="true">+IF(OFFSET('Water Data'!$E$30,0,10*ROW('Water Data'!E188))="","",OFFSET('Water Data'!$E$30,0,10*ROW('Water Data'!E188)))</f>
        <v/>
      </c>
      <c r="CB194" s="36" t="str">
        <f ca="true">+IF(OFFSET('Water Data'!$F$28,0,10*ROW('Water Data'!F188))="","",OFFSET('Water Data'!$F$28,0,10*ROW('Water Data'!F188)))</f>
        <v/>
      </c>
      <c r="CC194" s="36" t="str">
        <f ca="true">+IF(OFFSET('Water Data'!$F$29,0,10*ROW('Water Data'!F188))="","",OFFSET('Water Data'!$F$29,0,10*ROW('Water Data'!F188)))</f>
        <v/>
      </c>
      <c r="CD194" s="36" t="str">
        <f ca="true">+IF(OFFSET('Water Data'!$F$30,0,10*ROW('Water Data'!F188))="","",OFFSET('Water Data'!$F$30,0,10*ROW('Water Data'!F188)))</f>
        <v/>
      </c>
      <c r="CE194" s="36" t="str">
        <f ca="true">+IF(OFFSET('Water Data'!$G$28,0,10*ROW('Water Data'!G188))="","",OFFSET('Water Data'!$G$28,0,10*ROW('Water Data'!G188)))</f>
        <v/>
      </c>
      <c r="CF194" s="36" t="str">
        <f ca="true">+IF(OFFSET('Water Data'!$G$29,0,10*ROW('Water Data'!G188))="","",OFFSET('Water Data'!$G$29,0,10*ROW('Water Data'!G188)))</f>
        <v/>
      </c>
      <c r="CG194" s="36" t="str">
        <f ca="true">+IF(OFFSET('Water Data'!$G$30,0,10*ROW('Water Data'!G188))="","",OFFSET('Water Data'!$G$30,0,10*ROW('Water Data'!G188)))</f>
        <v/>
      </c>
      <c r="CH194" s="36" t="str">
        <f ca="true">+IF(OFFSET('Water Data'!$H$28,0,10*ROW('Water Data'!H188))="","",OFFSET('Water Data'!$H$28,0,10*ROW('Water Data'!H188)))</f>
        <v/>
      </c>
      <c r="CI194" s="36" t="str">
        <f ca="true">+IF(OFFSET('Water Data'!$H$29,0,10*ROW('Water Data'!H188))="","",OFFSET('Water Data'!$H$29,0,10*ROW('Water Data'!H188)))</f>
        <v/>
      </c>
      <c r="CJ194" s="36" t="str">
        <f ca="true">+IF(OFFSET('Water Data'!$H$30,0,10*ROW('Water Data'!H188))="","",OFFSET('Water Data'!$H$30,0,10*ROW('Water Data'!H188)))</f>
        <v/>
      </c>
      <c r="CK194" s="36" t="str">
        <f ca="true">+IF(OFFSET('Sanitation Data'!$C$29,0,10*ROW('Sanitation Data'!C188))="","",OFFSET('Sanitation Data'!$C$29,0,10*ROW('Sanitation Data'!C188)))</f>
        <v/>
      </c>
      <c r="CL194" s="36" t="str">
        <f ca="true">+IF(OFFSET('Sanitation Data'!$C$30,0,10*ROW('Sanitation Data'!C188))="","",OFFSET('Sanitation Data'!$C$30,0,10*ROW('Sanitation Data'!C188)))</f>
        <v/>
      </c>
      <c r="CM194" s="36" t="str">
        <f ca="true">+IF(OFFSET('Sanitation Data'!$C$31,0,10*ROW('Sanitation Data'!C188))="","",OFFSET('Sanitation Data'!$C$31,0,10*ROW('Sanitation Data'!C188)))</f>
        <v/>
      </c>
      <c r="CN194" s="36" t="str">
        <f ca="true">+IF(OFFSET('Sanitation Data'!$C$32,0,10*ROW('Sanitation Data'!C188))="","",OFFSET('Sanitation Data'!$C$32,0,10*ROW('Sanitation Data'!C188)))</f>
        <v/>
      </c>
      <c r="CO194" s="36" t="str">
        <f ca="true">+IF(OFFSET('Sanitation Data'!$C$33,0,10*ROW('Sanitation Data'!C188))="","",OFFSET('Sanitation Data'!$C$33,0,10*ROW('Sanitation Data'!C188)))</f>
        <v/>
      </c>
      <c r="CP194" s="36" t="str">
        <f ca="true">+IF(OFFSET('Sanitation Data'!$D$29,0,10*ROW('Sanitation Data'!D188))="","",OFFSET('Sanitation Data'!$D$29,0,10*ROW('Sanitation Data'!D188)))</f>
        <v/>
      </c>
      <c r="CQ194" s="36" t="str">
        <f ca="true">+IF(OFFSET('Sanitation Data'!$D$30,0,10*ROW('Sanitation Data'!D188))="","",OFFSET('Sanitation Data'!$D$30,0,10*ROW('Sanitation Data'!D188)))</f>
        <v/>
      </c>
      <c r="CR194" s="36" t="str">
        <f ca="true">+IF(OFFSET('Sanitation Data'!$D$31,0,10*ROW('Sanitation Data'!D188))="","",OFFSET('Sanitation Data'!$D$31,0,10*ROW('Sanitation Data'!D188)))</f>
        <v/>
      </c>
      <c r="CS194" s="36" t="str">
        <f ca="true">+IF(OFFSET('Sanitation Data'!$D$32,0,10*ROW('Sanitation Data'!D188))="","",OFFSET('Sanitation Data'!$D$32,0,10*ROW('Sanitation Data'!D188)))</f>
        <v/>
      </c>
      <c r="CT194" s="36" t="str">
        <f ca="true">+IF(OFFSET('Sanitation Data'!$D$33,0,10*ROW('Sanitation Data'!D188))="","",OFFSET('Sanitation Data'!$D$33,0,10*ROW('Sanitation Data'!D188)))</f>
        <v/>
      </c>
      <c r="CU194" s="36" t="str">
        <f ca="true">+IF(OFFSET('Sanitation Data'!$E$29,0,10*ROW('Sanitation Data'!E188))="","",OFFSET('Sanitation Data'!$E$29,0,10*ROW('Sanitation Data'!E188)))</f>
        <v/>
      </c>
      <c r="CV194" s="36" t="str">
        <f ca="true">+IF(OFFSET('Sanitation Data'!$E$30,0,10*ROW('Sanitation Data'!E188))="","",OFFSET('Sanitation Data'!$E$30,0,10*ROW('Sanitation Data'!E188)))</f>
        <v/>
      </c>
      <c r="CW194" s="36" t="str">
        <f ca="true">+IF(OFFSET('Sanitation Data'!$E$31,0,10*ROW('Sanitation Data'!E188))="","",OFFSET('Sanitation Data'!$E$31,0,10*ROW('Sanitation Data'!E188)))</f>
        <v/>
      </c>
      <c r="CX194" s="36" t="str">
        <f ca="true">+IF(OFFSET('Sanitation Data'!$E$32,0,10*ROW('Sanitation Data'!E188))="","",OFFSET('Sanitation Data'!$E$32,0,10*ROW('Sanitation Data'!E188)))</f>
        <v/>
      </c>
      <c r="CY194" s="36" t="str">
        <f ca="true">+IF(OFFSET('Sanitation Data'!$E$33,0,10*ROW('Sanitation Data'!E188))="","",OFFSET('Sanitation Data'!$E$33,0,10*ROW('Sanitation Data'!E188)))</f>
        <v/>
      </c>
      <c r="CZ194" s="36" t="str">
        <f ca="true">+IF(OFFSET('Sanitation Data'!$F$29,0,10*ROW('Sanitation Data'!F188))="","",OFFSET('Sanitation Data'!$F$29,0,10*ROW('Sanitation Data'!F188)))</f>
        <v/>
      </c>
      <c r="DA194" s="36" t="str">
        <f ca="true">+IF(OFFSET('Sanitation Data'!$F$30,0,10*ROW('Sanitation Data'!F188))="","",OFFSET('Sanitation Data'!$F$30,0,10*ROW('Sanitation Data'!F188)))</f>
        <v/>
      </c>
      <c r="DB194" s="36" t="str">
        <f ca="true">+IF(OFFSET('Sanitation Data'!$F$31,0,10*ROW('Sanitation Data'!F188))="","",OFFSET('Sanitation Data'!$F$31,0,10*ROW('Sanitation Data'!F188)))</f>
        <v/>
      </c>
      <c r="DC194" s="36" t="str">
        <f ca="true">+IF(OFFSET('Sanitation Data'!$F$32,0,10*ROW('Sanitation Data'!F188))="","",OFFSET('Sanitation Data'!$F$32,0,10*ROW('Sanitation Data'!F188)))</f>
        <v/>
      </c>
      <c r="DD194" s="36" t="str">
        <f ca="true">+IF(OFFSET('Sanitation Data'!$F$33,0,10*ROW('Sanitation Data'!F188))="","",OFFSET('Sanitation Data'!$F$33,0,10*ROW('Sanitation Data'!F188)))</f>
        <v/>
      </c>
      <c r="DE194" s="36" t="str">
        <f ca="true">+IF(OFFSET('Sanitation Data'!$G$29,0,10*ROW('Sanitation Data'!G188))="","",OFFSET('Sanitation Data'!$G$29,0,10*ROW('Sanitation Data'!G188)))</f>
        <v/>
      </c>
      <c r="DF194" s="36" t="str">
        <f ca="true">+IF(OFFSET('Sanitation Data'!$G$30,0,10*ROW('Sanitation Data'!G188))="","",OFFSET('Sanitation Data'!$G$30,0,10*ROW('Sanitation Data'!G188)))</f>
        <v/>
      </c>
      <c r="DG194" s="36" t="str">
        <f ca="true">+IF(OFFSET('Sanitation Data'!$G$31,0,10*ROW('Sanitation Data'!G188))="","",OFFSET('Sanitation Data'!$G$31,0,10*ROW('Sanitation Data'!G188)))</f>
        <v/>
      </c>
      <c r="DH194" s="36" t="str">
        <f ca="true">+IF(OFFSET('Sanitation Data'!$G$32,0,10*ROW('Sanitation Data'!G188))="","",OFFSET('Sanitation Data'!$G$32,0,10*ROW('Sanitation Data'!G188)))</f>
        <v/>
      </c>
      <c r="DI194" s="36" t="str">
        <f ca="true">+IF(OFFSET('Sanitation Data'!$G$33,0,10*ROW('Sanitation Data'!G188))="","",OFFSET('Sanitation Data'!$G$33,0,10*ROW('Sanitation Data'!G188)))</f>
        <v/>
      </c>
      <c r="DJ194" s="36" t="str">
        <f ca="true">+IF(OFFSET('Sanitation Data'!$H$29,0,10*ROW('Sanitation Data'!H188))="","",OFFSET('Sanitation Data'!$H$29,0,10*ROW('Sanitation Data'!H188)))</f>
        <v/>
      </c>
      <c r="DK194" s="36" t="str">
        <f ca="true">+IF(OFFSET('Sanitation Data'!$H$30,0,10*ROW('Sanitation Data'!H188))="","",OFFSET('Sanitation Data'!$H$30,0,10*ROW('Sanitation Data'!H188)))</f>
        <v/>
      </c>
      <c r="DL194" s="36" t="str">
        <f ca="true">+IF(OFFSET('Sanitation Data'!$H$31,0,10*ROW('Sanitation Data'!H188))="","",OFFSET('Sanitation Data'!$H$31,0,10*ROW('Sanitation Data'!H188)))</f>
        <v/>
      </c>
      <c r="DM194" s="36" t="str">
        <f ca="true">+IF(OFFSET('Sanitation Data'!$H$32,0,10*ROW('Sanitation Data'!H188))="","",OFFSET('Sanitation Data'!$H$32,0,10*ROW('Sanitation Data'!H188)))</f>
        <v/>
      </c>
      <c r="DN194" s="36" t="str">
        <f ca="true">+IF(OFFSET('Sanitation Data'!$H$33,0,10*ROW('Sanitation Data'!H188))="","",OFFSET('Sanitation Data'!$H$33,0,10*ROW('Sanitation Data'!H188)))</f>
        <v/>
      </c>
      <c r="DO194" s="36" t="str">
        <f ca="true">+IF(OFFSET('Hygiene Data'!$C$12,0,10*ROW('Hygiene Data'!C188))="","",OFFSET('Hygiene Data'!$C$12,0,10*ROW('Hygiene Data'!C188)))</f>
        <v/>
      </c>
      <c r="DP194" s="36" t="str">
        <f ca="true">+IF(OFFSET('Hygiene Data'!$C$13,0,10*ROW('Hygiene Data'!C188))="","",OFFSET('Hygiene Data'!$C$13,0,10*ROW('Hygiene Data'!C188)))</f>
        <v/>
      </c>
      <c r="DQ194" s="36" t="str">
        <f ca="true">+IF(OFFSET('Hygiene Data'!$C$14,0,10*ROW('Hygiene Data'!C188))="","",OFFSET('Hygiene Data'!$C$14,0,10*ROW('Hygiene Data'!C188)))</f>
        <v/>
      </c>
      <c r="DR194" s="36" t="str">
        <f ca="true">+IF(OFFSET('Hygiene Data'!$D$12,0,10*ROW('Hygiene Data'!D188))="","",OFFSET('Hygiene Data'!$D$12,0,10*ROW('Hygiene Data'!D188)))</f>
        <v/>
      </c>
      <c r="DS194" s="36" t="str">
        <f ca="true">+IF(OFFSET('Hygiene Data'!$D$13,0,10*ROW('Hygiene Data'!D188))="","",OFFSET('Hygiene Data'!$D$13,0,10*ROW('Hygiene Data'!D188)))</f>
        <v/>
      </c>
      <c r="DT194" s="36" t="str">
        <f ca="true">+IF(OFFSET('Hygiene Data'!$D$14,0,10*ROW('Hygiene Data'!D188))="","",OFFSET('Hygiene Data'!$D$14,0,10*ROW('Hygiene Data'!D188)))</f>
        <v/>
      </c>
      <c r="DU194" s="36" t="str">
        <f ca="true">+IF(OFFSET('Hygiene Data'!$E$12,0,10*ROW('Hygiene Data'!E188))="","",OFFSET('Hygiene Data'!$E$12,0,10*ROW('Hygiene Data'!E188)))</f>
        <v/>
      </c>
      <c r="DV194" s="36" t="str">
        <f ca="true">+IF(OFFSET('Hygiene Data'!$E$13,0,10*ROW('Hygiene Data'!E188))="","",OFFSET('Hygiene Data'!$E$13,0,10*ROW('Hygiene Data'!E188)))</f>
        <v/>
      </c>
      <c r="DW194" s="36" t="str">
        <f ca="true">+IF(OFFSET('Hygiene Data'!$E$14,0,10*ROW('Hygiene Data'!E188))="","",OFFSET('Hygiene Data'!$E$14,0,10*ROW('Hygiene Data'!E188)))</f>
        <v/>
      </c>
      <c r="DX194" s="36" t="str">
        <f ca="true">+IF(OFFSET('Hygiene Data'!$F$12,0,10*ROW('Hygiene Data'!F188))="","",OFFSET('Hygiene Data'!$F$12,0,10*ROW('Hygiene Data'!F188)))</f>
        <v/>
      </c>
      <c r="DY194" s="36" t="str">
        <f ca="true">+IF(OFFSET('Hygiene Data'!$F$13,0,10*ROW('Hygiene Data'!F188))="","",OFFSET('Hygiene Data'!$F$13,0,10*ROW('Hygiene Data'!F188)))</f>
        <v/>
      </c>
      <c r="DZ194" s="36" t="str">
        <f ca="true">+IF(OFFSET('Hygiene Data'!$F$14,0,10*ROW('Hygiene Data'!F188))="","",OFFSET('Hygiene Data'!$F$14,0,10*ROW('Hygiene Data'!F188)))</f>
        <v/>
      </c>
      <c r="EA194" s="36" t="str">
        <f ca="true">+IF(OFFSET('Hygiene Data'!$G$12,0,10*ROW('Hygiene Data'!G188))="","",OFFSET('Hygiene Data'!$G$12,0,10*ROW('Hygiene Data'!G188)))</f>
        <v/>
      </c>
      <c r="EB194" s="36" t="str">
        <f ca="true">+IF(OFFSET('Hygiene Data'!$G$13,0,10*ROW('Hygiene Data'!G188))="","",OFFSET('Hygiene Data'!$G$13,0,10*ROW('Hygiene Data'!G188)))</f>
        <v/>
      </c>
      <c r="EC194" s="36" t="str">
        <f ca="true">+IF(OFFSET('Hygiene Data'!$G$14,0,10*ROW('Hygiene Data'!G188))="","",OFFSET('Hygiene Data'!$G$14,0,10*ROW('Hygiene Data'!G188)))</f>
        <v/>
      </c>
      <c r="ED194" s="36" t="str">
        <f ca="true">+IF(OFFSET('Hygiene Data'!$H$12,0,10*ROW('Hygiene Data'!H188))="","",OFFSET('Hygiene Data'!$H$12,0,10*ROW('Hygiene Data'!H188)))</f>
        <v/>
      </c>
      <c r="EE194" s="36" t="str">
        <f ca="true">+IF(OFFSET('Hygiene Data'!$H$13,0,10*ROW('Hygiene Data'!H188))="","",OFFSET('Hygiene Data'!$H$13,0,10*ROW('Hygiene Data'!H188)))</f>
        <v/>
      </c>
      <c r="EF194" s="36" t="str">
        <f ca="true">+IF(OFFSET('Hygiene Data'!$H$14,0,10*ROW('Hygiene Data'!H188))="","",OFFSET('Hygiene Data'!$H$14,0,10*ROW('Hygiene Data'!H188)))</f>
        <v/>
      </c>
    </row>
    <row r="195" x14ac:dyDescent="0.2">
      <c r="A195" s="59" t="str">
        <f ca="true">+IF(OFFSET('Water Data'!$B$1,0,10*ROW('Water Data'!B192))="","",OFFSET('Water Data'!$B$1,0,10*ROW('Water Data'!B192)))</f>
        <v/>
      </c>
      <c r="B195" s="59" t="str">
        <f ca="true">+IF(OFFSET('Water Data'!$A$3,0,10*ROW('Water Data'!A192))="","",OFFSET('Water Data'!$A$3,0,10*ROW('Water Data'!A192)))</f>
        <v/>
      </c>
      <c r="C195" s="59" t="str">
        <f ca="true">+IF(OFFSET('Water Data'!$C$3,0,10*ROW('Water Data'!C192))="","",OFFSET('Water Data'!$C$3,0,10*ROW('Water Data'!C192)))</f>
        <v/>
      </c>
      <c r="D195" s="252"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52"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52"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52"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52"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52"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52"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52"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52"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52"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52"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52"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52"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52"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52"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52"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52"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52"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3"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3"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3"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3"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3"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3"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3"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3"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3"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3"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3"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3"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3"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3"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3"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3"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3"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3"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3"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3"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3"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3"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3"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3"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3"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3"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3"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3"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3"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3"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4"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4"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4"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4"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4"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4"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4"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4"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4"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4"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4"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4"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4"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4"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4"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4"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4"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4"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6" t="str">
        <f ca="true">+IF(OFFSET('Water Data'!$C$28,0,10*ROW('Water Data'!C189))="","",OFFSET('Water Data'!$C$28,0,10*ROW('Water Data'!C189)))</f>
        <v/>
      </c>
      <c r="BT195" s="36" t="str">
        <f ca="true">+IF(OFFSET('Water Data'!$C$29,0,10*ROW('Water Data'!C189))="","",OFFSET('Water Data'!$C$29,0,10*ROW('Water Data'!C189)))</f>
        <v/>
      </c>
      <c r="BU195" s="36" t="str">
        <f ca="true">+IF(OFFSET('Water Data'!$C$30,0,10*ROW('Water Data'!C189))="","",OFFSET('Water Data'!$C$30,0,10*ROW('Water Data'!C189)))</f>
        <v/>
      </c>
      <c r="BV195" s="36" t="str">
        <f ca="true">+IF(OFFSET('Water Data'!$D$28,0,10*ROW('Water Data'!D189))="","",OFFSET('Water Data'!$D$28,0,10*ROW('Water Data'!D189)))</f>
        <v/>
      </c>
      <c r="BW195" s="36" t="str">
        <f ca="true">+IF(OFFSET('Water Data'!$D$29,0,10*ROW('Water Data'!D189))="","",OFFSET('Water Data'!$D$29,0,10*ROW('Water Data'!D189)))</f>
        <v/>
      </c>
      <c r="BX195" s="36" t="str">
        <f ca="true">+IF(OFFSET('Water Data'!$D$30,0,10*ROW('Water Data'!D189))="","",OFFSET('Water Data'!$D$30,0,10*ROW('Water Data'!D189)))</f>
        <v/>
      </c>
      <c r="BY195" s="36" t="str">
        <f ca="true">+IF(OFFSET('Water Data'!$E$28,0,10*ROW('Water Data'!E189))="","",OFFSET('Water Data'!$E$28,0,10*ROW('Water Data'!E189)))</f>
        <v/>
      </c>
      <c r="BZ195" s="36" t="str">
        <f ca="true">+IF(OFFSET('Water Data'!$E$29,0,10*ROW('Water Data'!E189))="","",OFFSET('Water Data'!$E$29,0,10*ROW('Water Data'!E189)))</f>
        <v/>
      </c>
      <c r="CA195" s="36" t="str">
        <f ca="true">+IF(OFFSET('Water Data'!$E$30,0,10*ROW('Water Data'!E189))="","",OFFSET('Water Data'!$E$30,0,10*ROW('Water Data'!E189)))</f>
        <v/>
      </c>
      <c r="CB195" s="36" t="str">
        <f ca="true">+IF(OFFSET('Water Data'!$F$28,0,10*ROW('Water Data'!F189))="","",OFFSET('Water Data'!$F$28,0,10*ROW('Water Data'!F189)))</f>
        <v/>
      </c>
      <c r="CC195" s="36" t="str">
        <f ca="true">+IF(OFFSET('Water Data'!$F$29,0,10*ROW('Water Data'!F189))="","",OFFSET('Water Data'!$F$29,0,10*ROW('Water Data'!F189)))</f>
        <v/>
      </c>
      <c r="CD195" s="36" t="str">
        <f ca="true">+IF(OFFSET('Water Data'!$F$30,0,10*ROW('Water Data'!F189))="","",OFFSET('Water Data'!$F$30,0,10*ROW('Water Data'!F189)))</f>
        <v/>
      </c>
      <c r="CE195" s="36" t="str">
        <f ca="true">+IF(OFFSET('Water Data'!$G$28,0,10*ROW('Water Data'!G189))="","",OFFSET('Water Data'!$G$28,0,10*ROW('Water Data'!G189)))</f>
        <v/>
      </c>
      <c r="CF195" s="36" t="str">
        <f ca="true">+IF(OFFSET('Water Data'!$G$29,0,10*ROW('Water Data'!G189))="","",OFFSET('Water Data'!$G$29,0,10*ROW('Water Data'!G189)))</f>
        <v/>
      </c>
      <c r="CG195" s="36" t="str">
        <f ca="true">+IF(OFFSET('Water Data'!$G$30,0,10*ROW('Water Data'!G189))="","",OFFSET('Water Data'!$G$30,0,10*ROW('Water Data'!G189)))</f>
        <v/>
      </c>
      <c r="CH195" s="36" t="str">
        <f ca="true">+IF(OFFSET('Water Data'!$H$28,0,10*ROW('Water Data'!H189))="","",OFFSET('Water Data'!$H$28,0,10*ROW('Water Data'!H189)))</f>
        <v/>
      </c>
      <c r="CI195" s="36" t="str">
        <f ca="true">+IF(OFFSET('Water Data'!$H$29,0,10*ROW('Water Data'!H189))="","",OFFSET('Water Data'!$H$29,0,10*ROW('Water Data'!H189)))</f>
        <v/>
      </c>
      <c r="CJ195" s="36" t="str">
        <f ca="true">+IF(OFFSET('Water Data'!$H$30,0,10*ROW('Water Data'!H189))="","",OFFSET('Water Data'!$H$30,0,10*ROW('Water Data'!H189)))</f>
        <v/>
      </c>
      <c r="CK195" s="36" t="str">
        <f ca="true">+IF(OFFSET('Sanitation Data'!$C$29,0,10*ROW('Sanitation Data'!C189))="","",OFFSET('Sanitation Data'!$C$29,0,10*ROW('Sanitation Data'!C189)))</f>
        <v/>
      </c>
      <c r="CL195" s="36" t="str">
        <f ca="true">+IF(OFFSET('Sanitation Data'!$C$30,0,10*ROW('Sanitation Data'!C189))="","",OFFSET('Sanitation Data'!$C$30,0,10*ROW('Sanitation Data'!C189)))</f>
        <v/>
      </c>
      <c r="CM195" s="36" t="str">
        <f ca="true">+IF(OFFSET('Sanitation Data'!$C$31,0,10*ROW('Sanitation Data'!C189))="","",OFFSET('Sanitation Data'!$C$31,0,10*ROW('Sanitation Data'!C189)))</f>
        <v/>
      </c>
      <c r="CN195" s="36" t="str">
        <f ca="true">+IF(OFFSET('Sanitation Data'!$C$32,0,10*ROW('Sanitation Data'!C189))="","",OFFSET('Sanitation Data'!$C$32,0,10*ROW('Sanitation Data'!C189)))</f>
        <v/>
      </c>
      <c r="CO195" s="36" t="str">
        <f ca="true">+IF(OFFSET('Sanitation Data'!$C$33,0,10*ROW('Sanitation Data'!C189))="","",OFFSET('Sanitation Data'!$C$33,0,10*ROW('Sanitation Data'!C189)))</f>
        <v/>
      </c>
      <c r="CP195" s="36" t="str">
        <f ca="true">+IF(OFFSET('Sanitation Data'!$D$29,0,10*ROW('Sanitation Data'!D189))="","",OFFSET('Sanitation Data'!$D$29,0,10*ROW('Sanitation Data'!D189)))</f>
        <v/>
      </c>
      <c r="CQ195" s="36" t="str">
        <f ca="true">+IF(OFFSET('Sanitation Data'!$D$30,0,10*ROW('Sanitation Data'!D189))="","",OFFSET('Sanitation Data'!$D$30,0,10*ROW('Sanitation Data'!D189)))</f>
        <v/>
      </c>
      <c r="CR195" s="36" t="str">
        <f ca="true">+IF(OFFSET('Sanitation Data'!$D$31,0,10*ROW('Sanitation Data'!D189))="","",OFFSET('Sanitation Data'!$D$31,0,10*ROW('Sanitation Data'!D189)))</f>
        <v/>
      </c>
      <c r="CS195" s="36" t="str">
        <f ca="true">+IF(OFFSET('Sanitation Data'!$D$32,0,10*ROW('Sanitation Data'!D189))="","",OFFSET('Sanitation Data'!$D$32,0,10*ROW('Sanitation Data'!D189)))</f>
        <v/>
      </c>
      <c r="CT195" s="36" t="str">
        <f ca="true">+IF(OFFSET('Sanitation Data'!$D$33,0,10*ROW('Sanitation Data'!D189))="","",OFFSET('Sanitation Data'!$D$33,0,10*ROW('Sanitation Data'!D189)))</f>
        <v/>
      </c>
      <c r="CU195" s="36" t="str">
        <f ca="true">+IF(OFFSET('Sanitation Data'!$E$29,0,10*ROW('Sanitation Data'!E189))="","",OFFSET('Sanitation Data'!$E$29,0,10*ROW('Sanitation Data'!E189)))</f>
        <v/>
      </c>
      <c r="CV195" s="36" t="str">
        <f ca="true">+IF(OFFSET('Sanitation Data'!$E$30,0,10*ROW('Sanitation Data'!E189))="","",OFFSET('Sanitation Data'!$E$30,0,10*ROW('Sanitation Data'!E189)))</f>
        <v/>
      </c>
      <c r="CW195" s="36" t="str">
        <f ca="true">+IF(OFFSET('Sanitation Data'!$E$31,0,10*ROW('Sanitation Data'!E189))="","",OFFSET('Sanitation Data'!$E$31,0,10*ROW('Sanitation Data'!E189)))</f>
        <v/>
      </c>
      <c r="CX195" s="36" t="str">
        <f ca="true">+IF(OFFSET('Sanitation Data'!$E$32,0,10*ROW('Sanitation Data'!E189))="","",OFFSET('Sanitation Data'!$E$32,0,10*ROW('Sanitation Data'!E189)))</f>
        <v/>
      </c>
      <c r="CY195" s="36" t="str">
        <f ca="true">+IF(OFFSET('Sanitation Data'!$E$33,0,10*ROW('Sanitation Data'!E189))="","",OFFSET('Sanitation Data'!$E$33,0,10*ROW('Sanitation Data'!E189)))</f>
        <v/>
      </c>
      <c r="CZ195" s="36" t="str">
        <f ca="true">+IF(OFFSET('Sanitation Data'!$F$29,0,10*ROW('Sanitation Data'!F189))="","",OFFSET('Sanitation Data'!$F$29,0,10*ROW('Sanitation Data'!F189)))</f>
        <v/>
      </c>
      <c r="DA195" s="36" t="str">
        <f ca="true">+IF(OFFSET('Sanitation Data'!$F$30,0,10*ROW('Sanitation Data'!F189))="","",OFFSET('Sanitation Data'!$F$30,0,10*ROW('Sanitation Data'!F189)))</f>
        <v/>
      </c>
      <c r="DB195" s="36" t="str">
        <f ca="true">+IF(OFFSET('Sanitation Data'!$F$31,0,10*ROW('Sanitation Data'!F189))="","",OFFSET('Sanitation Data'!$F$31,0,10*ROW('Sanitation Data'!F189)))</f>
        <v/>
      </c>
      <c r="DC195" s="36" t="str">
        <f ca="true">+IF(OFFSET('Sanitation Data'!$F$32,0,10*ROW('Sanitation Data'!F189))="","",OFFSET('Sanitation Data'!$F$32,0,10*ROW('Sanitation Data'!F189)))</f>
        <v/>
      </c>
      <c r="DD195" s="36" t="str">
        <f ca="true">+IF(OFFSET('Sanitation Data'!$F$33,0,10*ROW('Sanitation Data'!F189))="","",OFFSET('Sanitation Data'!$F$33,0,10*ROW('Sanitation Data'!F189)))</f>
        <v/>
      </c>
      <c r="DE195" s="36" t="str">
        <f ca="true">+IF(OFFSET('Sanitation Data'!$G$29,0,10*ROW('Sanitation Data'!G189))="","",OFFSET('Sanitation Data'!$G$29,0,10*ROW('Sanitation Data'!G189)))</f>
        <v/>
      </c>
      <c r="DF195" s="36" t="str">
        <f ca="true">+IF(OFFSET('Sanitation Data'!$G$30,0,10*ROW('Sanitation Data'!G189))="","",OFFSET('Sanitation Data'!$G$30,0,10*ROW('Sanitation Data'!G189)))</f>
        <v/>
      </c>
      <c r="DG195" s="36" t="str">
        <f ca="true">+IF(OFFSET('Sanitation Data'!$G$31,0,10*ROW('Sanitation Data'!G189))="","",OFFSET('Sanitation Data'!$G$31,0,10*ROW('Sanitation Data'!G189)))</f>
        <v/>
      </c>
      <c r="DH195" s="36" t="str">
        <f ca="true">+IF(OFFSET('Sanitation Data'!$G$32,0,10*ROW('Sanitation Data'!G189))="","",OFFSET('Sanitation Data'!$G$32,0,10*ROW('Sanitation Data'!G189)))</f>
        <v/>
      </c>
      <c r="DI195" s="36" t="str">
        <f ca="true">+IF(OFFSET('Sanitation Data'!$G$33,0,10*ROW('Sanitation Data'!G189))="","",OFFSET('Sanitation Data'!$G$33,0,10*ROW('Sanitation Data'!G189)))</f>
        <v/>
      </c>
      <c r="DJ195" s="36" t="str">
        <f ca="true">+IF(OFFSET('Sanitation Data'!$H$29,0,10*ROW('Sanitation Data'!H189))="","",OFFSET('Sanitation Data'!$H$29,0,10*ROW('Sanitation Data'!H189)))</f>
        <v/>
      </c>
      <c r="DK195" s="36" t="str">
        <f ca="true">+IF(OFFSET('Sanitation Data'!$H$30,0,10*ROW('Sanitation Data'!H189))="","",OFFSET('Sanitation Data'!$H$30,0,10*ROW('Sanitation Data'!H189)))</f>
        <v/>
      </c>
      <c r="DL195" s="36" t="str">
        <f ca="true">+IF(OFFSET('Sanitation Data'!$H$31,0,10*ROW('Sanitation Data'!H189))="","",OFFSET('Sanitation Data'!$H$31,0,10*ROW('Sanitation Data'!H189)))</f>
        <v/>
      </c>
      <c r="DM195" s="36" t="str">
        <f ca="true">+IF(OFFSET('Sanitation Data'!$H$32,0,10*ROW('Sanitation Data'!H189))="","",OFFSET('Sanitation Data'!$H$32,0,10*ROW('Sanitation Data'!H189)))</f>
        <v/>
      </c>
      <c r="DN195" s="36" t="str">
        <f ca="true">+IF(OFFSET('Sanitation Data'!$H$33,0,10*ROW('Sanitation Data'!H189))="","",OFFSET('Sanitation Data'!$H$33,0,10*ROW('Sanitation Data'!H189)))</f>
        <v/>
      </c>
      <c r="DO195" s="36" t="str">
        <f ca="true">+IF(OFFSET('Hygiene Data'!$C$12,0,10*ROW('Hygiene Data'!C189))="","",OFFSET('Hygiene Data'!$C$12,0,10*ROW('Hygiene Data'!C189)))</f>
        <v/>
      </c>
      <c r="DP195" s="36" t="str">
        <f ca="true">+IF(OFFSET('Hygiene Data'!$C$13,0,10*ROW('Hygiene Data'!C189))="","",OFFSET('Hygiene Data'!$C$13,0,10*ROW('Hygiene Data'!C189)))</f>
        <v/>
      </c>
      <c r="DQ195" s="36" t="str">
        <f ca="true">+IF(OFFSET('Hygiene Data'!$C$14,0,10*ROW('Hygiene Data'!C189))="","",OFFSET('Hygiene Data'!$C$14,0,10*ROW('Hygiene Data'!C189)))</f>
        <v/>
      </c>
      <c r="DR195" s="36" t="str">
        <f ca="true">+IF(OFFSET('Hygiene Data'!$D$12,0,10*ROW('Hygiene Data'!D189))="","",OFFSET('Hygiene Data'!$D$12,0,10*ROW('Hygiene Data'!D189)))</f>
        <v/>
      </c>
      <c r="DS195" s="36" t="str">
        <f ca="true">+IF(OFFSET('Hygiene Data'!$D$13,0,10*ROW('Hygiene Data'!D189))="","",OFFSET('Hygiene Data'!$D$13,0,10*ROW('Hygiene Data'!D189)))</f>
        <v/>
      </c>
      <c r="DT195" s="36" t="str">
        <f ca="true">+IF(OFFSET('Hygiene Data'!$D$14,0,10*ROW('Hygiene Data'!D189))="","",OFFSET('Hygiene Data'!$D$14,0,10*ROW('Hygiene Data'!D189)))</f>
        <v/>
      </c>
      <c r="DU195" s="36" t="str">
        <f ca="true">+IF(OFFSET('Hygiene Data'!$E$12,0,10*ROW('Hygiene Data'!E189))="","",OFFSET('Hygiene Data'!$E$12,0,10*ROW('Hygiene Data'!E189)))</f>
        <v/>
      </c>
      <c r="DV195" s="36" t="str">
        <f ca="true">+IF(OFFSET('Hygiene Data'!$E$13,0,10*ROW('Hygiene Data'!E189))="","",OFFSET('Hygiene Data'!$E$13,0,10*ROW('Hygiene Data'!E189)))</f>
        <v/>
      </c>
      <c r="DW195" s="36" t="str">
        <f ca="true">+IF(OFFSET('Hygiene Data'!$E$14,0,10*ROW('Hygiene Data'!E189))="","",OFFSET('Hygiene Data'!$E$14,0,10*ROW('Hygiene Data'!E189)))</f>
        <v/>
      </c>
      <c r="DX195" s="36" t="str">
        <f ca="true">+IF(OFFSET('Hygiene Data'!$F$12,0,10*ROW('Hygiene Data'!F189))="","",OFFSET('Hygiene Data'!$F$12,0,10*ROW('Hygiene Data'!F189)))</f>
        <v/>
      </c>
      <c r="DY195" s="36" t="str">
        <f ca="true">+IF(OFFSET('Hygiene Data'!$F$13,0,10*ROW('Hygiene Data'!F189))="","",OFFSET('Hygiene Data'!$F$13,0,10*ROW('Hygiene Data'!F189)))</f>
        <v/>
      </c>
      <c r="DZ195" s="36" t="str">
        <f ca="true">+IF(OFFSET('Hygiene Data'!$F$14,0,10*ROW('Hygiene Data'!F189))="","",OFFSET('Hygiene Data'!$F$14,0,10*ROW('Hygiene Data'!F189)))</f>
        <v/>
      </c>
      <c r="EA195" s="36" t="str">
        <f ca="true">+IF(OFFSET('Hygiene Data'!$G$12,0,10*ROW('Hygiene Data'!G189))="","",OFFSET('Hygiene Data'!$G$12,0,10*ROW('Hygiene Data'!G189)))</f>
        <v/>
      </c>
      <c r="EB195" s="36" t="str">
        <f ca="true">+IF(OFFSET('Hygiene Data'!$G$13,0,10*ROW('Hygiene Data'!G189))="","",OFFSET('Hygiene Data'!$G$13,0,10*ROW('Hygiene Data'!G189)))</f>
        <v/>
      </c>
      <c r="EC195" s="36" t="str">
        <f ca="true">+IF(OFFSET('Hygiene Data'!$G$14,0,10*ROW('Hygiene Data'!G189))="","",OFFSET('Hygiene Data'!$G$14,0,10*ROW('Hygiene Data'!G189)))</f>
        <v/>
      </c>
      <c r="ED195" s="36" t="str">
        <f ca="true">+IF(OFFSET('Hygiene Data'!$H$12,0,10*ROW('Hygiene Data'!H189))="","",OFFSET('Hygiene Data'!$H$12,0,10*ROW('Hygiene Data'!H189)))</f>
        <v/>
      </c>
      <c r="EE195" s="36" t="str">
        <f ca="true">+IF(OFFSET('Hygiene Data'!$H$13,0,10*ROW('Hygiene Data'!H189))="","",OFFSET('Hygiene Data'!$H$13,0,10*ROW('Hygiene Data'!H189)))</f>
        <v/>
      </c>
      <c r="EF195" s="36" t="str">
        <f ca="true">+IF(OFFSET('Hygiene Data'!$H$14,0,10*ROW('Hygiene Data'!H189))="","",OFFSET('Hygiene Data'!$H$14,0,10*ROW('Hygiene Data'!H189)))</f>
        <v/>
      </c>
    </row>
    <row r="196" x14ac:dyDescent="0.2">
      <c r="A196" s="59" t="str">
        <f ca="true">+IF(OFFSET('Water Data'!$B$1,0,10*ROW('Water Data'!B193))="","",OFFSET('Water Data'!$B$1,0,10*ROW('Water Data'!B193)))</f>
        <v/>
      </c>
      <c r="B196" s="59" t="str">
        <f ca="true">+IF(OFFSET('Water Data'!$A$3,0,10*ROW('Water Data'!A193))="","",OFFSET('Water Data'!$A$3,0,10*ROW('Water Data'!A193)))</f>
        <v/>
      </c>
      <c r="C196" s="59" t="str">
        <f ca="true">+IF(OFFSET('Water Data'!$C$3,0,10*ROW('Water Data'!C193))="","",OFFSET('Water Data'!$C$3,0,10*ROW('Water Data'!C193)))</f>
        <v/>
      </c>
      <c r="D196" s="252"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52"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52"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52"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52"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52"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52"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52"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52"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52"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52"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52"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52"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52"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52"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52"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52"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52"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3"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3"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3"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3"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3"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3"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3"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3"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3"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3"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3"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3"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3"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3"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3"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3"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3"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3"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3"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3"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3"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3"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3"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3"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3"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3"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3"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3"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3"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3"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4"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4"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4"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4"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4"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4"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4"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4"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4"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4"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4"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4"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4"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4"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4"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4"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4"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4"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6" t="str">
        <f ca="true">+IF(OFFSET('Water Data'!$C$28,0,10*ROW('Water Data'!C190))="","",OFFSET('Water Data'!$C$28,0,10*ROW('Water Data'!C190)))</f>
        <v/>
      </c>
      <c r="BT196" s="36" t="str">
        <f ca="true">+IF(OFFSET('Water Data'!$C$29,0,10*ROW('Water Data'!C190))="","",OFFSET('Water Data'!$C$29,0,10*ROW('Water Data'!C190)))</f>
        <v/>
      </c>
      <c r="BU196" s="36" t="str">
        <f ca="true">+IF(OFFSET('Water Data'!$C$30,0,10*ROW('Water Data'!C190))="","",OFFSET('Water Data'!$C$30,0,10*ROW('Water Data'!C190)))</f>
        <v/>
      </c>
      <c r="BV196" s="36" t="str">
        <f ca="true">+IF(OFFSET('Water Data'!$D$28,0,10*ROW('Water Data'!D190))="","",OFFSET('Water Data'!$D$28,0,10*ROW('Water Data'!D190)))</f>
        <v/>
      </c>
      <c r="BW196" s="36" t="str">
        <f ca="true">+IF(OFFSET('Water Data'!$D$29,0,10*ROW('Water Data'!D190))="","",OFFSET('Water Data'!$D$29,0,10*ROW('Water Data'!D190)))</f>
        <v/>
      </c>
      <c r="BX196" s="36" t="str">
        <f ca="true">+IF(OFFSET('Water Data'!$D$30,0,10*ROW('Water Data'!D190))="","",OFFSET('Water Data'!$D$30,0,10*ROW('Water Data'!D190)))</f>
        <v/>
      </c>
      <c r="BY196" s="36" t="str">
        <f ca="true">+IF(OFFSET('Water Data'!$E$28,0,10*ROW('Water Data'!E190))="","",OFFSET('Water Data'!$E$28,0,10*ROW('Water Data'!E190)))</f>
        <v/>
      </c>
      <c r="BZ196" s="36" t="str">
        <f ca="true">+IF(OFFSET('Water Data'!$E$29,0,10*ROW('Water Data'!E190))="","",OFFSET('Water Data'!$E$29,0,10*ROW('Water Data'!E190)))</f>
        <v/>
      </c>
      <c r="CA196" s="36" t="str">
        <f ca="true">+IF(OFFSET('Water Data'!$E$30,0,10*ROW('Water Data'!E190))="","",OFFSET('Water Data'!$E$30,0,10*ROW('Water Data'!E190)))</f>
        <v/>
      </c>
      <c r="CB196" s="36" t="str">
        <f ca="true">+IF(OFFSET('Water Data'!$F$28,0,10*ROW('Water Data'!F190))="","",OFFSET('Water Data'!$F$28,0,10*ROW('Water Data'!F190)))</f>
        <v/>
      </c>
      <c r="CC196" s="36" t="str">
        <f ca="true">+IF(OFFSET('Water Data'!$F$29,0,10*ROW('Water Data'!F190))="","",OFFSET('Water Data'!$F$29,0,10*ROW('Water Data'!F190)))</f>
        <v/>
      </c>
      <c r="CD196" s="36" t="str">
        <f ca="true">+IF(OFFSET('Water Data'!$F$30,0,10*ROW('Water Data'!F190))="","",OFFSET('Water Data'!$F$30,0,10*ROW('Water Data'!F190)))</f>
        <v/>
      </c>
      <c r="CE196" s="36" t="str">
        <f ca="true">+IF(OFFSET('Water Data'!$G$28,0,10*ROW('Water Data'!G190))="","",OFFSET('Water Data'!$G$28,0,10*ROW('Water Data'!G190)))</f>
        <v/>
      </c>
      <c r="CF196" s="36" t="str">
        <f ca="true">+IF(OFFSET('Water Data'!$G$29,0,10*ROW('Water Data'!G190))="","",OFFSET('Water Data'!$G$29,0,10*ROW('Water Data'!G190)))</f>
        <v/>
      </c>
      <c r="CG196" s="36" t="str">
        <f ca="true">+IF(OFFSET('Water Data'!$G$30,0,10*ROW('Water Data'!G190))="","",OFFSET('Water Data'!$G$30,0,10*ROW('Water Data'!G190)))</f>
        <v/>
      </c>
      <c r="CH196" s="36" t="str">
        <f ca="true">+IF(OFFSET('Water Data'!$H$28,0,10*ROW('Water Data'!H190))="","",OFFSET('Water Data'!$H$28,0,10*ROW('Water Data'!H190)))</f>
        <v/>
      </c>
      <c r="CI196" s="36" t="str">
        <f ca="true">+IF(OFFSET('Water Data'!$H$29,0,10*ROW('Water Data'!H190))="","",OFFSET('Water Data'!$H$29,0,10*ROW('Water Data'!H190)))</f>
        <v/>
      </c>
      <c r="CJ196" s="36" t="str">
        <f ca="true">+IF(OFFSET('Water Data'!$H$30,0,10*ROW('Water Data'!H190))="","",OFFSET('Water Data'!$H$30,0,10*ROW('Water Data'!H190)))</f>
        <v/>
      </c>
      <c r="CK196" s="36" t="str">
        <f ca="true">+IF(OFFSET('Sanitation Data'!$C$29,0,10*ROW('Sanitation Data'!C190))="","",OFFSET('Sanitation Data'!$C$29,0,10*ROW('Sanitation Data'!C190)))</f>
        <v/>
      </c>
      <c r="CL196" s="36" t="str">
        <f ca="true">+IF(OFFSET('Sanitation Data'!$C$30,0,10*ROW('Sanitation Data'!C190))="","",OFFSET('Sanitation Data'!$C$30,0,10*ROW('Sanitation Data'!C190)))</f>
        <v/>
      </c>
      <c r="CM196" s="36" t="str">
        <f ca="true">+IF(OFFSET('Sanitation Data'!$C$31,0,10*ROW('Sanitation Data'!C190))="","",OFFSET('Sanitation Data'!$C$31,0,10*ROW('Sanitation Data'!C190)))</f>
        <v/>
      </c>
      <c r="CN196" s="36" t="str">
        <f ca="true">+IF(OFFSET('Sanitation Data'!$C$32,0,10*ROW('Sanitation Data'!C190))="","",OFFSET('Sanitation Data'!$C$32,0,10*ROW('Sanitation Data'!C190)))</f>
        <v/>
      </c>
      <c r="CO196" s="36" t="str">
        <f ca="true">+IF(OFFSET('Sanitation Data'!$C$33,0,10*ROW('Sanitation Data'!C190))="","",OFFSET('Sanitation Data'!$C$33,0,10*ROW('Sanitation Data'!C190)))</f>
        <v/>
      </c>
      <c r="CP196" s="36" t="str">
        <f ca="true">+IF(OFFSET('Sanitation Data'!$D$29,0,10*ROW('Sanitation Data'!D190))="","",OFFSET('Sanitation Data'!$D$29,0,10*ROW('Sanitation Data'!D190)))</f>
        <v/>
      </c>
      <c r="CQ196" s="36" t="str">
        <f ca="true">+IF(OFFSET('Sanitation Data'!$D$30,0,10*ROW('Sanitation Data'!D190))="","",OFFSET('Sanitation Data'!$D$30,0,10*ROW('Sanitation Data'!D190)))</f>
        <v/>
      </c>
      <c r="CR196" s="36" t="str">
        <f ca="true">+IF(OFFSET('Sanitation Data'!$D$31,0,10*ROW('Sanitation Data'!D190))="","",OFFSET('Sanitation Data'!$D$31,0,10*ROW('Sanitation Data'!D190)))</f>
        <v/>
      </c>
      <c r="CS196" s="36" t="str">
        <f ca="true">+IF(OFFSET('Sanitation Data'!$D$32,0,10*ROW('Sanitation Data'!D190))="","",OFFSET('Sanitation Data'!$D$32,0,10*ROW('Sanitation Data'!D190)))</f>
        <v/>
      </c>
      <c r="CT196" s="36" t="str">
        <f ca="true">+IF(OFFSET('Sanitation Data'!$D$33,0,10*ROW('Sanitation Data'!D190))="","",OFFSET('Sanitation Data'!$D$33,0,10*ROW('Sanitation Data'!D190)))</f>
        <v/>
      </c>
      <c r="CU196" s="36" t="str">
        <f ca="true">+IF(OFFSET('Sanitation Data'!$E$29,0,10*ROW('Sanitation Data'!E190))="","",OFFSET('Sanitation Data'!$E$29,0,10*ROW('Sanitation Data'!E190)))</f>
        <v/>
      </c>
      <c r="CV196" s="36" t="str">
        <f ca="true">+IF(OFFSET('Sanitation Data'!$E$30,0,10*ROW('Sanitation Data'!E190))="","",OFFSET('Sanitation Data'!$E$30,0,10*ROW('Sanitation Data'!E190)))</f>
        <v/>
      </c>
      <c r="CW196" s="36" t="str">
        <f ca="true">+IF(OFFSET('Sanitation Data'!$E$31,0,10*ROW('Sanitation Data'!E190))="","",OFFSET('Sanitation Data'!$E$31,0,10*ROW('Sanitation Data'!E190)))</f>
        <v/>
      </c>
      <c r="CX196" s="36" t="str">
        <f ca="true">+IF(OFFSET('Sanitation Data'!$E$32,0,10*ROW('Sanitation Data'!E190))="","",OFFSET('Sanitation Data'!$E$32,0,10*ROW('Sanitation Data'!E190)))</f>
        <v/>
      </c>
      <c r="CY196" s="36" t="str">
        <f ca="true">+IF(OFFSET('Sanitation Data'!$E$33,0,10*ROW('Sanitation Data'!E190))="","",OFFSET('Sanitation Data'!$E$33,0,10*ROW('Sanitation Data'!E190)))</f>
        <v/>
      </c>
      <c r="CZ196" s="36" t="str">
        <f ca="true">+IF(OFFSET('Sanitation Data'!$F$29,0,10*ROW('Sanitation Data'!F190))="","",OFFSET('Sanitation Data'!$F$29,0,10*ROW('Sanitation Data'!F190)))</f>
        <v/>
      </c>
      <c r="DA196" s="36" t="str">
        <f ca="true">+IF(OFFSET('Sanitation Data'!$F$30,0,10*ROW('Sanitation Data'!F190))="","",OFFSET('Sanitation Data'!$F$30,0,10*ROW('Sanitation Data'!F190)))</f>
        <v/>
      </c>
      <c r="DB196" s="36" t="str">
        <f ca="true">+IF(OFFSET('Sanitation Data'!$F$31,0,10*ROW('Sanitation Data'!F190))="","",OFFSET('Sanitation Data'!$F$31,0,10*ROW('Sanitation Data'!F190)))</f>
        <v/>
      </c>
      <c r="DC196" s="36" t="str">
        <f ca="true">+IF(OFFSET('Sanitation Data'!$F$32,0,10*ROW('Sanitation Data'!F190))="","",OFFSET('Sanitation Data'!$F$32,0,10*ROW('Sanitation Data'!F190)))</f>
        <v/>
      </c>
      <c r="DD196" s="36" t="str">
        <f ca="true">+IF(OFFSET('Sanitation Data'!$F$33,0,10*ROW('Sanitation Data'!F190))="","",OFFSET('Sanitation Data'!$F$33,0,10*ROW('Sanitation Data'!F190)))</f>
        <v/>
      </c>
      <c r="DE196" s="36" t="str">
        <f ca="true">+IF(OFFSET('Sanitation Data'!$G$29,0,10*ROW('Sanitation Data'!G190))="","",OFFSET('Sanitation Data'!$G$29,0,10*ROW('Sanitation Data'!G190)))</f>
        <v/>
      </c>
      <c r="DF196" s="36" t="str">
        <f ca="true">+IF(OFFSET('Sanitation Data'!$G$30,0,10*ROW('Sanitation Data'!G190))="","",OFFSET('Sanitation Data'!$G$30,0,10*ROW('Sanitation Data'!G190)))</f>
        <v/>
      </c>
      <c r="DG196" s="36" t="str">
        <f ca="true">+IF(OFFSET('Sanitation Data'!$G$31,0,10*ROW('Sanitation Data'!G190))="","",OFFSET('Sanitation Data'!$G$31,0,10*ROW('Sanitation Data'!G190)))</f>
        <v/>
      </c>
      <c r="DH196" s="36" t="str">
        <f ca="true">+IF(OFFSET('Sanitation Data'!$G$32,0,10*ROW('Sanitation Data'!G190))="","",OFFSET('Sanitation Data'!$G$32,0,10*ROW('Sanitation Data'!G190)))</f>
        <v/>
      </c>
      <c r="DI196" s="36" t="str">
        <f ca="true">+IF(OFFSET('Sanitation Data'!$G$33,0,10*ROW('Sanitation Data'!G190))="","",OFFSET('Sanitation Data'!$G$33,0,10*ROW('Sanitation Data'!G190)))</f>
        <v/>
      </c>
      <c r="DJ196" s="36" t="str">
        <f ca="true">+IF(OFFSET('Sanitation Data'!$H$29,0,10*ROW('Sanitation Data'!H190))="","",OFFSET('Sanitation Data'!$H$29,0,10*ROW('Sanitation Data'!H190)))</f>
        <v/>
      </c>
      <c r="DK196" s="36" t="str">
        <f ca="true">+IF(OFFSET('Sanitation Data'!$H$30,0,10*ROW('Sanitation Data'!H190))="","",OFFSET('Sanitation Data'!$H$30,0,10*ROW('Sanitation Data'!H190)))</f>
        <v/>
      </c>
      <c r="DL196" s="36" t="str">
        <f ca="true">+IF(OFFSET('Sanitation Data'!$H$31,0,10*ROW('Sanitation Data'!H190))="","",OFFSET('Sanitation Data'!$H$31,0,10*ROW('Sanitation Data'!H190)))</f>
        <v/>
      </c>
      <c r="DM196" s="36" t="str">
        <f ca="true">+IF(OFFSET('Sanitation Data'!$H$32,0,10*ROW('Sanitation Data'!H190))="","",OFFSET('Sanitation Data'!$H$32,0,10*ROW('Sanitation Data'!H190)))</f>
        <v/>
      </c>
      <c r="DN196" s="36" t="str">
        <f ca="true">+IF(OFFSET('Sanitation Data'!$H$33,0,10*ROW('Sanitation Data'!H190))="","",OFFSET('Sanitation Data'!$H$33,0,10*ROW('Sanitation Data'!H190)))</f>
        <v/>
      </c>
      <c r="DO196" s="36" t="str">
        <f ca="true">+IF(OFFSET('Hygiene Data'!$C$12,0,10*ROW('Hygiene Data'!C190))="","",OFFSET('Hygiene Data'!$C$12,0,10*ROW('Hygiene Data'!C190)))</f>
        <v/>
      </c>
      <c r="DP196" s="36" t="str">
        <f ca="true">+IF(OFFSET('Hygiene Data'!$C$13,0,10*ROW('Hygiene Data'!C190))="","",OFFSET('Hygiene Data'!$C$13,0,10*ROW('Hygiene Data'!C190)))</f>
        <v/>
      </c>
      <c r="DQ196" s="36" t="str">
        <f ca="true">+IF(OFFSET('Hygiene Data'!$C$14,0,10*ROW('Hygiene Data'!C190))="","",OFFSET('Hygiene Data'!$C$14,0,10*ROW('Hygiene Data'!C190)))</f>
        <v/>
      </c>
      <c r="DR196" s="36" t="str">
        <f ca="true">+IF(OFFSET('Hygiene Data'!$D$12,0,10*ROW('Hygiene Data'!D190))="","",OFFSET('Hygiene Data'!$D$12,0,10*ROW('Hygiene Data'!D190)))</f>
        <v/>
      </c>
      <c r="DS196" s="36" t="str">
        <f ca="true">+IF(OFFSET('Hygiene Data'!$D$13,0,10*ROW('Hygiene Data'!D190))="","",OFFSET('Hygiene Data'!$D$13,0,10*ROW('Hygiene Data'!D190)))</f>
        <v/>
      </c>
      <c r="DT196" s="36" t="str">
        <f ca="true">+IF(OFFSET('Hygiene Data'!$D$14,0,10*ROW('Hygiene Data'!D190))="","",OFFSET('Hygiene Data'!$D$14,0,10*ROW('Hygiene Data'!D190)))</f>
        <v/>
      </c>
      <c r="DU196" s="36" t="str">
        <f ca="true">+IF(OFFSET('Hygiene Data'!$E$12,0,10*ROW('Hygiene Data'!E190))="","",OFFSET('Hygiene Data'!$E$12,0,10*ROW('Hygiene Data'!E190)))</f>
        <v/>
      </c>
      <c r="DV196" s="36" t="str">
        <f ca="true">+IF(OFFSET('Hygiene Data'!$E$13,0,10*ROW('Hygiene Data'!E190))="","",OFFSET('Hygiene Data'!$E$13,0,10*ROW('Hygiene Data'!E190)))</f>
        <v/>
      </c>
      <c r="DW196" s="36" t="str">
        <f ca="true">+IF(OFFSET('Hygiene Data'!$E$14,0,10*ROW('Hygiene Data'!E190))="","",OFFSET('Hygiene Data'!$E$14,0,10*ROW('Hygiene Data'!E190)))</f>
        <v/>
      </c>
      <c r="DX196" s="36" t="str">
        <f ca="true">+IF(OFFSET('Hygiene Data'!$F$12,0,10*ROW('Hygiene Data'!F190))="","",OFFSET('Hygiene Data'!$F$12,0,10*ROW('Hygiene Data'!F190)))</f>
        <v/>
      </c>
      <c r="DY196" s="36" t="str">
        <f ca="true">+IF(OFFSET('Hygiene Data'!$F$13,0,10*ROW('Hygiene Data'!F190))="","",OFFSET('Hygiene Data'!$F$13,0,10*ROW('Hygiene Data'!F190)))</f>
        <v/>
      </c>
      <c r="DZ196" s="36" t="str">
        <f ca="true">+IF(OFFSET('Hygiene Data'!$F$14,0,10*ROW('Hygiene Data'!F190))="","",OFFSET('Hygiene Data'!$F$14,0,10*ROW('Hygiene Data'!F190)))</f>
        <v/>
      </c>
      <c r="EA196" s="36" t="str">
        <f ca="true">+IF(OFFSET('Hygiene Data'!$G$12,0,10*ROW('Hygiene Data'!G190))="","",OFFSET('Hygiene Data'!$G$12,0,10*ROW('Hygiene Data'!G190)))</f>
        <v/>
      </c>
      <c r="EB196" s="36" t="str">
        <f ca="true">+IF(OFFSET('Hygiene Data'!$G$13,0,10*ROW('Hygiene Data'!G190))="","",OFFSET('Hygiene Data'!$G$13,0,10*ROW('Hygiene Data'!G190)))</f>
        <v/>
      </c>
      <c r="EC196" s="36" t="str">
        <f ca="true">+IF(OFFSET('Hygiene Data'!$G$14,0,10*ROW('Hygiene Data'!G190))="","",OFFSET('Hygiene Data'!$G$14,0,10*ROW('Hygiene Data'!G190)))</f>
        <v/>
      </c>
      <c r="ED196" s="36" t="str">
        <f ca="true">+IF(OFFSET('Hygiene Data'!$H$12,0,10*ROW('Hygiene Data'!H190))="","",OFFSET('Hygiene Data'!$H$12,0,10*ROW('Hygiene Data'!H190)))</f>
        <v/>
      </c>
      <c r="EE196" s="36" t="str">
        <f ca="true">+IF(OFFSET('Hygiene Data'!$H$13,0,10*ROW('Hygiene Data'!H190))="","",OFFSET('Hygiene Data'!$H$13,0,10*ROW('Hygiene Data'!H190)))</f>
        <v/>
      </c>
      <c r="EF196" s="36" t="str">
        <f ca="true">+IF(OFFSET('Hygiene Data'!$H$14,0,10*ROW('Hygiene Data'!H190))="","",OFFSET('Hygiene Data'!$H$14,0,10*ROW('Hygiene Data'!H190)))</f>
        <v/>
      </c>
    </row>
    <row r="197" x14ac:dyDescent="0.2">
      <c r="A197" s="59" t="str">
        <f ca="true">+IF(OFFSET('Water Data'!$B$1,0,10*ROW('Water Data'!B194))="","",OFFSET('Water Data'!$B$1,0,10*ROW('Water Data'!B194)))</f>
        <v/>
      </c>
      <c r="B197" s="59" t="str">
        <f ca="true">+IF(OFFSET('Water Data'!$A$3,0,10*ROW('Water Data'!A194))="","",OFFSET('Water Data'!$A$3,0,10*ROW('Water Data'!A194)))</f>
        <v/>
      </c>
      <c r="C197" s="59" t="str">
        <f ca="true">+IF(OFFSET('Water Data'!$C$3,0,10*ROW('Water Data'!C194))="","",OFFSET('Water Data'!$C$3,0,10*ROW('Water Data'!C194)))</f>
        <v/>
      </c>
      <c r="D197" s="252"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52"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52"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52"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52"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52"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52"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52"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52"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52"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52"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52"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52"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52"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52"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52"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52"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52"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3"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3"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3"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3"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3"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3"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3"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3"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3"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3"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3"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3"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3"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3"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3"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3"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3"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3"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3"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3"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3"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3"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3"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3"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3"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3"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3"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3"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3"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3"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4"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4"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4"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4"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4"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4"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4"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4"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4"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4"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4"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4"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4"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4"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4"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4"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4"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4"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6" t="str">
        <f ca="true">+IF(OFFSET('Water Data'!$C$28,0,10*ROW('Water Data'!C191))="","",OFFSET('Water Data'!$C$28,0,10*ROW('Water Data'!C191)))</f>
        <v/>
      </c>
      <c r="BT197" s="36" t="str">
        <f ca="true">+IF(OFFSET('Water Data'!$C$29,0,10*ROW('Water Data'!C191))="","",OFFSET('Water Data'!$C$29,0,10*ROW('Water Data'!C191)))</f>
        <v/>
      </c>
      <c r="BU197" s="36" t="str">
        <f ca="true">+IF(OFFSET('Water Data'!$C$30,0,10*ROW('Water Data'!C191))="","",OFFSET('Water Data'!$C$30,0,10*ROW('Water Data'!C191)))</f>
        <v/>
      </c>
      <c r="BV197" s="36" t="str">
        <f ca="true">+IF(OFFSET('Water Data'!$D$28,0,10*ROW('Water Data'!D191))="","",OFFSET('Water Data'!$D$28,0,10*ROW('Water Data'!D191)))</f>
        <v/>
      </c>
      <c r="BW197" s="36" t="str">
        <f ca="true">+IF(OFFSET('Water Data'!$D$29,0,10*ROW('Water Data'!D191))="","",OFFSET('Water Data'!$D$29,0,10*ROW('Water Data'!D191)))</f>
        <v/>
      </c>
      <c r="BX197" s="36" t="str">
        <f ca="true">+IF(OFFSET('Water Data'!$D$30,0,10*ROW('Water Data'!D191))="","",OFFSET('Water Data'!$D$30,0,10*ROW('Water Data'!D191)))</f>
        <v/>
      </c>
      <c r="BY197" s="36" t="str">
        <f ca="true">+IF(OFFSET('Water Data'!$E$28,0,10*ROW('Water Data'!E191))="","",OFFSET('Water Data'!$E$28,0,10*ROW('Water Data'!E191)))</f>
        <v/>
      </c>
      <c r="BZ197" s="36" t="str">
        <f ca="true">+IF(OFFSET('Water Data'!$E$29,0,10*ROW('Water Data'!E191))="","",OFFSET('Water Data'!$E$29,0,10*ROW('Water Data'!E191)))</f>
        <v/>
      </c>
      <c r="CA197" s="36" t="str">
        <f ca="true">+IF(OFFSET('Water Data'!$E$30,0,10*ROW('Water Data'!E191))="","",OFFSET('Water Data'!$E$30,0,10*ROW('Water Data'!E191)))</f>
        <v/>
      </c>
      <c r="CB197" s="36" t="str">
        <f ca="true">+IF(OFFSET('Water Data'!$F$28,0,10*ROW('Water Data'!F191))="","",OFFSET('Water Data'!$F$28,0,10*ROW('Water Data'!F191)))</f>
        <v/>
      </c>
      <c r="CC197" s="36" t="str">
        <f ca="true">+IF(OFFSET('Water Data'!$F$29,0,10*ROW('Water Data'!F191))="","",OFFSET('Water Data'!$F$29,0,10*ROW('Water Data'!F191)))</f>
        <v/>
      </c>
      <c r="CD197" s="36" t="str">
        <f ca="true">+IF(OFFSET('Water Data'!$F$30,0,10*ROW('Water Data'!F191))="","",OFFSET('Water Data'!$F$30,0,10*ROW('Water Data'!F191)))</f>
        <v/>
      </c>
      <c r="CE197" s="36" t="str">
        <f ca="true">+IF(OFFSET('Water Data'!$G$28,0,10*ROW('Water Data'!G191))="","",OFFSET('Water Data'!$G$28,0,10*ROW('Water Data'!G191)))</f>
        <v/>
      </c>
      <c r="CF197" s="36" t="str">
        <f ca="true">+IF(OFFSET('Water Data'!$G$29,0,10*ROW('Water Data'!G191))="","",OFFSET('Water Data'!$G$29,0,10*ROW('Water Data'!G191)))</f>
        <v/>
      </c>
      <c r="CG197" s="36" t="str">
        <f ca="true">+IF(OFFSET('Water Data'!$G$30,0,10*ROW('Water Data'!G191))="","",OFFSET('Water Data'!$G$30,0,10*ROW('Water Data'!G191)))</f>
        <v/>
      </c>
      <c r="CH197" s="36" t="str">
        <f ca="true">+IF(OFFSET('Water Data'!$H$28,0,10*ROW('Water Data'!H191))="","",OFFSET('Water Data'!$H$28,0,10*ROW('Water Data'!H191)))</f>
        <v/>
      </c>
      <c r="CI197" s="36" t="str">
        <f ca="true">+IF(OFFSET('Water Data'!$H$29,0,10*ROW('Water Data'!H191))="","",OFFSET('Water Data'!$H$29,0,10*ROW('Water Data'!H191)))</f>
        <v/>
      </c>
      <c r="CJ197" s="36" t="str">
        <f ca="true">+IF(OFFSET('Water Data'!$H$30,0,10*ROW('Water Data'!H191))="","",OFFSET('Water Data'!$H$30,0,10*ROW('Water Data'!H191)))</f>
        <v/>
      </c>
      <c r="CK197" s="36" t="str">
        <f ca="true">+IF(OFFSET('Sanitation Data'!$C$29,0,10*ROW('Sanitation Data'!C191))="","",OFFSET('Sanitation Data'!$C$29,0,10*ROW('Sanitation Data'!C191)))</f>
        <v/>
      </c>
      <c r="CL197" s="36" t="str">
        <f ca="true">+IF(OFFSET('Sanitation Data'!$C$30,0,10*ROW('Sanitation Data'!C191))="","",OFFSET('Sanitation Data'!$C$30,0,10*ROW('Sanitation Data'!C191)))</f>
        <v/>
      </c>
      <c r="CM197" s="36" t="str">
        <f ca="true">+IF(OFFSET('Sanitation Data'!$C$31,0,10*ROW('Sanitation Data'!C191))="","",OFFSET('Sanitation Data'!$C$31,0,10*ROW('Sanitation Data'!C191)))</f>
        <v/>
      </c>
      <c r="CN197" s="36" t="str">
        <f ca="true">+IF(OFFSET('Sanitation Data'!$C$32,0,10*ROW('Sanitation Data'!C191))="","",OFFSET('Sanitation Data'!$C$32,0,10*ROW('Sanitation Data'!C191)))</f>
        <v/>
      </c>
      <c r="CO197" s="36" t="str">
        <f ca="true">+IF(OFFSET('Sanitation Data'!$C$33,0,10*ROW('Sanitation Data'!C191))="","",OFFSET('Sanitation Data'!$C$33,0,10*ROW('Sanitation Data'!C191)))</f>
        <v/>
      </c>
      <c r="CP197" s="36" t="str">
        <f ca="true">+IF(OFFSET('Sanitation Data'!$D$29,0,10*ROW('Sanitation Data'!D191))="","",OFFSET('Sanitation Data'!$D$29,0,10*ROW('Sanitation Data'!D191)))</f>
        <v/>
      </c>
      <c r="CQ197" s="36" t="str">
        <f ca="true">+IF(OFFSET('Sanitation Data'!$D$30,0,10*ROW('Sanitation Data'!D191))="","",OFFSET('Sanitation Data'!$D$30,0,10*ROW('Sanitation Data'!D191)))</f>
        <v/>
      </c>
      <c r="CR197" s="36" t="str">
        <f ca="true">+IF(OFFSET('Sanitation Data'!$D$31,0,10*ROW('Sanitation Data'!D191))="","",OFFSET('Sanitation Data'!$D$31,0,10*ROW('Sanitation Data'!D191)))</f>
        <v/>
      </c>
      <c r="CS197" s="36" t="str">
        <f ca="true">+IF(OFFSET('Sanitation Data'!$D$32,0,10*ROW('Sanitation Data'!D191))="","",OFFSET('Sanitation Data'!$D$32,0,10*ROW('Sanitation Data'!D191)))</f>
        <v/>
      </c>
      <c r="CT197" s="36" t="str">
        <f ca="true">+IF(OFFSET('Sanitation Data'!$D$33,0,10*ROW('Sanitation Data'!D191))="","",OFFSET('Sanitation Data'!$D$33,0,10*ROW('Sanitation Data'!D191)))</f>
        <v/>
      </c>
      <c r="CU197" s="36" t="str">
        <f ca="true">+IF(OFFSET('Sanitation Data'!$E$29,0,10*ROW('Sanitation Data'!E191))="","",OFFSET('Sanitation Data'!$E$29,0,10*ROW('Sanitation Data'!E191)))</f>
        <v/>
      </c>
      <c r="CV197" s="36" t="str">
        <f ca="true">+IF(OFFSET('Sanitation Data'!$E$30,0,10*ROW('Sanitation Data'!E191))="","",OFFSET('Sanitation Data'!$E$30,0,10*ROW('Sanitation Data'!E191)))</f>
        <v/>
      </c>
      <c r="CW197" s="36" t="str">
        <f ca="true">+IF(OFFSET('Sanitation Data'!$E$31,0,10*ROW('Sanitation Data'!E191))="","",OFFSET('Sanitation Data'!$E$31,0,10*ROW('Sanitation Data'!E191)))</f>
        <v/>
      </c>
      <c r="CX197" s="36" t="str">
        <f ca="true">+IF(OFFSET('Sanitation Data'!$E$32,0,10*ROW('Sanitation Data'!E191))="","",OFFSET('Sanitation Data'!$E$32,0,10*ROW('Sanitation Data'!E191)))</f>
        <v/>
      </c>
      <c r="CY197" s="36" t="str">
        <f ca="true">+IF(OFFSET('Sanitation Data'!$E$33,0,10*ROW('Sanitation Data'!E191))="","",OFFSET('Sanitation Data'!$E$33,0,10*ROW('Sanitation Data'!E191)))</f>
        <v/>
      </c>
      <c r="CZ197" s="36" t="str">
        <f ca="true">+IF(OFFSET('Sanitation Data'!$F$29,0,10*ROW('Sanitation Data'!F191))="","",OFFSET('Sanitation Data'!$F$29,0,10*ROW('Sanitation Data'!F191)))</f>
        <v/>
      </c>
      <c r="DA197" s="36" t="str">
        <f ca="true">+IF(OFFSET('Sanitation Data'!$F$30,0,10*ROW('Sanitation Data'!F191))="","",OFFSET('Sanitation Data'!$F$30,0,10*ROW('Sanitation Data'!F191)))</f>
        <v/>
      </c>
      <c r="DB197" s="36" t="str">
        <f ca="true">+IF(OFFSET('Sanitation Data'!$F$31,0,10*ROW('Sanitation Data'!F191))="","",OFFSET('Sanitation Data'!$F$31,0,10*ROW('Sanitation Data'!F191)))</f>
        <v/>
      </c>
      <c r="DC197" s="36" t="str">
        <f ca="true">+IF(OFFSET('Sanitation Data'!$F$32,0,10*ROW('Sanitation Data'!F191))="","",OFFSET('Sanitation Data'!$F$32,0,10*ROW('Sanitation Data'!F191)))</f>
        <v/>
      </c>
      <c r="DD197" s="36" t="str">
        <f ca="true">+IF(OFFSET('Sanitation Data'!$F$33,0,10*ROW('Sanitation Data'!F191))="","",OFFSET('Sanitation Data'!$F$33,0,10*ROW('Sanitation Data'!F191)))</f>
        <v/>
      </c>
      <c r="DE197" s="36" t="str">
        <f ca="true">+IF(OFFSET('Sanitation Data'!$G$29,0,10*ROW('Sanitation Data'!G191))="","",OFFSET('Sanitation Data'!$G$29,0,10*ROW('Sanitation Data'!G191)))</f>
        <v/>
      </c>
      <c r="DF197" s="36" t="str">
        <f ca="true">+IF(OFFSET('Sanitation Data'!$G$30,0,10*ROW('Sanitation Data'!G191))="","",OFFSET('Sanitation Data'!$G$30,0,10*ROW('Sanitation Data'!G191)))</f>
        <v/>
      </c>
      <c r="DG197" s="36" t="str">
        <f ca="true">+IF(OFFSET('Sanitation Data'!$G$31,0,10*ROW('Sanitation Data'!G191))="","",OFFSET('Sanitation Data'!$G$31,0,10*ROW('Sanitation Data'!G191)))</f>
        <v/>
      </c>
      <c r="DH197" s="36" t="str">
        <f ca="true">+IF(OFFSET('Sanitation Data'!$G$32,0,10*ROW('Sanitation Data'!G191))="","",OFFSET('Sanitation Data'!$G$32,0,10*ROW('Sanitation Data'!G191)))</f>
        <v/>
      </c>
      <c r="DI197" s="36" t="str">
        <f ca="true">+IF(OFFSET('Sanitation Data'!$G$33,0,10*ROW('Sanitation Data'!G191))="","",OFFSET('Sanitation Data'!$G$33,0,10*ROW('Sanitation Data'!G191)))</f>
        <v/>
      </c>
      <c r="DJ197" s="36" t="str">
        <f ca="true">+IF(OFFSET('Sanitation Data'!$H$29,0,10*ROW('Sanitation Data'!H191))="","",OFFSET('Sanitation Data'!$H$29,0,10*ROW('Sanitation Data'!H191)))</f>
        <v/>
      </c>
      <c r="DK197" s="36" t="str">
        <f ca="true">+IF(OFFSET('Sanitation Data'!$H$30,0,10*ROW('Sanitation Data'!H191))="","",OFFSET('Sanitation Data'!$H$30,0,10*ROW('Sanitation Data'!H191)))</f>
        <v/>
      </c>
      <c r="DL197" s="36" t="str">
        <f ca="true">+IF(OFFSET('Sanitation Data'!$H$31,0,10*ROW('Sanitation Data'!H191))="","",OFFSET('Sanitation Data'!$H$31,0,10*ROW('Sanitation Data'!H191)))</f>
        <v/>
      </c>
      <c r="DM197" s="36" t="str">
        <f ca="true">+IF(OFFSET('Sanitation Data'!$H$32,0,10*ROW('Sanitation Data'!H191))="","",OFFSET('Sanitation Data'!$H$32,0,10*ROW('Sanitation Data'!H191)))</f>
        <v/>
      </c>
      <c r="DN197" s="36" t="str">
        <f ca="true">+IF(OFFSET('Sanitation Data'!$H$33,0,10*ROW('Sanitation Data'!H191))="","",OFFSET('Sanitation Data'!$H$33,0,10*ROW('Sanitation Data'!H191)))</f>
        <v/>
      </c>
      <c r="DO197" s="36" t="str">
        <f ca="true">+IF(OFFSET('Hygiene Data'!$C$12,0,10*ROW('Hygiene Data'!C191))="","",OFFSET('Hygiene Data'!$C$12,0,10*ROW('Hygiene Data'!C191)))</f>
        <v/>
      </c>
      <c r="DP197" s="36" t="str">
        <f ca="true">+IF(OFFSET('Hygiene Data'!$C$13,0,10*ROW('Hygiene Data'!C191))="","",OFFSET('Hygiene Data'!$C$13,0,10*ROW('Hygiene Data'!C191)))</f>
        <v/>
      </c>
      <c r="DQ197" s="36" t="str">
        <f ca="true">+IF(OFFSET('Hygiene Data'!$C$14,0,10*ROW('Hygiene Data'!C191))="","",OFFSET('Hygiene Data'!$C$14,0,10*ROW('Hygiene Data'!C191)))</f>
        <v/>
      </c>
      <c r="DR197" s="36" t="str">
        <f ca="true">+IF(OFFSET('Hygiene Data'!$D$12,0,10*ROW('Hygiene Data'!D191))="","",OFFSET('Hygiene Data'!$D$12,0,10*ROW('Hygiene Data'!D191)))</f>
        <v/>
      </c>
      <c r="DS197" s="36" t="str">
        <f ca="true">+IF(OFFSET('Hygiene Data'!$D$13,0,10*ROW('Hygiene Data'!D191))="","",OFFSET('Hygiene Data'!$D$13,0,10*ROW('Hygiene Data'!D191)))</f>
        <v/>
      </c>
      <c r="DT197" s="36" t="str">
        <f ca="true">+IF(OFFSET('Hygiene Data'!$D$14,0,10*ROW('Hygiene Data'!D191))="","",OFFSET('Hygiene Data'!$D$14,0,10*ROW('Hygiene Data'!D191)))</f>
        <v/>
      </c>
      <c r="DU197" s="36" t="str">
        <f ca="true">+IF(OFFSET('Hygiene Data'!$E$12,0,10*ROW('Hygiene Data'!E191))="","",OFFSET('Hygiene Data'!$E$12,0,10*ROW('Hygiene Data'!E191)))</f>
        <v/>
      </c>
      <c r="DV197" s="36" t="str">
        <f ca="true">+IF(OFFSET('Hygiene Data'!$E$13,0,10*ROW('Hygiene Data'!E191))="","",OFFSET('Hygiene Data'!$E$13,0,10*ROW('Hygiene Data'!E191)))</f>
        <v/>
      </c>
      <c r="DW197" s="36" t="str">
        <f ca="true">+IF(OFFSET('Hygiene Data'!$E$14,0,10*ROW('Hygiene Data'!E191))="","",OFFSET('Hygiene Data'!$E$14,0,10*ROW('Hygiene Data'!E191)))</f>
        <v/>
      </c>
      <c r="DX197" s="36" t="str">
        <f ca="true">+IF(OFFSET('Hygiene Data'!$F$12,0,10*ROW('Hygiene Data'!F191))="","",OFFSET('Hygiene Data'!$F$12,0,10*ROW('Hygiene Data'!F191)))</f>
        <v/>
      </c>
      <c r="DY197" s="36" t="str">
        <f ca="true">+IF(OFFSET('Hygiene Data'!$F$13,0,10*ROW('Hygiene Data'!F191))="","",OFFSET('Hygiene Data'!$F$13,0,10*ROW('Hygiene Data'!F191)))</f>
        <v/>
      </c>
      <c r="DZ197" s="36" t="str">
        <f ca="true">+IF(OFFSET('Hygiene Data'!$F$14,0,10*ROW('Hygiene Data'!F191))="","",OFFSET('Hygiene Data'!$F$14,0,10*ROW('Hygiene Data'!F191)))</f>
        <v/>
      </c>
      <c r="EA197" s="36" t="str">
        <f ca="true">+IF(OFFSET('Hygiene Data'!$G$12,0,10*ROW('Hygiene Data'!G191))="","",OFFSET('Hygiene Data'!$G$12,0,10*ROW('Hygiene Data'!G191)))</f>
        <v/>
      </c>
      <c r="EB197" s="36" t="str">
        <f ca="true">+IF(OFFSET('Hygiene Data'!$G$13,0,10*ROW('Hygiene Data'!G191))="","",OFFSET('Hygiene Data'!$G$13,0,10*ROW('Hygiene Data'!G191)))</f>
        <v/>
      </c>
      <c r="EC197" s="36" t="str">
        <f ca="true">+IF(OFFSET('Hygiene Data'!$G$14,0,10*ROW('Hygiene Data'!G191))="","",OFFSET('Hygiene Data'!$G$14,0,10*ROW('Hygiene Data'!G191)))</f>
        <v/>
      </c>
      <c r="ED197" s="36" t="str">
        <f ca="true">+IF(OFFSET('Hygiene Data'!$H$12,0,10*ROW('Hygiene Data'!H191))="","",OFFSET('Hygiene Data'!$H$12,0,10*ROW('Hygiene Data'!H191)))</f>
        <v/>
      </c>
      <c r="EE197" s="36" t="str">
        <f ca="true">+IF(OFFSET('Hygiene Data'!$H$13,0,10*ROW('Hygiene Data'!H191))="","",OFFSET('Hygiene Data'!$H$13,0,10*ROW('Hygiene Data'!H191)))</f>
        <v/>
      </c>
      <c r="EF197" s="36" t="str">
        <f ca="true">+IF(OFFSET('Hygiene Data'!$H$14,0,10*ROW('Hygiene Data'!H191))="","",OFFSET('Hygiene Data'!$H$14,0,10*ROW('Hygiene Data'!H191)))</f>
        <v/>
      </c>
    </row>
    <row r="198" x14ac:dyDescent="0.2">
      <c r="A198" s="59" t="str">
        <f ca="true">+IF(OFFSET('Water Data'!$B$1,0,10*ROW('Water Data'!B195))="","",OFFSET('Water Data'!$B$1,0,10*ROW('Water Data'!B195)))</f>
        <v/>
      </c>
      <c r="B198" s="59" t="str">
        <f ca="true">+IF(OFFSET('Water Data'!$A$3,0,10*ROW('Water Data'!A195))="","",OFFSET('Water Data'!$A$3,0,10*ROW('Water Data'!A195)))</f>
        <v/>
      </c>
      <c r="C198" s="59" t="str">
        <f ca="true">+IF(OFFSET('Water Data'!$C$3,0,10*ROW('Water Data'!C195))="","",OFFSET('Water Data'!$C$3,0,10*ROW('Water Data'!C195)))</f>
        <v/>
      </c>
      <c r="D198" s="252"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52"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52"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52"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52"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52"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52"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52"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52"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52"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52"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52"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52"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52"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52"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52"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52"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52"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3"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3"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3"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3"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3"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3"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3"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3"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3"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3"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3"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3"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3"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3"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3"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3"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3"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3"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3"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3"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3"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3"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3"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3"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3"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3"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3"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3"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3"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3"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4"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4"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4"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4"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4"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4"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4"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4"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4"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4"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4"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4"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4"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4"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4"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4"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4"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4"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6" t="str">
        <f ca="true">+IF(OFFSET('Water Data'!$C$28,0,10*ROW('Water Data'!C192))="","",OFFSET('Water Data'!$C$28,0,10*ROW('Water Data'!C192)))</f>
        <v/>
      </c>
      <c r="BT198" s="36" t="str">
        <f ca="true">+IF(OFFSET('Water Data'!$C$29,0,10*ROW('Water Data'!C192))="","",OFFSET('Water Data'!$C$29,0,10*ROW('Water Data'!C192)))</f>
        <v/>
      </c>
      <c r="BU198" s="36" t="str">
        <f ca="true">+IF(OFFSET('Water Data'!$C$30,0,10*ROW('Water Data'!C192))="","",OFFSET('Water Data'!$C$30,0,10*ROW('Water Data'!C192)))</f>
        <v/>
      </c>
      <c r="BV198" s="36" t="str">
        <f ca="true">+IF(OFFSET('Water Data'!$D$28,0,10*ROW('Water Data'!D192))="","",OFFSET('Water Data'!$D$28,0,10*ROW('Water Data'!D192)))</f>
        <v/>
      </c>
      <c r="BW198" s="36" t="str">
        <f ca="true">+IF(OFFSET('Water Data'!$D$29,0,10*ROW('Water Data'!D192))="","",OFFSET('Water Data'!$D$29,0,10*ROW('Water Data'!D192)))</f>
        <v/>
      </c>
      <c r="BX198" s="36" t="str">
        <f ca="true">+IF(OFFSET('Water Data'!$D$30,0,10*ROW('Water Data'!D192))="","",OFFSET('Water Data'!$D$30,0,10*ROW('Water Data'!D192)))</f>
        <v/>
      </c>
      <c r="BY198" s="36" t="str">
        <f ca="true">+IF(OFFSET('Water Data'!$E$28,0,10*ROW('Water Data'!E192))="","",OFFSET('Water Data'!$E$28,0,10*ROW('Water Data'!E192)))</f>
        <v/>
      </c>
      <c r="BZ198" s="36" t="str">
        <f ca="true">+IF(OFFSET('Water Data'!$E$29,0,10*ROW('Water Data'!E192))="","",OFFSET('Water Data'!$E$29,0,10*ROW('Water Data'!E192)))</f>
        <v/>
      </c>
      <c r="CA198" s="36" t="str">
        <f ca="true">+IF(OFFSET('Water Data'!$E$30,0,10*ROW('Water Data'!E192))="","",OFFSET('Water Data'!$E$30,0,10*ROW('Water Data'!E192)))</f>
        <v/>
      </c>
      <c r="CB198" s="36" t="str">
        <f ca="true">+IF(OFFSET('Water Data'!$F$28,0,10*ROW('Water Data'!F192))="","",OFFSET('Water Data'!$F$28,0,10*ROW('Water Data'!F192)))</f>
        <v/>
      </c>
      <c r="CC198" s="36" t="str">
        <f ca="true">+IF(OFFSET('Water Data'!$F$29,0,10*ROW('Water Data'!F192))="","",OFFSET('Water Data'!$F$29,0,10*ROW('Water Data'!F192)))</f>
        <v/>
      </c>
      <c r="CD198" s="36" t="str">
        <f ca="true">+IF(OFFSET('Water Data'!$F$30,0,10*ROW('Water Data'!F192))="","",OFFSET('Water Data'!$F$30,0,10*ROW('Water Data'!F192)))</f>
        <v/>
      </c>
      <c r="CE198" s="36" t="str">
        <f ca="true">+IF(OFFSET('Water Data'!$G$28,0,10*ROW('Water Data'!G192))="","",OFFSET('Water Data'!$G$28,0,10*ROW('Water Data'!G192)))</f>
        <v/>
      </c>
      <c r="CF198" s="36" t="str">
        <f ca="true">+IF(OFFSET('Water Data'!$G$29,0,10*ROW('Water Data'!G192))="","",OFFSET('Water Data'!$G$29,0,10*ROW('Water Data'!G192)))</f>
        <v/>
      </c>
      <c r="CG198" s="36" t="str">
        <f ca="true">+IF(OFFSET('Water Data'!$G$30,0,10*ROW('Water Data'!G192))="","",OFFSET('Water Data'!$G$30,0,10*ROW('Water Data'!G192)))</f>
        <v/>
      </c>
      <c r="CH198" s="36" t="str">
        <f ca="true">+IF(OFFSET('Water Data'!$H$28,0,10*ROW('Water Data'!H192))="","",OFFSET('Water Data'!$H$28,0,10*ROW('Water Data'!H192)))</f>
        <v/>
      </c>
      <c r="CI198" s="36" t="str">
        <f ca="true">+IF(OFFSET('Water Data'!$H$29,0,10*ROW('Water Data'!H192))="","",OFFSET('Water Data'!$H$29,0,10*ROW('Water Data'!H192)))</f>
        <v/>
      </c>
      <c r="CJ198" s="36" t="str">
        <f ca="true">+IF(OFFSET('Water Data'!$H$30,0,10*ROW('Water Data'!H192))="","",OFFSET('Water Data'!$H$30,0,10*ROW('Water Data'!H192)))</f>
        <v/>
      </c>
      <c r="CK198" s="36" t="str">
        <f ca="true">+IF(OFFSET('Sanitation Data'!$C$29,0,10*ROW('Sanitation Data'!C192))="","",OFFSET('Sanitation Data'!$C$29,0,10*ROW('Sanitation Data'!C192)))</f>
        <v/>
      </c>
      <c r="CL198" s="36" t="str">
        <f ca="true">+IF(OFFSET('Sanitation Data'!$C$30,0,10*ROW('Sanitation Data'!C192))="","",OFFSET('Sanitation Data'!$C$30,0,10*ROW('Sanitation Data'!C192)))</f>
        <v/>
      </c>
      <c r="CM198" s="36" t="str">
        <f ca="true">+IF(OFFSET('Sanitation Data'!$C$31,0,10*ROW('Sanitation Data'!C192))="","",OFFSET('Sanitation Data'!$C$31,0,10*ROW('Sanitation Data'!C192)))</f>
        <v/>
      </c>
      <c r="CN198" s="36" t="str">
        <f ca="true">+IF(OFFSET('Sanitation Data'!$C$32,0,10*ROW('Sanitation Data'!C192))="","",OFFSET('Sanitation Data'!$C$32,0,10*ROW('Sanitation Data'!C192)))</f>
        <v/>
      </c>
      <c r="CO198" s="36" t="str">
        <f ca="true">+IF(OFFSET('Sanitation Data'!$C$33,0,10*ROW('Sanitation Data'!C192))="","",OFFSET('Sanitation Data'!$C$33,0,10*ROW('Sanitation Data'!C192)))</f>
        <v/>
      </c>
      <c r="CP198" s="36" t="str">
        <f ca="true">+IF(OFFSET('Sanitation Data'!$D$29,0,10*ROW('Sanitation Data'!D192))="","",OFFSET('Sanitation Data'!$D$29,0,10*ROW('Sanitation Data'!D192)))</f>
        <v/>
      </c>
      <c r="CQ198" s="36" t="str">
        <f ca="true">+IF(OFFSET('Sanitation Data'!$D$30,0,10*ROW('Sanitation Data'!D192))="","",OFFSET('Sanitation Data'!$D$30,0,10*ROW('Sanitation Data'!D192)))</f>
        <v/>
      </c>
      <c r="CR198" s="36" t="str">
        <f ca="true">+IF(OFFSET('Sanitation Data'!$D$31,0,10*ROW('Sanitation Data'!D192))="","",OFFSET('Sanitation Data'!$D$31,0,10*ROW('Sanitation Data'!D192)))</f>
        <v/>
      </c>
      <c r="CS198" s="36" t="str">
        <f ca="true">+IF(OFFSET('Sanitation Data'!$D$32,0,10*ROW('Sanitation Data'!D192))="","",OFFSET('Sanitation Data'!$D$32,0,10*ROW('Sanitation Data'!D192)))</f>
        <v/>
      </c>
      <c r="CT198" s="36" t="str">
        <f ca="true">+IF(OFFSET('Sanitation Data'!$D$33,0,10*ROW('Sanitation Data'!D192))="","",OFFSET('Sanitation Data'!$D$33,0,10*ROW('Sanitation Data'!D192)))</f>
        <v/>
      </c>
      <c r="CU198" s="36" t="str">
        <f ca="true">+IF(OFFSET('Sanitation Data'!$E$29,0,10*ROW('Sanitation Data'!E192))="","",OFFSET('Sanitation Data'!$E$29,0,10*ROW('Sanitation Data'!E192)))</f>
        <v/>
      </c>
      <c r="CV198" s="36" t="str">
        <f ca="true">+IF(OFFSET('Sanitation Data'!$E$30,0,10*ROW('Sanitation Data'!E192))="","",OFFSET('Sanitation Data'!$E$30,0,10*ROW('Sanitation Data'!E192)))</f>
        <v/>
      </c>
      <c r="CW198" s="36" t="str">
        <f ca="true">+IF(OFFSET('Sanitation Data'!$E$31,0,10*ROW('Sanitation Data'!E192))="","",OFFSET('Sanitation Data'!$E$31,0,10*ROW('Sanitation Data'!E192)))</f>
        <v/>
      </c>
      <c r="CX198" s="36" t="str">
        <f ca="true">+IF(OFFSET('Sanitation Data'!$E$32,0,10*ROW('Sanitation Data'!E192))="","",OFFSET('Sanitation Data'!$E$32,0,10*ROW('Sanitation Data'!E192)))</f>
        <v/>
      </c>
      <c r="CY198" s="36" t="str">
        <f ca="true">+IF(OFFSET('Sanitation Data'!$E$33,0,10*ROW('Sanitation Data'!E192))="","",OFFSET('Sanitation Data'!$E$33,0,10*ROW('Sanitation Data'!E192)))</f>
        <v/>
      </c>
      <c r="CZ198" s="36" t="str">
        <f ca="true">+IF(OFFSET('Sanitation Data'!$F$29,0,10*ROW('Sanitation Data'!F192))="","",OFFSET('Sanitation Data'!$F$29,0,10*ROW('Sanitation Data'!F192)))</f>
        <v/>
      </c>
      <c r="DA198" s="36" t="str">
        <f ca="true">+IF(OFFSET('Sanitation Data'!$F$30,0,10*ROW('Sanitation Data'!F192))="","",OFFSET('Sanitation Data'!$F$30,0,10*ROW('Sanitation Data'!F192)))</f>
        <v/>
      </c>
      <c r="DB198" s="36" t="str">
        <f ca="true">+IF(OFFSET('Sanitation Data'!$F$31,0,10*ROW('Sanitation Data'!F192))="","",OFFSET('Sanitation Data'!$F$31,0,10*ROW('Sanitation Data'!F192)))</f>
        <v/>
      </c>
      <c r="DC198" s="36" t="str">
        <f ca="true">+IF(OFFSET('Sanitation Data'!$F$32,0,10*ROW('Sanitation Data'!F192))="","",OFFSET('Sanitation Data'!$F$32,0,10*ROW('Sanitation Data'!F192)))</f>
        <v/>
      </c>
      <c r="DD198" s="36" t="str">
        <f ca="true">+IF(OFFSET('Sanitation Data'!$F$33,0,10*ROW('Sanitation Data'!F192))="","",OFFSET('Sanitation Data'!$F$33,0,10*ROW('Sanitation Data'!F192)))</f>
        <v/>
      </c>
      <c r="DE198" s="36" t="str">
        <f ca="true">+IF(OFFSET('Sanitation Data'!$G$29,0,10*ROW('Sanitation Data'!G192))="","",OFFSET('Sanitation Data'!$G$29,0,10*ROW('Sanitation Data'!G192)))</f>
        <v/>
      </c>
      <c r="DF198" s="36" t="str">
        <f ca="true">+IF(OFFSET('Sanitation Data'!$G$30,0,10*ROW('Sanitation Data'!G192))="","",OFFSET('Sanitation Data'!$G$30,0,10*ROW('Sanitation Data'!G192)))</f>
        <v/>
      </c>
      <c r="DG198" s="36" t="str">
        <f ca="true">+IF(OFFSET('Sanitation Data'!$G$31,0,10*ROW('Sanitation Data'!G192))="","",OFFSET('Sanitation Data'!$G$31,0,10*ROW('Sanitation Data'!G192)))</f>
        <v/>
      </c>
      <c r="DH198" s="36" t="str">
        <f ca="true">+IF(OFFSET('Sanitation Data'!$G$32,0,10*ROW('Sanitation Data'!G192))="","",OFFSET('Sanitation Data'!$G$32,0,10*ROW('Sanitation Data'!G192)))</f>
        <v/>
      </c>
      <c r="DI198" s="36" t="str">
        <f ca="true">+IF(OFFSET('Sanitation Data'!$G$33,0,10*ROW('Sanitation Data'!G192))="","",OFFSET('Sanitation Data'!$G$33,0,10*ROW('Sanitation Data'!G192)))</f>
        <v/>
      </c>
      <c r="DJ198" s="36" t="str">
        <f ca="true">+IF(OFFSET('Sanitation Data'!$H$29,0,10*ROW('Sanitation Data'!H192))="","",OFFSET('Sanitation Data'!$H$29,0,10*ROW('Sanitation Data'!H192)))</f>
        <v/>
      </c>
      <c r="DK198" s="36" t="str">
        <f ca="true">+IF(OFFSET('Sanitation Data'!$H$30,0,10*ROW('Sanitation Data'!H192))="","",OFFSET('Sanitation Data'!$H$30,0,10*ROW('Sanitation Data'!H192)))</f>
        <v/>
      </c>
      <c r="DL198" s="36" t="str">
        <f ca="true">+IF(OFFSET('Sanitation Data'!$H$31,0,10*ROW('Sanitation Data'!H192))="","",OFFSET('Sanitation Data'!$H$31,0,10*ROW('Sanitation Data'!H192)))</f>
        <v/>
      </c>
      <c r="DM198" s="36" t="str">
        <f ca="true">+IF(OFFSET('Sanitation Data'!$H$32,0,10*ROW('Sanitation Data'!H192))="","",OFFSET('Sanitation Data'!$H$32,0,10*ROW('Sanitation Data'!H192)))</f>
        <v/>
      </c>
      <c r="DN198" s="36" t="str">
        <f ca="true">+IF(OFFSET('Sanitation Data'!$H$33,0,10*ROW('Sanitation Data'!H192))="","",OFFSET('Sanitation Data'!$H$33,0,10*ROW('Sanitation Data'!H192)))</f>
        <v/>
      </c>
      <c r="DO198" s="36" t="str">
        <f ca="true">+IF(OFFSET('Hygiene Data'!$C$12,0,10*ROW('Hygiene Data'!C192))="","",OFFSET('Hygiene Data'!$C$12,0,10*ROW('Hygiene Data'!C192)))</f>
        <v/>
      </c>
      <c r="DP198" s="36" t="str">
        <f ca="true">+IF(OFFSET('Hygiene Data'!$C$13,0,10*ROW('Hygiene Data'!C192))="","",OFFSET('Hygiene Data'!$C$13,0,10*ROW('Hygiene Data'!C192)))</f>
        <v/>
      </c>
      <c r="DQ198" s="36" t="str">
        <f ca="true">+IF(OFFSET('Hygiene Data'!$C$14,0,10*ROW('Hygiene Data'!C192))="","",OFFSET('Hygiene Data'!$C$14,0,10*ROW('Hygiene Data'!C192)))</f>
        <v/>
      </c>
      <c r="DR198" s="36" t="str">
        <f ca="true">+IF(OFFSET('Hygiene Data'!$D$12,0,10*ROW('Hygiene Data'!D192))="","",OFFSET('Hygiene Data'!$D$12,0,10*ROW('Hygiene Data'!D192)))</f>
        <v/>
      </c>
      <c r="DS198" s="36" t="str">
        <f ca="true">+IF(OFFSET('Hygiene Data'!$D$13,0,10*ROW('Hygiene Data'!D192))="","",OFFSET('Hygiene Data'!$D$13,0,10*ROW('Hygiene Data'!D192)))</f>
        <v/>
      </c>
      <c r="DT198" s="36" t="str">
        <f ca="true">+IF(OFFSET('Hygiene Data'!$D$14,0,10*ROW('Hygiene Data'!D192))="","",OFFSET('Hygiene Data'!$D$14,0,10*ROW('Hygiene Data'!D192)))</f>
        <v/>
      </c>
      <c r="DU198" s="36" t="str">
        <f ca="true">+IF(OFFSET('Hygiene Data'!$E$12,0,10*ROW('Hygiene Data'!E192))="","",OFFSET('Hygiene Data'!$E$12,0,10*ROW('Hygiene Data'!E192)))</f>
        <v/>
      </c>
      <c r="DV198" s="36" t="str">
        <f ca="true">+IF(OFFSET('Hygiene Data'!$E$13,0,10*ROW('Hygiene Data'!E192))="","",OFFSET('Hygiene Data'!$E$13,0,10*ROW('Hygiene Data'!E192)))</f>
        <v/>
      </c>
      <c r="DW198" s="36" t="str">
        <f ca="true">+IF(OFFSET('Hygiene Data'!$E$14,0,10*ROW('Hygiene Data'!E192))="","",OFFSET('Hygiene Data'!$E$14,0,10*ROW('Hygiene Data'!E192)))</f>
        <v/>
      </c>
      <c r="DX198" s="36" t="str">
        <f ca="true">+IF(OFFSET('Hygiene Data'!$F$12,0,10*ROW('Hygiene Data'!F192))="","",OFFSET('Hygiene Data'!$F$12,0,10*ROW('Hygiene Data'!F192)))</f>
        <v/>
      </c>
      <c r="DY198" s="36" t="str">
        <f ca="true">+IF(OFFSET('Hygiene Data'!$F$13,0,10*ROW('Hygiene Data'!F192))="","",OFFSET('Hygiene Data'!$F$13,0,10*ROW('Hygiene Data'!F192)))</f>
        <v/>
      </c>
      <c r="DZ198" s="36" t="str">
        <f ca="true">+IF(OFFSET('Hygiene Data'!$F$14,0,10*ROW('Hygiene Data'!F192))="","",OFFSET('Hygiene Data'!$F$14,0,10*ROW('Hygiene Data'!F192)))</f>
        <v/>
      </c>
      <c r="EA198" s="36" t="str">
        <f ca="true">+IF(OFFSET('Hygiene Data'!$G$12,0,10*ROW('Hygiene Data'!G192))="","",OFFSET('Hygiene Data'!$G$12,0,10*ROW('Hygiene Data'!G192)))</f>
        <v/>
      </c>
      <c r="EB198" s="36" t="str">
        <f ca="true">+IF(OFFSET('Hygiene Data'!$G$13,0,10*ROW('Hygiene Data'!G192))="","",OFFSET('Hygiene Data'!$G$13,0,10*ROW('Hygiene Data'!G192)))</f>
        <v/>
      </c>
      <c r="EC198" s="36" t="str">
        <f ca="true">+IF(OFFSET('Hygiene Data'!$G$14,0,10*ROW('Hygiene Data'!G192))="","",OFFSET('Hygiene Data'!$G$14,0,10*ROW('Hygiene Data'!G192)))</f>
        <v/>
      </c>
      <c r="ED198" s="36" t="str">
        <f ca="true">+IF(OFFSET('Hygiene Data'!$H$12,0,10*ROW('Hygiene Data'!H192))="","",OFFSET('Hygiene Data'!$H$12,0,10*ROW('Hygiene Data'!H192)))</f>
        <v/>
      </c>
      <c r="EE198" s="36" t="str">
        <f ca="true">+IF(OFFSET('Hygiene Data'!$H$13,0,10*ROW('Hygiene Data'!H192))="","",OFFSET('Hygiene Data'!$H$13,0,10*ROW('Hygiene Data'!H192)))</f>
        <v/>
      </c>
      <c r="EF198" s="36" t="str">
        <f ca="true">+IF(OFFSET('Hygiene Data'!$H$14,0,10*ROW('Hygiene Data'!H192))="","",OFFSET('Hygiene Data'!$H$14,0,10*ROW('Hygiene Data'!H192)))</f>
        <v/>
      </c>
    </row>
    <row r="199" x14ac:dyDescent="0.2">
      <c r="A199" s="59" t="str">
        <f ca="true">+IF(OFFSET('Water Data'!$B$1,0,10*ROW('Water Data'!B196))="","",OFFSET('Water Data'!$B$1,0,10*ROW('Water Data'!B196)))</f>
        <v/>
      </c>
      <c r="B199" s="59" t="str">
        <f ca="true">+IF(OFFSET('Water Data'!$A$3,0,10*ROW('Water Data'!A196))="","",OFFSET('Water Data'!$A$3,0,10*ROW('Water Data'!A196)))</f>
        <v/>
      </c>
      <c r="C199" s="59" t="str">
        <f ca="true">+IF(OFFSET('Water Data'!$C$3,0,10*ROW('Water Data'!C196))="","",OFFSET('Water Data'!$C$3,0,10*ROW('Water Data'!C196)))</f>
        <v/>
      </c>
      <c r="D199" s="252"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52"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52"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52"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52"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52"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52"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52"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52"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52"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52"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52"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52"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52"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52"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52"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52"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52"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3"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3"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3"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3"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3"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3"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3"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3"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3"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3"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3"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3"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3"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3"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3"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3"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3"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3"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3"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3"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3"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3"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3"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3"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3"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3"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3"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3"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3"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3"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4"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4"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4"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4"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4"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4"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4"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4"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4"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4"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4"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4"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4"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4"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4"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4"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4"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4"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6" t="str">
        <f ca="true">+IF(OFFSET('Water Data'!$C$28,0,10*ROW('Water Data'!C193))="","",OFFSET('Water Data'!$C$28,0,10*ROW('Water Data'!C193)))</f>
        <v/>
      </c>
      <c r="BT199" s="36" t="str">
        <f ca="true">+IF(OFFSET('Water Data'!$C$29,0,10*ROW('Water Data'!C193))="","",OFFSET('Water Data'!$C$29,0,10*ROW('Water Data'!C193)))</f>
        <v/>
      </c>
      <c r="BU199" s="36" t="str">
        <f ca="true">+IF(OFFSET('Water Data'!$C$30,0,10*ROW('Water Data'!C193))="","",OFFSET('Water Data'!$C$30,0,10*ROW('Water Data'!C193)))</f>
        <v/>
      </c>
      <c r="BV199" s="36" t="str">
        <f ca="true">+IF(OFFSET('Water Data'!$D$28,0,10*ROW('Water Data'!D193))="","",OFFSET('Water Data'!$D$28,0,10*ROW('Water Data'!D193)))</f>
        <v/>
      </c>
      <c r="BW199" s="36" t="str">
        <f ca="true">+IF(OFFSET('Water Data'!$D$29,0,10*ROW('Water Data'!D193))="","",OFFSET('Water Data'!$D$29,0,10*ROW('Water Data'!D193)))</f>
        <v/>
      </c>
      <c r="BX199" s="36" t="str">
        <f ca="true">+IF(OFFSET('Water Data'!$D$30,0,10*ROW('Water Data'!D193))="","",OFFSET('Water Data'!$D$30,0,10*ROW('Water Data'!D193)))</f>
        <v/>
      </c>
      <c r="BY199" s="36" t="str">
        <f ca="true">+IF(OFFSET('Water Data'!$E$28,0,10*ROW('Water Data'!E193))="","",OFFSET('Water Data'!$E$28,0,10*ROW('Water Data'!E193)))</f>
        <v/>
      </c>
      <c r="BZ199" s="36" t="str">
        <f ca="true">+IF(OFFSET('Water Data'!$E$29,0,10*ROW('Water Data'!E193))="","",OFFSET('Water Data'!$E$29,0,10*ROW('Water Data'!E193)))</f>
        <v/>
      </c>
      <c r="CA199" s="36" t="str">
        <f ca="true">+IF(OFFSET('Water Data'!$E$30,0,10*ROW('Water Data'!E193))="","",OFFSET('Water Data'!$E$30,0,10*ROW('Water Data'!E193)))</f>
        <v/>
      </c>
      <c r="CB199" s="36" t="str">
        <f ca="true">+IF(OFFSET('Water Data'!$F$28,0,10*ROW('Water Data'!F193))="","",OFFSET('Water Data'!$F$28,0,10*ROW('Water Data'!F193)))</f>
        <v/>
      </c>
      <c r="CC199" s="36" t="str">
        <f ca="true">+IF(OFFSET('Water Data'!$F$29,0,10*ROW('Water Data'!F193))="","",OFFSET('Water Data'!$F$29,0,10*ROW('Water Data'!F193)))</f>
        <v/>
      </c>
      <c r="CD199" s="36" t="str">
        <f ca="true">+IF(OFFSET('Water Data'!$F$30,0,10*ROW('Water Data'!F193))="","",OFFSET('Water Data'!$F$30,0,10*ROW('Water Data'!F193)))</f>
        <v/>
      </c>
      <c r="CE199" s="36" t="str">
        <f ca="true">+IF(OFFSET('Water Data'!$G$28,0,10*ROW('Water Data'!G193))="","",OFFSET('Water Data'!$G$28,0,10*ROW('Water Data'!G193)))</f>
        <v/>
      </c>
      <c r="CF199" s="36" t="str">
        <f ca="true">+IF(OFFSET('Water Data'!$G$29,0,10*ROW('Water Data'!G193))="","",OFFSET('Water Data'!$G$29,0,10*ROW('Water Data'!G193)))</f>
        <v/>
      </c>
      <c r="CG199" s="36" t="str">
        <f ca="true">+IF(OFFSET('Water Data'!$G$30,0,10*ROW('Water Data'!G193))="","",OFFSET('Water Data'!$G$30,0,10*ROW('Water Data'!G193)))</f>
        <v/>
      </c>
      <c r="CH199" s="36" t="str">
        <f ca="true">+IF(OFFSET('Water Data'!$H$28,0,10*ROW('Water Data'!H193))="","",OFFSET('Water Data'!$H$28,0,10*ROW('Water Data'!H193)))</f>
        <v/>
      </c>
      <c r="CI199" s="36" t="str">
        <f ca="true">+IF(OFFSET('Water Data'!$H$29,0,10*ROW('Water Data'!H193))="","",OFFSET('Water Data'!$H$29,0,10*ROW('Water Data'!H193)))</f>
        <v/>
      </c>
      <c r="CJ199" s="36" t="str">
        <f ca="true">+IF(OFFSET('Water Data'!$H$30,0,10*ROW('Water Data'!H193))="","",OFFSET('Water Data'!$H$30,0,10*ROW('Water Data'!H193)))</f>
        <v/>
      </c>
      <c r="CK199" s="36" t="str">
        <f ca="true">+IF(OFFSET('Sanitation Data'!$C$29,0,10*ROW('Sanitation Data'!C193))="","",OFFSET('Sanitation Data'!$C$29,0,10*ROW('Sanitation Data'!C193)))</f>
        <v/>
      </c>
      <c r="CL199" s="36" t="str">
        <f ca="true">+IF(OFFSET('Sanitation Data'!$C$30,0,10*ROW('Sanitation Data'!C193))="","",OFFSET('Sanitation Data'!$C$30,0,10*ROW('Sanitation Data'!C193)))</f>
        <v/>
      </c>
      <c r="CM199" s="36" t="str">
        <f ca="true">+IF(OFFSET('Sanitation Data'!$C$31,0,10*ROW('Sanitation Data'!C193))="","",OFFSET('Sanitation Data'!$C$31,0,10*ROW('Sanitation Data'!C193)))</f>
        <v/>
      </c>
      <c r="CN199" s="36" t="str">
        <f ca="true">+IF(OFFSET('Sanitation Data'!$C$32,0,10*ROW('Sanitation Data'!C193))="","",OFFSET('Sanitation Data'!$C$32,0,10*ROW('Sanitation Data'!C193)))</f>
        <v/>
      </c>
      <c r="CO199" s="36" t="str">
        <f ca="true">+IF(OFFSET('Sanitation Data'!$C$33,0,10*ROW('Sanitation Data'!C193))="","",OFFSET('Sanitation Data'!$C$33,0,10*ROW('Sanitation Data'!C193)))</f>
        <v/>
      </c>
      <c r="CP199" s="36" t="str">
        <f ca="true">+IF(OFFSET('Sanitation Data'!$D$29,0,10*ROW('Sanitation Data'!D193))="","",OFFSET('Sanitation Data'!$D$29,0,10*ROW('Sanitation Data'!D193)))</f>
        <v/>
      </c>
      <c r="CQ199" s="36" t="str">
        <f ca="true">+IF(OFFSET('Sanitation Data'!$D$30,0,10*ROW('Sanitation Data'!D193))="","",OFFSET('Sanitation Data'!$D$30,0,10*ROW('Sanitation Data'!D193)))</f>
        <v/>
      </c>
      <c r="CR199" s="36" t="str">
        <f ca="true">+IF(OFFSET('Sanitation Data'!$D$31,0,10*ROW('Sanitation Data'!D193))="","",OFFSET('Sanitation Data'!$D$31,0,10*ROW('Sanitation Data'!D193)))</f>
        <v/>
      </c>
      <c r="CS199" s="36" t="str">
        <f ca="true">+IF(OFFSET('Sanitation Data'!$D$32,0,10*ROW('Sanitation Data'!D193))="","",OFFSET('Sanitation Data'!$D$32,0,10*ROW('Sanitation Data'!D193)))</f>
        <v/>
      </c>
      <c r="CT199" s="36" t="str">
        <f ca="true">+IF(OFFSET('Sanitation Data'!$D$33,0,10*ROW('Sanitation Data'!D193))="","",OFFSET('Sanitation Data'!$D$33,0,10*ROW('Sanitation Data'!D193)))</f>
        <v/>
      </c>
      <c r="CU199" s="36" t="str">
        <f ca="true">+IF(OFFSET('Sanitation Data'!$E$29,0,10*ROW('Sanitation Data'!E193))="","",OFFSET('Sanitation Data'!$E$29,0,10*ROW('Sanitation Data'!E193)))</f>
        <v/>
      </c>
      <c r="CV199" s="36" t="str">
        <f ca="true">+IF(OFFSET('Sanitation Data'!$E$30,0,10*ROW('Sanitation Data'!E193))="","",OFFSET('Sanitation Data'!$E$30,0,10*ROW('Sanitation Data'!E193)))</f>
        <v/>
      </c>
      <c r="CW199" s="36" t="str">
        <f ca="true">+IF(OFFSET('Sanitation Data'!$E$31,0,10*ROW('Sanitation Data'!E193))="","",OFFSET('Sanitation Data'!$E$31,0,10*ROW('Sanitation Data'!E193)))</f>
        <v/>
      </c>
      <c r="CX199" s="36" t="str">
        <f ca="true">+IF(OFFSET('Sanitation Data'!$E$32,0,10*ROW('Sanitation Data'!E193))="","",OFFSET('Sanitation Data'!$E$32,0,10*ROW('Sanitation Data'!E193)))</f>
        <v/>
      </c>
      <c r="CY199" s="36" t="str">
        <f ca="true">+IF(OFFSET('Sanitation Data'!$E$33,0,10*ROW('Sanitation Data'!E193))="","",OFFSET('Sanitation Data'!$E$33,0,10*ROW('Sanitation Data'!E193)))</f>
        <v/>
      </c>
      <c r="CZ199" s="36" t="str">
        <f ca="true">+IF(OFFSET('Sanitation Data'!$F$29,0,10*ROW('Sanitation Data'!F193))="","",OFFSET('Sanitation Data'!$F$29,0,10*ROW('Sanitation Data'!F193)))</f>
        <v/>
      </c>
      <c r="DA199" s="36" t="str">
        <f ca="true">+IF(OFFSET('Sanitation Data'!$F$30,0,10*ROW('Sanitation Data'!F193))="","",OFFSET('Sanitation Data'!$F$30,0,10*ROW('Sanitation Data'!F193)))</f>
        <v/>
      </c>
      <c r="DB199" s="36" t="str">
        <f ca="true">+IF(OFFSET('Sanitation Data'!$F$31,0,10*ROW('Sanitation Data'!F193))="","",OFFSET('Sanitation Data'!$F$31,0,10*ROW('Sanitation Data'!F193)))</f>
        <v/>
      </c>
      <c r="DC199" s="36" t="str">
        <f ca="true">+IF(OFFSET('Sanitation Data'!$F$32,0,10*ROW('Sanitation Data'!F193))="","",OFFSET('Sanitation Data'!$F$32,0,10*ROW('Sanitation Data'!F193)))</f>
        <v/>
      </c>
      <c r="DD199" s="36" t="str">
        <f ca="true">+IF(OFFSET('Sanitation Data'!$F$33,0,10*ROW('Sanitation Data'!F193))="","",OFFSET('Sanitation Data'!$F$33,0,10*ROW('Sanitation Data'!F193)))</f>
        <v/>
      </c>
      <c r="DE199" s="36" t="str">
        <f ca="true">+IF(OFFSET('Sanitation Data'!$G$29,0,10*ROW('Sanitation Data'!G193))="","",OFFSET('Sanitation Data'!$G$29,0,10*ROW('Sanitation Data'!G193)))</f>
        <v/>
      </c>
      <c r="DF199" s="36" t="str">
        <f ca="true">+IF(OFFSET('Sanitation Data'!$G$30,0,10*ROW('Sanitation Data'!G193))="","",OFFSET('Sanitation Data'!$G$30,0,10*ROW('Sanitation Data'!G193)))</f>
        <v/>
      </c>
      <c r="DG199" s="36" t="str">
        <f ca="true">+IF(OFFSET('Sanitation Data'!$G$31,0,10*ROW('Sanitation Data'!G193))="","",OFFSET('Sanitation Data'!$G$31,0,10*ROW('Sanitation Data'!G193)))</f>
        <v/>
      </c>
      <c r="DH199" s="36" t="str">
        <f ca="true">+IF(OFFSET('Sanitation Data'!$G$32,0,10*ROW('Sanitation Data'!G193))="","",OFFSET('Sanitation Data'!$G$32,0,10*ROW('Sanitation Data'!G193)))</f>
        <v/>
      </c>
      <c r="DI199" s="36" t="str">
        <f ca="true">+IF(OFFSET('Sanitation Data'!$G$33,0,10*ROW('Sanitation Data'!G193))="","",OFFSET('Sanitation Data'!$G$33,0,10*ROW('Sanitation Data'!G193)))</f>
        <v/>
      </c>
      <c r="DJ199" s="36" t="str">
        <f ca="true">+IF(OFFSET('Sanitation Data'!$H$29,0,10*ROW('Sanitation Data'!H193))="","",OFFSET('Sanitation Data'!$H$29,0,10*ROW('Sanitation Data'!H193)))</f>
        <v/>
      </c>
      <c r="DK199" s="36" t="str">
        <f ca="true">+IF(OFFSET('Sanitation Data'!$H$30,0,10*ROW('Sanitation Data'!H193))="","",OFFSET('Sanitation Data'!$H$30,0,10*ROW('Sanitation Data'!H193)))</f>
        <v/>
      </c>
      <c r="DL199" s="36" t="str">
        <f ca="true">+IF(OFFSET('Sanitation Data'!$H$31,0,10*ROW('Sanitation Data'!H193))="","",OFFSET('Sanitation Data'!$H$31,0,10*ROW('Sanitation Data'!H193)))</f>
        <v/>
      </c>
      <c r="DM199" s="36" t="str">
        <f ca="true">+IF(OFFSET('Sanitation Data'!$H$32,0,10*ROW('Sanitation Data'!H193))="","",OFFSET('Sanitation Data'!$H$32,0,10*ROW('Sanitation Data'!H193)))</f>
        <v/>
      </c>
      <c r="DN199" s="36" t="str">
        <f ca="true">+IF(OFFSET('Sanitation Data'!$H$33,0,10*ROW('Sanitation Data'!H193))="","",OFFSET('Sanitation Data'!$H$33,0,10*ROW('Sanitation Data'!H193)))</f>
        <v/>
      </c>
      <c r="DO199" s="36" t="str">
        <f ca="true">+IF(OFFSET('Hygiene Data'!$C$12,0,10*ROW('Hygiene Data'!C193))="","",OFFSET('Hygiene Data'!$C$12,0,10*ROW('Hygiene Data'!C193)))</f>
        <v/>
      </c>
      <c r="DP199" s="36" t="str">
        <f ca="true">+IF(OFFSET('Hygiene Data'!$C$13,0,10*ROW('Hygiene Data'!C193))="","",OFFSET('Hygiene Data'!$C$13,0,10*ROW('Hygiene Data'!C193)))</f>
        <v/>
      </c>
      <c r="DQ199" s="36" t="str">
        <f ca="true">+IF(OFFSET('Hygiene Data'!$C$14,0,10*ROW('Hygiene Data'!C193))="","",OFFSET('Hygiene Data'!$C$14,0,10*ROW('Hygiene Data'!C193)))</f>
        <v/>
      </c>
      <c r="DR199" s="36" t="str">
        <f ca="true">+IF(OFFSET('Hygiene Data'!$D$12,0,10*ROW('Hygiene Data'!D193))="","",OFFSET('Hygiene Data'!$D$12,0,10*ROW('Hygiene Data'!D193)))</f>
        <v/>
      </c>
      <c r="DS199" s="36" t="str">
        <f ca="true">+IF(OFFSET('Hygiene Data'!$D$13,0,10*ROW('Hygiene Data'!D193))="","",OFFSET('Hygiene Data'!$D$13,0,10*ROW('Hygiene Data'!D193)))</f>
        <v/>
      </c>
      <c r="DT199" s="36" t="str">
        <f ca="true">+IF(OFFSET('Hygiene Data'!$D$14,0,10*ROW('Hygiene Data'!D193))="","",OFFSET('Hygiene Data'!$D$14,0,10*ROW('Hygiene Data'!D193)))</f>
        <v/>
      </c>
      <c r="DU199" s="36" t="str">
        <f ca="true">+IF(OFFSET('Hygiene Data'!$E$12,0,10*ROW('Hygiene Data'!E193))="","",OFFSET('Hygiene Data'!$E$12,0,10*ROW('Hygiene Data'!E193)))</f>
        <v/>
      </c>
      <c r="DV199" s="36" t="str">
        <f ca="true">+IF(OFFSET('Hygiene Data'!$E$13,0,10*ROW('Hygiene Data'!E193))="","",OFFSET('Hygiene Data'!$E$13,0,10*ROW('Hygiene Data'!E193)))</f>
        <v/>
      </c>
      <c r="DW199" s="36" t="str">
        <f ca="true">+IF(OFFSET('Hygiene Data'!$E$14,0,10*ROW('Hygiene Data'!E193))="","",OFFSET('Hygiene Data'!$E$14,0,10*ROW('Hygiene Data'!E193)))</f>
        <v/>
      </c>
      <c r="DX199" s="36" t="str">
        <f ca="true">+IF(OFFSET('Hygiene Data'!$F$12,0,10*ROW('Hygiene Data'!F193))="","",OFFSET('Hygiene Data'!$F$12,0,10*ROW('Hygiene Data'!F193)))</f>
        <v/>
      </c>
      <c r="DY199" s="36" t="str">
        <f ca="true">+IF(OFFSET('Hygiene Data'!$F$13,0,10*ROW('Hygiene Data'!F193))="","",OFFSET('Hygiene Data'!$F$13,0,10*ROW('Hygiene Data'!F193)))</f>
        <v/>
      </c>
      <c r="DZ199" s="36" t="str">
        <f ca="true">+IF(OFFSET('Hygiene Data'!$F$14,0,10*ROW('Hygiene Data'!F193))="","",OFFSET('Hygiene Data'!$F$14,0,10*ROW('Hygiene Data'!F193)))</f>
        <v/>
      </c>
      <c r="EA199" s="36" t="str">
        <f ca="true">+IF(OFFSET('Hygiene Data'!$G$12,0,10*ROW('Hygiene Data'!G193))="","",OFFSET('Hygiene Data'!$G$12,0,10*ROW('Hygiene Data'!G193)))</f>
        <v/>
      </c>
      <c r="EB199" s="36" t="str">
        <f ca="true">+IF(OFFSET('Hygiene Data'!$G$13,0,10*ROW('Hygiene Data'!G193))="","",OFFSET('Hygiene Data'!$G$13,0,10*ROW('Hygiene Data'!G193)))</f>
        <v/>
      </c>
      <c r="EC199" s="36" t="str">
        <f ca="true">+IF(OFFSET('Hygiene Data'!$G$14,0,10*ROW('Hygiene Data'!G193))="","",OFFSET('Hygiene Data'!$G$14,0,10*ROW('Hygiene Data'!G193)))</f>
        <v/>
      </c>
      <c r="ED199" s="36" t="str">
        <f ca="true">+IF(OFFSET('Hygiene Data'!$H$12,0,10*ROW('Hygiene Data'!H193))="","",OFFSET('Hygiene Data'!$H$12,0,10*ROW('Hygiene Data'!H193)))</f>
        <v/>
      </c>
      <c r="EE199" s="36" t="str">
        <f ca="true">+IF(OFFSET('Hygiene Data'!$H$13,0,10*ROW('Hygiene Data'!H193))="","",OFFSET('Hygiene Data'!$H$13,0,10*ROW('Hygiene Data'!H193)))</f>
        <v/>
      </c>
      <c r="EF199" s="36" t="str">
        <f ca="true">+IF(OFFSET('Hygiene Data'!$H$14,0,10*ROW('Hygiene Data'!H193))="","",OFFSET('Hygiene Data'!$H$14,0,10*ROW('Hygiene Data'!H193)))</f>
        <v/>
      </c>
    </row>
    <row r="200" x14ac:dyDescent="0.2">
      <c r="A200" s="59" t="str">
        <f ca="true">+IF(OFFSET('Water Data'!$B$1,0,10*ROW('Water Data'!B197))="","",OFFSET('Water Data'!$B$1,0,10*ROW('Water Data'!B197)))</f>
        <v/>
      </c>
      <c r="B200" s="59" t="str">
        <f ca="true">+IF(OFFSET('Water Data'!$A$3,0,10*ROW('Water Data'!A197))="","",OFFSET('Water Data'!$A$3,0,10*ROW('Water Data'!A197)))</f>
        <v/>
      </c>
      <c r="C200" s="59" t="str">
        <f ca="true">+IF(OFFSET('Water Data'!$C$3,0,10*ROW('Water Data'!C197))="","",OFFSET('Water Data'!$C$3,0,10*ROW('Water Data'!C197)))</f>
        <v/>
      </c>
      <c r="D200" s="252"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52"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52"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52"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52"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52"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52"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52"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52"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52"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52"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52"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52"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52"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52"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52"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52"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52"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3"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3"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3"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3"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3"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3"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3"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3"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3"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3"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3"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3"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3"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3"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3"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3"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3"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3"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3"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3"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3"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3"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3"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3"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3"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3"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3"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3"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3"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3"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4"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4"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4"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4"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4"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4"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4"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4"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4"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4"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4"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4"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4"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4"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4"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4"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4"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4"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6" t="str">
        <f ca="true">+IF(OFFSET('Water Data'!$C$28,0,10*ROW('Water Data'!C194))="","",OFFSET('Water Data'!$C$28,0,10*ROW('Water Data'!C194)))</f>
        <v/>
      </c>
      <c r="BT200" s="36" t="str">
        <f ca="true">+IF(OFFSET('Water Data'!$C$29,0,10*ROW('Water Data'!C194))="","",OFFSET('Water Data'!$C$29,0,10*ROW('Water Data'!C194)))</f>
        <v/>
      </c>
      <c r="BU200" s="36" t="str">
        <f ca="true">+IF(OFFSET('Water Data'!$C$30,0,10*ROW('Water Data'!C194))="","",OFFSET('Water Data'!$C$30,0,10*ROW('Water Data'!C194)))</f>
        <v/>
      </c>
      <c r="BV200" s="36" t="str">
        <f ca="true">+IF(OFFSET('Water Data'!$D$28,0,10*ROW('Water Data'!D194))="","",OFFSET('Water Data'!$D$28,0,10*ROW('Water Data'!D194)))</f>
        <v/>
      </c>
      <c r="BW200" s="36" t="str">
        <f ca="true">+IF(OFFSET('Water Data'!$D$29,0,10*ROW('Water Data'!D194))="","",OFFSET('Water Data'!$D$29,0,10*ROW('Water Data'!D194)))</f>
        <v/>
      </c>
      <c r="BX200" s="36" t="str">
        <f ca="true">+IF(OFFSET('Water Data'!$D$30,0,10*ROW('Water Data'!D194))="","",OFFSET('Water Data'!$D$30,0,10*ROW('Water Data'!D194)))</f>
        <v/>
      </c>
      <c r="BY200" s="36" t="str">
        <f ca="true">+IF(OFFSET('Water Data'!$E$28,0,10*ROW('Water Data'!E194))="","",OFFSET('Water Data'!$E$28,0,10*ROW('Water Data'!E194)))</f>
        <v/>
      </c>
      <c r="BZ200" s="36" t="str">
        <f ca="true">+IF(OFFSET('Water Data'!$E$29,0,10*ROW('Water Data'!E194))="","",OFFSET('Water Data'!$E$29,0,10*ROW('Water Data'!E194)))</f>
        <v/>
      </c>
      <c r="CA200" s="36" t="str">
        <f ca="true">+IF(OFFSET('Water Data'!$E$30,0,10*ROW('Water Data'!E194))="","",OFFSET('Water Data'!$E$30,0,10*ROW('Water Data'!E194)))</f>
        <v/>
      </c>
      <c r="CB200" s="36" t="str">
        <f ca="true">+IF(OFFSET('Water Data'!$F$28,0,10*ROW('Water Data'!F194))="","",OFFSET('Water Data'!$F$28,0,10*ROW('Water Data'!F194)))</f>
        <v/>
      </c>
      <c r="CC200" s="36" t="str">
        <f ca="true">+IF(OFFSET('Water Data'!$F$29,0,10*ROW('Water Data'!F194))="","",OFFSET('Water Data'!$F$29,0,10*ROW('Water Data'!F194)))</f>
        <v/>
      </c>
      <c r="CD200" s="36" t="str">
        <f ca="true">+IF(OFFSET('Water Data'!$F$30,0,10*ROW('Water Data'!F194))="","",OFFSET('Water Data'!$F$30,0,10*ROW('Water Data'!F194)))</f>
        <v/>
      </c>
      <c r="CE200" s="36" t="str">
        <f ca="true">+IF(OFFSET('Water Data'!$G$28,0,10*ROW('Water Data'!G194))="","",OFFSET('Water Data'!$G$28,0,10*ROW('Water Data'!G194)))</f>
        <v/>
      </c>
      <c r="CF200" s="36" t="str">
        <f ca="true">+IF(OFFSET('Water Data'!$G$29,0,10*ROW('Water Data'!G194))="","",OFFSET('Water Data'!$G$29,0,10*ROW('Water Data'!G194)))</f>
        <v/>
      </c>
      <c r="CG200" s="36" t="str">
        <f ca="true">+IF(OFFSET('Water Data'!$G$30,0,10*ROW('Water Data'!G194))="","",OFFSET('Water Data'!$G$30,0,10*ROW('Water Data'!G194)))</f>
        <v/>
      </c>
      <c r="CH200" s="36" t="str">
        <f ca="true">+IF(OFFSET('Water Data'!$H$28,0,10*ROW('Water Data'!H194))="","",OFFSET('Water Data'!$H$28,0,10*ROW('Water Data'!H194)))</f>
        <v/>
      </c>
      <c r="CI200" s="36" t="str">
        <f ca="true">+IF(OFFSET('Water Data'!$H$29,0,10*ROW('Water Data'!H194))="","",OFFSET('Water Data'!$H$29,0,10*ROW('Water Data'!H194)))</f>
        <v/>
      </c>
      <c r="CJ200" s="36" t="str">
        <f ca="true">+IF(OFFSET('Water Data'!$H$30,0,10*ROW('Water Data'!H194))="","",OFFSET('Water Data'!$H$30,0,10*ROW('Water Data'!H194)))</f>
        <v/>
      </c>
      <c r="CK200" s="36" t="str">
        <f ca="true">+IF(OFFSET('Sanitation Data'!$C$29,0,10*ROW('Sanitation Data'!C194))="","",OFFSET('Sanitation Data'!$C$29,0,10*ROW('Sanitation Data'!C194)))</f>
        <v/>
      </c>
      <c r="CL200" s="36" t="str">
        <f ca="true">+IF(OFFSET('Sanitation Data'!$C$30,0,10*ROW('Sanitation Data'!C194))="","",OFFSET('Sanitation Data'!$C$30,0,10*ROW('Sanitation Data'!C194)))</f>
        <v/>
      </c>
      <c r="CM200" s="36" t="str">
        <f ca="true">+IF(OFFSET('Sanitation Data'!$C$31,0,10*ROW('Sanitation Data'!C194))="","",OFFSET('Sanitation Data'!$C$31,0,10*ROW('Sanitation Data'!C194)))</f>
        <v/>
      </c>
      <c r="CN200" s="36" t="str">
        <f ca="true">+IF(OFFSET('Sanitation Data'!$C$32,0,10*ROW('Sanitation Data'!C194))="","",OFFSET('Sanitation Data'!$C$32,0,10*ROW('Sanitation Data'!C194)))</f>
        <v/>
      </c>
      <c r="CO200" s="36" t="str">
        <f ca="true">+IF(OFFSET('Sanitation Data'!$C$33,0,10*ROW('Sanitation Data'!C194))="","",OFFSET('Sanitation Data'!$C$33,0,10*ROW('Sanitation Data'!C194)))</f>
        <v/>
      </c>
      <c r="CP200" s="36" t="str">
        <f ca="true">+IF(OFFSET('Sanitation Data'!$D$29,0,10*ROW('Sanitation Data'!D194))="","",OFFSET('Sanitation Data'!$D$29,0,10*ROW('Sanitation Data'!D194)))</f>
        <v/>
      </c>
      <c r="CQ200" s="36" t="str">
        <f ca="true">+IF(OFFSET('Sanitation Data'!$D$30,0,10*ROW('Sanitation Data'!D194))="","",OFFSET('Sanitation Data'!$D$30,0,10*ROW('Sanitation Data'!D194)))</f>
        <v/>
      </c>
      <c r="CR200" s="36" t="str">
        <f ca="true">+IF(OFFSET('Sanitation Data'!$D$31,0,10*ROW('Sanitation Data'!D194))="","",OFFSET('Sanitation Data'!$D$31,0,10*ROW('Sanitation Data'!D194)))</f>
        <v/>
      </c>
      <c r="CS200" s="36" t="str">
        <f ca="true">+IF(OFFSET('Sanitation Data'!$D$32,0,10*ROW('Sanitation Data'!D194))="","",OFFSET('Sanitation Data'!$D$32,0,10*ROW('Sanitation Data'!D194)))</f>
        <v/>
      </c>
      <c r="CT200" s="36" t="str">
        <f ca="true">+IF(OFFSET('Sanitation Data'!$D$33,0,10*ROW('Sanitation Data'!D194))="","",OFFSET('Sanitation Data'!$D$33,0,10*ROW('Sanitation Data'!D194)))</f>
        <v/>
      </c>
      <c r="CU200" s="36" t="str">
        <f ca="true">+IF(OFFSET('Sanitation Data'!$E$29,0,10*ROW('Sanitation Data'!E194))="","",OFFSET('Sanitation Data'!$E$29,0,10*ROW('Sanitation Data'!E194)))</f>
        <v/>
      </c>
      <c r="CV200" s="36" t="str">
        <f ca="true">+IF(OFFSET('Sanitation Data'!$E$30,0,10*ROW('Sanitation Data'!E194))="","",OFFSET('Sanitation Data'!$E$30,0,10*ROW('Sanitation Data'!E194)))</f>
        <v/>
      </c>
      <c r="CW200" s="36" t="str">
        <f ca="true">+IF(OFFSET('Sanitation Data'!$E$31,0,10*ROW('Sanitation Data'!E194))="","",OFFSET('Sanitation Data'!$E$31,0,10*ROW('Sanitation Data'!E194)))</f>
        <v/>
      </c>
      <c r="CX200" s="36" t="str">
        <f ca="true">+IF(OFFSET('Sanitation Data'!$E$32,0,10*ROW('Sanitation Data'!E194))="","",OFFSET('Sanitation Data'!$E$32,0,10*ROW('Sanitation Data'!E194)))</f>
        <v/>
      </c>
      <c r="CY200" s="36" t="str">
        <f ca="true">+IF(OFFSET('Sanitation Data'!$E$33,0,10*ROW('Sanitation Data'!E194))="","",OFFSET('Sanitation Data'!$E$33,0,10*ROW('Sanitation Data'!E194)))</f>
        <v/>
      </c>
      <c r="CZ200" s="36" t="str">
        <f ca="true">+IF(OFFSET('Sanitation Data'!$F$29,0,10*ROW('Sanitation Data'!F194))="","",OFFSET('Sanitation Data'!$F$29,0,10*ROW('Sanitation Data'!F194)))</f>
        <v/>
      </c>
      <c r="DA200" s="36" t="str">
        <f ca="true">+IF(OFFSET('Sanitation Data'!$F$30,0,10*ROW('Sanitation Data'!F194))="","",OFFSET('Sanitation Data'!$F$30,0,10*ROW('Sanitation Data'!F194)))</f>
        <v/>
      </c>
      <c r="DB200" s="36" t="str">
        <f ca="true">+IF(OFFSET('Sanitation Data'!$F$31,0,10*ROW('Sanitation Data'!F194))="","",OFFSET('Sanitation Data'!$F$31,0,10*ROW('Sanitation Data'!F194)))</f>
        <v/>
      </c>
      <c r="DC200" s="36" t="str">
        <f ca="true">+IF(OFFSET('Sanitation Data'!$F$32,0,10*ROW('Sanitation Data'!F194))="","",OFFSET('Sanitation Data'!$F$32,0,10*ROW('Sanitation Data'!F194)))</f>
        <v/>
      </c>
      <c r="DD200" s="36" t="str">
        <f ca="true">+IF(OFFSET('Sanitation Data'!$F$33,0,10*ROW('Sanitation Data'!F194))="","",OFFSET('Sanitation Data'!$F$33,0,10*ROW('Sanitation Data'!F194)))</f>
        <v/>
      </c>
      <c r="DE200" s="36" t="str">
        <f ca="true">+IF(OFFSET('Sanitation Data'!$G$29,0,10*ROW('Sanitation Data'!G194))="","",OFFSET('Sanitation Data'!$G$29,0,10*ROW('Sanitation Data'!G194)))</f>
        <v/>
      </c>
      <c r="DF200" s="36" t="str">
        <f ca="true">+IF(OFFSET('Sanitation Data'!$G$30,0,10*ROW('Sanitation Data'!G194))="","",OFFSET('Sanitation Data'!$G$30,0,10*ROW('Sanitation Data'!G194)))</f>
        <v/>
      </c>
      <c r="DG200" s="36" t="str">
        <f ca="true">+IF(OFFSET('Sanitation Data'!$G$31,0,10*ROW('Sanitation Data'!G194))="","",OFFSET('Sanitation Data'!$G$31,0,10*ROW('Sanitation Data'!G194)))</f>
        <v/>
      </c>
      <c r="DH200" s="36" t="str">
        <f ca="true">+IF(OFFSET('Sanitation Data'!$G$32,0,10*ROW('Sanitation Data'!G194))="","",OFFSET('Sanitation Data'!$G$32,0,10*ROW('Sanitation Data'!G194)))</f>
        <v/>
      </c>
      <c r="DI200" s="36" t="str">
        <f ca="true">+IF(OFFSET('Sanitation Data'!$G$33,0,10*ROW('Sanitation Data'!G194))="","",OFFSET('Sanitation Data'!$G$33,0,10*ROW('Sanitation Data'!G194)))</f>
        <v/>
      </c>
      <c r="DJ200" s="36" t="str">
        <f ca="true">+IF(OFFSET('Sanitation Data'!$H$29,0,10*ROW('Sanitation Data'!H194))="","",OFFSET('Sanitation Data'!$H$29,0,10*ROW('Sanitation Data'!H194)))</f>
        <v/>
      </c>
      <c r="DK200" s="36" t="str">
        <f ca="true">+IF(OFFSET('Sanitation Data'!$H$30,0,10*ROW('Sanitation Data'!H194))="","",OFFSET('Sanitation Data'!$H$30,0,10*ROW('Sanitation Data'!H194)))</f>
        <v/>
      </c>
      <c r="DL200" s="36" t="str">
        <f ca="true">+IF(OFFSET('Sanitation Data'!$H$31,0,10*ROW('Sanitation Data'!H194))="","",OFFSET('Sanitation Data'!$H$31,0,10*ROW('Sanitation Data'!H194)))</f>
        <v/>
      </c>
      <c r="DM200" s="36" t="str">
        <f ca="true">+IF(OFFSET('Sanitation Data'!$H$32,0,10*ROW('Sanitation Data'!H194))="","",OFFSET('Sanitation Data'!$H$32,0,10*ROW('Sanitation Data'!H194)))</f>
        <v/>
      </c>
      <c r="DN200" s="36" t="str">
        <f ca="true">+IF(OFFSET('Sanitation Data'!$H$33,0,10*ROW('Sanitation Data'!H194))="","",OFFSET('Sanitation Data'!$H$33,0,10*ROW('Sanitation Data'!H194)))</f>
        <v/>
      </c>
      <c r="DO200" s="36" t="str">
        <f ca="true">+IF(OFFSET('Hygiene Data'!$C$12,0,10*ROW('Hygiene Data'!C194))="","",OFFSET('Hygiene Data'!$C$12,0,10*ROW('Hygiene Data'!C194)))</f>
        <v/>
      </c>
      <c r="DP200" s="36" t="str">
        <f ca="true">+IF(OFFSET('Hygiene Data'!$C$13,0,10*ROW('Hygiene Data'!C194))="","",OFFSET('Hygiene Data'!$C$13,0,10*ROW('Hygiene Data'!C194)))</f>
        <v/>
      </c>
      <c r="DQ200" s="36" t="str">
        <f ca="true">+IF(OFFSET('Hygiene Data'!$C$14,0,10*ROW('Hygiene Data'!C194))="","",OFFSET('Hygiene Data'!$C$14,0,10*ROW('Hygiene Data'!C194)))</f>
        <v/>
      </c>
      <c r="DR200" s="36" t="str">
        <f ca="true">+IF(OFFSET('Hygiene Data'!$D$12,0,10*ROW('Hygiene Data'!D194))="","",OFFSET('Hygiene Data'!$D$12,0,10*ROW('Hygiene Data'!D194)))</f>
        <v/>
      </c>
      <c r="DS200" s="36" t="str">
        <f ca="true">+IF(OFFSET('Hygiene Data'!$D$13,0,10*ROW('Hygiene Data'!D194))="","",OFFSET('Hygiene Data'!$D$13,0,10*ROW('Hygiene Data'!D194)))</f>
        <v/>
      </c>
      <c r="DT200" s="36" t="str">
        <f ca="true">+IF(OFFSET('Hygiene Data'!$D$14,0,10*ROW('Hygiene Data'!D194))="","",OFFSET('Hygiene Data'!$D$14,0,10*ROW('Hygiene Data'!D194)))</f>
        <v/>
      </c>
      <c r="DU200" s="36" t="str">
        <f ca="true">+IF(OFFSET('Hygiene Data'!$E$12,0,10*ROW('Hygiene Data'!E194))="","",OFFSET('Hygiene Data'!$E$12,0,10*ROW('Hygiene Data'!E194)))</f>
        <v/>
      </c>
      <c r="DV200" s="36" t="str">
        <f ca="true">+IF(OFFSET('Hygiene Data'!$E$13,0,10*ROW('Hygiene Data'!E194))="","",OFFSET('Hygiene Data'!$E$13,0,10*ROW('Hygiene Data'!E194)))</f>
        <v/>
      </c>
      <c r="DW200" s="36" t="str">
        <f ca="true">+IF(OFFSET('Hygiene Data'!$E$14,0,10*ROW('Hygiene Data'!E194))="","",OFFSET('Hygiene Data'!$E$14,0,10*ROW('Hygiene Data'!E194)))</f>
        <v/>
      </c>
      <c r="DX200" s="36" t="str">
        <f ca="true">+IF(OFFSET('Hygiene Data'!$F$12,0,10*ROW('Hygiene Data'!F194))="","",OFFSET('Hygiene Data'!$F$12,0,10*ROW('Hygiene Data'!F194)))</f>
        <v/>
      </c>
      <c r="DY200" s="36" t="str">
        <f ca="true">+IF(OFFSET('Hygiene Data'!$F$13,0,10*ROW('Hygiene Data'!F194))="","",OFFSET('Hygiene Data'!$F$13,0,10*ROW('Hygiene Data'!F194)))</f>
        <v/>
      </c>
      <c r="DZ200" s="36" t="str">
        <f ca="true">+IF(OFFSET('Hygiene Data'!$F$14,0,10*ROW('Hygiene Data'!F194))="","",OFFSET('Hygiene Data'!$F$14,0,10*ROW('Hygiene Data'!F194)))</f>
        <v/>
      </c>
      <c r="EA200" s="36" t="str">
        <f ca="true">+IF(OFFSET('Hygiene Data'!$G$12,0,10*ROW('Hygiene Data'!G194))="","",OFFSET('Hygiene Data'!$G$12,0,10*ROW('Hygiene Data'!G194)))</f>
        <v/>
      </c>
      <c r="EB200" s="36" t="str">
        <f ca="true">+IF(OFFSET('Hygiene Data'!$G$13,0,10*ROW('Hygiene Data'!G194))="","",OFFSET('Hygiene Data'!$G$13,0,10*ROW('Hygiene Data'!G194)))</f>
        <v/>
      </c>
      <c r="EC200" s="36" t="str">
        <f ca="true">+IF(OFFSET('Hygiene Data'!$G$14,0,10*ROW('Hygiene Data'!G194))="","",OFFSET('Hygiene Data'!$G$14,0,10*ROW('Hygiene Data'!G194)))</f>
        <v/>
      </c>
      <c r="ED200" s="36" t="str">
        <f ca="true">+IF(OFFSET('Hygiene Data'!$H$12,0,10*ROW('Hygiene Data'!H194))="","",OFFSET('Hygiene Data'!$H$12,0,10*ROW('Hygiene Data'!H194)))</f>
        <v/>
      </c>
      <c r="EE200" s="36" t="str">
        <f ca="true">+IF(OFFSET('Hygiene Data'!$H$13,0,10*ROW('Hygiene Data'!H194))="","",OFFSET('Hygiene Data'!$H$13,0,10*ROW('Hygiene Data'!H194)))</f>
        <v/>
      </c>
      <c r="EF200" s="36" t="str">
        <f ca="true">+IF(OFFSET('Hygiene Data'!$H$14,0,10*ROW('Hygiene Data'!H194))="","",OFFSET('Hygiene Data'!$H$14,0,10*ROW('Hygiene Data'!H194)))</f>
        <v/>
      </c>
    </row>
    <row r="201" x14ac:dyDescent="0.2">
      <c r="A201" s="59" t="str">
        <f ca="true">+IF(OFFSET('Water Data'!$B$1,0,10*ROW('Water Data'!B198))="","",OFFSET('Water Data'!$B$1,0,10*ROW('Water Data'!B198)))</f>
        <v/>
      </c>
      <c r="B201" s="59" t="str">
        <f ca="true">+IF(OFFSET('Water Data'!$A$3,0,10*ROW('Water Data'!A198))="","",OFFSET('Water Data'!$A$3,0,10*ROW('Water Data'!A198)))</f>
        <v/>
      </c>
      <c r="C201" s="59" t="str">
        <f ca="true">+IF(OFFSET('Water Data'!$C$3,0,10*ROW('Water Data'!C198))="","",OFFSET('Water Data'!$C$3,0,10*ROW('Water Data'!C198)))</f>
        <v/>
      </c>
      <c r="D201" s="252"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52"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52"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52"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52"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52"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52"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52"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52"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52"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52"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52"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52"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52"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52"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52"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52"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52"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3"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3"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3"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3"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3"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3"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3"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3"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3"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3"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3"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3"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3"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3"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3"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3"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3"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3"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3"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3"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3"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3"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3"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3"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3"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3"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3"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3"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3"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3"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4"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4"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4"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4"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4"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4"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4"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4"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4"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4"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4"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4"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4"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4"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4"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4"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4"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4"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6" t="str">
        <f ca="true">+IF(OFFSET('Water Data'!$C$28,0,10*ROW('Water Data'!C195))="","",OFFSET('Water Data'!$C$28,0,10*ROW('Water Data'!C195)))</f>
        <v/>
      </c>
      <c r="BT201" s="36" t="str">
        <f ca="true">+IF(OFFSET('Water Data'!$C$29,0,10*ROW('Water Data'!C195))="","",OFFSET('Water Data'!$C$29,0,10*ROW('Water Data'!C195)))</f>
        <v/>
      </c>
      <c r="BU201" s="36" t="str">
        <f ca="true">+IF(OFFSET('Water Data'!$C$30,0,10*ROW('Water Data'!C195))="","",OFFSET('Water Data'!$C$30,0,10*ROW('Water Data'!C195)))</f>
        <v/>
      </c>
      <c r="BV201" s="36" t="str">
        <f ca="true">+IF(OFFSET('Water Data'!$D$28,0,10*ROW('Water Data'!D195))="","",OFFSET('Water Data'!$D$28,0,10*ROW('Water Data'!D195)))</f>
        <v/>
      </c>
      <c r="BW201" s="36" t="str">
        <f ca="true">+IF(OFFSET('Water Data'!$D$29,0,10*ROW('Water Data'!D195))="","",OFFSET('Water Data'!$D$29,0,10*ROW('Water Data'!D195)))</f>
        <v/>
      </c>
      <c r="BX201" s="36" t="str">
        <f ca="true">+IF(OFFSET('Water Data'!$D$30,0,10*ROW('Water Data'!D195))="","",OFFSET('Water Data'!$D$30,0,10*ROW('Water Data'!D195)))</f>
        <v/>
      </c>
      <c r="BY201" s="36" t="str">
        <f ca="true">+IF(OFFSET('Water Data'!$E$28,0,10*ROW('Water Data'!E195))="","",OFFSET('Water Data'!$E$28,0,10*ROW('Water Data'!E195)))</f>
        <v/>
      </c>
      <c r="BZ201" s="36" t="str">
        <f ca="true">+IF(OFFSET('Water Data'!$E$29,0,10*ROW('Water Data'!E195))="","",OFFSET('Water Data'!$E$29,0,10*ROW('Water Data'!E195)))</f>
        <v/>
      </c>
      <c r="CA201" s="36" t="str">
        <f ca="true">+IF(OFFSET('Water Data'!$E$30,0,10*ROW('Water Data'!E195))="","",OFFSET('Water Data'!$E$30,0,10*ROW('Water Data'!E195)))</f>
        <v/>
      </c>
      <c r="CB201" s="36" t="str">
        <f ca="true">+IF(OFFSET('Water Data'!$F$28,0,10*ROW('Water Data'!F195))="","",OFFSET('Water Data'!$F$28,0,10*ROW('Water Data'!F195)))</f>
        <v/>
      </c>
      <c r="CC201" s="36" t="str">
        <f ca="true">+IF(OFFSET('Water Data'!$F$29,0,10*ROW('Water Data'!F195))="","",OFFSET('Water Data'!$F$29,0,10*ROW('Water Data'!F195)))</f>
        <v/>
      </c>
      <c r="CD201" s="36" t="str">
        <f ca="true">+IF(OFFSET('Water Data'!$F$30,0,10*ROW('Water Data'!F195))="","",OFFSET('Water Data'!$F$30,0,10*ROW('Water Data'!F195)))</f>
        <v/>
      </c>
      <c r="CE201" s="36" t="str">
        <f ca="true">+IF(OFFSET('Water Data'!$G$28,0,10*ROW('Water Data'!G195))="","",OFFSET('Water Data'!$G$28,0,10*ROW('Water Data'!G195)))</f>
        <v/>
      </c>
      <c r="CF201" s="36" t="str">
        <f ca="true">+IF(OFFSET('Water Data'!$G$29,0,10*ROW('Water Data'!G195))="","",OFFSET('Water Data'!$G$29,0,10*ROW('Water Data'!G195)))</f>
        <v/>
      </c>
      <c r="CG201" s="36" t="str">
        <f ca="true">+IF(OFFSET('Water Data'!$G$30,0,10*ROW('Water Data'!G195))="","",OFFSET('Water Data'!$G$30,0,10*ROW('Water Data'!G195)))</f>
        <v/>
      </c>
      <c r="CH201" s="36" t="str">
        <f ca="true">+IF(OFFSET('Water Data'!$H$28,0,10*ROW('Water Data'!H195))="","",OFFSET('Water Data'!$H$28,0,10*ROW('Water Data'!H195)))</f>
        <v/>
      </c>
      <c r="CI201" s="36" t="str">
        <f ca="true">+IF(OFFSET('Water Data'!$H$29,0,10*ROW('Water Data'!H195))="","",OFFSET('Water Data'!$H$29,0,10*ROW('Water Data'!H195)))</f>
        <v/>
      </c>
      <c r="CJ201" s="36" t="str">
        <f ca="true">+IF(OFFSET('Water Data'!$H$30,0,10*ROW('Water Data'!H195))="","",OFFSET('Water Data'!$H$30,0,10*ROW('Water Data'!H195)))</f>
        <v/>
      </c>
      <c r="CK201" s="36" t="str">
        <f ca="true">+IF(OFFSET('Sanitation Data'!$C$29,0,10*ROW('Sanitation Data'!C195))="","",OFFSET('Sanitation Data'!$C$29,0,10*ROW('Sanitation Data'!C195)))</f>
        <v/>
      </c>
      <c r="CL201" s="36" t="str">
        <f ca="true">+IF(OFFSET('Sanitation Data'!$C$30,0,10*ROW('Sanitation Data'!C195))="","",OFFSET('Sanitation Data'!$C$30,0,10*ROW('Sanitation Data'!C195)))</f>
        <v/>
      </c>
      <c r="CM201" s="36" t="str">
        <f ca="true">+IF(OFFSET('Sanitation Data'!$C$31,0,10*ROW('Sanitation Data'!C195))="","",OFFSET('Sanitation Data'!$C$31,0,10*ROW('Sanitation Data'!C195)))</f>
        <v/>
      </c>
      <c r="CN201" s="36" t="str">
        <f ca="true">+IF(OFFSET('Sanitation Data'!$C$32,0,10*ROW('Sanitation Data'!C195))="","",OFFSET('Sanitation Data'!$C$32,0,10*ROW('Sanitation Data'!C195)))</f>
        <v/>
      </c>
      <c r="CO201" s="36" t="str">
        <f ca="true">+IF(OFFSET('Sanitation Data'!$C$33,0,10*ROW('Sanitation Data'!C195))="","",OFFSET('Sanitation Data'!$C$33,0,10*ROW('Sanitation Data'!C195)))</f>
        <v/>
      </c>
      <c r="CP201" s="36" t="str">
        <f ca="true">+IF(OFFSET('Sanitation Data'!$D$29,0,10*ROW('Sanitation Data'!D195))="","",OFFSET('Sanitation Data'!$D$29,0,10*ROW('Sanitation Data'!D195)))</f>
        <v/>
      </c>
      <c r="CQ201" s="36" t="str">
        <f ca="true">+IF(OFFSET('Sanitation Data'!$D$30,0,10*ROW('Sanitation Data'!D195))="","",OFFSET('Sanitation Data'!$D$30,0,10*ROW('Sanitation Data'!D195)))</f>
        <v/>
      </c>
      <c r="CR201" s="36" t="str">
        <f ca="true">+IF(OFFSET('Sanitation Data'!$D$31,0,10*ROW('Sanitation Data'!D195))="","",OFFSET('Sanitation Data'!$D$31,0,10*ROW('Sanitation Data'!D195)))</f>
        <v/>
      </c>
      <c r="CS201" s="36" t="str">
        <f ca="true">+IF(OFFSET('Sanitation Data'!$D$32,0,10*ROW('Sanitation Data'!D195))="","",OFFSET('Sanitation Data'!$D$32,0,10*ROW('Sanitation Data'!D195)))</f>
        <v/>
      </c>
      <c r="CT201" s="36" t="str">
        <f ca="true">+IF(OFFSET('Sanitation Data'!$D$33,0,10*ROW('Sanitation Data'!D195))="","",OFFSET('Sanitation Data'!$D$33,0,10*ROW('Sanitation Data'!D195)))</f>
        <v/>
      </c>
      <c r="CU201" s="36" t="str">
        <f ca="true">+IF(OFFSET('Sanitation Data'!$E$29,0,10*ROW('Sanitation Data'!E195))="","",OFFSET('Sanitation Data'!$E$29,0,10*ROW('Sanitation Data'!E195)))</f>
        <v/>
      </c>
      <c r="CV201" s="36" t="str">
        <f ca="true">+IF(OFFSET('Sanitation Data'!$E$30,0,10*ROW('Sanitation Data'!E195))="","",OFFSET('Sanitation Data'!$E$30,0,10*ROW('Sanitation Data'!E195)))</f>
        <v/>
      </c>
      <c r="CW201" s="36" t="str">
        <f ca="true">+IF(OFFSET('Sanitation Data'!$E$31,0,10*ROW('Sanitation Data'!E195))="","",OFFSET('Sanitation Data'!$E$31,0,10*ROW('Sanitation Data'!E195)))</f>
        <v/>
      </c>
      <c r="CX201" s="36" t="str">
        <f ca="true">+IF(OFFSET('Sanitation Data'!$E$32,0,10*ROW('Sanitation Data'!E195))="","",OFFSET('Sanitation Data'!$E$32,0,10*ROW('Sanitation Data'!E195)))</f>
        <v/>
      </c>
      <c r="CY201" s="36" t="str">
        <f ca="true">+IF(OFFSET('Sanitation Data'!$E$33,0,10*ROW('Sanitation Data'!E195))="","",OFFSET('Sanitation Data'!$E$33,0,10*ROW('Sanitation Data'!E195)))</f>
        <v/>
      </c>
      <c r="CZ201" s="36" t="str">
        <f ca="true">+IF(OFFSET('Sanitation Data'!$F$29,0,10*ROW('Sanitation Data'!F195))="","",OFFSET('Sanitation Data'!$F$29,0,10*ROW('Sanitation Data'!F195)))</f>
        <v/>
      </c>
      <c r="DA201" s="36" t="str">
        <f ca="true">+IF(OFFSET('Sanitation Data'!$F$30,0,10*ROW('Sanitation Data'!F195))="","",OFFSET('Sanitation Data'!$F$30,0,10*ROW('Sanitation Data'!F195)))</f>
        <v/>
      </c>
      <c r="DB201" s="36" t="str">
        <f ca="true">+IF(OFFSET('Sanitation Data'!$F$31,0,10*ROW('Sanitation Data'!F195))="","",OFFSET('Sanitation Data'!$F$31,0,10*ROW('Sanitation Data'!F195)))</f>
        <v/>
      </c>
      <c r="DC201" s="36" t="str">
        <f ca="true">+IF(OFFSET('Sanitation Data'!$F$32,0,10*ROW('Sanitation Data'!F195))="","",OFFSET('Sanitation Data'!$F$32,0,10*ROW('Sanitation Data'!F195)))</f>
        <v/>
      </c>
      <c r="DD201" s="36" t="str">
        <f ca="true">+IF(OFFSET('Sanitation Data'!$F$33,0,10*ROW('Sanitation Data'!F195))="","",OFFSET('Sanitation Data'!$F$33,0,10*ROW('Sanitation Data'!F195)))</f>
        <v/>
      </c>
      <c r="DE201" s="36" t="str">
        <f ca="true">+IF(OFFSET('Sanitation Data'!$G$29,0,10*ROW('Sanitation Data'!G195))="","",OFFSET('Sanitation Data'!$G$29,0,10*ROW('Sanitation Data'!G195)))</f>
        <v/>
      </c>
      <c r="DF201" s="36" t="str">
        <f ca="true">+IF(OFFSET('Sanitation Data'!$G$30,0,10*ROW('Sanitation Data'!G195))="","",OFFSET('Sanitation Data'!$G$30,0,10*ROW('Sanitation Data'!G195)))</f>
        <v/>
      </c>
      <c r="DG201" s="36" t="str">
        <f ca="true">+IF(OFFSET('Sanitation Data'!$G$31,0,10*ROW('Sanitation Data'!G195))="","",OFFSET('Sanitation Data'!$G$31,0,10*ROW('Sanitation Data'!G195)))</f>
        <v/>
      </c>
      <c r="DH201" s="36" t="str">
        <f ca="true">+IF(OFFSET('Sanitation Data'!$G$32,0,10*ROW('Sanitation Data'!G195))="","",OFFSET('Sanitation Data'!$G$32,0,10*ROW('Sanitation Data'!G195)))</f>
        <v/>
      </c>
      <c r="DI201" s="36" t="str">
        <f ca="true">+IF(OFFSET('Sanitation Data'!$G$33,0,10*ROW('Sanitation Data'!G195))="","",OFFSET('Sanitation Data'!$G$33,0,10*ROW('Sanitation Data'!G195)))</f>
        <v/>
      </c>
      <c r="DJ201" s="36" t="str">
        <f ca="true">+IF(OFFSET('Sanitation Data'!$H$29,0,10*ROW('Sanitation Data'!H195))="","",OFFSET('Sanitation Data'!$H$29,0,10*ROW('Sanitation Data'!H195)))</f>
        <v/>
      </c>
      <c r="DK201" s="36" t="str">
        <f ca="true">+IF(OFFSET('Sanitation Data'!$H$30,0,10*ROW('Sanitation Data'!H195))="","",OFFSET('Sanitation Data'!$H$30,0,10*ROW('Sanitation Data'!H195)))</f>
        <v/>
      </c>
      <c r="DL201" s="36" t="str">
        <f ca="true">+IF(OFFSET('Sanitation Data'!$H$31,0,10*ROW('Sanitation Data'!H195))="","",OFFSET('Sanitation Data'!$H$31,0,10*ROW('Sanitation Data'!H195)))</f>
        <v/>
      </c>
      <c r="DM201" s="36" t="str">
        <f ca="true">+IF(OFFSET('Sanitation Data'!$H$32,0,10*ROW('Sanitation Data'!H195))="","",OFFSET('Sanitation Data'!$H$32,0,10*ROW('Sanitation Data'!H195)))</f>
        <v/>
      </c>
      <c r="DN201" s="36" t="str">
        <f ca="true">+IF(OFFSET('Sanitation Data'!$H$33,0,10*ROW('Sanitation Data'!H195))="","",OFFSET('Sanitation Data'!$H$33,0,10*ROW('Sanitation Data'!H195)))</f>
        <v/>
      </c>
      <c r="DO201" s="36" t="str">
        <f ca="true">+IF(OFFSET('Hygiene Data'!$C$12,0,10*ROW('Hygiene Data'!C195))="","",OFFSET('Hygiene Data'!$C$12,0,10*ROW('Hygiene Data'!C195)))</f>
        <v/>
      </c>
      <c r="DP201" s="36" t="str">
        <f ca="true">+IF(OFFSET('Hygiene Data'!$C$13,0,10*ROW('Hygiene Data'!C195))="","",OFFSET('Hygiene Data'!$C$13,0,10*ROW('Hygiene Data'!C195)))</f>
        <v/>
      </c>
      <c r="DQ201" s="36" t="str">
        <f ca="true">+IF(OFFSET('Hygiene Data'!$C$14,0,10*ROW('Hygiene Data'!C195))="","",OFFSET('Hygiene Data'!$C$14,0,10*ROW('Hygiene Data'!C195)))</f>
        <v/>
      </c>
      <c r="DR201" s="36" t="str">
        <f ca="true">+IF(OFFSET('Hygiene Data'!$D$12,0,10*ROW('Hygiene Data'!D195))="","",OFFSET('Hygiene Data'!$D$12,0,10*ROW('Hygiene Data'!D195)))</f>
        <v/>
      </c>
      <c r="DS201" s="36" t="str">
        <f ca="true">+IF(OFFSET('Hygiene Data'!$D$13,0,10*ROW('Hygiene Data'!D195))="","",OFFSET('Hygiene Data'!$D$13,0,10*ROW('Hygiene Data'!D195)))</f>
        <v/>
      </c>
      <c r="DT201" s="36" t="str">
        <f ca="true">+IF(OFFSET('Hygiene Data'!$D$14,0,10*ROW('Hygiene Data'!D195))="","",OFFSET('Hygiene Data'!$D$14,0,10*ROW('Hygiene Data'!D195)))</f>
        <v/>
      </c>
      <c r="DU201" s="36" t="str">
        <f ca="true">+IF(OFFSET('Hygiene Data'!$E$12,0,10*ROW('Hygiene Data'!E195))="","",OFFSET('Hygiene Data'!$E$12,0,10*ROW('Hygiene Data'!E195)))</f>
        <v/>
      </c>
      <c r="DV201" s="36" t="str">
        <f ca="true">+IF(OFFSET('Hygiene Data'!$E$13,0,10*ROW('Hygiene Data'!E195))="","",OFFSET('Hygiene Data'!$E$13,0,10*ROW('Hygiene Data'!E195)))</f>
        <v/>
      </c>
      <c r="DW201" s="36" t="str">
        <f ca="true">+IF(OFFSET('Hygiene Data'!$E$14,0,10*ROW('Hygiene Data'!E195))="","",OFFSET('Hygiene Data'!$E$14,0,10*ROW('Hygiene Data'!E195)))</f>
        <v/>
      </c>
      <c r="DX201" s="36" t="str">
        <f ca="true">+IF(OFFSET('Hygiene Data'!$F$12,0,10*ROW('Hygiene Data'!F195))="","",OFFSET('Hygiene Data'!$F$12,0,10*ROW('Hygiene Data'!F195)))</f>
        <v/>
      </c>
      <c r="DY201" s="36" t="str">
        <f ca="true">+IF(OFFSET('Hygiene Data'!$F$13,0,10*ROW('Hygiene Data'!F195))="","",OFFSET('Hygiene Data'!$F$13,0,10*ROW('Hygiene Data'!F195)))</f>
        <v/>
      </c>
      <c r="DZ201" s="36" t="str">
        <f ca="true">+IF(OFFSET('Hygiene Data'!$F$14,0,10*ROW('Hygiene Data'!F195))="","",OFFSET('Hygiene Data'!$F$14,0,10*ROW('Hygiene Data'!F195)))</f>
        <v/>
      </c>
      <c r="EA201" s="36" t="str">
        <f ca="true">+IF(OFFSET('Hygiene Data'!$G$12,0,10*ROW('Hygiene Data'!G195))="","",OFFSET('Hygiene Data'!$G$12,0,10*ROW('Hygiene Data'!G195)))</f>
        <v/>
      </c>
      <c r="EB201" s="36" t="str">
        <f ca="true">+IF(OFFSET('Hygiene Data'!$G$13,0,10*ROW('Hygiene Data'!G195))="","",OFFSET('Hygiene Data'!$G$13,0,10*ROW('Hygiene Data'!G195)))</f>
        <v/>
      </c>
      <c r="EC201" s="36" t="str">
        <f ca="true">+IF(OFFSET('Hygiene Data'!$G$14,0,10*ROW('Hygiene Data'!G195))="","",OFFSET('Hygiene Data'!$G$14,0,10*ROW('Hygiene Data'!G195)))</f>
        <v/>
      </c>
      <c r="ED201" s="36" t="str">
        <f ca="true">+IF(OFFSET('Hygiene Data'!$H$12,0,10*ROW('Hygiene Data'!H195))="","",OFFSET('Hygiene Data'!$H$12,0,10*ROW('Hygiene Data'!H195)))</f>
        <v/>
      </c>
      <c r="EE201" s="36" t="str">
        <f ca="true">+IF(OFFSET('Hygiene Data'!$H$13,0,10*ROW('Hygiene Data'!H195))="","",OFFSET('Hygiene Data'!$H$13,0,10*ROW('Hygiene Data'!H195)))</f>
        <v/>
      </c>
      <c r="EF201" s="36" t="str">
        <f ca="true">+IF(OFFSET('Hygiene Data'!$H$14,0,10*ROW('Hygiene Data'!H195))="","",OFFSET('Hygiene Data'!$H$14,0,10*ROW('Hygiene Data'!H195)))</f>
        <v/>
      </c>
    </row>
    <row r="202" x14ac:dyDescent="0.2">
      <c r="A202" s="59" t="str">
        <f ca="true">+IF(OFFSET('Water Data'!$B$1,0,10*ROW('Water Data'!B199))="","",OFFSET('Water Data'!$B$1,0,10*ROW('Water Data'!B199)))</f>
        <v/>
      </c>
      <c r="B202" s="59" t="str">
        <f ca="true">+IF(OFFSET('Water Data'!$A$3,0,10*ROW('Water Data'!A199))="","",OFFSET('Water Data'!$A$3,0,10*ROW('Water Data'!A199)))</f>
        <v/>
      </c>
      <c r="C202" s="59" t="str">
        <f ca="true">+IF(OFFSET('Water Data'!$C$3,0,10*ROW('Water Data'!C199))="","",OFFSET('Water Data'!$C$3,0,10*ROW('Water Data'!C199)))</f>
        <v/>
      </c>
      <c r="D202" s="252"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52"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52"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52"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52"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52"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52"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52"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52"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52"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52"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52"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52"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52"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52"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52"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52"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52"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3"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3"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3"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3"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3"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3"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3"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3"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3"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3"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3"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3"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3"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3"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3"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3"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3"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3"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3"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3"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3"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3"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3"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3"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3"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3"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3"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3"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3"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3"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4"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4"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4"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4"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4"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4"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4"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4"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4"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4"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4"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4"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4"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4"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4"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4"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4"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4"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6" t="str">
        <f ca="true">+IF(OFFSET('Water Data'!$C$28,0,10*ROW('Water Data'!C196))="","",OFFSET('Water Data'!$C$28,0,10*ROW('Water Data'!C196)))</f>
        <v/>
      </c>
      <c r="BT202" s="36" t="str">
        <f ca="true">+IF(OFFSET('Water Data'!$C$29,0,10*ROW('Water Data'!C196))="","",OFFSET('Water Data'!$C$29,0,10*ROW('Water Data'!C196)))</f>
        <v/>
      </c>
      <c r="BU202" s="36" t="str">
        <f ca="true">+IF(OFFSET('Water Data'!$C$30,0,10*ROW('Water Data'!C196))="","",OFFSET('Water Data'!$C$30,0,10*ROW('Water Data'!C196)))</f>
        <v/>
      </c>
      <c r="BV202" s="36" t="str">
        <f ca="true">+IF(OFFSET('Water Data'!$D$28,0,10*ROW('Water Data'!D196))="","",OFFSET('Water Data'!$D$28,0,10*ROW('Water Data'!D196)))</f>
        <v/>
      </c>
      <c r="BW202" s="36" t="str">
        <f ca="true">+IF(OFFSET('Water Data'!$D$29,0,10*ROW('Water Data'!D196))="","",OFFSET('Water Data'!$D$29,0,10*ROW('Water Data'!D196)))</f>
        <v/>
      </c>
      <c r="BX202" s="36" t="str">
        <f ca="true">+IF(OFFSET('Water Data'!$D$30,0,10*ROW('Water Data'!D196))="","",OFFSET('Water Data'!$D$30,0,10*ROW('Water Data'!D196)))</f>
        <v/>
      </c>
      <c r="BY202" s="36" t="str">
        <f ca="true">+IF(OFFSET('Water Data'!$E$28,0,10*ROW('Water Data'!E196))="","",OFFSET('Water Data'!$E$28,0,10*ROW('Water Data'!E196)))</f>
        <v/>
      </c>
      <c r="BZ202" s="36" t="str">
        <f ca="true">+IF(OFFSET('Water Data'!$E$29,0,10*ROW('Water Data'!E196))="","",OFFSET('Water Data'!$E$29,0,10*ROW('Water Data'!E196)))</f>
        <v/>
      </c>
      <c r="CA202" s="36" t="str">
        <f ca="true">+IF(OFFSET('Water Data'!$E$30,0,10*ROW('Water Data'!E196))="","",OFFSET('Water Data'!$E$30,0,10*ROW('Water Data'!E196)))</f>
        <v/>
      </c>
      <c r="CB202" s="36" t="str">
        <f ca="true">+IF(OFFSET('Water Data'!$F$28,0,10*ROW('Water Data'!F196))="","",OFFSET('Water Data'!$F$28,0,10*ROW('Water Data'!F196)))</f>
        <v/>
      </c>
      <c r="CC202" s="36" t="str">
        <f ca="true">+IF(OFFSET('Water Data'!$F$29,0,10*ROW('Water Data'!F196))="","",OFFSET('Water Data'!$F$29,0,10*ROW('Water Data'!F196)))</f>
        <v/>
      </c>
      <c r="CD202" s="36" t="str">
        <f ca="true">+IF(OFFSET('Water Data'!$F$30,0,10*ROW('Water Data'!F196))="","",OFFSET('Water Data'!$F$30,0,10*ROW('Water Data'!F196)))</f>
        <v/>
      </c>
      <c r="CE202" s="36" t="str">
        <f ca="true">+IF(OFFSET('Water Data'!$G$28,0,10*ROW('Water Data'!G196))="","",OFFSET('Water Data'!$G$28,0,10*ROW('Water Data'!G196)))</f>
        <v/>
      </c>
      <c r="CF202" s="36" t="str">
        <f ca="true">+IF(OFFSET('Water Data'!$G$29,0,10*ROW('Water Data'!G196))="","",OFFSET('Water Data'!$G$29,0,10*ROW('Water Data'!G196)))</f>
        <v/>
      </c>
      <c r="CG202" s="36" t="str">
        <f ca="true">+IF(OFFSET('Water Data'!$G$30,0,10*ROW('Water Data'!G196))="","",OFFSET('Water Data'!$G$30,0,10*ROW('Water Data'!G196)))</f>
        <v/>
      </c>
      <c r="CH202" s="36" t="str">
        <f ca="true">+IF(OFFSET('Water Data'!$H$28,0,10*ROW('Water Data'!H196))="","",OFFSET('Water Data'!$H$28,0,10*ROW('Water Data'!H196)))</f>
        <v/>
      </c>
      <c r="CI202" s="36" t="str">
        <f ca="true">+IF(OFFSET('Water Data'!$H$29,0,10*ROW('Water Data'!H196))="","",OFFSET('Water Data'!$H$29,0,10*ROW('Water Data'!H196)))</f>
        <v/>
      </c>
      <c r="CJ202" s="36" t="str">
        <f ca="true">+IF(OFFSET('Water Data'!$H$30,0,10*ROW('Water Data'!H196))="","",OFFSET('Water Data'!$H$30,0,10*ROW('Water Data'!H196)))</f>
        <v/>
      </c>
      <c r="CK202" s="36" t="str">
        <f ca="true">+IF(OFFSET('Sanitation Data'!$C$29,0,10*ROW('Sanitation Data'!C196))="","",OFFSET('Sanitation Data'!$C$29,0,10*ROW('Sanitation Data'!C196)))</f>
        <v/>
      </c>
      <c r="CL202" s="36" t="str">
        <f ca="true">+IF(OFFSET('Sanitation Data'!$C$30,0,10*ROW('Sanitation Data'!C196))="","",OFFSET('Sanitation Data'!$C$30,0,10*ROW('Sanitation Data'!C196)))</f>
        <v/>
      </c>
      <c r="CM202" s="36" t="str">
        <f ca="true">+IF(OFFSET('Sanitation Data'!$C$31,0,10*ROW('Sanitation Data'!C196))="","",OFFSET('Sanitation Data'!$C$31,0,10*ROW('Sanitation Data'!C196)))</f>
        <v/>
      </c>
      <c r="CN202" s="36" t="str">
        <f ca="true">+IF(OFFSET('Sanitation Data'!$C$32,0,10*ROW('Sanitation Data'!C196))="","",OFFSET('Sanitation Data'!$C$32,0,10*ROW('Sanitation Data'!C196)))</f>
        <v/>
      </c>
      <c r="CO202" s="36" t="str">
        <f ca="true">+IF(OFFSET('Sanitation Data'!$C$33,0,10*ROW('Sanitation Data'!C196))="","",OFFSET('Sanitation Data'!$C$33,0,10*ROW('Sanitation Data'!C196)))</f>
        <v/>
      </c>
      <c r="CP202" s="36" t="str">
        <f ca="true">+IF(OFFSET('Sanitation Data'!$D$29,0,10*ROW('Sanitation Data'!D196))="","",OFFSET('Sanitation Data'!$D$29,0,10*ROW('Sanitation Data'!D196)))</f>
        <v/>
      </c>
      <c r="CQ202" s="36" t="str">
        <f ca="true">+IF(OFFSET('Sanitation Data'!$D$30,0,10*ROW('Sanitation Data'!D196))="","",OFFSET('Sanitation Data'!$D$30,0,10*ROW('Sanitation Data'!D196)))</f>
        <v/>
      </c>
      <c r="CR202" s="36" t="str">
        <f ca="true">+IF(OFFSET('Sanitation Data'!$D$31,0,10*ROW('Sanitation Data'!D196))="","",OFFSET('Sanitation Data'!$D$31,0,10*ROW('Sanitation Data'!D196)))</f>
        <v/>
      </c>
      <c r="CS202" s="36" t="str">
        <f ca="true">+IF(OFFSET('Sanitation Data'!$D$32,0,10*ROW('Sanitation Data'!D196))="","",OFFSET('Sanitation Data'!$D$32,0,10*ROW('Sanitation Data'!D196)))</f>
        <v/>
      </c>
      <c r="CT202" s="36" t="str">
        <f ca="true">+IF(OFFSET('Sanitation Data'!$D$33,0,10*ROW('Sanitation Data'!D196))="","",OFFSET('Sanitation Data'!$D$33,0,10*ROW('Sanitation Data'!D196)))</f>
        <v/>
      </c>
      <c r="CU202" s="36" t="str">
        <f ca="true">+IF(OFFSET('Sanitation Data'!$E$29,0,10*ROW('Sanitation Data'!E196))="","",OFFSET('Sanitation Data'!$E$29,0,10*ROW('Sanitation Data'!E196)))</f>
        <v/>
      </c>
      <c r="CV202" s="36" t="str">
        <f ca="true">+IF(OFFSET('Sanitation Data'!$E$30,0,10*ROW('Sanitation Data'!E196))="","",OFFSET('Sanitation Data'!$E$30,0,10*ROW('Sanitation Data'!E196)))</f>
        <v/>
      </c>
      <c r="CW202" s="36" t="str">
        <f ca="true">+IF(OFFSET('Sanitation Data'!$E$31,0,10*ROW('Sanitation Data'!E196))="","",OFFSET('Sanitation Data'!$E$31,0,10*ROW('Sanitation Data'!E196)))</f>
        <v/>
      </c>
      <c r="CX202" s="36" t="str">
        <f ca="true">+IF(OFFSET('Sanitation Data'!$E$32,0,10*ROW('Sanitation Data'!E196))="","",OFFSET('Sanitation Data'!$E$32,0,10*ROW('Sanitation Data'!E196)))</f>
        <v/>
      </c>
      <c r="CY202" s="36" t="str">
        <f ca="true">+IF(OFFSET('Sanitation Data'!$E$33,0,10*ROW('Sanitation Data'!E196))="","",OFFSET('Sanitation Data'!$E$33,0,10*ROW('Sanitation Data'!E196)))</f>
        <v/>
      </c>
      <c r="CZ202" s="36" t="str">
        <f ca="true">+IF(OFFSET('Sanitation Data'!$F$29,0,10*ROW('Sanitation Data'!F196))="","",OFFSET('Sanitation Data'!$F$29,0,10*ROW('Sanitation Data'!F196)))</f>
        <v/>
      </c>
      <c r="DA202" s="36" t="str">
        <f ca="true">+IF(OFFSET('Sanitation Data'!$F$30,0,10*ROW('Sanitation Data'!F196))="","",OFFSET('Sanitation Data'!$F$30,0,10*ROW('Sanitation Data'!F196)))</f>
        <v/>
      </c>
      <c r="DB202" s="36" t="str">
        <f ca="true">+IF(OFFSET('Sanitation Data'!$F$31,0,10*ROW('Sanitation Data'!F196))="","",OFFSET('Sanitation Data'!$F$31,0,10*ROW('Sanitation Data'!F196)))</f>
        <v/>
      </c>
      <c r="DC202" s="36" t="str">
        <f ca="true">+IF(OFFSET('Sanitation Data'!$F$32,0,10*ROW('Sanitation Data'!F196))="","",OFFSET('Sanitation Data'!$F$32,0,10*ROW('Sanitation Data'!F196)))</f>
        <v/>
      </c>
      <c r="DD202" s="36" t="str">
        <f ca="true">+IF(OFFSET('Sanitation Data'!$F$33,0,10*ROW('Sanitation Data'!F196))="","",OFFSET('Sanitation Data'!$F$33,0,10*ROW('Sanitation Data'!F196)))</f>
        <v/>
      </c>
      <c r="DE202" s="36" t="str">
        <f ca="true">+IF(OFFSET('Sanitation Data'!$G$29,0,10*ROW('Sanitation Data'!G196))="","",OFFSET('Sanitation Data'!$G$29,0,10*ROW('Sanitation Data'!G196)))</f>
        <v/>
      </c>
      <c r="DF202" s="36" t="str">
        <f ca="true">+IF(OFFSET('Sanitation Data'!$G$30,0,10*ROW('Sanitation Data'!G196))="","",OFFSET('Sanitation Data'!$G$30,0,10*ROW('Sanitation Data'!G196)))</f>
        <v/>
      </c>
      <c r="DG202" s="36" t="str">
        <f ca="true">+IF(OFFSET('Sanitation Data'!$G$31,0,10*ROW('Sanitation Data'!G196))="","",OFFSET('Sanitation Data'!$G$31,0,10*ROW('Sanitation Data'!G196)))</f>
        <v/>
      </c>
      <c r="DH202" s="36" t="str">
        <f ca="true">+IF(OFFSET('Sanitation Data'!$G$32,0,10*ROW('Sanitation Data'!G196))="","",OFFSET('Sanitation Data'!$G$32,0,10*ROW('Sanitation Data'!G196)))</f>
        <v/>
      </c>
      <c r="DI202" s="36" t="str">
        <f ca="true">+IF(OFFSET('Sanitation Data'!$G$33,0,10*ROW('Sanitation Data'!G196))="","",OFFSET('Sanitation Data'!$G$33,0,10*ROW('Sanitation Data'!G196)))</f>
        <v/>
      </c>
      <c r="DJ202" s="36" t="str">
        <f ca="true">+IF(OFFSET('Sanitation Data'!$H$29,0,10*ROW('Sanitation Data'!H196))="","",OFFSET('Sanitation Data'!$H$29,0,10*ROW('Sanitation Data'!H196)))</f>
        <v/>
      </c>
      <c r="DK202" s="36" t="str">
        <f ca="true">+IF(OFFSET('Sanitation Data'!$H$30,0,10*ROW('Sanitation Data'!H196))="","",OFFSET('Sanitation Data'!$H$30,0,10*ROW('Sanitation Data'!H196)))</f>
        <v/>
      </c>
      <c r="DL202" s="36" t="str">
        <f ca="true">+IF(OFFSET('Sanitation Data'!$H$31,0,10*ROW('Sanitation Data'!H196))="","",OFFSET('Sanitation Data'!$H$31,0,10*ROW('Sanitation Data'!H196)))</f>
        <v/>
      </c>
      <c r="DM202" s="36" t="str">
        <f ca="true">+IF(OFFSET('Sanitation Data'!$H$32,0,10*ROW('Sanitation Data'!H196))="","",OFFSET('Sanitation Data'!$H$32,0,10*ROW('Sanitation Data'!H196)))</f>
        <v/>
      </c>
      <c r="DN202" s="36" t="str">
        <f ca="true">+IF(OFFSET('Sanitation Data'!$H$33,0,10*ROW('Sanitation Data'!H196))="","",OFFSET('Sanitation Data'!$H$33,0,10*ROW('Sanitation Data'!H196)))</f>
        <v/>
      </c>
      <c r="DO202" s="36" t="str">
        <f ca="true">+IF(OFFSET('Hygiene Data'!$C$12,0,10*ROW('Hygiene Data'!C196))="","",OFFSET('Hygiene Data'!$C$12,0,10*ROW('Hygiene Data'!C196)))</f>
        <v/>
      </c>
      <c r="DP202" s="36" t="str">
        <f ca="true">+IF(OFFSET('Hygiene Data'!$C$13,0,10*ROW('Hygiene Data'!C196))="","",OFFSET('Hygiene Data'!$C$13,0,10*ROW('Hygiene Data'!C196)))</f>
        <v/>
      </c>
      <c r="DQ202" s="36" t="str">
        <f ca="true">+IF(OFFSET('Hygiene Data'!$C$14,0,10*ROW('Hygiene Data'!C196))="","",OFFSET('Hygiene Data'!$C$14,0,10*ROW('Hygiene Data'!C196)))</f>
        <v/>
      </c>
      <c r="DR202" s="36" t="str">
        <f ca="true">+IF(OFFSET('Hygiene Data'!$D$12,0,10*ROW('Hygiene Data'!D196))="","",OFFSET('Hygiene Data'!$D$12,0,10*ROW('Hygiene Data'!D196)))</f>
        <v/>
      </c>
      <c r="DS202" s="36" t="str">
        <f ca="true">+IF(OFFSET('Hygiene Data'!$D$13,0,10*ROW('Hygiene Data'!D196))="","",OFFSET('Hygiene Data'!$D$13,0,10*ROW('Hygiene Data'!D196)))</f>
        <v/>
      </c>
      <c r="DT202" s="36" t="str">
        <f ca="true">+IF(OFFSET('Hygiene Data'!$D$14,0,10*ROW('Hygiene Data'!D196))="","",OFFSET('Hygiene Data'!$D$14,0,10*ROW('Hygiene Data'!D196)))</f>
        <v/>
      </c>
      <c r="DU202" s="36" t="str">
        <f ca="true">+IF(OFFSET('Hygiene Data'!$E$12,0,10*ROW('Hygiene Data'!E196))="","",OFFSET('Hygiene Data'!$E$12,0,10*ROW('Hygiene Data'!E196)))</f>
        <v/>
      </c>
      <c r="DV202" s="36" t="str">
        <f ca="true">+IF(OFFSET('Hygiene Data'!$E$13,0,10*ROW('Hygiene Data'!E196))="","",OFFSET('Hygiene Data'!$E$13,0,10*ROW('Hygiene Data'!E196)))</f>
        <v/>
      </c>
      <c r="DW202" s="36" t="str">
        <f ca="true">+IF(OFFSET('Hygiene Data'!$E$14,0,10*ROW('Hygiene Data'!E196))="","",OFFSET('Hygiene Data'!$E$14,0,10*ROW('Hygiene Data'!E196)))</f>
        <v/>
      </c>
      <c r="DX202" s="36" t="str">
        <f ca="true">+IF(OFFSET('Hygiene Data'!$F$12,0,10*ROW('Hygiene Data'!F196))="","",OFFSET('Hygiene Data'!$F$12,0,10*ROW('Hygiene Data'!F196)))</f>
        <v/>
      </c>
      <c r="DY202" s="36" t="str">
        <f ca="true">+IF(OFFSET('Hygiene Data'!$F$13,0,10*ROW('Hygiene Data'!F196))="","",OFFSET('Hygiene Data'!$F$13,0,10*ROW('Hygiene Data'!F196)))</f>
        <v/>
      </c>
      <c r="DZ202" s="36" t="str">
        <f ca="true">+IF(OFFSET('Hygiene Data'!$F$14,0,10*ROW('Hygiene Data'!F196))="","",OFFSET('Hygiene Data'!$F$14,0,10*ROW('Hygiene Data'!F196)))</f>
        <v/>
      </c>
      <c r="EA202" s="36" t="str">
        <f ca="true">+IF(OFFSET('Hygiene Data'!$G$12,0,10*ROW('Hygiene Data'!G196))="","",OFFSET('Hygiene Data'!$G$12,0,10*ROW('Hygiene Data'!G196)))</f>
        <v/>
      </c>
      <c r="EB202" s="36" t="str">
        <f ca="true">+IF(OFFSET('Hygiene Data'!$G$13,0,10*ROW('Hygiene Data'!G196))="","",OFFSET('Hygiene Data'!$G$13,0,10*ROW('Hygiene Data'!G196)))</f>
        <v/>
      </c>
      <c r="EC202" s="36" t="str">
        <f ca="true">+IF(OFFSET('Hygiene Data'!$G$14,0,10*ROW('Hygiene Data'!G196))="","",OFFSET('Hygiene Data'!$G$14,0,10*ROW('Hygiene Data'!G196)))</f>
        <v/>
      </c>
      <c r="ED202" s="36" t="str">
        <f ca="true">+IF(OFFSET('Hygiene Data'!$H$12,0,10*ROW('Hygiene Data'!H196))="","",OFFSET('Hygiene Data'!$H$12,0,10*ROW('Hygiene Data'!H196)))</f>
        <v/>
      </c>
      <c r="EE202" s="36" t="str">
        <f ca="true">+IF(OFFSET('Hygiene Data'!$H$13,0,10*ROW('Hygiene Data'!H196))="","",OFFSET('Hygiene Data'!$H$13,0,10*ROW('Hygiene Data'!H196)))</f>
        <v/>
      </c>
      <c r="EF202" s="36" t="str">
        <f ca="true">+IF(OFFSET('Hygiene Data'!$H$14,0,10*ROW('Hygiene Data'!H196))="","",OFFSET('Hygiene Data'!$H$14,0,10*ROW('Hygiene Data'!H196)))</f>
        <v/>
      </c>
    </row>
    <row r="203" x14ac:dyDescent="0.2">
      <c r="A203" s="59" t="str">
        <f ca="true">+IF(OFFSET('Water Data'!$B$1,0,10*ROW('Water Data'!B200))="","",OFFSET('Water Data'!$B$1,0,10*ROW('Water Data'!B200)))</f>
        <v/>
      </c>
      <c r="B203" s="59" t="str">
        <f ca="true">+IF(OFFSET('Water Data'!$A$3,0,10*ROW('Water Data'!A200))="","",OFFSET('Water Data'!$A$3,0,10*ROW('Water Data'!A200)))</f>
        <v/>
      </c>
      <c r="C203" s="59" t="str">
        <f ca="true">+IF(OFFSET('Water Data'!$C$3,0,10*ROW('Water Data'!C200))="","",OFFSET('Water Data'!$C$3,0,10*ROW('Water Data'!C200)))</f>
        <v/>
      </c>
      <c r="D203" s="252"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52"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52"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52"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52"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52"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52"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52"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52"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52"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52"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52"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52"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52"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52"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52"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52"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52"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3"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3"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3"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3"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3"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3"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3"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3"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3"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3"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3"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3"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3"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3"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3"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3"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3"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3"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3"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3"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3"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3"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3"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3"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3"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3"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3"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3"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3"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3"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4"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4"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4"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4"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4"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4"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4"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4"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4"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4"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4"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4"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4"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4"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4"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4"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4"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4"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6" t="str">
        <f ca="true">+IF(OFFSET('Water Data'!$C$28,0,10*ROW('Water Data'!C197))="","",OFFSET('Water Data'!$C$28,0,10*ROW('Water Data'!C197)))</f>
        <v/>
      </c>
      <c r="BT203" s="36" t="str">
        <f ca="true">+IF(OFFSET('Water Data'!$C$29,0,10*ROW('Water Data'!C197))="","",OFFSET('Water Data'!$C$29,0,10*ROW('Water Data'!C197)))</f>
        <v/>
      </c>
      <c r="BU203" s="36" t="str">
        <f ca="true">+IF(OFFSET('Water Data'!$C$30,0,10*ROW('Water Data'!C197))="","",OFFSET('Water Data'!$C$30,0,10*ROW('Water Data'!C197)))</f>
        <v/>
      </c>
      <c r="BV203" s="36" t="str">
        <f ca="true">+IF(OFFSET('Water Data'!$D$28,0,10*ROW('Water Data'!D197))="","",OFFSET('Water Data'!$D$28,0,10*ROW('Water Data'!D197)))</f>
        <v/>
      </c>
      <c r="BW203" s="36" t="str">
        <f ca="true">+IF(OFFSET('Water Data'!$D$29,0,10*ROW('Water Data'!D197))="","",OFFSET('Water Data'!$D$29,0,10*ROW('Water Data'!D197)))</f>
        <v/>
      </c>
      <c r="BX203" s="36" t="str">
        <f ca="true">+IF(OFFSET('Water Data'!$D$30,0,10*ROW('Water Data'!D197))="","",OFFSET('Water Data'!$D$30,0,10*ROW('Water Data'!D197)))</f>
        <v/>
      </c>
      <c r="BY203" s="36" t="str">
        <f ca="true">+IF(OFFSET('Water Data'!$E$28,0,10*ROW('Water Data'!E197))="","",OFFSET('Water Data'!$E$28,0,10*ROW('Water Data'!E197)))</f>
        <v/>
      </c>
      <c r="BZ203" s="36" t="str">
        <f ca="true">+IF(OFFSET('Water Data'!$E$29,0,10*ROW('Water Data'!E197))="","",OFFSET('Water Data'!$E$29,0,10*ROW('Water Data'!E197)))</f>
        <v/>
      </c>
      <c r="CA203" s="36" t="str">
        <f ca="true">+IF(OFFSET('Water Data'!$E$30,0,10*ROW('Water Data'!E197))="","",OFFSET('Water Data'!$E$30,0,10*ROW('Water Data'!E197)))</f>
        <v/>
      </c>
      <c r="CB203" s="36" t="str">
        <f ca="true">+IF(OFFSET('Water Data'!$F$28,0,10*ROW('Water Data'!F197))="","",OFFSET('Water Data'!$F$28,0,10*ROW('Water Data'!F197)))</f>
        <v/>
      </c>
      <c r="CC203" s="36" t="str">
        <f ca="true">+IF(OFFSET('Water Data'!$F$29,0,10*ROW('Water Data'!F197))="","",OFFSET('Water Data'!$F$29,0,10*ROW('Water Data'!F197)))</f>
        <v/>
      </c>
      <c r="CD203" s="36" t="str">
        <f ca="true">+IF(OFFSET('Water Data'!$F$30,0,10*ROW('Water Data'!F197))="","",OFFSET('Water Data'!$F$30,0,10*ROW('Water Data'!F197)))</f>
        <v/>
      </c>
      <c r="CE203" s="36" t="str">
        <f ca="true">+IF(OFFSET('Water Data'!$G$28,0,10*ROW('Water Data'!G197))="","",OFFSET('Water Data'!$G$28,0,10*ROW('Water Data'!G197)))</f>
        <v/>
      </c>
      <c r="CF203" s="36" t="str">
        <f ca="true">+IF(OFFSET('Water Data'!$G$29,0,10*ROW('Water Data'!G197))="","",OFFSET('Water Data'!$G$29,0,10*ROW('Water Data'!G197)))</f>
        <v/>
      </c>
      <c r="CG203" s="36" t="str">
        <f ca="true">+IF(OFFSET('Water Data'!$G$30,0,10*ROW('Water Data'!G197))="","",OFFSET('Water Data'!$G$30,0,10*ROW('Water Data'!G197)))</f>
        <v/>
      </c>
      <c r="CH203" s="36" t="str">
        <f ca="true">+IF(OFFSET('Water Data'!$H$28,0,10*ROW('Water Data'!H197))="","",OFFSET('Water Data'!$H$28,0,10*ROW('Water Data'!H197)))</f>
        <v/>
      </c>
      <c r="CI203" s="36" t="str">
        <f ca="true">+IF(OFFSET('Water Data'!$H$29,0,10*ROW('Water Data'!H197))="","",OFFSET('Water Data'!$H$29,0,10*ROW('Water Data'!H197)))</f>
        <v/>
      </c>
      <c r="CJ203" s="36" t="str">
        <f ca="true">+IF(OFFSET('Water Data'!$H$30,0,10*ROW('Water Data'!H197))="","",OFFSET('Water Data'!$H$30,0,10*ROW('Water Data'!H197)))</f>
        <v/>
      </c>
      <c r="CK203" s="36" t="str">
        <f ca="true">+IF(OFFSET('Sanitation Data'!$C$29,0,10*ROW('Sanitation Data'!C197))="","",OFFSET('Sanitation Data'!$C$29,0,10*ROW('Sanitation Data'!C197)))</f>
        <v/>
      </c>
      <c r="CL203" s="36" t="str">
        <f ca="true">+IF(OFFSET('Sanitation Data'!$C$30,0,10*ROW('Sanitation Data'!C197))="","",OFFSET('Sanitation Data'!$C$30,0,10*ROW('Sanitation Data'!C197)))</f>
        <v/>
      </c>
      <c r="CM203" s="36" t="str">
        <f ca="true">+IF(OFFSET('Sanitation Data'!$C$31,0,10*ROW('Sanitation Data'!C197))="","",OFFSET('Sanitation Data'!$C$31,0,10*ROW('Sanitation Data'!C197)))</f>
        <v/>
      </c>
      <c r="CN203" s="36" t="str">
        <f ca="true">+IF(OFFSET('Sanitation Data'!$C$32,0,10*ROW('Sanitation Data'!C197))="","",OFFSET('Sanitation Data'!$C$32,0,10*ROW('Sanitation Data'!C197)))</f>
        <v/>
      </c>
      <c r="CO203" s="36" t="str">
        <f ca="true">+IF(OFFSET('Sanitation Data'!$C$33,0,10*ROW('Sanitation Data'!C197))="","",OFFSET('Sanitation Data'!$C$33,0,10*ROW('Sanitation Data'!C197)))</f>
        <v/>
      </c>
      <c r="CP203" s="36" t="str">
        <f ca="true">+IF(OFFSET('Sanitation Data'!$D$29,0,10*ROW('Sanitation Data'!D197))="","",OFFSET('Sanitation Data'!$D$29,0,10*ROW('Sanitation Data'!D197)))</f>
        <v/>
      </c>
      <c r="CQ203" s="36" t="str">
        <f ca="true">+IF(OFFSET('Sanitation Data'!$D$30,0,10*ROW('Sanitation Data'!D197))="","",OFFSET('Sanitation Data'!$D$30,0,10*ROW('Sanitation Data'!D197)))</f>
        <v/>
      </c>
      <c r="CR203" s="36" t="str">
        <f ca="true">+IF(OFFSET('Sanitation Data'!$D$31,0,10*ROW('Sanitation Data'!D197))="","",OFFSET('Sanitation Data'!$D$31,0,10*ROW('Sanitation Data'!D197)))</f>
        <v/>
      </c>
      <c r="CS203" s="36" t="str">
        <f ca="true">+IF(OFFSET('Sanitation Data'!$D$32,0,10*ROW('Sanitation Data'!D197))="","",OFFSET('Sanitation Data'!$D$32,0,10*ROW('Sanitation Data'!D197)))</f>
        <v/>
      </c>
      <c r="CT203" s="36" t="str">
        <f ca="true">+IF(OFFSET('Sanitation Data'!$D$33,0,10*ROW('Sanitation Data'!D197))="","",OFFSET('Sanitation Data'!$D$33,0,10*ROW('Sanitation Data'!D197)))</f>
        <v/>
      </c>
      <c r="CU203" s="36" t="str">
        <f ca="true">+IF(OFFSET('Sanitation Data'!$E$29,0,10*ROW('Sanitation Data'!E197))="","",OFFSET('Sanitation Data'!$E$29,0,10*ROW('Sanitation Data'!E197)))</f>
        <v/>
      </c>
      <c r="CV203" s="36" t="str">
        <f ca="true">+IF(OFFSET('Sanitation Data'!$E$30,0,10*ROW('Sanitation Data'!E197))="","",OFFSET('Sanitation Data'!$E$30,0,10*ROW('Sanitation Data'!E197)))</f>
        <v/>
      </c>
      <c r="CW203" s="36" t="str">
        <f ca="true">+IF(OFFSET('Sanitation Data'!$E$31,0,10*ROW('Sanitation Data'!E197))="","",OFFSET('Sanitation Data'!$E$31,0,10*ROW('Sanitation Data'!E197)))</f>
        <v/>
      </c>
      <c r="CX203" s="36" t="str">
        <f ca="true">+IF(OFFSET('Sanitation Data'!$E$32,0,10*ROW('Sanitation Data'!E197))="","",OFFSET('Sanitation Data'!$E$32,0,10*ROW('Sanitation Data'!E197)))</f>
        <v/>
      </c>
      <c r="CY203" s="36" t="str">
        <f ca="true">+IF(OFFSET('Sanitation Data'!$E$33,0,10*ROW('Sanitation Data'!E197))="","",OFFSET('Sanitation Data'!$E$33,0,10*ROW('Sanitation Data'!E197)))</f>
        <v/>
      </c>
      <c r="CZ203" s="36" t="str">
        <f ca="true">+IF(OFFSET('Sanitation Data'!$F$29,0,10*ROW('Sanitation Data'!F197))="","",OFFSET('Sanitation Data'!$F$29,0,10*ROW('Sanitation Data'!F197)))</f>
        <v/>
      </c>
      <c r="DA203" s="36" t="str">
        <f ca="true">+IF(OFFSET('Sanitation Data'!$F$30,0,10*ROW('Sanitation Data'!F197))="","",OFFSET('Sanitation Data'!$F$30,0,10*ROW('Sanitation Data'!F197)))</f>
        <v/>
      </c>
      <c r="DB203" s="36" t="str">
        <f ca="true">+IF(OFFSET('Sanitation Data'!$F$31,0,10*ROW('Sanitation Data'!F197))="","",OFFSET('Sanitation Data'!$F$31,0,10*ROW('Sanitation Data'!F197)))</f>
        <v/>
      </c>
      <c r="DC203" s="36" t="str">
        <f ca="true">+IF(OFFSET('Sanitation Data'!$F$32,0,10*ROW('Sanitation Data'!F197))="","",OFFSET('Sanitation Data'!$F$32,0,10*ROW('Sanitation Data'!F197)))</f>
        <v/>
      </c>
      <c r="DD203" s="36" t="str">
        <f ca="true">+IF(OFFSET('Sanitation Data'!$F$33,0,10*ROW('Sanitation Data'!F197))="","",OFFSET('Sanitation Data'!$F$33,0,10*ROW('Sanitation Data'!F197)))</f>
        <v/>
      </c>
      <c r="DE203" s="36" t="str">
        <f ca="true">+IF(OFFSET('Sanitation Data'!$G$29,0,10*ROW('Sanitation Data'!G197))="","",OFFSET('Sanitation Data'!$G$29,0,10*ROW('Sanitation Data'!G197)))</f>
        <v/>
      </c>
      <c r="DF203" s="36" t="str">
        <f ca="true">+IF(OFFSET('Sanitation Data'!$G$30,0,10*ROW('Sanitation Data'!G197))="","",OFFSET('Sanitation Data'!$G$30,0,10*ROW('Sanitation Data'!G197)))</f>
        <v/>
      </c>
      <c r="DG203" s="36" t="str">
        <f ca="true">+IF(OFFSET('Sanitation Data'!$G$31,0,10*ROW('Sanitation Data'!G197))="","",OFFSET('Sanitation Data'!$G$31,0,10*ROW('Sanitation Data'!G197)))</f>
        <v/>
      </c>
      <c r="DH203" s="36" t="str">
        <f ca="true">+IF(OFFSET('Sanitation Data'!$G$32,0,10*ROW('Sanitation Data'!G197))="","",OFFSET('Sanitation Data'!$G$32,0,10*ROW('Sanitation Data'!G197)))</f>
        <v/>
      </c>
      <c r="DI203" s="36" t="str">
        <f ca="true">+IF(OFFSET('Sanitation Data'!$G$33,0,10*ROW('Sanitation Data'!G197))="","",OFFSET('Sanitation Data'!$G$33,0,10*ROW('Sanitation Data'!G197)))</f>
        <v/>
      </c>
      <c r="DJ203" s="36" t="str">
        <f ca="true">+IF(OFFSET('Sanitation Data'!$H$29,0,10*ROW('Sanitation Data'!H197))="","",OFFSET('Sanitation Data'!$H$29,0,10*ROW('Sanitation Data'!H197)))</f>
        <v/>
      </c>
      <c r="DK203" s="36" t="str">
        <f ca="true">+IF(OFFSET('Sanitation Data'!$H$30,0,10*ROW('Sanitation Data'!H197))="","",OFFSET('Sanitation Data'!$H$30,0,10*ROW('Sanitation Data'!H197)))</f>
        <v/>
      </c>
      <c r="DL203" s="36" t="str">
        <f ca="true">+IF(OFFSET('Sanitation Data'!$H$31,0,10*ROW('Sanitation Data'!H197))="","",OFFSET('Sanitation Data'!$H$31,0,10*ROW('Sanitation Data'!H197)))</f>
        <v/>
      </c>
      <c r="DM203" s="36" t="str">
        <f ca="true">+IF(OFFSET('Sanitation Data'!$H$32,0,10*ROW('Sanitation Data'!H197))="","",OFFSET('Sanitation Data'!$H$32,0,10*ROW('Sanitation Data'!H197)))</f>
        <v/>
      </c>
      <c r="DN203" s="36" t="str">
        <f ca="true">+IF(OFFSET('Sanitation Data'!$H$33,0,10*ROW('Sanitation Data'!H197))="","",OFFSET('Sanitation Data'!$H$33,0,10*ROW('Sanitation Data'!H197)))</f>
        <v/>
      </c>
      <c r="DO203" s="36" t="str">
        <f ca="true">+IF(OFFSET('Hygiene Data'!$C$12,0,10*ROW('Hygiene Data'!C197))="","",OFFSET('Hygiene Data'!$C$12,0,10*ROW('Hygiene Data'!C197)))</f>
        <v/>
      </c>
      <c r="DP203" s="36" t="str">
        <f ca="true">+IF(OFFSET('Hygiene Data'!$C$13,0,10*ROW('Hygiene Data'!C197))="","",OFFSET('Hygiene Data'!$C$13,0,10*ROW('Hygiene Data'!C197)))</f>
        <v/>
      </c>
      <c r="DQ203" s="36" t="str">
        <f ca="true">+IF(OFFSET('Hygiene Data'!$C$14,0,10*ROW('Hygiene Data'!C197))="","",OFFSET('Hygiene Data'!$C$14,0,10*ROW('Hygiene Data'!C197)))</f>
        <v/>
      </c>
      <c r="DR203" s="36" t="str">
        <f ca="true">+IF(OFFSET('Hygiene Data'!$D$12,0,10*ROW('Hygiene Data'!D197))="","",OFFSET('Hygiene Data'!$D$12,0,10*ROW('Hygiene Data'!D197)))</f>
        <v/>
      </c>
      <c r="DS203" s="36" t="str">
        <f ca="true">+IF(OFFSET('Hygiene Data'!$D$13,0,10*ROW('Hygiene Data'!D197))="","",OFFSET('Hygiene Data'!$D$13,0,10*ROW('Hygiene Data'!D197)))</f>
        <v/>
      </c>
      <c r="DT203" s="36" t="str">
        <f ca="true">+IF(OFFSET('Hygiene Data'!$D$14,0,10*ROW('Hygiene Data'!D197))="","",OFFSET('Hygiene Data'!$D$14,0,10*ROW('Hygiene Data'!D197)))</f>
        <v/>
      </c>
      <c r="DU203" s="36" t="str">
        <f ca="true">+IF(OFFSET('Hygiene Data'!$E$12,0,10*ROW('Hygiene Data'!E197))="","",OFFSET('Hygiene Data'!$E$12,0,10*ROW('Hygiene Data'!E197)))</f>
        <v/>
      </c>
      <c r="DV203" s="36" t="str">
        <f ca="true">+IF(OFFSET('Hygiene Data'!$E$13,0,10*ROW('Hygiene Data'!E197))="","",OFFSET('Hygiene Data'!$E$13,0,10*ROW('Hygiene Data'!E197)))</f>
        <v/>
      </c>
      <c r="DW203" s="36" t="str">
        <f ca="true">+IF(OFFSET('Hygiene Data'!$E$14,0,10*ROW('Hygiene Data'!E197))="","",OFFSET('Hygiene Data'!$E$14,0,10*ROW('Hygiene Data'!E197)))</f>
        <v/>
      </c>
      <c r="DX203" s="36" t="str">
        <f ca="true">+IF(OFFSET('Hygiene Data'!$F$12,0,10*ROW('Hygiene Data'!F197))="","",OFFSET('Hygiene Data'!$F$12,0,10*ROW('Hygiene Data'!F197)))</f>
        <v/>
      </c>
      <c r="DY203" s="36" t="str">
        <f ca="true">+IF(OFFSET('Hygiene Data'!$F$13,0,10*ROW('Hygiene Data'!F197))="","",OFFSET('Hygiene Data'!$F$13,0,10*ROW('Hygiene Data'!F197)))</f>
        <v/>
      </c>
      <c r="DZ203" s="36" t="str">
        <f ca="true">+IF(OFFSET('Hygiene Data'!$F$14,0,10*ROW('Hygiene Data'!F197))="","",OFFSET('Hygiene Data'!$F$14,0,10*ROW('Hygiene Data'!F197)))</f>
        <v/>
      </c>
      <c r="EA203" s="36" t="str">
        <f ca="true">+IF(OFFSET('Hygiene Data'!$G$12,0,10*ROW('Hygiene Data'!G197))="","",OFFSET('Hygiene Data'!$G$12,0,10*ROW('Hygiene Data'!G197)))</f>
        <v/>
      </c>
      <c r="EB203" s="36" t="str">
        <f ca="true">+IF(OFFSET('Hygiene Data'!$G$13,0,10*ROW('Hygiene Data'!G197))="","",OFFSET('Hygiene Data'!$G$13,0,10*ROW('Hygiene Data'!G197)))</f>
        <v/>
      </c>
      <c r="EC203" s="36" t="str">
        <f ca="true">+IF(OFFSET('Hygiene Data'!$G$14,0,10*ROW('Hygiene Data'!G197))="","",OFFSET('Hygiene Data'!$G$14,0,10*ROW('Hygiene Data'!G197)))</f>
        <v/>
      </c>
      <c r="ED203" s="36" t="str">
        <f ca="true">+IF(OFFSET('Hygiene Data'!$H$12,0,10*ROW('Hygiene Data'!H197))="","",OFFSET('Hygiene Data'!$H$12,0,10*ROW('Hygiene Data'!H197)))</f>
        <v/>
      </c>
      <c r="EE203" s="36" t="str">
        <f ca="true">+IF(OFFSET('Hygiene Data'!$H$13,0,10*ROW('Hygiene Data'!H197))="","",OFFSET('Hygiene Data'!$H$13,0,10*ROW('Hygiene Data'!H197)))</f>
        <v/>
      </c>
      <c r="EF203" s="36" t="str">
        <f ca="true">+IF(OFFSET('Hygiene Data'!$H$14,0,10*ROW('Hygiene Data'!H197))="","",OFFSET('Hygiene Data'!$H$14,0,10*ROW('Hygiene Data'!H197)))</f>
        <v/>
      </c>
    </row>
    <row r="204" x14ac:dyDescent="0.2">
      <c r="A204" s="59" t="str">
        <f ca="true">+IF(OFFSET('Water Data'!$B$1,0,10*ROW('Water Data'!B201))="","",OFFSET('Water Data'!$B$1,0,10*ROW('Water Data'!B201)))</f>
        <v/>
      </c>
      <c r="B204" s="59" t="str">
        <f ca="true">+IF(OFFSET('Water Data'!$A$3,0,10*ROW('Water Data'!A201))="","",OFFSET('Water Data'!$A$3,0,10*ROW('Water Data'!A201)))</f>
        <v/>
      </c>
      <c r="C204" s="59" t="str">
        <f ca="true">+IF(OFFSET('Water Data'!$C$3,0,10*ROW('Water Data'!C201))="","",OFFSET('Water Data'!$C$3,0,10*ROW('Water Data'!C201)))</f>
        <v/>
      </c>
      <c r="D204" s="252"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52"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52"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52"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52"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52"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52"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52"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52"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52"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52"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52"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52"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52"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52"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52"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52"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52"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3"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3"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3"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3"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3"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3"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3"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3"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3"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3"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3"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3"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3"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3"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3"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3"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3"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3"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3"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3"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3"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3"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3"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3"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3"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3"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3"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3"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3"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3"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4"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4"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4"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4"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4"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4"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4"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4"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4"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4"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4"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4"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4"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4"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4"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4"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4"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4"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6" t="str">
        <f ca="true">+IF(OFFSET('Water Data'!$C$28,0,10*ROW('Water Data'!C198))="","",OFFSET('Water Data'!$C$28,0,10*ROW('Water Data'!C198)))</f>
        <v/>
      </c>
      <c r="BT204" s="36" t="str">
        <f ca="true">+IF(OFFSET('Water Data'!$C$29,0,10*ROW('Water Data'!C198))="","",OFFSET('Water Data'!$C$29,0,10*ROW('Water Data'!C198)))</f>
        <v/>
      </c>
      <c r="BU204" s="36" t="str">
        <f ca="true">+IF(OFFSET('Water Data'!$C$30,0,10*ROW('Water Data'!C198))="","",OFFSET('Water Data'!$C$30,0,10*ROW('Water Data'!C198)))</f>
        <v/>
      </c>
      <c r="BV204" s="36" t="str">
        <f ca="true">+IF(OFFSET('Water Data'!$D$28,0,10*ROW('Water Data'!D198))="","",OFFSET('Water Data'!$D$28,0,10*ROW('Water Data'!D198)))</f>
        <v/>
      </c>
      <c r="BW204" s="36" t="str">
        <f ca="true">+IF(OFFSET('Water Data'!$D$29,0,10*ROW('Water Data'!D198))="","",OFFSET('Water Data'!$D$29,0,10*ROW('Water Data'!D198)))</f>
        <v/>
      </c>
      <c r="BX204" s="36" t="str">
        <f ca="true">+IF(OFFSET('Water Data'!$D$30,0,10*ROW('Water Data'!D198))="","",OFFSET('Water Data'!$D$30,0,10*ROW('Water Data'!D198)))</f>
        <v/>
      </c>
      <c r="BY204" s="36" t="str">
        <f ca="true">+IF(OFFSET('Water Data'!$E$28,0,10*ROW('Water Data'!E198))="","",OFFSET('Water Data'!$E$28,0,10*ROW('Water Data'!E198)))</f>
        <v/>
      </c>
      <c r="BZ204" s="36" t="str">
        <f ca="true">+IF(OFFSET('Water Data'!$E$29,0,10*ROW('Water Data'!E198))="","",OFFSET('Water Data'!$E$29,0,10*ROW('Water Data'!E198)))</f>
        <v/>
      </c>
      <c r="CA204" s="36" t="str">
        <f ca="true">+IF(OFFSET('Water Data'!$E$30,0,10*ROW('Water Data'!E198))="","",OFFSET('Water Data'!$E$30,0,10*ROW('Water Data'!E198)))</f>
        <v/>
      </c>
      <c r="CB204" s="36" t="str">
        <f ca="true">+IF(OFFSET('Water Data'!$F$28,0,10*ROW('Water Data'!F198))="","",OFFSET('Water Data'!$F$28,0,10*ROW('Water Data'!F198)))</f>
        <v/>
      </c>
      <c r="CC204" s="36" t="str">
        <f ca="true">+IF(OFFSET('Water Data'!$F$29,0,10*ROW('Water Data'!F198))="","",OFFSET('Water Data'!$F$29,0,10*ROW('Water Data'!F198)))</f>
        <v/>
      </c>
      <c r="CD204" s="36" t="str">
        <f ca="true">+IF(OFFSET('Water Data'!$F$30,0,10*ROW('Water Data'!F198))="","",OFFSET('Water Data'!$F$30,0,10*ROW('Water Data'!F198)))</f>
        <v/>
      </c>
      <c r="CE204" s="36" t="str">
        <f ca="true">+IF(OFFSET('Water Data'!$G$28,0,10*ROW('Water Data'!G198))="","",OFFSET('Water Data'!$G$28,0,10*ROW('Water Data'!G198)))</f>
        <v/>
      </c>
      <c r="CF204" s="36" t="str">
        <f ca="true">+IF(OFFSET('Water Data'!$G$29,0,10*ROW('Water Data'!G198))="","",OFFSET('Water Data'!$G$29,0,10*ROW('Water Data'!G198)))</f>
        <v/>
      </c>
      <c r="CG204" s="36" t="str">
        <f ca="true">+IF(OFFSET('Water Data'!$G$30,0,10*ROW('Water Data'!G198))="","",OFFSET('Water Data'!$G$30,0,10*ROW('Water Data'!G198)))</f>
        <v/>
      </c>
      <c r="CH204" s="36" t="str">
        <f ca="true">+IF(OFFSET('Water Data'!$H$28,0,10*ROW('Water Data'!H198))="","",OFFSET('Water Data'!$H$28,0,10*ROW('Water Data'!H198)))</f>
        <v/>
      </c>
      <c r="CI204" s="36" t="str">
        <f ca="true">+IF(OFFSET('Water Data'!$H$29,0,10*ROW('Water Data'!H198))="","",OFFSET('Water Data'!$H$29,0,10*ROW('Water Data'!H198)))</f>
        <v/>
      </c>
      <c r="CJ204" s="36" t="str">
        <f ca="true">+IF(OFFSET('Water Data'!$H$30,0,10*ROW('Water Data'!H198))="","",OFFSET('Water Data'!$H$30,0,10*ROW('Water Data'!H198)))</f>
        <v/>
      </c>
      <c r="CK204" s="36" t="str">
        <f ca="true">+IF(OFFSET('Sanitation Data'!$C$29,0,10*ROW('Sanitation Data'!C198))="","",OFFSET('Sanitation Data'!$C$29,0,10*ROW('Sanitation Data'!C198)))</f>
        <v/>
      </c>
      <c r="CL204" s="36" t="str">
        <f ca="true">+IF(OFFSET('Sanitation Data'!$C$30,0,10*ROW('Sanitation Data'!C198))="","",OFFSET('Sanitation Data'!$C$30,0,10*ROW('Sanitation Data'!C198)))</f>
        <v/>
      </c>
      <c r="CM204" s="36" t="str">
        <f ca="true">+IF(OFFSET('Sanitation Data'!$C$31,0,10*ROW('Sanitation Data'!C198))="","",OFFSET('Sanitation Data'!$C$31,0,10*ROW('Sanitation Data'!C198)))</f>
        <v/>
      </c>
      <c r="CN204" s="36" t="str">
        <f ca="true">+IF(OFFSET('Sanitation Data'!$C$32,0,10*ROW('Sanitation Data'!C198))="","",OFFSET('Sanitation Data'!$C$32,0,10*ROW('Sanitation Data'!C198)))</f>
        <v/>
      </c>
      <c r="CO204" s="36" t="str">
        <f ca="true">+IF(OFFSET('Sanitation Data'!$C$33,0,10*ROW('Sanitation Data'!C198))="","",OFFSET('Sanitation Data'!$C$33,0,10*ROW('Sanitation Data'!C198)))</f>
        <v/>
      </c>
      <c r="CP204" s="36" t="str">
        <f ca="true">+IF(OFFSET('Sanitation Data'!$D$29,0,10*ROW('Sanitation Data'!D198))="","",OFFSET('Sanitation Data'!$D$29,0,10*ROW('Sanitation Data'!D198)))</f>
        <v/>
      </c>
      <c r="CQ204" s="36" t="str">
        <f ca="true">+IF(OFFSET('Sanitation Data'!$D$30,0,10*ROW('Sanitation Data'!D198))="","",OFFSET('Sanitation Data'!$D$30,0,10*ROW('Sanitation Data'!D198)))</f>
        <v/>
      </c>
      <c r="CR204" s="36" t="str">
        <f ca="true">+IF(OFFSET('Sanitation Data'!$D$31,0,10*ROW('Sanitation Data'!D198))="","",OFFSET('Sanitation Data'!$D$31,0,10*ROW('Sanitation Data'!D198)))</f>
        <v/>
      </c>
      <c r="CS204" s="36" t="str">
        <f ca="true">+IF(OFFSET('Sanitation Data'!$D$32,0,10*ROW('Sanitation Data'!D198))="","",OFFSET('Sanitation Data'!$D$32,0,10*ROW('Sanitation Data'!D198)))</f>
        <v/>
      </c>
      <c r="CT204" s="36" t="str">
        <f ca="true">+IF(OFFSET('Sanitation Data'!$D$33,0,10*ROW('Sanitation Data'!D198))="","",OFFSET('Sanitation Data'!$D$33,0,10*ROW('Sanitation Data'!D198)))</f>
        <v/>
      </c>
      <c r="CU204" s="36" t="str">
        <f ca="true">+IF(OFFSET('Sanitation Data'!$E$29,0,10*ROW('Sanitation Data'!E198))="","",OFFSET('Sanitation Data'!$E$29,0,10*ROW('Sanitation Data'!E198)))</f>
        <v/>
      </c>
      <c r="CV204" s="36" t="str">
        <f ca="true">+IF(OFFSET('Sanitation Data'!$E$30,0,10*ROW('Sanitation Data'!E198))="","",OFFSET('Sanitation Data'!$E$30,0,10*ROW('Sanitation Data'!E198)))</f>
        <v/>
      </c>
      <c r="CW204" s="36" t="str">
        <f ca="true">+IF(OFFSET('Sanitation Data'!$E$31,0,10*ROW('Sanitation Data'!E198))="","",OFFSET('Sanitation Data'!$E$31,0,10*ROW('Sanitation Data'!E198)))</f>
        <v/>
      </c>
      <c r="CX204" s="36" t="str">
        <f ca="true">+IF(OFFSET('Sanitation Data'!$E$32,0,10*ROW('Sanitation Data'!E198))="","",OFFSET('Sanitation Data'!$E$32,0,10*ROW('Sanitation Data'!E198)))</f>
        <v/>
      </c>
      <c r="CY204" s="36" t="str">
        <f ca="true">+IF(OFFSET('Sanitation Data'!$E$33,0,10*ROW('Sanitation Data'!E198))="","",OFFSET('Sanitation Data'!$E$33,0,10*ROW('Sanitation Data'!E198)))</f>
        <v/>
      </c>
      <c r="CZ204" s="36" t="str">
        <f ca="true">+IF(OFFSET('Sanitation Data'!$F$29,0,10*ROW('Sanitation Data'!F198))="","",OFFSET('Sanitation Data'!$F$29,0,10*ROW('Sanitation Data'!F198)))</f>
        <v/>
      </c>
      <c r="DA204" s="36" t="str">
        <f ca="true">+IF(OFFSET('Sanitation Data'!$F$30,0,10*ROW('Sanitation Data'!F198))="","",OFFSET('Sanitation Data'!$F$30,0,10*ROW('Sanitation Data'!F198)))</f>
        <v/>
      </c>
      <c r="DB204" s="36" t="str">
        <f ca="true">+IF(OFFSET('Sanitation Data'!$F$31,0,10*ROW('Sanitation Data'!F198))="","",OFFSET('Sanitation Data'!$F$31,0,10*ROW('Sanitation Data'!F198)))</f>
        <v/>
      </c>
      <c r="DC204" s="36" t="str">
        <f ca="true">+IF(OFFSET('Sanitation Data'!$F$32,0,10*ROW('Sanitation Data'!F198))="","",OFFSET('Sanitation Data'!$F$32,0,10*ROW('Sanitation Data'!F198)))</f>
        <v/>
      </c>
      <c r="DD204" s="36" t="str">
        <f ca="true">+IF(OFFSET('Sanitation Data'!$F$33,0,10*ROW('Sanitation Data'!F198))="","",OFFSET('Sanitation Data'!$F$33,0,10*ROW('Sanitation Data'!F198)))</f>
        <v/>
      </c>
      <c r="DE204" s="36" t="str">
        <f ca="true">+IF(OFFSET('Sanitation Data'!$G$29,0,10*ROW('Sanitation Data'!G198))="","",OFFSET('Sanitation Data'!$G$29,0,10*ROW('Sanitation Data'!G198)))</f>
        <v/>
      </c>
      <c r="DF204" s="36" t="str">
        <f ca="true">+IF(OFFSET('Sanitation Data'!$G$30,0,10*ROW('Sanitation Data'!G198))="","",OFFSET('Sanitation Data'!$G$30,0,10*ROW('Sanitation Data'!G198)))</f>
        <v/>
      </c>
      <c r="DG204" s="36" t="str">
        <f ca="true">+IF(OFFSET('Sanitation Data'!$G$31,0,10*ROW('Sanitation Data'!G198))="","",OFFSET('Sanitation Data'!$G$31,0,10*ROW('Sanitation Data'!G198)))</f>
        <v/>
      </c>
      <c r="DH204" s="36" t="str">
        <f ca="true">+IF(OFFSET('Sanitation Data'!$G$32,0,10*ROW('Sanitation Data'!G198))="","",OFFSET('Sanitation Data'!$G$32,0,10*ROW('Sanitation Data'!G198)))</f>
        <v/>
      </c>
      <c r="DI204" s="36" t="str">
        <f ca="true">+IF(OFFSET('Sanitation Data'!$G$33,0,10*ROW('Sanitation Data'!G198))="","",OFFSET('Sanitation Data'!$G$33,0,10*ROW('Sanitation Data'!G198)))</f>
        <v/>
      </c>
      <c r="DJ204" s="36" t="str">
        <f ca="true">+IF(OFFSET('Sanitation Data'!$H$29,0,10*ROW('Sanitation Data'!H198))="","",OFFSET('Sanitation Data'!$H$29,0,10*ROW('Sanitation Data'!H198)))</f>
        <v/>
      </c>
      <c r="DK204" s="36" t="str">
        <f ca="true">+IF(OFFSET('Sanitation Data'!$H$30,0,10*ROW('Sanitation Data'!H198))="","",OFFSET('Sanitation Data'!$H$30,0,10*ROW('Sanitation Data'!H198)))</f>
        <v/>
      </c>
      <c r="DL204" s="36" t="str">
        <f ca="true">+IF(OFFSET('Sanitation Data'!$H$31,0,10*ROW('Sanitation Data'!H198))="","",OFFSET('Sanitation Data'!$H$31,0,10*ROW('Sanitation Data'!H198)))</f>
        <v/>
      </c>
      <c r="DM204" s="36" t="str">
        <f ca="true">+IF(OFFSET('Sanitation Data'!$H$32,0,10*ROW('Sanitation Data'!H198))="","",OFFSET('Sanitation Data'!$H$32,0,10*ROW('Sanitation Data'!H198)))</f>
        <v/>
      </c>
      <c r="DN204" s="36" t="str">
        <f ca="true">+IF(OFFSET('Sanitation Data'!$H$33,0,10*ROW('Sanitation Data'!H198))="","",OFFSET('Sanitation Data'!$H$33,0,10*ROW('Sanitation Data'!H198)))</f>
        <v/>
      </c>
      <c r="DO204" s="36" t="str">
        <f ca="true">+IF(OFFSET('Hygiene Data'!$C$12,0,10*ROW('Hygiene Data'!C198))="","",OFFSET('Hygiene Data'!$C$12,0,10*ROW('Hygiene Data'!C198)))</f>
        <v/>
      </c>
      <c r="DP204" s="36" t="str">
        <f ca="true">+IF(OFFSET('Hygiene Data'!$C$13,0,10*ROW('Hygiene Data'!C198))="","",OFFSET('Hygiene Data'!$C$13,0,10*ROW('Hygiene Data'!C198)))</f>
        <v/>
      </c>
      <c r="DQ204" s="36" t="str">
        <f ca="true">+IF(OFFSET('Hygiene Data'!$C$14,0,10*ROW('Hygiene Data'!C198))="","",OFFSET('Hygiene Data'!$C$14,0,10*ROW('Hygiene Data'!C198)))</f>
        <v/>
      </c>
      <c r="DR204" s="36" t="str">
        <f ca="true">+IF(OFFSET('Hygiene Data'!$D$12,0,10*ROW('Hygiene Data'!D198))="","",OFFSET('Hygiene Data'!$D$12,0,10*ROW('Hygiene Data'!D198)))</f>
        <v/>
      </c>
      <c r="DS204" s="36" t="str">
        <f ca="true">+IF(OFFSET('Hygiene Data'!$D$13,0,10*ROW('Hygiene Data'!D198))="","",OFFSET('Hygiene Data'!$D$13,0,10*ROW('Hygiene Data'!D198)))</f>
        <v/>
      </c>
      <c r="DT204" s="36" t="str">
        <f ca="true">+IF(OFFSET('Hygiene Data'!$D$14,0,10*ROW('Hygiene Data'!D198))="","",OFFSET('Hygiene Data'!$D$14,0,10*ROW('Hygiene Data'!D198)))</f>
        <v/>
      </c>
      <c r="DU204" s="36" t="str">
        <f ca="true">+IF(OFFSET('Hygiene Data'!$E$12,0,10*ROW('Hygiene Data'!E198))="","",OFFSET('Hygiene Data'!$E$12,0,10*ROW('Hygiene Data'!E198)))</f>
        <v/>
      </c>
      <c r="DV204" s="36" t="str">
        <f ca="true">+IF(OFFSET('Hygiene Data'!$E$13,0,10*ROW('Hygiene Data'!E198))="","",OFFSET('Hygiene Data'!$E$13,0,10*ROW('Hygiene Data'!E198)))</f>
        <v/>
      </c>
      <c r="DW204" s="36" t="str">
        <f ca="true">+IF(OFFSET('Hygiene Data'!$E$14,0,10*ROW('Hygiene Data'!E198))="","",OFFSET('Hygiene Data'!$E$14,0,10*ROW('Hygiene Data'!E198)))</f>
        <v/>
      </c>
      <c r="DX204" s="36" t="str">
        <f ca="true">+IF(OFFSET('Hygiene Data'!$F$12,0,10*ROW('Hygiene Data'!F198))="","",OFFSET('Hygiene Data'!$F$12,0,10*ROW('Hygiene Data'!F198)))</f>
        <v/>
      </c>
      <c r="DY204" s="36" t="str">
        <f ca="true">+IF(OFFSET('Hygiene Data'!$F$13,0,10*ROW('Hygiene Data'!F198))="","",OFFSET('Hygiene Data'!$F$13,0,10*ROW('Hygiene Data'!F198)))</f>
        <v/>
      </c>
      <c r="DZ204" s="36" t="str">
        <f ca="true">+IF(OFFSET('Hygiene Data'!$F$14,0,10*ROW('Hygiene Data'!F198))="","",OFFSET('Hygiene Data'!$F$14,0,10*ROW('Hygiene Data'!F198)))</f>
        <v/>
      </c>
      <c r="EA204" s="36" t="str">
        <f ca="true">+IF(OFFSET('Hygiene Data'!$G$12,0,10*ROW('Hygiene Data'!G198))="","",OFFSET('Hygiene Data'!$G$12,0,10*ROW('Hygiene Data'!G198)))</f>
        <v/>
      </c>
      <c r="EB204" s="36" t="str">
        <f ca="true">+IF(OFFSET('Hygiene Data'!$G$13,0,10*ROW('Hygiene Data'!G198))="","",OFFSET('Hygiene Data'!$G$13,0,10*ROW('Hygiene Data'!G198)))</f>
        <v/>
      </c>
      <c r="EC204" s="36" t="str">
        <f ca="true">+IF(OFFSET('Hygiene Data'!$G$14,0,10*ROW('Hygiene Data'!G198))="","",OFFSET('Hygiene Data'!$G$14,0,10*ROW('Hygiene Data'!G198)))</f>
        <v/>
      </c>
      <c r="ED204" s="36" t="str">
        <f ca="true">+IF(OFFSET('Hygiene Data'!$H$12,0,10*ROW('Hygiene Data'!H198))="","",OFFSET('Hygiene Data'!$H$12,0,10*ROW('Hygiene Data'!H198)))</f>
        <v/>
      </c>
      <c r="EE204" s="36" t="str">
        <f ca="true">+IF(OFFSET('Hygiene Data'!$H$13,0,10*ROW('Hygiene Data'!H198))="","",OFFSET('Hygiene Data'!$H$13,0,10*ROW('Hygiene Data'!H198)))</f>
        <v/>
      </c>
      <c r="EF204" s="36" t="str">
        <f ca="true">+IF(OFFSET('Hygiene Data'!$H$14,0,10*ROW('Hygiene Data'!H198))="","",OFFSET('Hygiene Data'!$H$14,0,10*ROW('Hygiene Data'!H198)))</f>
        <v/>
      </c>
    </row>
    <row r="205" x14ac:dyDescent="0.2">
      <c r="A205" s="59" t="str">
        <f ca="true">+IF(OFFSET('Water Data'!$B$1,0,10*ROW('Water Data'!B202))="","",OFFSET('Water Data'!$B$1,0,10*ROW('Water Data'!B202)))</f>
        <v/>
      </c>
      <c r="B205" s="59" t="str">
        <f ca="true">+IF(OFFSET('Water Data'!$A$3,0,10*ROW('Water Data'!A202))="","",OFFSET('Water Data'!$A$3,0,10*ROW('Water Data'!A202)))</f>
        <v/>
      </c>
      <c r="C205" s="59" t="str">
        <f ca="true">+IF(OFFSET('Water Data'!$C$3,0,10*ROW('Water Data'!C202))="","",OFFSET('Water Data'!$C$3,0,10*ROW('Water Data'!C202)))</f>
        <v/>
      </c>
      <c r="D205" s="252"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52"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52"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52"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52"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52"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52"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52"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52"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52"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52"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52"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52"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52"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52"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52"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52"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52"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3"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3"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3"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3"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3"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3"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3"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3"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3"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3"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3"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3"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3"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3"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3"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3"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3"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3"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3"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3"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3"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3"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3"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3"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3"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3"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3"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3"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3"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3"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4"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4"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4"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4"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4"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4"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4"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4"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4"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4"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4"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4"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4"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4"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4"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4"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4"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4"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6" t="str">
        <f ca="true">+IF(OFFSET('Water Data'!$C$28,0,10*ROW('Water Data'!C199))="","",OFFSET('Water Data'!$C$28,0,10*ROW('Water Data'!C199)))</f>
        <v/>
      </c>
      <c r="BT205" s="36" t="str">
        <f ca="true">+IF(OFFSET('Water Data'!$C$29,0,10*ROW('Water Data'!C199))="","",OFFSET('Water Data'!$C$29,0,10*ROW('Water Data'!C199)))</f>
        <v/>
      </c>
      <c r="BU205" s="36" t="str">
        <f ca="true">+IF(OFFSET('Water Data'!$C$30,0,10*ROW('Water Data'!C199))="","",OFFSET('Water Data'!$C$30,0,10*ROW('Water Data'!C199)))</f>
        <v/>
      </c>
      <c r="BV205" s="36" t="str">
        <f ca="true">+IF(OFFSET('Water Data'!$D$28,0,10*ROW('Water Data'!D199))="","",OFFSET('Water Data'!$D$28,0,10*ROW('Water Data'!D199)))</f>
        <v/>
      </c>
      <c r="BW205" s="36" t="str">
        <f ca="true">+IF(OFFSET('Water Data'!$D$29,0,10*ROW('Water Data'!D199))="","",OFFSET('Water Data'!$D$29,0,10*ROW('Water Data'!D199)))</f>
        <v/>
      </c>
      <c r="BX205" s="36" t="str">
        <f ca="true">+IF(OFFSET('Water Data'!$D$30,0,10*ROW('Water Data'!D199))="","",OFFSET('Water Data'!$D$30,0,10*ROW('Water Data'!D199)))</f>
        <v/>
      </c>
      <c r="BY205" s="36" t="str">
        <f ca="true">+IF(OFFSET('Water Data'!$E$28,0,10*ROW('Water Data'!E199))="","",OFFSET('Water Data'!$E$28,0,10*ROW('Water Data'!E199)))</f>
        <v/>
      </c>
      <c r="BZ205" s="36" t="str">
        <f ca="true">+IF(OFFSET('Water Data'!$E$29,0,10*ROW('Water Data'!E199))="","",OFFSET('Water Data'!$E$29,0,10*ROW('Water Data'!E199)))</f>
        <v/>
      </c>
      <c r="CA205" s="36" t="str">
        <f ca="true">+IF(OFFSET('Water Data'!$E$30,0,10*ROW('Water Data'!E199))="","",OFFSET('Water Data'!$E$30,0,10*ROW('Water Data'!E199)))</f>
        <v/>
      </c>
      <c r="CB205" s="36" t="str">
        <f ca="true">+IF(OFFSET('Water Data'!$F$28,0,10*ROW('Water Data'!F199))="","",OFFSET('Water Data'!$F$28,0,10*ROW('Water Data'!F199)))</f>
        <v/>
      </c>
      <c r="CC205" s="36" t="str">
        <f ca="true">+IF(OFFSET('Water Data'!$F$29,0,10*ROW('Water Data'!F199))="","",OFFSET('Water Data'!$F$29,0,10*ROW('Water Data'!F199)))</f>
        <v/>
      </c>
      <c r="CD205" s="36" t="str">
        <f ca="true">+IF(OFFSET('Water Data'!$F$30,0,10*ROW('Water Data'!F199))="","",OFFSET('Water Data'!$F$30,0,10*ROW('Water Data'!F199)))</f>
        <v/>
      </c>
      <c r="CE205" s="36" t="str">
        <f ca="true">+IF(OFFSET('Water Data'!$G$28,0,10*ROW('Water Data'!G199))="","",OFFSET('Water Data'!$G$28,0,10*ROW('Water Data'!G199)))</f>
        <v/>
      </c>
      <c r="CF205" s="36" t="str">
        <f ca="true">+IF(OFFSET('Water Data'!$G$29,0,10*ROW('Water Data'!G199))="","",OFFSET('Water Data'!$G$29,0,10*ROW('Water Data'!G199)))</f>
        <v/>
      </c>
      <c r="CG205" s="36" t="str">
        <f ca="true">+IF(OFFSET('Water Data'!$G$30,0,10*ROW('Water Data'!G199))="","",OFFSET('Water Data'!$G$30,0,10*ROW('Water Data'!G199)))</f>
        <v/>
      </c>
      <c r="CH205" s="36" t="str">
        <f ca="true">+IF(OFFSET('Water Data'!$H$28,0,10*ROW('Water Data'!H199))="","",OFFSET('Water Data'!$H$28,0,10*ROW('Water Data'!H199)))</f>
        <v/>
      </c>
      <c r="CI205" s="36" t="str">
        <f ca="true">+IF(OFFSET('Water Data'!$H$29,0,10*ROW('Water Data'!H199))="","",OFFSET('Water Data'!$H$29,0,10*ROW('Water Data'!H199)))</f>
        <v/>
      </c>
      <c r="CJ205" s="36" t="str">
        <f ca="true">+IF(OFFSET('Water Data'!$H$30,0,10*ROW('Water Data'!H199))="","",OFFSET('Water Data'!$H$30,0,10*ROW('Water Data'!H199)))</f>
        <v/>
      </c>
      <c r="CK205" s="36" t="str">
        <f ca="true">+IF(OFFSET('Sanitation Data'!$C$29,0,10*ROW('Sanitation Data'!C199))="","",OFFSET('Sanitation Data'!$C$29,0,10*ROW('Sanitation Data'!C199)))</f>
        <v/>
      </c>
      <c r="CL205" s="36" t="str">
        <f ca="true">+IF(OFFSET('Sanitation Data'!$C$30,0,10*ROW('Sanitation Data'!C199))="","",OFFSET('Sanitation Data'!$C$30,0,10*ROW('Sanitation Data'!C199)))</f>
        <v/>
      </c>
      <c r="CM205" s="36" t="str">
        <f ca="true">+IF(OFFSET('Sanitation Data'!$C$31,0,10*ROW('Sanitation Data'!C199))="","",OFFSET('Sanitation Data'!$C$31,0,10*ROW('Sanitation Data'!C199)))</f>
        <v/>
      </c>
      <c r="CN205" s="36" t="str">
        <f ca="true">+IF(OFFSET('Sanitation Data'!$C$32,0,10*ROW('Sanitation Data'!C199))="","",OFFSET('Sanitation Data'!$C$32,0,10*ROW('Sanitation Data'!C199)))</f>
        <v/>
      </c>
      <c r="CO205" s="36" t="str">
        <f ca="true">+IF(OFFSET('Sanitation Data'!$C$33,0,10*ROW('Sanitation Data'!C199))="","",OFFSET('Sanitation Data'!$C$33,0,10*ROW('Sanitation Data'!C199)))</f>
        <v/>
      </c>
      <c r="CP205" s="36" t="str">
        <f ca="true">+IF(OFFSET('Sanitation Data'!$D$29,0,10*ROW('Sanitation Data'!D199))="","",OFFSET('Sanitation Data'!$D$29,0,10*ROW('Sanitation Data'!D199)))</f>
        <v/>
      </c>
      <c r="CQ205" s="36" t="str">
        <f ca="true">+IF(OFFSET('Sanitation Data'!$D$30,0,10*ROW('Sanitation Data'!D199))="","",OFFSET('Sanitation Data'!$D$30,0,10*ROW('Sanitation Data'!D199)))</f>
        <v/>
      </c>
      <c r="CR205" s="36" t="str">
        <f ca="true">+IF(OFFSET('Sanitation Data'!$D$31,0,10*ROW('Sanitation Data'!D199))="","",OFFSET('Sanitation Data'!$D$31,0,10*ROW('Sanitation Data'!D199)))</f>
        <v/>
      </c>
      <c r="CS205" s="36" t="str">
        <f ca="true">+IF(OFFSET('Sanitation Data'!$D$32,0,10*ROW('Sanitation Data'!D199))="","",OFFSET('Sanitation Data'!$D$32,0,10*ROW('Sanitation Data'!D199)))</f>
        <v/>
      </c>
      <c r="CT205" s="36" t="str">
        <f ca="true">+IF(OFFSET('Sanitation Data'!$D$33,0,10*ROW('Sanitation Data'!D199))="","",OFFSET('Sanitation Data'!$D$33,0,10*ROW('Sanitation Data'!D199)))</f>
        <v/>
      </c>
      <c r="CU205" s="36" t="str">
        <f ca="true">+IF(OFFSET('Sanitation Data'!$E$29,0,10*ROW('Sanitation Data'!E199))="","",OFFSET('Sanitation Data'!$E$29,0,10*ROW('Sanitation Data'!E199)))</f>
        <v/>
      </c>
      <c r="CV205" s="36" t="str">
        <f ca="true">+IF(OFFSET('Sanitation Data'!$E$30,0,10*ROW('Sanitation Data'!E199))="","",OFFSET('Sanitation Data'!$E$30,0,10*ROW('Sanitation Data'!E199)))</f>
        <v/>
      </c>
      <c r="CW205" s="36" t="str">
        <f ca="true">+IF(OFFSET('Sanitation Data'!$E$31,0,10*ROW('Sanitation Data'!E199))="","",OFFSET('Sanitation Data'!$E$31,0,10*ROW('Sanitation Data'!E199)))</f>
        <v/>
      </c>
      <c r="CX205" s="36" t="str">
        <f ca="true">+IF(OFFSET('Sanitation Data'!$E$32,0,10*ROW('Sanitation Data'!E199))="","",OFFSET('Sanitation Data'!$E$32,0,10*ROW('Sanitation Data'!E199)))</f>
        <v/>
      </c>
      <c r="CY205" s="36" t="str">
        <f ca="true">+IF(OFFSET('Sanitation Data'!$E$33,0,10*ROW('Sanitation Data'!E199))="","",OFFSET('Sanitation Data'!$E$33,0,10*ROW('Sanitation Data'!E199)))</f>
        <v/>
      </c>
      <c r="CZ205" s="36" t="str">
        <f ca="true">+IF(OFFSET('Sanitation Data'!$F$29,0,10*ROW('Sanitation Data'!F199))="","",OFFSET('Sanitation Data'!$F$29,0,10*ROW('Sanitation Data'!F199)))</f>
        <v/>
      </c>
      <c r="DA205" s="36" t="str">
        <f ca="true">+IF(OFFSET('Sanitation Data'!$F$30,0,10*ROW('Sanitation Data'!F199))="","",OFFSET('Sanitation Data'!$F$30,0,10*ROW('Sanitation Data'!F199)))</f>
        <v/>
      </c>
      <c r="DB205" s="36" t="str">
        <f ca="true">+IF(OFFSET('Sanitation Data'!$F$31,0,10*ROW('Sanitation Data'!F199))="","",OFFSET('Sanitation Data'!$F$31,0,10*ROW('Sanitation Data'!F199)))</f>
        <v/>
      </c>
      <c r="DC205" s="36" t="str">
        <f ca="true">+IF(OFFSET('Sanitation Data'!$F$32,0,10*ROW('Sanitation Data'!F199))="","",OFFSET('Sanitation Data'!$F$32,0,10*ROW('Sanitation Data'!F199)))</f>
        <v/>
      </c>
      <c r="DD205" s="36" t="str">
        <f ca="true">+IF(OFFSET('Sanitation Data'!$F$33,0,10*ROW('Sanitation Data'!F199))="","",OFFSET('Sanitation Data'!$F$33,0,10*ROW('Sanitation Data'!F199)))</f>
        <v/>
      </c>
      <c r="DE205" s="36" t="str">
        <f ca="true">+IF(OFFSET('Sanitation Data'!$G$29,0,10*ROW('Sanitation Data'!G199))="","",OFFSET('Sanitation Data'!$G$29,0,10*ROW('Sanitation Data'!G199)))</f>
        <v/>
      </c>
      <c r="DF205" s="36" t="str">
        <f ca="true">+IF(OFFSET('Sanitation Data'!$G$30,0,10*ROW('Sanitation Data'!G199))="","",OFFSET('Sanitation Data'!$G$30,0,10*ROW('Sanitation Data'!G199)))</f>
        <v/>
      </c>
      <c r="DG205" s="36" t="str">
        <f ca="true">+IF(OFFSET('Sanitation Data'!$G$31,0,10*ROW('Sanitation Data'!G199))="","",OFFSET('Sanitation Data'!$G$31,0,10*ROW('Sanitation Data'!G199)))</f>
        <v/>
      </c>
      <c r="DH205" s="36" t="str">
        <f ca="true">+IF(OFFSET('Sanitation Data'!$G$32,0,10*ROW('Sanitation Data'!G199))="","",OFFSET('Sanitation Data'!$G$32,0,10*ROW('Sanitation Data'!G199)))</f>
        <v/>
      </c>
      <c r="DI205" s="36" t="str">
        <f ca="true">+IF(OFFSET('Sanitation Data'!$G$33,0,10*ROW('Sanitation Data'!G199))="","",OFFSET('Sanitation Data'!$G$33,0,10*ROW('Sanitation Data'!G199)))</f>
        <v/>
      </c>
      <c r="DJ205" s="36" t="str">
        <f ca="true">+IF(OFFSET('Sanitation Data'!$H$29,0,10*ROW('Sanitation Data'!H199))="","",OFFSET('Sanitation Data'!$H$29,0,10*ROW('Sanitation Data'!H199)))</f>
        <v/>
      </c>
      <c r="DK205" s="36" t="str">
        <f ca="true">+IF(OFFSET('Sanitation Data'!$H$30,0,10*ROW('Sanitation Data'!H199))="","",OFFSET('Sanitation Data'!$H$30,0,10*ROW('Sanitation Data'!H199)))</f>
        <v/>
      </c>
      <c r="DL205" s="36" t="str">
        <f ca="true">+IF(OFFSET('Sanitation Data'!$H$31,0,10*ROW('Sanitation Data'!H199))="","",OFFSET('Sanitation Data'!$H$31,0,10*ROW('Sanitation Data'!H199)))</f>
        <v/>
      </c>
      <c r="DM205" s="36" t="str">
        <f ca="true">+IF(OFFSET('Sanitation Data'!$H$32,0,10*ROW('Sanitation Data'!H199))="","",OFFSET('Sanitation Data'!$H$32,0,10*ROW('Sanitation Data'!H199)))</f>
        <v/>
      </c>
      <c r="DN205" s="36" t="str">
        <f ca="true">+IF(OFFSET('Sanitation Data'!$H$33,0,10*ROW('Sanitation Data'!H199))="","",OFFSET('Sanitation Data'!$H$33,0,10*ROW('Sanitation Data'!H199)))</f>
        <v/>
      </c>
      <c r="DO205" s="36" t="str">
        <f ca="true">+IF(OFFSET('Hygiene Data'!$C$12,0,10*ROW('Hygiene Data'!C199))="","",OFFSET('Hygiene Data'!$C$12,0,10*ROW('Hygiene Data'!C199)))</f>
        <v/>
      </c>
      <c r="DP205" s="36" t="str">
        <f ca="true">+IF(OFFSET('Hygiene Data'!$C$13,0,10*ROW('Hygiene Data'!C199))="","",OFFSET('Hygiene Data'!$C$13,0,10*ROW('Hygiene Data'!C199)))</f>
        <v/>
      </c>
      <c r="DQ205" s="36" t="str">
        <f ca="true">+IF(OFFSET('Hygiene Data'!$C$14,0,10*ROW('Hygiene Data'!C199))="","",OFFSET('Hygiene Data'!$C$14,0,10*ROW('Hygiene Data'!C199)))</f>
        <v/>
      </c>
      <c r="DR205" s="36" t="str">
        <f ca="true">+IF(OFFSET('Hygiene Data'!$D$12,0,10*ROW('Hygiene Data'!D199))="","",OFFSET('Hygiene Data'!$D$12,0,10*ROW('Hygiene Data'!D199)))</f>
        <v/>
      </c>
      <c r="DS205" s="36" t="str">
        <f ca="true">+IF(OFFSET('Hygiene Data'!$D$13,0,10*ROW('Hygiene Data'!D199))="","",OFFSET('Hygiene Data'!$D$13,0,10*ROW('Hygiene Data'!D199)))</f>
        <v/>
      </c>
      <c r="DT205" s="36" t="str">
        <f ca="true">+IF(OFFSET('Hygiene Data'!$D$14,0,10*ROW('Hygiene Data'!D199))="","",OFFSET('Hygiene Data'!$D$14,0,10*ROW('Hygiene Data'!D199)))</f>
        <v/>
      </c>
      <c r="DU205" s="36" t="str">
        <f ca="true">+IF(OFFSET('Hygiene Data'!$E$12,0,10*ROW('Hygiene Data'!E199))="","",OFFSET('Hygiene Data'!$E$12,0,10*ROW('Hygiene Data'!E199)))</f>
        <v/>
      </c>
      <c r="DV205" s="36" t="str">
        <f ca="true">+IF(OFFSET('Hygiene Data'!$E$13,0,10*ROW('Hygiene Data'!E199))="","",OFFSET('Hygiene Data'!$E$13,0,10*ROW('Hygiene Data'!E199)))</f>
        <v/>
      </c>
      <c r="DW205" s="36" t="str">
        <f ca="true">+IF(OFFSET('Hygiene Data'!$E$14,0,10*ROW('Hygiene Data'!E199))="","",OFFSET('Hygiene Data'!$E$14,0,10*ROW('Hygiene Data'!E199)))</f>
        <v/>
      </c>
      <c r="DX205" s="36" t="str">
        <f ca="true">+IF(OFFSET('Hygiene Data'!$F$12,0,10*ROW('Hygiene Data'!F199))="","",OFFSET('Hygiene Data'!$F$12,0,10*ROW('Hygiene Data'!F199)))</f>
        <v/>
      </c>
      <c r="DY205" s="36" t="str">
        <f ca="true">+IF(OFFSET('Hygiene Data'!$F$13,0,10*ROW('Hygiene Data'!F199))="","",OFFSET('Hygiene Data'!$F$13,0,10*ROW('Hygiene Data'!F199)))</f>
        <v/>
      </c>
      <c r="DZ205" s="36" t="str">
        <f ca="true">+IF(OFFSET('Hygiene Data'!$F$14,0,10*ROW('Hygiene Data'!F199))="","",OFFSET('Hygiene Data'!$F$14,0,10*ROW('Hygiene Data'!F199)))</f>
        <v/>
      </c>
      <c r="EA205" s="36" t="str">
        <f ca="true">+IF(OFFSET('Hygiene Data'!$G$12,0,10*ROW('Hygiene Data'!G199))="","",OFFSET('Hygiene Data'!$G$12,0,10*ROW('Hygiene Data'!G199)))</f>
        <v/>
      </c>
      <c r="EB205" s="36" t="str">
        <f ca="true">+IF(OFFSET('Hygiene Data'!$G$13,0,10*ROW('Hygiene Data'!G199))="","",OFFSET('Hygiene Data'!$G$13,0,10*ROW('Hygiene Data'!G199)))</f>
        <v/>
      </c>
      <c r="EC205" s="36" t="str">
        <f ca="true">+IF(OFFSET('Hygiene Data'!$G$14,0,10*ROW('Hygiene Data'!G199))="","",OFFSET('Hygiene Data'!$G$14,0,10*ROW('Hygiene Data'!G199)))</f>
        <v/>
      </c>
      <c r="ED205" s="36" t="str">
        <f ca="true">+IF(OFFSET('Hygiene Data'!$H$12,0,10*ROW('Hygiene Data'!H199))="","",OFFSET('Hygiene Data'!$H$12,0,10*ROW('Hygiene Data'!H199)))</f>
        <v/>
      </c>
      <c r="EE205" s="36" t="str">
        <f ca="true">+IF(OFFSET('Hygiene Data'!$H$13,0,10*ROW('Hygiene Data'!H199))="","",OFFSET('Hygiene Data'!$H$13,0,10*ROW('Hygiene Data'!H199)))</f>
        <v/>
      </c>
      <c r="EF205" s="36" t="str">
        <f ca="true">+IF(OFFSET('Hygiene Data'!$H$14,0,10*ROW('Hygiene Data'!H199))="","",OFFSET('Hygiene Data'!$H$14,0,10*ROW('Hygiene Data'!H199)))</f>
        <v/>
      </c>
    </row>
    <row r="206" x14ac:dyDescent="0.2">
      <c r="A206" s="59" t="str">
        <f ca="true">+IF(OFFSET('Water Data'!$B$1,0,10*ROW('Water Data'!B203))="","",OFFSET('Water Data'!$B$1,0,10*ROW('Water Data'!B203)))</f>
        <v/>
      </c>
      <c r="B206" s="59" t="str">
        <f ca="true">+IF(OFFSET('Water Data'!$A$3,0,10*ROW('Water Data'!A203))="","",OFFSET('Water Data'!$A$3,0,10*ROW('Water Data'!A203)))</f>
        <v/>
      </c>
      <c r="C206" s="59" t="str">
        <f ca="true">+IF(OFFSET('Water Data'!$C$3,0,10*ROW('Water Data'!C203))="","",OFFSET('Water Data'!$C$3,0,10*ROW('Water Data'!C203)))</f>
        <v/>
      </c>
      <c r="D206" s="252"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52"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52"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52"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52"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52"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52"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52"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52"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52"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52"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52"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52"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52"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52"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52"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52"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52"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3"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3"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3"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3"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3"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3"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3"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3"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3"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3"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3"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3"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3"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3"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3"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3"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3"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3"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3"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3"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3"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3"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3"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3"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3"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3"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3"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3"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3"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3"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4"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4"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4"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4"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4"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4"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4"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4"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4"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4"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4"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4"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4"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4"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4"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4"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4"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4"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6" t="str">
        <f ca="true">+IF(OFFSET('Water Data'!$C$28,0,10*ROW('Water Data'!C200))="","",OFFSET('Water Data'!$C$28,0,10*ROW('Water Data'!C200)))</f>
        <v/>
      </c>
      <c r="BT206" s="36" t="str">
        <f ca="true">+IF(OFFSET('Water Data'!$C$29,0,10*ROW('Water Data'!C200))="","",OFFSET('Water Data'!$C$29,0,10*ROW('Water Data'!C200)))</f>
        <v/>
      </c>
      <c r="BU206" s="36" t="str">
        <f ca="true">+IF(OFFSET('Water Data'!$C$30,0,10*ROW('Water Data'!C200))="","",OFFSET('Water Data'!$C$30,0,10*ROW('Water Data'!C200)))</f>
        <v/>
      </c>
      <c r="BV206" s="36" t="str">
        <f ca="true">+IF(OFFSET('Water Data'!$D$28,0,10*ROW('Water Data'!D200))="","",OFFSET('Water Data'!$D$28,0,10*ROW('Water Data'!D200)))</f>
        <v/>
      </c>
      <c r="BW206" s="36" t="str">
        <f ca="true">+IF(OFFSET('Water Data'!$D$29,0,10*ROW('Water Data'!D200))="","",OFFSET('Water Data'!$D$29,0,10*ROW('Water Data'!D200)))</f>
        <v/>
      </c>
      <c r="BX206" s="36" t="str">
        <f ca="true">+IF(OFFSET('Water Data'!$D$30,0,10*ROW('Water Data'!D200))="","",OFFSET('Water Data'!$D$30,0,10*ROW('Water Data'!D200)))</f>
        <v/>
      </c>
      <c r="BY206" s="36" t="str">
        <f ca="true">+IF(OFFSET('Water Data'!$E$28,0,10*ROW('Water Data'!E200))="","",OFFSET('Water Data'!$E$28,0,10*ROW('Water Data'!E200)))</f>
        <v/>
      </c>
      <c r="BZ206" s="36" t="str">
        <f ca="true">+IF(OFFSET('Water Data'!$E$29,0,10*ROW('Water Data'!E200))="","",OFFSET('Water Data'!$E$29,0,10*ROW('Water Data'!E200)))</f>
        <v/>
      </c>
      <c r="CA206" s="36" t="str">
        <f ca="true">+IF(OFFSET('Water Data'!$E$30,0,10*ROW('Water Data'!E200))="","",OFFSET('Water Data'!$E$30,0,10*ROW('Water Data'!E200)))</f>
        <v/>
      </c>
      <c r="CB206" s="36" t="str">
        <f ca="true">+IF(OFFSET('Water Data'!$F$28,0,10*ROW('Water Data'!F200))="","",OFFSET('Water Data'!$F$28,0,10*ROW('Water Data'!F200)))</f>
        <v/>
      </c>
      <c r="CC206" s="36" t="str">
        <f ca="true">+IF(OFFSET('Water Data'!$F$29,0,10*ROW('Water Data'!F200))="","",OFFSET('Water Data'!$F$29,0,10*ROW('Water Data'!F200)))</f>
        <v/>
      </c>
      <c r="CD206" s="36" t="str">
        <f ca="true">+IF(OFFSET('Water Data'!$F$30,0,10*ROW('Water Data'!F200))="","",OFFSET('Water Data'!$F$30,0,10*ROW('Water Data'!F200)))</f>
        <v/>
      </c>
      <c r="CE206" s="36" t="str">
        <f ca="true">+IF(OFFSET('Water Data'!$G$28,0,10*ROW('Water Data'!G200))="","",OFFSET('Water Data'!$G$28,0,10*ROW('Water Data'!G200)))</f>
        <v/>
      </c>
      <c r="CF206" s="36" t="str">
        <f ca="true">+IF(OFFSET('Water Data'!$G$29,0,10*ROW('Water Data'!G200))="","",OFFSET('Water Data'!$G$29,0,10*ROW('Water Data'!G200)))</f>
        <v/>
      </c>
      <c r="CG206" s="36" t="str">
        <f ca="true">+IF(OFFSET('Water Data'!$G$30,0,10*ROW('Water Data'!G200))="","",OFFSET('Water Data'!$G$30,0,10*ROW('Water Data'!G200)))</f>
        <v/>
      </c>
      <c r="CH206" s="36" t="str">
        <f ca="true">+IF(OFFSET('Water Data'!$H$28,0,10*ROW('Water Data'!H200))="","",OFFSET('Water Data'!$H$28,0,10*ROW('Water Data'!H200)))</f>
        <v/>
      </c>
      <c r="CI206" s="36" t="str">
        <f ca="true">+IF(OFFSET('Water Data'!$H$29,0,10*ROW('Water Data'!H200))="","",OFFSET('Water Data'!$H$29,0,10*ROW('Water Data'!H200)))</f>
        <v/>
      </c>
      <c r="CJ206" s="36" t="str">
        <f ca="true">+IF(OFFSET('Water Data'!$H$30,0,10*ROW('Water Data'!H200))="","",OFFSET('Water Data'!$H$30,0,10*ROW('Water Data'!H200)))</f>
        <v/>
      </c>
      <c r="CK206" s="36" t="str">
        <f ca="true">+IF(OFFSET('Sanitation Data'!$C$29,0,10*ROW('Sanitation Data'!C200))="","",OFFSET('Sanitation Data'!$C$29,0,10*ROW('Sanitation Data'!C200)))</f>
        <v/>
      </c>
      <c r="CL206" s="36" t="str">
        <f ca="true">+IF(OFFSET('Sanitation Data'!$C$30,0,10*ROW('Sanitation Data'!C200))="","",OFFSET('Sanitation Data'!$C$30,0,10*ROW('Sanitation Data'!C200)))</f>
        <v/>
      </c>
      <c r="CM206" s="36" t="str">
        <f ca="true">+IF(OFFSET('Sanitation Data'!$C$31,0,10*ROW('Sanitation Data'!C200))="","",OFFSET('Sanitation Data'!$C$31,0,10*ROW('Sanitation Data'!C200)))</f>
        <v/>
      </c>
      <c r="CN206" s="36" t="str">
        <f ca="true">+IF(OFFSET('Sanitation Data'!$C$32,0,10*ROW('Sanitation Data'!C200))="","",OFFSET('Sanitation Data'!$C$32,0,10*ROW('Sanitation Data'!C200)))</f>
        <v/>
      </c>
      <c r="CO206" s="36" t="str">
        <f ca="true">+IF(OFFSET('Sanitation Data'!$C$33,0,10*ROW('Sanitation Data'!C200))="","",OFFSET('Sanitation Data'!$C$33,0,10*ROW('Sanitation Data'!C200)))</f>
        <v/>
      </c>
      <c r="CP206" s="36" t="str">
        <f ca="true">+IF(OFFSET('Sanitation Data'!$D$29,0,10*ROW('Sanitation Data'!D200))="","",OFFSET('Sanitation Data'!$D$29,0,10*ROW('Sanitation Data'!D200)))</f>
        <v/>
      </c>
      <c r="CQ206" s="36" t="str">
        <f ca="true">+IF(OFFSET('Sanitation Data'!$D$30,0,10*ROW('Sanitation Data'!D200))="","",OFFSET('Sanitation Data'!$D$30,0,10*ROW('Sanitation Data'!D200)))</f>
        <v/>
      </c>
      <c r="CR206" s="36" t="str">
        <f ca="true">+IF(OFFSET('Sanitation Data'!$D$31,0,10*ROW('Sanitation Data'!D200))="","",OFFSET('Sanitation Data'!$D$31,0,10*ROW('Sanitation Data'!D200)))</f>
        <v/>
      </c>
      <c r="CS206" s="36" t="str">
        <f ca="true">+IF(OFFSET('Sanitation Data'!$D$32,0,10*ROW('Sanitation Data'!D200))="","",OFFSET('Sanitation Data'!$D$32,0,10*ROW('Sanitation Data'!D200)))</f>
        <v/>
      </c>
      <c r="CT206" s="36" t="str">
        <f ca="true">+IF(OFFSET('Sanitation Data'!$D$33,0,10*ROW('Sanitation Data'!D200))="","",OFFSET('Sanitation Data'!$D$33,0,10*ROW('Sanitation Data'!D200)))</f>
        <v/>
      </c>
      <c r="CU206" s="36" t="str">
        <f ca="true">+IF(OFFSET('Sanitation Data'!$E$29,0,10*ROW('Sanitation Data'!E200))="","",OFFSET('Sanitation Data'!$E$29,0,10*ROW('Sanitation Data'!E200)))</f>
        <v/>
      </c>
      <c r="CV206" s="36" t="str">
        <f ca="true">+IF(OFFSET('Sanitation Data'!$E$30,0,10*ROW('Sanitation Data'!E200))="","",OFFSET('Sanitation Data'!$E$30,0,10*ROW('Sanitation Data'!E200)))</f>
        <v/>
      </c>
      <c r="CW206" s="36" t="str">
        <f ca="true">+IF(OFFSET('Sanitation Data'!$E$31,0,10*ROW('Sanitation Data'!E200))="","",OFFSET('Sanitation Data'!$E$31,0,10*ROW('Sanitation Data'!E200)))</f>
        <v/>
      </c>
      <c r="CX206" s="36" t="str">
        <f ca="true">+IF(OFFSET('Sanitation Data'!$E$32,0,10*ROW('Sanitation Data'!E200))="","",OFFSET('Sanitation Data'!$E$32,0,10*ROW('Sanitation Data'!E200)))</f>
        <v/>
      </c>
      <c r="CY206" s="36" t="str">
        <f ca="true">+IF(OFFSET('Sanitation Data'!$E$33,0,10*ROW('Sanitation Data'!E200))="","",OFFSET('Sanitation Data'!$E$33,0,10*ROW('Sanitation Data'!E200)))</f>
        <v/>
      </c>
      <c r="CZ206" s="36" t="str">
        <f ca="true">+IF(OFFSET('Sanitation Data'!$F$29,0,10*ROW('Sanitation Data'!F200))="","",OFFSET('Sanitation Data'!$F$29,0,10*ROW('Sanitation Data'!F200)))</f>
        <v/>
      </c>
      <c r="DA206" s="36" t="str">
        <f ca="true">+IF(OFFSET('Sanitation Data'!$F$30,0,10*ROW('Sanitation Data'!F200))="","",OFFSET('Sanitation Data'!$F$30,0,10*ROW('Sanitation Data'!F200)))</f>
        <v/>
      </c>
      <c r="DB206" s="36" t="str">
        <f ca="true">+IF(OFFSET('Sanitation Data'!$F$31,0,10*ROW('Sanitation Data'!F200))="","",OFFSET('Sanitation Data'!$F$31,0,10*ROW('Sanitation Data'!F200)))</f>
        <v/>
      </c>
      <c r="DC206" s="36" t="str">
        <f ca="true">+IF(OFFSET('Sanitation Data'!$F$32,0,10*ROW('Sanitation Data'!F200))="","",OFFSET('Sanitation Data'!$F$32,0,10*ROW('Sanitation Data'!F200)))</f>
        <v/>
      </c>
      <c r="DD206" s="36" t="str">
        <f ca="true">+IF(OFFSET('Sanitation Data'!$F$33,0,10*ROW('Sanitation Data'!F200))="","",OFFSET('Sanitation Data'!$F$33,0,10*ROW('Sanitation Data'!F200)))</f>
        <v/>
      </c>
      <c r="DE206" s="36" t="str">
        <f ca="true">+IF(OFFSET('Sanitation Data'!$G$29,0,10*ROW('Sanitation Data'!G200))="","",OFFSET('Sanitation Data'!$G$29,0,10*ROW('Sanitation Data'!G200)))</f>
        <v/>
      </c>
      <c r="DF206" s="36" t="str">
        <f ca="true">+IF(OFFSET('Sanitation Data'!$G$30,0,10*ROW('Sanitation Data'!G200))="","",OFFSET('Sanitation Data'!$G$30,0,10*ROW('Sanitation Data'!G200)))</f>
        <v/>
      </c>
      <c r="DG206" s="36" t="str">
        <f ca="true">+IF(OFFSET('Sanitation Data'!$G$31,0,10*ROW('Sanitation Data'!G200))="","",OFFSET('Sanitation Data'!$G$31,0,10*ROW('Sanitation Data'!G200)))</f>
        <v/>
      </c>
      <c r="DH206" s="36" t="str">
        <f ca="true">+IF(OFFSET('Sanitation Data'!$G$32,0,10*ROW('Sanitation Data'!G200))="","",OFFSET('Sanitation Data'!$G$32,0,10*ROW('Sanitation Data'!G200)))</f>
        <v/>
      </c>
      <c r="DI206" s="36" t="str">
        <f ca="true">+IF(OFFSET('Sanitation Data'!$G$33,0,10*ROW('Sanitation Data'!G200))="","",OFFSET('Sanitation Data'!$G$33,0,10*ROW('Sanitation Data'!G200)))</f>
        <v/>
      </c>
      <c r="DJ206" s="36" t="str">
        <f ca="true">+IF(OFFSET('Sanitation Data'!$H$29,0,10*ROW('Sanitation Data'!H200))="","",OFFSET('Sanitation Data'!$H$29,0,10*ROW('Sanitation Data'!H200)))</f>
        <v/>
      </c>
      <c r="DK206" s="36" t="str">
        <f ca="true">+IF(OFFSET('Sanitation Data'!$H$30,0,10*ROW('Sanitation Data'!H200))="","",OFFSET('Sanitation Data'!$H$30,0,10*ROW('Sanitation Data'!H200)))</f>
        <v/>
      </c>
      <c r="DL206" s="36" t="str">
        <f ca="true">+IF(OFFSET('Sanitation Data'!$H$31,0,10*ROW('Sanitation Data'!H200))="","",OFFSET('Sanitation Data'!$H$31,0,10*ROW('Sanitation Data'!H200)))</f>
        <v/>
      </c>
      <c r="DM206" s="36" t="str">
        <f ca="true">+IF(OFFSET('Sanitation Data'!$H$32,0,10*ROW('Sanitation Data'!H200))="","",OFFSET('Sanitation Data'!$H$32,0,10*ROW('Sanitation Data'!H200)))</f>
        <v/>
      </c>
      <c r="DN206" s="36" t="str">
        <f ca="true">+IF(OFFSET('Sanitation Data'!$H$33,0,10*ROW('Sanitation Data'!H200))="","",OFFSET('Sanitation Data'!$H$33,0,10*ROW('Sanitation Data'!H200)))</f>
        <v/>
      </c>
      <c r="DO206" s="36" t="str">
        <f ca="true">+IF(OFFSET('Hygiene Data'!$C$12,0,10*ROW('Hygiene Data'!C200))="","",OFFSET('Hygiene Data'!$C$12,0,10*ROW('Hygiene Data'!C200)))</f>
        <v/>
      </c>
      <c r="DP206" s="36" t="str">
        <f ca="true">+IF(OFFSET('Hygiene Data'!$C$13,0,10*ROW('Hygiene Data'!C200))="","",OFFSET('Hygiene Data'!$C$13,0,10*ROW('Hygiene Data'!C200)))</f>
        <v/>
      </c>
      <c r="DQ206" s="36" t="str">
        <f ca="true">+IF(OFFSET('Hygiene Data'!$C$14,0,10*ROW('Hygiene Data'!C200))="","",OFFSET('Hygiene Data'!$C$14,0,10*ROW('Hygiene Data'!C200)))</f>
        <v/>
      </c>
      <c r="DR206" s="36" t="str">
        <f ca="true">+IF(OFFSET('Hygiene Data'!$D$12,0,10*ROW('Hygiene Data'!D200))="","",OFFSET('Hygiene Data'!$D$12,0,10*ROW('Hygiene Data'!D200)))</f>
        <v/>
      </c>
      <c r="DS206" s="36" t="str">
        <f ca="true">+IF(OFFSET('Hygiene Data'!$D$13,0,10*ROW('Hygiene Data'!D200))="","",OFFSET('Hygiene Data'!$D$13,0,10*ROW('Hygiene Data'!D200)))</f>
        <v/>
      </c>
      <c r="DT206" s="36" t="str">
        <f ca="true">+IF(OFFSET('Hygiene Data'!$D$14,0,10*ROW('Hygiene Data'!D200))="","",OFFSET('Hygiene Data'!$D$14,0,10*ROW('Hygiene Data'!D200)))</f>
        <v/>
      </c>
      <c r="DU206" s="36" t="str">
        <f ca="true">+IF(OFFSET('Hygiene Data'!$E$12,0,10*ROW('Hygiene Data'!E200))="","",OFFSET('Hygiene Data'!$E$12,0,10*ROW('Hygiene Data'!E200)))</f>
        <v/>
      </c>
      <c r="DV206" s="36" t="str">
        <f ca="true">+IF(OFFSET('Hygiene Data'!$E$13,0,10*ROW('Hygiene Data'!E200))="","",OFFSET('Hygiene Data'!$E$13,0,10*ROW('Hygiene Data'!E200)))</f>
        <v/>
      </c>
      <c r="DW206" s="36" t="str">
        <f ca="true">+IF(OFFSET('Hygiene Data'!$E$14,0,10*ROW('Hygiene Data'!E200))="","",OFFSET('Hygiene Data'!$E$14,0,10*ROW('Hygiene Data'!E200)))</f>
        <v/>
      </c>
      <c r="DX206" s="36" t="str">
        <f ca="true">+IF(OFFSET('Hygiene Data'!$F$12,0,10*ROW('Hygiene Data'!F200))="","",OFFSET('Hygiene Data'!$F$12,0,10*ROW('Hygiene Data'!F200)))</f>
        <v/>
      </c>
      <c r="DY206" s="36" t="str">
        <f ca="true">+IF(OFFSET('Hygiene Data'!$F$13,0,10*ROW('Hygiene Data'!F200))="","",OFFSET('Hygiene Data'!$F$13,0,10*ROW('Hygiene Data'!F200)))</f>
        <v/>
      </c>
      <c r="DZ206" s="36" t="str">
        <f ca="true">+IF(OFFSET('Hygiene Data'!$F$14,0,10*ROW('Hygiene Data'!F200))="","",OFFSET('Hygiene Data'!$F$14,0,10*ROW('Hygiene Data'!F200)))</f>
        <v/>
      </c>
      <c r="EA206" s="36" t="str">
        <f ca="true">+IF(OFFSET('Hygiene Data'!$G$12,0,10*ROW('Hygiene Data'!G200))="","",OFFSET('Hygiene Data'!$G$12,0,10*ROW('Hygiene Data'!G200)))</f>
        <v/>
      </c>
      <c r="EB206" s="36" t="str">
        <f ca="true">+IF(OFFSET('Hygiene Data'!$G$13,0,10*ROW('Hygiene Data'!G200))="","",OFFSET('Hygiene Data'!$G$13,0,10*ROW('Hygiene Data'!G200)))</f>
        <v/>
      </c>
      <c r="EC206" s="36" t="str">
        <f ca="true">+IF(OFFSET('Hygiene Data'!$G$14,0,10*ROW('Hygiene Data'!G200))="","",OFFSET('Hygiene Data'!$G$14,0,10*ROW('Hygiene Data'!G200)))</f>
        <v/>
      </c>
      <c r="ED206" s="36" t="str">
        <f ca="true">+IF(OFFSET('Hygiene Data'!$H$12,0,10*ROW('Hygiene Data'!H200))="","",OFFSET('Hygiene Data'!$H$12,0,10*ROW('Hygiene Data'!H200)))</f>
        <v/>
      </c>
      <c r="EE206" s="36" t="str">
        <f ca="true">+IF(OFFSET('Hygiene Data'!$H$13,0,10*ROW('Hygiene Data'!H200))="","",OFFSET('Hygiene Data'!$H$13,0,10*ROW('Hygiene Data'!H200)))</f>
        <v/>
      </c>
      <c r="EF206" s="36" t="str">
        <f ca="true">+IF(OFFSET('Hygiene Data'!$H$14,0,10*ROW('Hygiene Data'!H200))="","",OFFSET('Hygiene Data'!$H$14,0,10*ROW('Hygiene Data'!H200)))</f>
        <v/>
      </c>
    </row>
    <row r="207" x14ac:dyDescent="0.2">
      <c r="A207" s="59" t="str">
        <f ca="true">+IF(OFFSET('Water Data'!$B$1,0,10*ROW('Water Data'!B204))="","",OFFSET('Water Data'!$B$1,0,10*ROW('Water Data'!B204)))</f>
        <v/>
      </c>
      <c r="B207" s="59" t="str">
        <f ca="true">+IF(OFFSET('Water Data'!$A$3,0,10*ROW('Water Data'!A204))="","",OFFSET('Water Data'!$A$3,0,10*ROW('Water Data'!A204)))</f>
        <v/>
      </c>
      <c r="C207" s="59" t="str">
        <f ca="true">+IF(OFFSET('Water Data'!$C$3,0,10*ROW('Water Data'!C204))="","",OFFSET('Water Data'!$C$3,0,10*ROW('Water Data'!C204)))</f>
        <v/>
      </c>
      <c r="D207" s="252"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52"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52"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52"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52"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52"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52"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52"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52"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52"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52"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52"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52"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52"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52"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52"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52"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52"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3"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3"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3"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3"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3"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3"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3"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3"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3"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3"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3"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3"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3"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3"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3"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3"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3"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3"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3"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3"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3"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3"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3"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3"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3"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3"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3"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3"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3"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3"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4"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4"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4"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4"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4"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4"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4"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4"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4"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4"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4"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4"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4"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4"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4"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4"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4"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4"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6" t="str">
        <f ca="true">+IF(OFFSET('Water Data'!$C$28,0,10*ROW('Water Data'!C201))="","",OFFSET('Water Data'!$C$28,0,10*ROW('Water Data'!C201)))</f>
        <v/>
      </c>
      <c r="BT207" s="36" t="str">
        <f ca="true">+IF(OFFSET('Water Data'!$C$29,0,10*ROW('Water Data'!C201))="","",OFFSET('Water Data'!$C$29,0,10*ROW('Water Data'!C201)))</f>
        <v/>
      </c>
      <c r="BU207" s="36" t="str">
        <f ca="true">+IF(OFFSET('Water Data'!$C$30,0,10*ROW('Water Data'!C201))="","",OFFSET('Water Data'!$C$30,0,10*ROW('Water Data'!C201)))</f>
        <v/>
      </c>
      <c r="BV207" s="36" t="str">
        <f ca="true">+IF(OFFSET('Water Data'!$D$28,0,10*ROW('Water Data'!D201))="","",OFFSET('Water Data'!$D$28,0,10*ROW('Water Data'!D201)))</f>
        <v/>
      </c>
      <c r="BW207" s="36" t="str">
        <f ca="true">+IF(OFFSET('Water Data'!$D$29,0,10*ROW('Water Data'!D201))="","",OFFSET('Water Data'!$D$29,0,10*ROW('Water Data'!D201)))</f>
        <v/>
      </c>
      <c r="BX207" s="36" t="str">
        <f ca="true">+IF(OFFSET('Water Data'!$D$30,0,10*ROW('Water Data'!D201))="","",OFFSET('Water Data'!$D$30,0,10*ROW('Water Data'!D201)))</f>
        <v/>
      </c>
      <c r="BY207" s="36" t="str">
        <f ca="true">+IF(OFFSET('Water Data'!$E$28,0,10*ROW('Water Data'!E201))="","",OFFSET('Water Data'!$E$28,0,10*ROW('Water Data'!E201)))</f>
        <v/>
      </c>
      <c r="BZ207" s="36" t="str">
        <f ca="true">+IF(OFFSET('Water Data'!$E$29,0,10*ROW('Water Data'!E201))="","",OFFSET('Water Data'!$E$29,0,10*ROW('Water Data'!E201)))</f>
        <v/>
      </c>
      <c r="CA207" s="36" t="str">
        <f ca="true">+IF(OFFSET('Water Data'!$E$30,0,10*ROW('Water Data'!E201))="","",OFFSET('Water Data'!$E$30,0,10*ROW('Water Data'!E201)))</f>
        <v/>
      </c>
      <c r="CB207" s="36" t="str">
        <f ca="true">+IF(OFFSET('Water Data'!$F$28,0,10*ROW('Water Data'!F201))="","",OFFSET('Water Data'!$F$28,0,10*ROW('Water Data'!F201)))</f>
        <v/>
      </c>
      <c r="CC207" s="36" t="str">
        <f ca="true">+IF(OFFSET('Water Data'!$F$29,0,10*ROW('Water Data'!F201))="","",OFFSET('Water Data'!$F$29,0,10*ROW('Water Data'!F201)))</f>
        <v/>
      </c>
      <c r="CD207" s="36" t="str">
        <f ca="true">+IF(OFFSET('Water Data'!$F$30,0,10*ROW('Water Data'!F201))="","",OFFSET('Water Data'!$F$30,0,10*ROW('Water Data'!F201)))</f>
        <v/>
      </c>
      <c r="CE207" s="36" t="str">
        <f ca="true">+IF(OFFSET('Water Data'!$G$28,0,10*ROW('Water Data'!G201))="","",OFFSET('Water Data'!$G$28,0,10*ROW('Water Data'!G201)))</f>
        <v/>
      </c>
      <c r="CF207" s="36" t="str">
        <f ca="true">+IF(OFFSET('Water Data'!$G$29,0,10*ROW('Water Data'!G201))="","",OFFSET('Water Data'!$G$29,0,10*ROW('Water Data'!G201)))</f>
        <v/>
      </c>
      <c r="CG207" s="36" t="str">
        <f ca="true">+IF(OFFSET('Water Data'!$G$30,0,10*ROW('Water Data'!G201))="","",OFFSET('Water Data'!$G$30,0,10*ROW('Water Data'!G201)))</f>
        <v/>
      </c>
      <c r="CH207" s="36" t="str">
        <f ca="true">+IF(OFFSET('Water Data'!$H$28,0,10*ROW('Water Data'!H201))="","",OFFSET('Water Data'!$H$28,0,10*ROW('Water Data'!H201)))</f>
        <v/>
      </c>
      <c r="CI207" s="36" t="str">
        <f ca="true">+IF(OFFSET('Water Data'!$H$29,0,10*ROW('Water Data'!H201))="","",OFFSET('Water Data'!$H$29,0,10*ROW('Water Data'!H201)))</f>
        <v/>
      </c>
      <c r="CJ207" s="36" t="str">
        <f ca="true">+IF(OFFSET('Water Data'!$H$30,0,10*ROW('Water Data'!H201))="","",OFFSET('Water Data'!$H$30,0,10*ROW('Water Data'!H201)))</f>
        <v/>
      </c>
      <c r="CK207" s="36" t="str">
        <f ca="true">+IF(OFFSET('Sanitation Data'!$C$29,0,10*ROW('Sanitation Data'!C201))="","",OFFSET('Sanitation Data'!$C$29,0,10*ROW('Sanitation Data'!C201)))</f>
        <v/>
      </c>
      <c r="CL207" s="36" t="str">
        <f ca="true">+IF(OFFSET('Sanitation Data'!$C$30,0,10*ROW('Sanitation Data'!C201))="","",OFFSET('Sanitation Data'!$C$30,0,10*ROW('Sanitation Data'!C201)))</f>
        <v/>
      </c>
      <c r="CM207" s="36" t="str">
        <f ca="true">+IF(OFFSET('Sanitation Data'!$C$31,0,10*ROW('Sanitation Data'!C201))="","",OFFSET('Sanitation Data'!$C$31,0,10*ROW('Sanitation Data'!C201)))</f>
        <v/>
      </c>
      <c r="CN207" s="36" t="str">
        <f ca="true">+IF(OFFSET('Sanitation Data'!$C$32,0,10*ROW('Sanitation Data'!C201))="","",OFFSET('Sanitation Data'!$C$32,0,10*ROW('Sanitation Data'!C201)))</f>
        <v/>
      </c>
      <c r="CO207" s="36" t="str">
        <f ca="true">+IF(OFFSET('Sanitation Data'!$C$33,0,10*ROW('Sanitation Data'!C201))="","",OFFSET('Sanitation Data'!$C$33,0,10*ROW('Sanitation Data'!C201)))</f>
        <v/>
      </c>
      <c r="CP207" s="36" t="str">
        <f ca="true">+IF(OFFSET('Sanitation Data'!$D$29,0,10*ROW('Sanitation Data'!D201))="","",OFFSET('Sanitation Data'!$D$29,0,10*ROW('Sanitation Data'!D201)))</f>
        <v/>
      </c>
      <c r="CQ207" s="36" t="str">
        <f ca="true">+IF(OFFSET('Sanitation Data'!$D$30,0,10*ROW('Sanitation Data'!D201))="","",OFFSET('Sanitation Data'!$D$30,0,10*ROW('Sanitation Data'!D201)))</f>
        <v/>
      </c>
      <c r="CR207" s="36" t="str">
        <f ca="true">+IF(OFFSET('Sanitation Data'!$D$31,0,10*ROW('Sanitation Data'!D201))="","",OFFSET('Sanitation Data'!$D$31,0,10*ROW('Sanitation Data'!D201)))</f>
        <v/>
      </c>
      <c r="CS207" s="36" t="str">
        <f ca="true">+IF(OFFSET('Sanitation Data'!$D$32,0,10*ROW('Sanitation Data'!D201))="","",OFFSET('Sanitation Data'!$D$32,0,10*ROW('Sanitation Data'!D201)))</f>
        <v/>
      </c>
      <c r="CT207" s="36" t="str">
        <f ca="true">+IF(OFFSET('Sanitation Data'!$D$33,0,10*ROW('Sanitation Data'!D201))="","",OFFSET('Sanitation Data'!$D$33,0,10*ROW('Sanitation Data'!D201)))</f>
        <v/>
      </c>
      <c r="CU207" s="36" t="str">
        <f ca="true">+IF(OFFSET('Sanitation Data'!$E$29,0,10*ROW('Sanitation Data'!E201))="","",OFFSET('Sanitation Data'!$E$29,0,10*ROW('Sanitation Data'!E201)))</f>
        <v/>
      </c>
      <c r="CV207" s="36" t="str">
        <f ca="true">+IF(OFFSET('Sanitation Data'!$E$30,0,10*ROW('Sanitation Data'!E201))="","",OFFSET('Sanitation Data'!$E$30,0,10*ROW('Sanitation Data'!E201)))</f>
        <v/>
      </c>
      <c r="CW207" s="36" t="str">
        <f ca="true">+IF(OFFSET('Sanitation Data'!$E$31,0,10*ROW('Sanitation Data'!E201))="","",OFFSET('Sanitation Data'!$E$31,0,10*ROW('Sanitation Data'!E201)))</f>
        <v/>
      </c>
      <c r="CX207" s="36" t="str">
        <f ca="true">+IF(OFFSET('Sanitation Data'!$E$32,0,10*ROW('Sanitation Data'!E201))="","",OFFSET('Sanitation Data'!$E$32,0,10*ROW('Sanitation Data'!E201)))</f>
        <v/>
      </c>
      <c r="CY207" s="36" t="str">
        <f ca="true">+IF(OFFSET('Sanitation Data'!$E$33,0,10*ROW('Sanitation Data'!E201))="","",OFFSET('Sanitation Data'!$E$33,0,10*ROW('Sanitation Data'!E201)))</f>
        <v/>
      </c>
      <c r="CZ207" s="36" t="str">
        <f ca="true">+IF(OFFSET('Sanitation Data'!$F$29,0,10*ROW('Sanitation Data'!F201))="","",OFFSET('Sanitation Data'!$F$29,0,10*ROW('Sanitation Data'!F201)))</f>
        <v/>
      </c>
      <c r="DA207" s="36" t="str">
        <f ca="true">+IF(OFFSET('Sanitation Data'!$F$30,0,10*ROW('Sanitation Data'!F201))="","",OFFSET('Sanitation Data'!$F$30,0,10*ROW('Sanitation Data'!F201)))</f>
        <v/>
      </c>
      <c r="DB207" s="36" t="str">
        <f ca="true">+IF(OFFSET('Sanitation Data'!$F$31,0,10*ROW('Sanitation Data'!F201))="","",OFFSET('Sanitation Data'!$F$31,0,10*ROW('Sanitation Data'!F201)))</f>
        <v/>
      </c>
      <c r="DC207" s="36" t="str">
        <f ca="true">+IF(OFFSET('Sanitation Data'!$F$32,0,10*ROW('Sanitation Data'!F201))="","",OFFSET('Sanitation Data'!$F$32,0,10*ROW('Sanitation Data'!F201)))</f>
        <v/>
      </c>
      <c r="DD207" s="36" t="str">
        <f ca="true">+IF(OFFSET('Sanitation Data'!$F$33,0,10*ROW('Sanitation Data'!F201))="","",OFFSET('Sanitation Data'!$F$33,0,10*ROW('Sanitation Data'!F201)))</f>
        <v/>
      </c>
      <c r="DE207" s="36" t="str">
        <f ca="true">+IF(OFFSET('Sanitation Data'!$G$29,0,10*ROW('Sanitation Data'!G201))="","",OFFSET('Sanitation Data'!$G$29,0,10*ROW('Sanitation Data'!G201)))</f>
        <v/>
      </c>
      <c r="DF207" s="36" t="str">
        <f ca="true">+IF(OFFSET('Sanitation Data'!$G$30,0,10*ROW('Sanitation Data'!G201))="","",OFFSET('Sanitation Data'!$G$30,0,10*ROW('Sanitation Data'!G201)))</f>
        <v/>
      </c>
      <c r="DG207" s="36" t="str">
        <f ca="true">+IF(OFFSET('Sanitation Data'!$G$31,0,10*ROW('Sanitation Data'!G201))="","",OFFSET('Sanitation Data'!$G$31,0,10*ROW('Sanitation Data'!G201)))</f>
        <v/>
      </c>
      <c r="DH207" s="36" t="str">
        <f ca="true">+IF(OFFSET('Sanitation Data'!$G$32,0,10*ROW('Sanitation Data'!G201))="","",OFFSET('Sanitation Data'!$G$32,0,10*ROW('Sanitation Data'!G201)))</f>
        <v/>
      </c>
      <c r="DI207" s="36" t="str">
        <f ca="true">+IF(OFFSET('Sanitation Data'!$G$33,0,10*ROW('Sanitation Data'!G201))="","",OFFSET('Sanitation Data'!$G$33,0,10*ROW('Sanitation Data'!G201)))</f>
        <v/>
      </c>
      <c r="DJ207" s="36" t="str">
        <f ca="true">+IF(OFFSET('Sanitation Data'!$H$29,0,10*ROW('Sanitation Data'!H201))="","",OFFSET('Sanitation Data'!$H$29,0,10*ROW('Sanitation Data'!H201)))</f>
        <v/>
      </c>
      <c r="DK207" s="36" t="str">
        <f ca="true">+IF(OFFSET('Sanitation Data'!$H$30,0,10*ROW('Sanitation Data'!H201))="","",OFFSET('Sanitation Data'!$H$30,0,10*ROW('Sanitation Data'!H201)))</f>
        <v/>
      </c>
      <c r="DL207" s="36" t="str">
        <f ca="true">+IF(OFFSET('Sanitation Data'!$H$31,0,10*ROW('Sanitation Data'!H201))="","",OFFSET('Sanitation Data'!$H$31,0,10*ROW('Sanitation Data'!H201)))</f>
        <v/>
      </c>
      <c r="DM207" s="36" t="str">
        <f ca="true">+IF(OFFSET('Sanitation Data'!$H$32,0,10*ROW('Sanitation Data'!H201))="","",OFFSET('Sanitation Data'!$H$32,0,10*ROW('Sanitation Data'!H201)))</f>
        <v/>
      </c>
      <c r="DN207" s="36" t="str">
        <f ca="true">+IF(OFFSET('Sanitation Data'!$H$33,0,10*ROW('Sanitation Data'!H201))="","",OFFSET('Sanitation Data'!$H$33,0,10*ROW('Sanitation Data'!H201)))</f>
        <v/>
      </c>
      <c r="DO207" s="36" t="str">
        <f ca="true">+IF(OFFSET('Hygiene Data'!$C$12,0,10*ROW('Hygiene Data'!C201))="","",OFFSET('Hygiene Data'!$C$12,0,10*ROW('Hygiene Data'!C201)))</f>
        <v/>
      </c>
      <c r="DP207" s="36" t="str">
        <f ca="true">+IF(OFFSET('Hygiene Data'!$C$13,0,10*ROW('Hygiene Data'!C201))="","",OFFSET('Hygiene Data'!$C$13,0,10*ROW('Hygiene Data'!C201)))</f>
        <v/>
      </c>
      <c r="DQ207" s="36" t="str">
        <f ca="true">+IF(OFFSET('Hygiene Data'!$C$14,0,10*ROW('Hygiene Data'!C201))="","",OFFSET('Hygiene Data'!$C$14,0,10*ROW('Hygiene Data'!C201)))</f>
        <v/>
      </c>
      <c r="DR207" s="36" t="str">
        <f ca="true">+IF(OFFSET('Hygiene Data'!$D$12,0,10*ROW('Hygiene Data'!D201))="","",OFFSET('Hygiene Data'!$D$12,0,10*ROW('Hygiene Data'!D201)))</f>
        <v/>
      </c>
      <c r="DS207" s="36" t="str">
        <f ca="true">+IF(OFFSET('Hygiene Data'!$D$13,0,10*ROW('Hygiene Data'!D201))="","",OFFSET('Hygiene Data'!$D$13,0,10*ROW('Hygiene Data'!D201)))</f>
        <v/>
      </c>
      <c r="DT207" s="36" t="str">
        <f ca="true">+IF(OFFSET('Hygiene Data'!$D$14,0,10*ROW('Hygiene Data'!D201))="","",OFFSET('Hygiene Data'!$D$14,0,10*ROW('Hygiene Data'!D201)))</f>
        <v/>
      </c>
      <c r="DU207" s="36" t="str">
        <f ca="true">+IF(OFFSET('Hygiene Data'!$E$12,0,10*ROW('Hygiene Data'!E201))="","",OFFSET('Hygiene Data'!$E$12,0,10*ROW('Hygiene Data'!E201)))</f>
        <v/>
      </c>
      <c r="DV207" s="36" t="str">
        <f ca="true">+IF(OFFSET('Hygiene Data'!$E$13,0,10*ROW('Hygiene Data'!E201))="","",OFFSET('Hygiene Data'!$E$13,0,10*ROW('Hygiene Data'!E201)))</f>
        <v/>
      </c>
      <c r="DW207" s="36" t="str">
        <f ca="true">+IF(OFFSET('Hygiene Data'!$E$14,0,10*ROW('Hygiene Data'!E201))="","",OFFSET('Hygiene Data'!$E$14,0,10*ROW('Hygiene Data'!E201)))</f>
        <v/>
      </c>
      <c r="DX207" s="36" t="str">
        <f ca="true">+IF(OFFSET('Hygiene Data'!$F$12,0,10*ROW('Hygiene Data'!F201))="","",OFFSET('Hygiene Data'!$F$12,0,10*ROW('Hygiene Data'!F201)))</f>
        <v/>
      </c>
      <c r="DY207" s="36" t="str">
        <f ca="true">+IF(OFFSET('Hygiene Data'!$F$13,0,10*ROW('Hygiene Data'!F201))="","",OFFSET('Hygiene Data'!$F$13,0,10*ROW('Hygiene Data'!F201)))</f>
        <v/>
      </c>
      <c r="DZ207" s="36" t="str">
        <f ca="true">+IF(OFFSET('Hygiene Data'!$F$14,0,10*ROW('Hygiene Data'!F201))="","",OFFSET('Hygiene Data'!$F$14,0,10*ROW('Hygiene Data'!F201)))</f>
        <v/>
      </c>
      <c r="EA207" s="36" t="str">
        <f ca="true">+IF(OFFSET('Hygiene Data'!$G$12,0,10*ROW('Hygiene Data'!G201))="","",OFFSET('Hygiene Data'!$G$12,0,10*ROW('Hygiene Data'!G201)))</f>
        <v/>
      </c>
      <c r="EB207" s="36" t="str">
        <f ca="true">+IF(OFFSET('Hygiene Data'!$G$13,0,10*ROW('Hygiene Data'!G201))="","",OFFSET('Hygiene Data'!$G$13,0,10*ROW('Hygiene Data'!G201)))</f>
        <v/>
      </c>
      <c r="EC207" s="36" t="str">
        <f ca="true">+IF(OFFSET('Hygiene Data'!$G$14,0,10*ROW('Hygiene Data'!G201))="","",OFFSET('Hygiene Data'!$G$14,0,10*ROW('Hygiene Data'!G201)))</f>
        <v/>
      </c>
      <c r="ED207" s="36" t="str">
        <f ca="true">+IF(OFFSET('Hygiene Data'!$H$12,0,10*ROW('Hygiene Data'!H201))="","",OFFSET('Hygiene Data'!$H$12,0,10*ROW('Hygiene Data'!H201)))</f>
        <v/>
      </c>
      <c r="EE207" s="36" t="str">
        <f ca="true">+IF(OFFSET('Hygiene Data'!$H$13,0,10*ROW('Hygiene Data'!H201))="","",OFFSET('Hygiene Data'!$H$13,0,10*ROW('Hygiene Data'!H201)))</f>
        <v/>
      </c>
      <c r="EF207" s="36" t="str">
        <f ca="true">+IF(OFFSET('Hygiene Data'!$H$14,0,10*ROW('Hygiene Data'!H201))="","",OFFSET('Hygiene Data'!$H$14,0,10*ROW('Hygiene Data'!H201)))</f>
        <v/>
      </c>
    </row>
    <row r="208" s="48" customFormat="true" x14ac:dyDescent="0.2"/>
    <row r="209" s="48" customFormat="true" x14ac:dyDescent="0.2"/>
    <row r="210" s="48" customFormat="true" x14ac:dyDescent="0.2"/>
    <row r="211" s="48" customFormat="true" x14ac:dyDescent="0.2"/>
    <row r="212" s="48" customFormat="true" x14ac:dyDescent="0.2"/>
    <row r="213" s="48" customFormat="true" x14ac:dyDescent="0.2"/>
    <row r="214" s="48" customFormat="true" x14ac:dyDescent="0.2"/>
    <row r="215" s="48" customFormat="true" x14ac:dyDescent="0.2"/>
    <row r="216" s="48" customFormat="true" x14ac:dyDescent="0.2"/>
    <row r="217" s="48" customFormat="true" x14ac:dyDescent="0.2"/>
    <row r="218" s="48" customFormat="true" x14ac:dyDescent="0.2"/>
    <row r="219" s="48" customFormat="true" x14ac:dyDescent="0.2"/>
    <row r="220" s="48" customFormat="true" x14ac:dyDescent="0.2"/>
    <row r="221" s="48" customFormat="true" x14ac:dyDescent="0.2"/>
    <row r="222" s="48" customFormat="true" x14ac:dyDescent="0.2"/>
    <row r="223" s="48" customFormat="true" x14ac:dyDescent="0.2"/>
    <row r="224" s="48" customFormat="true" x14ac:dyDescent="0.2"/>
    <row r="225" s="48" customFormat="true" x14ac:dyDescent="0.2"/>
    <row r="226" s="48" customFormat="true" x14ac:dyDescent="0.2"/>
    <row r="227" s="48" customFormat="true" x14ac:dyDescent="0.2"/>
    <row r="228" s="48" customFormat="true" x14ac:dyDescent="0.2"/>
    <row r="229" s="48" customFormat="true" x14ac:dyDescent="0.2"/>
    <row r="230" s="48" customFormat="true" x14ac:dyDescent="0.2"/>
    <row r="231" s="48" customFormat="true" x14ac:dyDescent="0.2"/>
    <row r="232" s="48" customFormat="true" x14ac:dyDescent="0.2"/>
    <row r="233" s="48" customFormat="true" x14ac:dyDescent="0.2"/>
    <row r="234" s="48" customFormat="true" x14ac:dyDescent="0.2"/>
    <row r="235" s="48" customFormat="true" x14ac:dyDescent="0.2"/>
    <row r="236" s="48" customFormat="true" x14ac:dyDescent="0.2"/>
    <row r="237" s="48" customFormat="true" x14ac:dyDescent="0.2"/>
    <row r="238" s="48" customFormat="true" x14ac:dyDescent="0.2"/>
    <row r="239" s="48" customFormat="true" x14ac:dyDescent="0.2"/>
    <row r="240" s="48" customFormat="true" x14ac:dyDescent="0.2"/>
    <row r="241" s="48" customFormat="true" x14ac:dyDescent="0.2"/>
    <row r="242" s="48" customFormat="true" x14ac:dyDescent="0.2"/>
    <row r="243" s="48" customFormat="true" x14ac:dyDescent="0.2"/>
    <row r="244" s="48" customFormat="true" x14ac:dyDescent="0.2"/>
    <row r="245" s="48" customFormat="true" x14ac:dyDescent="0.2"/>
    <row r="246" s="48" customFormat="true" x14ac:dyDescent="0.2"/>
    <row r="247" s="48" customFormat="true" x14ac:dyDescent="0.2"/>
    <row r="248" s="48" customFormat="true" x14ac:dyDescent="0.2"/>
    <row r="249" s="48" customFormat="true" x14ac:dyDescent="0.2"/>
    <row r="250" s="48" customFormat="true" x14ac:dyDescent="0.2"/>
    <row r="251" s="48" customFormat="true" x14ac:dyDescent="0.2"/>
    <row r="252" s="48" customFormat="true" x14ac:dyDescent="0.2"/>
    <row r="253" s="48" customFormat="true" x14ac:dyDescent="0.2"/>
    <row r="254" s="48" customFormat="true" x14ac:dyDescent="0.2"/>
    <row r="255" s="48" customFormat="true" x14ac:dyDescent="0.2"/>
    <row r="256" s="48" customFormat="true" x14ac:dyDescent="0.2"/>
    <row r="257" s="48" customFormat="true" x14ac:dyDescent="0.2"/>
    <row r="258" s="48" customFormat="true" x14ac:dyDescent="0.2"/>
    <row r="259" s="48" customFormat="true" x14ac:dyDescent="0.2"/>
    <row r="260" s="48" customFormat="true" x14ac:dyDescent="0.2"/>
    <row r="261" s="48" customFormat="true" x14ac:dyDescent="0.2"/>
    <row r="262" s="48" customFormat="true" x14ac:dyDescent="0.2"/>
    <row r="263" s="48" customFormat="true" x14ac:dyDescent="0.2"/>
    <row r="264" s="48" customFormat="true" x14ac:dyDescent="0.2"/>
    <row r="265" s="48" customFormat="true" x14ac:dyDescent="0.2"/>
    <row r="266" s="48" customFormat="true" x14ac:dyDescent="0.2"/>
    <row r="267" s="48" customFormat="true" x14ac:dyDescent="0.2"/>
    <row r="268" s="48" customFormat="true" x14ac:dyDescent="0.2"/>
    <row r="269" s="48" customFormat="true" x14ac:dyDescent="0.2"/>
    <row r="270" s="48" customFormat="true" x14ac:dyDescent="0.2"/>
    <row r="271" s="48" customFormat="true" x14ac:dyDescent="0.2"/>
    <row r="272" s="48" customFormat="true" x14ac:dyDescent="0.2"/>
    <row r="273" s="48" customFormat="true" x14ac:dyDescent="0.2"/>
    <row r="274" s="48" customFormat="true" x14ac:dyDescent="0.2"/>
    <row r="275" s="48" customFormat="true" x14ac:dyDescent="0.2"/>
    <row r="276" s="48" customFormat="true" x14ac:dyDescent="0.2"/>
    <row r="277" s="48" customFormat="true" x14ac:dyDescent="0.2"/>
    <row r="278" s="48" customFormat="true" x14ac:dyDescent="0.2"/>
    <row r="279" s="48" customFormat="true" x14ac:dyDescent="0.2"/>
    <row r="280" s="48" customFormat="true" x14ac:dyDescent="0.2"/>
    <row r="281" s="48" customFormat="true" x14ac:dyDescent="0.2"/>
    <row r="282" s="48" customFormat="true" x14ac:dyDescent="0.2"/>
    <row r="283" s="48" customFormat="true" x14ac:dyDescent="0.2"/>
    <row r="284" s="48" customFormat="true" x14ac:dyDescent="0.2"/>
    <row r="285" s="48" customFormat="true" x14ac:dyDescent="0.2"/>
    <row r="286" s="48" customFormat="true" x14ac:dyDescent="0.2"/>
    <row r="287" s="48" customFormat="true" x14ac:dyDescent="0.2"/>
    <row r="288" s="48" customFormat="true" x14ac:dyDescent="0.2"/>
    <row r="289" s="48" customFormat="true" x14ac:dyDescent="0.2"/>
    <row r="290" s="48" customFormat="true" x14ac:dyDescent="0.2"/>
    <row r="291" s="48" customFormat="true" x14ac:dyDescent="0.2"/>
    <row r="292" s="48" customFormat="true" x14ac:dyDescent="0.2"/>
    <row r="293" s="48" customFormat="true" x14ac:dyDescent="0.2"/>
    <row r="294" s="48" customFormat="true" x14ac:dyDescent="0.2"/>
    <row r="295" s="48" customFormat="true" x14ac:dyDescent="0.2"/>
    <row r="296" s="48" customFormat="true" x14ac:dyDescent="0.2"/>
    <row r="297" s="48" customFormat="true" x14ac:dyDescent="0.2"/>
    <row r="298" s="48" customFormat="true" x14ac:dyDescent="0.2"/>
    <row r="299" s="48" customFormat="true" x14ac:dyDescent="0.2"/>
    <row r="300" s="48" customFormat="true" x14ac:dyDescent="0.2"/>
    <row r="301" s="48" customFormat="true" x14ac:dyDescent="0.2"/>
    <row r="302" s="48" customFormat="true" x14ac:dyDescent="0.2"/>
    <row r="303" s="48" customFormat="true" x14ac:dyDescent="0.2"/>
    <row r="304" s="48" customFormat="true" x14ac:dyDescent="0.2"/>
    <row r="305" s="48" customFormat="true" x14ac:dyDescent="0.2"/>
    <row r="306" s="48" customFormat="true" x14ac:dyDescent="0.2"/>
    <row r="307" s="48" customFormat="true" x14ac:dyDescent="0.2"/>
    <row r="308" s="48" customFormat="true" x14ac:dyDescent="0.2"/>
    <row r="309" s="48" customFormat="true" x14ac:dyDescent="0.2"/>
    <row r="310" s="48" customFormat="true" x14ac:dyDescent="0.2"/>
    <row r="311" s="48" customFormat="true" x14ac:dyDescent="0.2"/>
    <row r="312" s="48" customFormat="true" x14ac:dyDescent="0.2"/>
    <row r="313" s="48" customFormat="true" x14ac:dyDescent="0.2"/>
    <row r="314" s="48" customFormat="true" x14ac:dyDescent="0.2"/>
    <row r="315" s="48" customFormat="true" x14ac:dyDescent="0.2"/>
    <row r="316" s="48" customFormat="true" x14ac:dyDescent="0.2"/>
    <row r="317" s="48" customFormat="true" x14ac:dyDescent="0.2"/>
    <row r="318" s="48" customFormat="true" x14ac:dyDescent="0.2"/>
    <row r="319" s="48" customFormat="true" x14ac:dyDescent="0.2"/>
    <row r="320" s="48" customFormat="true" x14ac:dyDescent="0.2"/>
    <row r="321" s="48" customFormat="true" x14ac:dyDescent="0.2"/>
    <row r="322" s="48" customFormat="true" x14ac:dyDescent="0.2"/>
    <row r="323" s="48" customFormat="true" x14ac:dyDescent="0.2"/>
    <row r="324" s="48" customFormat="true" x14ac:dyDescent="0.2"/>
    <row r="325" s="48" customFormat="true" x14ac:dyDescent="0.2"/>
    <row r="326" s="48" customFormat="true" x14ac:dyDescent="0.2"/>
    <row r="327" s="48" customFormat="true" x14ac:dyDescent="0.2"/>
    <row r="328" s="48" customFormat="true" x14ac:dyDescent="0.2"/>
    <row r="329" s="48" customFormat="true" x14ac:dyDescent="0.2"/>
    <row r="330" s="48" customFormat="true" x14ac:dyDescent="0.2"/>
    <row r="331" s="48" customFormat="true" x14ac:dyDescent="0.2"/>
    <row r="332" s="48" customFormat="true" x14ac:dyDescent="0.2"/>
    <row r="333" s="48" customFormat="true" x14ac:dyDescent="0.2"/>
    <row r="334" s="48" customFormat="true" x14ac:dyDescent="0.2"/>
    <row r="335" s="48" customFormat="true" x14ac:dyDescent="0.2"/>
    <row r="336" s="48" customFormat="true" x14ac:dyDescent="0.2"/>
    <row r="337" s="48" customFormat="true" x14ac:dyDescent="0.2"/>
    <row r="338" s="48" customFormat="true" x14ac:dyDescent="0.2"/>
    <row r="339" s="48" customFormat="true" x14ac:dyDescent="0.2"/>
    <row r="340" s="48" customFormat="true" x14ac:dyDescent="0.2"/>
    <row r="341" s="48" customFormat="true" x14ac:dyDescent="0.2"/>
    <row r="342" s="48" customFormat="true" x14ac:dyDescent="0.2"/>
    <row r="343" s="48" customFormat="true" x14ac:dyDescent="0.2"/>
    <row r="344" s="48" customFormat="true" x14ac:dyDescent="0.2"/>
    <row r="345" s="48" customFormat="true" x14ac:dyDescent="0.2"/>
    <row r="346" s="48" customFormat="true" x14ac:dyDescent="0.2"/>
    <row r="347" s="48" customFormat="true" x14ac:dyDescent="0.2"/>
    <row r="348" s="48" customFormat="true" x14ac:dyDescent="0.2"/>
    <row r="349" s="48" customFormat="true" x14ac:dyDescent="0.2"/>
    <row r="350" s="48" customFormat="true" x14ac:dyDescent="0.2"/>
    <row r="351" s="48" customFormat="true" x14ac:dyDescent="0.2"/>
    <row r="352" s="48" customFormat="true" x14ac:dyDescent="0.2"/>
    <row r="353" s="48" customFormat="true" x14ac:dyDescent="0.2"/>
    <row r="354" s="48" customFormat="true" x14ac:dyDescent="0.2"/>
    <row r="355" s="48" customFormat="true" x14ac:dyDescent="0.2"/>
    <row r="356" s="48" customFormat="true" x14ac:dyDescent="0.2"/>
    <row r="357" s="48" customFormat="true" x14ac:dyDescent="0.2"/>
    <row r="358" s="48" customFormat="true" x14ac:dyDescent="0.2"/>
    <row r="359" s="48" customFormat="true" x14ac:dyDescent="0.2"/>
    <row r="360" s="48" customFormat="true" x14ac:dyDescent="0.2"/>
    <row r="361" s="48" customFormat="true" x14ac:dyDescent="0.2"/>
    <row r="362" s="48" customFormat="true" x14ac:dyDescent="0.2"/>
    <row r="363" s="48" customFormat="true" x14ac:dyDescent="0.2"/>
    <row r="364" s="48" customFormat="true" x14ac:dyDescent="0.2"/>
    <row r="365" s="48" customFormat="true" x14ac:dyDescent="0.2"/>
    <row r="366" s="48" customFormat="true" x14ac:dyDescent="0.2"/>
    <row r="367" s="48" customFormat="true" x14ac:dyDescent="0.2"/>
    <row r="368" s="48" customFormat="true" x14ac:dyDescent="0.2"/>
    <row r="369" s="48" customFormat="true" x14ac:dyDescent="0.2"/>
    <row r="370" s="48" customFormat="true" x14ac:dyDescent="0.2"/>
    <row r="371" s="48" customFormat="true" x14ac:dyDescent="0.2"/>
    <row r="372" s="48" customFormat="true" x14ac:dyDescent="0.2"/>
    <row r="373" s="48" customFormat="true" x14ac:dyDescent="0.2"/>
    <row r="374" s="48" customFormat="true" x14ac:dyDescent="0.2"/>
    <row r="375" s="48" customFormat="true" x14ac:dyDescent="0.2"/>
    <row r="376" s="48" customFormat="true" x14ac:dyDescent="0.2"/>
    <row r="377" s="48" customFormat="true" x14ac:dyDescent="0.2"/>
    <row r="378" s="48" customFormat="true" x14ac:dyDescent="0.2"/>
    <row r="379" s="48" customFormat="true" x14ac:dyDescent="0.2"/>
    <row r="380" s="48" customFormat="true" x14ac:dyDescent="0.2"/>
    <row r="381" s="48" customFormat="true" x14ac:dyDescent="0.2"/>
    <row r="382" s="48" customFormat="true" x14ac:dyDescent="0.2"/>
    <row r="383" s="48" customFormat="true" x14ac:dyDescent="0.2"/>
    <row r="384" s="48" customFormat="true" x14ac:dyDescent="0.2"/>
    <row r="385" s="48" customFormat="true" x14ac:dyDescent="0.2"/>
    <row r="386" s="48" customFormat="true" x14ac:dyDescent="0.2"/>
    <row r="387" s="48" customFormat="true" x14ac:dyDescent="0.2"/>
    <row r="388" s="48" customFormat="true" x14ac:dyDescent="0.2"/>
    <row r="389" s="48" customFormat="true" x14ac:dyDescent="0.2"/>
    <row r="390" s="48" customFormat="true" x14ac:dyDescent="0.2"/>
    <row r="391" s="48" customFormat="true" x14ac:dyDescent="0.2"/>
    <row r="392" s="48" customFormat="true" x14ac:dyDescent="0.2"/>
    <row r="393" s="48" customFormat="true" x14ac:dyDescent="0.2"/>
    <row r="394" s="48" customFormat="true" x14ac:dyDescent="0.2"/>
    <row r="395" s="48" customFormat="true" x14ac:dyDescent="0.2"/>
    <row r="396" s="48" customFormat="true" x14ac:dyDescent="0.2"/>
    <row r="397" s="48" customFormat="true" x14ac:dyDescent="0.2"/>
    <row r="398" s="48" customFormat="true" x14ac:dyDescent="0.2"/>
    <row r="399" s="48" customFormat="true" x14ac:dyDescent="0.2"/>
    <row r="400" s="48" customFormat="true" x14ac:dyDescent="0.2"/>
    <row r="401" s="48" customFormat="true" x14ac:dyDescent="0.2"/>
    <row r="402" s="48" customFormat="true" x14ac:dyDescent="0.2"/>
    <row r="403" s="48" customFormat="true" x14ac:dyDescent="0.2"/>
    <row r="404" s="48" customFormat="true" x14ac:dyDescent="0.2"/>
    <row r="405" s="48" customFormat="true" x14ac:dyDescent="0.2"/>
    <row r="406" s="48" customFormat="true" x14ac:dyDescent="0.2"/>
    <row r="407" s="48" customFormat="true" x14ac:dyDescent="0.2"/>
    <row r="408" s="48" customFormat="true" x14ac:dyDescent="0.2"/>
    <row r="409" s="48" customFormat="true" x14ac:dyDescent="0.2"/>
    <row r="410" s="48" customFormat="true" x14ac:dyDescent="0.2"/>
    <row r="411" s="48" customFormat="true" x14ac:dyDescent="0.2"/>
    <row r="412" s="48" customFormat="true" x14ac:dyDescent="0.2"/>
    <row r="413" s="48" customFormat="true" x14ac:dyDescent="0.2"/>
    <row r="414" s="48" customFormat="true" x14ac:dyDescent="0.2"/>
    <row r="415" s="48" customFormat="true" x14ac:dyDescent="0.2"/>
    <row r="416" s="48" customFormat="true" x14ac:dyDescent="0.2"/>
    <row r="417" s="48" customFormat="true" x14ac:dyDescent="0.2"/>
    <row r="418" s="48" customFormat="true" x14ac:dyDescent="0.2"/>
    <row r="419" s="48" customFormat="true" x14ac:dyDescent="0.2"/>
    <row r="420" s="48" customFormat="true" x14ac:dyDescent="0.2"/>
    <row r="421" s="48" customFormat="true" x14ac:dyDescent="0.2"/>
    <row r="422" s="48" customFormat="true" x14ac:dyDescent="0.2"/>
    <row r="423" s="48" customFormat="true" x14ac:dyDescent="0.2"/>
    <row r="424" s="48" customFormat="true" x14ac:dyDescent="0.2"/>
    <row r="425" s="48" customFormat="true" x14ac:dyDescent="0.2"/>
    <row r="426" s="48" customFormat="true" x14ac:dyDescent="0.2"/>
    <row r="427" s="48" customFormat="true" x14ac:dyDescent="0.2"/>
    <row r="428" s="48" customFormat="true" x14ac:dyDescent="0.2"/>
    <row r="429" s="48" customFormat="true" x14ac:dyDescent="0.2"/>
    <row r="430" s="48" customFormat="true" x14ac:dyDescent="0.2"/>
    <row r="431" s="48" customFormat="true" x14ac:dyDescent="0.2"/>
    <row r="432" s="48" customFormat="true" x14ac:dyDescent="0.2"/>
    <row r="433" s="48" customFormat="true" x14ac:dyDescent="0.2"/>
    <row r="434" s="48" customFormat="true" x14ac:dyDescent="0.2"/>
    <row r="435" s="48" customFormat="true" x14ac:dyDescent="0.2"/>
    <row r="436" s="48" customFormat="true" x14ac:dyDescent="0.2"/>
    <row r="437" s="48" customFormat="true" x14ac:dyDescent="0.2"/>
    <row r="438" s="48" customFormat="true" x14ac:dyDescent="0.2"/>
    <row r="439" s="48" customFormat="true" x14ac:dyDescent="0.2"/>
    <row r="440" s="48" customFormat="true" x14ac:dyDescent="0.2"/>
    <row r="441" s="48" customFormat="true" x14ac:dyDescent="0.2"/>
    <row r="442" s="48" customFormat="true" x14ac:dyDescent="0.2"/>
    <row r="443" s="48" customFormat="true" x14ac:dyDescent="0.2"/>
    <row r="444" s="48" customFormat="true" x14ac:dyDescent="0.2"/>
    <row r="445" s="48" customFormat="true" x14ac:dyDescent="0.2"/>
    <row r="446" s="48" customFormat="true" x14ac:dyDescent="0.2"/>
    <row r="447" s="48" customFormat="true" x14ac:dyDescent="0.2"/>
    <row r="448" s="48" customFormat="true" x14ac:dyDescent="0.2"/>
    <row r="449" s="48" customFormat="true" x14ac:dyDescent="0.2"/>
    <row r="450" s="48" customFormat="true" x14ac:dyDescent="0.2"/>
    <row r="451" s="48" customFormat="true" x14ac:dyDescent="0.2"/>
    <row r="452" s="48" customFormat="true" x14ac:dyDescent="0.2"/>
    <row r="453" s="48" customFormat="true" x14ac:dyDescent="0.2"/>
    <row r="454" s="48" customFormat="true" x14ac:dyDescent="0.2"/>
    <row r="455" s="48" customFormat="true" x14ac:dyDescent="0.2"/>
    <row r="456" s="48" customFormat="true" x14ac:dyDescent="0.2"/>
    <row r="457" s="48" customFormat="true" x14ac:dyDescent="0.2"/>
    <row r="458" s="48" customFormat="true" x14ac:dyDescent="0.2"/>
    <row r="459" s="48" customFormat="true" x14ac:dyDescent="0.2"/>
    <row r="460" s="48" customFormat="true" x14ac:dyDescent="0.2"/>
    <row r="461" s="48" customFormat="true" x14ac:dyDescent="0.2"/>
    <row r="462" s="48" customFormat="true" x14ac:dyDescent="0.2"/>
    <row r="463" s="48" customFormat="true" x14ac:dyDescent="0.2"/>
    <row r="464" s="48" customFormat="true" x14ac:dyDescent="0.2"/>
    <row r="465" s="48" customFormat="true" x14ac:dyDescent="0.2"/>
    <row r="466" s="48" customFormat="true" x14ac:dyDescent="0.2"/>
    <row r="467" s="48" customFormat="true" x14ac:dyDescent="0.2"/>
    <row r="468" s="48" customFormat="true" x14ac:dyDescent="0.2"/>
    <row r="469" s="48" customFormat="true" x14ac:dyDescent="0.2"/>
    <row r="470" s="48" customFormat="true" x14ac:dyDescent="0.2"/>
    <row r="471" s="48" customFormat="true" x14ac:dyDescent="0.2"/>
    <row r="472" s="48" customFormat="true" x14ac:dyDescent="0.2"/>
    <row r="473" s="48" customFormat="true" x14ac:dyDescent="0.2"/>
    <row r="474" s="48" customFormat="true" x14ac:dyDescent="0.2"/>
    <row r="475" s="48" customFormat="true" x14ac:dyDescent="0.2"/>
    <row r="476" s="48" customFormat="true" x14ac:dyDescent="0.2"/>
    <row r="477" s="48" customFormat="true" x14ac:dyDescent="0.2"/>
    <row r="478" s="48" customFormat="true" x14ac:dyDescent="0.2"/>
    <row r="479" s="48" customFormat="true" x14ac:dyDescent="0.2"/>
    <row r="480" s="48" customFormat="true" x14ac:dyDescent="0.2"/>
    <row r="481" s="48" customFormat="true" x14ac:dyDescent="0.2"/>
    <row r="482" s="48" customFormat="true" x14ac:dyDescent="0.2"/>
    <row r="483" s="48" customFormat="true" x14ac:dyDescent="0.2"/>
    <row r="484" s="48" customFormat="true" x14ac:dyDescent="0.2"/>
    <row r="485" s="48" customFormat="true" x14ac:dyDescent="0.2"/>
    <row r="486" s="48" customFormat="true" x14ac:dyDescent="0.2"/>
    <row r="487" s="48" customFormat="true" x14ac:dyDescent="0.2"/>
    <row r="488" s="48" customFormat="true" x14ac:dyDescent="0.2"/>
    <row r="489" s="48" customFormat="true" x14ac:dyDescent="0.2"/>
    <row r="490" s="48" customFormat="true" x14ac:dyDescent="0.2"/>
    <row r="491" s="48" customFormat="true" x14ac:dyDescent="0.2"/>
    <row r="492" s="48" customFormat="true" x14ac:dyDescent="0.2"/>
    <row r="493" s="48" customFormat="true" x14ac:dyDescent="0.2"/>
    <row r="494" s="48" customFormat="true" x14ac:dyDescent="0.2"/>
    <row r="495" s="48" customFormat="true" x14ac:dyDescent="0.2"/>
    <row r="496" s="48" customFormat="true" x14ac:dyDescent="0.2"/>
    <row r="497" s="48" customFormat="true" x14ac:dyDescent="0.2"/>
    <row r="498" s="48" customFormat="true" x14ac:dyDescent="0.2"/>
    <row r="499" s="48" customFormat="true" x14ac:dyDescent="0.2"/>
    <row r="500" s="48" customFormat="true" x14ac:dyDescent="0.2"/>
    <row r="501" s="48" customFormat="true" x14ac:dyDescent="0.2"/>
    <row r="502" s="48" customFormat="true" x14ac:dyDescent="0.2"/>
    <row r="503" s="48" customFormat="true" x14ac:dyDescent="0.2"/>
    <row r="504" s="48" customFormat="true" x14ac:dyDescent="0.2"/>
    <row r="505" s="48" customFormat="true" x14ac:dyDescent="0.2"/>
    <row r="506" s="48" customFormat="true" x14ac:dyDescent="0.2"/>
    <row r="507" s="48" customFormat="true" x14ac:dyDescent="0.2"/>
    <row r="508" s="48" customFormat="true" x14ac:dyDescent="0.2"/>
    <row r="509" s="48" customFormat="true" x14ac:dyDescent="0.2"/>
    <row r="510" s="48" customFormat="true" x14ac:dyDescent="0.2"/>
    <row r="511" s="48" customFormat="true" x14ac:dyDescent="0.2"/>
    <row r="512" s="48" customFormat="true" x14ac:dyDescent="0.2"/>
    <row r="513" s="48" customFormat="true" x14ac:dyDescent="0.2"/>
    <row r="514" s="48" customFormat="true" x14ac:dyDescent="0.2"/>
    <row r="515" s="48" customFormat="true" x14ac:dyDescent="0.2"/>
    <row r="516" s="48" customFormat="true" x14ac:dyDescent="0.2"/>
    <row r="517" s="48" customFormat="true" x14ac:dyDescent="0.2"/>
    <row r="518" s="48" customFormat="true" x14ac:dyDescent="0.2"/>
    <row r="519" s="48" customFormat="true" x14ac:dyDescent="0.2"/>
    <row r="520" s="48" customFormat="true" x14ac:dyDescent="0.2"/>
    <row r="521" s="48" customFormat="true" x14ac:dyDescent="0.2"/>
    <row r="522" s="48" customFormat="true" x14ac:dyDescent="0.2"/>
    <row r="523" s="48" customFormat="true" x14ac:dyDescent="0.2"/>
    <row r="524" s="48" customFormat="true" x14ac:dyDescent="0.2"/>
    <row r="525" s="48" customFormat="true" x14ac:dyDescent="0.2"/>
    <row r="526" s="48" customFormat="true" x14ac:dyDescent="0.2"/>
    <row r="527" s="48" customFormat="true" x14ac:dyDescent="0.2"/>
    <row r="528" s="48" customFormat="true" x14ac:dyDescent="0.2"/>
    <row r="529" s="48" customFormat="true" x14ac:dyDescent="0.2"/>
    <row r="530" s="48" customFormat="true" x14ac:dyDescent="0.2"/>
    <row r="531" s="48" customFormat="true" x14ac:dyDescent="0.2"/>
    <row r="532" s="48" customFormat="true" x14ac:dyDescent="0.2"/>
    <row r="533" s="48" customFormat="true" x14ac:dyDescent="0.2"/>
    <row r="534" s="48" customFormat="true" x14ac:dyDescent="0.2"/>
    <row r="535" s="48" customFormat="true" x14ac:dyDescent="0.2"/>
    <row r="536" s="48" customFormat="true" x14ac:dyDescent="0.2"/>
    <row r="537" s="48" customFormat="true" x14ac:dyDescent="0.2"/>
    <row r="538" s="48" customFormat="true" x14ac:dyDescent="0.2"/>
    <row r="539" s="48" customFormat="true" x14ac:dyDescent="0.2"/>
    <row r="540" s="48" customFormat="true" x14ac:dyDescent="0.2"/>
    <row r="541" s="48" customFormat="true" x14ac:dyDescent="0.2"/>
    <row r="542" s="48" customFormat="true" x14ac:dyDescent="0.2"/>
    <row r="543" s="48" customFormat="true" x14ac:dyDescent="0.2"/>
    <row r="544" s="48" customFormat="true" x14ac:dyDescent="0.2"/>
    <row r="545" s="48" customFormat="true" x14ac:dyDescent="0.2"/>
    <row r="546" s="48" customFormat="true" x14ac:dyDescent="0.2"/>
    <row r="547" s="48" customFormat="true" x14ac:dyDescent="0.2"/>
    <row r="548" s="48" customFormat="true" x14ac:dyDescent="0.2"/>
    <row r="549" s="48" customFormat="true" x14ac:dyDescent="0.2"/>
    <row r="550" s="48" customFormat="true" x14ac:dyDescent="0.2"/>
    <row r="551" s="48" customFormat="true" x14ac:dyDescent="0.2"/>
    <row r="552" s="48" customFormat="true" x14ac:dyDescent="0.2"/>
    <row r="553" s="48" customFormat="true" x14ac:dyDescent="0.2"/>
    <row r="554" s="48" customFormat="true" x14ac:dyDescent="0.2"/>
    <row r="555" s="48" customFormat="true" x14ac:dyDescent="0.2"/>
    <row r="556" s="48" customFormat="true" x14ac:dyDescent="0.2"/>
    <row r="557" s="48" customFormat="true" x14ac:dyDescent="0.2"/>
    <row r="558" s="48" customFormat="true" x14ac:dyDescent="0.2"/>
    <row r="559" s="48" customFormat="true" x14ac:dyDescent="0.2"/>
    <row r="560" s="48" customFormat="true" x14ac:dyDescent="0.2"/>
    <row r="561" s="48" customFormat="true" x14ac:dyDescent="0.2"/>
    <row r="562" s="48" customFormat="true" x14ac:dyDescent="0.2"/>
    <row r="563" s="48" customFormat="true" x14ac:dyDescent="0.2"/>
    <row r="564" s="48" customFormat="true" x14ac:dyDescent="0.2"/>
    <row r="565" s="48" customFormat="true" x14ac:dyDescent="0.2"/>
    <row r="566" s="48" customFormat="true" x14ac:dyDescent="0.2"/>
    <row r="567" s="48" customFormat="true" x14ac:dyDescent="0.2"/>
    <row r="568" s="48" customFormat="true" x14ac:dyDescent="0.2"/>
    <row r="569" s="48" customFormat="true" x14ac:dyDescent="0.2"/>
    <row r="570" s="48" customFormat="true" x14ac:dyDescent="0.2"/>
    <row r="571" s="48" customFormat="true" x14ac:dyDescent="0.2"/>
    <row r="572" s="48" customFormat="true" x14ac:dyDescent="0.2"/>
    <row r="573" s="48" customFormat="true" x14ac:dyDescent="0.2"/>
    <row r="574" s="48" customFormat="true" x14ac:dyDescent="0.2"/>
    <row r="575" s="48" customFormat="true" x14ac:dyDescent="0.2"/>
    <row r="576" s="48" customFormat="true" x14ac:dyDescent="0.2"/>
    <row r="577" s="48" customFormat="true" x14ac:dyDescent="0.2"/>
    <row r="578" s="48" customFormat="true" x14ac:dyDescent="0.2"/>
    <row r="579" s="48" customFormat="true" x14ac:dyDescent="0.2"/>
    <row r="580" s="48" customFormat="true" x14ac:dyDescent="0.2"/>
    <row r="581" s="48" customFormat="true" x14ac:dyDescent="0.2"/>
    <row r="582" s="48" customFormat="true" x14ac:dyDescent="0.2"/>
    <row r="583" s="48" customFormat="true" x14ac:dyDescent="0.2"/>
    <row r="584" s="48" customFormat="true" x14ac:dyDescent="0.2"/>
    <row r="585" s="48" customFormat="true" x14ac:dyDescent="0.2"/>
    <row r="586" s="48" customFormat="true" x14ac:dyDescent="0.2"/>
    <row r="587" s="48" customFormat="true" x14ac:dyDescent="0.2"/>
    <row r="588" s="48" customFormat="true" x14ac:dyDescent="0.2"/>
    <row r="589" s="48" customFormat="true" x14ac:dyDescent="0.2"/>
    <row r="590" s="48" customFormat="true" x14ac:dyDescent="0.2"/>
    <row r="591" s="48" customFormat="true" x14ac:dyDescent="0.2"/>
    <row r="592" s="48" customFormat="true" x14ac:dyDescent="0.2"/>
    <row r="593" s="48" customFormat="true" x14ac:dyDescent="0.2"/>
    <row r="594" s="48" customFormat="true" x14ac:dyDescent="0.2"/>
    <row r="595" s="48" customFormat="true" x14ac:dyDescent="0.2"/>
    <row r="596" s="48" customFormat="true" x14ac:dyDescent="0.2"/>
    <row r="597" s="48" customFormat="true" x14ac:dyDescent="0.2"/>
    <row r="598" s="48" customFormat="true" x14ac:dyDescent="0.2"/>
    <row r="599" s="48" customFormat="true" x14ac:dyDescent="0.2"/>
    <row r="600" s="48" customFormat="true" x14ac:dyDescent="0.2"/>
    <row r="601" s="48" customFormat="true" x14ac:dyDescent="0.2"/>
    <row r="602" s="48" customFormat="true" x14ac:dyDescent="0.2"/>
    <row r="603" s="48" customFormat="true" x14ac:dyDescent="0.2"/>
    <row r="604" s="48" customFormat="true" x14ac:dyDescent="0.2"/>
    <row r="605" s="48" customFormat="true" x14ac:dyDescent="0.2"/>
    <row r="606" s="48" customFormat="true" x14ac:dyDescent="0.2"/>
    <row r="607" s="48" customFormat="true" x14ac:dyDescent="0.2"/>
    <row r="608" s="48" customFormat="true" x14ac:dyDescent="0.2"/>
    <row r="609" s="48" customFormat="true" x14ac:dyDescent="0.2"/>
    <row r="610" s="48" customFormat="true" x14ac:dyDescent="0.2"/>
    <row r="611" s="48" customFormat="true" x14ac:dyDescent="0.2"/>
    <row r="612" s="48" customFormat="true" x14ac:dyDescent="0.2"/>
    <row r="613" s="48" customFormat="true" x14ac:dyDescent="0.2"/>
    <row r="614" s="48" customFormat="true" x14ac:dyDescent="0.2"/>
    <row r="615" s="48" customFormat="true" x14ac:dyDescent="0.2"/>
    <row r="616" s="48" customFormat="true" x14ac:dyDescent="0.2"/>
    <row r="617" s="48" customFormat="true" x14ac:dyDescent="0.2"/>
    <row r="618" s="48" customFormat="true" x14ac:dyDescent="0.2"/>
    <row r="619" s="48" customFormat="true" x14ac:dyDescent="0.2"/>
    <row r="620" s="48" customFormat="true" x14ac:dyDescent="0.2"/>
    <row r="621" s="48" customFormat="true" x14ac:dyDescent="0.2"/>
    <row r="622" s="48" customFormat="true" x14ac:dyDescent="0.2"/>
    <row r="623" s="48" customFormat="true" x14ac:dyDescent="0.2"/>
    <row r="624" s="48" customFormat="true" x14ac:dyDescent="0.2"/>
    <row r="625" s="48" customFormat="true" x14ac:dyDescent="0.2"/>
    <row r="626" s="48" customFormat="true" x14ac:dyDescent="0.2"/>
    <row r="627" s="48" customFormat="true" x14ac:dyDescent="0.2"/>
    <row r="628" s="48" customFormat="true" x14ac:dyDescent="0.2"/>
    <row r="629" s="48" customFormat="true" x14ac:dyDescent="0.2"/>
    <row r="630" s="48" customFormat="true" x14ac:dyDescent="0.2"/>
    <row r="631" s="48" customFormat="true" x14ac:dyDescent="0.2"/>
    <row r="632" s="48" customFormat="true" x14ac:dyDescent="0.2"/>
    <row r="633" s="48" customFormat="true" x14ac:dyDescent="0.2"/>
    <row r="634" s="48" customFormat="true" x14ac:dyDescent="0.2"/>
    <row r="635" s="48"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31" customWidth="true"/>
    <col min="2" max="2" width="29.75" customWidth="true"/>
    <col min="3" max="8" width="7.875" customWidth="true"/>
    <col min="9" max="10" width="1.125" customWidth="true"/>
    <col min="11" max="11" width="24.625" style="331" customWidth="true"/>
    <col min="12" max="12" width="29.75" customWidth="true"/>
    <col min="13" max="18" width="7.875" customWidth="true"/>
    <col min="19" max="20" width="1.125" customWidth="true"/>
    <col min="21" max="21" width="24.625" style="331" customWidth="true"/>
    <col min="22" max="22" width="29.75" customWidth="true"/>
    <col min="23" max="28" width="7.875" customWidth="true"/>
    <col min="29" max="30" width="1.125" customWidth="true"/>
    <col min="31" max="31" width="24.625" style="331" customWidth="true"/>
    <col min="32" max="32" width="29.75" customWidth="true"/>
    <col min="33" max="38" width="7.875" customWidth="true"/>
    <col min="39" max="40" width="1.125" customWidth="true"/>
    <col min="41" max="41" width="24.625" style="331" customWidth="true"/>
    <col min="42" max="42" width="29.75" customWidth="true"/>
    <col min="43" max="48" width="7.875" customWidth="true"/>
    <col min="49" max="50" width="1.125" customWidth="true"/>
    <col min="51" max="51" width="24.625" style="331" customWidth="true"/>
    <col min="52" max="52" width="29.75" style="331" customWidth="true"/>
    <col min="53" max="58" width="7.875" style="331" customWidth="true"/>
    <col min="59" max="60" width="1.125" customWidth="true"/>
    <col min="61" max="61" width="24.625" style="331" customWidth="true"/>
    <col min="62" max="62" width="29.75" customWidth="true"/>
    <col min="63" max="68" width="7.875" customWidth="true"/>
    <col min="69" max="70" width="1.125" customWidth="true"/>
    <col min="71" max="71" width="24.625" style="331" customWidth="true"/>
    <col min="72" max="72" width="29.75" customWidth="true"/>
    <col min="73" max="78" width="7.875" customWidth="true"/>
    <col min="79" max="80" width="1.125" customWidth="true"/>
    <col min="81" max="81" width="24.625" style="331" customWidth="true"/>
    <col min="82" max="82" width="29.75" customWidth="true"/>
    <col min="83" max="88" width="7.875" customWidth="true"/>
    <col min="89" max="90" width="1.125" customWidth="true"/>
    <col min="91" max="91" width="24.625" style="331" customWidth="true"/>
    <col min="92" max="92" width="29.75" customWidth="true"/>
    <col min="93" max="98" width="7.875" customWidth="true"/>
    <col min="99" max="100" width="1.125" customWidth="true"/>
    <col min="101" max="101" width="24.625" style="331" customWidth="true"/>
    <col min="102" max="102" width="29.75" customWidth="true"/>
    <col min="103" max="108" width="7.875" customWidth="true"/>
    <col min="109" max="110" width="1.125" customWidth="true"/>
    <col min="111" max="111" width="24.625" style="331" customWidth="true"/>
    <col min="112" max="112" width="29.75" customWidth="true"/>
    <col min="113" max="118" width="7.875" customWidth="true"/>
    <col min="119" max="120" width="1.125" customWidth="true"/>
    <col min="121" max="121" width="24.625" style="331" customWidth="true"/>
    <col min="122" max="122" width="29.75" customWidth="true"/>
    <col min="123" max="128" width="7.875" customWidth="true"/>
    <col min="129" max="130" width="1.125" customWidth="true"/>
    <col min="131" max="131" width="24.625" style="331" customWidth="true"/>
    <col min="132" max="132" width="29.75" customWidth="true"/>
    <col min="133" max="138" width="7.875" customWidth="true"/>
    <col min="139" max="140" width="1.125" customWidth="true"/>
    <col min="141" max="141" width="24.625" style="331" customWidth="true"/>
    <col min="142" max="142" width="29.75" customWidth="true"/>
    <col min="143" max="148" width="7.875" customWidth="true"/>
    <col min="149" max="150" width="1.125" customWidth="true"/>
    <col min="151" max="151" width="24.625" style="331" customWidth="true"/>
    <col min="152" max="152" width="29.75" customWidth="true"/>
    <col min="153" max="158" width="7.875" customWidth="true"/>
    <col min="159" max="160" width="1.125" customWidth="true"/>
    <col min="161" max="161" width="24.625" style="331" customWidth="true"/>
    <col min="162" max="162" width="29.75" customWidth="true"/>
    <col min="163" max="168" width="7.875" customWidth="true"/>
    <col min="169" max="170" width="1.125" customWidth="true"/>
    <col min="171" max="171" width="24.625" style="331" customWidth="true"/>
    <col min="172" max="172" width="29.75" customWidth="true"/>
    <col min="173" max="178" width="7.875" customWidth="true"/>
    <col min="179" max="180" width="1.125" customWidth="true"/>
    <col min="181" max="181" width="24.625" style="331" customWidth="true"/>
    <col min="182" max="182" width="29.75" customWidth="true"/>
    <col min="183" max="188" width="7.875" customWidth="true"/>
    <col min="189" max="190" width="1.125" customWidth="true"/>
    <col min="191" max="191" width="24.625" style="331" customWidth="true"/>
    <col min="192" max="192" width="29.75" customWidth="true"/>
    <col min="193" max="198" width="7.875" customWidth="true"/>
    <col min="199" max="200" width="1.125" customWidth="true"/>
    <col min="201" max="201" width="24.625" style="331" customWidth="true"/>
    <col min="202" max="202" width="29.75" customWidth="true"/>
    <col min="203" max="208" width="7.875" customWidth="true"/>
    <col min="209" max="210" width="1.125" customWidth="true"/>
    <col min="211" max="211" width="24.625" style="331" customWidth="true"/>
    <col min="212" max="212" width="29.75" customWidth="true"/>
    <col min="213" max="218" width="7.875" customWidth="true"/>
    <col min="219" max="220" width="1.125" customWidth="true"/>
    <col min="221" max="221" width="24.625" style="331" customWidth="true"/>
    <col min="222" max="222" width="29.75" customWidth="true"/>
    <col min="223" max="228" width="7.875" customWidth="true"/>
    <col min="229" max="230" width="1.125" customWidth="true"/>
    <col min="231" max="231" width="24.625" style="331" customWidth="true"/>
    <col min="232" max="232" width="29.75" customWidth="true"/>
    <col min="233" max="238" width="7.875" customWidth="true"/>
    <col min="239" max="240" width="1.125" customWidth="true"/>
  </cols>
  <sheetData>
    <row r="1" ht="15.75" customHeight="true" x14ac:dyDescent="0.25">
      <c r="A1" s="341" t="s">
        <v>29</v>
      </c>
      <c r="B1" s="450" t="s">
        <v>252</v>
      </c>
      <c r="C1" s="589" t="s">
        <v>180</v>
      </c>
      <c r="D1" s="590"/>
      <c r="E1" s="590"/>
      <c r="F1" s="590"/>
      <c r="G1" s="590"/>
      <c r="H1" s="591"/>
      <c r="I1" s="11"/>
      <c r="J1" s="11"/>
      <c r="K1" s="341" t="s">
        <v>29</v>
      </c>
      <c r="L1" s="450" t="s">
        <v>253</v>
      </c>
      <c r="M1" s="589" t="s">
        <v>180</v>
      </c>
      <c r="N1" s="590"/>
      <c r="O1" s="590"/>
      <c r="P1" s="590"/>
      <c r="Q1" s="590"/>
      <c r="R1" s="591"/>
      <c r="S1" s="11"/>
      <c r="T1" s="11"/>
      <c r="U1" s="341" t="s">
        <v>29</v>
      </c>
      <c r="V1" s="450" t="s">
        <v>256</v>
      </c>
      <c r="W1" s="589" t="s">
        <v>180</v>
      </c>
      <c r="X1" s="590"/>
      <c r="Y1" s="590"/>
      <c r="Z1" s="590"/>
      <c r="AA1" s="590"/>
      <c r="AB1" s="591"/>
      <c r="AC1" s="11"/>
      <c r="AD1" s="11"/>
      <c r="AE1" s="341" t="s">
        <v>29</v>
      </c>
      <c r="AF1" s="450" t="s">
        <v>258</v>
      </c>
      <c r="AG1" s="589" t="s">
        <v>180</v>
      </c>
      <c r="AH1" s="590"/>
      <c r="AI1" s="590"/>
      <c r="AJ1" s="590"/>
      <c r="AK1" s="590"/>
      <c r="AL1" s="591"/>
      <c r="AM1" s="11"/>
      <c r="AN1" s="11"/>
      <c r="AO1" s="341" t="s">
        <v>29</v>
      </c>
      <c r="AP1" s="450" t="s">
        <v>260</v>
      </c>
      <c r="AQ1" s="589" t="s">
        <v>180</v>
      </c>
      <c r="AR1" s="590"/>
      <c r="AS1" s="590"/>
      <c r="AT1" s="590"/>
      <c r="AU1" s="590"/>
      <c r="AV1" s="591"/>
      <c r="AW1" s="11"/>
      <c r="AX1" s="11"/>
      <c r="AY1" s="341" t="s">
        <v>29</v>
      </c>
      <c r="AZ1" s="450" t="s">
        <v>262</v>
      </c>
      <c r="BA1" s="589" t="s">
        <v>180</v>
      </c>
      <c r="BB1" s="590"/>
      <c r="BC1" s="590"/>
      <c r="BD1" s="590"/>
      <c r="BE1" s="590"/>
      <c r="BF1" s="591"/>
      <c r="BG1" s="11"/>
      <c r="BH1" s="11"/>
      <c r="BI1" s="341" t="s">
        <v>29</v>
      </c>
      <c r="BJ1" s="450" t="s">
        <v>264</v>
      </c>
      <c r="BK1" s="589" t="s">
        <v>180</v>
      </c>
      <c r="BL1" s="590"/>
      <c r="BM1" s="590"/>
      <c r="BN1" s="590"/>
      <c r="BO1" s="590"/>
      <c r="BP1" s="591"/>
      <c r="BQ1" s="11"/>
      <c r="BR1" s="11"/>
      <c r="BS1" s="341" t="s">
        <v>29</v>
      </c>
      <c r="BT1" s="450" t="s">
        <v>266</v>
      </c>
      <c r="BU1" s="589" t="s">
        <v>180</v>
      </c>
      <c r="BV1" s="590"/>
      <c r="BW1" s="590"/>
      <c r="BX1" s="590"/>
      <c r="BY1" s="590"/>
      <c r="BZ1" s="591"/>
      <c r="CA1" s="11"/>
      <c r="CB1" s="11"/>
      <c r="CC1" s="341" t="s">
        <v>29</v>
      </c>
      <c r="CD1" s="450" t="s">
        <v>268</v>
      </c>
      <c r="CE1" s="589" t="s">
        <v>180</v>
      </c>
      <c r="CF1" s="590"/>
      <c r="CG1" s="590"/>
      <c r="CH1" s="590"/>
      <c r="CI1" s="590"/>
      <c r="CJ1" s="591"/>
      <c r="CK1" s="11"/>
      <c r="CL1" s="11"/>
      <c r="CM1" s="341" t="s">
        <v>29</v>
      </c>
      <c r="CN1" s="450" t="s">
        <v>270</v>
      </c>
      <c r="CO1" s="589" t="s">
        <v>180</v>
      </c>
      <c r="CP1" s="590"/>
      <c r="CQ1" s="590"/>
      <c r="CR1" s="590"/>
      <c r="CS1" s="590"/>
      <c r="CT1" s="591"/>
      <c r="CU1" s="11"/>
      <c r="CV1" s="11"/>
      <c r="CW1" s="341" t="s">
        <v>29</v>
      </c>
      <c r="CX1" s="456" t="s">
        <v>284</v>
      </c>
      <c r="CY1" s="589" t="s">
        <v>180</v>
      </c>
      <c r="CZ1" s="590"/>
      <c r="DA1" s="590"/>
      <c r="DB1" s="590"/>
      <c r="DC1" s="590"/>
      <c r="DD1" s="591"/>
      <c r="DE1" s="11"/>
      <c r="DF1" s="11"/>
      <c r="DG1" s="341" t="s">
        <v>29</v>
      </c>
      <c r="DH1" s="456" t="s">
        <v>179</v>
      </c>
      <c r="DI1" s="589" t="s">
        <v>180</v>
      </c>
      <c r="DJ1" s="590"/>
      <c r="DK1" s="590"/>
      <c r="DL1" s="590"/>
      <c r="DM1" s="590"/>
      <c r="DN1" s="591"/>
      <c r="DO1" s="11"/>
      <c r="DP1" s="11"/>
      <c r="DQ1" s="341" t="s">
        <v>29</v>
      </c>
      <c r="DR1" s="456" t="s">
        <v>181</v>
      </c>
      <c r="DS1" s="589" t="s">
        <v>180</v>
      </c>
      <c r="DT1" s="589"/>
      <c r="DU1" s="589"/>
      <c r="DV1" s="589"/>
      <c r="DW1" s="589"/>
      <c r="DX1" s="600"/>
      <c r="DY1" s="11"/>
      <c r="DZ1" s="11"/>
      <c r="EA1" s="341" t="s">
        <v>29</v>
      </c>
      <c r="EB1" s="456" t="s">
        <v>182</v>
      </c>
      <c r="EC1" s="589" t="s">
        <v>180</v>
      </c>
      <c r="ED1" s="589"/>
      <c r="EE1" s="589"/>
      <c r="EF1" s="589"/>
      <c r="EG1" s="589"/>
      <c r="EH1" s="600"/>
      <c r="EI1" s="11"/>
      <c r="EJ1" s="11"/>
      <c r="EK1" s="341" t="s">
        <v>29</v>
      </c>
      <c r="EL1" s="456" t="s">
        <v>183</v>
      </c>
      <c r="EM1" s="589" t="s">
        <v>180</v>
      </c>
      <c r="EN1" s="589"/>
      <c r="EO1" s="589"/>
      <c r="EP1" s="589"/>
      <c r="EQ1" s="589"/>
      <c r="ER1" s="600"/>
      <c r="ES1" s="11"/>
      <c r="ET1" s="11"/>
      <c r="EU1" s="341" t="s">
        <v>29</v>
      </c>
      <c r="EV1" s="456" t="s">
        <v>184</v>
      </c>
      <c r="EW1" s="589" t="s">
        <v>180</v>
      </c>
      <c r="EX1" s="589"/>
      <c r="EY1" s="589"/>
      <c r="EZ1" s="589"/>
      <c r="FA1" s="589"/>
      <c r="FB1" s="600"/>
      <c r="FC1" s="11"/>
      <c r="FD1" s="11"/>
      <c r="FE1" s="341" t="s">
        <v>29</v>
      </c>
      <c r="FF1" s="456" t="s">
        <v>185</v>
      </c>
      <c r="FG1" s="589" t="s">
        <v>180</v>
      </c>
      <c r="FH1" s="589"/>
      <c r="FI1" s="589"/>
      <c r="FJ1" s="589"/>
      <c r="FK1" s="589"/>
      <c r="FL1" s="600"/>
      <c r="FM1" s="11"/>
      <c r="FN1" s="11"/>
      <c r="FO1" s="341" t="s">
        <v>29</v>
      </c>
      <c r="FP1" s="456" t="s">
        <v>186</v>
      </c>
      <c r="FQ1" s="589" t="str">
        <f>DI1</f>
        <v>Ethiopia</v>
      </c>
      <c r="FR1" s="589"/>
      <c r="FS1" s="589"/>
      <c r="FT1" s="589"/>
      <c r="FU1" s="589"/>
      <c r="FV1" s="600"/>
      <c r="FW1" s="11"/>
      <c r="FX1" s="11"/>
      <c r="FY1" s="341" t="s">
        <v>29</v>
      </c>
      <c r="FZ1" s="456" t="s">
        <v>247</v>
      </c>
      <c r="GA1" s="589" t="str">
        <f>DS1</f>
        <v>Ethiopia</v>
      </c>
      <c r="GB1" s="589"/>
      <c r="GC1" s="589"/>
      <c r="GD1" s="589"/>
      <c r="GE1" s="589"/>
      <c r="GF1" s="600"/>
      <c r="GG1" s="11"/>
      <c r="GH1" s="11"/>
      <c r="GI1" s="341" t="s">
        <v>29</v>
      </c>
      <c r="GJ1" s="456" t="s">
        <v>242</v>
      </c>
      <c r="GK1" s="589" t="str">
        <f>EC1</f>
        <v>Ethiopia</v>
      </c>
      <c r="GL1" s="589"/>
      <c r="GM1" s="589"/>
      <c r="GN1" s="589"/>
      <c r="GO1" s="589"/>
      <c r="GP1" s="600"/>
      <c r="GQ1" s="11"/>
      <c r="GR1" s="11"/>
      <c r="GS1" s="341" t="s">
        <v>29</v>
      </c>
      <c r="GT1" s="456" t="s">
        <v>210</v>
      </c>
      <c r="GU1" s="589" t="str">
        <f>EM1</f>
        <v>Ethiopia</v>
      </c>
      <c r="GV1" s="589"/>
      <c r="GW1" s="589"/>
      <c r="GX1" s="589"/>
      <c r="GY1" s="589"/>
      <c r="GZ1" s="600"/>
      <c r="HA1" s="11"/>
      <c r="HB1" s="11"/>
    </row>
    <row r="2" x14ac:dyDescent="0.25">
      <c r="A2" s="342" t="s">
        <v>251</v>
      </c>
      <c r="B2" s="343"/>
      <c r="C2" s="592"/>
      <c r="D2" s="592"/>
      <c r="E2" s="592"/>
      <c r="F2" s="592"/>
      <c r="G2" s="592"/>
      <c r="H2" s="593"/>
      <c r="I2" s="11"/>
      <c r="J2" s="11"/>
      <c r="K2" s="342" t="s">
        <v>254</v>
      </c>
      <c r="L2" s="343"/>
      <c r="M2" s="592"/>
      <c r="N2" s="592"/>
      <c r="O2" s="592"/>
      <c r="P2" s="592"/>
      <c r="Q2" s="592"/>
      <c r="R2" s="593"/>
      <c r="S2" s="11"/>
      <c r="T2" s="11"/>
      <c r="U2" s="342" t="s">
        <v>255</v>
      </c>
      <c r="V2" s="343"/>
      <c r="W2" s="592"/>
      <c r="X2" s="592"/>
      <c r="Y2" s="592"/>
      <c r="Z2" s="592"/>
      <c r="AA2" s="592"/>
      <c r="AB2" s="593"/>
      <c r="AC2" s="11"/>
      <c r="AD2" s="11"/>
      <c r="AE2" s="342" t="s">
        <v>257</v>
      </c>
      <c r="AF2" s="343"/>
      <c r="AG2" s="592"/>
      <c r="AH2" s="592"/>
      <c r="AI2" s="592"/>
      <c r="AJ2" s="592"/>
      <c r="AK2" s="592"/>
      <c r="AL2" s="593"/>
      <c r="AM2" s="11"/>
      <c r="AN2" s="11"/>
      <c r="AO2" s="342" t="s">
        <v>259</v>
      </c>
      <c r="AP2" s="343"/>
      <c r="AQ2" s="592"/>
      <c r="AR2" s="592"/>
      <c r="AS2" s="592"/>
      <c r="AT2" s="592"/>
      <c r="AU2" s="592"/>
      <c r="AV2" s="593"/>
      <c r="AW2" s="11"/>
      <c r="AX2" s="11"/>
      <c r="AY2" s="342" t="s">
        <v>261</v>
      </c>
      <c r="AZ2" s="343"/>
      <c r="BA2" s="592"/>
      <c r="BB2" s="592"/>
      <c r="BC2" s="592"/>
      <c r="BD2" s="592"/>
      <c r="BE2" s="592"/>
      <c r="BF2" s="593"/>
      <c r="BG2" s="11"/>
      <c r="BH2" s="11"/>
      <c r="BI2" s="342" t="s">
        <v>263</v>
      </c>
      <c r="BJ2" s="343"/>
      <c r="BK2" s="592"/>
      <c r="BL2" s="592"/>
      <c r="BM2" s="592"/>
      <c r="BN2" s="592"/>
      <c r="BO2" s="592"/>
      <c r="BP2" s="593"/>
      <c r="BQ2" s="11"/>
      <c r="BR2" s="11"/>
      <c r="BS2" s="342" t="s">
        <v>265</v>
      </c>
      <c r="BT2" s="343"/>
      <c r="BU2" s="592"/>
      <c r="BV2" s="592"/>
      <c r="BW2" s="592"/>
      <c r="BX2" s="592"/>
      <c r="BY2" s="592"/>
      <c r="BZ2" s="593"/>
      <c r="CA2" s="11"/>
      <c r="CB2" s="11"/>
      <c r="CC2" s="342" t="s">
        <v>267</v>
      </c>
      <c r="CD2" s="343"/>
      <c r="CE2" s="592"/>
      <c r="CF2" s="592"/>
      <c r="CG2" s="592"/>
      <c r="CH2" s="592"/>
      <c r="CI2" s="592"/>
      <c r="CJ2" s="593"/>
      <c r="CK2" s="11"/>
      <c r="CL2" s="11"/>
      <c r="CM2" s="342" t="s">
        <v>269</v>
      </c>
      <c r="CN2" s="343"/>
      <c r="CO2" s="592"/>
      <c r="CP2" s="592"/>
      <c r="CQ2" s="592"/>
      <c r="CR2" s="592"/>
      <c r="CS2" s="592"/>
      <c r="CT2" s="593"/>
      <c r="CU2" s="11"/>
      <c r="CV2" s="11"/>
      <c r="CW2" s="342" t="s">
        <v>285</v>
      </c>
      <c r="CX2" s="343"/>
      <c r="CY2" s="592"/>
      <c r="CZ2" s="592"/>
      <c r="DA2" s="592"/>
      <c r="DB2" s="592"/>
      <c r="DC2" s="592"/>
      <c r="DD2" s="593"/>
      <c r="DE2" s="11"/>
      <c r="DF2" s="11"/>
      <c r="DG2" s="342" t="s">
        <v>187</v>
      </c>
      <c r="DH2" s="343"/>
      <c r="DI2" s="592"/>
      <c r="DJ2" s="592"/>
      <c r="DK2" s="592"/>
      <c r="DL2" s="592"/>
      <c r="DM2" s="592"/>
      <c r="DN2" s="593"/>
      <c r="DO2" s="11"/>
      <c r="DP2" s="11"/>
      <c r="DQ2" s="342" t="s">
        <v>188</v>
      </c>
      <c r="DR2" s="343"/>
      <c r="DS2" s="601"/>
      <c r="DT2" s="601"/>
      <c r="DU2" s="601"/>
      <c r="DV2" s="601"/>
      <c r="DW2" s="601"/>
      <c r="DX2" s="602"/>
      <c r="DY2" s="11"/>
      <c r="DZ2" s="11"/>
      <c r="EA2" s="342" t="s">
        <v>187</v>
      </c>
      <c r="EB2" s="343"/>
      <c r="EC2" s="601"/>
      <c r="ED2" s="601"/>
      <c r="EE2" s="601"/>
      <c r="EF2" s="601"/>
      <c r="EG2" s="601"/>
      <c r="EH2" s="602"/>
      <c r="EI2" s="11"/>
      <c r="EJ2" s="11"/>
      <c r="EK2" s="342" t="s">
        <v>189</v>
      </c>
      <c r="EL2" s="343"/>
      <c r="EM2" s="601"/>
      <c r="EN2" s="601"/>
      <c r="EO2" s="601"/>
      <c r="EP2" s="601"/>
      <c r="EQ2" s="601"/>
      <c r="ER2" s="602"/>
      <c r="ES2" s="11"/>
      <c r="ET2" s="11"/>
      <c r="EU2" s="342" t="s">
        <v>187</v>
      </c>
      <c r="EV2" s="343"/>
      <c r="EW2" s="601"/>
      <c r="EX2" s="601"/>
      <c r="EY2" s="601"/>
      <c r="EZ2" s="601"/>
      <c r="FA2" s="601"/>
      <c r="FB2" s="602"/>
      <c r="FC2" s="11"/>
      <c r="FD2" s="11"/>
      <c r="FE2" s="342" t="s">
        <v>190</v>
      </c>
      <c r="FF2" s="344"/>
      <c r="FG2" s="601"/>
      <c r="FH2" s="601"/>
      <c r="FI2" s="601"/>
      <c r="FJ2" s="601"/>
      <c r="FK2" s="601"/>
      <c r="FL2" s="602"/>
      <c r="FM2" s="11"/>
      <c r="FN2" s="11"/>
      <c r="FO2" s="342" t="s">
        <v>187</v>
      </c>
      <c r="FP2" s="343"/>
      <c r="FQ2" s="601"/>
      <c r="FR2" s="601"/>
      <c r="FS2" s="601"/>
      <c r="FT2" s="601"/>
      <c r="FU2" s="601"/>
      <c r="FV2" s="602"/>
      <c r="FW2" s="11"/>
      <c r="FX2" s="11"/>
      <c r="FY2" s="342" t="s">
        <v>246</v>
      </c>
      <c r="FZ2" s="343"/>
      <c r="GA2" s="601"/>
      <c r="GB2" s="601"/>
      <c r="GC2" s="601"/>
      <c r="GD2" s="601"/>
      <c r="GE2" s="601"/>
      <c r="GF2" s="602"/>
      <c r="GG2" s="11"/>
      <c r="GH2" s="11"/>
      <c r="GI2" s="342" t="s">
        <v>241</v>
      </c>
      <c r="GJ2" s="343"/>
      <c r="GK2" s="601"/>
      <c r="GL2" s="601"/>
      <c r="GM2" s="601"/>
      <c r="GN2" s="601"/>
      <c r="GO2" s="601"/>
      <c r="GP2" s="602"/>
      <c r="GQ2" s="11"/>
      <c r="GR2" s="11"/>
      <c r="GS2" s="342" t="s">
        <v>209</v>
      </c>
      <c r="GT2" s="343"/>
      <c r="GU2" s="601"/>
      <c r="GV2" s="601"/>
      <c r="GW2" s="601"/>
      <c r="GX2" s="601"/>
      <c r="GY2" s="601"/>
      <c r="GZ2" s="602"/>
      <c r="HA2" s="11"/>
      <c r="HB2" s="11"/>
    </row>
    <row r="3" x14ac:dyDescent="0.25">
      <c r="A3" s="345" t="s">
        <v>235</v>
      </c>
      <c r="B3" s="346"/>
      <c r="C3" s="594">
        <v>2000</v>
      </c>
      <c r="D3" s="595"/>
      <c r="E3" s="595"/>
      <c r="F3" s="595"/>
      <c r="G3" s="595"/>
      <c r="H3" s="596"/>
      <c r="I3" s="11"/>
      <c r="J3" s="11"/>
      <c r="K3" s="345" t="s">
        <v>235</v>
      </c>
      <c r="L3" s="346"/>
      <c r="M3" s="594">
        <v>2001</v>
      </c>
      <c r="N3" s="595"/>
      <c r="O3" s="595"/>
      <c r="P3" s="595"/>
      <c r="Q3" s="595"/>
      <c r="R3" s="596"/>
      <c r="S3" s="11"/>
      <c r="T3" s="11"/>
      <c r="U3" s="345" t="s">
        <v>235</v>
      </c>
      <c r="V3" s="346"/>
      <c r="W3" s="594">
        <v>2002</v>
      </c>
      <c r="X3" s="595"/>
      <c r="Y3" s="595"/>
      <c r="Z3" s="595"/>
      <c r="AA3" s="595"/>
      <c r="AB3" s="596"/>
      <c r="AC3" s="11"/>
      <c r="AD3" s="11"/>
      <c r="AE3" s="345" t="s">
        <v>235</v>
      </c>
      <c r="AF3" s="346"/>
      <c r="AG3" s="594">
        <v>2003</v>
      </c>
      <c r="AH3" s="595"/>
      <c r="AI3" s="595"/>
      <c r="AJ3" s="595"/>
      <c r="AK3" s="595"/>
      <c r="AL3" s="596"/>
      <c r="AM3" s="11"/>
      <c r="AN3" s="11"/>
      <c r="AO3" s="345" t="s">
        <v>235</v>
      </c>
      <c r="AP3" s="346"/>
      <c r="AQ3" s="594">
        <v>2004</v>
      </c>
      <c r="AR3" s="595"/>
      <c r="AS3" s="595"/>
      <c r="AT3" s="595"/>
      <c r="AU3" s="595"/>
      <c r="AV3" s="596"/>
      <c r="AW3" s="11"/>
      <c r="AX3" s="11"/>
      <c r="AY3" s="345" t="s">
        <v>235</v>
      </c>
      <c r="AZ3" s="346"/>
      <c r="BA3" s="594">
        <v>2005</v>
      </c>
      <c r="BB3" s="595"/>
      <c r="BC3" s="595"/>
      <c r="BD3" s="595"/>
      <c r="BE3" s="595"/>
      <c r="BF3" s="596"/>
      <c r="BG3" s="11"/>
      <c r="BH3" s="11"/>
      <c r="BI3" s="345" t="s">
        <v>235</v>
      </c>
      <c r="BJ3" s="346"/>
      <c r="BK3" s="594">
        <v>2006</v>
      </c>
      <c r="BL3" s="595"/>
      <c r="BM3" s="595"/>
      <c r="BN3" s="595"/>
      <c r="BO3" s="595"/>
      <c r="BP3" s="596"/>
      <c r="BQ3" s="11"/>
      <c r="BR3" s="11"/>
      <c r="BS3" s="345" t="s">
        <v>235</v>
      </c>
      <c r="BT3" s="346"/>
      <c r="BU3" s="594">
        <v>2007</v>
      </c>
      <c r="BV3" s="595"/>
      <c r="BW3" s="595"/>
      <c r="BX3" s="595"/>
      <c r="BY3" s="595"/>
      <c r="BZ3" s="596"/>
      <c r="CA3" s="11"/>
      <c r="CB3" s="11"/>
      <c r="CC3" s="345" t="s">
        <v>235</v>
      </c>
      <c r="CD3" s="346"/>
      <c r="CE3" s="594">
        <v>2008</v>
      </c>
      <c r="CF3" s="595"/>
      <c r="CG3" s="595"/>
      <c r="CH3" s="595"/>
      <c r="CI3" s="595"/>
      <c r="CJ3" s="596"/>
      <c r="CK3" s="11"/>
      <c r="CL3" s="11"/>
      <c r="CM3" s="345" t="s">
        <v>235</v>
      </c>
      <c r="CN3" s="346"/>
      <c r="CO3" s="594">
        <v>2009</v>
      </c>
      <c r="CP3" s="595"/>
      <c r="CQ3" s="595"/>
      <c r="CR3" s="595"/>
      <c r="CS3" s="595"/>
      <c r="CT3" s="596"/>
      <c r="CU3" s="11"/>
      <c r="CV3" s="11"/>
      <c r="CW3" s="345" t="s">
        <v>235</v>
      </c>
      <c r="CX3" s="346"/>
      <c r="CY3" s="594">
        <v>2010</v>
      </c>
      <c r="CZ3" s="595"/>
      <c r="DA3" s="595"/>
      <c r="DB3" s="595"/>
      <c r="DC3" s="595"/>
      <c r="DD3" s="596"/>
      <c r="DE3" s="11"/>
      <c r="DF3" s="11"/>
      <c r="DG3" s="345" t="s">
        <v>234</v>
      </c>
      <c r="DH3" s="346"/>
      <c r="DI3" s="594">
        <v>2010</v>
      </c>
      <c r="DJ3" s="595"/>
      <c r="DK3" s="595"/>
      <c r="DL3" s="595"/>
      <c r="DM3" s="595"/>
      <c r="DN3" s="596"/>
      <c r="DO3" s="11"/>
      <c r="DP3" s="11"/>
      <c r="DQ3" s="345" t="s">
        <v>235</v>
      </c>
      <c r="DR3" s="346"/>
      <c r="DS3" s="594">
        <v>2011</v>
      </c>
      <c r="DT3" s="594"/>
      <c r="DU3" s="594"/>
      <c r="DV3" s="594"/>
      <c r="DW3" s="594"/>
      <c r="DX3" s="603"/>
      <c r="DY3" s="11"/>
      <c r="DZ3" s="11"/>
      <c r="EA3" s="345" t="s">
        <v>234</v>
      </c>
      <c r="EB3" s="346"/>
      <c r="EC3" s="594">
        <v>2011</v>
      </c>
      <c r="ED3" s="594"/>
      <c r="EE3" s="594"/>
      <c r="EF3" s="594"/>
      <c r="EG3" s="594"/>
      <c r="EH3" s="603"/>
      <c r="EI3" s="11"/>
      <c r="EJ3" s="11"/>
      <c r="EK3" s="345" t="s">
        <v>235</v>
      </c>
      <c r="EL3" s="346"/>
      <c r="EM3" s="594">
        <v>2012</v>
      </c>
      <c r="EN3" s="594"/>
      <c r="EO3" s="594"/>
      <c r="EP3" s="594"/>
      <c r="EQ3" s="594"/>
      <c r="ER3" s="603"/>
      <c r="ES3" s="11"/>
      <c r="ET3" s="11"/>
      <c r="EU3" s="345" t="s">
        <v>234</v>
      </c>
      <c r="EV3" s="346"/>
      <c r="EW3" s="594">
        <v>2012</v>
      </c>
      <c r="EX3" s="594"/>
      <c r="EY3" s="594"/>
      <c r="EZ3" s="594"/>
      <c r="FA3" s="594"/>
      <c r="FB3" s="603"/>
      <c r="FC3" s="11"/>
      <c r="FD3" s="11"/>
      <c r="FE3" s="345" t="s">
        <v>235</v>
      </c>
      <c r="FF3" s="347"/>
      <c r="FG3" s="594">
        <v>2013</v>
      </c>
      <c r="FH3" s="594"/>
      <c r="FI3" s="594"/>
      <c r="FJ3" s="594"/>
      <c r="FK3" s="594"/>
      <c r="FL3" s="603"/>
      <c r="FM3" s="11"/>
      <c r="FN3" s="11"/>
      <c r="FO3" s="345" t="s">
        <v>234</v>
      </c>
      <c r="FP3" s="346"/>
      <c r="FQ3" s="594">
        <v>2014</v>
      </c>
      <c r="FR3" s="594"/>
      <c r="FS3" s="594"/>
      <c r="FT3" s="594"/>
      <c r="FU3" s="594"/>
      <c r="FV3" s="603"/>
      <c r="FW3" s="11"/>
      <c r="FX3" s="11"/>
      <c r="FY3" s="345" t="s">
        <v>235</v>
      </c>
      <c r="FZ3" s="346"/>
      <c r="GA3" s="594">
        <v>2014</v>
      </c>
      <c r="GB3" s="594"/>
      <c r="GC3" s="594"/>
      <c r="GD3" s="594"/>
      <c r="GE3" s="594"/>
      <c r="GF3" s="603"/>
      <c r="GG3" s="11"/>
      <c r="GH3" s="11"/>
      <c r="GI3" s="345" t="s">
        <v>235</v>
      </c>
      <c r="GJ3" s="346"/>
      <c r="GK3" s="594">
        <v>2015</v>
      </c>
      <c r="GL3" s="594"/>
      <c r="GM3" s="594"/>
      <c r="GN3" s="594"/>
      <c r="GO3" s="594"/>
      <c r="GP3" s="603"/>
      <c r="GQ3" s="11"/>
      <c r="GR3" s="11"/>
      <c r="GS3" s="345" t="s">
        <v>235</v>
      </c>
      <c r="GT3" s="346"/>
      <c r="GU3" s="594">
        <v>2016</v>
      </c>
      <c r="GV3" s="594"/>
      <c r="GW3" s="594"/>
      <c r="GX3" s="594"/>
      <c r="GY3" s="594"/>
      <c r="GZ3" s="603"/>
      <c r="HA3" s="11"/>
      <c r="HB3" s="11"/>
    </row>
    <row r="4" s="4" customFormat="true" ht="18" customHeight="true" x14ac:dyDescent="0.25">
      <c r="A4" s="348" t="s">
        <v>226</v>
      </c>
      <c r="B4" s="349" t="s">
        <v>57</v>
      </c>
      <c r="C4" s="350" t="s">
        <v>7</v>
      </c>
      <c r="D4" s="351" t="s">
        <v>1</v>
      </c>
      <c r="E4" s="351" t="s">
        <v>2</v>
      </c>
      <c r="F4" s="351" t="s">
        <v>16</v>
      </c>
      <c r="G4" s="351" t="s">
        <v>17</v>
      </c>
      <c r="H4" s="352" t="s">
        <v>18</v>
      </c>
      <c r="I4" s="26"/>
      <c r="J4" s="26"/>
      <c r="K4" s="348" t="s">
        <v>226</v>
      </c>
      <c r="L4" s="349" t="s">
        <v>57</v>
      </c>
      <c r="M4" s="350" t="s">
        <v>7</v>
      </c>
      <c r="N4" s="351" t="s">
        <v>1</v>
      </c>
      <c r="O4" s="351" t="s">
        <v>2</v>
      </c>
      <c r="P4" s="351" t="s">
        <v>16</v>
      </c>
      <c r="Q4" s="351" t="s">
        <v>17</v>
      </c>
      <c r="R4" s="352" t="s">
        <v>18</v>
      </c>
      <c r="S4" s="26"/>
      <c r="T4" s="26"/>
      <c r="U4" s="348" t="s">
        <v>226</v>
      </c>
      <c r="V4" s="349" t="s">
        <v>57</v>
      </c>
      <c r="W4" s="350" t="s">
        <v>7</v>
      </c>
      <c r="X4" s="351" t="s">
        <v>1</v>
      </c>
      <c r="Y4" s="351" t="s">
        <v>2</v>
      </c>
      <c r="Z4" s="351" t="s">
        <v>16</v>
      </c>
      <c r="AA4" s="351" t="s">
        <v>17</v>
      </c>
      <c r="AB4" s="352" t="s">
        <v>18</v>
      </c>
      <c r="AC4" s="26"/>
      <c r="AD4" s="26"/>
      <c r="AE4" s="348" t="s">
        <v>226</v>
      </c>
      <c r="AF4" s="349" t="s">
        <v>57</v>
      </c>
      <c r="AG4" s="350" t="s">
        <v>7</v>
      </c>
      <c r="AH4" s="351" t="s">
        <v>1</v>
      </c>
      <c r="AI4" s="351" t="s">
        <v>2</v>
      </c>
      <c r="AJ4" s="351" t="s">
        <v>16</v>
      </c>
      <c r="AK4" s="351" t="s">
        <v>17</v>
      </c>
      <c r="AL4" s="352" t="s">
        <v>18</v>
      </c>
      <c r="AM4" s="26"/>
      <c r="AN4" s="26"/>
      <c r="AO4" s="348" t="s">
        <v>226</v>
      </c>
      <c r="AP4" s="349" t="s">
        <v>57</v>
      </c>
      <c r="AQ4" s="350" t="s">
        <v>7</v>
      </c>
      <c r="AR4" s="351" t="s">
        <v>1</v>
      </c>
      <c r="AS4" s="351" t="s">
        <v>2</v>
      </c>
      <c r="AT4" s="351" t="s">
        <v>16</v>
      </c>
      <c r="AU4" s="351" t="s">
        <v>17</v>
      </c>
      <c r="AV4" s="352" t="s">
        <v>18</v>
      </c>
      <c r="AW4" s="26"/>
      <c r="AX4" s="26"/>
      <c r="AY4" s="348" t="s">
        <v>226</v>
      </c>
      <c r="AZ4" s="353" t="s">
        <v>57</v>
      </c>
      <c r="BA4" s="350" t="s">
        <v>7</v>
      </c>
      <c r="BB4" s="351" t="s">
        <v>1</v>
      </c>
      <c r="BC4" s="351" t="s">
        <v>2</v>
      </c>
      <c r="BD4" s="351" t="s">
        <v>16</v>
      </c>
      <c r="BE4" s="351" t="s">
        <v>17</v>
      </c>
      <c r="BF4" s="352" t="s">
        <v>18</v>
      </c>
      <c r="BG4" s="26"/>
      <c r="BH4" s="26"/>
      <c r="BI4" s="348" t="s">
        <v>226</v>
      </c>
      <c r="BJ4" s="349" t="s">
        <v>57</v>
      </c>
      <c r="BK4" s="350" t="s">
        <v>7</v>
      </c>
      <c r="BL4" s="351" t="s">
        <v>1</v>
      </c>
      <c r="BM4" s="351" t="s">
        <v>2</v>
      </c>
      <c r="BN4" s="351" t="s">
        <v>16</v>
      </c>
      <c r="BO4" s="351" t="s">
        <v>17</v>
      </c>
      <c r="BP4" s="352" t="s">
        <v>18</v>
      </c>
      <c r="BQ4" s="26"/>
      <c r="BR4" s="26"/>
      <c r="BS4" s="348" t="s">
        <v>226</v>
      </c>
      <c r="BT4" s="349" t="s">
        <v>57</v>
      </c>
      <c r="BU4" s="350" t="s">
        <v>7</v>
      </c>
      <c r="BV4" s="351" t="s">
        <v>1</v>
      </c>
      <c r="BW4" s="351" t="s">
        <v>2</v>
      </c>
      <c r="BX4" s="351" t="s">
        <v>16</v>
      </c>
      <c r="BY4" s="351" t="s">
        <v>17</v>
      </c>
      <c r="BZ4" s="352" t="s">
        <v>18</v>
      </c>
      <c r="CA4" s="26"/>
      <c r="CB4" s="26"/>
      <c r="CC4" s="348" t="s">
        <v>226</v>
      </c>
      <c r="CD4" s="349" t="s">
        <v>57</v>
      </c>
      <c r="CE4" s="350" t="s">
        <v>7</v>
      </c>
      <c r="CF4" s="351" t="s">
        <v>1</v>
      </c>
      <c r="CG4" s="351" t="s">
        <v>2</v>
      </c>
      <c r="CH4" s="351" t="s">
        <v>16</v>
      </c>
      <c r="CI4" s="351" t="s">
        <v>17</v>
      </c>
      <c r="CJ4" s="352" t="s">
        <v>18</v>
      </c>
      <c r="CK4" s="26"/>
      <c r="CL4" s="26"/>
      <c r="CM4" s="348" t="s">
        <v>226</v>
      </c>
      <c r="CN4" s="349" t="s">
        <v>57</v>
      </c>
      <c r="CO4" s="350" t="s">
        <v>7</v>
      </c>
      <c r="CP4" s="351" t="s">
        <v>1</v>
      </c>
      <c r="CQ4" s="351" t="s">
        <v>2</v>
      </c>
      <c r="CR4" s="351" t="s">
        <v>16</v>
      </c>
      <c r="CS4" s="351" t="s">
        <v>17</v>
      </c>
      <c r="CT4" s="352" t="s">
        <v>18</v>
      </c>
      <c r="CU4" s="26"/>
      <c r="CV4" s="26"/>
      <c r="CW4" s="348" t="s">
        <v>226</v>
      </c>
      <c r="CX4" s="349" t="s">
        <v>57</v>
      </c>
      <c r="CY4" s="350" t="s">
        <v>7</v>
      </c>
      <c r="CZ4" s="351" t="s">
        <v>1</v>
      </c>
      <c r="DA4" s="351" t="s">
        <v>2</v>
      </c>
      <c r="DB4" s="351" t="s">
        <v>16</v>
      </c>
      <c r="DC4" s="351" t="s">
        <v>17</v>
      </c>
      <c r="DD4" s="352" t="s">
        <v>18</v>
      </c>
      <c r="DE4" s="26"/>
      <c r="DF4" s="26"/>
      <c r="DG4" s="348" t="s">
        <v>226</v>
      </c>
      <c r="DH4" s="349" t="s">
        <v>57</v>
      </c>
      <c r="DI4" s="350" t="s">
        <v>7</v>
      </c>
      <c r="DJ4" s="351" t="s">
        <v>1</v>
      </c>
      <c r="DK4" s="351" t="s">
        <v>2</v>
      </c>
      <c r="DL4" s="351" t="s">
        <v>16</v>
      </c>
      <c r="DM4" s="351" t="s">
        <v>17</v>
      </c>
      <c r="DN4" s="352" t="s">
        <v>18</v>
      </c>
      <c r="DO4" s="26"/>
      <c r="DP4" s="26"/>
      <c r="DQ4" s="348" t="s">
        <v>226</v>
      </c>
      <c r="DR4" s="349" t="s">
        <v>57</v>
      </c>
      <c r="DS4" s="350" t="s">
        <v>7</v>
      </c>
      <c r="DT4" s="351" t="s">
        <v>1</v>
      </c>
      <c r="DU4" s="351" t="s">
        <v>2</v>
      </c>
      <c r="DV4" s="351" t="s">
        <v>16</v>
      </c>
      <c r="DW4" s="351" t="s">
        <v>17</v>
      </c>
      <c r="DX4" s="352" t="s">
        <v>18</v>
      </c>
      <c r="DY4" s="26"/>
      <c r="DZ4" s="26"/>
      <c r="EA4" s="348" t="s">
        <v>226</v>
      </c>
      <c r="EB4" s="349" t="s">
        <v>57</v>
      </c>
      <c r="EC4" s="350" t="s">
        <v>7</v>
      </c>
      <c r="ED4" s="351" t="s">
        <v>1</v>
      </c>
      <c r="EE4" s="351" t="s">
        <v>2</v>
      </c>
      <c r="EF4" s="351" t="s">
        <v>16</v>
      </c>
      <c r="EG4" s="351" t="s">
        <v>17</v>
      </c>
      <c r="EH4" s="352" t="s">
        <v>18</v>
      </c>
      <c r="EI4" s="26"/>
      <c r="EJ4" s="26"/>
      <c r="EK4" s="348" t="s">
        <v>226</v>
      </c>
      <c r="EL4" s="349" t="s">
        <v>57</v>
      </c>
      <c r="EM4" s="350" t="s">
        <v>7</v>
      </c>
      <c r="EN4" s="351" t="s">
        <v>1</v>
      </c>
      <c r="EO4" s="351" t="s">
        <v>2</v>
      </c>
      <c r="EP4" s="351" t="s">
        <v>16</v>
      </c>
      <c r="EQ4" s="351" t="s">
        <v>17</v>
      </c>
      <c r="ER4" s="352" t="s">
        <v>18</v>
      </c>
      <c r="ES4" s="26"/>
      <c r="ET4" s="26"/>
      <c r="EU4" s="348" t="s">
        <v>226</v>
      </c>
      <c r="EV4" s="349" t="s">
        <v>57</v>
      </c>
      <c r="EW4" s="350" t="s">
        <v>7</v>
      </c>
      <c r="EX4" s="351" t="s">
        <v>1</v>
      </c>
      <c r="EY4" s="351" t="s">
        <v>2</v>
      </c>
      <c r="EZ4" s="351" t="s">
        <v>16</v>
      </c>
      <c r="FA4" s="351" t="s">
        <v>17</v>
      </c>
      <c r="FB4" s="352" t="s">
        <v>18</v>
      </c>
      <c r="FC4" s="26"/>
      <c r="FD4" s="26"/>
      <c r="FE4" s="348" t="s">
        <v>226</v>
      </c>
      <c r="FF4" s="353" t="s">
        <v>57</v>
      </c>
      <c r="FG4" s="350" t="s">
        <v>7</v>
      </c>
      <c r="FH4" s="351" t="s">
        <v>1</v>
      </c>
      <c r="FI4" s="351" t="s">
        <v>2</v>
      </c>
      <c r="FJ4" s="351" t="s">
        <v>16</v>
      </c>
      <c r="FK4" s="351" t="s">
        <v>17</v>
      </c>
      <c r="FL4" s="352" t="s">
        <v>18</v>
      </c>
      <c r="FM4" s="26"/>
      <c r="FN4" s="26"/>
      <c r="FO4" s="348" t="s">
        <v>226</v>
      </c>
      <c r="FP4" s="349" t="s">
        <v>57</v>
      </c>
      <c r="FQ4" s="350" t="s">
        <v>7</v>
      </c>
      <c r="FR4" s="351" t="s">
        <v>1</v>
      </c>
      <c r="FS4" s="351" t="s">
        <v>2</v>
      </c>
      <c r="FT4" s="351" t="s">
        <v>16</v>
      </c>
      <c r="FU4" s="351" t="s">
        <v>17</v>
      </c>
      <c r="FV4" s="352" t="s">
        <v>18</v>
      </c>
      <c r="FW4" s="26"/>
      <c r="FX4" s="26"/>
      <c r="FY4" s="348" t="s">
        <v>226</v>
      </c>
      <c r="FZ4" s="349" t="s">
        <v>57</v>
      </c>
      <c r="GA4" s="350" t="s">
        <v>7</v>
      </c>
      <c r="GB4" s="351" t="s">
        <v>1</v>
      </c>
      <c r="GC4" s="351" t="s">
        <v>2</v>
      </c>
      <c r="GD4" s="351" t="s">
        <v>16</v>
      </c>
      <c r="GE4" s="351" t="s">
        <v>17</v>
      </c>
      <c r="GF4" s="352" t="s">
        <v>18</v>
      </c>
      <c r="GG4" s="26"/>
      <c r="GH4" s="26"/>
      <c r="GI4" s="348" t="s">
        <v>226</v>
      </c>
      <c r="GJ4" s="349" t="s">
        <v>57</v>
      </c>
      <c r="GK4" s="350" t="s">
        <v>7</v>
      </c>
      <c r="GL4" s="351" t="s">
        <v>1</v>
      </c>
      <c r="GM4" s="351" t="s">
        <v>2</v>
      </c>
      <c r="GN4" s="351" t="s">
        <v>16</v>
      </c>
      <c r="GO4" s="351" t="s">
        <v>17</v>
      </c>
      <c r="GP4" s="352" t="s">
        <v>18</v>
      </c>
      <c r="GQ4" s="26"/>
      <c r="GR4" s="26"/>
      <c r="GS4" s="348" t="s">
        <v>226</v>
      </c>
      <c r="GT4" s="349" t="s">
        <v>57</v>
      </c>
      <c r="GU4" s="350" t="s">
        <v>7</v>
      </c>
      <c r="GV4" s="351" t="s">
        <v>1</v>
      </c>
      <c r="GW4" s="351" t="s">
        <v>2</v>
      </c>
      <c r="GX4" s="351" t="s">
        <v>16</v>
      </c>
      <c r="GY4" s="351" t="s">
        <v>17</v>
      </c>
      <c r="GZ4" s="352" t="s">
        <v>18</v>
      </c>
      <c r="HA4" s="26"/>
      <c r="HB4" s="26"/>
      <c r="HC4" s="336"/>
      <c r="HM4" s="336"/>
      <c r="HW4" s="336"/>
    </row>
    <row r="5" s="4" customFormat="true" x14ac:dyDescent="0.25">
      <c r="A5" s="324"/>
      <c r="B5" s="15" t="s">
        <v>24</v>
      </c>
      <c r="C5" s="9">
        <f t="shared" ref="C5:H5" si="0">IF(COUNTA(C14)=0,"",C14)</f>
        <v>47.07522725341942</v>
      </c>
      <c r="D5" s="9" t="str">
        <f t="shared" si="0"/>
        <v/>
      </c>
      <c r="E5" s="9" t="str">
        <f t="shared" si="0"/>
        <v/>
      </c>
      <c r="F5" s="9" t="str">
        <f t="shared" si="0"/>
        <v/>
      </c>
      <c r="G5" s="9">
        <f t="shared" si="0"/>
        <v>47.813194081810266</v>
      </c>
      <c r="H5" s="33">
        <f t="shared" si="0"/>
        <v>20.266585365853672</v>
      </c>
      <c r="I5" s="26"/>
      <c r="J5" s="26"/>
      <c r="K5" s="324"/>
      <c r="L5" s="15" t="s">
        <v>24</v>
      </c>
      <c r="M5" s="9">
        <f t="shared" ref="M5:R5" si="1">IF(COUNTA(M14)=0,"",M14)</f>
        <v>52.24071836464455</v>
      </c>
      <c r="N5" s="9" t="str">
        <f t="shared" si="1"/>
        <v/>
      </c>
      <c r="O5" s="9" t="str">
        <f t="shared" si="1"/>
        <v/>
      </c>
      <c r="P5" s="9" t="str">
        <f t="shared" si="1"/>
        <v/>
      </c>
      <c r="Q5" s="9">
        <f t="shared" si="1"/>
        <v>53.106010186757217</v>
      </c>
      <c r="R5" s="33">
        <f t="shared" si="1"/>
        <v>20.854481132075477</v>
      </c>
      <c r="S5" s="26"/>
      <c r="T5" s="26"/>
      <c r="U5" s="324"/>
      <c r="V5" s="15" t="s">
        <v>24</v>
      </c>
      <c r="W5" s="9">
        <f t="shared" ref="W5:AB5" si="2">IF(COUNTA(W14)=0,"",W14)</f>
        <v>53.598484970585872</v>
      </c>
      <c r="X5" s="9" t="str">
        <f t="shared" si="2"/>
        <v/>
      </c>
      <c r="Y5" s="9" t="str">
        <f t="shared" si="2"/>
        <v/>
      </c>
      <c r="Z5" s="9" t="str">
        <f t="shared" si="2"/>
        <v/>
      </c>
      <c r="AA5" s="9">
        <f t="shared" si="2"/>
        <v>54.588936769702499</v>
      </c>
      <c r="AB5" s="33">
        <f t="shared" si="2"/>
        <v>20.572727272727263</v>
      </c>
      <c r="AC5" s="26"/>
      <c r="AD5" s="26"/>
      <c r="AE5" s="324"/>
      <c r="AF5" s="15" t="s">
        <v>24</v>
      </c>
      <c r="AG5" s="9">
        <f t="shared" ref="AG5:AL5" si="3">IF(COUNTA(AG14)=0,"",AG14)</f>
        <v>52.564737808284775</v>
      </c>
      <c r="AH5" s="9" t="str">
        <f t="shared" si="3"/>
        <v/>
      </c>
      <c r="AI5" s="9" t="str">
        <f t="shared" si="3"/>
        <v/>
      </c>
      <c r="AJ5" s="9" t="str">
        <f t="shared" si="3"/>
        <v/>
      </c>
      <c r="AK5" s="9">
        <f t="shared" si="3"/>
        <v>53.502875924404272</v>
      </c>
      <c r="AL5" s="33">
        <f t="shared" si="3"/>
        <v>21.290985324947599</v>
      </c>
      <c r="AM5" s="26"/>
      <c r="AN5" s="26"/>
      <c r="AO5" s="324"/>
      <c r="AP5" s="15" t="s">
        <v>24</v>
      </c>
      <c r="AQ5" s="9">
        <f t="shared" ref="AQ5:AV5" si="4">IF(COUNTA(AQ14)=0,"",AQ14)</f>
        <v>49.934355458449488</v>
      </c>
      <c r="AR5" s="9" t="str">
        <f t="shared" si="4"/>
        <v/>
      </c>
      <c r="AS5" s="9" t="str">
        <f t="shared" si="4"/>
        <v/>
      </c>
      <c r="AT5" s="9" t="str">
        <f t="shared" si="4"/>
        <v/>
      </c>
      <c r="AU5" s="9">
        <f t="shared" si="4"/>
        <v>50.871795470464633</v>
      </c>
      <c r="AV5" s="33">
        <f t="shared" si="4"/>
        <v>21.897246127366614</v>
      </c>
      <c r="AW5" s="26"/>
      <c r="AX5" s="26"/>
      <c r="AY5" s="324"/>
      <c r="AZ5" s="140" t="s">
        <v>24</v>
      </c>
      <c r="BA5" s="9">
        <f t="shared" ref="BA5:BF5" si="5">IF(COUNTA(BA14)=0,"",BA14)</f>
        <v>57.464476999707003</v>
      </c>
      <c r="BB5" s="9" t="str">
        <f t="shared" si="5"/>
        <v/>
      </c>
      <c r="BC5" s="9" t="str">
        <f t="shared" si="5"/>
        <v/>
      </c>
      <c r="BD5" s="9" t="str">
        <f t="shared" si="5"/>
        <v/>
      </c>
      <c r="BE5" s="9">
        <f t="shared" si="5"/>
        <v>58.57190698237752</v>
      </c>
      <c r="BF5" s="33">
        <f t="shared" si="5"/>
        <v>22.99745042492917</v>
      </c>
      <c r="BG5" s="26"/>
      <c r="BH5" s="26"/>
      <c r="BI5" s="324"/>
      <c r="BJ5" s="15" t="s">
        <v>24</v>
      </c>
      <c r="BK5" s="9">
        <f t="shared" ref="BK5:BP5" si="6">IF(COUNTA(BK14)=0,"",BK14)</f>
        <v>57.464476999707003</v>
      </c>
      <c r="BL5" s="9" t="str">
        <f t="shared" si="6"/>
        <v/>
      </c>
      <c r="BM5" s="9" t="str">
        <f t="shared" si="6"/>
        <v/>
      </c>
      <c r="BN5" s="9" t="str">
        <f t="shared" si="6"/>
        <v/>
      </c>
      <c r="BO5" s="9">
        <f t="shared" si="6"/>
        <v>58.57190698237752</v>
      </c>
      <c r="BP5" s="33">
        <f t="shared" si="6"/>
        <v>22.99745042492917</v>
      </c>
      <c r="BQ5" s="26"/>
      <c r="BR5" s="26"/>
      <c r="BS5" s="324"/>
      <c r="BT5" s="15" t="s">
        <v>24</v>
      </c>
      <c r="BU5" s="9">
        <f>IF(COUNTA(BU14)=0,"",BU14)</f>
        <v>65.546918378678512</v>
      </c>
      <c r="BV5" s="9" t="str">
        <f t="shared" ref="BV5:BZ5" si="7">IF(COUNTA(BV14)=0,"",BV14)</f>
        <v/>
      </c>
      <c r="BW5" s="9" t="str">
        <f t="shared" si="7"/>
        <v/>
      </c>
      <c r="BX5" s="9" t="str">
        <f t="shared" si="7"/>
        <v/>
      </c>
      <c r="BY5" s="9">
        <f t="shared" si="7"/>
        <v>66.974830590513065</v>
      </c>
      <c r="BZ5" s="33">
        <f t="shared" si="7"/>
        <v>34.558823529411768</v>
      </c>
      <c r="CA5" s="26"/>
      <c r="CB5" s="26"/>
      <c r="CC5" s="324"/>
      <c r="CD5" s="15" t="s">
        <v>24</v>
      </c>
      <c r="CE5" s="9">
        <f>IF(COUNTA(CE14)=0,"",CE14)</f>
        <v>66.114316108178883</v>
      </c>
      <c r="CF5" s="9" t="str">
        <f t="shared" ref="CF5:CJ5" si="8">IF(COUNTA(CF14)=0,"",CF14)</f>
        <v/>
      </c>
      <c r="CG5" s="9" t="str">
        <f t="shared" si="8"/>
        <v/>
      </c>
      <c r="CH5" s="9" t="str">
        <f t="shared" si="8"/>
        <v/>
      </c>
      <c r="CI5" s="9">
        <f t="shared" si="8"/>
        <v>67.697182495503981</v>
      </c>
      <c r="CJ5" s="33">
        <f t="shared" si="8"/>
        <v>32.106715731370755</v>
      </c>
      <c r="CK5" s="26"/>
      <c r="CL5" s="26"/>
      <c r="CM5" s="324"/>
      <c r="CN5" s="15" t="s">
        <v>24</v>
      </c>
      <c r="CO5" s="9">
        <f>IF(COUNTA(CO14)=0,"",CO14)</f>
        <v>64.231890643341288</v>
      </c>
      <c r="CP5" s="9" t="str">
        <f t="shared" ref="CP5:CT5" si="9">IF(COUNTA(CP14)=0,"",CP14)</f>
        <v/>
      </c>
      <c r="CQ5" s="9" t="str">
        <f t="shared" si="9"/>
        <v/>
      </c>
      <c r="CR5" s="9" t="str">
        <f t="shared" si="9"/>
        <v/>
      </c>
      <c r="CS5" s="9">
        <f t="shared" si="9"/>
        <v>65.754402665397436</v>
      </c>
      <c r="CT5" s="33">
        <f t="shared" si="9"/>
        <v>32.163742690058484</v>
      </c>
      <c r="CU5" s="26"/>
      <c r="CV5" s="26"/>
      <c r="CW5" s="324"/>
      <c r="CX5" s="15" t="s">
        <v>24</v>
      </c>
      <c r="CY5" s="9">
        <f>IF(COUNTA(CY14)=0,"",CY14)</f>
        <v>61.083300021043456</v>
      </c>
      <c r="CZ5" s="9" t="str">
        <f t="shared" ref="CZ5:DD5" si="10">IF(COUNTA(CZ14)=0,"",CZ14)</f>
        <v/>
      </c>
      <c r="DA5" s="9" t="str">
        <f t="shared" si="10"/>
        <v/>
      </c>
      <c r="DB5" s="9" t="str">
        <f t="shared" si="10"/>
        <v/>
      </c>
      <c r="DC5" s="9">
        <f t="shared" si="10"/>
        <v>62.63589477199362</v>
      </c>
      <c r="DD5" s="33">
        <f t="shared" si="10"/>
        <v>30.110701107011067</v>
      </c>
      <c r="DE5" s="26"/>
      <c r="DF5" s="26"/>
      <c r="DG5" s="324"/>
      <c r="DH5" s="15" t="s">
        <v>24</v>
      </c>
      <c r="DI5" s="9" t="str">
        <f t="shared" ref="DI5:DN5" si="11">IF(COUNTA(DI14)=0,"",DI14)</f>
        <v/>
      </c>
      <c r="DJ5" s="9" t="str">
        <f t="shared" si="11"/>
        <v/>
      </c>
      <c r="DK5" s="9" t="str">
        <f t="shared" si="11"/>
        <v/>
      </c>
      <c r="DL5" s="9" t="str">
        <f t="shared" si="11"/>
        <v/>
      </c>
      <c r="DM5" s="9" t="str">
        <f t="shared" si="11"/>
        <v/>
      </c>
      <c r="DN5" s="33" t="str">
        <f t="shared" si="11"/>
        <v/>
      </c>
      <c r="DO5" s="26"/>
      <c r="DP5" s="26"/>
      <c r="DQ5" s="324"/>
      <c r="DR5" s="15" t="s">
        <v>24</v>
      </c>
      <c r="DS5" s="9">
        <f t="shared" ref="DS5:DX5" si="12">IF(COUNTA(DS14)=0,"",DS14)</f>
        <v>59.9</v>
      </c>
      <c r="DT5" s="9" t="str">
        <f t="shared" si="12"/>
        <v/>
      </c>
      <c r="DU5" s="9" t="str">
        <f t="shared" si="12"/>
        <v/>
      </c>
      <c r="DV5" s="9" t="str">
        <f t="shared" si="12"/>
        <v/>
      </c>
      <c r="DW5" s="9">
        <f t="shared" si="12"/>
        <v>61.6</v>
      </c>
      <c r="DX5" s="33">
        <f t="shared" si="12"/>
        <v>28.5</v>
      </c>
      <c r="DY5" s="26"/>
      <c r="DZ5" s="26"/>
      <c r="EA5" s="324"/>
      <c r="EB5" s="15" t="s">
        <v>24</v>
      </c>
      <c r="EC5" s="9" t="str">
        <f t="shared" ref="EC5:EH5" si="13">IF(COUNTA(EC14)=0,"",EC14)</f>
        <v/>
      </c>
      <c r="ED5" s="9" t="str">
        <f t="shared" si="13"/>
        <v/>
      </c>
      <c r="EE5" s="9" t="str">
        <f t="shared" si="13"/>
        <v/>
      </c>
      <c r="EF5" s="9" t="str">
        <f t="shared" si="13"/>
        <v/>
      </c>
      <c r="EG5" s="9" t="str">
        <f t="shared" si="13"/>
        <v/>
      </c>
      <c r="EH5" s="33" t="str">
        <f t="shared" si="13"/>
        <v/>
      </c>
      <c r="EI5" s="26"/>
      <c r="EJ5" s="26"/>
      <c r="EK5" s="324"/>
      <c r="EL5" s="15" t="s">
        <v>24</v>
      </c>
      <c r="EM5" s="9">
        <f t="shared" ref="EM5:ER5" si="14">IF(COUNTA(EM14)=0,"",EM14)</f>
        <v>61.1</v>
      </c>
      <c r="EN5" s="9" t="str">
        <f t="shared" si="14"/>
        <v/>
      </c>
      <c r="EO5" s="9" t="str">
        <f t="shared" si="14"/>
        <v/>
      </c>
      <c r="EP5" s="9" t="str">
        <f t="shared" si="14"/>
        <v/>
      </c>
      <c r="EQ5" s="9">
        <f t="shared" si="14"/>
        <v>63.1</v>
      </c>
      <c r="ER5" s="33">
        <f t="shared" si="14"/>
        <v>27.5</v>
      </c>
      <c r="ES5" s="26"/>
      <c r="ET5" s="26"/>
      <c r="EU5" s="324"/>
      <c r="EV5" s="15" t="s">
        <v>24</v>
      </c>
      <c r="EW5" s="9" t="str">
        <f t="shared" ref="EW5:FB5" si="15">IF(COUNTA(EW14)=0,"",EW14)</f>
        <v/>
      </c>
      <c r="EX5" s="9" t="str">
        <f t="shared" si="15"/>
        <v/>
      </c>
      <c r="EY5" s="9" t="str">
        <f t="shared" si="15"/>
        <v/>
      </c>
      <c r="EZ5" s="9" t="str">
        <f t="shared" si="15"/>
        <v/>
      </c>
      <c r="FA5" s="9" t="str">
        <f t="shared" si="15"/>
        <v/>
      </c>
      <c r="FB5" s="33" t="str">
        <f t="shared" si="15"/>
        <v/>
      </c>
      <c r="FC5" s="26"/>
      <c r="FD5" s="26"/>
      <c r="FE5" s="324"/>
      <c r="FF5" s="140" t="s">
        <v>24</v>
      </c>
      <c r="FG5" s="9">
        <f t="shared" ref="FG5:FL5" si="16">IF(COUNTA(FG14)=0,"",FG14)</f>
        <v>56.8</v>
      </c>
      <c r="FH5" s="9" t="str">
        <f t="shared" si="16"/>
        <v/>
      </c>
      <c r="FI5" s="9" t="str">
        <f t="shared" si="16"/>
        <v/>
      </c>
      <c r="FJ5" s="9" t="str">
        <f t="shared" si="16"/>
        <v/>
      </c>
      <c r="FK5" s="9">
        <f t="shared" si="16"/>
        <v>59.3</v>
      </c>
      <c r="FL5" s="33">
        <f t="shared" si="16"/>
        <v>16.2</v>
      </c>
      <c r="FM5" s="26"/>
      <c r="FN5" s="26"/>
      <c r="FO5" s="324"/>
      <c r="FP5" s="15" t="s">
        <v>24</v>
      </c>
      <c r="FQ5" s="9" t="str">
        <f t="shared" ref="FQ5:FV5" si="17">IF(COUNTA(FQ14)=0,"",FQ14)</f>
        <v/>
      </c>
      <c r="FR5" s="9" t="str">
        <f t="shared" si="17"/>
        <v/>
      </c>
      <c r="FS5" s="9" t="str">
        <f t="shared" si="17"/>
        <v/>
      </c>
      <c r="FT5" s="9" t="str">
        <f t="shared" si="17"/>
        <v/>
      </c>
      <c r="FU5" s="9" t="str">
        <f t="shared" si="17"/>
        <v/>
      </c>
      <c r="FV5" s="33" t="str">
        <f t="shared" si="17"/>
        <v/>
      </c>
      <c r="FW5" s="26"/>
      <c r="FX5" s="26"/>
      <c r="FY5" s="324"/>
      <c r="FZ5" s="15" t="s">
        <v>24</v>
      </c>
      <c r="GA5" s="9">
        <f>IF(COUNTA(GA14)=0,"",GA14)</f>
        <v>46.925983614549295</v>
      </c>
      <c r="GB5" s="9" t="str">
        <f t="shared" ref="GB5:GF5" si="18">IF(COUNTA(GB14)=0,"",GB14)</f>
        <v/>
      </c>
      <c r="GC5" s="9" t="str">
        <f t="shared" si="18"/>
        <v/>
      </c>
      <c r="GD5" s="9" t="str">
        <f t="shared" si="18"/>
        <v/>
      </c>
      <c r="GE5" s="9">
        <f t="shared" si="18"/>
        <v>48.064223747248477</v>
      </c>
      <c r="GF5" s="33">
        <f t="shared" si="18"/>
        <v>31.290184312044573</v>
      </c>
      <c r="GG5" s="26"/>
      <c r="GH5" s="26"/>
      <c r="GI5" s="324"/>
      <c r="GJ5" s="15" t="s">
        <v>24</v>
      </c>
      <c r="GK5" s="9" t="str">
        <f t="shared" ref="GK5:GP5" si="19">IF(COUNTA(GK14)=0,"",GK14)</f>
        <v/>
      </c>
      <c r="GL5" s="9" t="str">
        <f t="shared" si="19"/>
        <v/>
      </c>
      <c r="GM5" s="9" t="str">
        <f t="shared" si="19"/>
        <v/>
      </c>
      <c r="GN5" s="9" t="str">
        <f t="shared" si="19"/>
        <v/>
      </c>
      <c r="GO5" s="9" t="str">
        <f t="shared" si="19"/>
        <v/>
      </c>
      <c r="GP5" s="33" t="str">
        <f t="shared" si="19"/>
        <v/>
      </c>
      <c r="GQ5" s="26"/>
      <c r="GR5" s="26"/>
      <c r="GS5" s="324"/>
      <c r="GT5" s="15" t="s">
        <v>24</v>
      </c>
      <c r="GU5" s="9">
        <f t="shared" ref="GU5:GZ5" si="20">IF(COUNTA(GU14)=0,"",GU14)</f>
        <v>66.468824132761753</v>
      </c>
      <c r="GV5" s="9" t="str">
        <f t="shared" si="20"/>
        <v/>
      </c>
      <c r="GW5" s="9" t="str">
        <f t="shared" si="20"/>
        <v/>
      </c>
      <c r="GX5" s="9" t="str">
        <f t="shared" si="20"/>
        <v/>
      </c>
      <c r="GY5" s="9">
        <f t="shared" si="20"/>
        <v>69.099999999999994</v>
      </c>
      <c r="GZ5" s="33">
        <f t="shared" si="20"/>
        <v>37.4</v>
      </c>
      <c r="HA5" s="26"/>
      <c r="HB5" s="26"/>
      <c r="HC5" s="336"/>
      <c r="HM5" s="336"/>
      <c r="HW5" s="336"/>
    </row>
    <row r="6" s="4" customFormat="true" x14ac:dyDescent="0.25">
      <c r="A6" s="324"/>
      <c r="B6" s="15" t="s">
        <v>0</v>
      </c>
      <c r="C6" s="9"/>
      <c r="D6" s="9"/>
      <c r="E6" s="9"/>
      <c r="F6" s="9"/>
      <c r="G6" s="9"/>
      <c r="H6" s="33"/>
      <c r="I6" s="26"/>
      <c r="J6" s="26"/>
      <c r="K6" s="324"/>
      <c r="L6" s="15" t="s">
        <v>0</v>
      </c>
      <c r="M6" s="9" t="str">
        <f>IF(COUNTA(M15:M20)=0,"",M15*(1-L15)+M16*(1-L16)+M17*(1-L17)+M18*(1-L18)+M19*(1-L19)+M20*(1-L20)+M21*(1-L21)+M22*(1-L22))</f>
        <v/>
      </c>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t="str">
        <f>IF(COUNTA(Q15:Q20)=0,"",Q15*(1-L15)+Q16*(1-L16)+Q17*(1-L17)+Q18*(1-L18)+Q19*(1-L19)+Q20*(1-L20)+Q21*(1-L21)+Q22*(1-L22))</f>
        <v/>
      </c>
      <c r="R6" s="33" t="str">
        <f>IF(COUNTA(R15:R20)=0,"",R15*(1-L15)+R16*(1-L16)+R17*(1-L17)+R18*(1-L18)+R19*(1-L19)+R20*(1-L20)+R21*(1-L21)+R22*(1-L22))</f>
        <v/>
      </c>
      <c r="S6" s="26"/>
      <c r="T6" s="26"/>
      <c r="U6" s="324"/>
      <c r="V6" s="15" t="s">
        <v>0</v>
      </c>
      <c r="W6" s="9"/>
      <c r="X6" s="9" t="str">
        <f>IF(COUNTA(X15:X20)=0,"",X15*(1-V15)+X16*(1-V16)+X17*(1-V17)+X18*(1-V18)+X19*(1-V19)+X20*(1-V20)+X21*(1-V21)+X22*(1-V22))</f>
        <v/>
      </c>
      <c r="Y6" s="9" t="str">
        <f>IF(COUNTA(Y15:Y20)=0,"",Y15*(1-V15)+Y16*(1-V16)+Y17*(1-V17)+Y18*(1-V18)+Y19*(1-V19)+Y20*(1-V20)+Y21*(1-V21)+Y22*(1-V22))</f>
        <v/>
      </c>
      <c r="Z6" s="9" t="str">
        <f>IF(COUNTA(Z15:Z20)=0,"",Z15*(1-V15)+Z16*(1-V16)+Z17*(1-V17)+Z18*(1-V18)+Z19*(1-V19)+Z20*(1-V20)+Z21*(1-V21)+Z22*(1-V22))</f>
        <v/>
      </c>
      <c r="AA6" s="9"/>
      <c r="AB6" s="33"/>
      <c r="AC6" s="26"/>
      <c r="AD6" s="26"/>
      <c r="AE6" s="324"/>
      <c r="AF6" s="15" t="s">
        <v>0</v>
      </c>
      <c r="AG6" s="9" t="str">
        <f>IF(COUNTA(AG15:AG20)=0,"",AG15*(1-AF15)+AG16*(1-AF16)+AG17*(1-AF17)+AG18*(1-AF18)+AG19*(1-AF19)+AG20*(1-AF20)+AG21*(1-AF21)+AG22*(1-AF22))</f>
        <v/>
      </c>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t="str">
        <f>IF(COUNTA(AK15:AK20)=0,"",AK15*(1-AF15)+AK16*(1-AF16)+AK17*(1-AF17)+AK18*(1-AF18)+AK19*(1-AF19)+AK20*(1-AF20)+AK21*(1-AF21)+AK22*(1-AF22))</f>
        <v/>
      </c>
      <c r="AL6" s="33" t="str">
        <f>IF(COUNTA(AL15:AL20)=0,"",AL15*(1-AF15)+AL16*(1-AF16)+AL17*(1-AF17)+AL18*(1-AF18)+AL19*(1-AF19)+AL20*(1-AF20)+AL21*(1-AF21)+AL22*(1-AF22))</f>
        <v/>
      </c>
      <c r="AM6" s="26"/>
      <c r="AN6" s="26"/>
      <c r="AO6" s="324"/>
      <c r="AP6" s="15" t="s">
        <v>0</v>
      </c>
      <c r="AQ6" s="9"/>
      <c r="AR6" s="9" t="str">
        <f>IF(COUNTA(AR15:AR20)=0,"",AR15*(1-AP15)+AR16*(1-AP16)+AR17*(1-AP17)+AR18*(1-AP18)+AR19*(1-AP19)+AR20*(1-AP20)+AR21*(1-AP21)+AR22*(1-AP22))</f>
        <v/>
      </c>
      <c r="AS6" s="9" t="str">
        <f>IF(COUNTA(AS15:AS20)=0,"",AS15*(1-AP15)+AS16*(1-AP16)+AS17*(1-AP17)+AS18*(1-AP18)+AS19*(1-AP19)+AS20*(1-AP20)+AS21*(1-AP21)+AS22*(1-AP22))</f>
        <v/>
      </c>
      <c r="AT6" s="9" t="str">
        <f>IF(COUNTA(AT15:AT20)=0,"",AT15*(1-AP15)+AT16*(1-AP16)+AT17*(1-AP17)+AT18*(1-AP18)+AT19*(1-AP19)+AT20*(1-AP20)+AT21*(1-AP21)+AT22*(1-AP22))</f>
        <v/>
      </c>
      <c r="AU6" s="9"/>
      <c r="AV6" s="33"/>
      <c r="AW6" s="26"/>
      <c r="AX6" s="26"/>
      <c r="AY6" s="324"/>
      <c r="AZ6" s="140" t="s">
        <v>0</v>
      </c>
      <c r="BA6" s="9" t="str">
        <f>IF(COUNTA(BA15:BA20)=0,"",BA15*(1-AZ15)+BA16*(1-AZ16)+BA17*(1-AZ17)+BA18*(1-AZ18)+BA19*(1-AZ19)+BA20*(1-AZ20)+BA21*(1-AZ21)+BA22*(1-AZ22))</f>
        <v/>
      </c>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t="str">
        <f>IF(COUNTA(BE15:BE20)=0,"",BE15*(1-AZ15)+BE16*(1-AZ16)+BE17*(1-AZ17)+BE18*(1-AZ18)+BE19*(1-AZ19)+BE20*(1-AZ20)+BE21*(1-AZ21)+BE22*(1-AZ22))</f>
        <v/>
      </c>
      <c r="BF6" s="33" t="str">
        <f>IF(COUNTA(BF15:BF20)=0,"",BF15*(1-AZ15)+BF16*(1-AZ16)+BF17*(1-AZ17)+BF18*(1-AZ18)+BF19*(1-AZ19)+BF20*(1-AZ20)+BF21*(1-AZ21)+BF22*(1-AZ22))</f>
        <v/>
      </c>
      <c r="BG6" s="26"/>
      <c r="BH6" s="26"/>
      <c r="BI6" s="324"/>
      <c r="BJ6" s="15" t="s">
        <v>0</v>
      </c>
      <c r="BK6" s="9"/>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c r="BP6" s="33"/>
      <c r="BQ6" s="26"/>
      <c r="BR6" s="26"/>
      <c r="BS6" s="324"/>
      <c r="BT6" s="15" t="s">
        <v>0</v>
      </c>
      <c r="BU6" s="9">
        <f>IF((COUNTA(BU15:BU26)=0)+(COUNTA(BU14)=0),"",100-BU14-SUMPRODUCT($BT15:$BT26,BU15:BU26))</f>
        <v>8.7358874699241156</v>
      </c>
      <c r="BV6" s="9" t="str">
        <f t="shared" ref="BV6:BZ6" si="21">IF((COUNTA(BV15:BV26)=0)+(COUNTA(BV14)=0),"",100-BV14-SUMPRODUCT($BT15:$BT26,BV15:BV26))</f>
        <v/>
      </c>
      <c r="BW6" s="9" t="str">
        <f t="shared" si="21"/>
        <v/>
      </c>
      <c r="BX6" s="9" t="str">
        <f t="shared" si="21"/>
        <v/>
      </c>
      <c r="BY6" s="9">
        <f t="shared" si="21"/>
        <v>9.075508228460798</v>
      </c>
      <c r="BZ6" s="33">
        <f t="shared" si="21"/>
        <v>1.3655462184873954</v>
      </c>
      <c r="CA6" s="26"/>
      <c r="CB6" s="26"/>
      <c r="CC6" s="324"/>
      <c r="CD6" s="15" t="s">
        <v>0</v>
      </c>
      <c r="CE6" s="9">
        <f>IF((COUNTA(CE15:CE26)=0)+(COUNTA(CE14)=0),"",100-CE14-SUMPRODUCT($CD15:$CD26,CE15:CE26))</f>
        <v>8.2832126345075849</v>
      </c>
      <c r="CF6" s="9" t="str">
        <f t="shared" ref="CF6:CJ6" si="22">IF((COUNTA(CF15:CF26)=0)+(COUNTA(CF14)=0),"",100-CF14-SUMPRODUCT($CD15:$CD26,CF15:CF26))</f>
        <v/>
      </c>
      <c r="CG6" s="9" t="str">
        <f t="shared" si="22"/>
        <v/>
      </c>
      <c r="CH6" s="9" t="str">
        <f t="shared" si="22"/>
        <v/>
      </c>
      <c r="CI6" s="9">
        <f t="shared" si="22"/>
        <v>8.4867688618652046</v>
      </c>
      <c r="CJ6" s="33">
        <f t="shared" si="22"/>
        <v>3.9098436062557411</v>
      </c>
      <c r="CK6" s="26"/>
      <c r="CL6" s="26"/>
      <c r="CM6" s="324"/>
      <c r="CN6" s="15" t="s">
        <v>0</v>
      </c>
      <c r="CO6" s="9">
        <f>IF((COUNTA(CO15:CO26)=0)+(COUNTA(CO14)=0),"",100-CO14-SUMPRODUCT($CN15:$CN26,CO15:CO26))</f>
        <v>10.859934113370436</v>
      </c>
      <c r="CP6" s="9" t="str">
        <f t="shared" ref="CP6:CT6" si="23">IF((COUNTA(CP15:CP26)=0)+(COUNTA(CP14)=0),"",100-CP14-SUMPRODUCT($CN15:$CN26,CP15:CP26))</f>
        <v/>
      </c>
      <c r="CQ6" s="9" t="str">
        <f t="shared" si="23"/>
        <v/>
      </c>
      <c r="CR6" s="9" t="str">
        <f t="shared" si="23"/>
        <v/>
      </c>
      <c r="CS6" s="9">
        <f t="shared" si="23"/>
        <v>10.988814850071385</v>
      </c>
      <c r="CT6" s="33">
        <f t="shared" si="23"/>
        <v>8.1453634085212983</v>
      </c>
      <c r="CU6" s="26"/>
      <c r="CV6" s="26"/>
      <c r="CW6" s="324"/>
      <c r="CX6" s="15" t="s">
        <v>0</v>
      </c>
      <c r="CY6" s="9">
        <f>IF((COUNTA(CY15:CY26)=0)+(COUNTA(CY14)=0),"",100-CY14-SUMPRODUCT($CX15:$CX26,CY15:CY26))</f>
        <v>11.312582449547204</v>
      </c>
      <c r="CZ6" s="9" t="str">
        <f t="shared" ref="CZ6:DD6" si="24">IF((COUNTA(CZ15:CZ26)=0)+(COUNTA(CZ14)=0),"",100-CZ14-SUMPRODUCT($CX15:$CX26,CZ15:CZ26))</f>
        <v/>
      </c>
      <c r="DA6" s="9" t="str">
        <f t="shared" si="24"/>
        <v/>
      </c>
      <c r="DB6" s="9" t="str">
        <f t="shared" si="24"/>
        <v/>
      </c>
      <c r="DC6" s="9">
        <f t="shared" si="24"/>
        <v>11.487514377945157</v>
      </c>
      <c r="DD6" s="33">
        <f t="shared" si="24"/>
        <v>7.8228782287822938</v>
      </c>
      <c r="DE6" s="26"/>
      <c r="DF6" s="26"/>
      <c r="DG6" s="324"/>
      <c r="DH6" s="15" t="s">
        <v>0</v>
      </c>
      <c r="DI6" s="9"/>
      <c r="DJ6" s="9"/>
      <c r="DK6" s="9"/>
      <c r="DL6" s="9"/>
      <c r="DM6" s="9"/>
      <c r="DN6" s="33"/>
      <c r="DO6" s="26"/>
      <c r="DP6" s="26"/>
      <c r="DQ6" s="324"/>
      <c r="DR6" s="15" t="s">
        <v>0</v>
      </c>
      <c r="DS6" s="9">
        <f>IF(COUNTA(DS15:DS20)=0,"",DS15*(1-DR15)+DS16*(1-DR16)+DS17*(1-DR17)+DS18*(1-DR18)+DS19*(1-DR19)+DS20*(1-DR20)+DS21*(1-DR21)+DS22*(1-DR22))</f>
        <v>16.8</v>
      </c>
      <c r="DT6" s="9" t="str">
        <f>IF(COUNTA(DT15:DT20)=0,"",DT15*(1-DR15)+DT16*(1-DR16)+DT17*(1-DR17)+DT18*(1-DR18)+DT19*(1-DR19)+DT20*(1-DR20)+DT21*(1-DR21)+DT22*(1-DR22))</f>
        <v/>
      </c>
      <c r="DU6" s="9" t="str">
        <f>IF(COUNTA(DU15:DU20)=0,"",DU15*(1-DR15)+DU16*(1-DR16)+DU17*(1-DR17)+DU18*(1-DR18)+DU19*(1-DR19)+DU20*(1-DR20)+DU21*(1-DR21)+DU22*(1-DR22))</f>
        <v/>
      </c>
      <c r="DV6" s="9" t="str">
        <f>IF(COUNTA(DV15:DV20)=0,"",DV15*(1-DR15)+DV16*(1-DR16)+DV17*(1-DR17)+DV18*(1-DR18)+DV19*(1-DR19)+DV20*(1-DR20)+DV21*(1-DR21)+DV22*(1-DR22))</f>
        <v/>
      </c>
      <c r="DW6" s="9">
        <f>IF(COUNTA(DW15:DW20)=0,"",DW15*(1-DR15)+DW16*(1-DR16)+DW17*(1-DR17)+DW18*(1-DR18)+DW19*(1-DR19)+DW20*(1-DR20)+DW21*(1-DR21)+DW22*(1-DR22))</f>
        <v>16.850000000000001</v>
      </c>
      <c r="DX6" s="33">
        <f>IF(COUNTA(DX15:DX20)=0,"",DX15*(1-DR15)+DX16*(1-DR16)+DX17*(1-DR17)+DX18*(1-DR18)+DX19*(1-DR19)+DX20*(1-DR20)+DX21*(1-DR21)+DX22*(1-DR22))</f>
        <v>14.350000000000001</v>
      </c>
      <c r="DY6" s="26"/>
      <c r="DZ6" s="26"/>
      <c r="EA6" s="324"/>
      <c r="EB6" s="15" t="s">
        <v>0</v>
      </c>
      <c r="EC6" s="9"/>
      <c r="ED6" s="9" t="str">
        <f>IF(COUNTA(ED15:ED20)=0,"",ED15*(1-EB15)+ED16*(1-EB16)+ED17*(1-EB17)+ED18*(1-EB18)+ED19*(1-EB19)+ED20*(1-EB20)+ED21*(1-EB21)+ED22*(1-EB22))</f>
        <v/>
      </c>
      <c r="EE6" s="9" t="str">
        <f>IF(COUNTA(EE15:EE20)=0,"",EE15*(1-EB15)+EE16*(1-EB16)+EE17*(1-EB17)+EE18*(1-EB18)+EE19*(1-EB19)+EE20*(1-EB20)+EE21*(1-EB21)+EE22*(1-EB22))</f>
        <v/>
      </c>
      <c r="EF6" s="9" t="str">
        <f>IF(COUNTA(EF15:EF20)=0,"",EF15*(1-EB15)+EF16*(1-EB16)+EF17*(1-EB17)+EF18*(1-EB18)+EF19*(1-EB19)+EF20*(1-EB20)+EF21*(1-EB21)+EF22*(1-EB22))</f>
        <v/>
      </c>
      <c r="EG6" s="9"/>
      <c r="EH6" s="33"/>
      <c r="EI6" s="26"/>
      <c r="EJ6" s="26"/>
      <c r="EK6" s="324"/>
      <c r="EL6" s="15" t="s">
        <v>0</v>
      </c>
      <c r="EM6" s="9">
        <f>IF(COUNTA(EM15:EM20)=0,"",EM15*(1-EL15)+EM16*(1-EL16)+EM17*(1-EL17)+EM18*(1-EL18)+EM19*(1-EL19)+EM20*(1-EL20)+EM21*(1-EL21)+EM22*(1-EL22))</f>
        <v>16.95</v>
      </c>
      <c r="EN6" s="9" t="str">
        <f>IF(COUNTA(EN15:EN20)=0,"",EN15*(1-EL15)+EN16*(1-EL16)+EN17*(1-EL17)+EN18*(1-EL18)+EN19*(1-EL19)+EN20*(1-EL20)+EN21*(1-EL21)+EN22*(1-EL22))</f>
        <v/>
      </c>
      <c r="EO6" s="9" t="str">
        <f>IF(COUNTA(EO15:EO20)=0,"",EO15*(1-EL15)+EO16*(1-EL16)+EO17*(1-EL17)+EO18*(1-EL18)+EO19*(1-EL19)+EO20*(1-EL20)+EO21*(1-EL21)+EO22*(1-EL22))</f>
        <v/>
      </c>
      <c r="EP6" s="9" t="str">
        <f>IF(COUNTA(EP15:EP20)=0,"",EP15*(1-EL15)+EP16*(1-EL16)+EP17*(1-EL17)+EP18*(1-EL18)+EP19*(1-EL19)+EP20*(1-EL20)+EP21*(1-EL21)+EP22*(1-EL22))</f>
        <v/>
      </c>
      <c r="EQ6" s="9">
        <f>IF(COUNTA(EQ15:EQ20)=0,"",EQ15*(1-EL15)+EQ16*(1-EL16)+EQ17*(1-EL17)+EQ18*(1-EL18)+EQ19*(1-EL19)+EQ20*(1-EL20)+EQ21*(1-EL21)+EQ22*(1-EL22))</f>
        <v>17.200000000000003</v>
      </c>
      <c r="ER6" s="33">
        <f>IF(COUNTA(ER15:ER20)=0,"",ER15*(1-EL15)+ER16*(1-EL16)+ER17*(1-EL17)+ER18*(1-EL18)+ER19*(1-EL19)+ER20*(1-EL20)+ER21*(1-EL21)+ER22*(1-EL22))</f>
        <v>12.3</v>
      </c>
      <c r="ES6" s="26"/>
      <c r="ET6" s="26"/>
      <c r="EU6" s="324"/>
      <c r="EV6" s="15" t="s">
        <v>0</v>
      </c>
      <c r="EW6" s="9"/>
      <c r="EX6" s="9" t="str">
        <f>IF(COUNTA(EX15:EX20)=0,"",EX15*(1-EV15)+EX16*(1-EV16)+EX17*(1-EV17)+EX18*(1-EV18)+EX19*(1-EV19)+EX20*(1-EV20)+EX21*(1-EV21)+EX22*(1-EV22))</f>
        <v/>
      </c>
      <c r="EY6" s="9" t="str">
        <f>IF(COUNTA(EY15:EY20)=0,"",EY15*(1-EV15)+EY16*(1-EV16)+EY17*(1-EV17)+EY18*(1-EV18)+EY19*(1-EV19)+EY20*(1-EV20)+EY21*(1-EV21)+EY22*(1-EV22))</f>
        <v/>
      </c>
      <c r="EZ6" s="9" t="str">
        <f>IF(COUNTA(EZ15:EZ20)=0,"",EZ15*(1-EV15)+EZ16*(1-EV16)+EZ17*(1-EV17)+EZ18*(1-EV18)+EZ19*(1-EV19)+EZ20*(1-EV20)+EZ21*(1-EV21)+EZ22*(1-EV22))</f>
        <v/>
      </c>
      <c r="FA6" s="9"/>
      <c r="FB6" s="33"/>
      <c r="FC6" s="26"/>
      <c r="FD6" s="26"/>
      <c r="FE6" s="324"/>
      <c r="FF6" s="140" t="s">
        <v>0</v>
      </c>
      <c r="FG6" s="9">
        <f>IF(COUNTA(FG15:FG20)=0,"",FG15*(1-FF15)+FG16*(1-FF16)+FG17*(1-FF17)+FG18*(1-FF18)+FG19*(1-FF19)+FG20*(1-FF20)+FG21*(1-FF21)+FG22*(1-FF22))</f>
        <v>21.450000000000003</v>
      </c>
      <c r="FH6" s="9" t="str">
        <f>IF(COUNTA(FH15:FH20)=0,"",FH15*(1-FF15)+FH16*(1-FF16)+FH17*(1-FF17)+FH18*(1-FF18)+FH19*(1-FF19)+FH20*(1-FF20)+FH21*(1-FF21)+FH22*(1-FF22))</f>
        <v/>
      </c>
      <c r="FI6" s="9" t="str">
        <f>IF(COUNTA(FI15:FI20)=0,"",FI15*(1-FF15)+FI16*(1-FF16)+FI17*(1-FF17)+FI18*(1-FF18)+FI19*(1-FF19)+FI20*(1-FF20)+FI21*(1-FF21)+FI22*(1-FF22))</f>
        <v/>
      </c>
      <c r="FJ6" s="9" t="str">
        <f>IF(COUNTA(FJ15:FJ20)=0,"",FJ15*(1-FF15)+FJ16*(1-FF16)+FJ17*(1-FF17)+FJ18*(1-FF18)+FJ19*(1-FF19)+FJ20*(1-FF20)+FJ21*(1-FF21)+FJ22*(1-FF22))</f>
        <v/>
      </c>
      <c r="FK6" s="9">
        <f>IF(COUNTA(FK15:FK20)=0,"",FK15*(1-FF15)+FK16*(1-FF16)+FK17*(1-FF17)+FK18*(1-FF18)+FK19*(1-FF19)+FK20*(1-FF20)+FK21*(1-FF21)+FK22*(1-FF22))</f>
        <v>21.1</v>
      </c>
      <c r="FL6" s="33">
        <f>IF(COUNTA(FL15:FL20)=0,"",FL15*(1-FF15)+FL16*(1-FF16)+FL17*(1-FF17)+FL18*(1-FF18)+FL19*(1-FF19)+FL20*(1-FF20)+FL21*(1-FF21)+FL22*(1-FF22))</f>
        <v>27.3</v>
      </c>
      <c r="FM6" s="26"/>
      <c r="FN6" s="26"/>
      <c r="FO6" s="324"/>
      <c r="FP6" s="15" t="s">
        <v>0</v>
      </c>
      <c r="FQ6" s="9"/>
      <c r="FR6" s="9" t="str">
        <f>IF(COUNTA(FR15:FR20)=0,"",FR15*(1-FP15)+FR16*(1-FP16)+FR17*(1-FP17)+FR18*(1-FP18)+FR19*(1-FP19)+FR20*(1-FP20)+FR21*(1-FP21)+FR22*(1-FP22))</f>
        <v/>
      </c>
      <c r="FS6" s="9" t="str">
        <f>IF(COUNTA(FS15:FS20)=0,"",FS15*(1-FP15)+FS16*(1-FP16)+FS17*(1-FP17)+FS18*(1-FP18)+FS19*(1-FP19)+FS20*(1-FP20)+FS21*(1-FP21)+FS22*(1-FP22))</f>
        <v/>
      </c>
      <c r="FT6" s="9" t="str">
        <f>IF(COUNTA(FT15:FT20)=0,"",FT15*(1-FP15)+FT16*(1-FP16)+FT17*(1-FP17)+FT18*(1-FP18)+FT19*(1-FP19)+FT20*(1-FP20)+FT21*(1-FP21)+FT22*(1-FP22))</f>
        <v/>
      </c>
      <c r="FU6" s="9"/>
      <c r="FV6" s="33"/>
      <c r="FW6" s="26"/>
      <c r="FX6" s="26"/>
      <c r="FY6" s="324"/>
      <c r="FZ6" s="15" t="s">
        <v>0</v>
      </c>
      <c r="GA6" s="9">
        <f>IF((COUNTA(GA15:GA26)=0)+(COUNTA(GA14)=0),"",100-GA14-SUMPRODUCT($BT15:$BT26,GA15:GA26))</f>
        <v>22.650866824274487</v>
      </c>
      <c r="GB6" s="9" t="str">
        <f t="shared" ref="GB6:GF6" si="25">IF((COUNTA(GB15:GB26)=0)+(COUNTA(GB14)=0),"",100-GB14-SUMPRODUCT($BT15:$BT26,GB15:GB26))</f>
        <v/>
      </c>
      <c r="GC6" s="9" t="str">
        <f t="shared" si="25"/>
        <v/>
      </c>
      <c r="GD6" s="9" t="str">
        <f t="shared" si="25"/>
        <v/>
      </c>
      <c r="GE6" s="9">
        <f t="shared" si="25"/>
        <v>22.672536579049591</v>
      </c>
      <c r="GF6" s="33">
        <f t="shared" si="25"/>
        <v>22.353193313330479</v>
      </c>
      <c r="GG6" s="26"/>
      <c r="GH6" s="26"/>
      <c r="GI6" s="324"/>
      <c r="GJ6" s="15" t="s">
        <v>0</v>
      </c>
      <c r="GK6" s="9"/>
      <c r="GL6" s="9" t="str">
        <f>IF(COUNTA(GL15:GL20)=0,"",GL15*(1-GJ15)+GL16*(1-GJ16)+GL17*(1-GJ17)+GL18*(1-GJ18)+GL19*(1-GJ19)+GL20*(1-GJ20)+GL21*(1-GJ21)+GL22*(1-GJ22))</f>
        <v/>
      </c>
      <c r="GM6" s="9" t="str">
        <f>IF(COUNTA(GM15:GM20)=0,"",GM15*(1-GJ15)+GM16*(1-GJ16)+GM17*(1-GJ17)+GM18*(1-GJ18)+GM19*(1-GJ19)+GM20*(1-GJ20)+GM21*(1-GJ21)+GM22*(1-GJ22))</f>
        <v/>
      </c>
      <c r="GN6" s="9" t="str">
        <f>IF(COUNTA(GN15:GN20)=0,"",GN15*(1-GJ15)+GN16*(1-GJ16)+GN17*(1-GJ17)+GN18*(1-GJ18)+GN19*(1-GJ19)+GN20*(1-GJ20)+GN21*(1-GJ21)+GN22*(1-GJ22))</f>
        <v/>
      </c>
      <c r="GO6" s="9"/>
      <c r="GP6" s="33"/>
      <c r="GQ6" s="26"/>
      <c r="GR6" s="26"/>
      <c r="GS6" s="324"/>
      <c r="GT6" s="15" t="s">
        <v>0</v>
      </c>
      <c r="GU6" s="9"/>
      <c r="GV6" s="9" t="str">
        <f>IF(COUNTA(GV15:GV20)=0,"",GV15*(1-GT15)+GV16*(1-GT16)+GV17*(1-GT17)+GV18*(1-GT18)+GV19*(1-GT19)+GV20*(1-GT20)+GV21*(1-GT21)+GV22*(1-GT22))</f>
        <v/>
      </c>
      <c r="GW6" s="9" t="str">
        <f>IF(COUNTA(GW15:GW20)=0,"",GW15*(1-GT15)+GW16*(1-GT16)+GW17*(1-GT17)+GW18*(1-GT18)+GW19*(1-GT19)+GW20*(1-GT20)+GW21*(1-GT21)+GW22*(1-GT22))</f>
        <v/>
      </c>
      <c r="GX6" s="9" t="str">
        <f>IF(COUNTA(GX15:GX20)=0,"",GX15*(1-GT15)+GX16*(1-GT16)+GX17*(1-GT17)+GX18*(1-GT18)+GX19*(1-GT19)+GX20*(1-GT20)+GX21*(1-GT21)+GX22*(1-GT22))</f>
        <v/>
      </c>
      <c r="GY6" s="9"/>
      <c r="GZ6" s="33"/>
      <c r="HA6" s="26"/>
      <c r="HB6" s="26"/>
      <c r="HC6" s="336"/>
      <c r="HM6" s="336"/>
      <c r="HW6" s="336"/>
    </row>
    <row r="7" s="4" customFormat="true" x14ac:dyDescent="0.25">
      <c r="A7" s="324"/>
      <c r="B7" s="15" t="s">
        <v>19</v>
      </c>
      <c r="C7" s="9" t="str">
        <f>IF(COUNTA(C15:C20)=0,"",C15*B15+C16*B16+C17*B17+C18*B18+C19*B19+C20*B20+C21*B21+C22*B22)</f>
        <v/>
      </c>
      <c r="D7" s="9" t="str">
        <f t="shared" ref="D7:H7" si="26">IF(COUNTA(D15:D20)=0,"",D15*C15+D16*C16+D17*C17+D18*C18+D19*C19+D20*C20+D21*C21+D22*C22)</f>
        <v/>
      </c>
      <c r="E7" s="9" t="str">
        <f t="shared" si="26"/>
        <v/>
      </c>
      <c r="F7" s="9" t="str">
        <f t="shared" si="26"/>
        <v/>
      </c>
      <c r="G7" s="9" t="str">
        <f t="shared" si="26"/>
        <v/>
      </c>
      <c r="H7" s="33" t="str">
        <f t="shared" si="26"/>
        <v/>
      </c>
      <c r="I7" s="26"/>
      <c r="J7" s="26"/>
      <c r="K7" s="324"/>
      <c r="L7" s="15" t="s">
        <v>19</v>
      </c>
      <c r="M7" s="9" t="str">
        <f>IF(COUNTA(M15:M20)=0,"",M15*L15+M16*L16+M17*L17+M18*L18+M19*L19+M20*L20+M21*L21+M22*L22)</f>
        <v/>
      </c>
      <c r="N7" s="9" t="str">
        <f t="shared" ref="N7:R7" si="27">IF(COUNTA(N15:N20)=0,"",N15*M15+N16*M16+N17*M17+N18*M18+N19*M19+N20*M20+N21*M21+N22*M22)</f>
        <v/>
      </c>
      <c r="O7" s="9" t="str">
        <f t="shared" si="27"/>
        <v/>
      </c>
      <c r="P7" s="9" t="str">
        <f t="shared" si="27"/>
        <v/>
      </c>
      <c r="Q7" s="9" t="str">
        <f t="shared" si="27"/>
        <v/>
      </c>
      <c r="R7" s="33" t="str">
        <f t="shared" si="27"/>
        <v/>
      </c>
      <c r="S7" s="26"/>
      <c r="T7" s="26"/>
      <c r="U7" s="324"/>
      <c r="V7" s="15" t="s">
        <v>19</v>
      </c>
      <c r="W7" s="9" t="str">
        <f>IF(COUNTA(W15:W20)=0,"",W15*V15+W16*V16+W17*V17+W18*V18+W19*V19+W20*V20+W21*V21+W22*V22)</f>
        <v/>
      </c>
      <c r="X7" s="9" t="str">
        <f t="shared" ref="X7:AB7" si="28">IF(COUNTA(X15:X20)=0,"",X15*W15+X16*W16+X17*W17+X18*W18+X19*W19+X20*W20+X21*W21+X22*W22)</f>
        <v/>
      </c>
      <c r="Y7" s="9" t="str">
        <f t="shared" si="28"/>
        <v/>
      </c>
      <c r="Z7" s="9" t="str">
        <f t="shared" si="28"/>
        <v/>
      </c>
      <c r="AA7" s="9" t="str">
        <f t="shared" si="28"/>
        <v/>
      </c>
      <c r="AB7" s="33" t="str">
        <f t="shared" si="28"/>
        <v/>
      </c>
      <c r="AC7" s="26"/>
      <c r="AD7" s="26"/>
      <c r="AE7" s="324"/>
      <c r="AF7" s="15" t="s">
        <v>19</v>
      </c>
      <c r="AG7" s="9" t="str">
        <f>IF(COUNTA(AG15:AG20)=0,"",AG15*AF15+AG16*AF16+AG17*AF17+AG18*AF18+AG19*AF19+AG20*AF20+AG21*AF21+AG22*AF22)</f>
        <v/>
      </c>
      <c r="AH7" s="9" t="str">
        <f t="shared" ref="AH7:AL7" si="29">IF(COUNTA(AH15:AH20)=0,"",AH15*AG15+AH16*AG16+AH17*AG17+AH18*AG18+AH19*AG19+AH20*AG20+AH21*AG21+AH22*AG22)</f>
        <v/>
      </c>
      <c r="AI7" s="9" t="str">
        <f t="shared" si="29"/>
        <v/>
      </c>
      <c r="AJ7" s="9" t="str">
        <f t="shared" si="29"/>
        <v/>
      </c>
      <c r="AK7" s="9" t="str">
        <f t="shared" si="29"/>
        <v/>
      </c>
      <c r="AL7" s="33" t="str">
        <f t="shared" si="29"/>
        <v/>
      </c>
      <c r="AM7" s="26"/>
      <c r="AN7" s="26"/>
      <c r="AO7" s="324"/>
      <c r="AP7" s="15" t="s">
        <v>19</v>
      </c>
      <c r="AQ7" s="9" t="str">
        <f>IF(COUNTA(AQ15:AQ20)=0,"",AQ15*AP15+AQ16*AP16+AQ17*AP17+AQ18*AP18+AQ19*AP19+AQ20*AP20+AQ21*AP21+AQ22*AP22)</f>
        <v/>
      </c>
      <c r="AR7" s="9" t="str">
        <f t="shared" ref="AR7:AV7" si="30">IF(COUNTA(AR15:AR20)=0,"",AR15*AQ15+AR16*AQ16+AR17*AQ17+AR18*AQ18+AR19*AQ19+AR20*AQ20+AR21*AQ21+AR22*AQ22)</f>
        <v/>
      </c>
      <c r="AS7" s="9" t="str">
        <f t="shared" si="30"/>
        <v/>
      </c>
      <c r="AT7" s="9" t="str">
        <f t="shared" si="30"/>
        <v/>
      </c>
      <c r="AU7" s="9" t="str">
        <f t="shared" si="30"/>
        <v/>
      </c>
      <c r="AV7" s="33" t="str">
        <f t="shared" si="30"/>
        <v/>
      </c>
      <c r="AW7" s="26"/>
      <c r="AX7" s="26"/>
      <c r="AY7" s="324"/>
      <c r="AZ7" s="140" t="s">
        <v>19</v>
      </c>
      <c r="BA7" s="9" t="str">
        <f>IF(COUNTA(BA15:BA20)=0,"",BA15*AZ15+BA16*AZ16+BA17*AZ17+BA18*AZ18+BA19*AZ19+BA20*AZ20+BA21*AZ21+BA22*AZ22)</f>
        <v/>
      </c>
      <c r="BB7" s="9" t="str">
        <f t="shared" ref="BB7:BF7" si="31">IF(COUNTA(BB15:BB20)=0,"",BB15*BA15+BB16*BA16+BB17*BA17+BB18*BA18+BB19*BA19+BB20*BA20+BB21*BA21+BB22*BA22)</f>
        <v/>
      </c>
      <c r="BC7" s="9" t="str">
        <f t="shared" si="31"/>
        <v/>
      </c>
      <c r="BD7" s="9" t="str">
        <f t="shared" si="31"/>
        <v/>
      </c>
      <c r="BE7" s="9" t="str">
        <f t="shared" si="31"/>
        <v/>
      </c>
      <c r="BF7" s="33" t="str">
        <f t="shared" si="31"/>
        <v/>
      </c>
      <c r="BG7" s="26"/>
      <c r="BH7" s="26"/>
      <c r="BI7" s="324"/>
      <c r="BJ7" s="15" t="s">
        <v>19</v>
      </c>
      <c r="BK7" s="9" t="str">
        <f>IF(COUNTA(BK15:BK20)=0,"",BK15*BJ15+BK16*BJ16+BK17*BJ17+BK18*BJ18+BK19*BJ19+BK20*BJ20+BK21*BJ21+BK22*BJ22)</f>
        <v/>
      </c>
      <c r="BL7" s="9" t="str">
        <f t="shared" ref="BL7:BP7" si="32">IF(COUNTA(BL15:BL20)=0,"",BL15*BK15+BL16*BK16+BL17*BK17+BL18*BK18+BL19*BK19+BL20*BK20+BL21*BK21+BL22*BK22)</f>
        <v/>
      </c>
      <c r="BM7" s="9" t="str">
        <f t="shared" si="32"/>
        <v/>
      </c>
      <c r="BN7" s="9" t="str">
        <f t="shared" si="32"/>
        <v/>
      </c>
      <c r="BO7" s="9" t="str">
        <f t="shared" si="32"/>
        <v/>
      </c>
      <c r="BP7" s="33" t="str">
        <f t="shared" si="32"/>
        <v/>
      </c>
      <c r="BQ7" s="26"/>
      <c r="BR7" s="26"/>
      <c r="BS7" s="324"/>
      <c r="BT7" s="15" t="s">
        <v>19</v>
      </c>
      <c r="BU7" s="9">
        <f>IF(COUNTA(BU15:BU26)=0,"",SUMPRODUCT(BU15:BU26,$BT15:$BT26))</f>
        <v>25.717194151397372</v>
      </c>
      <c r="BV7" s="9" t="str">
        <f t="shared" ref="BV7:BZ7" si="33">IF(COUNTA(BV15:BV26)=0,"",SUMPRODUCT(BV15:BV26,$BT15:$BT26))</f>
        <v/>
      </c>
      <c r="BW7" s="9" t="str">
        <f t="shared" si="33"/>
        <v/>
      </c>
      <c r="BX7" s="9" t="str">
        <f t="shared" si="33"/>
        <v/>
      </c>
      <c r="BY7" s="9">
        <f t="shared" si="33"/>
        <v>23.949661181026137</v>
      </c>
      <c r="BZ7" s="33">
        <f t="shared" si="33"/>
        <v>64.075630252100837</v>
      </c>
      <c r="CA7" s="26"/>
      <c r="CB7" s="26"/>
      <c r="CC7" s="324"/>
      <c r="CD7" s="15" t="s">
        <v>19</v>
      </c>
      <c r="CE7" s="9">
        <f>IF(COUNTA(CE15:CE26)=0,"",SUMPRODUCT(CE15:CE26,$CD15:$CD26))</f>
        <v>25.602471257313532</v>
      </c>
      <c r="CF7" s="9" t="str">
        <f t="shared" ref="CF7:CJ7" si="34">IF(COUNTA(CF15:CF26)=0,"",SUMPRODUCT(CF15:CF26,$CD15:$CD26))</f>
        <v/>
      </c>
      <c r="CG7" s="9" t="str">
        <f t="shared" si="34"/>
        <v/>
      </c>
      <c r="CH7" s="9" t="str">
        <f t="shared" si="34"/>
        <v/>
      </c>
      <c r="CI7" s="9">
        <f t="shared" si="34"/>
        <v>23.816048642630815</v>
      </c>
      <c r="CJ7" s="33">
        <f t="shared" si="34"/>
        <v>63.983440662373503</v>
      </c>
      <c r="CK7" s="26"/>
      <c r="CL7" s="26"/>
      <c r="CM7" s="324"/>
      <c r="CN7" s="15" t="s">
        <v>19</v>
      </c>
      <c r="CO7" s="9">
        <f>IF(COUNTA(CO15:CO26)=0,"",SUMPRODUCT(CO15:CO26,$CN15:$CN26))</f>
        <v>24.908175243288277</v>
      </c>
      <c r="CP7" s="9" t="str">
        <f t="shared" ref="CP7:CT7" si="35">IF(COUNTA(CP15:CP26)=0,"",SUMPRODUCT(CP15:CP26,$CN15:$CN26))</f>
        <v/>
      </c>
      <c r="CQ7" s="9" t="str">
        <f t="shared" si="35"/>
        <v/>
      </c>
      <c r="CR7" s="9" t="str">
        <f t="shared" si="35"/>
        <v/>
      </c>
      <c r="CS7" s="9">
        <f t="shared" si="35"/>
        <v>23.256782484531179</v>
      </c>
      <c r="CT7" s="33">
        <f t="shared" si="35"/>
        <v>59.690893901420218</v>
      </c>
      <c r="CU7" s="26"/>
      <c r="CV7" s="26"/>
      <c r="CW7" s="324"/>
      <c r="CX7" s="15" t="s">
        <v>19</v>
      </c>
      <c r="CY7" s="9">
        <f>IF(COUNTA(CY15:CY26)=0,"",SUMPRODUCT(CY15:CY26,$CX15:$CX26))</f>
        <v>27.60411752940934</v>
      </c>
      <c r="CZ7" s="9" t="str">
        <f t="shared" ref="CZ7:DD7" si="36">IF(COUNTA(CZ15:CZ26)=0,"",SUMPRODUCT(CZ15:CZ26,$CX15:$CX26))</f>
        <v/>
      </c>
      <c r="DA7" s="9" t="str">
        <f t="shared" si="36"/>
        <v/>
      </c>
      <c r="DB7" s="9" t="str">
        <f t="shared" si="36"/>
        <v/>
      </c>
      <c r="DC7" s="9">
        <f t="shared" si="36"/>
        <v>25.876590850061223</v>
      </c>
      <c r="DD7" s="33">
        <f t="shared" si="36"/>
        <v>62.066420664206639</v>
      </c>
      <c r="DE7" s="26"/>
      <c r="DF7" s="26"/>
      <c r="DG7" s="324"/>
      <c r="DH7" s="15" t="s">
        <v>19</v>
      </c>
      <c r="DI7" s="9">
        <f>IF(COUNTA(DI14:DI20)=0,"",DI15*DH15+DI16*DH16+DI17*DH17+DI18*DH18+DI19*DH19+DI20*DH20+DI21*DH21+DI22*DH22)</f>
        <v>38.52913798754507</v>
      </c>
      <c r="DJ7" s="9" t="str">
        <f>IF(COUNTA(DJ14:DJ20)=0,"",DJ15*DH15+DJ16*DH16+DJ17*DH17+DJ18*DH18+DJ19*DH19+DJ20*DH20+DJ21*DH21+DJ22*DH22)</f>
        <v/>
      </c>
      <c r="DK7" s="9" t="str">
        <f>IF(COUNTA(DK14:DK20)=0,"",DK15*DH15+DK16*DH16+DK17*DH17+DK18*DH18+DK19*DH19+DK20*DH20+DK21*DH21+DK22*DH22)</f>
        <v/>
      </c>
      <c r="DL7" s="9" t="str">
        <f>IF(COUNTA(DL14:DL20)=0,"",DL15*DH15+DL16*DH16+DL17*DH17+DL18*DH18+DL19*DH19+DL20*DH20+DL21*DH21+DL22*DH22)</f>
        <v/>
      </c>
      <c r="DM7" s="9">
        <f>IF(COUNTA(DM14:DM20)=0,"",DM15*DH15+DM16*DH16+DM17*DH17+DM18*DH18+DM19*DH19+DM20*DH20+DM21*DH21+DM22*DH22)</f>
        <v>37.4</v>
      </c>
      <c r="DN7" s="33">
        <f>IF(COUNTA(DN14:DN20)=0,"",DN15*DH15+DN16*DH16+DN17*DH17+DN18*DH18+DN19*DH19+DN20*DH20+DN21*DH21+DN22*DH22)</f>
        <v>69.900000000000006</v>
      </c>
      <c r="DO7" s="26"/>
      <c r="DP7" s="26"/>
      <c r="DQ7" s="324"/>
      <c r="DR7" s="15" t="s">
        <v>19</v>
      </c>
      <c r="DS7" s="9">
        <f>IF(COUNTA(DS14:DS20)=0,"",DS15*DR15+DS16*DR16+DS17*DR17+DS18*DR18+DS19*DR19+DS20*DR20+DS21*DR21+DS22*DR22)</f>
        <v>23.3</v>
      </c>
      <c r="DT7" s="9" t="str">
        <f>IF(COUNTA(DT14:DT20)=0,"",DT15*DR15+DT16*DR16+DT17*DR17+DT18*DR18+DT19*DR19+DT20*DR20+DT21*DR21+DT22*DR22)</f>
        <v/>
      </c>
      <c r="DU7" s="9" t="str">
        <f>IF(COUNTA(DU14:DU20)=0,"",DU15*DR15+DU16*DR16+DU17*DR17+DU18*DR18+DU19*DR19+DU20*DR20+DU21*DR21+DU22*DR22)</f>
        <v/>
      </c>
      <c r="DV7" s="9" t="str">
        <f>IF(COUNTA(DV14:DV20)=0,"",DV15*DR15+DV16*DR16+DV17*DR17+DV18*DR18+DV19*DR19+DV20*DR20+DV21*DR21+DV22*DR22)</f>
        <v/>
      </c>
      <c r="DW7" s="9">
        <f>IF(COUNTA(DW14:DW20)=0,"",DW15*DR15+DW16*DR16+DW17*DR17+DW18*DR18+DW19*DR19+DW20*DR20+DW21*DR21+DW22*DR22)</f>
        <v>21.55</v>
      </c>
      <c r="DX7" s="33">
        <f>IF(COUNTA(DX14:DX20)=0,"",DX15*DR15+DX16*DR16+DX17*DR17+DX18*DR18+DX19*DR19+DX20*DR20+DX21*DR21+DX22*DR22)</f>
        <v>57.150000000000006</v>
      </c>
      <c r="DY7" s="26"/>
      <c r="DZ7" s="26"/>
      <c r="EA7" s="324"/>
      <c r="EB7" s="15" t="s">
        <v>19</v>
      </c>
      <c r="EC7" s="9">
        <f>IF(COUNTA(EC14:EC20)=0,"",EC15*EB15+EC16*EB16+EC17*EB17+EC18*EB18+EC19*EB19+EC20*EB20+EC21*EB21+EC22*EB22)</f>
        <v>35.329301868239924</v>
      </c>
      <c r="ED7" s="9" t="str">
        <f>IF(COUNTA(ED14:ED20)=0,"",ED15*EB15+ED16*EB16+ED17*EB17+ED18*EB18+ED19*EB19+ED20*EB20+ED21*EB21+ED22*EB22)</f>
        <v/>
      </c>
      <c r="EE7" s="9" t="str">
        <f>IF(COUNTA(EE14:EE20)=0,"",EE15*EB15+EE16*EB16+EE17*EB17+EE18*EB18+EE19*EB19+EE20*EB20+EE21*EB21+EE22*EB22)</f>
        <v/>
      </c>
      <c r="EF7" s="9" t="str">
        <f>IF(COUNTA(EF14:EF20)=0,"",EF15*EB15+EF16*EB16+EF17*EB17+EF18*EB18+EF19*EB19+EF20*EB20+EF21*EB21+EF22*EB22)</f>
        <v/>
      </c>
      <c r="EG7" s="9">
        <f>IF(COUNTA(EG14:EG20)=0,"",EG15*EB15+EG16*EB16+EG17*EB17+EG18*EB18+EG19*EB19+EG20*EB20+EG21*EB21+EG22*EB22)</f>
        <v>35.1</v>
      </c>
      <c r="EH7" s="33">
        <f>IF(COUNTA(EH14:EH20)=0,"",EH15*EB15+EH16*EB16+EH17*EB17+EH18*EB18+EH19*EB19+EH20*EB20+EH21*EB21+EH22*EB22)</f>
        <v>41.7</v>
      </c>
      <c r="EI7" s="26"/>
      <c r="EJ7" s="26"/>
      <c r="EK7" s="324"/>
      <c r="EL7" s="15" t="s">
        <v>19</v>
      </c>
      <c r="EM7" s="9">
        <f>IF(COUNTA(EM14:EM20)=0,"",EM15*EL15+EM16*EL16+EM17*EL17+EM18*EL18+EM19*EL19+EM20*EL20+EM21*EL21+EM22*EL22)</f>
        <v>21.95</v>
      </c>
      <c r="EN7" s="9" t="str">
        <f>IF(COUNTA(EN14:EN20)=0,"",EN15*EL15+EN16*EL16+EN17*EL17+EN18*EL18+EN19*EL19+EN20*EL20+EN21*EL21+EN22*EL22)</f>
        <v/>
      </c>
      <c r="EO7" s="9" t="str">
        <f>IF(COUNTA(EO14:EO20)=0,"",EO15*EL15+EO16*EL16+EO17*EL17+EO18*EL18+EO19*EL19+EO20*EL20+EO21*EL21+EO22*EL22)</f>
        <v/>
      </c>
      <c r="EP7" s="9" t="str">
        <f>IF(COUNTA(EP14:EP20)=0,"",EP15*EL15+EP16*EL16+EP17*EL17+EP18*EL18+EP19*EL19+EP20*EL20+EP21*EL21+EP22*EL22)</f>
        <v/>
      </c>
      <c r="EQ7" s="9">
        <f>IF(COUNTA(EQ14:EQ20)=0,"",EQ15*EL15+EQ16*EL16+EQ17*EL17+EQ18*EL18+EQ19*EL19+EQ20*EL20+EQ21*EL21+EQ22*EL22)</f>
        <v>19.700000000000003</v>
      </c>
      <c r="ER7" s="33">
        <f>IF(COUNTA(ER14:ER20)=0,"",ER15*EL15+ER16*EL16+ER17*EL17+ER18*EL18+ER19*EL19+ER20*EL20+ER21*EL21+ER22*EL22)</f>
        <v>60.2</v>
      </c>
      <c r="ES7" s="26"/>
      <c r="ET7" s="26"/>
      <c r="EU7" s="324"/>
      <c r="EV7" s="15" t="s">
        <v>19</v>
      </c>
      <c r="EW7" s="9">
        <f>IF(COUNTA(EW14:EW20)=0,"",EW15*EV15+EW16*EV16+EW17*EV17+EW18*EV18+EW19*EV19+EW20*EV20+EW21*EV21+EW22*EV22)</f>
        <v>40.674206912513498</v>
      </c>
      <c r="EX7" s="9" t="str">
        <f>IF(COUNTA(EX14:EX20)=0,"",EX15*EV15+EX16*EV16+EX17*EV17+EX18*EV18+EX19*EV19+EX20*EV20+EX21*EV21+EX22*EV22)</f>
        <v/>
      </c>
      <c r="EY7" s="9" t="str">
        <f>IF(COUNTA(EY14:EY20)=0,"",EY15*EV15+EY16*EV16+EY17*EV17+EY18*EV18+EY19*EV19+EY20*EV20+EY21*EV21+EY22*EV22)</f>
        <v/>
      </c>
      <c r="EZ7" s="9" t="str">
        <f>IF(COUNTA(EZ14:EZ20)=0,"",EZ15*EV15+EZ16*EV16+EZ17*EV17+EZ18*EV18+EZ19*EV19+EZ20*EV20+EZ21*EV21+EZ22*EV22)</f>
        <v/>
      </c>
      <c r="FA7" s="9">
        <f>IF(COUNTA(FA14:FA20)=0,"",FA15*EV15+FA16*EV16+FA17*EV17+FA18*EV18+FA19*EV19+FA20*EV20+FA21*EV21+FA22*EV22)</f>
        <v>39.369999999999997</v>
      </c>
      <c r="FB7" s="33">
        <f>IF(COUNTA(FB14:FB20)=0,"",FB15*EV15+FB16*EV16+FB17*EV17+FB18*EV18+FB19*EV19+FB20*EV20+FB21*EV21+FB22*EV22)</f>
        <v>73.8</v>
      </c>
      <c r="FC7" s="26"/>
      <c r="FD7" s="26"/>
      <c r="FE7" s="324"/>
      <c r="FF7" s="140" t="s">
        <v>19</v>
      </c>
      <c r="FG7" s="9">
        <f>IF(COUNTA(FG14:FG20)=0,"",FG15*FF15+FG16*FF16+FG17*FF17+FG18*FF18+FG19*FF19+FG20*FF20+FG21*FF21+FG22*FF22)</f>
        <v>21.85</v>
      </c>
      <c r="FH7" s="9" t="str">
        <f>IF(COUNTA(FH14:FH20)=0,"",FH15*FF15+FH16*FF16+FH17*FF17+FH18*FF18+FH19*FF19+FH20*FF20+FH21*FF21+FH22*FF22)</f>
        <v/>
      </c>
      <c r="FI7" s="9" t="str">
        <f>IF(COUNTA(FI14:FI20)=0,"",FI15*FF15+FI16*FF16+FI17*FF17+FI18*FF18+FI19*FF19+FI20*FF20+FI21*FF21+FI22*FF22)</f>
        <v/>
      </c>
      <c r="FJ7" s="9" t="str">
        <f>IF(COUNTA(FJ14:FJ20)=0,"",FJ15*FF15+FJ16*FF16+FJ17*FF17+FJ18*FF18+FJ19*FF19+FJ20*FF20+FJ21*FF21+FJ22*FF22)</f>
        <v/>
      </c>
      <c r="FK7" s="9">
        <f>IF(COUNTA(FK14:FK20)=0,"",FK15*FF15+FK16*FF16+FK17*FF17+FK18*FF18+FK19*FF19+FK20*FF20+FK21*FF21+FK22*FF22)</f>
        <v>19.600000000000001</v>
      </c>
      <c r="FL7" s="33">
        <f>IF(COUNTA(FL14:FL20)=0,"",FL15*FF15+FL16*FF16+FL17*FF17+FL18*FF18+FL19*FF19+FL20*FF20+FL21*FF21+FL22*FF22)</f>
        <v>56.6</v>
      </c>
      <c r="FM7" s="26"/>
      <c r="FN7" s="26"/>
      <c r="FO7" s="324"/>
      <c r="FP7" s="15" t="s">
        <v>19</v>
      </c>
      <c r="FQ7" s="9">
        <f>IF(COUNTA(FQ14:FQ20)=0,"",FQ15*FP15+FQ16*FP16+FQ17*FP17+FQ18*FP18+FQ19*FP19+FQ20*FP20+FQ21*FP21+FQ22*FP22)</f>
        <v>52.533015854579247</v>
      </c>
      <c r="FR7" s="9" t="str">
        <f>IF(COUNTA(FR14:FR20)=0,"",FR15*FP15+FR16*FP16+FR17*FP17+FR18*FP18+FR19*FP19+FR20*FP20+FR21*FP21+FR22*FP22)</f>
        <v/>
      </c>
      <c r="FS7" s="9" t="str">
        <f>IF(COUNTA(FS14:FS20)=0,"",FS15*FP15+FS16*FP16+FS17*FP17+FS18*FP18+FS19*FP19+FS20*FP20+FS21*FP21+FS22*FP22)</f>
        <v/>
      </c>
      <c r="FT7" s="9" t="str">
        <f>IF(COUNTA(FT14:FT20)=0,"",FT15*FP15+FT16*FP16+FT17*FP17+FT18*FP18+FT19*FP19+FT20*FP20+FT21*FP21+FT22*FP22)</f>
        <v/>
      </c>
      <c r="FU7" s="9">
        <f>IF(COUNTA(FU14:FU20)=0,"",FU15*FP15+FU16*FP16+FU17*FP17+FU18*FP18+FU19*FP19+FU20*FP20+FU21*FP21+FU22*FP22)</f>
        <v>52</v>
      </c>
      <c r="FV7" s="33">
        <f>IF(COUNTA(FV14:FV20)=0,"",FV15*FP15+FV16*FP16+FV17*FP17+FV18*FP18+FV19*FP19+FV20*FP20+FV21*FP21+FV22*FP22)</f>
        <v>65</v>
      </c>
      <c r="FW7" s="26"/>
      <c r="FX7" s="26"/>
      <c r="FY7" s="324"/>
      <c r="FZ7" s="15" t="s">
        <v>19</v>
      </c>
      <c r="GA7" s="9">
        <f>IF(COUNTA(GA15:GA26)=0,"",SUMPRODUCT(GA15:GA26,$BT15:$BT26))</f>
        <v>30.423149561176217</v>
      </c>
      <c r="GB7" s="9" t="str">
        <f t="shared" ref="GB7:GF7" si="37">IF(COUNTA(GB15:GB26)=0,"",SUMPRODUCT(GB15:GB26,$BT15:$BT26))</f>
        <v/>
      </c>
      <c r="GC7" s="9" t="str">
        <f t="shared" si="37"/>
        <v/>
      </c>
      <c r="GD7" s="9" t="str">
        <f t="shared" si="37"/>
        <v/>
      </c>
      <c r="GE7" s="9">
        <f t="shared" si="37"/>
        <v>29.263239673701932</v>
      </c>
      <c r="GF7" s="33">
        <f t="shared" si="37"/>
        <v>46.356622374624948</v>
      </c>
      <c r="GG7" s="26"/>
      <c r="GH7" s="26"/>
      <c r="GI7" s="324"/>
      <c r="GJ7" s="15" t="s">
        <v>19</v>
      </c>
      <c r="GK7" s="9" t="str">
        <f>IF(COUNTA(GK14:GK20)=0,"",GK15*GJ15+GK16*GJ16+GK17*GJ17+GK18*GJ18+GK19*GJ19+GK20*GJ20+GK21*GJ21+GK22*GJ22)</f>
        <v/>
      </c>
      <c r="GL7" s="9" t="str">
        <f>IF(COUNTA(GL14:GL20)=0,"",GL15*GJ15+GL16*GJ16+GL17*GJ17+GL18*GJ18+GL19*GJ19+GL20*GJ20+GL21*GJ21+GL22*GJ22)</f>
        <v/>
      </c>
      <c r="GM7" s="9" t="str">
        <f>IF(COUNTA(GM14:GM20)=0,"",GM15*GJ15+GM16*GJ16+GM17*GJ17+GM18*GJ18+GM19*GJ19+GM20*GJ20+GM21*GJ21+GM22*GJ22)</f>
        <v/>
      </c>
      <c r="GN7" s="9" t="str">
        <f>IF(COUNTA(GN14:GN20)=0,"",GN15*GJ15+GN16*GJ16+GN17*GJ17+GN18*GJ18+GN19*GJ19+GN20*GJ20+GN21*GJ21+GN22*GJ22)</f>
        <v/>
      </c>
      <c r="GO7" s="9" t="str">
        <f>IF(COUNTA(GO14:GO20)=0,"",GO15*GJ15+GO16*GJ16+GO17*GJ17+GO18*GJ18+GO19*GJ19+GO20*GJ20+GO21*GJ21+GO22*GJ22)</f>
        <v/>
      </c>
      <c r="GP7" s="33" t="str">
        <f>IF(COUNTA(GP14:GP20)=0,"",GP15*GJ15+GP16*GJ16+GP17*GJ17+GP18*GJ18+GP19*GJ19+GP20*GJ20+GP21*GJ21+GP22*GJ22)</f>
        <v/>
      </c>
      <c r="GQ7" s="26"/>
      <c r="GR7" s="26"/>
      <c r="GS7" s="324"/>
      <c r="GT7" s="15" t="s">
        <v>19</v>
      </c>
      <c r="GU7" s="9">
        <f>IF(COUNTA(GU14:GU20)=0,"",GU15*GT15+GU16*GT16+GU17*GT17+GU18*GT18+GU19*GT19+GU20*GT20+GU21*GT21+GU22*GT22)</f>
        <v>19.701906740656973</v>
      </c>
      <c r="GV7" s="9" t="str">
        <f>IF(COUNTA(GV14:GV20)=0,"",GV15*GT15+GV16*GT16+GV17*GT17+GV18*GT18+GV19*GT19+GV20*GT20+GV21*GT21+GV22*GT22)</f>
        <v/>
      </c>
      <c r="GW7" s="9" t="str">
        <f>IF(COUNTA(GW14:GW20)=0,"",GW15*GT15+GW16*GT16+GW17*GT17+GW18*GT18+GW19*GT19+GW20*GT20+GW21*GT21+GW22*GT22)</f>
        <v/>
      </c>
      <c r="GX7" s="9" t="str">
        <f>IF(COUNTA(GX14:GX20)=0,"",GX15*GT15+GX16*GT16+GX17*GT17+GX18*GT18+GX19*GT19+GX20*GT20+GX21*GT21+GX22*GT22)</f>
        <v/>
      </c>
      <c r="GY7" s="9">
        <f>IF(COUNTA(GY14:GY20)=0,"",GY15*GT15+GY16*GT16+GY17*GT17+GY18*GT18+GY19*GT19+GY20*GT20+GY21*GT21+GY22*GT22)</f>
        <v>16</v>
      </c>
      <c r="GZ7" s="33">
        <f>IF(COUNTA(GZ14:GZ20)=0,"",GZ15*GT15+GZ16*GT16+GZ17*GT17+GZ18*GT18+GZ19*GT19+GZ20*GT20+GZ21*GT21+GZ22*GT22)</f>
        <v>60.6</v>
      </c>
      <c r="HA7" s="26"/>
      <c r="HB7" s="26"/>
      <c r="HC7" s="336"/>
      <c r="HM7" s="336"/>
      <c r="HW7" s="336"/>
    </row>
    <row r="8" s="4" customFormat="true" x14ac:dyDescent="0.25">
      <c r="A8" s="324"/>
      <c r="B8" s="85" t="s">
        <v>39</v>
      </c>
      <c r="C8" s="8"/>
      <c r="D8" s="8"/>
      <c r="E8" s="8"/>
      <c r="F8" s="8"/>
      <c r="G8" s="8"/>
      <c r="H8" s="33"/>
      <c r="I8" s="26"/>
      <c r="J8" s="26"/>
      <c r="K8" s="324"/>
      <c r="L8" s="85" t="s">
        <v>39</v>
      </c>
      <c r="M8" s="8"/>
      <c r="N8" s="8"/>
      <c r="O8" s="8"/>
      <c r="P8" s="8"/>
      <c r="Q8" s="8"/>
      <c r="R8" s="33"/>
      <c r="S8" s="26"/>
      <c r="T8" s="26"/>
      <c r="U8" s="324"/>
      <c r="V8" s="85" t="s">
        <v>39</v>
      </c>
      <c r="W8" s="8"/>
      <c r="X8" s="8"/>
      <c r="Y8" s="8"/>
      <c r="Z8" s="8"/>
      <c r="AA8" s="8"/>
      <c r="AB8" s="33"/>
      <c r="AC8" s="26"/>
      <c r="AD8" s="26"/>
      <c r="AE8" s="324"/>
      <c r="AF8" s="85" t="s">
        <v>39</v>
      </c>
      <c r="AG8" s="8"/>
      <c r="AH8" s="8"/>
      <c r="AI8" s="8"/>
      <c r="AJ8" s="8"/>
      <c r="AK8" s="8"/>
      <c r="AL8" s="33"/>
      <c r="AM8" s="26"/>
      <c r="AN8" s="26"/>
      <c r="AO8" s="324"/>
      <c r="AP8" s="85" t="s">
        <v>39</v>
      </c>
      <c r="AQ8" s="8"/>
      <c r="AR8" s="8"/>
      <c r="AS8" s="8"/>
      <c r="AT8" s="8"/>
      <c r="AU8" s="8"/>
      <c r="AV8" s="33"/>
      <c r="AW8" s="26"/>
      <c r="AX8" s="26"/>
      <c r="AY8" s="324"/>
      <c r="AZ8" s="332" t="s">
        <v>39</v>
      </c>
      <c r="BA8" s="8"/>
      <c r="BB8" s="8"/>
      <c r="BC8" s="8"/>
      <c r="BD8" s="8"/>
      <c r="BE8" s="8"/>
      <c r="BF8" s="33"/>
      <c r="BG8" s="26"/>
      <c r="BH8" s="26"/>
      <c r="BI8" s="324"/>
      <c r="BJ8" s="85" t="s">
        <v>39</v>
      </c>
      <c r="BK8" s="8"/>
      <c r="BL8" s="8"/>
      <c r="BM8" s="8"/>
      <c r="BN8" s="8"/>
      <c r="BO8" s="8"/>
      <c r="BP8" s="33"/>
      <c r="BQ8" s="26"/>
      <c r="BR8" s="26"/>
      <c r="BS8" s="324"/>
      <c r="BT8" s="85" t="s">
        <v>39</v>
      </c>
      <c r="BU8" s="8"/>
      <c r="BV8" s="8"/>
      <c r="BW8" s="8"/>
      <c r="BX8" s="8"/>
      <c r="BY8" s="8"/>
      <c r="BZ8" s="33"/>
      <c r="CA8" s="26"/>
      <c r="CB8" s="26"/>
      <c r="CC8" s="324"/>
      <c r="CD8" s="85" t="s">
        <v>39</v>
      </c>
      <c r="CE8" s="8"/>
      <c r="CF8" s="8"/>
      <c r="CG8" s="8"/>
      <c r="CH8" s="8"/>
      <c r="CI8" s="8"/>
      <c r="CJ8" s="33"/>
      <c r="CK8" s="26"/>
      <c r="CL8" s="26"/>
      <c r="CM8" s="324"/>
      <c r="CN8" s="85" t="s">
        <v>39</v>
      </c>
      <c r="CO8" s="8"/>
      <c r="CP8" s="8"/>
      <c r="CQ8" s="8"/>
      <c r="CR8" s="8"/>
      <c r="CS8" s="8"/>
      <c r="CT8" s="33"/>
      <c r="CU8" s="26"/>
      <c r="CV8" s="26"/>
      <c r="CW8" s="324"/>
      <c r="CX8" s="85" t="s">
        <v>39</v>
      </c>
      <c r="CY8" s="8"/>
      <c r="CZ8" s="8"/>
      <c r="DA8" s="8"/>
      <c r="DB8" s="8"/>
      <c r="DC8" s="8"/>
      <c r="DD8" s="33"/>
      <c r="DE8" s="26"/>
      <c r="DF8" s="26"/>
      <c r="DG8" s="324"/>
      <c r="DH8" s="85" t="s">
        <v>39</v>
      </c>
      <c r="DI8" s="8"/>
      <c r="DJ8" s="8"/>
      <c r="DK8" s="8"/>
      <c r="DL8" s="8"/>
      <c r="DM8" s="8"/>
      <c r="DN8" s="33"/>
      <c r="DO8" s="26"/>
      <c r="DP8" s="26"/>
      <c r="DQ8" s="324"/>
      <c r="DR8" s="85" t="s">
        <v>39</v>
      </c>
      <c r="DS8" s="8"/>
      <c r="DT8" s="8"/>
      <c r="DU8" s="8"/>
      <c r="DV8" s="8"/>
      <c r="DW8" s="8"/>
      <c r="DX8" s="33"/>
      <c r="DY8" s="26"/>
      <c r="DZ8" s="26"/>
      <c r="EA8" s="324"/>
      <c r="EB8" s="85" t="s">
        <v>39</v>
      </c>
      <c r="EC8" s="8"/>
      <c r="ED8" s="8"/>
      <c r="EE8" s="8"/>
      <c r="EF8" s="8"/>
      <c r="EG8" s="8"/>
      <c r="EH8" s="33"/>
      <c r="EI8" s="26"/>
      <c r="EJ8" s="26"/>
      <c r="EK8" s="324"/>
      <c r="EL8" s="85" t="s">
        <v>39</v>
      </c>
      <c r="EM8" s="8"/>
      <c r="EN8" s="8"/>
      <c r="EO8" s="8"/>
      <c r="EP8" s="8"/>
      <c r="EQ8" s="8"/>
      <c r="ER8" s="33"/>
      <c r="ES8" s="26"/>
      <c r="ET8" s="26"/>
      <c r="EU8" s="324"/>
      <c r="EV8" s="85" t="s">
        <v>39</v>
      </c>
      <c r="EW8" s="8"/>
      <c r="EX8" s="8"/>
      <c r="EY8" s="8"/>
      <c r="EZ8" s="8"/>
      <c r="FA8" s="8"/>
      <c r="FB8" s="33"/>
      <c r="FC8" s="26"/>
      <c r="FD8" s="26"/>
      <c r="FE8" s="324"/>
      <c r="FF8" s="332" t="s">
        <v>39</v>
      </c>
      <c r="FG8" s="8"/>
      <c r="FH8" s="8"/>
      <c r="FI8" s="8"/>
      <c r="FJ8" s="8"/>
      <c r="FK8" s="8"/>
      <c r="FL8" s="33"/>
      <c r="FM8" s="26"/>
      <c r="FN8" s="26"/>
      <c r="FO8" s="324"/>
      <c r="FP8" s="85" t="s">
        <v>39</v>
      </c>
      <c r="FQ8" s="8"/>
      <c r="FR8" s="8"/>
      <c r="FS8" s="8"/>
      <c r="FT8" s="8"/>
      <c r="FU8" s="8"/>
      <c r="FV8" s="33"/>
      <c r="FW8" s="26"/>
      <c r="FX8" s="26"/>
      <c r="FY8" s="324"/>
      <c r="FZ8" s="85" t="s">
        <v>39</v>
      </c>
      <c r="GA8" s="8"/>
      <c r="GB8" s="8"/>
      <c r="GC8" s="8"/>
      <c r="GD8" s="8"/>
      <c r="GE8" s="8"/>
      <c r="GF8" s="33"/>
      <c r="GG8" s="26"/>
      <c r="GH8" s="26"/>
      <c r="GI8" s="324"/>
      <c r="GJ8" s="85" t="s">
        <v>39</v>
      </c>
      <c r="GK8" s="8"/>
      <c r="GL8" s="8"/>
      <c r="GM8" s="8"/>
      <c r="GN8" s="8"/>
      <c r="GO8" s="8"/>
      <c r="GP8" s="33"/>
      <c r="GQ8" s="26"/>
      <c r="GR8" s="26"/>
      <c r="GS8" s="324"/>
      <c r="GT8" s="85" t="s">
        <v>39</v>
      </c>
      <c r="GU8" s="8"/>
      <c r="GV8" s="8"/>
      <c r="GW8" s="8"/>
      <c r="GX8" s="8"/>
      <c r="GY8" s="8"/>
      <c r="GZ8" s="33"/>
      <c r="HA8" s="26"/>
      <c r="HB8" s="26"/>
      <c r="HC8" s="336"/>
      <c r="HM8" s="336"/>
      <c r="HW8" s="336"/>
    </row>
    <row r="9" s="4" customFormat="true" ht="15.6" hidden="true" customHeight="true" x14ac:dyDescent="0.25">
      <c r="A9" s="324"/>
      <c r="B9" s="85" t="s">
        <v>119</v>
      </c>
      <c r="C9" s="9"/>
      <c r="D9" s="9"/>
      <c r="E9" s="9"/>
      <c r="F9" s="9"/>
      <c r="G9" s="9"/>
      <c r="H9" s="33"/>
      <c r="I9" s="26"/>
      <c r="J9" s="26"/>
      <c r="K9" s="324"/>
      <c r="L9" s="85" t="s">
        <v>119</v>
      </c>
      <c r="M9" s="9"/>
      <c r="N9" s="9"/>
      <c r="O9" s="9"/>
      <c r="P9" s="9"/>
      <c r="Q9" s="9"/>
      <c r="R9" s="33"/>
      <c r="S9" s="26"/>
      <c r="T9" s="26"/>
      <c r="U9" s="324"/>
      <c r="V9" s="85" t="s">
        <v>119</v>
      </c>
      <c r="W9" s="9"/>
      <c r="X9" s="9"/>
      <c r="Y9" s="9"/>
      <c r="Z9" s="9"/>
      <c r="AA9" s="9"/>
      <c r="AB9" s="33"/>
      <c r="AC9" s="26"/>
      <c r="AD9" s="26"/>
      <c r="AE9" s="324"/>
      <c r="AF9" s="85" t="s">
        <v>119</v>
      </c>
      <c r="AG9" s="9"/>
      <c r="AH9" s="9"/>
      <c r="AI9" s="9"/>
      <c r="AJ9" s="9"/>
      <c r="AK9" s="9"/>
      <c r="AL9" s="33"/>
      <c r="AM9" s="26"/>
      <c r="AN9" s="26"/>
      <c r="AO9" s="324"/>
      <c r="AP9" s="85" t="s">
        <v>119</v>
      </c>
      <c r="AQ9" s="9"/>
      <c r="AR9" s="9"/>
      <c r="AS9" s="9"/>
      <c r="AT9" s="9"/>
      <c r="AU9" s="9"/>
      <c r="AV9" s="33"/>
      <c r="AW9" s="26"/>
      <c r="AX9" s="26"/>
      <c r="AY9" s="324"/>
      <c r="AZ9" s="332" t="s">
        <v>119</v>
      </c>
      <c r="BA9" s="9"/>
      <c r="BB9" s="9"/>
      <c r="BC9" s="9"/>
      <c r="BD9" s="9"/>
      <c r="BE9" s="9"/>
      <c r="BF9" s="33"/>
      <c r="BG9" s="26"/>
      <c r="BH9" s="26"/>
      <c r="BI9" s="324"/>
      <c r="BJ9" s="85" t="s">
        <v>119</v>
      </c>
      <c r="BK9" s="9"/>
      <c r="BL9" s="9"/>
      <c r="BM9" s="9"/>
      <c r="BN9" s="9"/>
      <c r="BO9" s="9"/>
      <c r="BP9" s="33"/>
      <c r="BQ9" s="26"/>
      <c r="BR9" s="26"/>
      <c r="BS9" s="324"/>
      <c r="BT9" s="85" t="s">
        <v>119</v>
      </c>
      <c r="BU9" s="9"/>
      <c r="BV9" s="9"/>
      <c r="BW9" s="9"/>
      <c r="BX9" s="9"/>
      <c r="BY9" s="9"/>
      <c r="BZ9" s="33"/>
      <c r="CA9" s="26"/>
      <c r="CB9" s="26"/>
      <c r="CC9" s="324"/>
      <c r="CD9" s="85" t="s">
        <v>119</v>
      </c>
      <c r="CE9" s="9"/>
      <c r="CF9" s="9"/>
      <c r="CG9" s="9"/>
      <c r="CH9" s="9"/>
      <c r="CI9" s="9"/>
      <c r="CJ9" s="33"/>
      <c r="CK9" s="26"/>
      <c r="CL9" s="26"/>
      <c r="CM9" s="324"/>
      <c r="CN9" s="85" t="s">
        <v>119</v>
      </c>
      <c r="CO9" s="9"/>
      <c r="CP9" s="9"/>
      <c r="CQ9" s="9"/>
      <c r="CR9" s="9"/>
      <c r="CS9" s="9"/>
      <c r="CT9" s="33"/>
      <c r="CU9" s="26"/>
      <c r="CV9" s="26"/>
      <c r="CW9" s="324"/>
      <c r="CX9" s="85" t="s">
        <v>119</v>
      </c>
      <c r="CY9" s="9"/>
      <c r="CZ9" s="9"/>
      <c r="DA9" s="9"/>
      <c r="DB9" s="9"/>
      <c r="DC9" s="9"/>
      <c r="DD9" s="33"/>
      <c r="DE9" s="26"/>
      <c r="DF9" s="26"/>
      <c r="DG9" s="324"/>
      <c r="DH9" s="85" t="s">
        <v>119</v>
      </c>
      <c r="DI9" s="9"/>
      <c r="DJ9" s="9"/>
      <c r="DK9" s="9"/>
      <c r="DL9" s="9"/>
      <c r="DM9" s="9"/>
      <c r="DN9" s="33"/>
      <c r="DO9" s="26"/>
      <c r="DP9" s="26"/>
      <c r="DQ9" s="324"/>
      <c r="DR9" s="85" t="s">
        <v>119</v>
      </c>
      <c r="DS9" s="9"/>
      <c r="DT9" s="9"/>
      <c r="DU9" s="9"/>
      <c r="DV9" s="9"/>
      <c r="DW9" s="9"/>
      <c r="DX9" s="33"/>
      <c r="DY9" s="26"/>
      <c r="DZ9" s="26"/>
      <c r="EA9" s="324"/>
      <c r="EB9" s="85" t="s">
        <v>119</v>
      </c>
      <c r="EC9" s="9"/>
      <c r="ED9" s="9"/>
      <c r="EE9" s="9"/>
      <c r="EF9" s="9"/>
      <c r="EG9" s="9"/>
      <c r="EH9" s="33"/>
      <c r="EI9" s="26"/>
      <c r="EJ9" s="26"/>
      <c r="EK9" s="324"/>
      <c r="EL9" s="85" t="s">
        <v>119</v>
      </c>
      <c r="EM9" s="9"/>
      <c r="EN9" s="9"/>
      <c r="EO9" s="9"/>
      <c r="EP9" s="9"/>
      <c r="EQ9" s="9"/>
      <c r="ER9" s="33"/>
      <c r="ES9" s="26"/>
      <c r="ET9" s="26"/>
      <c r="EU9" s="324"/>
      <c r="EV9" s="85" t="s">
        <v>119</v>
      </c>
      <c r="EW9" s="9"/>
      <c r="EX9" s="9"/>
      <c r="EY9" s="9"/>
      <c r="EZ9" s="9"/>
      <c r="FA9" s="9"/>
      <c r="FB9" s="33"/>
      <c r="FC9" s="26"/>
      <c r="FD9" s="26"/>
      <c r="FE9" s="324"/>
      <c r="FF9" s="332" t="s">
        <v>119</v>
      </c>
      <c r="FG9" s="9"/>
      <c r="FH9" s="9"/>
      <c r="FI9" s="9"/>
      <c r="FJ9" s="9"/>
      <c r="FK9" s="9"/>
      <c r="FL9" s="33"/>
      <c r="FM9" s="26"/>
      <c r="FN9" s="26"/>
      <c r="FO9" s="324"/>
      <c r="FP9" s="85" t="s">
        <v>119</v>
      </c>
      <c r="FQ9" s="9"/>
      <c r="FR9" s="9"/>
      <c r="FS9" s="9"/>
      <c r="FT9" s="9"/>
      <c r="FU9" s="9"/>
      <c r="FV9" s="33"/>
      <c r="FW9" s="26"/>
      <c r="FX9" s="26"/>
      <c r="FY9" s="324"/>
      <c r="FZ9" s="85" t="s">
        <v>119</v>
      </c>
      <c r="GA9" s="9"/>
      <c r="GB9" s="9"/>
      <c r="GC9" s="9"/>
      <c r="GD9" s="9"/>
      <c r="GE9" s="9"/>
      <c r="GF9" s="33"/>
      <c r="GG9" s="26"/>
      <c r="GH9" s="26"/>
      <c r="GI9" s="324"/>
      <c r="GJ9" s="85" t="s">
        <v>119</v>
      </c>
      <c r="GK9" s="9"/>
      <c r="GL9" s="9"/>
      <c r="GM9" s="9"/>
      <c r="GN9" s="9"/>
      <c r="GO9" s="9"/>
      <c r="GP9" s="33"/>
      <c r="GQ9" s="26"/>
      <c r="GR9" s="26"/>
      <c r="GS9" s="324"/>
      <c r="GT9" s="85" t="s">
        <v>119</v>
      </c>
      <c r="GU9" s="9"/>
      <c r="GV9" s="9"/>
      <c r="GW9" s="9"/>
      <c r="GX9" s="9"/>
      <c r="GY9" s="9"/>
      <c r="GZ9" s="33"/>
      <c r="HA9" s="26"/>
      <c r="HB9" s="26"/>
      <c r="HC9" s="336"/>
      <c r="HM9" s="336"/>
      <c r="HW9" s="336"/>
    </row>
    <row r="10" s="4" customFormat="true" x14ac:dyDescent="0.25">
      <c r="A10" s="324"/>
      <c r="B10" s="140" t="s">
        <v>227</v>
      </c>
      <c r="C10" s="8"/>
      <c r="D10" s="7"/>
      <c r="E10" s="7"/>
      <c r="F10" s="7"/>
      <c r="G10" s="7"/>
      <c r="H10" s="28"/>
      <c r="I10" s="26"/>
      <c r="J10" s="26"/>
      <c r="K10" s="324"/>
      <c r="L10" s="140" t="s">
        <v>227</v>
      </c>
      <c r="M10" s="8"/>
      <c r="N10" s="7"/>
      <c r="O10" s="7"/>
      <c r="P10" s="7"/>
      <c r="Q10" s="7"/>
      <c r="R10" s="28"/>
      <c r="S10" s="26"/>
      <c r="T10" s="26"/>
      <c r="U10" s="324"/>
      <c r="V10" s="140" t="s">
        <v>227</v>
      </c>
      <c r="W10" s="8"/>
      <c r="X10" s="8"/>
      <c r="Y10" s="8"/>
      <c r="Z10" s="8"/>
      <c r="AA10" s="8"/>
      <c r="AB10" s="28"/>
      <c r="AC10" s="26"/>
      <c r="AD10" s="26"/>
      <c r="AE10" s="324"/>
      <c r="AF10" s="140" t="s">
        <v>227</v>
      </c>
      <c r="AG10" s="8"/>
      <c r="AH10" s="7"/>
      <c r="AI10" s="7"/>
      <c r="AJ10" s="7"/>
      <c r="AK10" s="7"/>
      <c r="AL10" s="28"/>
      <c r="AM10" s="26"/>
      <c r="AN10" s="26"/>
      <c r="AO10" s="324"/>
      <c r="AP10" s="140" t="s">
        <v>227</v>
      </c>
      <c r="AQ10" s="8"/>
      <c r="AR10" s="7"/>
      <c r="AS10" s="7"/>
      <c r="AT10" s="7"/>
      <c r="AU10" s="7"/>
      <c r="AV10" s="28"/>
      <c r="AW10" s="26"/>
      <c r="AX10" s="26"/>
      <c r="AY10" s="324"/>
      <c r="AZ10" s="140" t="s">
        <v>227</v>
      </c>
      <c r="BA10" s="8"/>
      <c r="BB10" s="7"/>
      <c r="BC10" s="7"/>
      <c r="BD10" s="7"/>
      <c r="BE10" s="7"/>
      <c r="BF10" s="28"/>
      <c r="BG10" s="26"/>
      <c r="BH10" s="26"/>
      <c r="BI10" s="324"/>
      <c r="BJ10" s="140" t="s">
        <v>227</v>
      </c>
      <c r="BK10" s="8"/>
      <c r="BL10" s="7"/>
      <c r="BM10" s="7"/>
      <c r="BN10" s="7"/>
      <c r="BO10" s="7"/>
      <c r="BP10" s="28"/>
      <c r="BQ10" s="26"/>
      <c r="BR10" s="26"/>
      <c r="BS10" s="324"/>
      <c r="BT10" s="140" t="s">
        <v>227</v>
      </c>
      <c r="BU10" s="8"/>
      <c r="BV10" s="7"/>
      <c r="BW10" s="7"/>
      <c r="BX10" s="7"/>
      <c r="BY10" s="7"/>
      <c r="BZ10" s="28"/>
      <c r="CA10" s="26"/>
      <c r="CB10" s="26"/>
      <c r="CC10" s="324"/>
      <c r="CD10" s="140" t="s">
        <v>227</v>
      </c>
      <c r="CE10" s="8"/>
      <c r="CF10" s="7"/>
      <c r="CG10" s="7"/>
      <c r="CH10" s="7"/>
      <c r="CI10" s="7"/>
      <c r="CJ10" s="28"/>
      <c r="CK10" s="26"/>
      <c r="CL10" s="26"/>
      <c r="CM10" s="324"/>
      <c r="CN10" s="140" t="s">
        <v>227</v>
      </c>
      <c r="CO10" s="8"/>
      <c r="CP10" s="7"/>
      <c r="CQ10" s="7"/>
      <c r="CR10" s="7"/>
      <c r="CS10" s="7"/>
      <c r="CT10" s="28"/>
      <c r="CU10" s="26"/>
      <c r="CV10" s="26"/>
      <c r="CW10" s="324"/>
      <c r="CX10" s="140" t="s">
        <v>227</v>
      </c>
      <c r="CY10" s="8"/>
      <c r="CZ10" s="7"/>
      <c r="DA10" s="7"/>
      <c r="DB10" s="7"/>
      <c r="DC10" s="7"/>
      <c r="DD10" s="28"/>
      <c r="DE10" s="26"/>
      <c r="DF10" s="26"/>
      <c r="DG10" s="324"/>
      <c r="DH10" s="140" t="s">
        <v>227</v>
      </c>
      <c r="DI10" s="8"/>
      <c r="DJ10" s="7"/>
      <c r="DK10" s="7"/>
      <c r="DL10" s="7"/>
      <c r="DM10" s="7"/>
      <c r="DN10" s="28"/>
      <c r="DO10" s="26"/>
      <c r="DP10" s="26"/>
      <c r="DQ10" s="324"/>
      <c r="DR10" s="140" t="s">
        <v>227</v>
      </c>
      <c r="DS10" s="8"/>
      <c r="DT10" s="7"/>
      <c r="DU10" s="7"/>
      <c r="DV10" s="7"/>
      <c r="DW10" s="7"/>
      <c r="DX10" s="28"/>
      <c r="DY10" s="26"/>
      <c r="DZ10" s="26"/>
      <c r="EA10" s="324"/>
      <c r="EB10" s="140" t="s">
        <v>227</v>
      </c>
      <c r="EC10" s="8"/>
      <c r="ED10" s="8"/>
      <c r="EE10" s="8"/>
      <c r="EF10" s="8"/>
      <c r="EG10" s="8"/>
      <c r="EH10" s="28"/>
      <c r="EI10" s="26"/>
      <c r="EJ10" s="26"/>
      <c r="EK10" s="324"/>
      <c r="EL10" s="140" t="s">
        <v>227</v>
      </c>
      <c r="EM10" s="8"/>
      <c r="EN10" s="7"/>
      <c r="EO10" s="7"/>
      <c r="EP10" s="7"/>
      <c r="EQ10" s="7"/>
      <c r="ER10" s="28"/>
      <c r="ES10" s="26"/>
      <c r="ET10" s="26"/>
      <c r="EU10" s="324"/>
      <c r="EV10" s="140" t="s">
        <v>227</v>
      </c>
      <c r="EW10" s="8"/>
      <c r="EX10" s="7"/>
      <c r="EY10" s="7"/>
      <c r="EZ10" s="7"/>
      <c r="FA10" s="7"/>
      <c r="FB10" s="28"/>
      <c r="FC10" s="26"/>
      <c r="FD10" s="26"/>
      <c r="FE10" s="324"/>
      <c r="FF10" s="140" t="s">
        <v>227</v>
      </c>
      <c r="FG10" s="8"/>
      <c r="FH10" s="7"/>
      <c r="FI10" s="7"/>
      <c r="FJ10" s="7"/>
      <c r="FK10" s="7"/>
      <c r="FL10" s="28"/>
      <c r="FM10" s="26"/>
      <c r="FN10" s="26"/>
      <c r="FO10" s="324"/>
      <c r="FP10" s="140" t="s">
        <v>227</v>
      </c>
      <c r="FQ10" s="8"/>
      <c r="FR10" s="7"/>
      <c r="FS10" s="7"/>
      <c r="FT10" s="7"/>
      <c r="FU10" s="7"/>
      <c r="FV10" s="28"/>
      <c r="FW10" s="26"/>
      <c r="FX10" s="26"/>
      <c r="FY10" s="324"/>
      <c r="FZ10" s="140" t="s">
        <v>227</v>
      </c>
      <c r="GA10" s="8"/>
      <c r="GB10" s="7"/>
      <c r="GC10" s="7"/>
      <c r="GD10" s="7"/>
      <c r="GE10" s="7"/>
      <c r="GF10" s="28"/>
      <c r="GG10" s="26"/>
      <c r="GH10" s="26"/>
      <c r="GI10" s="324"/>
      <c r="GJ10" s="140" t="s">
        <v>227</v>
      </c>
      <c r="GK10" s="8"/>
      <c r="GL10" s="7"/>
      <c r="GM10" s="7"/>
      <c r="GN10" s="7"/>
      <c r="GO10" s="7"/>
      <c r="GP10" s="28"/>
      <c r="GQ10" s="26"/>
      <c r="GR10" s="26"/>
      <c r="GS10" s="324"/>
      <c r="GT10" s="140" t="s">
        <v>227</v>
      </c>
      <c r="GU10" s="8"/>
      <c r="GV10" s="7"/>
      <c r="GW10" s="7"/>
      <c r="GX10" s="7"/>
      <c r="GY10" s="7"/>
      <c r="GZ10" s="28"/>
      <c r="HA10" s="26"/>
      <c r="HB10" s="26"/>
      <c r="HC10" s="336"/>
      <c r="HM10" s="336"/>
      <c r="HW10" s="336"/>
    </row>
    <row r="11" s="4" customFormat="true" ht="15.6" hidden="true" customHeight="true" x14ac:dyDescent="0.25">
      <c r="A11" s="324"/>
      <c r="B11" s="140" t="s">
        <v>120</v>
      </c>
      <c r="C11" s="20"/>
      <c r="D11" s="7"/>
      <c r="E11" s="7"/>
      <c r="F11" s="7"/>
      <c r="G11" s="7"/>
      <c r="H11" s="28"/>
      <c r="I11" s="26"/>
      <c r="J11" s="26"/>
      <c r="K11" s="324"/>
      <c r="L11" s="140" t="s">
        <v>120</v>
      </c>
      <c r="M11" s="20"/>
      <c r="N11" s="7"/>
      <c r="O11" s="7"/>
      <c r="P11" s="7"/>
      <c r="Q11" s="7"/>
      <c r="R11" s="28"/>
      <c r="S11" s="26"/>
      <c r="T11" s="26"/>
      <c r="U11" s="324"/>
      <c r="V11" s="140" t="s">
        <v>120</v>
      </c>
      <c r="W11" s="20"/>
      <c r="X11" s="7"/>
      <c r="Y11" s="7"/>
      <c r="Z11" s="7"/>
      <c r="AA11" s="7"/>
      <c r="AB11" s="28"/>
      <c r="AC11" s="26"/>
      <c r="AD11" s="26"/>
      <c r="AE11" s="324"/>
      <c r="AF11" s="140" t="s">
        <v>120</v>
      </c>
      <c r="AG11" s="20"/>
      <c r="AH11" s="7"/>
      <c r="AI11" s="7"/>
      <c r="AJ11" s="7"/>
      <c r="AK11" s="7"/>
      <c r="AL11" s="28"/>
      <c r="AM11" s="26"/>
      <c r="AN11" s="26"/>
      <c r="AO11" s="324"/>
      <c r="AP11" s="140" t="s">
        <v>120</v>
      </c>
      <c r="AQ11" s="20"/>
      <c r="AR11" s="7"/>
      <c r="AS11" s="7"/>
      <c r="AT11" s="7"/>
      <c r="AU11" s="7"/>
      <c r="AV11" s="28"/>
      <c r="AW11" s="26"/>
      <c r="AX11" s="26"/>
      <c r="AY11" s="324"/>
      <c r="AZ11" s="140" t="s">
        <v>120</v>
      </c>
      <c r="BA11" s="335"/>
      <c r="BB11" s="333"/>
      <c r="BC11" s="333"/>
      <c r="BD11" s="333"/>
      <c r="BE11" s="333"/>
      <c r="BF11" s="334"/>
      <c r="BG11" s="26"/>
      <c r="BH11" s="26"/>
      <c r="BI11" s="324"/>
      <c r="BJ11" s="140" t="s">
        <v>120</v>
      </c>
      <c r="BK11" s="20"/>
      <c r="BL11" s="7"/>
      <c r="BM11" s="7"/>
      <c r="BN11" s="7"/>
      <c r="BO11" s="7"/>
      <c r="BP11" s="28"/>
      <c r="BQ11" s="26"/>
      <c r="BR11" s="26"/>
      <c r="BS11" s="324"/>
      <c r="BT11" s="140" t="s">
        <v>120</v>
      </c>
      <c r="BU11" s="20"/>
      <c r="BV11" s="7"/>
      <c r="BW11" s="7"/>
      <c r="BX11" s="7"/>
      <c r="BY11" s="7"/>
      <c r="BZ11" s="28"/>
      <c r="CA11" s="26"/>
      <c r="CB11" s="26"/>
      <c r="CC11" s="324"/>
      <c r="CD11" s="140" t="s">
        <v>120</v>
      </c>
      <c r="CE11" s="20"/>
      <c r="CF11" s="7"/>
      <c r="CG11" s="7"/>
      <c r="CH11" s="7"/>
      <c r="CI11" s="7"/>
      <c r="CJ11" s="28"/>
      <c r="CK11" s="26"/>
      <c r="CL11" s="26"/>
      <c r="CM11" s="324"/>
      <c r="CN11" s="140" t="s">
        <v>120</v>
      </c>
      <c r="CO11" s="20"/>
      <c r="CP11" s="7"/>
      <c r="CQ11" s="7"/>
      <c r="CR11" s="7"/>
      <c r="CS11" s="7"/>
      <c r="CT11" s="28"/>
      <c r="CU11" s="26"/>
      <c r="CV11" s="26"/>
      <c r="CW11" s="324"/>
      <c r="CX11" s="140" t="s">
        <v>120</v>
      </c>
      <c r="CY11" s="20"/>
      <c r="CZ11" s="7"/>
      <c r="DA11" s="7"/>
      <c r="DB11" s="7"/>
      <c r="DC11" s="7"/>
      <c r="DD11" s="28"/>
      <c r="DE11" s="26"/>
      <c r="DF11" s="26"/>
      <c r="DG11" s="324"/>
      <c r="DH11" s="140" t="s">
        <v>120</v>
      </c>
      <c r="DI11" s="20"/>
      <c r="DJ11" s="7"/>
      <c r="DK11" s="7"/>
      <c r="DL11" s="7"/>
      <c r="DM11" s="7"/>
      <c r="DN11" s="28"/>
      <c r="DO11" s="26"/>
      <c r="DP11" s="26"/>
      <c r="DQ11" s="324"/>
      <c r="DR11" s="140" t="s">
        <v>120</v>
      </c>
      <c r="DS11" s="20"/>
      <c r="DT11" s="7"/>
      <c r="DU11" s="7"/>
      <c r="DV11" s="7"/>
      <c r="DW11" s="7"/>
      <c r="DX11" s="28"/>
      <c r="DY11" s="26"/>
      <c r="DZ11" s="26"/>
      <c r="EA11" s="324"/>
      <c r="EB11" s="140" t="s">
        <v>120</v>
      </c>
      <c r="EC11" s="20"/>
      <c r="ED11" s="7"/>
      <c r="EE11" s="7"/>
      <c r="EF11" s="7"/>
      <c r="EG11" s="7"/>
      <c r="EH11" s="28"/>
      <c r="EI11" s="26"/>
      <c r="EJ11" s="26"/>
      <c r="EK11" s="324"/>
      <c r="EL11" s="140" t="s">
        <v>120</v>
      </c>
      <c r="EM11" s="20"/>
      <c r="EN11" s="7"/>
      <c r="EO11" s="7"/>
      <c r="EP11" s="7"/>
      <c r="EQ11" s="7"/>
      <c r="ER11" s="28"/>
      <c r="ES11" s="26"/>
      <c r="ET11" s="26"/>
      <c r="EU11" s="324"/>
      <c r="EV11" s="140" t="s">
        <v>120</v>
      </c>
      <c r="EW11" s="20"/>
      <c r="EX11" s="7"/>
      <c r="EY11" s="7"/>
      <c r="EZ11" s="7"/>
      <c r="FA11" s="7"/>
      <c r="FB11" s="28"/>
      <c r="FC11" s="26"/>
      <c r="FD11" s="26"/>
      <c r="FE11" s="324"/>
      <c r="FF11" s="140" t="s">
        <v>120</v>
      </c>
      <c r="FG11" s="335"/>
      <c r="FH11" s="333"/>
      <c r="FI11" s="333"/>
      <c r="FJ11" s="333"/>
      <c r="FK11" s="333"/>
      <c r="FL11" s="334"/>
      <c r="FM11" s="26"/>
      <c r="FN11" s="26"/>
      <c r="FO11" s="324"/>
      <c r="FP11" s="140" t="s">
        <v>120</v>
      </c>
      <c r="FQ11" s="20"/>
      <c r="FR11" s="7"/>
      <c r="FS11" s="7"/>
      <c r="FT11" s="7"/>
      <c r="FU11" s="7"/>
      <c r="FV11" s="28"/>
      <c r="FW11" s="26"/>
      <c r="FX11" s="26"/>
      <c r="FY11" s="324"/>
      <c r="FZ11" s="140" t="s">
        <v>120</v>
      </c>
      <c r="GA11" s="20"/>
      <c r="GB11" s="7"/>
      <c r="GC11" s="7"/>
      <c r="GD11" s="7"/>
      <c r="GE11" s="7"/>
      <c r="GF11" s="28"/>
      <c r="GG11" s="26"/>
      <c r="GH11" s="26"/>
      <c r="GI11" s="324"/>
      <c r="GJ11" s="140" t="s">
        <v>120</v>
      </c>
      <c r="GK11" s="20"/>
      <c r="GL11" s="7"/>
      <c r="GM11" s="7"/>
      <c r="GN11" s="7"/>
      <c r="GO11" s="7"/>
      <c r="GP11" s="28"/>
      <c r="GQ11" s="26"/>
      <c r="GR11" s="26"/>
      <c r="GS11" s="324"/>
      <c r="GT11" s="140" t="s">
        <v>120</v>
      </c>
      <c r="GU11" s="20"/>
      <c r="GV11" s="7"/>
      <c r="GW11" s="7"/>
      <c r="GX11" s="7"/>
      <c r="GY11" s="7"/>
      <c r="GZ11" s="28"/>
      <c r="HA11" s="26"/>
      <c r="HB11" s="26"/>
      <c r="HC11" s="336"/>
      <c r="HM11" s="336"/>
      <c r="HW11" s="336"/>
    </row>
    <row r="12" s="4" customFormat="true" ht="15.6" hidden="true" customHeight="true" x14ac:dyDescent="0.25">
      <c r="A12" s="324"/>
      <c r="B12" s="140" t="s">
        <v>121</v>
      </c>
      <c r="C12" s="20"/>
      <c r="D12" s="7"/>
      <c r="E12" s="7"/>
      <c r="F12" s="7"/>
      <c r="G12" s="7"/>
      <c r="H12" s="28"/>
      <c r="I12" s="26"/>
      <c r="J12" s="26"/>
      <c r="K12" s="324"/>
      <c r="L12" s="140" t="s">
        <v>121</v>
      </c>
      <c r="M12" s="20"/>
      <c r="N12" s="7"/>
      <c r="O12" s="7"/>
      <c r="P12" s="7"/>
      <c r="Q12" s="7"/>
      <c r="R12" s="28"/>
      <c r="S12" s="26"/>
      <c r="T12" s="26"/>
      <c r="U12" s="324"/>
      <c r="V12" s="140" t="s">
        <v>121</v>
      </c>
      <c r="W12" s="20"/>
      <c r="X12" s="7"/>
      <c r="Y12" s="7"/>
      <c r="Z12" s="7"/>
      <c r="AA12" s="7"/>
      <c r="AB12" s="28"/>
      <c r="AC12" s="26"/>
      <c r="AD12" s="26"/>
      <c r="AE12" s="324"/>
      <c r="AF12" s="140" t="s">
        <v>121</v>
      </c>
      <c r="AG12" s="20"/>
      <c r="AH12" s="7"/>
      <c r="AI12" s="7"/>
      <c r="AJ12" s="7"/>
      <c r="AK12" s="7"/>
      <c r="AL12" s="28"/>
      <c r="AM12" s="26"/>
      <c r="AN12" s="26"/>
      <c r="AO12" s="324"/>
      <c r="AP12" s="140" t="s">
        <v>121</v>
      </c>
      <c r="AQ12" s="20"/>
      <c r="AR12" s="7"/>
      <c r="AS12" s="7"/>
      <c r="AT12" s="7"/>
      <c r="AU12" s="7"/>
      <c r="AV12" s="28"/>
      <c r="AW12" s="26"/>
      <c r="AX12" s="26"/>
      <c r="AY12" s="324"/>
      <c r="AZ12" s="140" t="s">
        <v>121</v>
      </c>
      <c r="BA12" s="335"/>
      <c r="BB12" s="333"/>
      <c r="BC12" s="333"/>
      <c r="BD12" s="333"/>
      <c r="BE12" s="333"/>
      <c r="BF12" s="334"/>
      <c r="BG12" s="26"/>
      <c r="BH12" s="26"/>
      <c r="BI12" s="324"/>
      <c r="BJ12" s="140" t="s">
        <v>121</v>
      </c>
      <c r="BK12" s="20"/>
      <c r="BL12" s="7"/>
      <c r="BM12" s="7"/>
      <c r="BN12" s="7"/>
      <c r="BO12" s="7"/>
      <c r="BP12" s="28"/>
      <c r="BQ12" s="26"/>
      <c r="BR12" s="26"/>
      <c r="BS12" s="324"/>
      <c r="BT12" s="140" t="s">
        <v>121</v>
      </c>
      <c r="BU12" s="20"/>
      <c r="BV12" s="7"/>
      <c r="BW12" s="7"/>
      <c r="BX12" s="7"/>
      <c r="BY12" s="7"/>
      <c r="BZ12" s="28"/>
      <c r="CA12" s="26"/>
      <c r="CB12" s="26"/>
      <c r="CC12" s="324"/>
      <c r="CD12" s="140" t="s">
        <v>121</v>
      </c>
      <c r="CE12" s="20"/>
      <c r="CF12" s="7"/>
      <c r="CG12" s="7"/>
      <c r="CH12" s="7"/>
      <c r="CI12" s="7"/>
      <c r="CJ12" s="28"/>
      <c r="CK12" s="26"/>
      <c r="CL12" s="26"/>
      <c r="CM12" s="324"/>
      <c r="CN12" s="140" t="s">
        <v>121</v>
      </c>
      <c r="CO12" s="20"/>
      <c r="CP12" s="7"/>
      <c r="CQ12" s="7"/>
      <c r="CR12" s="7"/>
      <c r="CS12" s="7"/>
      <c r="CT12" s="28"/>
      <c r="CU12" s="26"/>
      <c r="CV12" s="26"/>
      <c r="CW12" s="324"/>
      <c r="CX12" s="140" t="s">
        <v>121</v>
      </c>
      <c r="CY12" s="20"/>
      <c r="CZ12" s="7"/>
      <c r="DA12" s="7"/>
      <c r="DB12" s="7"/>
      <c r="DC12" s="7"/>
      <c r="DD12" s="28"/>
      <c r="DE12" s="26"/>
      <c r="DF12" s="26"/>
      <c r="DG12" s="324"/>
      <c r="DH12" s="140" t="s">
        <v>121</v>
      </c>
      <c r="DI12" s="20"/>
      <c r="DJ12" s="7"/>
      <c r="DK12" s="7"/>
      <c r="DL12" s="7"/>
      <c r="DM12" s="7"/>
      <c r="DN12" s="28"/>
      <c r="DO12" s="26"/>
      <c r="DP12" s="26"/>
      <c r="DQ12" s="324"/>
      <c r="DR12" s="140" t="s">
        <v>121</v>
      </c>
      <c r="DS12" s="20"/>
      <c r="DT12" s="7"/>
      <c r="DU12" s="7"/>
      <c r="DV12" s="7"/>
      <c r="DW12" s="7"/>
      <c r="DX12" s="28"/>
      <c r="DY12" s="26"/>
      <c r="DZ12" s="26"/>
      <c r="EA12" s="324"/>
      <c r="EB12" s="140" t="s">
        <v>121</v>
      </c>
      <c r="EC12" s="20"/>
      <c r="ED12" s="7"/>
      <c r="EE12" s="7"/>
      <c r="EF12" s="7"/>
      <c r="EG12" s="7"/>
      <c r="EH12" s="28"/>
      <c r="EI12" s="26"/>
      <c r="EJ12" s="26"/>
      <c r="EK12" s="324"/>
      <c r="EL12" s="140" t="s">
        <v>121</v>
      </c>
      <c r="EM12" s="20"/>
      <c r="EN12" s="7"/>
      <c r="EO12" s="7"/>
      <c r="EP12" s="7"/>
      <c r="EQ12" s="7"/>
      <c r="ER12" s="28"/>
      <c r="ES12" s="26"/>
      <c r="ET12" s="26"/>
      <c r="EU12" s="324"/>
      <c r="EV12" s="140" t="s">
        <v>121</v>
      </c>
      <c r="EW12" s="20"/>
      <c r="EX12" s="7"/>
      <c r="EY12" s="7"/>
      <c r="EZ12" s="7"/>
      <c r="FA12" s="7"/>
      <c r="FB12" s="28"/>
      <c r="FC12" s="26"/>
      <c r="FD12" s="26"/>
      <c r="FE12" s="324"/>
      <c r="FF12" s="140" t="s">
        <v>121</v>
      </c>
      <c r="FG12" s="335"/>
      <c r="FH12" s="333"/>
      <c r="FI12" s="333"/>
      <c r="FJ12" s="333"/>
      <c r="FK12" s="333"/>
      <c r="FL12" s="334"/>
      <c r="FM12" s="26"/>
      <c r="FN12" s="26"/>
      <c r="FO12" s="324"/>
      <c r="FP12" s="140" t="s">
        <v>121</v>
      </c>
      <c r="FQ12" s="20"/>
      <c r="FR12" s="7"/>
      <c r="FS12" s="7"/>
      <c r="FT12" s="7"/>
      <c r="FU12" s="7"/>
      <c r="FV12" s="28"/>
      <c r="FW12" s="26"/>
      <c r="FX12" s="26"/>
      <c r="FY12" s="324"/>
      <c r="FZ12" s="140" t="s">
        <v>121</v>
      </c>
      <c r="GA12" s="20"/>
      <c r="GB12" s="7"/>
      <c r="GC12" s="7"/>
      <c r="GD12" s="7"/>
      <c r="GE12" s="7"/>
      <c r="GF12" s="28"/>
      <c r="GG12" s="26"/>
      <c r="GH12" s="26"/>
      <c r="GI12" s="324"/>
      <c r="GJ12" s="140" t="s">
        <v>121</v>
      </c>
      <c r="GK12" s="20"/>
      <c r="GL12" s="7"/>
      <c r="GM12" s="7"/>
      <c r="GN12" s="7"/>
      <c r="GO12" s="7"/>
      <c r="GP12" s="28"/>
      <c r="GQ12" s="26"/>
      <c r="GR12" s="26"/>
      <c r="GS12" s="324"/>
      <c r="GT12" s="140" t="s">
        <v>121</v>
      </c>
      <c r="GU12" s="20"/>
      <c r="GV12" s="7"/>
      <c r="GW12" s="7"/>
      <c r="GX12" s="7"/>
      <c r="GY12" s="7"/>
      <c r="GZ12" s="28"/>
      <c r="HA12" s="26"/>
      <c r="HB12" s="26"/>
      <c r="HC12" s="336"/>
      <c r="HM12" s="336"/>
      <c r="HW12" s="336"/>
    </row>
    <row r="13" s="1" customFormat="true" ht="18" customHeight="true" x14ac:dyDescent="0.2">
      <c r="A13" s="354" t="s">
        <v>58</v>
      </c>
      <c r="B13" s="355" t="s">
        <v>27</v>
      </c>
      <c r="C13" s="356"/>
      <c r="D13" s="356"/>
      <c r="E13" s="356"/>
      <c r="F13" s="356"/>
      <c r="G13" s="356"/>
      <c r="H13" s="357"/>
      <c r="I13" s="26"/>
      <c r="J13" s="26"/>
      <c r="K13" s="354" t="s">
        <v>58</v>
      </c>
      <c r="L13" s="355" t="s">
        <v>27</v>
      </c>
      <c r="M13" s="356"/>
      <c r="N13" s="356"/>
      <c r="O13" s="356"/>
      <c r="P13" s="356"/>
      <c r="Q13" s="356"/>
      <c r="R13" s="357"/>
      <c r="S13" s="26"/>
      <c r="T13" s="26"/>
      <c r="U13" s="354" t="s">
        <v>58</v>
      </c>
      <c r="V13" s="355" t="s">
        <v>27</v>
      </c>
      <c r="W13" s="356"/>
      <c r="X13" s="356"/>
      <c r="Y13" s="356"/>
      <c r="Z13" s="356"/>
      <c r="AA13" s="356"/>
      <c r="AB13" s="357"/>
      <c r="AC13" s="26"/>
      <c r="AD13" s="26"/>
      <c r="AE13" s="354" t="s">
        <v>58</v>
      </c>
      <c r="AF13" s="355" t="s">
        <v>27</v>
      </c>
      <c r="AG13" s="356"/>
      <c r="AH13" s="356"/>
      <c r="AI13" s="356"/>
      <c r="AJ13" s="356"/>
      <c r="AK13" s="356"/>
      <c r="AL13" s="357"/>
      <c r="AM13" s="26"/>
      <c r="AN13" s="26"/>
      <c r="AO13" s="354" t="s">
        <v>58</v>
      </c>
      <c r="AP13" s="355" t="s">
        <v>27</v>
      </c>
      <c r="AQ13" s="356"/>
      <c r="AR13" s="356"/>
      <c r="AS13" s="356"/>
      <c r="AT13" s="356"/>
      <c r="AU13" s="356"/>
      <c r="AV13" s="357"/>
      <c r="AW13" s="26"/>
      <c r="AX13" s="26"/>
      <c r="AY13" s="354" t="s">
        <v>58</v>
      </c>
      <c r="AZ13" s="358" t="s">
        <v>27</v>
      </c>
      <c r="BA13" s="359"/>
      <c r="BB13" s="359"/>
      <c r="BC13" s="359"/>
      <c r="BD13" s="359"/>
      <c r="BE13" s="359"/>
      <c r="BF13" s="360"/>
      <c r="BG13" s="26"/>
      <c r="BH13" s="26"/>
      <c r="BI13" s="354" t="s">
        <v>58</v>
      </c>
      <c r="BJ13" s="355" t="s">
        <v>27</v>
      </c>
      <c r="BK13" s="356"/>
      <c r="BL13" s="356"/>
      <c r="BM13" s="356"/>
      <c r="BN13" s="356"/>
      <c r="BO13" s="356"/>
      <c r="BP13" s="357"/>
      <c r="BQ13" s="26"/>
      <c r="BR13" s="26"/>
      <c r="BS13" s="354" t="s">
        <v>58</v>
      </c>
      <c r="BT13" s="355" t="s">
        <v>27</v>
      </c>
      <c r="BU13" s="356"/>
      <c r="BV13" s="356"/>
      <c r="BW13" s="356"/>
      <c r="BX13" s="356"/>
      <c r="BY13" s="356"/>
      <c r="BZ13" s="357"/>
      <c r="CA13" s="26"/>
      <c r="CB13" s="26"/>
      <c r="CC13" s="354" t="s">
        <v>58</v>
      </c>
      <c r="CD13" s="355" t="s">
        <v>27</v>
      </c>
      <c r="CE13" s="356"/>
      <c r="CF13" s="356"/>
      <c r="CG13" s="356"/>
      <c r="CH13" s="356"/>
      <c r="CI13" s="356"/>
      <c r="CJ13" s="357"/>
      <c r="CK13" s="26"/>
      <c r="CL13" s="26"/>
      <c r="CM13" s="354" t="s">
        <v>58</v>
      </c>
      <c r="CN13" s="355" t="s">
        <v>27</v>
      </c>
      <c r="CO13" s="356"/>
      <c r="CP13" s="356"/>
      <c r="CQ13" s="356"/>
      <c r="CR13" s="356"/>
      <c r="CS13" s="356"/>
      <c r="CT13" s="357"/>
      <c r="CU13" s="26"/>
      <c r="CV13" s="26"/>
      <c r="CW13" s="354" t="s">
        <v>58</v>
      </c>
      <c r="CX13" s="355" t="s">
        <v>27</v>
      </c>
      <c r="CY13" s="356"/>
      <c r="CZ13" s="356"/>
      <c r="DA13" s="356"/>
      <c r="DB13" s="356"/>
      <c r="DC13" s="356"/>
      <c r="DD13" s="357"/>
      <c r="DE13" s="26"/>
      <c r="DF13" s="26"/>
      <c r="DG13" s="354" t="s">
        <v>58</v>
      </c>
      <c r="DH13" s="355" t="s">
        <v>27</v>
      </c>
      <c r="DI13" s="356"/>
      <c r="DJ13" s="356"/>
      <c r="DK13" s="356"/>
      <c r="DL13" s="356"/>
      <c r="DM13" s="356"/>
      <c r="DN13" s="357"/>
      <c r="DO13" s="26"/>
      <c r="DP13" s="26"/>
      <c r="DQ13" s="354" t="s">
        <v>58</v>
      </c>
      <c r="DR13" s="355" t="s">
        <v>27</v>
      </c>
      <c r="DS13" s="356"/>
      <c r="DT13" s="356"/>
      <c r="DU13" s="356"/>
      <c r="DV13" s="356"/>
      <c r="DW13" s="356"/>
      <c r="DX13" s="357"/>
      <c r="DY13" s="26"/>
      <c r="DZ13" s="26"/>
      <c r="EA13" s="354" t="s">
        <v>58</v>
      </c>
      <c r="EB13" s="355" t="s">
        <v>27</v>
      </c>
      <c r="EC13" s="356"/>
      <c r="ED13" s="356"/>
      <c r="EE13" s="356"/>
      <c r="EF13" s="356"/>
      <c r="EG13" s="356"/>
      <c r="EH13" s="357"/>
      <c r="EI13" s="26"/>
      <c r="EJ13" s="26"/>
      <c r="EK13" s="354" t="s">
        <v>58</v>
      </c>
      <c r="EL13" s="355" t="s">
        <v>27</v>
      </c>
      <c r="EM13" s="356"/>
      <c r="EN13" s="356"/>
      <c r="EO13" s="356"/>
      <c r="EP13" s="356"/>
      <c r="EQ13" s="356"/>
      <c r="ER13" s="357"/>
      <c r="ES13" s="26"/>
      <c r="ET13" s="26"/>
      <c r="EU13" s="354" t="s">
        <v>58</v>
      </c>
      <c r="EV13" s="355" t="s">
        <v>27</v>
      </c>
      <c r="EW13" s="356"/>
      <c r="EX13" s="356"/>
      <c r="EY13" s="356"/>
      <c r="EZ13" s="356"/>
      <c r="FA13" s="356"/>
      <c r="FB13" s="357"/>
      <c r="FC13" s="26"/>
      <c r="FD13" s="26"/>
      <c r="FE13" s="354" t="s">
        <v>58</v>
      </c>
      <c r="FF13" s="358" t="s">
        <v>27</v>
      </c>
      <c r="FG13" s="359"/>
      <c r="FH13" s="359"/>
      <c r="FI13" s="359"/>
      <c r="FJ13" s="359"/>
      <c r="FK13" s="359"/>
      <c r="FL13" s="360"/>
      <c r="FM13" s="26"/>
      <c r="FN13" s="26"/>
      <c r="FO13" s="354" t="s">
        <v>58</v>
      </c>
      <c r="FP13" s="355" t="s">
        <v>27</v>
      </c>
      <c r="FQ13" s="356"/>
      <c r="FR13" s="356"/>
      <c r="FS13" s="356"/>
      <c r="FT13" s="356"/>
      <c r="FU13" s="356"/>
      <c r="FV13" s="357"/>
      <c r="FW13" s="26"/>
      <c r="FX13" s="26"/>
      <c r="FY13" s="354" t="s">
        <v>58</v>
      </c>
      <c r="FZ13" s="355" t="s">
        <v>27</v>
      </c>
      <c r="GA13" s="356"/>
      <c r="GB13" s="356"/>
      <c r="GC13" s="356"/>
      <c r="GD13" s="356"/>
      <c r="GE13" s="356"/>
      <c r="GF13" s="357"/>
      <c r="GG13" s="26"/>
      <c r="GH13" s="26"/>
      <c r="GI13" s="354" t="s">
        <v>58</v>
      </c>
      <c r="GJ13" s="355" t="s">
        <v>27</v>
      </c>
      <c r="GK13" s="356"/>
      <c r="GL13" s="356"/>
      <c r="GM13" s="356"/>
      <c r="GN13" s="356"/>
      <c r="GO13" s="356"/>
      <c r="GP13" s="357"/>
      <c r="GQ13" s="26"/>
      <c r="GR13" s="26"/>
      <c r="GS13" s="354" t="s">
        <v>58</v>
      </c>
      <c r="GT13" s="355" t="s">
        <v>27</v>
      </c>
      <c r="GU13" s="356"/>
      <c r="GV13" s="356"/>
      <c r="GW13" s="356"/>
      <c r="GX13" s="356"/>
      <c r="GY13" s="356"/>
      <c r="GZ13" s="357"/>
      <c r="HA13" s="26"/>
      <c r="HB13" s="26"/>
      <c r="HC13" s="337"/>
      <c r="HM13" s="337"/>
      <c r="HW13" s="337"/>
    </row>
    <row r="14" s="14" customFormat="true" ht="14.25" customHeight="true" x14ac:dyDescent="0.2">
      <c r="A14" s="325" t="s">
        <v>56</v>
      </c>
      <c r="B14" s="5">
        <v>0</v>
      </c>
      <c r="C14" s="84">
        <f>100-(41.8*4451+58.5*6910+72.4*129+83.1*281)/(4451+6910+129+281)</f>
        <v>47.07522725341942</v>
      </c>
      <c r="D14" s="84"/>
      <c r="E14" s="84"/>
      <c r="F14" s="84"/>
      <c r="G14" s="84">
        <f>100-(41.8*4451+58.5*6910+72.4*129)/(4451+6910+129)</f>
        <v>47.813194081810266</v>
      </c>
      <c r="H14" s="141">
        <f>100-(83.1*281+72.4*129)/(281+129)</f>
        <v>20.266585365853672</v>
      </c>
      <c r="I14" s="11"/>
      <c r="J14" s="11"/>
      <c r="K14" s="325" t="s">
        <v>56</v>
      </c>
      <c r="L14" s="5">
        <v>0</v>
      </c>
      <c r="M14" s="84">
        <f>100-(42.5*4701+49.4*6958+81.4*303+73.5*121)/(4701+6958+303+121)</f>
        <v>52.24071836464455</v>
      </c>
      <c r="N14" s="84"/>
      <c r="O14" s="84"/>
      <c r="P14" s="84"/>
      <c r="Q14" s="84">
        <f>100-(42.5*4701+49.4*6958+73.5*121)/(4701+6958+121)</f>
        <v>53.106010186757217</v>
      </c>
      <c r="R14" s="141">
        <f>100-(81.4*303+73.5*121)/(303+121)</f>
        <v>20.854481132075477</v>
      </c>
      <c r="S14" s="11"/>
      <c r="T14" s="11"/>
      <c r="U14" s="325" t="s">
        <v>56</v>
      </c>
      <c r="V14" s="5">
        <v>0</v>
      </c>
      <c r="W14" s="84">
        <f>100-(38.4*4933+49.9*7025+64.3*43+83.8*299+73.4*109)/(4933+7025+43+299+109)</f>
        <v>53.598484970585872</v>
      </c>
      <c r="X14" s="84"/>
      <c r="Y14" s="84"/>
      <c r="Z14" s="84"/>
      <c r="AA14" s="84">
        <f>100-(38.4*4933+49.9*7025+73.4*109)/(4933+7025+109)</f>
        <v>54.588936769702499</v>
      </c>
      <c r="AB14" s="141">
        <f>100-(64.3*43+83.8*299+73.4*109)/(43+299+109)</f>
        <v>20.572727272727263</v>
      </c>
      <c r="AC14" s="11"/>
      <c r="AD14" s="11"/>
      <c r="AE14" s="325" t="s">
        <v>56</v>
      </c>
      <c r="AF14" s="5">
        <v>0</v>
      </c>
      <c r="AG14" s="84">
        <f>100-(39.4*5050+51.1*7002+73.6*183+85.1*176+77.1*118)/(5050+7002+183+176+118)</f>
        <v>52.564737808284775</v>
      </c>
      <c r="AH14" s="84"/>
      <c r="AI14" s="84"/>
      <c r="AJ14" s="84"/>
      <c r="AK14" s="84">
        <f>100-(39.4*5050+51.1*7002+77.1*118)/(5050+7002+118)</f>
        <v>53.502875924404272</v>
      </c>
      <c r="AL14" s="141">
        <f>100-(73.6*183+85.1*176+77.1*118)/(183+176+118)</f>
        <v>21.290985324947599</v>
      </c>
      <c r="AM14" s="11"/>
      <c r="AN14" s="11"/>
      <c r="AO14" s="325" t="s">
        <v>56</v>
      </c>
      <c r="AP14" s="5">
        <v>0</v>
      </c>
      <c r="AQ14" s="84">
        <f>100-(44.7*5496+51.9*7196+70*214+90.9*11+86.9*199+77.1*157)/(5496+7196+214+11+199+157)</f>
        <v>49.934355458449488</v>
      </c>
      <c r="AR14" s="84"/>
      <c r="AS14" s="84"/>
      <c r="AT14" s="84"/>
      <c r="AU14" s="84">
        <f>100-(44.7*5496+51.9*7196+77.1*157)/(5496+7196+157)</f>
        <v>50.871795470464633</v>
      </c>
      <c r="AV14" s="141">
        <f>100-(70*214+90.9*11+86.9*199+77.1*157)/(214+11+199+157)</f>
        <v>21.897246127366614</v>
      </c>
      <c r="AW14" s="11"/>
      <c r="AX14" s="11"/>
      <c r="AY14" s="325" t="s">
        <v>56</v>
      </c>
      <c r="AZ14" s="5">
        <v>0</v>
      </c>
      <c r="BA14" s="84">
        <f>100-(31.1*8459+51.7*7900+66.9*324+100*13+87.4*215+81.8*154)/(8459+7900+324+13+215+154)</f>
        <v>57.464476999707003</v>
      </c>
      <c r="BB14" s="84"/>
      <c r="BC14" s="84"/>
      <c r="BD14" s="84"/>
      <c r="BE14" s="84">
        <f>100-(31.1*8459+51.7*7900+81.8*154)/(8459+7900+154)</f>
        <v>58.57190698237752</v>
      </c>
      <c r="BF14" s="141">
        <f>100-(66.9*324+100*13+87.4*215+81.8*154)/(324+13+215+154)</f>
        <v>22.99745042492917</v>
      </c>
      <c r="BG14" s="11"/>
      <c r="BH14" s="11"/>
      <c r="BI14" s="325" t="s">
        <v>56</v>
      </c>
      <c r="BJ14" s="5">
        <v>0</v>
      </c>
      <c r="BK14" s="84">
        <f>100-(31.1*8459+51.7*7900+66.9*324+100*13+87.4*215+81.8*154)/(8459+7900+324+13+215+154)</f>
        <v>57.464476999707003</v>
      </c>
      <c r="BL14" s="84"/>
      <c r="BM14" s="84"/>
      <c r="BN14" s="84"/>
      <c r="BO14" s="84">
        <f>100-(31.1*8459+51.7*7900+81.8*154)/(8459+7900+154)</f>
        <v>58.57190698237752</v>
      </c>
      <c r="BP14" s="141">
        <f>100-(66.9*324+100*13+87.4*215+81.8*154)/(324+13+215+154)</f>
        <v>22.99745042492917</v>
      </c>
      <c r="BQ14" s="11"/>
      <c r="BR14" s="11"/>
      <c r="BS14" s="325" t="s">
        <v>56</v>
      </c>
      <c r="BT14" s="5">
        <v>0</v>
      </c>
      <c r="BU14" s="84">
        <f>SUMPRODUCT(BY14:BZ14,BY32:BZ32)/SUM(BY32:BZ32)</f>
        <v>65.546918378678512</v>
      </c>
      <c r="BV14" s="84"/>
      <c r="BW14" s="84"/>
      <c r="BX14" s="84"/>
      <c r="BY14" s="84">
        <f>100-(6823/20660)*100</f>
        <v>66.974830590513065</v>
      </c>
      <c r="BZ14" s="141">
        <f>100-623/952*100</f>
        <v>34.558823529411768</v>
      </c>
      <c r="CA14" s="11"/>
      <c r="CB14" s="11"/>
      <c r="CC14" s="325" t="s">
        <v>56</v>
      </c>
      <c r="CD14" s="5">
        <v>0</v>
      </c>
      <c r="CE14" s="84">
        <f>SUMPRODUCT(CI14:CJ14,CI32:CJ32)/SUM(CI32:CJ32)</f>
        <v>66.114316108178883</v>
      </c>
      <c r="CF14" s="84"/>
      <c r="CG14" s="84"/>
      <c r="CH14" s="84"/>
      <c r="CI14" s="84">
        <f>100-(7544/23354)*100</f>
        <v>67.697182495503981</v>
      </c>
      <c r="CJ14" s="141">
        <f>100-738/1087*100</f>
        <v>32.106715731370755</v>
      </c>
      <c r="CK14" s="11"/>
      <c r="CL14" s="11"/>
      <c r="CM14" s="325" t="s">
        <v>56</v>
      </c>
      <c r="CN14" s="5">
        <v>0</v>
      </c>
      <c r="CO14" s="84">
        <f>SUMPRODUCT(CS14:CT14,CS32:CT32)/SUM(CS32:CT32)</f>
        <v>64.231890643341288</v>
      </c>
      <c r="CP14" s="84"/>
      <c r="CQ14" s="84"/>
      <c r="CR14" s="84"/>
      <c r="CS14" s="84">
        <f>100-(8634/25212)*100</f>
        <v>65.754402665397436</v>
      </c>
      <c r="CT14" s="141">
        <f>100-812/1197*100</f>
        <v>32.163742690058484</v>
      </c>
      <c r="CU14" s="11"/>
      <c r="CV14" s="11"/>
      <c r="CW14" s="325" t="s">
        <v>56</v>
      </c>
      <c r="CX14" s="5">
        <v>0</v>
      </c>
      <c r="CY14" s="84">
        <f>SUMPRODUCT(DC14:DD14,DC32:DD32)/SUM(DC32:DD32)</f>
        <v>61.083300021043456</v>
      </c>
      <c r="CZ14" s="84"/>
      <c r="DA14" s="84"/>
      <c r="DB14" s="84"/>
      <c r="DC14" s="84">
        <f>100-(10070/26951)*100</f>
        <v>62.63589477199362</v>
      </c>
      <c r="DD14" s="141">
        <f>100-947/1355*100</f>
        <v>30.110701107011067</v>
      </c>
      <c r="DE14" s="11"/>
      <c r="DF14" s="11"/>
      <c r="DG14" s="325" t="s">
        <v>56</v>
      </c>
      <c r="DH14" s="5">
        <v>0</v>
      </c>
      <c r="DI14" s="84"/>
      <c r="DJ14" s="84"/>
      <c r="DK14" s="84"/>
      <c r="DL14" s="84"/>
      <c r="DM14" s="84"/>
      <c r="DN14" s="141"/>
      <c r="DO14" s="11"/>
      <c r="DP14" s="11"/>
      <c r="DQ14" s="325" t="s">
        <v>56</v>
      </c>
      <c r="DR14" s="5">
        <v>0</v>
      </c>
      <c r="DS14" s="84">
        <v>59.9</v>
      </c>
      <c r="DT14" s="84"/>
      <c r="DU14" s="84"/>
      <c r="DV14" s="84"/>
      <c r="DW14" s="84">
        <v>61.6</v>
      </c>
      <c r="DX14" s="141">
        <v>28.5</v>
      </c>
      <c r="DY14" s="11"/>
      <c r="DZ14" s="11"/>
      <c r="EA14" s="325" t="s">
        <v>56</v>
      </c>
      <c r="EB14" s="5">
        <v>0</v>
      </c>
      <c r="EC14" s="84"/>
      <c r="ED14" s="84"/>
      <c r="EE14" s="84"/>
      <c r="EF14" s="84"/>
      <c r="EG14" s="84"/>
      <c r="EH14" s="141"/>
      <c r="EI14" s="11"/>
      <c r="EJ14" s="11"/>
      <c r="EK14" s="325" t="s">
        <v>56</v>
      </c>
      <c r="EL14" s="5">
        <v>0</v>
      </c>
      <c r="EM14" s="84">
        <v>61.1</v>
      </c>
      <c r="EN14" s="84"/>
      <c r="EO14" s="84"/>
      <c r="EP14" s="84"/>
      <c r="EQ14" s="84">
        <v>63.1</v>
      </c>
      <c r="ER14" s="141">
        <v>27.5</v>
      </c>
      <c r="ES14" s="11"/>
      <c r="ET14" s="11"/>
      <c r="EU14" s="325" t="s">
        <v>56</v>
      </c>
      <c r="EV14" s="5">
        <v>0</v>
      </c>
      <c r="EW14" s="84"/>
      <c r="EX14" s="84"/>
      <c r="EY14" s="84"/>
      <c r="EZ14" s="84"/>
      <c r="FA14" s="84"/>
      <c r="FB14" s="141"/>
      <c r="FC14" s="11"/>
      <c r="FD14" s="11"/>
      <c r="FE14" s="325" t="s">
        <v>56</v>
      </c>
      <c r="FF14" s="5">
        <v>0</v>
      </c>
      <c r="FG14" s="84">
        <v>56.8</v>
      </c>
      <c r="FH14" s="84"/>
      <c r="FI14" s="84"/>
      <c r="FJ14" s="84"/>
      <c r="FK14" s="84">
        <v>59.3</v>
      </c>
      <c r="FL14" s="141">
        <v>16.2</v>
      </c>
      <c r="FM14" s="11"/>
      <c r="FN14" s="11"/>
      <c r="FO14" s="325" t="s">
        <v>56</v>
      </c>
      <c r="FP14" s="5">
        <v>0</v>
      </c>
      <c r="FQ14" s="84"/>
      <c r="FR14" s="84"/>
      <c r="FS14" s="84"/>
      <c r="FT14" s="84"/>
      <c r="FU14" s="84"/>
      <c r="FV14" s="141"/>
      <c r="FW14" s="11"/>
      <c r="FX14" s="11"/>
      <c r="FY14" s="325" t="s">
        <v>56</v>
      </c>
      <c r="FZ14" s="5">
        <v>0</v>
      </c>
      <c r="GA14" s="84">
        <f>SUMPRODUCT(GE14:GF14,GE$32:GF$32)/SUM(GE$32:GF$32)</f>
        <v>46.925983614549295</v>
      </c>
      <c r="GB14" s="84"/>
      <c r="GC14" s="84"/>
      <c r="GD14" s="84"/>
      <c r="GE14" s="84">
        <f>100-4011/7723*100</f>
        <v>48.064223747248477</v>
      </c>
      <c r="GF14" s="141">
        <f>100-1603/2333*100</f>
        <v>31.290184312044573</v>
      </c>
      <c r="GG14" s="11"/>
      <c r="GH14" s="11"/>
      <c r="GI14" s="325" t="s">
        <v>56</v>
      </c>
      <c r="GJ14" s="5">
        <v>0</v>
      </c>
      <c r="GK14" s="84"/>
      <c r="GL14" s="84"/>
      <c r="GM14" s="84"/>
      <c r="GN14" s="84"/>
      <c r="GO14" s="84"/>
      <c r="GP14" s="141"/>
      <c r="GQ14" s="11"/>
      <c r="GR14" s="11"/>
      <c r="GS14" s="325" t="s">
        <v>56</v>
      </c>
      <c r="GT14" s="5">
        <v>0</v>
      </c>
      <c r="GU14" s="84">
        <f t="shared" ref="GU14" si="38">(GY14/100*(GY$32)+GZ14/100*GZ$32)/(GY$32+GZ$32)*100</f>
        <v>66.468824132761753</v>
      </c>
      <c r="GV14" s="84"/>
      <c r="GW14" s="84"/>
      <c r="GX14" s="84"/>
      <c r="GY14" s="84">
        <f>100-30.9</f>
        <v>69.099999999999994</v>
      </c>
      <c r="GZ14" s="141">
        <f>100-62.6</f>
        <v>37.4</v>
      </c>
      <c r="HA14" s="11"/>
      <c r="HB14" s="11"/>
      <c r="HC14" s="338"/>
      <c r="HM14" s="338"/>
      <c r="HW14" s="338"/>
    </row>
    <row r="15" x14ac:dyDescent="0.25">
      <c r="A15" s="326" t="s">
        <v>118</v>
      </c>
      <c r="B15" s="23">
        <v>0</v>
      </c>
      <c r="C15" s="84"/>
      <c r="D15" s="84"/>
      <c r="E15" s="84"/>
      <c r="F15" s="84"/>
      <c r="G15" s="84"/>
      <c r="H15" s="141"/>
      <c r="I15" s="11"/>
      <c r="J15" s="11"/>
      <c r="K15" s="326" t="s">
        <v>118</v>
      </c>
      <c r="L15" s="23">
        <v>0</v>
      </c>
      <c r="M15" s="84"/>
      <c r="N15" s="84"/>
      <c r="O15" s="84"/>
      <c r="P15" s="84"/>
      <c r="Q15" s="84"/>
      <c r="R15" s="141"/>
      <c r="S15" s="11"/>
      <c r="T15" s="11"/>
      <c r="U15" s="326" t="s">
        <v>118</v>
      </c>
      <c r="V15" s="23">
        <v>0</v>
      </c>
      <c r="W15" s="84"/>
      <c r="X15" s="84"/>
      <c r="Y15" s="84"/>
      <c r="Z15" s="84"/>
      <c r="AA15" s="84"/>
      <c r="AB15" s="141"/>
      <c r="AC15" s="11"/>
      <c r="AD15" s="11"/>
      <c r="AE15" s="326" t="s">
        <v>118</v>
      </c>
      <c r="AF15" s="23">
        <v>0</v>
      </c>
      <c r="AG15" s="84"/>
      <c r="AH15" s="84"/>
      <c r="AI15" s="84"/>
      <c r="AJ15" s="84"/>
      <c r="AK15" s="84"/>
      <c r="AL15" s="141"/>
      <c r="AM15" s="11"/>
      <c r="AN15" s="11"/>
      <c r="AO15" s="326" t="s">
        <v>118</v>
      </c>
      <c r="AP15" s="23">
        <v>0</v>
      </c>
      <c r="AQ15" s="84"/>
      <c r="AR15" s="84"/>
      <c r="AS15" s="84"/>
      <c r="AT15" s="84"/>
      <c r="AU15" s="84"/>
      <c r="AV15" s="141"/>
      <c r="AW15" s="11"/>
      <c r="AX15" s="11"/>
      <c r="AY15" s="326" t="s">
        <v>118</v>
      </c>
      <c r="AZ15" s="23">
        <v>0</v>
      </c>
      <c r="BA15" s="84"/>
      <c r="BB15" s="84"/>
      <c r="BC15" s="84"/>
      <c r="BD15" s="84"/>
      <c r="BE15" s="84"/>
      <c r="BF15" s="141"/>
      <c r="BG15" s="11"/>
      <c r="BH15" s="11"/>
      <c r="BI15" s="326" t="s">
        <v>118</v>
      </c>
      <c r="BJ15" s="23">
        <v>0</v>
      </c>
      <c r="BK15" s="84"/>
      <c r="BL15" s="84"/>
      <c r="BM15" s="84"/>
      <c r="BN15" s="84"/>
      <c r="BO15" s="84"/>
      <c r="BP15" s="141"/>
      <c r="BQ15" s="11"/>
      <c r="BR15" s="11"/>
      <c r="BS15" s="326" t="s">
        <v>118</v>
      </c>
      <c r="BT15" s="23">
        <v>0</v>
      </c>
      <c r="BU15" s="84"/>
      <c r="BV15" s="84"/>
      <c r="BW15" s="84"/>
      <c r="BX15" s="84"/>
      <c r="BY15" s="84"/>
      <c r="BZ15" s="141"/>
      <c r="CA15" s="11"/>
      <c r="CB15" s="11"/>
      <c r="CC15" s="326" t="s">
        <v>118</v>
      </c>
      <c r="CD15" s="23">
        <v>0</v>
      </c>
      <c r="CE15" s="84"/>
      <c r="CF15" s="84"/>
      <c r="CG15" s="84"/>
      <c r="CH15" s="84"/>
      <c r="CI15" s="84"/>
      <c r="CJ15" s="141"/>
      <c r="CK15" s="11"/>
      <c r="CL15" s="11"/>
      <c r="CM15" s="326" t="s">
        <v>118</v>
      </c>
      <c r="CN15" s="23">
        <v>0</v>
      </c>
      <c r="CO15" s="84"/>
      <c r="CP15" s="84"/>
      <c r="CQ15" s="84"/>
      <c r="CR15" s="84"/>
      <c r="CS15" s="84"/>
      <c r="CT15" s="141"/>
      <c r="CU15" s="11"/>
      <c r="CV15" s="11"/>
      <c r="CW15" s="326" t="s">
        <v>118</v>
      </c>
      <c r="CX15" s="23">
        <v>0</v>
      </c>
      <c r="CY15" s="84"/>
      <c r="CZ15" s="84"/>
      <c r="DA15" s="84"/>
      <c r="DB15" s="84"/>
      <c r="DC15" s="84"/>
      <c r="DD15" s="141"/>
      <c r="DE15" s="11"/>
      <c r="DF15" s="11"/>
      <c r="DG15" s="326" t="s">
        <v>118</v>
      </c>
      <c r="DH15" s="23">
        <v>0</v>
      </c>
      <c r="DI15" s="84"/>
      <c r="DJ15" s="84"/>
      <c r="DK15" s="84"/>
      <c r="DL15" s="84"/>
      <c r="DM15" s="84"/>
      <c r="DN15" s="141"/>
      <c r="DO15" s="11"/>
      <c r="DP15" s="11"/>
      <c r="DQ15" s="326" t="s">
        <v>118</v>
      </c>
      <c r="DR15" s="23">
        <v>0</v>
      </c>
      <c r="DS15" s="84"/>
      <c r="DT15" s="84"/>
      <c r="DU15" s="84"/>
      <c r="DV15" s="84"/>
      <c r="DW15" s="84"/>
      <c r="DX15" s="141"/>
      <c r="DY15" s="11"/>
      <c r="DZ15" s="11"/>
      <c r="EA15" s="326" t="s">
        <v>118</v>
      </c>
      <c r="EB15" s="23">
        <v>0</v>
      </c>
      <c r="EC15" s="84"/>
      <c r="ED15" s="84"/>
      <c r="EE15" s="84"/>
      <c r="EF15" s="84"/>
      <c r="EG15" s="84"/>
      <c r="EH15" s="141"/>
      <c r="EI15" s="11"/>
      <c r="EJ15" s="11"/>
      <c r="EK15" s="326" t="s">
        <v>118</v>
      </c>
      <c r="EL15" s="23">
        <v>0</v>
      </c>
      <c r="EM15" s="84"/>
      <c r="EN15" s="84"/>
      <c r="EO15" s="84"/>
      <c r="EP15" s="84"/>
      <c r="EQ15" s="84"/>
      <c r="ER15" s="141"/>
      <c r="ES15" s="11"/>
      <c r="ET15" s="11"/>
      <c r="EU15" s="326" t="s">
        <v>118</v>
      </c>
      <c r="EV15" s="23">
        <v>0</v>
      </c>
      <c r="EW15" s="84"/>
      <c r="EX15" s="84"/>
      <c r="EY15" s="84"/>
      <c r="EZ15" s="84"/>
      <c r="FA15" s="84"/>
      <c r="FB15" s="141"/>
      <c r="FC15" s="11"/>
      <c r="FD15" s="11"/>
      <c r="FE15" s="326" t="s">
        <v>118</v>
      </c>
      <c r="FF15" s="23">
        <v>0</v>
      </c>
      <c r="FG15" s="84"/>
      <c r="FH15" s="84"/>
      <c r="FI15" s="84"/>
      <c r="FJ15" s="84"/>
      <c r="FK15" s="84"/>
      <c r="FL15" s="141"/>
      <c r="FM15" s="11"/>
      <c r="FN15" s="11"/>
      <c r="FO15" s="326" t="s">
        <v>118</v>
      </c>
      <c r="FP15" s="23">
        <v>0</v>
      </c>
      <c r="FQ15" s="84"/>
      <c r="FR15" s="84"/>
      <c r="FS15" s="84"/>
      <c r="FT15" s="84"/>
      <c r="FU15" s="84">
        <v>0</v>
      </c>
      <c r="FV15" s="141">
        <v>0</v>
      </c>
      <c r="FW15" s="11"/>
      <c r="FX15" s="11"/>
      <c r="FY15" s="326" t="s">
        <v>118</v>
      </c>
      <c r="FZ15" s="23">
        <v>0</v>
      </c>
      <c r="GA15" s="84"/>
      <c r="GB15" s="84"/>
      <c r="GC15" s="84"/>
      <c r="GD15" s="84"/>
      <c r="GE15" s="84"/>
      <c r="GF15" s="141"/>
      <c r="GG15" s="11"/>
      <c r="GH15" s="11"/>
      <c r="GI15" s="326" t="s">
        <v>118</v>
      </c>
      <c r="GJ15" s="23">
        <v>0</v>
      </c>
      <c r="GK15" s="84"/>
      <c r="GL15" s="84"/>
      <c r="GM15" s="84"/>
      <c r="GN15" s="84"/>
      <c r="GO15" s="84"/>
      <c r="GP15" s="141"/>
      <c r="GQ15" s="11"/>
      <c r="GR15" s="11"/>
      <c r="GS15" s="326" t="s">
        <v>118</v>
      </c>
      <c r="GT15" s="23">
        <v>0</v>
      </c>
      <c r="GU15" s="84"/>
      <c r="GV15" s="84"/>
      <c r="GW15" s="84"/>
      <c r="GX15" s="84"/>
      <c r="GY15" s="84"/>
      <c r="GZ15" s="141"/>
      <c r="HA15" s="11"/>
      <c r="HB15" s="11"/>
    </row>
    <row r="16" s="2" customFormat="true" x14ac:dyDescent="0.25">
      <c r="A16" s="326"/>
      <c r="B16" s="6"/>
      <c r="C16" s="84"/>
      <c r="D16" s="7"/>
      <c r="E16" s="7"/>
      <c r="F16" s="7"/>
      <c r="G16" s="84"/>
      <c r="H16" s="141"/>
      <c r="I16" s="11"/>
      <c r="J16" s="11"/>
      <c r="K16" s="326"/>
      <c r="L16" s="6"/>
      <c r="M16" s="84"/>
      <c r="N16" s="7"/>
      <c r="O16" s="7"/>
      <c r="P16" s="7"/>
      <c r="Q16" s="84"/>
      <c r="R16" s="141"/>
      <c r="S16" s="11"/>
      <c r="T16" s="11"/>
      <c r="U16" s="326"/>
      <c r="V16" s="13"/>
      <c r="W16" s="84"/>
      <c r="X16" s="7"/>
      <c r="Y16" s="7"/>
      <c r="Z16" s="7"/>
      <c r="AA16" s="84"/>
      <c r="AB16" s="141"/>
      <c r="AC16" s="11"/>
      <c r="AD16" s="11"/>
      <c r="AE16" s="326"/>
      <c r="AF16" s="6"/>
      <c r="AG16" s="84"/>
      <c r="AH16" s="7"/>
      <c r="AI16" s="7"/>
      <c r="AJ16" s="7"/>
      <c r="AK16" s="84"/>
      <c r="AL16" s="141"/>
      <c r="AM16" s="11"/>
      <c r="AN16" s="11"/>
      <c r="AO16" s="326"/>
      <c r="AP16" s="13"/>
      <c r="AQ16" s="84"/>
      <c r="AR16" s="7"/>
      <c r="AS16" s="7"/>
      <c r="AT16" s="7"/>
      <c r="AU16" s="84"/>
      <c r="AV16" s="141"/>
      <c r="AW16" s="11"/>
      <c r="AX16" s="11"/>
      <c r="AY16" s="326"/>
      <c r="AZ16" s="6"/>
      <c r="BA16" s="84"/>
      <c r="BB16" s="7"/>
      <c r="BC16" s="7"/>
      <c r="BD16" s="7"/>
      <c r="BE16" s="84"/>
      <c r="BF16" s="141"/>
      <c r="BG16" s="11"/>
      <c r="BH16" s="11"/>
      <c r="BI16" s="326"/>
      <c r="BJ16" s="6"/>
      <c r="BK16" s="84"/>
      <c r="BL16" s="7"/>
      <c r="BM16" s="7"/>
      <c r="BN16" s="7"/>
      <c r="BO16" s="84"/>
      <c r="BP16" s="141"/>
      <c r="BQ16" s="11"/>
      <c r="BR16" s="11"/>
      <c r="BS16" s="326" t="s">
        <v>192</v>
      </c>
      <c r="BT16" s="6">
        <v>1</v>
      </c>
      <c r="BU16" s="84">
        <f>SUMPRODUCT(BY16:BZ16,BY32:BZ32)/SUM(BY32:BZ32)</f>
        <v>16.981306681473257</v>
      </c>
      <c r="BV16" s="7"/>
      <c r="BW16" s="7"/>
      <c r="BX16" s="7"/>
      <c r="BY16" s="84">
        <f>3073/20660*100</f>
        <v>14.874152952565344</v>
      </c>
      <c r="BZ16" s="141">
        <f>597/952*100</f>
        <v>62.710084033613441</v>
      </c>
      <c r="CA16" s="11"/>
      <c r="CB16" s="11"/>
      <c r="CC16" s="326" t="s">
        <v>192</v>
      </c>
      <c r="CD16" s="6">
        <v>1</v>
      </c>
      <c r="CE16" s="84">
        <f>SUMPRODUCT(CI16:CJ16,CI32:CJ32)/SUM(CI32:CJ32)</f>
        <v>17.31925862280594</v>
      </c>
      <c r="CF16" s="7"/>
      <c r="CG16" s="7"/>
      <c r="CH16" s="7"/>
      <c r="CI16" s="84">
        <f>3580/23354*100</f>
        <v>15.329279780765608</v>
      </c>
      <c r="CJ16" s="141">
        <f>653/1087*100</f>
        <v>60.073597056117755</v>
      </c>
      <c r="CK16" s="11"/>
      <c r="CL16" s="11"/>
      <c r="CM16" s="326" t="s">
        <v>192</v>
      </c>
      <c r="CN16" s="6">
        <v>1</v>
      </c>
      <c r="CO16" s="84">
        <f>SUMPRODUCT(CS16:CT16,CS32:CT32)/SUM(CS32:CT32)</f>
        <v>17.361505547351285</v>
      </c>
      <c r="CP16" s="7"/>
      <c r="CQ16" s="7"/>
      <c r="CR16" s="7"/>
      <c r="CS16" s="84">
        <f>3902/25212*100</f>
        <v>15.476757099793751</v>
      </c>
      <c r="CT16" s="141">
        <f>683/1197*100</f>
        <v>57.0593149540518</v>
      </c>
      <c r="CU16" s="11"/>
      <c r="CV16" s="11"/>
      <c r="CW16" s="326" t="s">
        <v>192</v>
      </c>
      <c r="CX16" s="6">
        <v>1</v>
      </c>
      <c r="CY16" s="84">
        <f>SUMPRODUCT(DC16:DD16,DC32:DD32)/SUM(DC32:DD32)</f>
        <v>19.004456675900233</v>
      </c>
      <c r="CZ16" s="7"/>
      <c r="DA16" s="7"/>
      <c r="DB16" s="7"/>
      <c r="DC16" s="84">
        <f>4582/26951*100</f>
        <v>17.001224444361991</v>
      </c>
      <c r="DD16" s="141">
        <f>799/1355*100</f>
        <v>58.966789667896677</v>
      </c>
      <c r="DE16" s="11"/>
      <c r="DF16" s="11"/>
      <c r="DG16" s="326" t="s">
        <v>191</v>
      </c>
      <c r="DH16" s="6">
        <v>1</v>
      </c>
      <c r="DI16" s="84">
        <f>(DM16/100*$Q31+DN16/100*$R31)/($Q31+$R31)*100</f>
        <v>38.52913798754507</v>
      </c>
      <c r="DJ16" s="7"/>
      <c r="DK16" s="7"/>
      <c r="DL16" s="7"/>
      <c r="DM16" s="84">
        <v>37.4</v>
      </c>
      <c r="DN16" s="141">
        <v>69.900000000000006</v>
      </c>
      <c r="DO16" s="11"/>
      <c r="DP16" s="11"/>
      <c r="DQ16" s="326" t="s">
        <v>192</v>
      </c>
      <c r="DR16" s="6">
        <v>1</v>
      </c>
      <c r="DS16" s="84">
        <v>15</v>
      </c>
      <c r="DT16" s="7"/>
      <c r="DU16" s="7"/>
      <c r="DV16" s="7"/>
      <c r="DW16" s="84">
        <v>13</v>
      </c>
      <c r="DX16" s="141">
        <v>53.7</v>
      </c>
      <c r="DY16" s="11"/>
      <c r="DZ16" s="11"/>
      <c r="EA16" s="326" t="s">
        <v>191</v>
      </c>
      <c r="EB16" s="13">
        <v>1</v>
      </c>
      <c r="EC16" s="84">
        <f>(EG16/100*$Q31+EH16/100*$R31)/($Q31+$R31)*100</f>
        <v>35.329301868239924</v>
      </c>
      <c r="ED16" s="7"/>
      <c r="EE16" s="7"/>
      <c r="EF16" s="7"/>
      <c r="EG16" s="84">
        <v>35.1</v>
      </c>
      <c r="EH16" s="141">
        <v>41.7</v>
      </c>
      <c r="EI16" s="11"/>
      <c r="EJ16" s="11"/>
      <c r="EK16" s="326" t="s">
        <v>192</v>
      </c>
      <c r="EL16" s="6">
        <v>1</v>
      </c>
      <c r="EM16" s="84">
        <v>17.2</v>
      </c>
      <c r="EN16" s="7"/>
      <c r="EO16" s="7"/>
      <c r="EP16" s="7"/>
      <c r="EQ16" s="84">
        <v>14.8</v>
      </c>
      <c r="ER16" s="141">
        <v>57.7</v>
      </c>
      <c r="ES16" s="11"/>
      <c r="ET16" s="11"/>
      <c r="EU16" s="326" t="s">
        <v>191</v>
      </c>
      <c r="EV16" s="13">
        <v>1</v>
      </c>
      <c r="EW16" s="84">
        <f>(FA16/100*$AK31+FB16/100*$AL31)/($AK31+$AL31)*100</f>
        <v>40.674206912513498</v>
      </c>
      <c r="EX16" s="7"/>
      <c r="EY16" s="7"/>
      <c r="EZ16" s="7"/>
      <c r="FA16" s="84">
        <v>39.369999999999997</v>
      </c>
      <c r="FB16" s="141">
        <v>73.8</v>
      </c>
      <c r="FC16" s="11"/>
      <c r="FD16" s="11"/>
      <c r="FE16" s="326" t="s">
        <v>192</v>
      </c>
      <c r="FF16" s="6">
        <v>1</v>
      </c>
      <c r="FG16" s="84">
        <v>16.7</v>
      </c>
      <c r="FH16" s="7"/>
      <c r="FI16" s="7"/>
      <c r="FJ16" s="7"/>
      <c r="FK16" s="84">
        <v>14.3</v>
      </c>
      <c r="FL16" s="141">
        <v>54.1</v>
      </c>
      <c r="FM16" s="11"/>
      <c r="FN16" s="11"/>
      <c r="FO16" s="326" t="s">
        <v>191</v>
      </c>
      <c r="FP16" s="6">
        <v>1</v>
      </c>
      <c r="FQ16" s="84">
        <f>(FU16/100*$BE31+FV16/100*$BF31)/($BE31+$BF31)*100</f>
        <v>52.533015854579247</v>
      </c>
      <c r="FR16" s="7"/>
      <c r="FS16" s="7"/>
      <c r="FT16" s="7"/>
      <c r="FU16" s="84">
        <v>52</v>
      </c>
      <c r="FV16" s="141">
        <v>65</v>
      </c>
      <c r="FW16" s="11"/>
      <c r="FX16" s="11"/>
      <c r="FY16" s="326" t="s">
        <v>192</v>
      </c>
      <c r="FZ16" s="6">
        <v>1</v>
      </c>
      <c r="GA16" s="84">
        <f t="shared" ref="GA16:GA18" si="39">SUMPRODUCT(GE16:GF16,GE$32:GF$32)/SUM(GE$32:GF$32)</f>
        <v>13.761575708374561</v>
      </c>
      <c r="GB16" s="7"/>
      <c r="GC16" s="7"/>
      <c r="GD16" s="7"/>
      <c r="GE16" s="84">
        <f>891/7723*100</f>
        <v>11.536967499676292</v>
      </c>
      <c r="GF16" s="141">
        <f>1034/2333*100</f>
        <v>44.320617231033005</v>
      </c>
      <c r="GG16" s="11"/>
      <c r="GH16" s="11"/>
      <c r="GI16" s="326"/>
      <c r="GJ16" s="6"/>
      <c r="GK16" s="84"/>
      <c r="GL16" s="7"/>
      <c r="GM16" s="7"/>
      <c r="GN16" s="7"/>
      <c r="GO16" s="84"/>
      <c r="GP16" s="141"/>
      <c r="GQ16" s="11"/>
      <c r="GR16" s="11"/>
      <c r="GS16" s="326" t="s">
        <v>214</v>
      </c>
      <c r="GT16" s="6">
        <v>1</v>
      </c>
      <c r="GU16" s="84">
        <f>(GY16/100*(GY$32)+GZ16/100*GZ$32)/(GY$32+GZ$32)*100</f>
        <v>19.701906740656973</v>
      </c>
      <c r="GV16" s="7"/>
      <c r="GW16" s="7"/>
      <c r="GX16" s="7"/>
      <c r="GY16" s="84">
        <v>16</v>
      </c>
      <c r="GZ16" s="141">
        <v>60.6</v>
      </c>
      <c r="HA16" s="11"/>
      <c r="HB16" s="11"/>
      <c r="HC16" s="339"/>
      <c r="HM16" s="339"/>
      <c r="HW16" s="339"/>
    </row>
    <row r="17" s="2" customFormat="true" x14ac:dyDescent="0.25">
      <c r="A17" s="326"/>
      <c r="B17" s="13"/>
      <c r="C17" s="84"/>
      <c r="D17" s="7"/>
      <c r="E17" s="7"/>
      <c r="F17" s="7"/>
      <c r="G17" s="84"/>
      <c r="H17" s="141"/>
      <c r="I17" s="11"/>
      <c r="J17" s="11"/>
      <c r="K17" s="326"/>
      <c r="L17" s="13"/>
      <c r="M17" s="84"/>
      <c r="N17" s="7"/>
      <c r="O17" s="7"/>
      <c r="P17" s="7"/>
      <c r="Q17" s="84"/>
      <c r="R17" s="141"/>
      <c r="S17" s="11"/>
      <c r="T17" s="11"/>
      <c r="U17" s="326"/>
      <c r="V17" s="13"/>
      <c r="W17" s="84"/>
      <c r="X17" s="7"/>
      <c r="Y17" s="7"/>
      <c r="Z17" s="7"/>
      <c r="AA17" s="84"/>
      <c r="AB17" s="141"/>
      <c r="AC17" s="11"/>
      <c r="AD17" s="11"/>
      <c r="AE17" s="326"/>
      <c r="AF17" s="13"/>
      <c r="AG17" s="84"/>
      <c r="AH17" s="7"/>
      <c r="AI17" s="7"/>
      <c r="AJ17" s="7"/>
      <c r="AK17" s="84"/>
      <c r="AL17" s="141"/>
      <c r="AM17" s="11"/>
      <c r="AN17" s="11"/>
      <c r="AO17" s="326"/>
      <c r="AP17" s="13"/>
      <c r="AQ17" s="84"/>
      <c r="AR17" s="7"/>
      <c r="AS17" s="7"/>
      <c r="AT17" s="7"/>
      <c r="AU17" s="84"/>
      <c r="AV17" s="141"/>
      <c r="AW17" s="11"/>
      <c r="AX17" s="11"/>
      <c r="AY17" s="326"/>
      <c r="AZ17" s="13"/>
      <c r="BA17" s="84"/>
      <c r="BB17" s="7"/>
      <c r="BC17" s="7"/>
      <c r="BD17" s="7"/>
      <c r="BE17" s="84"/>
      <c r="BF17" s="141"/>
      <c r="BG17" s="11"/>
      <c r="BH17" s="11"/>
      <c r="BI17" s="326"/>
      <c r="BJ17" s="13"/>
      <c r="BK17" s="84"/>
      <c r="BL17" s="7"/>
      <c r="BM17" s="7"/>
      <c r="BN17" s="7"/>
      <c r="BO17" s="84"/>
      <c r="BP17" s="141"/>
      <c r="BQ17" s="11"/>
      <c r="BR17" s="11"/>
      <c r="BS17" s="326" t="s">
        <v>193</v>
      </c>
      <c r="BT17" s="13">
        <v>0.5</v>
      </c>
      <c r="BU17" s="84">
        <f>SUMPRODUCT(BY17:BZ17,BY32:BZ32)/SUM(BY32:BZ32)</f>
        <v>17.471774939848231</v>
      </c>
      <c r="BV17" s="7"/>
      <c r="BW17" s="7"/>
      <c r="BX17" s="7"/>
      <c r="BY17" s="84">
        <f>(6823-3073)/20660*100</f>
        <v>18.151016456921589</v>
      </c>
      <c r="BZ17" s="141">
        <f>(623-597)/952*100</f>
        <v>2.73109243697479</v>
      </c>
      <c r="CA17" s="11"/>
      <c r="CB17" s="11"/>
      <c r="CC17" s="326" t="s">
        <v>193</v>
      </c>
      <c r="CD17" s="13">
        <v>0.5</v>
      </c>
      <c r="CE17" s="84">
        <f>SUMPRODUCT(CI17:CJ17,CI32:CJ32)/SUM(CI32:CJ32)</f>
        <v>16.566425269015181</v>
      </c>
      <c r="CF17" s="7"/>
      <c r="CG17" s="7"/>
      <c r="CH17" s="7"/>
      <c r="CI17" s="84">
        <f>(7544-3580)/23354*100</f>
        <v>16.973537723730413</v>
      </c>
      <c r="CJ17" s="141">
        <f>(738-653)/1087*100</f>
        <v>7.8196872125115</v>
      </c>
      <c r="CK17" s="11"/>
      <c r="CL17" s="11"/>
      <c r="CM17" s="326" t="s">
        <v>193</v>
      </c>
      <c r="CN17" s="13">
        <v>0.5</v>
      </c>
      <c r="CO17" s="84">
        <f>SUMPRODUCT(CS17:CT17,CS32:CT32)/SUM(CS32:CT32)</f>
        <v>15.093339391873982</v>
      </c>
      <c r="CP17" s="7"/>
      <c r="CQ17" s="7"/>
      <c r="CR17" s="7"/>
      <c r="CS17" s="7">
        <f>3923/25212*100</f>
        <v>15.560050769474854</v>
      </c>
      <c r="CT17" s="141">
        <f>63/1197*100</f>
        <v>5.2631578947368416</v>
      </c>
      <c r="CU17" s="11"/>
      <c r="CV17" s="11"/>
      <c r="CW17" s="326" t="s">
        <v>193</v>
      </c>
      <c r="CX17" s="13">
        <v>0.5</v>
      </c>
      <c r="CY17" s="84">
        <f>SUMPRODUCT(DC17:DD17,DC32:DD32)/SUM(DC32:DD32)</f>
        <v>17.199321707018214</v>
      </c>
      <c r="CZ17" s="7"/>
      <c r="DA17" s="7"/>
      <c r="DB17" s="7"/>
      <c r="DC17" s="7">
        <f>4784/26951*100</f>
        <v>17.750732811398464</v>
      </c>
      <c r="DD17" s="141">
        <f>84/1355*100</f>
        <v>6.1992619926199266</v>
      </c>
      <c r="DE17" s="11"/>
      <c r="DF17" s="11"/>
      <c r="DG17" s="326"/>
      <c r="DH17" s="13"/>
      <c r="DI17" s="84"/>
      <c r="DJ17" s="7"/>
      <c r="DK17" s="7"/>
      <c r="DL17" s="7"/>
      <c r="DM17" s="84"/>
      <c r="DN17" s="141"/>
      <c r="DO17" s="11"/>
      <c r="DP17" s="11"/>
      <c r="DQ17" s="326" t="s">
        <v>193</v>
      </c>
      <c r="DR17" s="13">
        <v>0.5</v>
      </c>
      <c r="DS17" s="84">
        <v>16.600000000000001</v>
      </c>
      <c r="DT17" s="7"/>
      <c r="DU17" s="7"/>
      <c r="DV17" s="7"/>
      <c r="DW17" s="84">
        <v>17.100000000000001</v>
      </c>
      <c r="DX17" s="141">
        <v>6.9</v>
      </c>
      <c r="DY17" s="11"/>
      <c r="DZ17" s="11"/>
      <c r="EA17" s="326"/>
      <c r="EB17" s="13"/>
      <c r="EC17" s="84"/>
      <c r="ED17" s="7"/>
      <c r="EE17" s="7"/>
      <c r="EF17" s="7"/>
      <c r="EG17" s="84"/>
      <c r="EH17" s="141"/>
      <c r="EI17" s="11"/>
      <c r="EJ17" s="11"/>
      <c r="EK17" s="326" t="s">
        <v>193</v>
      </c>
      <c r="EL17" s="13">
        <v>0.5</v>
      </c>
      <c r="EM17" s="84">
        <v>9.5</v>
      </c>
      <c r="EN17" s="7"/>
      <c r="EO17" s="7"/>
      <c r="EP17" s="7"/>
      <c r="EQ17" s="84">
        <v>9.8000000000000007</v>
      </c>
      <c r="ER17" s="141">
        <v>5</v>
      </c>
      <c r="ES17" s="11"/>
      <c r="ET17" s="11"/>
      <c r="EU17" s="326"/>
      <c r="EV17" s="13"/>
      <c r="EW17" s="84"/>
      <c r="EX17" s="7"/>
      <c r="EY17" s="7"/>
      <c r="EZ17" s="7"/>
      <c r="FA17" s="84"/>
      <c r="FB17" s="141"/>
      <c r="FC17" s="11"/>
      <c r="FD17" s="11"/>
      <c r="FE17" s="326" t="s">
        <v>193</v>
      </c>
      <c r="FF17" s="13">
        <v>0.5</v>
      </c>
      <c r="FG17" s="84">
        <v>10.3</v>
      </c>
      <c r="FH17" s="7"/>
      <c r="FI17" s="7"/>
      <c r="FJ17" s="7"/>
      <c r="FK17" s="84">
        <v>10.6</v>
      </c>
      <c r="FL17" s="141">
        <v>5</v>
      </c>
      <c r="FM17" s="11"/>
      <c r="FN17" s="11"/>
      <c r="FO17" s="326"/>
      <c r="FP17" s="13"/>
      <c r="FQ17" s="84"/>
      <c r="FR17" s="7"/>
      <c r="FS17" s="7"/>
      <c r="FT17" s="7"/>
      <c r="FU17" s="84"/>
      <c r="FV17" s="141"/>
      <c r="FW17" s="11"/>
      <c r="FX17" s="11"/>
      <c r="FY17" s="326" t="s">
        <v>193</v>
      </c>
      <c r="FZ17" s="13">
        <v>0.5</v>
      </c>
      <c r="GA17" s="84">
        <f t="shared" si="39"/>
        <v>33.323147705603311</v>
      </c>
      <c r="GB17" s="7"/>
      <c r="GC17" s="7"/>
      <c r="GD17" s="7"/>
      <c r="GE17" s="84">
        <f>2738/7723*100</f>
        <v>35.452544348051276</v>
      </c>
      <c r="GF17" s="141">
        <f>95/2333*100</f>
        <v>4.0720102871838835</v>
      </c>
      <c r="GG17" s="11"/>
      <c r="GH17" s="11"/>
      <c r="GI17" s="326"/>
      <c r="GJ17" s="13"/>
      <c r="GK17" s="84"/>
      <c r="GL17" s="7"/>
      <c r="GM17" s="7"/>
      <c r="GN17" s="7"/>
      <c r="GO17" s="84"/>
      <c r="GP17" s="141"/>
      <c r="GQ17" s="11"/>
      <c r="GR17" s="11"/>
      <c r="GS17" s="326"/>
      <c r="GT17" s="13"/>
      <c r="GU17" s="84"/>
      <c r="GV17" s="7"/>
      <c r="GW17" s="7"/>
      <c r="GX17" s="7"/>
      <c r="GY17" s="84"/>
      <c r="GZ17" s="141"/>
      <c r="HA17" s="11"/>
      <c r="HB17" s="11"/>
      <c r="HC17" s="339"/>
      <c r="HM17" s="339"/>
      <c r="HW17" s="339"/>
    </row>
    <row r="18" s="2" customFormat="true" x14ac:dyDescent="0.25">
      <c r="A18" s="326"/>
      <c r="B18" s="13"/>
      <c r="C18" s="84"/>
      <c r="D18" s="7"/>
      <c r="E18" s="7"/>
      <c r="F18" s="7"/>
      <c r="G18" s="7"/>
      <c r="H18" s="28"/>
      <c r="I18" s="11"/>
      <c r="J18" s="11"/>
      <c r="K18" s="326"/>
      <c r="L18" s="13"/>
      <c r="M18" s="84"/>
      <c r="N18" s="7"/>
      <c r="O18" s="7"/>
      <c r="P18" s="7"/>
      <c r="Q18" s="7"/>
      <c r="R18" s="28"/>
      <c r="S18" s="11"/>
      <c r="T18" s="11"/>
      <c r="U18" s="326"/>
      <c r="V18" s="13"/>
      <c r="W18" s="84"/>
      <c r="X18" s="7"/>
      <c r="Y18" s="7"/>
      <c r="Z18" s="7"/>
      <c r="AA18" s="7"/>
      <c r="AB18" s="28"/>
      <c r="AC18" s="11"/>
      <c r="AD18" s="11"/>
      <c r="AE18" s="326"/>
      <c r="AF18" s="13"/>
      <c r="AG18" s="84"/>
      <c r="AH18" s="7"/>
      <c r="AI18" s="7"/>
      <c r="AJ18" s="7"/>
      <c r="AK18" s="7"/>
      <c r="AL18" s="28"/>
      <c r="AM18" s="11"/>
      <c r="AN18" s="11"/>
      <c r="AO18" s="326"/>
      <c r="AP18" s="13"/>
      <c r="AQ18" s="84"/>
      <c r="AR18" s="7"/>
      <c r="AS18" s="7"/>
      <c r="AT18" s="7"/>
      <c r="AU18" s="7"/>
      <c r="AV18" s="28"/>
      <c r="AW18" s="11"/>
      <c r="AX18" s="11"/>
      <c r="AY18" s="326"/>
      <c r="AZ18" s="13"/>
      <c r="BA18" s="84"/>
      <c r="BB18" s="7"/>
      <c r="BC18" s="7"/>
      <c r="BD18" s="7"/>
      <c r="BE18" s="7"/>
      <c r="BF18" s="28"/>
      <c r="BG18" s="11"/>
      <c r="BH18" s="11"/>
      <c r="BI18" s="326"/>
      <c r="BJ18" s="13"/>
      <c r="BK18" s="84"/>
      <c r="BL18" s="7"/>
      <c r="BM18" s="7"/>
      <c r="BN18" s="7"/>
      <c r="BO18" s="7"/>
      <c r="BP18" s="28"/>
      <c r="BQ18" s="11"/>
      <c r="BR18" s="11"/>
      <c r="BS18" s="326"/>
      <c r="BT18" s="13"/>
      <c r="BU18" s="84"/>
      <c r="BV18" s="7"/>
      <c r="BW18" s="7"/>
      <c r="BX18" s="7"/>
      <c r="BY18" s="7"/>
      <c r="BZ18" s="28"/>
      <c r="CA18" s="11"/>
      <c r="CB18" s="11"/>
      <c r="CC18" s="326"/>
      <c r="CD18" s="13"/>
      <c r="CE18" s="84"/>
      <c r="CF18" s="7"/>
      <c r="CG18" s="7"/>
      <c r="CH18" s="7"/>
      <c r="CI18" s="7"/>
      <c r="CJ18" s="28"/>
      <c r="CK18" s="11"/>
      <c r="CL18" s="11"/>
      <c r="CM18" s="326"/>
      <c r="CN18" s="13"/>
      <c r="CO18" s="84"/>
      <c r="CP18" s="7"/>
      <c r="CQ18" s="7"/>
      <c r="CR18" s="7"/>
      <c r="CS18" s="7"/>
      <c r="CT18" s="28"/>
      <c r="CU18" s="11"/>
      <c r="CV18" s="11"/>
      <c r="CW18" s="326"/>
      <c r="CX18" s="13"/>
      <c r="CY18" s="84"/>
      <c r="CZ18" s="7"/>
      <c r="DA18" s="7"/>
      <c r="DB18" s="7"/>
      <c r="DC18" s="7"/>
      <c r="DD18" s="28"/>
      <c r="DE18" s="11"/>
      <c r="DF18" s="11"/>
      <c r="DG18" s="326"/>
      <c r="DH18" s="13"/>
      <c r="DI18" s="84"/>
      <c r="DJ18" s="7"/>
      <c r="DK18" s="7"/>
      <c r="DL18" s="7"/>
      <c r="DM18" s="7"/>
      <c r="DN18" s="28"/>
      <c r="DO18" s="11"/>
      <c r="DP18" s="11"/>
      <c r="DQ18" s="326" t="s">
        <v>194</v>
      </c>
      <c r="DR18" s="13">
        <v>0</v>
      </c>
      <c r="DS18" s="84">
        <v>8.5</v>
      </c>
      <c r="DT18" s="7"/>
      <c r="DU18" s="7"/>
      <c r="DV18" s="7"/>
      <c r="DW18" s="7">
        <v>8.3000000000000007</v>
      </c>
      <c r="DX18" s="28">
        <v>10.9</v>
      </c>
      <c r="DY18" s="11"/>
      <c r="DZ18" s="11"/>
      <c r="EA18" s="326"/>
      <c r="EB18" s="13"/>
      <c r="EC18" s="84"/>
      <c r="ED18" s="7"/>
      <c r="EE18" s="7"/>
      <c r="EF18" s="7"/>
      <c r="EG18" s="7"/>
      <c r="EH18" s="28"/>
      <c r="EI18" s="11"/>
      <c r="EJ18" s="11"/>
      <c r="EK18" s="326" t="s">
        <v>195</v>
      </c>
      <c r="EL18" s="13">
        <v>0</v>
      </c>
      <c r="EM18" s="84">
        <v>12.2</v>
      </c>
      <c r="EN18" s="7"/>
      <c r="EO18" s="7"/>
      <c r="EP18" s="7"/>
      <c r="EQ18" s="7">
        <v>12.3</v>
      </c>
      <c r="ER18" s="28">
        <v>9.8000000000000007</v>
      </c>
      <c r="ES18" s="11"/>
      <c r="ET18" s="11"/>
      <c r="EU18" s="326"/>
      <c r="EV18" s="13"/>
      <c r="EW18" s="84"/>
      <c r="EX18" s="7"/>
      <c r="EY18" s="7"/>
      <c r="EZ18" s="7"/>
      <c r="FA18" s="7"/>
      <c r="FB18" s="28"/>
      <c r="FC18" s="11"/>
      <c r="FD18" s="11"/>
      <c r="FE18" s="326" t="s">
        <v>195</v>
      </c>
      <c r="FF18" s="13">
        <v>0</v>
      </c>
      <c r="FG18" s="84">
        <v>16.3</v>
      </c>
      <c r="FH18" s="7"/>
      <c r="FI18" s="7"/>
      <c r="FJ18" s="7"/>
      <c r="FK18" s="7">
        <v>15.8</v>
      </c>
      <c r="FL18" s="28">
        <v>24.8</v>
      </c>
      <c r="FM18" s="11"/>
      <c r="FN18" s="11"/>
      <c r="FO18" s="326"/>
      <c r="FP18" s="13"/>
      <c r="FQ18" s="84"/>
      <c r="FR18" s="7"/>
      <c r="FS18" s="7"/>
      <c r="FT18" s="7"/>
      <c r="FU18" s="7"/>
      <c r="FV18" s="28"/>
      <c r="FW18" s="11"/>
      <c r="FX18" s="11"/>
      <c r="FY18" s="326" t="s">
        <v>195</v>
      </c>
      <c r="FZ18" s="13">
        <v>0</v>
      </c>
      <c r="GA18" s="84">
        <f t="shared" si="39"/>
        <v>5.9892929714728398</v>
      </c>
      <c r="GB18" s="7"/>
      <c r="GC18" s="7"/>
      <c r="GD18" s="7"/>
      <c r="GE18" s="7">
        <f>(4011-891-2738)/7723*100</f>
        <v>4.9462644050239541</v>
      </c>
      <c r="GF18" s="28">
        <f>(1603-1034-95)/2333*100</f>
        <v>20.317188169738536</v>
      </c>
      <c r="GG18" s="11"/>
      <c r="GH18" s="11"/>
      <c r="GI18" s="326"/>
      <c r="GJ18" s="13"/>
      <c r="GK18" s="84"/>
      <c r="GL18" s="7"/>
      <c r="GM18" s="7"/>
      <c r="GN18" s="7"/>
      <c r="GO18" s="7"/>
      <c r="GP18" s="28"/>
      <c r="GQ18" s="11"/>
      <c r="GR18" s="11"/>
      <c r="GS18" s="326"/>
      <c r="GT18" s="13"/>
      <c r="GU18" s="84"/>
      <c r="GV18" s="7"/>
      <c r="GW18" s="7"/>
      <c r="GX18" s="7"/>
      <c r="GY18" s="7"/>
      <c r="GZ18" s="28"/>
      <c r="HA18" s="11"/>
      <c r="HB18" s="11"/>
      <c r="HC18" s="339"/>
      <c r="HM18" s="339"/>
      <c r="HW18" s="339"/>
    </row>
    <row r="19" s="2" customFormat="true" x14ac:dyDescent="0.25">
      <c r="A19" s="326"/>
      <c r="B19" s="13"/>
      <c r="C19" s="84"/>
      <c r="D19" s="142"/>
      <c r="E19" s="142"/>
      <c r="F19" s="7"/>
      <c r="G19" s="7"/>
      <c r="H19" s="28"/>
      <c r="I19" s="11"/>
      <c r="J19" s="11"/>
      <c r="K19" s="326"/>
      <c r="L19" s="13"/>
      <c r="M19" s="84"/>
      <c r="N19" s="142"/>
      <c r="O19" s="142"/>
      <c r="P19" s="7"/>
      <c r="Q19" s="7"/>
      <c r="R19" s="28"/>
      <c r="S19" s="11"/>
      <c r="T19" s="11"/>
      <c r="U19" s="326"/>
      <c r="V19" s="13"/>
      <c r="W19" s="84"/>
      <c r="X19" s="142"/>
      <c r="Y19" s="142"/>
      <c r="Z19" s="7"/>
      <c r="AA19" s="7"/>
      <c r="AB19" s="28"/>
      <c r="AC19" s="11"/>
      <c r="AD19" s="11"/>
      <c r="AE19" s="326"/>
      <c r="AF19" s="13"/>
      <c r="AG19" s="84"/>
      <c r="AH19" s="142"/>
      <c r="AI19" s="142"/>
      <c r="AJ19" s="7"/>
      <c r="AK19" s="7"/>
      <c r="AL19" s="28"/>
      <c r="AM19" s="11"/>
      <c r="AN19" s="11"/>
      <c r="AO19" s="326"/>
      <c r="AP19" s="13"/>
      <c r="AQ19" s="84"/>
      <c r="AR19" s="142"/>
      <c r="AS19" s="142"/>
      <c r="AT19" s="7"/>
      <c r="AU19" s="7"/>
      <c r="AV19" s="28"/>
      <c r="AW19" s="11"/>
      <c r="AX19" s="11"/>
      <c r="AY19" s="326"/>
      <c r="AZ19" s="13"/>
      <c r="BA19" s="84"/>
      <c r="BB19" s="142"/>
      <c r="BC19" s="142"/>
      <c r="BD19" s="7"/>
      <c r="BE19" s="7"/>
      <c r="BF19" s="28"/>
      <c r="BG19" s="11"/>
      <c r="BH19" s="11"/>
      <c r="BI19" s="326"/>
      <c r="BJ19" s="13"/>
      <c r="BK19" s="84"/>
      <c r="BL19" s="142"/>
      <c r="BM19" s="142"/>
      <c r="BN19" s="7"/>
      <c r="BO19" s="7"/>
      <c r="BP19" s="28"/>
      <c r="BQ19" s="11"/>
      <c r="BR19" s="11"/>
      <c r="BS19" s="326"/>
      <c r="BT19" s="13"/>
      <c r="BU19" s="84"/>
      <c r="BV19" s="142"/>
      <c r="BW19" s="142"/>
      <c r="BX19" s="7"/>
      <c r="BY19" s="7"/>
      <c r="BZ19" s="28"/>
      <c r="CA19" s="11"/>
      <c r="CB19" s="11"/>
      <c r="CC19" s="326"/>
      <c r="CD19" s="13"/>
      <c r="CE19" s="84"/>
      <c r="CF19" s="142"/>
      <c r="CG19" s="142"/>
      <c r="CH19" s="7"/>
      <c r="CI19" s="7"/>
      <c r="CJ19" s="28"/>
      <c r="CK19" s="11"/>
      <c r="CL19" s="11"/>
      <c r="CM19" s="326"/>
      <c r="CN19" s="13"/>
      <c r="CO19" s="84"/>
      <c r="CP19" s="142"/>
      <c r="CQ19" s="142"/>
      <c r="CR19" s="7"/>
      <c r="CS19" s="7"/>
      <c r="CT19" s="28"/>
      <c r="CU19" s="11"/>
      <c r="CV19" s="11"/>
      <c r="CW19" s="326"/>
      <c r="CX19" s="13"/>
      <c r="CY19" s="84"/>
      <c r="CZ19" s="142"/>
      <c r="DA19" s="142"/>
      <c r="DB19" s="7"/>
      <c r="DC19" s="7"/>
      <c r="DD19" s="28"/>
      <c r="DE19" s="11"/>
      <c r="DF19" s="11"/>
      <c r="DG19" s="326"/>
      <c r="DH19" s="13"/>
      <c r="DI19" s="84"/>
      <c r="DJ19" s="142"/>
      <c r="DK19" s="142"/>
      <c r="DL19" s="7"/>
      <c r="DM19" s="7"/>
      <c r="DN19" s="28"/>
      <c r="DO19" s="11"/>
      <c r="DP19" s="11"/>
      <c r="DQ19" s="326"/>
      <c r="DR19" s="13"/>
      <c r="DS19" s="84"/>
      <c r="DT19" s="142"/>
      <c r="DU19" s="142"/>
      <c r="DV19" s="7"/>
      <c r="DW19" s="7"/>
      <c r="DX19" s="28"/>
      <c r="DY19" s="11"/>
      <c r="DZ19" s="11"/>
      <c r="EA19" s="326"/>
      <c r="EB19" s="13"/>
      <c r="EC19" s="84"/>
      <c r="ED19" s="142"/>
      <c r="EE19" s="142"/>
      <c r="EF19" s="7"/>
      <c r="EG19" s="7"/>
      <c r="EH19" s="28"/>
      <c r="EI19" s="11"/>
      <c r="EJ19" s="11"/>
      <c r="EK19" s="326"/>
      <c r="EL19" s="13"/>
      <c r="EM19" s="84"/>
      <c r="EN19" s="142"/>
      <c r="EO19" s="142"/>
      <c r="EP19" s="7"/>
      <c r="EQ19" s="7"/>
      <c r="ER19" s="28"/>
      <c r="ES19" s="11"/>
      <c r="ET19" s="11"/>
      <c r="EU19" s="326"/>
      <c r="EV19" s="13"/>
      <c r="EW19" s="84"/>
      <c r="EX19" s="142"/>
      <c r="EY19" s="142"/>
      <c r="EZ19" s="7"/>
      <c r="FA19" s="7"/>
      <c r="FB19" s="28"/>
      <c r="FC19" s="11"/>
      <c r="FD19" s="11"/>
      <c r="FE19" s="326"/>
      <c r="FF19" s="13"/>
      <c r="FG19" s="84"/>
      <c r="FH19" s="142"/>
      <c r="FI19" s="142"/>
      <c r="FJ19" s="7"/>
      <c r="FK19" s="7"/>
      <c r="FL19" s="28"/>
      <c r="FM19" s="11"/>
      <c r="FN19" s="11"/>
      <c r="FO19" s="326"/>
      <c r="FP19" s="13"/>
      <c r="FQ19" s="84"/>
      <c r="FR19" s="142"/>
      <c r="FS19" s="142"/>
      <c r="FT19" s="7"/>
      <c r="FU19" s="7"/>
      <c r="FV19" s="28"/>
      <c r="FW19" s="11"/>
      <c r="FX19" s="11"/>
      <c r="FY19" s="326"/>
      <c r="FZ19" s="13"/>
      <c r="GA19" s="84"/>
      <c r="GB19" s="142"/>
      <c r="GC19" s="142"/>
      <c r="GD19" s="7"/>
      <c r="GE19" s="7"/>
      <c r="GF19" s="28"/>
      <c r="GG19" s="11"/>
      <c r="GH19" s="11"/>
      <c r="GI19" s="326"/>
      <c r="GJ19" s="13"/>
      <c r="GK19" s="84"/>
      <c r="GL19" s="142"/>
      <c r="GM19" s="142"/>
      <c r="GN19" s="7"/>
      <c r="GO19" s="7"/>
      <c r="GP19" s="28"/>
      <c r="GQ19" s="11"/>
      <c r="GR19" s="11"/>
      <c r="GS19" s="326"/>
      <c r="GT19" s="13"/>
      <c r="GU19" s="84"/>
      <c r="GV19" s="142"/>
      <c r="GW19" s="142"/>
      <c r="GX19" s="7"/>
      <c r="GY19" s="7"/>
      <c r="GZ19" s="28"/>
      <c r="HA19" s="11"/>
      <c r="HB19" s="11"/>
      <c r="HC19" s="339"/>
      <c r="HM19" s="339"/>
      <c r="HW19" s="339"/>
    </row>
    <row r="20" s="2" customFormat="true" x14ac:dyDescent="0.25">
      <c r="A20" s="326"/>
      <c r="B20" s="6"/>
      <c r="C20" s="84"/>
      <c r="D20" s="142"/>
      <c r="E20" s="142"/>
      <c r="F20" s="142"/>
      <c r="G20" s="142"/>
      <c r="H20" s="143"/>
      <c r="I20" s="11"/>
      <c r="J20" s="11"/>
      <c r="K20" s="326"/>
      <c r="L20" s="6"/>
      <c r="M20" s="84"/>
      <c r="N20" s="142"/>
      <c r="O20" s="142"/>
      <c r="P20" s="142"/>
      <c r="Q20" s="142"/>
      <c r="R20" s="143"/>
      <c r="S20" s="11"/>
      <c r="T20" s="11"/>
      <c r="U20" s="326"/>
      <c r="V20" s="6"/>
      <c r="W20" s="84"/>
      <c r="X20" s="142"/>
      <c r="Y20" s="142"/>
      <c r="Z20" s="142"/>
      <c r="AA20" s="142"/>
      <c r="AB20" s="143"/>
      <c r="AC20" s="11"/>
      <c r="AD20" s="11"/>
      <c r="AE20" s="326"/>
      <c r="AF20" s="6"/>
      <c r="AG20" s="84"/>
      <c r="AH20" s="142"/>
      <c r="AI20" s="142"/>
      <c r="AJ20" s="142"/>
      <c r="AK20" s="142"/>
      <c r="AL20" s="143"/>
      <c r="AM20" s="11"/>
      <c r="AN20" s="11"/>
      <c r="AO20" s="326"/>
      <c r="AP20" s="6"/>
      <c r="AQ20" s="84"/>
      <c r="AR20" s="142"/>
      <c r="AS20" s="142"/>
      <c r="AT20" s="142"/>
      <c r="AU20" s="142"/>
      <c r="AV20" s="143"/>
      <c r="AW20" s="11"/>
      <c r="AX20" s="11"/>
      <c r="AY20" s="326"/>
      <c r="AZ20" s="6"/>
      <c r="BA20" s="84"/>
      <c r="BB20" s="142"/>
      <c r="BC20" s="142"/>
      <c r="BD20" s="142"/>
      <c r="BE20" s="142"/>
      <c r="BF20" s="143"/>
      <c r="BG20" s="11"/>
      <c r="BH20" s="11"/>
      <c r="BI20" s="326"/>
      <c r="BJ20" s="6"/>
      <c r="BK20" s="84"/>
      <c r="BL20" s="142"/>
      <c r="BM20" s="142"/>
      <c r="BN20" s="142"/>
      <c r="BO20" s="142"/>
      <c r="BP20" s="143"/>
      <c r="BQ20" s="11"/>
      <c r="BR20" s="11"/>
      <c r="BS20" s="326"/>
      <c r="BT20" s="6"/>
      <c r="BU20" s="84"/>
      <c r="BV20" s="142"/>
      <c r="BW20" s="142"/>
      <c r="BX20" s="142"/>
      <c r="BY20" s="142"/>
      <c r="BZ20" s="143"/>
      <c r="CA20" s="11"/>
      <c r="CB20" s="11"/>
      <c r="CC20" s="326"/>
      <c r="CD20" s="6"/>
      <c r="CE20" s="84"/>
      <c r="CF20" s="142"/>
      <c r="CG20" s="142"/>
      <c r="CH20" s="142"/>
      <c r="CI20" s="142"/>
      <c r="CJ20" s="143"/>
      <c r="CK20" s="11"/>
      <c r="CL20" s="11"/>
      <c r="CM20" s="326"/>
      <c r="CN20" s="6"/>
      <c r="CO20" s="84"/>
      <c r="CP20" s="142"/>
      <c r="CQ20" s="142"/>
      <c r="CR20" s="142"/>
      <c r="CS20" s="142"/>
      <c r="CT20" s="143"/>
      <c r="CU20" s="11"/>
      <c r="CV20" s="11"/>
      <c r="CW20" s="326"/>
      <c r="CX20" s="6"/>
      <c r="CY20" s="84"/>
      <c r="CZ20" s="142"/>
      <c r="DA20" s="142"/>
      <c r="DB20" s="142"/>
      <c r="DC20" s="142"/>
      <c r="DD20" s="143"/>
      <c r="DE20" s="11"/>
      <c r="DF20" s="11"/>
      <c r="DG20" s="326"/>
      <c r="DH20" s="6"/>
      <c r="DI20" s="84"/>
      <c r="DJ20" s="142"/>
      <c r="DK20" s="142"/>
      <c r="DL20" s="142"/>
      <c r="DM20" s="142"/>
      <c r="DN20" s="143"/>
      <c r="DO20" s="11"/>
      <c r="DP20" s="11"/>
      <c r="DQ20" s="326"/>
      <c r="DR20" s="6"/>
      <c r="DS20" s="84"/>
      <c r="DT20" s="142"/>
      <c r="DU20" s="142"/>
      <c r="DV20" s="142"/>
      <c r="DW20" s="142"/>
      <c r="DX20" s="143"/>
      <c r="DY20" s="11"/>
      <c r="DZ20" s="11"/>
      <c r="EA20" s="326"/>
      <c r="EB20" s="6"/>
      <c r="EC20" s="84"/>
      <c r="ED20" s="142"/>
      <c r="EE20" s="142"/>
      <c r="EF20" s="142"/>
      <c r="EG20" s="142"/>
      <c r="EH20" s="143"/>
      <c r="EI20" s="11"/>
      <c r="EJ20" s="11"/>
      <c r="EK20" s="326"/>
      <c r="EL20" s="6"/>
      <c r="EM20" s="84"/>
      <c r="EN20" s="142"/>
      <c r="EO20" s="142"/>
      <c r="EP20" s="142"/>
      <c r="EQ20" s="142"/>
      <c r="ER20" s="143"/>
      <c r="ES20" s="11"/>
      <c r="ET20" s="11"/>
      <c r="EU20" s="326"/>
      <c r="EV20" s="6"/>
      <c r="EW20" s="84"/>
      <c r="EX20" s="142"/>
      <c r="EY20" s="142"/>
      <c r="EZ20" s="142"/>
      <c r="FA20" s="142"/>
      <c r="FB20" s="143"/>
      <c r="FC20" s="11"/>
      <c r="FD20" s="11"/>
      <c r="FE20" s="326"/>
      <c r="FF20" s="6"/>
      <c r="FG20" s="84"/>
      <c r="FH20" s="142"/>
      <c r="FI20" s="142"/>
      <c r="FJ20" s="142"/>
      <c r="FK20" s="142"/>
      <c r="FL20" s="143"/>
      <c r="FM20" s="11"/>
      <c r="FN20" s="11"/>
      <c r="FO20" s="326"/>
      <c r="FP20" s="6"/>
      <c r="FQ20" s="84"/>
      <c r="FR20" s="142"/>
      <c r="FS20" s="142"/>
      <c r="FT20" s="142"/>
      <c r="FU20" s="142"/>
      <c r="FV20" s="143"/>
      <c r="FW20" s="11"/>
      <c r="FX20" s="11"/>
      <c r="FY20" s="326"/>
      <c r="FZ20" s="6"/>
      <c r="GA20" s="84"/>
      <c r="GB20" s="142"/>
      <c r="GC20" s="142"/>
      <c r="GD20" s="142"/>
      <c r="GE20" s="142"/>
      <c r="GF20" s="143"/>
      <c r="GG20" s="11"/>
      <c r="GH20" s="11"/>
      <c r="GI20" s="326"/>
      <c r="GJ20" s="6"/>
      <c r="GK20" s="84"/>
      <c r="GL20" s="142"/>
      <c r="GM20" s="142"/>
      <c r="GN20" s="142"/>
      <c r="GO20" s="142"/>
      <c r="GP20" s="143"/>
      <c r="GQ20" s="11"/>
      <c r="GR20" s="11"/>
      <c r="GS20" s="326"/>
      <c r="GT20" s="6"/>
      <c r="GU20" s="84"/>
      <c r="GV20" s="142"/>
      <c r="GW20" s="142"/>
      <c r="GX20" s="142"/>
      <c r="GY20" s="142"/>
      <c r="GZ20" s="143"/>
      <c r="HA20" s="11"/>
      <c r="HB20" s="11"/>
      <c r="HC20" s="339"/>
      <c r="HM20" s="339"/>
      <c r="HW20" s="339"/>
    </row>
    <row r="21" s="2" customFormat="true" x14ac:dyDescent="0.25">
      <c r="A21" s="326"/>
      <c r="B21" s="6"/>
      <c r="C21" s="142"/>
      <c r="D21" s="142"/>
      <c r="E21" s="142"/>
      <c r="F21" s="142"/>
      <c r="G21" s="142"/>
      <c r="H21" s="144"/>
      <c r="I21" s="11"/>
      <c r="J21" s="11"/>
      <c r="K21" s="326"/>
      <c r="L21" s="6"/>
      <c r="M21" s="142"/>
      <c r="N21" s="142"/>
      <c r="O21" s="142"/>
      <c r="P21" s="142"/>
      <c r="Q21" s="142"/>
      <c r="R21" s="144"/>
      <c r="S21" s="11"/>
      <c r="T21" s="11"/>
      <c r="U21" s="326"/>
      <c r="V21" s="6"/>
      <c r="W21" s="142"/>
      <c r="X21" s="142"/>
      <c r="Y21" s="142"/>
      <c r="Z21" s="142"/>
      <c r="AA21" s="142"/>
      <c r="AB21" s="144"/>
      <c r="AC21" s="11"/>
      <c r="AD21" s="11"/>
      <c r="AE21" s="326"/>
      <c r="AF21" s="6"/>
      <c r="AG21" s="142"/>
      <c r="AH21" s="142"/>
      <c r="AI21" s="142"/>
      <c r="AJ21" s="142"/>
      <c r="AK21" s="142"/>
      <c r="AL21" s="144"/>
      <c r="AM21" s="11"/>
      <c r="AN21" s="11"/>
      <c r="AO21" s="326"/>
      <c r="AP21" s="6"/>
      <c r="AQ21" s="142"/>
      <c r="AR21" s="142"/>
      <c r="AS21" s="142"/>
      <c r="AT21" s="142"/>
      <c r="AU21" s="142"/>
      <c r="AV21" s="144"/>
      <c r="AW21" s="11"/>
      <c r="AX21" s="11"/>
      <c r="AY21" s="326"/>
      <c r="AZ21" s="6"/>
      <c r="BA21" s="142"/>
      <c r="BB21" s="142"/>
      <c r="BC21" s="142"/>
      <c r="BD21" s="142"/>
      <c r="BE21" s="142"/>
      <c r="BF21" s="144"/>
      <c r="BG21" s="11"/>
      <c r="BH21" s="11"/>
      <c r="BI21" s="326"/>
      <c r="BJ21" s="6"/>
      <c r="BK21" s="142"/>
      <c r="BL21" s="142"/>
      <c r="BM21" s="142"/>
      <c r="BN21" s="142"/>
      <c r="BO21" s="142"/>
      <c r="BP21" s="144"/>
      <c r="BQ21" s="11"/>
      <c r="BR21" s="11"/>
      <c r="BS21" s="326"/>
      <c r="BT21" s="6"/>
      <c r="BU21" s="142"/>
      <c r="BV21" s="142"/>
      <c r="BW21" s="142"/>
      <c r="BX21" s="142"/>
      <c r="BY21" s="142"/>
      <c r="BZ21" s="144"/>
      <c r="CA21" s="11"/>
      <c r="CB21" s="11"/>
      <c r="CC21" s="326"/>
      <c r="CD21" s="6"/>
      <c r="CE21" s="142"/>
      <c r="CF21" s="142"/>
      <c r="CG21" s="142"/>
      <c r="CH21" s="142"/>
      <c r="CI21" s="142"/>
      <c r="CJ21" s="144"/>
      <c r="CK21" s="11"/>
      <c r="CL21" s="11"/>
      <c r="CM21" s="326"/>
      <c r="CN21" s="6"/>
      <c r="CO21" s="142"/>
      <c r="CP21" s="142"/>
      <c r="CQ21" s="142"/>
      <c r="CR21" s="142"/>
      <c r="CS21" s="142"/>
      <c r="CT21" s="144"/>
      <c r="CU21" s="11"/>
      <c r="CV21" s="11"/>
      <c r="CW21" s="326"/>
      <c r="CX21" s="6"/>
      <c r="CY21" s="142"/>
      <c r="CZ21" s="142"/>
      <c r="DA21" s="142"/>
      <c r="DB21" s="142"/>
      <c r="DC21" s="142"/>
      <c r="DD21" s="144"/>
      <c r="DE21" s="11"/>
      <c r="DF21" s="11"/>
      <c r="DG21" s="326"/>
      <c r="DH21" s="6"/>
      <c r="DI21" s="142"/>
      <c r="DJ21" s="142"/>
      <c r="DK21" s="142"/>
      <c r="DL21" s="142"/>
      <c r="DM21" s="142"/>
      <c r="DN21" s="144"/>
      <c r="DO21" s="11"/>
      <c r="DP21" s="11"/>
      <c r="DQ21" s="326"/>
      <c r="DR21" s="6"/>
      <c r="DS21" s="142"/>
      <c r="DT21" s="142"/>
      <c r="DU21" s="142"/>
      <c r="DV21" s="142"/>
      <c r="DW21" s="142"/>
      <c r="DX21" s="144"/>
      <c r="DY21" s="11"/>
      <c r="DZ21" s="11"/>
      <c r="EA21" s="326"/>
      <c r="EB21" s="6"/>
      <c r="EC21" s="142"/>
      <c r="ED21" s="142"/>
      <c r="EE21" s="142"/>
      <c r="EF21" s="142"/>
      <c r="EG21" s="142"/>
      <c r="EH21" s="144"/>
      <c r="EI21" s="11"/>
      <c r="EJ21" s="11"/>
      <c r="EK21" s="326"/>
      <c r="EL21" s="6"/>
      <c r="EM21" s="142"/>
      <c r="EN21" s="142"/>
      <c r="EO21" s="142"/>
      <c r="EP21" s="142"/>
      <c r="EQ21" s="142"/>
      <c r="ER21" s="144"/>
      <c r="ES21" s="11"/>
      <c r="ET21" s="11"/>
      <c r="EU21" s="326"/>
      <c r="EV21" s="6"/>
      <c r="EW21" s="142"/>
      <c r="EX21" s="142"/>
      <c r="EY21" s="142"/>
      <c r="EZ21" s="142"/>
      <c r="FA21" s="142"/>
      <c r="FB21" s="144"/>
      <c r="FC21" s="11"/>
      <c r="FD21" s="11"/>
      <c r="FE21" s="326"/>
      <c r="FF21" s="6"/>
      <c r="FG21" s="142"/>
      <c r="FH21" s="142"/>
      <c r="FI21" s="142"/>
      <c r="FJ21" s="142"/>
      <c r="FK21" s="142"/>
      <c r="FL21" s="144"/>
      <c r="FM21" s="11"/>
      <c r="FN21" s="11"/>
      <c r="FO21" s="326"/>
      <c r="FP21" s="6"/>
      <c r="FQ21" s="142"/>
      <c r="FR21" s="142"/>
      <c r="FS21" s="142"/>
      <c r="FT21" s="142"/>
      <c r="FU21" s="142"/>
      <c r="FV21" s="144"/>
      <c r="FW21" s="11"/>
      <c r="FX21" s="11"/>
      <c r="FY21" s="326"/>
      <c r="FZ21" s="6"/>
      <c r="GA21" s="142"/>
      <c r="GB21" s="142"/>
      <c r="GC21" s="142"/>
      <c r="GD21" s="142"/>
      <c r="GE21" s="142"/>
      <c r="GF21" s="144"/>
      <c r="GG21" s="11"/>
      <c r="GH21" s="11"/>
      <c r="GI21" s="326"/>
      <c r="GJ21" s="6"/>
      <c r="GK21" s="142"/>
      <c r="GL21" s="142"/>
      <c r="GM21" s="142"/>
      <c r="GN21" s="142"/>
      <c r="GO21" s="142"/>
      <c r="GP21" s="144"/>
      <c r="GQ21" s="11"/>
      <c r="GR21" s="11"/>
      <c r="GS21" s="326"/>
      <c r="GT21" s="6"/>
      <c r="GU21" s="142"/>
      <c r="GV21" s="142"/>
      <c r="GW21" s="142"/>
      <c r="GX21" s="142"/>
      <c r="GY21" s="142"/>
      <c r="GZ21" s="144"/>
      <c r="HA21" s="11"/>
      <c r="HB21" s="11"/>
      <c r="HC21" s="339"/>
      <c r="HM21" s="339"/>
      <c r="HW21" s="339"/>
    </row>
    <row r="22" s="2" customFormat="true" x14ac:dyDescent="0.25">
      <c r="A22" s="326"/>
      <c r="B22" s="13"/>
      <c r="C22" s="7"/>
      <c r="D22" s="7"/>
      <c r="E22" s="7"/>
      <c r="F22" s="7"/>
      <c r="G22" s="7"/>
      <c r="H22" s="144"/>
      <c r="I22" s="11"/>
      <c r="J22" s="11"/>
      <c r="K22" s="326"/>
      <c r="L22" s="13"/>
      <c r="M22" s="7"/>
      <c r="N22" s="7"/>
      <c r="O22" s="7"/>
      <c r="P22" s="7"/>
      <c r="Q22" s="7"/>
      <c r="R22" s="144"/>
      <c r="S22" s="11"/>
      <c r="T22" s="11"/>
      <c r="U22" s="326"/>
      <c r="V22" s="13"/>
      <c r="W22" s="7"/>
      <c r="X22" s="7"/>
      <c r="Y22" s="7"/>
      <c r="Z22" s="7"/>
      <c r="AA22" s="7"/>
      <c r="AB22" s="144"/>
      <c r="AC22" s="11"/>
      <c r="AD22" s="11"/>
      <c r="AE22" s="326"/>
      <c r="AF22" s="13"/>
      <c r="AG22" s="7"/>
      <c r="AH22" s="7"/>
      <c r="AI22" s="7"/>
      <c r="AJ22" s="7"/>
      <c r="AK22" s="7"/>
      <c r="AL22" s="144"/>
      <c r="AM22" s="11"/>
      <c r="AN22" s="11"/>
      <c r="AO22" s="326"/>
      <c r="AP22" s="13"/>
      <c r="AQ22" s="7"/>
      <c r="AR22" s="7"/>
      <c r="AS22" s="7"/>
      <c r="AT22" s="7"/>
      <c r="AU22" s="7"/>
      <c r="AV22" s="144"/>
      <c r="AW22" s="11"/>
      <c r="AX22" s="11"/>
      <c r="AY22" s="326"/>
      <c r="AZ22" s="13"/>
      <c r="BA22" s="7"/>
      <c r="BB22" s="7"/>
      <c r="BC22" s="7"/>
      <c r="BD22" s="7"/>
      <c r="BE22" s="7"/>
      <c r="BF22" s="144"/>
      <c r="BG22" s="11"/>
      <c r="BH22" s="11"/>
      <c r="BI22" s="326"/>
      <c r="BJ22" s="13"/>
      <c r="BK22" s="7"/>
      <c r="BL22" s="7"/>
      <c r="BM22" s="7"/>
      <c r="BN22" s="7"/>
      <c r="BO22" s="7"/>
      <c r="BP22" s="144"/>
      <c r="BQ22" s="11"/>
      <c r="BR22" s="11"/>
      <c r="BS22" s="326"/>
      <c r="BT22" s="13"/>
      <c r="BU22" s="7"/>
      <c r="BV22" s="7"/>
      <c r="BW22" s="7"/>
      <c r="BX22" s="7"/>
      <c r="BY22" s="7"/>
      <c r="BZ22" s="144"/>
      <c r="CA22" s="11"/>
      <c r="CB22" s="11"/>
      <c r="CC22" s="326"/>
      <c r="CD22" s="13"/>
      <c r="CE22" s="7"/>
      <c r="CF22" s="7"/>
      <c r="CG22" s="7"/>
      <c r="CH22" s="7"/>
      <c r="CI22" s="7"/>
      <c r="CJ22" s="144"/>
      <c r="CK22" s="11"/>
      <c r="CL22" s="11"/>
      <c r="CM22" s="326"/>
      <c r="CN22" s="13"/>
      <c r="CO22" s="7"/>
      <c r="CP22" s="7"/>
      <c r="CQ22" s="7"/>
      <c r="CR22" s="7"/>
      <c r="CS22" s="7"/>
      <c r="CT22" s="144"/>
      <c r="CU22" s="11"/>
      <c r="CV22" s="11"/>
      <c r="CW22" s="326"/>
      <c r="CX22" s="13"/>
      <c r="CY22" s="7"/>
      <c r="CZ22" s="7"/>
      <c r="DA22" s="7"/>
      <c r="DB22" s="7"/>
      <c r="DC22" s="7"/>
      <c r="DD22" s="144"/>
      <c r="DE22" s="11"/>
      <c r="DF22" s="11"/>
      <c r="DG22" s="326"/>
      <c r="DH22" s="13"/>
      <c r="DI22" s="7"/>
      <c r="DJ22" s="7"/>
      <c r="DK22" s="7"/>
      <c r="DL22" s="7"/>
      <c r="DM22" s="7"/>
      <c r="DN22" s="144"/>
      <c r="DO22" s="11"/>
      <c r="DP22" s="11"/>
      <c r="DQ22" s="326"/>
      <c r="DR22" s="13"/>
      <c r="DS22" s="7"/>
      <c r="DT22" s="7"/>
      <c r="DU22" s="7"/>
      <c r="DV22" s="7"/>
      <c r="DW22" s="7"/>
      <c r="DX22" s="144"/>
      <c r="DY22" s="11"/>
      <c r="DZ22" s="11"/>
      <c r="EA22" s="326"/>
      <c r="EB22" s="13"/>
      <c r="EC22" s="7"/>
      <c r="ED22" s="7"/>
      <c r="EE22" s="7"/>
      <c r="EF22" s="7"/>
      <c r="EG22" s="7"/>
      <c r="EH22" s="144"/>
      <c r="EI22" s="11"/>
      <c r="EJ22" s="11"/>
      <c r="EK22" s="326"/>
      <c r="EL22" s="13"/>
      <c r="EM22" s="7"/>
      <c r="EN22" s="7"/>
      <c r="EO22" s="7"/>
      <c r="EP22" s="7"/>
      <c r="EQ22" s="7"/>
      <c r="ER22" s="144"/>
      <c r="ES22" s="11"/>
      <c r="ET22" s="11"/>
      <c r="EU22" s="326"/>
      <c r="EV22" s="13"/>
      <c r="EW22" s="7"/>
      <c r="EX22" s="7"/>
      <c r="EY22" s="7"/>
      <c r="EZ22" s="7"/>
      <c r="FA22" s="7"/>
      <c r="FB22" s="144"/>
      <c r="FC22" s="11"/>
      <c r="FD22" s="11"/>
      <c r="FE22" s="326"/>
      <c r="FF22" s="13"/>
      <c r="FG22" s="7"/>
      <c r="FH22" s="7"/>
      <c r="FI22" s="7"/>
      <c r="FJ22" s="7"/>
      <c r="FK22" s="7"/>
      <c r="FL22" s="144"/>
      <c r="FM22" s="11"/>
      <c r="FN22" s="11"/>
      <c r="FO22" s="326"/>
      <c r="FP22" s="13"/>
      <c r="FQ22" s="7"/>
      <c r="FR22" s="7"/>
      <c r="FS22" s="7"/>
      <c r="FT22" s="7"/>
      <c r="FU22" s="7"/>
      <c r="FV22" s="144"/>
      <c r="FW22" s="11"/>
      <c r="FX22" s="11"/>
      <c r="FY22" s="326"/>
      <c r="FZ22" s="13"/>
      <c r="GA22" s="7"/>
      <c r="GB22" s="7"/>
      <c r="GC22" s="7"/>
      <c r="GD22" s="7"/>
      <c r="GE22" s="7"/>
      <c r="GF22" s="144"/>
      <c r="GG22" s="11"/>
      <c r="GH22" s="11"/>
      <c r="GI22" s="326"/>
      <c r="GJ22" s="13"/>
      <c r="GK22" s="7"/>
      <c r="GL22" s="7"/>
      <c r="GM22" s="7"/>
      <c r="GN22" s="7"/>
      <c r="GO22" s="7"/>
      <c r="GP22" s="144"/>
      <c r="GQ22" s="11"/>
      <c r="GR22" s="11"/>
      <c r="GS22" s="326"/>
      <c r="GT22" s="13"/>
      <c r="GU22" s="7"/>
      <c r="GV22" s="7"/>
      <c r="GW22" s="7"/>
      <c r="GX22" s="7"/>
      <c r="GY22" s="7"/>
      <c r="GZ22" s="144"/>
      <c r="HA22" s="11"/>
      <c r="HB22" s="11"/>
      <c r="HC22" s="339"/>
      <c r="HM22" s="339"/>
      <c r="HW22" s="339"/>
    </row>
    <row r="23" s="2" customFormat="true" x14ac:dyDescent="0.25">
      <c r="A23" s="326"/>
      <c r="B23" s="13"/>
      <c r="C23" s="7"/>
      <c r="D23" s="7"/>
      <c r="E23" s="7"/>
      <c r="F23" s="7"/>
      <c r="G23" s="7"/>
      <c r="H23" s="28"/>
      <c r="I23" s="11"/>
      <c r="J23" s="11"/>
      <c r="K23" s="326"/>
      <c r="L23" s="13"/>
      <c r="M23" s="7"/>
      <c r="N23" s="7"/>
      <c r="O23" s="7"/>
      <c r="P23" s="7"/>
      <c r="Q23" s="7"/>
      <c r="R23" s="28"/>
      <c r="S23" s="11"/>
      <c r="T23" s="11"/>
      <c r="U23" s="326"/>
      <c r="V23" s="13"/>
      <c r="W23" s="7"/>
      <c r="X23" s="7"/>
      <c r="Y23" s="7"/>
      <c r="Z23" s="7"/>
      <c r="AA23" s="7"/>
      <c r="AB23" s="28"/>
      <c r="AC23" s="11"/>
      <c r="AD23" s="11"/>
      <c r="AE23" s="326"/>
      <c r="AF23" s="13"/>
      <c r="AG23" s="7"/>
      <c r="AH23" s="7"/>
      <c r="AI23" s="7"/>
      <c r="AJ23" s="7"/>
      <c r="AK23" s="7"/>
      <c r="AL23" s="28"/>
      <c r="AM23" s="11"/>
      <c r="AN23" s="11"/>
      <c r="AO23" s="326"/>
      <c r="AP23" s="13"/>
      <c r="AQ23" s="7"/>
      <c r="AR23" s="7"/>
      <c r="AS23" s="7"/>
      <c r="AT23" s="7"/>
      <c r="AU23" s="7"/>
      <c r="AV23" s="28"/>
      <c r="AW23" s="11"/>
      <c r="AX23" s="11"/>
      <c r="AY23" s="326"/>
      <c r="AZ23" s="13"/>
      <c r="BA23" s="7"/>
      <c r="BB23" s="7"/>
      <c r="BC23" s="7"/>
      <c r="BD23" s="7"/>
      <c r="BE23" s="7"/>
      <c r="BF23" s="28"/>
      <c r="BG23" s="11"/>
      <c r="BH23" s="11"/>
      <c r="BI23" s="326"/>
      <c r="BJ23" s="13"/>
      <c r="BK23" s="7"/>
      <c r="BL23" s="7"/>
      <c r="BM23" s="7"/>
      <c r="BN23" s="7"/>
      <c r="BO23" s="7"/>
      <c r="BP23" s="28"/>
      <c r="BQ23" s="11"/>
      <c r="BR23" s="11"/>
      <c r="BS23" s="326"/>
      <c r="BT23" s="13"/>
      <c r="BU23" s="7"/>
      <c r="BV23" s="7"/>
      <c r="BW23" s="7"/>
      <c r="BX23" s="7"/>
      <c r="BY23" s="7"/>
      <c r="BZ23" s="28"/>
      <c r="CA23" s="11"/>
      <c r="CB23" s="11"/>
      <c r="CC23" s="326"/>
      <c r="CD23" s="13"/>
      <c r="CE23" s="7"/>
      <c r="CF23" s="7"/>
      <c r="CG23" s="7"/>
      <c r="CH23" s="7"/>
      <c r="CI23" s="7"/>
      <c r="CJ23" s="28"/>
      <c r="CK23" s="11"/>
      <c r="CL23" s="11"/>
      <c r="CM23" s="326"/>
      <c r="CN23" s="13"/>
      <c r="CO23" s="7"/>
      <c r="CP23" s="7"/>
      <c r="CQ23" s="7"/>
      <c r="CR23" s="7"/>
      <c r="CS23" s="7"/>
      <c r="CT23" s="28"/>
      <c r="CU23" s="11"/>
      <c r="CV23" s="11"/>
      <c r="CW23" s="326"/>
      <c r="CX23" s="13"/>
      <c r="CY23" s="7"/>
      <c r="CZ23" s="7"/>
      <c r="DA23" s="7"/>
      <c r="DB23" s="7"/>
      <c r="DC23" s="7"/>
      <c r="DD23" s="28"/>
      <c r="DE23" s="11"/>
      <c r="DF23" s="11"/>
      <c r="DG23" s="326"/>
      <c r="DH23" s="13"/>
      <c r="DI23" s="7"/>
      <c r="DJ23" s="7"/>
      <c r="DK23" s="7"/>
      <c r="DL23" s="7"/>
      <c r="DM23" s="7"/>
      <c r="DN23" s="28"/>
      <c r="DO23" s="11"/>
      <c r="DP23" s="11"/>
      <c r="DQ23" s="326"/>
      <c r="DR23" s="13"/>
      <c r="DS23" s="7"/>
      <c r="DT23" s="7"/>
      <c r="DU23" s="7"/>
      <c r="DV23" s="7"/>
      <c r="DW23" s="7"/>
      <c r="DX23" s="28"/>
      <c r="DY23" s="11"/>
      <c r="DZ23" s="11"/>
      <c r="EA23" s="326"/>
      <c r="EB23" s="13"/>
      <c r="EC23" s="7"/>
      <c r="ED23" s="7"/>
      <c r="EE23" s="7"/>
      <c r="EF23" s="7"/>
      <c r="EG23" s="7"/>
      <c r="EH23" s="28"/>
      <c r="EI23" s="11"/>
      <c r="EJ23" s="11"/>
      <c r="EK23" s="326"/>
      <c r="EL23" s="13"/>
      <c r="EM23" s="7"/>
      <c r="EN23" s="7"/>
      <c r="EO23" s="7"/>
      <c r="EP23" s="7"/>
      <c r="EQ23" s="7"/>
      <c r="ER23" s="28"/>
      <c r="ES23" s="11"/>
      <c r="ET23" s="11"/>
      <c r="EU23" s="326"/>
      <c r="EV23" s="13"/>
      <c r="EW23" s="7"/>
      <c r="EX23" s="7"/>
      <c r="EY23" s="7"/>
      <c r="EZ23" s="7"/>
      <c r="FA23" s="7"/>
      <c r="FB23" s="28"/>
      <c r="FC23" s="11"/>
      <c r="FD23" s="11"/>
      <c r="FE23" s="326"/>
      <c r="FF23" s="13"/>
      <c r="FG23" s="7"/>
      <c r="FH23" s="7"/>
      <c r="FI23" s="7"/>
      <c r="FJ23" s="7"/>
      <c r="FK23" s="7"/>
      <c r="FL23" s="28"/>
      <c r="FM23" s="11"/>
      <c r="FN23" s="11"/>
      <c r="FO23" s="326"/>
      <c r="FP23" s="13"/>
      <c r="FQ23" s="7"/>
      <c r="FR23" s="7"/>
      <c r="FS23" s="7"/>
      <c r="FT23" s="7"/>
      <c r="FU23" s="7"/>
      <c r="FV23" s="28"/>
      <c r="FW23" s="11"/>
      <c r="FX23" s="11"/>
      <c r="FY23" s="326"/>
      <c r="FZ23" s="13"/>
      <c r="GA23" s="7"/>
      <c r="GB23" s="7"/>
      <c r="GC23" s="7"/>
      <c r="GD23" s="7"/>
      <c r="GE23" s="7"/>
      <c r="GF23" s="28"/>
      <c r="GG23" s="11"/>
      <c r="GH23" s="11"/>
      <c r="GI23" s="326"/>
      <c r="GJ23" s="13"/>
      <c r="GK23" s="7"/>
      <c r="GL23" s="7"/>
      <c r="GM23" s="7"/>
      <c r="GN23" s="7"/>
      <c r="GO23" s="7"/>
      <c r="GP23" s="28"/>
      <c r="GQ23" s="11"/>
      <c r="GR23" s="11"/>
      <c r="GS23" s="326"/>
      <c r="GT23" s="13"/>
      <c r="GU23" s="7"/>
      <c r="GV23" s="7"/>
      <c r="GW23" s="7"/>
      <c r="GX23" s="7"/>
      <c r="GY23" s="7"/>
      <c r="GZ23" s="28"/>
      <c r="HA23" s="11"/>
      <c r="HB23" s="11"/>
      <c r="HC23" s="339"/>
      <c r="HM23" s="339"/>
      <c r="HW23" s="339"/>
    </row>
    <row r="24" s="2" customFormat="true" x14ac:dyDescent="0.25">
      <c r="A24" s="326"/>
      <c r="B24" s="13"/>
      <c r="C24" s="7"/>
      <c r="D24" s="7"/>
      <c r="E24" s="7"/>
      <c r="F24" s="7"/>
      <c r="G24" s="7"/>
      <c r="H24" s="28"/>
      <c r="I24" s="11"/>
      <c r="J24" s="11"/>
      <c r="K24" s="326"/>
      <c r="L24" s="13"/>
      <c r="M24" s="7"/>
      <c r="N24" s="7"/>
      <c r="O24" s="7"/>
      <c r="P24" s="7"/>
      <c r="Q24" s="7"/>
      <c r="R24" s="28"/>
      <c r="S24" s="11"/>
      <c r="T24" s="11"/>
      <c r="U24" s="326"/>
      <c r="V24" s="13"/>
      <c r="W24" s="7"/>
      <c r="X24" s="7"/>
      <c r="Y24" s="7"/>
      <c r="Z24" s="7"/>
      <c r="AA24" s="7"/>
      <c r="AB24" s="28"/>
      <c r="AC24" s="11"/>
      <c r="AD24" s="11"/>
      <c r="AE24" s="326"/>
      <c r="AF24" s="13"/>
      <c r="AG24" s="7"/>
      <c r="AH24" s="7"/>
      <c r="AI24" s="7"/>
      <c r="AJ24" s="7"/>
      <c r="AK24" s="7"/>
      <c r="AL24" s="28"/>
      <c r="AM24" s="11"/>
      <c r="AN24" s="11"/>
      <c r="AO24" s="326"/>
      <c r="AP24" s="13"/>
      <c r="AQ24" s="7"/>
      <c r="AR24" s="7"/>
      <c r="AS24" s="7"/>
      <c r="AT24" s="7"/>
      <c r="AU24" s="7"/>
      <c r="AV24" s="28"/>
      <c r="AW24" s="11"/>
      <c r="AX24" s="11"/>
      <c r="AY24" s="326"/>
      <c r="AZ24" s="13"/>
      <c r="BA24" s="7"/>
      <c r="BB24" s="7"/>
      <c r="BC24" s="7"/>
      <c r="BD24" s="7"/>
      <c r="BE24" s="7"/>
      <c r="BF24" s="28"/>
      <c r="BG24" s="11"/>
      <c r="BH24" s="11"/>
      <c r="BI24" s="326"/>
      <c r="BJ24" s="13"/>
      <c r="BK24" s="7"/>
      <c r="BL24" s="7"/>
      <c r="BM24" s="7"/>
      <c r="BN24" s="7"/>
      <c r="BO24" s="7"/>
      <c r="BP24" s="28"/>
      <c r="BQ24" s="11"/>
      <c r="BR24" s="11"/>
      <c r="BS24" s="326"/>
      <c r="BT24" s="13"/>
      <c r="BU24" s="7"/>
      <c r="BV24" s="7"/>
      <c r="BW24" s="7"/>
      <c r="BX24" s="7"/>
      <c r="BY24" s="7"/>
      <c r="BZ24" s="28"/>
      <c r="CA24" s="11"/>
      <c r="CB24" s="11"/>
      <c r="CC24" s="326"/>
      <c r="CD24" s="13"/>
      <c r="CE24" s="7"/>
      <c r="CF24" s="7"/>
      <c r="CG24" s="7"/>
      <c r="CH24" s="7"/>
      <c r="CI24" s="7"/>
      <c r="CJ24" s="28"/>
      <c r="CK24" s="11"/>
      <c r="CL24" s="11"/>
      <c r="CM24" s="326"/>
      <c r="CN24" s="13"/>
      <c r="CO24" s="7"/>
      <c r="CP24" s="7"/>
      <c r="CQ24" s="7"/>
      <c r="CR24" s="7"/>
      <c r="CS24" s="7"/>
      <c r="CT24" s="28"/>
      <c r="CU24" s="11"/>
      <c r="CV24" s="11"/>
      <c r="CW24" s="326"/>
      <c r="CX24" s="13"/>
      <c r="CY24" s="7"/>
      <c r="CZ24" s="7"/>
      <c r="DA24" s="7"/>
      <c r="DB24" s="7"/>
      <c r="DC24" s="7"/>
      <c r="DD24" s="28"/>
      <c r="DE24" s="11"/>
      <c r="DF24" s="11"/>
      <c r="DG24" s="326"/>
      <c r="DH24" s="13"/>
      <c r="DI24" s="7"/>
      <c r="DJ24" s="7"/>
      <c r="DK24" s="7"/>
      <c r="DL24" s="7"/>
      <c r="DM24" s="7"/>
      <c r="DN24" s="28"/>
      <c r="DO24" s="11"/>
      <c r="DP24" s="11"/>
      <c r="DQ24" s="326"/>
      <c r="DR24" s="13"/>
      <c r="DS24" s="7"/>
      <c r="DT24" s="7"/>
      <c r="DU24" s="7"/>
      <c r="DV24" s="7"/>
      <c r="DW24" s="7"/>
      <c r="DX24" s="28"/>
      <c r="DY24" s="11"/>
      <c r="DZ24" s="11"/>
      <c r="EA24" s="326"/>
      <c r="EB24" s="13"/>
      <c r="EC24" s="7"/>
      <c r="ED24" s="7"/>
      <c r="EE24" s="7"/>
      <c r="EF24" s="7"/>
      <c r="EG24" s="7"/>
      <c r="EH24" s="28"/>
      <c r="EI24" s="11"/>
      <c r="EJ24" s="11"/>
      <c r="EK24" s="326"/>
      <c r="EL24" s="13"/>
      <c r="EM24" s="7"/>
      <c r="EN24" s="7"/>
      <c r="EO24" s="7"/>
      <c r="EP24" s="7"/>
      <c r="EQ24" s="7"/>
      <c r="ER24" s="28"/>
      <c r="ES24" s="11"/>
      <c r="ET24" s="11"/>
      <c r="EU24" s="326"/>
      <c r="EV24" s="13"/>
      <c r="EW24" s="7"/>
      <c r="EX24" s="7"/>
      <c r="EY24" s="7"/>
      <c r="EZ24" s="7"/>
      <c r="FA24" s="7"/>
      <c r="FB24" s="28"/>
      <c r="FC24" s="11"/>
      <c r="FD24" s="11"/>
      <c r="FE24" s="326"/>
      <c r="FF24" s="13"/>
      <c r="FG24" s="7"/>
      <c r="FH24" s="7"/>
      <c r="FI24" s="7"/>
      <c r="FJ24" s="7"/>
      <c r="FK24" s="7"/>
      <c r="FL24" s="28"/>
      <c r="FM24" s="11"/>
      <c r="FN24" s="11"/>
      <c r="FO24" s="326"/>
      <c r="FP24" s="13"/>
      <c r="FQ24" s="7"/>
      <c r="FR24" s="7"/>
      <c r="FS24" s="7"/>
      <c r="FT24" s="7"/>
      <c r="FU24" s="7"/>
      <c r="FV24" s="28"/>
      <c r="FW24" s="11"/>
      <c r="FX24" s="11"/>
      <c r="FY24" s="326"/>
      <c r="FZ24" s="13"/>
      <c r="GA24" s="7"/>
      <c r="GB24" s="7"/>
      <c r="GC24" s="7"/>
      <c r="GD24" s="7"/>
      <c r="GE24" s="7"/>
      <c r="GF24" s="28"/>
      <c r="GG24" s="11"/>
      <c r="GH24" s="11"/>
      <c r="GI24" s="326"/>
      <c r="GJ24" s="13"/>
      <c r="GK24" s="7"/>
      <c r="GL24" s="7"/>
      <c r="GM24" s="7"/>
      <c r="GN24" s="7"/>
      <c r="GO24" s="7"/>
      <c r="GP24" s="28"/>
      <c r="GQ24" s="11"/>
      <c r="GR24" s="11"/>
      <c r="GS24" s="326"/>
      <c r="GT24" s="13"/>
      <c r="GU24" s="7"/>
      <c r="GV24" s="7"/>
      <c r="GW24" s="7"/>
      <c r="GX24" s="7"/>
      <c r="GY24" s="7"/>
      <c r="GZ24" s="28"/>
      <c r="HA24" s="11"/>
      <c r="HB24" s="11"/>
      <c r="HC24" s="339"/>
      <c r="HM24" s="339"/>
      <c r="HW24" s="339"/>
    </row>
    <row r="25" s="2" customFormat="true" x14ac:dyDescent="0.25">
      <c r="A25" s="326"/>
      <c r="B25" s="13"/>
      <c r="C25" s="7"/>
      <c r="D25" s="7"/>
      <c r="E25" s="7"/>
      <c r="F25" s="7"/>
      <c r="G25" s="7"/>
      <c r="H25" s="28"/>
      <c r="I25" s="11"/>
      <c r="J25" s="11"/>
      <c r="K25" s="326"/>
      <c r="L25" s="13"/>
      <c r="M25" s="7"/>
      <c r="N25" s="7"/>
      <c r="O25" s="7"/>
      <c r="P25" s="7"/>
      <c r="Q25" s="7"/>
      <c r="R25" s="28"/>
      <c r="S25" s="11"/>
      <c r="T25" s="11"/>
      <c r="U25" s="326"/>
      <c r="V25" s="13"/>
      <c r="W25" s="7"/>
      <c r="X25" s="7"/>
      <c r="Y25" s="7"/>
      <c r="Z25" s="7"/>
      <c r="AA25" s="7"/>
      <c r="AB25" s="28"/>
      <c r="AC25" s="11"/>
      <c r="AD25" s="11"/>
      <c r="AE25" s="326"/>
      <c r="AF25" s="13"/>
      <c r="AG25" s="7"/>
      <c r="AH25" s="7"/>
      <c r="AI25" s="7"/>
      <c r="AJ25" s="7"/>
      <c r="AK25" s="7"/>
      <c r="AL25" s="28"/>
      <c r="AM25" s="11"/>
      <c r="AN25" s="11"/>
      <c r="AO25" s="326"/>
      <c r="AP25" s="13"/>
      <c r="AQ25" s="7"/>
      <c r="AR25" s="7"/>
      <c r="AS25" s="7"/>
      <c r="AT25" s="7"/>
      <c r="AU25" s="7"/>
      <c r="AV25" s="28"/>
      <c r="AW25" s="11"/>
      <c r="AX25" s="11"/>
      <c r="AY25" s="326"/>
      <c r="AZ25" s="13"/>
      <c r="BA25" s="7"/>
      <c r="BB25" s="7"/>
      <c r="BC25" s="7"/>
      <c r="BD25" s="7"/>
      <c r="BE25" s="7"/>
      <c r="BF25" s="28"/>
      <c r="BG25" s="11"/>
      <c r="BH25" s="11"/>
      <c r="BI25" s="326"/>
      <c r="BJ25" s="13"/>
      <c r="BK25" s="7"/>
      <c r="BL25" s="7"/>
      <c r="BM25" s="7"/>
      <c r="BN25" s="7"/>
      <c r="BO25" s="7"/>
      <c r="BP25" s="28"/>
      <c r="BQ25" s="11"/>
      <c r="BR25" s="11"/>
      <c r="BS25" s="326"/>
      <c r="BT25" s="13"/>
      <c r="BU25" s="7"/>
      <c r="BV25" s="7"/>
      <c r="BW25" s="7"/>
      <c r="BX25" s="7"/>
      <c r="BY25" s="7"/>
      <c r="BZ25" s="28"/>
      <c r="CA25" s="11"/>
      <c r="CB25" s="11"/>
      <c r="CC25" s="326"/>
      <c r="CD25" s="13"/>
      <c r="CE25" s="7"/>
      <c r="CF25" s="7"/>
      <c r="CG25" s="7"/>
      <c r="CH25" s="7"/>
      <c r="CI25" s="7"/>
      <c r="CJ25" s="28"/>
      <c r="CK25" s="11"/>
      <c r="CL25" s="11"/>
      <c r="CM25" s="326"/>
      <c r="CN25" s="13"/>
      <c r="CO25" s="7"/>
      <c r="CP25" s="7"/>
      <c r="CQ25" s="7"/>
      <c r="CR25" s="7"/>
      <c r="CS25" s="7"/>
      <c r="CT25" s="28"/>
      <c r="CU25" s="11"/>
      <c r="CV25" s="11"/>
      <c r="CW25" s="326"/>
      <c r="CX25" s="13"/>
      <c r="CY25" s="7"/>
      <c r="CZ25" s="7"/>
      <c r="DA25" s="7"/>
      <c r="DB25" s="7"/>
      <c r="DC25" s="7"/>
      <c r="DD25" s="28"/>
      <c r="DE25" s="11"/>
      <c r="DF25" s="11"/>
      <c r="DG25" s="326"/>
      <c r="DH25" s="13"/>
      <c r="DI25" s="7"/>
      <c r="DJ25" s="7"/>
      <c r="DK25" s="7"/>
      <c r="DL25" s="7"/>
      <c r="DM25" s="7"/>
      <c r="DN25" s="28"/>
      <c r="DO25" s="11"/>
      <c r="DP25" s="11"/>
      <c r="DQ25" s="326"/>
      <c r="DR25" s="13"/>
      <c r="DS25" s="7"/>
      <c r="DT25" s="7"/>
      <c r="DU25" s="7"/>
      <c r="DV25" s="7"/>
      <c r="DW25" s="7"/>
      <c r="DX25" s="28"/>
      <c r="DY25" s="11"/>
      <c r="DZ25" s="11"/>
      <c r="EA25" s="326"/>
      <c r="EB25" s="13"/>
      <c r="EC25" s="7"/>
      <c r="ED25" s="7"/>
      <c r="EE25" s="7"/>
      <c r="EF25" s="7"/>
      <c r="EG25" s="7"/>
      <c r="EH25" s="28"/>
      <c r="EI25" s="11"/>
      <c r="EJ25" s="11"/>
      <c r="EK25" s="326"/>
      <c r="EL25" s="13"/>
      <c r="EM25" s="7"/>
      <c r="EN25" s="7"/>
      <c r="EO25" s="7"/>
      <c r="EP25" s="7"/>
      <c r="EQ25" s="7"/>
      <c r="ER25" s="28"/>
      <c r="ES25" s="11"/>
      <c r="ET25" s="11"/>
      <c r="EU25" s="326"/>
      <c r="EV25" s="13"/>
      <c r="EW25" s="7"/>
      <c r="EX25" s="7"/>
      <c r="EY25" s="7"/>
      <c r="EZ25" s="7"/>
      <c r="FA25" s="7"/>
      <c r="FB25" s="28"/>
      <c r="FC25" s="11"/>
      <c r="FD25" s="11"/>
      <c r="FE25" s="326"/>
      <c r="FF25" s="13"/>
      <c r="FG25" s="7"/>
      <c r="FH25" s="7"/>
      <c r="FI25" s="7"/>
      <c r="FJ25" s="7"/>
      <c r="FK25" s="7"/>
      <c r="FL25" s="28"/>
      <c r="FM25" s="11"/>
      <c r="FN25" s="11"/>
      <c r="FO25" s="326"/>
      <c r="FP25" s="13"/>
      <c r="FQ25" s="7"/>
      <c r="FR25" s="7"/>
      <c r="FS25" s="7"/>
      <c r="FT25" s="7"/>
      <c r="FU25" s="7"/>
      <c r="FV25" s="28"/>
      <c r="FW25" s="11"/>
      <c r="FX25" s="11"/>
      <c r="FY25" s="326"/>
      <c r="FZ25" s="13"/>
      <c r="GA25" s="7"/>
      <c r="GB25" s="7"/>
      <c r="GC25" s="7"/>
      <c r="GD25" s="7"/>
      <c r="GE25" s="7"/>
      <c r="GF25" s="28"/>
      <c r="GG25" s="11"/>
      <c r="GH25" s="11"/>
      <c r="GI25" s="326"/>
      <c r="GJ25" s="13"/>
      <c r="GK25" s="7"/>
      <c r="GL25" s="7"/>
      <c r="GM25" s="7"/>
      <c r="GN25" s="7"/>
      <c r="GO25" s="7"/>
      <c r="GP25" s="28"/>
      <c r="GQ25" s="11"/>
      <c r="GR25" s="11"/>
      <c r="GS25" s="326"/>
      <c r="GT25" s="13"/>
      <c r="GU25" s="7"/>
      <c r="GV25" s="7"/>
      <c r="GW25" s="7"/>
      <c r="GX25" s="7"/>
      <c r="GY25" s="7"/>
      <c r="GZ25" s="28"/>
      <c r="HA25" s="11"/>
      <c r="HB25" s="11"/>
      <c r="HC25" s="339"/>
      <c r="HM25" s="339"/>
      <c r="HW25" s="339"/>
    </row>
    <row r="26" s="2" customFormat="true" x14ac:dyDescent="0.25">
      <c r="A26" s="326"/>
      <c r="B26" s="13"/>
      <c r="C26" s="7"/>
      <c r="D26" s="7"/>
      <c r="E26" s="7"/>
      <c r="F26" s="7"/>
      <c r="G26" s="7"/>
      <c r="H26" s="28"/>
      <c r="I26" s="11"/>
      <c r="J26" s="11"/>
      <c r="K26" s="326"/>
      <c r="L26" s="13"/>
      <c r="M26" s="7"/>
      <c r="N26" s="7"/>
      <c r="O26" s="7"/>
      <c r="P26" s="7"/>
      <c r="Q26" s="7"/>
      <c r="R26" s="28"/>
      <c r="S26" s="11"/>
      <c r="T26" s="11"/>
      <c r="U26" s="326"/>
      <c r="V26" s="13"/>
      <c r="W26" s="7"/>
      <c r="X26" s="7"/>
      <c r="Y26" s="7"/>
      <c r="Z26" s="7"/>
      <c r="AA26" s="7"/>
      <c r="AB26" s="28"/>
      <c r="AC26" s="11"/>
      <c r="AD26" s="11"/>
      <c r="AE26" s="326"/>
      <c r="AF26" s="13"/>
      <c r="AG26" s="7"/>
      <c r="AH26" s="7"/>
      <c r="AI26" s="7"/>
      <c r="AJ26" s="7"/>
      <c r="AK26" s="7"/>
      <c r="AL26" s="28"/>
      <c r="AM26" s="11"/>
      <c r="AN26" s="11"/>
      <c r="AO26" s="326"/>
      <c r="AP26" s="13"/>
      <c r="AQ26" s="7"/>
      <c r="AR26" s="7"/>
      <c r="AS26" s="7"/>
      <c r="AT26" s="7"/>
      <c r="AU26" s="7"/>
      <c r="AV26" s="28"/>
      <c r="AW26" s="11"/>
      <c r="AX26" s="11"/>
      <c r="AY26" s="326"/>
      <c r="AZ26" s="13"/>
      <c r="BA26" s="7"/>
      <c r="BB26" s="7"/>
      <c r="BC26" s="7"/>
      <c r="BD26" s="7"/>
      <c r="BE26" s="7"/>
      <c r="BF26" s="28"/>
      <c r="BG26" s="11"/>
      <c r="BH26" s="11"/>
      <c r="BI26" s="326"/>
      <c r="BJ26" s="13"/>
      <c r="BK26" s="7"/>
      <c r="BL26" s="7"/>
      <c r="BM26" s="7"/>
      <c r="BN26" s="7"/>
      <c r="BO26" s="7"/>
      <c r="BP26" s="28"/>
      <c r="BQ26" s="11"/>
      <c r="BR26" s="11"/>
      <c r="BS26" s="326"/>
      <c r="BT26" s="13"/>
      <c r="BU26" s="7"/>
      <c r="BV26" s="7"/>
      <c r="BW26" s="7"/>
      <c r="BX26" s="7"/>
      <c r="BY26" s="7"/>
      <c r="BZ26" s="28"/>
      <c r="CA26" s="11"/>
      <c r="CB26" s="11"/>
      <c r="CC26" s="326"/>
      <c r="CD26" s="13"/>
      <c r="CE26" s="7"/>
      <c r="CF26" s="7"/>
      <c r="CG26" s="7"/>
      <c r="CH26" s="7"/>
      <c r="CI26" s="7"/>
      <c r="CJ26" s="28"/>
      <c r="CK26" s="11"/>
      <c r="CL26" s="11"/>
      <c r="CM26" s="326"/>
      <c r="CN26" s="13"/>
      <c r="CO26" s="7"/>
      <c r="CP26" s="7"/>
      <c r="CQ26" s="7"/>
      <c r="CR26" s="7"/>
      <c r="CS26" s="7"/>
      <c r="CT26" s="28"/>
      <c r="CU26" s="11"/>
      <c r="CV26" s="11"/>
      <c r="CW26" s="326"/>
      <c r="CX26" s="13"/>
      <c r="CY26" s="7"/>
      <c r="CZ26" s="7"/>
      <c r="DA26" s="7"/>
      <c r="DB26" s="7"/>
      <c r="DC26" s="7"/>
      <c r="DD26" s="28"/>
      <c r="DE26" s="11"/>
      <c r="DF26" s="11"/>
      <c r="DG26" s="326"/>
      <c r="DH26" s="13"/>
      <c r="DI26" s="7"/>
      <c r="DJ26" s="7"/>
      <c r="DK26" s="7"/>
      <c r="DL26" s="7"/>
      <c r="DM26" s="7"/>
      <c r="DN26" s="28"/>
      <c r="DO26" s="11"/>
      <c r="DP26" s="11"/>
      <c r="DQ26" s="326"/>
      <c r="DR26" s="13"/>
      <c r="DS26" s="7"/>
      <c r="DT26" s="7"/>
      <c r="DU26" s="7"/>
      <c r="DV26" s="7"/>
      <c r="DW26" s="7"/>
      <c r="DX26" s="28"/>
      <c r="DY26" s="11"/>
      <c r="DZ26" s="11"/>
      <c r="EA26" s="326"/>
      <c r="EB26" s="13"/>
      <c r="EC26" s="7"/>
      <c r="ED26" s="7"/>
      <c r="EE26" s="7"/>
      <c r="EF26" s="7"/>
      <c r="EG26" s="7"/>
      <c r="EH26" s="28"/>
      <c r="EI26" s="11"/>
      <c r="EJ26" s="11"/>
      <c r="EK26" s="326"/>
      <c r="EL26" s="13"/>
      <c r="EM26" s="7"/>
      <c r="EN26" s="7"/>
      <c r="EO26" s="7"/>
      <c r="EP26" s="7"/>
      <c r="EQ26" s="7"/>
      <c r="ER26" s="28"/>
      <c r="ES26" s="11"/>
      <c r="ET26" s="11"/>
      <c r="EU26" s="326"/>
      <c r="EV26" s="13"/>
      <c r="EW26" s="7"/>
      <c r="EX26" s="7"/>
      <c r="EY26" s="7"/>
      <c r="EZ26" s="7"/>
      <c r="FA26" s="7"/>
      <c r="FB26" s="28"/>
      <c r="FC26" s="11"/>
      <c r="FD26" s="11"/>
      <c r="FE26" s="326"/>
      <c r="FF26" s="13"/>
      <c r="FG26" s="7"/>
      <c r="FH26" s="7"/>
      <c r="FI26" s="7"/>
      <c r="FJ26" s="7"/>
      <c r="FK26" s="7"/>
      <c r="FL26" s="28"/>
      <c r="FM26" s="11"/>
      <c r="FN26" s="11"/>
      <c r="FO26" s="326"/>
      <c r="FP26" s="13"/>
      <c r="FQ26" s="7"/>
      <c r="FR26" s="7"/>
      <c r="FS26" s="7"/>
      <c r="FT26" s="7"/>
      <c r="FU26" s="7"/>
      <c r="FV26" s="28"/>
      <c r="FW26" s="11"/>
      <c r="FX26" s="11"/>
      <c r="FY26" s="326"/>
      <c r="FZ26" s="13"/>
      <c r="GA26" s="7"/>
      <c r="GB26" s="7"/>
      <c r="GC26" s="7"/>
      <c r="GD26" s="7"/>
      <c r="GE26" s="7"/>
      <c r="GF26" s="28"/>
      <c r="GG26" s="11"/>
      <c r="GH26" s="11"/>
      <c r="GI26" s="326"/>
      <c r="GJ26" s="13"/>
      <c r="GK26" s="7"/>
      <c r="GL26" s="7"/>
      <c r="GM26" s="7"/>
      <c r="GN26" s="7"/>
      <c r="GO26" s="7"/>
      <c r="GP26" s="28"/>
      <c r="GQ26" s="11"/>
      <c r="GR26" s="11"/>
      <c r="GS26" s="326"/>
      <c r="GT26" s="13"/>
      <c r="GU26" s="7"/>
      <c r="GV26" s="7"/>
      <c r="GW26" s="7"/>
      <c r="GX26" s="7"/>
      <c r="GY26" s="7"/>
      <c r="GZ26" s="28"/>
      <c r="HA26" s="11"/>
      <c r="HB26" s="11"/>
      <c r="HC26" s="339"/>
      <c r="HM26" s="339"/>
      <c r="HW26" s="339"/>
    </row>
    <row r="27" s="2" customFormat="true" ht="83.25" customHeight="true" x14ac:dyDescent="0.25">
      <c r="A27" s="327" t="s">
        <v>12</v>
      </c>
      <c r="B27" s="597" t="s">
        <v>271</v>
      </c>
      <c r="C27" s="598"/>
      <c r="D27" s="598"/>
      <c r="E27" s="598"/>
      <c r="F27" s="598"/>
      <c r="G27" s="598"/>
      <c r="H27" s="599"/>
      <c r="I27" s="11"/>
      <c r="J27" s="11"/>
      <c r="K27" s="327" t="s">
        <v>12</v>
      </c>
      <c r="L27" s="597" t="s">
        <v>272</v>
      </c>
      <c r="M27" s="598"/>
      <c r="N27" s="598"/>
      <c r="O27" s="598"/>
      <c r="P27" s="598"/>
      <c r="Q27" s="598"/>
      <c r="R27" s="599"/>
      <c r="S27" s="11"/>
      <c r="T27" s="11"/>
      <c r="U27" s="327" t="s">
        <v>12</v>
      </c>
      <c r="V27" s="597" t="s">
        <v>273</v>
      </c>
      <c r="W27" s="598"/>
      <c r="X27" s="598"/>
      <c r="Y27" s="598"/>
      <c r="Z27" s="598"/>
      <c r="AA27" s="598"/>
      <c r="AB27" s="599"/>
      <c r="AC27" s="11"/>
      <c r="AD27" s="11"/>
      <c r="AE27" s="327" t="s">
        <v>12</v>
      </c>
      <c r="AF27" s="597" t="s">
        <v>274</v>
      </c>
      <c r="AG27" s="598"/>
      <c r="AH27" s="598"/>
      <c r="AI27" s="598"/>
      <c r="AJ27" s="598"/>
      <c r="AK27" s="598"/>
      <c r="AL27" s="599"/>
      <c r="AM27" s="11"/>
      <c r="AN27" s="11"/>
      <c r="AO27" s="327" t="s">
        <v>12</v>
      </c>
      <c r="AP27" s="597" t="s">
        <v>275</v>
      </c>
      <c r="AQ27" s="598"/>
      <c r="AR27" s="598"/>
      <c r="AS27" s="598"/>
      <c r="AT27" s="598"/>
      <c r="AU27" s="598"/>
      <c r="AV27" s="599"/>
      <c r="AW27" s="11"/>
      <c r="AX27" s="11"/>
      <c r="AY27" s="327" t="s">
        <v>12</v>
      </c>
      <c r="AZ27" s="597" t="s">
        <v>276</v>
      </c>
      <c r="BA27" s="598"/>
      <c r="BB27" s="598"/>
      <c r="BC27" s="598"/>
      <c r="BD27" s="598"/>
      <c r="BE27" s="598"/>
      <c r="BF27" s="599"/>
      <c r="BG27" s="11"/>
      <c r="BH27" s="11"/>
      <c r="BI27" s="327" t="s">
        <v>12</v>
      </c>
      <c r="BJ27" s="597" t="s">
        <v>277</v>
      </c>
      <c r="BK27" s="598"/>
      <c r="BL27" s="598"/>
      <c r="BM27" s="598"/>
      <c r="BN27" s="598"/>
      <c r="BO27" s="598"/>
      <c r="BP27" s="599"/>
      <c r="BQ27" s="11"/>
      <c r="BR27" s="11"/>
      <c r="BS27" s="327" t="s">
        <v>12</v>
      </c>
      <c r="BT27" s="597" t="s">
        <v>281</v>
      </c>
      <c r="BU27" s="598"/>
      <c r="BV27" s="598"/>
      <c r="BW27" s="598"/>
      <c r="BX27" s="598"/>
      <c r="BY27" s="598"/>
      <c r="BZ27" s="599"/>
      <c r="CA27" s="11"/>
      <c r="CB27" s="11"/>
      <c r="CC27" s="327" t="s">
        <v>12</v>
      </c>
      <c r="CD27" s="597" t="s">
        <v>280</v>
      </c>
      <c r="CE27" s="598"/>
      <c r="CF27" s="598"/>
      <c r="CG27" s="598"/>
      <c r="CH27" s="598"/>
      <c r="CI27" s="598"/>
      <c r="CJ27" s="599"/>
      <c r="CK27" s="11"/>
      <c r="CL27" s="11"/>
      <c r="CM27" s="327" t="s">
        <v>12</v>
      </c>
      <c r="CN27" s="597" t="s">
        <v>279</v>
      </c>
      <c r="CO27" s="598"/>
      <c r="CP27" s="598"/>
      <c r="CQ27" s="598"/>
      <c r="CR27" s="598"/>
      <c r="CS27" s="598"/>
      <c r="CT27" s="599"/>
      <c r="CU27" s="11"/>
      <c r="CV27" s="11"/>
      <c r="CW27" s="327" t="s">
        <v>12</v>
      </c>
      <c r="CX27" s="597" t="s">
        <v>286</v>
      </c>
      <c r="CY27" s="598"/>
      <c r="CZ27" s="598"/>
      <c r="DA27" s="598"/>
      <c r="DB27" s="598"/>
      <c r="DC27" s="598"/>
      <c r="DD27" s="599"/>
      <c r="DE27" s="11"/>
      <c r="DF27" s="11"/>
      <c r="DG27" s="327" t="s">
        <v>12</v>
      </c>
      <c r="DH27" s="597" t="s">
        <v>196</v>
      </c>
      <c r="DI27" s="598"/>
      <c r="DJ27" s="598"/>
      <c r="DK27" s="598"/>
      <c r="DL27" s="598"/>
      <c r="DM27" s="598"/>
      <c r="DN27" s="599"/>
      <c r="DO27" s="11"/>
      <c r="DP27" s="11"/>
      <c r="DQ27" s="327" t="s">
        <v>12</v>
      </c>
      <c r="DR27" s="597" t="s">
        <v>197</v>
      </c>
      <c r="DS27" s="598"/>
      <c r="DT27" s="598"/>
      <c r="DU27" s="598"/>
      <c r="DV27" s="598"/>
      <c r="DW27" s="598"/>
      <c r="DX27" s="599"/>
      <c r="DY27" s="11"/>
      <c r="DZ27" s="11"/>
      <c r="EA27" s="327" t="s">
        <v>12</v>
      </c>
      <c r="EB27" s="597" t="s">
        <v>196</v>
      </c>
      <c r="EC27" s="598"/>
      <c r="ED27" s="598"/>
      <c r="EE27" s="598"/>
      <c r="EF27" s="598"/>
      <c r="EG27" s="598"/>
      <c r="EH27" s="599"/>
      <c r="EI27" s="11"/>
      <c r="EJ27" s="11"/>
      <c r="EK27" s="327" t="s">
        <v>12</v>
      </c>
      <c r="EL27" s="597" t="s">
        <v>197</v>
      </c>
      <c r="EM27" s="598"/>
      <c r="EN27" s="598"/>
      <c r="EO27" s="598"/>
      <c r="EP27" s="598"/>
      <c r="EQ27" s="598"/>
      <c r="ER27" s="599"/>
      <c r="ES27" s="11"/>
      <c r="ET27" s="11"/>
      <c r="EU27" s="327" t="s">
        <v>12</v>
      </c>
      <c r="EV27" s="597" t="s">
        <v>198</v>
      </c>
      <c r="EW27" s="598"/>
      <c r="EX27" s="598"/>
      <c r="EY27" s="598"/>
      <c r="EZ27" s="598"/>
      <c r="FA27" s="598"/>
      <c r="FB27" s="599"/>
      <c r="FC27" s="11"/>
      <c r="FD27" s="11"/>
      <c r="FE27" s="327" t="s">
        <v>12</v>
      </c>
      <c r="FF27" s="597" t="s">
        <v>197</v>
      </c>
      <c r="FG27" s="598"/>
      <c r="FH27" s="598"/>
      <c r="FI27" s="598"/>
      <c r="FJ27" s="598"/>
      <c r="FK27" s="598"/>
      <c r="FL27" s="599"/>
      <c r="FM27" s="11"/>
      <c r="FN27" s="11"/>
      <c r="FO27" s="327" t="s">
        <v>12</v>
      </c>
      <c r="FP27" s="597" t="s">
        <v>199</v>
      </c>
      <c r="FQ27" s="598"/>
      <c r="FR27" s="598"/>
      <c r="FS27" s="598"/>
      <c r="FT27" s="598"/>
      <c r="FU27" s="598"/>
      <c r="FV27" s="599"/>
      <c r="FW27" s="11"/>
      <c r="FX27" s="11"/>
      <c r="FY27" s="327" t="s">
        <v>12</v>
      </c>
      <c r="FZ27" s="597" t="s">
        <v>248</v>
      </c>
      <c r="GA27" s="598"/>
      <c r="GB27" s="598"/>
      <c r="GC27" s="598"/>
      <c r="GD27" s="598"/>
      <c r="GE27" s="598"/>
      <c r="GF27" s="599"/>
      <c r="GG27" s="11"/>
      <c r="GH27" s="11"/>
      <c r="GI27" s="327" t="s">
        <v>12</v>
      </c>
      <c r="GJ27" s="597" t="s">
        <v>245</v>
      </c>
      <c r="GK27" s="598"/>
      <c r="GL27" s="598"/>
      <c r="GM27" s="598"/>
      <c r="GN27" s="598"/>
      <c r="GO27" s="598"/>
      <c r="GP27" s="599"/>
      <c r="GQ27" s="11"/>
      <c r="GR27" s="11"/>
      <c r="GS27" s="327" t="s">
        <v>12</v>
      </c>
      <c r="GT27" s="597" t="s">
        <v>217</v>
      </c>
      <c r="GU27" s="598"/>
      <c r="GV27" s="598"/>
      <c r="GW27" s="598"/>
      <c r="GX27" s="598"/>
      <c r="GY27" s="598"/>
      <c r="GZ27" s="599"/>
      <c r="HA27" s="11"/>
      <c r="HB27" s="11"/>
      <c r="HC27" s="339"/>
      <c r="HM27" s="339"/>
      <c r="HW27" s="339"/>
    </row>
    <row r="28" s="2" customFormat="true" ht="15.75" customHeight="true" x14ac:dyDescent="0.25">
      <c r="A28" s="327"/>
      <c r="B28" s="139" t="s">
        <v>139</v>
      </c>
      <c r="C28" s="93" t="s">
        <v>200</v>
      </c>
      <c r="D28" s="93"/>
      <c r="E28" s="93"/>
      <c r="F28" s="93"/>
      <c r="G28" s="93" t="s">
        <v>200</v>
      </c>
      <c r="H28" s="267" t="s">
        <v>200</v>
      </c>
      <c r="I28" s="11"/>
      <c r="J28" s="11"/>
      <c r="K28" s="327"/>
      <c r="L28" s="139" t="s">
        <v>139</v>
      </c>
      <c r="M28" s="93" t="s">
        <v>200</v>
      </c>
      <c r="N28" s="93"/>
      <c r="O28" s="93"/>
      <c r="P28" s="93"/>
      <c r="Q28" s="93" t="s">
        <v>200</v>
      </c>
      <c r="R28" s="267" t="s">
        <v>200</v>
      </c>
      <c r="S28" s="11"/>
      <c r="T28" s="11"/>
      <c r="U28" s="327"/>
      <c r="V28" s="139" t="s">
        <v>139</v>
      </c>
      <c r="W28" s="93" t="s">
        <v>200</v>
      </c>
      <c r="X28" s="93"/>
      <c r="Y28" s="93"/>
      <c r="Z28" s="93"/>
      <c r="AA28" s="93" t="s">
        <v>200</v>
      </c>
      <c r="AB28" s="267" t="s">
        <v>200</v>
      </c>
      <c r="AC28" s="11"/>
      <c r="AD28" s="11"/>
      <c r="AE28" s="327"/>
      <c r="AF28" s="139" t="s">
        <v>139</v>
      </c>
      <c r="AG28" s="93" t="s">
        <v>200</v>
      </c>
      <c r="AH28" s="93"/>
      <c r="AI28" s="93"/>
      <c r="AJ28" s="93"/>
      <c r="AK28" s="93" t="s">
        <v>200</v>
      </c>
      <c r="AL28" s="267" t="s">
        <v>200</v>
      </c>
      <c r="AM28" s="11"/>
      <c r="AN28" s="11"/>
      <c r="AO28" s="327"/>
      <c r="AP28" s="139" t="s">
        <v>139</v>
      </c>
      <c r="AQ28" s="93" t="s">
        <v>200</v>
      </c>
      <c r="AR28" s="93"/>
      <c r="AS28" s="93"/>
      <c r="AT28" s="93"/>
      <c r="AU28" s="93" t="s">
        <v>200</v>
      </c>
      <c r="AV28" s="267" t="s">
        <v>200</v>
      </c>
      <c r="AW28" s="11"/>
      <c r="AX28" s="11"/>
      <c r="AY28" s="327"/>
      <c r="AZ28" s="139" t="s">
        <v>139</v>
      </c>
      <c r="BA28" s="93" t="s">
        <v>200</v>
      </c>
      <c r="BB28" s="93"/>
      <c r="BC28" s="93"/>
      <c r="BD28" s="93"/>
      <c r="BE28" s="93" t="s">
        <v>200</v>
      </c>
      <c r="BF28" s="267" t="s">
        <v>200</v>
      </c>
      <c r="BG28" s="11"/>
      <c r="BH28" s="11"/>
      <c r="BI28" s="327"/>
      <c r="BJ28" s="139" t="s">
        <v>139</v>
      </c>
      <c r="BK28" s="93" t="s">
        <v>201</v>
      </c>
      <c r="BL28" s="93"/>
      <c r="BM28" s="93"/>
      <c r="BN28" s="93"/>
      <c r="BO28" s="93" t="s">
        <v>201</v>
      </c>
      <c r="BP28" s="267" t="s">
        <v>201</v>
      </c>
      <c r="BQ28" s="11"/>
      <c r="BR28" s="11"/>
      <c r="BS28" s="327"/>
      <c r="BT28" s="139" t="s">
        <v>139</v>
      </c>
      <c r="BU28" s="93" t="s">
        <v>200</v>
      </c>
      <c r="BV28" s="93"/>
      <c r="BW28" s="93"/>
      <c r="BX28" s="93"/>
      <c r="BY28" s="93" t="s">
        <v>200</v>
      </c>
      <c r="BZ28" s="267" t="s">
        <v>200</v>
      </c>
      <c r="CA28" s="11"/>
      <c r="CB28" s="11"/>
      <c r="CC28" s="327"/>
      <c r="CD28" s="139" t="s">
        <v>139</v>
      </c>
      <c r="CE28" s="93" t="s">
        <v>200</v>
      </c>
      <c r="CF28" s="93"/>
      <c r="CG28" s="93"/>
      <c r="CH28" s="93"/>
      <c r="CI28" s="93" t="s">
        <v>200</v>
      </c>
      <c r="CJ28" s="267" t="s">
        <v>200</v>
      </c>
      <c r="CK28" s="11"/>
      <c r="CL28" s="11"/>
      <c r="CM28" s="327"/>
      <c r="CN28" s="139" t="s">
        <v>139</v>
      </c>
      <c r="CO28" s="93" t="s">
        <v>200</v>
      </c>
      <c r="CP28" s="93"/>
      <c r="CQ28" s="93"/>
      <c r="CR28" s="93"/>
      <c r="CS28" s="93" t="s">
        <v>200</v>
      </c>
      <c r="CT28" s="267" t="s">
        <v>200</v>
      </c>
      <c r="CU28" s="11"/>
      <c r="CV28" s="11"/>
      <c r="CW28" s="327"/>
      <c r="CX28" s="139" t="s">
        <v>139</v>
      </c>
      <c r="CY28" s="93" t="s">
        <v>200</v>
      </c>
      <c r="CZ28" s="93"/>
      <c r="DA28" s="93"/>
      <c r="DB28" s="93"/>
      <c r="DC28" s="93" t="s">
        <v>200</v>
      </c>
      <c r="DD28" s="267" t="s">
        <v>200</v>
      </c>
      <c r="DE28" s="11"/>
      <c r="DF28" s="11"/>
      <c r="DG28" s="327"/>
      <c r="DH28" s="139" t="s">
        <v>139</v>
      </c>
      <c r="DI28" s="93"/>
      <c r="DJ28" s="93"/>
      <c r="DK28" s="93"/>
      <c r="DL28" s="93"/>
      <c r="DM28" s="93"/>
      <c r="DN28" s="267"/>
      <c r="DO28" s="11"/>
      <c r="DP28" s="11"/>
      <c r="DQ28" s="327"/>
      <c r="DR28" s="139" t="s">
        <v>139</v>
      </c>
      <c r="DS28" s="93" t="s">
        <v>200</v>
      </c>
      <c r="DT28" s="93"/>
      <c r="DU28" s="93"/>
      <c r="DV28" s="93"/>
      <c r="DW28" s="93" t="s">
        <v>200</v>
      </c>
      <c r="DX28" s="267" t="s">
        <v>200</v>
      </c>
      <c r="DY28" s="11"/>
      <c r="DZ28" s="11"/>
      <c r="EA28" s="327"/>
      <c r="EB28" s="139" t="s">
        <v>139</v>
      </c>
      <c r="EC28" s="93"/>
      <c r="ED28" s="93"/>
      <c r="EE28" s="93"/>
      <c r="EF28" s="93"/>
      <c r="EG28" s="93"/>
      <c r="EH28" s="267"/>
      <c r="EI28" s="11"/>
      <c r="EJ28" s="11"/>
      <c r="EK28" s="327"/>
      <c r="EL28" s="139" t="s">
        <v>139</v>
      </c>
      <c r="EM28" s="93" t="s">
        <v>200</v>
      </c>
      <c r="EN28" s="93"/>
      <c r="EO28" s="93"/>
      <c r="EP28" s="93"/>
      <c r="EQ28" s="93" t="s">
        <v>200</v>
      </c>
      <c r="ER28" s="267" t="s">
        <v>200</v>
      </c>
      <c r="ES28" s="11"/>
      <c r="ET28" s="11"/>
      <c r="EU28" s="327"/>
      <c r="EV28" s="139" t="s">
        <v>139</v>
      </c>
      <c r="EW28" s="93"/>
      <c r="EX28" s="93"/>
      <c r="EY28" s="93"/>
      <c r="EZ28" s="93"/>
      <c r="FA28" s="93"/>
      <c r="FB28" s="267"/>
      <c r="FC28" s="11"/>
      <c r="FD28" s="11"/>
      <c r="FE28" s="327"/>
      <c r="FF28" s="139" t="s">
        <v>139</v>
      </c>
      <c r="FG28" s="93" t="s">
        <v>200</v>
      </c>
      <c r="FH28" s="93"/>
      <c r="FI28" s="93"/>
      <c r="FJ28" s="93"/>
      <c r="FK28" s="93" t="s">
        <v>200</v>
      </c>
      <c r="FL28" s="267" t="s">
        <v>200</v>
      </c>
      <c r="FM28" s="11"/>
      <c r="FN28" s="11"/>
      <c r="FO28" s="327"/>
      <c r="FP28" s="139" t="s">
        <v>139</v>
      </c>
      <c r="FQ28" s="93"/>
      <c r="FR28" s="93"/>
      <c r="FS28" s="93"/>
      <c r="FT28" s="93"/>
      <c r="FU28" s="93"/>
      <c r="FV28" s="267"/>
      <c r="FW28" s="11"/>
      <c r="FX28" s="11"/>
      <c r="FY28" s="327"/>
      <c r="FZ28" s="139" t="s">
        <v>139</v>
      </c>
      <c r="GA28" s="93" t="s">
        <v>200</v>
      </c>
      <c r="GB28" s="93"/>
      <c r="GC28" s="93"/>
      <c r="GD28" s="93"/>
      <c r="GE28" s="93" t="s">
        <v>200</v>
      </c>
      <c r="GF28" s="267" t="s">
        <v>200</v>
      </c>
      <c r="GG28" s="11"/>
      <c r="GH28" s="11"/>
      <c r="GI28" s="327"/>
      <c r="GJ28" s="139" t="s">
        <v>139</v>
      </c>
      <c r="GK28" s="93"/>
      <c r="GL28" s="93"/>
      <c r="GM28" s="93"/>
      <c r="GN28" s="93"/>
      <c r="GO28" s="93"/>
      <c r="GP28" s="267"/>
      <c r="GQ28" s="11"/>
      <c r="GR28" s="11"/>
      <c r="GS28" s="327"/>
      <c r="GT28" s="139" t="s">
        <v>139</v>
      </c>
      <c r="GU28" s="93" t="s">
        <v>200</v>
      </c>
      <c r="GV28" s="93"/>
      <c r="GW28" s="93"/>
      <c r="GX28" s="93"/>
      <c r="GY28" s="93" t="s">
        <v>200</v>
      </c>
      <c r="GZ28" s="267" t="s">
        <v>200</v>
      </c>
      <c r="HA28" s="11"/>
      <c r="HB28" s="11"/>
      <c r="HC28" s="339"/>
      <c r="HM28" s="339"/>
      <c r="HW28" s="339"/>
    </row>
    <row r="29" s="2" customFormat="true" ht="15.75" customHeight="true" x14ac:dyDescent="0.25">
      <c r="A29" s="327"/>
      <c r="B29" s="139" t="s">
        <v>115</v>
      </c>
      <c r="C29" s="145"/>
      <c r="D29" s="92"/>
      <c r="E29" s="92"/>
      <c r="F29" s="92"/>
      <c r="G29" s="92"/>
      <c r="H29" s="263"/>
      <c r="I29" s="11"/>
      <c r="J29" s="11"/>
      <c r="K29" s="327"/>
      <c r="L29" s="139" t="s">
        <v>115</v>
      </c>
      <c r="M29" s="145"/>
      <c r="N29" s="92"/>
      <c r="O29" s="92"/>
      <c r="P29" s="92"/>
      <c r="Q29" s="92"/>
      <c r="R29" s="263"/>
      <c r="S29" s="11"/>
      <c r="T29" s="11"/>
      <c r="U29" s="327"/>
      <c r="V29" s="139" t="s">
        <v>115</v>
      </c>
      <c r="W29" s="145"/>
      <c r="X29" s="92"/>
      <c r="Y29" s="92"/>
      <c r="Z29" s="92"/>
      <c r="AA29" s="92"/>
      <c r="AB29" s="263"/>
      <c r="AC29" s="11"/>
      <c r="AD29" s="11"/>
      <c r="AE29" s="327"/>
      <c r="AF29" s="139" t="s">
        <v>115</v>
      </c>
      <c r="AG29" s="145"/>
      <c r="AH29" s="92"/>
      <c r="AI29" s="92"/>
      <c r="AJ29" s="92"/>
      <c r="AK29" s="92"/>
      <c r="AL29" s="263"/>
      <c r="AM29" s="11"/>
      <c r="AN29" s="11"/>
      <c r="AO29" s="327"/>
      <c r="AP29" s="139" t="s">
        <v>115</v>
      </c>
      <c r="AQ29" s="145"/>
      <c r="AR29" s="92"/>
      <c r="AS29" s="92"/>
      <c r="AT29" s="92"/>
      <c r="AU29" s="92"/>
      <c r="AV29" s="263"/>
      <c r="AW29" s="11"/>
      <c r="AX29" s="11"/>
      <c r="AY29" s="327"/>
      <c r="AZ29" s="139" t="s">
        <v>115</v>
      </c>
      <c r="BA29" s="145"/>
      <c r="BB29" s="92"/>
      <c r="BC29" s="92"/>
      <c r="BD29" s="92"/>
      <c r="BE29" s="92"/>
      <c r="BF29" s="263"/>
      <c r="BG29" s="11"/>
      <c r="BH29" s="11"/>
      <c r="BI29" s="327"/>
      <c r="BJ29" s="139" t="s">
        <v>115</v>
      </c>
      <c r="BK29" s="145"/>
      <c r="BL29" s="92"/>
      <c r="BM29" s="92"/>
      <c r="BN29" s="92"/>
      <c r="BO29" s="92"/>
      <c r="BP29" s="263"/>
      <c r="BQ29" s="11"/>
      <c r="BR29" s="11"/>
      <c r="BS29" s="327"/>
      <c r="BT29" s="139" t="s">
        <v>115</v>
      </c>
      <c r="BU29" s="145" t="s">
        <v>200</v>
      </c>
      <c r="BV29" s="92"/>
      <c r="BW29" s="92"/>
      <c r="BX29" s="92"/>
      <c r="BY29" s="92" t="s">
        <v>200</v>
      </c>
      <c r="BZ29" s="263" t="s">
        <v>200</v>
      </c>
      <c r="CA29" s="11"/>
      <c r="CB29" s="11"/>
      <c r="CC29" s="327"/>
      <c r="CD29" s="139" t="s">
        <v>115</v>
      </c>
      <c r="CE29" s="93" t="s">
        <v>200</v>
      </c>
      <c r="CF29" s="93"/>
      <c r="CG29" s="93"/>
      <c r="CH29" s="93"/>
      <c r="CI29" s="93" t="s">
        <v>200</v>
      </c>
      <c r="CJ29" s="267" t="s">
        <v>200</v>
      </c>
      <c r="CK29" s="11"/>
      <c r="CL29" s="11"/>
      <c r="CM29" s="327"/>
      <c r="CN29" s="139" t="s">
        <v>115</v>
      </c>
      <c r="CO29" s="145" t="s">
        <v>200</v>
      </c>
      <c r="CP29" s="92"/>
      <c r="CQ29" s="92"/>
      <c r="CR29" s="92"/>
      <c r="CS29" s="92" t="s">
        <v>200</v>
      </c>
      <c r="CT29" s="263" t="s">
        <v>200</v>
      </c>
      <c r="CU29" s="11"/>
      <c r="CV29" s="11"/>
      <c r="CW29" s="327"/>
      <c r="CX29" s="139" t="s">
        <v>115</v>
      </c>
      <c r="CY29" s="145" t="s">
        <v>200</v>
      </c>
      <c r="CZ29" s="92"/>
      <c r="DA29" s="92"/>
      <c r="DB29" s="92"/>
      <c r="DC29" s="92" t="s">
        <v>200</v>
      </c>
      <c r="DD29" s="263" t="s">
        <v>200</v>
      </c>
      <c r="DE29" s="11"/>
      <c r="DF29" s="11"/>
      <c r="DG29" s="327"/>
      <c r="DH29" s="139" t="s">
        <v>115</v>
      </c>
      <c r="DI29" s="145" t="s">
        <v>201</v>
      </c>
      <c r="DJ29" s="92"/>
      <c r="DK29" s="92"/>
      <c r="DL29" s="92"/>
      <c r="DM29" s="92" t="s">
        <v>201</v>
      </c>
      <c r="DN29" s="263" t="s">
        <v>201</v>
      </c>
      <c r="DO29" s="11"/>
      <c r="DP29" s="11"/>
      <c r="DQ29" s="327"/>
      <c r="DR29" s="139" t="s">
        <v>115</v>
      </c>
      <c r="DS29" s="145" t="s">
        <v>200</v>
      </c>
      <c r="DT29" s="92"/>
      <c r="DU29" s="92"/>
      <c r="DV29" s="92"/>
      <c r="DW29" s="92" t="s">
        <v>200</v>
      </c>
      <c r="DX29" s="263" t="s">
        <v>200</v>
      </c>
      <c r="DY29" s="11"/>
      <c r="DZ29" s="11"/>
      <c r="EA29" s="327"/>
      <c r="EB29" s="139" t="s">
        <v>115</v>
      </c>
      <c r="EC29" s="145" t="s">
        <v>201</v>
      </c>
      <c r="ED29" s="92"/>
      <c r="EE29" s="92"/>
      <c r="EF29" s="92"/>
      <c r="EG29" s="92" t="s">
        <v>201</v>
      </c>
      <c r="EH29" s="263" t="s">
        <v>201</v>
      </c>
      <c r="EI29" s="11"/>
      <c r="EJ29" s="11"/>
      <c r="EK29" s="327"/>
      <c r="EL29" s="139" t="s">
        <v>115</v>
      </c>
      <c r="EM29" s="145" t="s">
        <v>200</v>
      </c>
      <c r="EN29" s="92"/>
      <c r="EO29" s="92"/>
      <c r="EP29" s="92"/>
      <c r="EQ29" s="92" t="s">
        <v>200</v>
      </c>
      <c r="ER29" s="263" t="s">
        <v>200</v>
      </c>
      <c r="ES29" s="11"/>
      <c r="ET29" s="11"/>
      <c r="EU29" s="327"/>
      <c r="EV29" s="139" t="s">
        <v>115</v>
      </c>
      <c r="EW29" s="145" t="s">
        <v>201</v>
      </c>
      <c r="EX29" s="92"/>
      <c r="EY29" s="92"/>
      <c r="EZ29" s="92"/>
      <c r="FA29" s="92" t="s">
        <v>201</v>
      </c>
      <c r="FB29" s="263" t="s">
        <v>201</v>
      </c>
      <c r="FC29" s="11"/>
      <c r="FD29" s="11"/>
      <c r="FE29" s="327"/>
      <c r="FF29" s="139" t="s">
        <v>115</v>
      </c>
      <c r="FG29" s="145" t="s">
        <v>200</v>
      </c>
      <c r="FH29" s="92"/>
      <c r="FI29" s="92"/>
      <c r="FJ29" s="92"/>
      <c r="FK29" s="92" t="s">
        <v>200</v>
      </c>
      <c r="FL29" s="263" t="s">
        <v>200</v>
      </c>
      <c r="FM29" s="11"/>
      <c r="FN29" s="11"/>
      <c r="FO29" s="327"/>
      <c r="FP29" s="139" t="s">
        <v>115</v>
      </c>
      <c r="FQ29" s="145" t="s">
        <v>201</v>
      </c>
      <c r="FR29" s="92"/>
      <c r="FS29" s="92"/>
      <c r="FT29" s="92"/>
      <c r="FU29" s="92" t="s">
        <v>201</v>
      </c>
      <c r="FV29" s="263" t="s">
        <v>201</v>
      </c>
      <c r="FW29" s="11"/>
      <c r="FX29" s="11"/>
      <c r="FY29" s="327"/>
      <c r="FZ29" s="139" t="s">
        <v>115</v>
      </c>
      <c r="GA29" s="145" t="s">
        <v>200</v>
      </c>
      <c r="GB29" s="92"/>
      <c r="GC29" s="92"/>
      <c r="GD29" s="92"/>
      <c r="GE29" s="92" t="s">
        <v>200</v>
      </c>
      <c r="GF29" s="263" t="s">
        <v>200</v>
      </c>
      <c r="GG29" s="11"/>
      <c r="GH29" s="11"/>
      <c r="GI29" s="327"/>
      <c r="GJ29" s="139" t="s">
        <v>115</v>
      </c>
      <c r="GK29" s="145"/>
      <c r="GL29" s="92"/>
      <c r="GM29" s="92"/>
      <c r="GN29" s="92"/>
      <c r="GO29" s="92"/>
      <c r="GP29" s="263"/>
      <c r="GQ29" s="11"/>
      <c r="GR29" s="11"/>
      <c r="GS29" s="327"/>
      <c r="GT29" s="139" t="s">
        <v>115</v>
      </c>
      <c r="GU29" s="145" t="s">
        <v>200</v>
      </c>
      <c r="GV29" s="92"/>
      <c r="GW29" s="92"/>
      <c r="GX29" s="92"/>
      <c r="GY29" s="92" t="s">
        <v>200</v>
      </c>
      <c r="GZ29" s="263" t="s">
        <v>200</v>
      </c>
      <c r="HA29" s="11"/>
      <c r="HB29" s="11"/>
      <c r="HC29" s="339"/>
      <c r="HM29" s="339"/>
      <c r="HW29" s="339"/>
    </row>
    <row r="30" ht="15.75" customHeight="true" x14ac:dyDescent="0.25">
      <c r="A30" s="327"/>
      <c r="B30" s="139" t="s">
        <v>116</v>
      </c>
      <c r="C30" s="92"/>
      <c r="D30" s="92"/>
      <c r="E30" s="92"/>
      <c r="F30" s="92"/>
      <c r="G30" s="92"/>
      <c r="H30" s="263"/>
      <c r="I30" s="11"/>
      <c r="J30" s="11"/>
      <c r="K30" s="327"/>
      <c r="L30" s="139" t="s">
        <v>116</v>
      </c>
      <c r="M30" s="92"/>
      <c r="N30" s="92"/>
      <c r="O30" s="92"/>
      <c r="P30" s="92"/>
      <c r="Q30" s="92"/>
      <c r="R30" s="263"/>
      <c r="S30" s="11"/>
      <c r="T30" s="11"/>
      <c r="U30" s="327"/>
      <c r="V30" s="139" t="s">
        <v>116</v>
      </c>
      <c r="W30" s="92"/>
      <c r="X30" s="92"/>
      <c r="Y30" s="92"/>
      <c r="Z30" s="92"/>
      <c r="AA30" s="92"/>
      <c r="AB30" s="263"/>
      <c r="AC30" s="11"/>
      <c r="AD30" s="11"/>
      <c r="AE30" s="327"/>
      <c r="AF30" s="139" t="s">
        <v>116</v>
      </c>
      <c r="AG30" s="92"/>
      <c r="AH30" s="92"/>
      <c r="AI30" s="92"/>
      <c r="AJ30" s="92"/>
      <c r="AK30" s="92"/>
      <c r="AL30" s="263"/>
      <c r="AM30" s="11"/>
      <c r="AN30" s="11"/>
      <c r="AO30" s="327"/>
      <c r="AP30" s="139" t="s">
        <v>116</v>
      </c>
      <c r="AQ30" s="92"/>
      <c r="AR30" s="92"/>
      <c r="AS30" s="92"/>
      <c r="AT30" s="92"/>
      <c r="AU30" s="92"/>
      <c r="AV30" s="263"/>
      <c r="AW30" s="11"/>
      <c r="AX30" s="11"/>
      <c r="AY30" s="327"/>
      <c r="AZ30" s="139" t="s">
        <v>116</v>
      </c>
      <c r="BA30" s="92"/>
      <c r="BB30" s="92"/>
      <c r="BC30" s="92"/>
      <c r="BD30" s="92"/>
      <c r="BE30" s="92"/>
      <c r="BF30" s="263"/>
      <c r="BG30" s="11"/>
      <c r="BH30" s="11"/>
      <c r="BI30" s="327"/>
      <c r="BJ30" s="139" t="s">
        <v>116</v>
      </c>
      <c r="BK30" s="92"/>
      <c r="BL30" s="92"/>
      <c r="BM30" s="92"/>
      <c r="BN30" s="92"/>
      <c r="BO30" s="92"/>
      <c r="BP30" s="263"/>
      <c r="BQ30" s="11"/>
      <c r="BR30" s="11"/>
      <c r="BS30" s="327"/>
      <c r="BT30" s="139" t="s">
        <v>116</v>
      </c>
      <c r="BU30" s="92"/>
      <c r="BV30" s="92"/>
      <c r="BW30" s="92"/>
      <c r="BX30" s="92"/>
      <c r="BY30" s="92"/>
      <c r="BZ30" s="263"/>
      <c r="CA30" s="11"/>
      <c r="CB30" s="11"/>
      <c r="CC30" s="327"/>
      <c r="CD30" s="139" t="s">
        <v>116</v>
      </c>
      <c r="CE30" s="92"/>
      <c r="CF30" s="92"/>
      <c r="CG30" s="92"/>
      <c r="CH30" s="92"/>
      <c r="CI30" s="92"/>
      <c r="CJ30" s="263"/>
      <c r="CK30" s="11"/>
      <c r="CL30" s="11"/>
      <c r="CM30" s="327"/>
      <c r="CN30" s="139" t="s">
        <v>116</v>
      </c>
      <c r="CO30" s="92"/>
      <c r="CP30" s="92"/>
      <c r="CQ30" s="92"/>
      <c r="CR30" s="92"/>
      <c r="CS30" s="92"/>
      <c r="CT30" s="263"/>
      <c r="CU30" s="11"/>
      <c r="CV30" s="11"/>
      <c r="CW30" s="327"/>
      <c r="CX30" s="139" t="s">
        <v>116</v>
      </c>
      <c r="CY30" s="92"/>
      <c r="CZ30" s="92"/>
      <c r="DA30" s="92"/>
      <c r="DB30" s="92"/>
      <c r="DC30" s="92"/>
      <c r="DD30" s="263"/>
      <c r="DE30" s="11"/>
      <c r="DF30" s="11"/>
      <c r="DG30" s="327"/>
      <c r="DH30" s="139" t="s">
        <v>116</v>
      </c>
      <c r="DI30" s="92"/>
      <c r="DJ30" s="92"/>
      <c r="DK30" s="92"/>
      <c r="DL30" s="92"/>
      <c r="DM30" s="92"/>
      <c r="DN30" s="263"/>
      <c r="DO30" s="11"/>
      <c r="DP30" s="11"/>
      <c r="DQ30" s="327"/>
      <c r="DR30" s="139" t="s">
        <v>116</v>
      </c>
      <c r="DS30" s="92"/>
      <c r="DT30" s="92"/>
      <c r="DU30" s="92"/>
      <c r="DV30" s="92"/>
      <c r="DW30" s="92"/>
      <c r="DX30" s="263"/>
      <c r="DY30" s="11"/>
      <c r="DZ30" s="11"/>
      <c r="EA30" s="327"/>
      <c r="EB30" s="139" t="s">
        <v>116</v>
      </c>
      <c r="EC30" s="92"/>
      <c r="ED30" s="92"/>
      <c r="EE30" s="92"/>
      <c r="EF30" s="92"/>
      <c r="EG30" s="92"/>
      <c r="EH30" s="263"/>
      <c r="EI30" s="11"/>
      <c r="EJ30" s="11"/>
      <c r="EK30" s="327"/>
      <c r="EL30" s="139" t="s">
        <v>116</v>
      </c>
      <c r="EM30" s="92"/>
      <c r="EN30" s="92"/>
      <c r="EO30" s="92"/>
      <c r="EP30" s="92"/>
      <c r="EQ30" s="92"/>
      <c r="ER30" s="263"/>
      <c r="ES30" s="11"/>
      <c r="ET30" s="11"/>
      <c r="EU30" s="327"/>
      <c r="EV30" s="139" t="s">
        <v>116</v>
      </c>
      <c r="EW30" s="92"/>
      <c r="EX30" s="92"/>
      <c r="EY30" s="92"/>
      <c r="EZ30" s="92"/>
      <c r="FA30" s="92"/>
      <c r="FB30" s="263"/>
      <c r="FC30" s="11"/>
      <c r="FD30" s="11"/>
      <c r="FE30" s="327"/>
      <c r="FF30" s="139" t="s">
        <v>116</v>
      </c>
      <c r="FG30" s="92"/>
      <c r="FH30" s="92"/>
      <c r="FI30" s="92"/>
      <c r="FJ30" s="92"/>
      <c r="FK30" s="92"/>
      <c r="FL30" s="263"/>
      <c r="FM30" s="11"/>
      <c r="FN30" s="11"/>
      <c r="FO30" s="327"/>
      <c r="FP30" s="139" t="s">
        <v>116</v>
      </c>
      <c r="FQ30" s="92"/>
      <c r="FR30" s="92"/>
      <c r="FS30" s="92"/>
      <c r="FT30" s="92"/>
      <c r="FU30" s="92"/>
      <c r="FV30" s="263"/>
      <c r="FW30" s="11"/>
      <c r="FX30" s="11"/>
      <c r="FY30" s="327"/>
      <c r="FZ30" s="139" t="s">
        <v>116</v>
      </c>
      <c r="GA30" s="92"/>
      <c r="GB30" s="92"/>
      <c r="GC30" s="92"/>
      <c r="GD30" s="92"/>
      <c r="GE30" s="92"/>
      <c r="GF30" s="263"/>
      <c r="GG30" s="11"/>
      <c r="GH30" s="11"/>
      <c r="GI30" s="327"/>
      <c r="GJ30" s="139" t="s">
        <v>116</v>
      </c>
      <c r="GK30" s="92"/>
      <c r="GL30" s="92"/>
      <c r="GM30" s="92"/>
      <c r="GN30" s="92"/>
      <c r="GO30" s="92"/>
      <c r="GP30" s="263"/>
      <c r="GQ30" s="11"/>
      <c r="GR30" s="11"/>
      <c r="GS30" s="327"/>
      <c r="GT30" s="139" t="s">
        <v>116</v>
      </c>
      <c r="GU30" s="92"/>
      <c r="GV30" s="92"/>
      <c r="GW30" s="92"/>
      <c r="GX30" s="92"/>
      <c r="GY30" s="92"/>
      <c r="GZ30" s="263"/>
      <c r="HA30" s="11"/>
      <c r="HB30" s="11"/>
    </row>
    <row r="31" ht="15.75" customHeight="true" x14ac:dyDescent="0.25">
      <c r="A31" s="328"/>
      <c r="B31" s="12" t="s">
        <v>23</v>
      </c>
      <c r="C31" s="146"/>
      <c r="D31" s="146"/>
      <c r="E31" s="146"/>
      <c r="F31" s="147"/>
      <c r="G31" s="148">
        <v>11490</v>
      </c>
      <c r="H31" s="149">
        <v>410</v>
      </c>
      <c r="I31" s="11"/>
      <c r="J31" s="11"/>
      <c r="K31" s="328"/>
      <c r="L31" s="12" t="s">
        <v>23</v>
      </c>
      <c r="M31" s="146"/>
      <c r="N31" s="146"/>
      <c r="O31" s="146"/>
      <c r="P31" s="146"/>
      <c r="Q31" s="146">
        <v>11780</v>
      </c>
      <c r="R31" s="464">
        <v>424</v>
      </c>
      <c r="S31" s="11"/>
      <c r="T31" s="11"/>
      <c r="U31" s="328"/>
      <c r="V31" s="12" t="s">
        <v>23</v>
      </c>
      <c r="W31" s="146"/>
      <c r="X31" s="146"/>
      <c r="Y31" s="146"/>
      <c r="Z31" s="147"/>
      <c r="AA31" s="148">
        <v>12089</v>
      </c>
      <c r="AB31" s="149">
        <v>455</v>
      </c>
      <c r="AC31" s="11"/>
      <c r="AD31" s="11"/>
      <c r="AE31" s="328"/>
      <c r="AF31" s="12" t="s">
        <v>23</v>
      </c>
      <c r="AG31" s="146"/>
      <c r="AH31" s="146"/>
      <c r="AI31" s="146"/>
      <c r="AJ31" s="147"/>
      <c r="AK31" s="148">
        <v>12471</v>
      </c>
      <c r="AL31" s="149">
        <v>491</v>
      </c>
      <c r="AM31" s="11"/>
      <c r="AN31" s="11"/>
      <c r="AO31" s="328"/>
      <c r="AP31" s="12" t="s">
        <v>23</v>
      </c>
      <c r="AQ31" s="146"/>
      <c r="AR31" s="146"/>
      <c r="AS31" s="146"/>
      <c r="AT31" s="147"/>
      <c r="AU31" s="148">
        <v>13181</v>
      </c>
      <c r="AV31" s="149">
        <v>595</v>
      </c>
      <c r="AW31" s="11"/>
      <c r="AX31" s="11"/>
      <c r="AY31" s="328"/>
      <c r="AZ31" s="12" t="s">
        <v>23</v>
      </c>
      <c r="BA31" s="146"/>
      <c r="BB31" s="146"/>
      <c r="BC31" s="146"/>
      <c r="BD31" s="147"/>
      <c r="BE31" s="148">
        <v>16513</v>
      </c>
      <c r="BF31" s="149">
        <v>706</v>
      </c>
      <c r="BG31" s="11"/>
      <c r="BH31" s="11"/>
      <c r="BI31" s="328"/>
      <c r="BJ31" s="12" t="s">
        <v>23</v>
      </c>
      <c r="BK31" s="146"/>
      <c r="BL31" s="146"/>
      <c r="BM31" s="146"/>
      <c r="BN31" s="147"/>
      <c r="BO31" s="148">
        <v>19412</v>
      </c>
      <c r="BP31" s="149">
        <v>835</v>
      </c>
      <c r="BQ31" s="11"/>
      <c r="BR31" s="11"/>
      <c r="BS31" s="328"/>
      <c r="BT31" s="12" t="s">
        <v>23</v>
      </c>
      <c r="BU31" s="146"/>
      <c r="BV31" s="146"/>
      <c r="BW31" s="146"/>
      <c r="BX31" s="147"/>
      <c r="BY31" s="148">
        <v>20660</v>
      </c>
      <c r="BZ31" s="149">
        <v>952</v>
      </c>
      <c r="CA31" s="11"/>
      <c r="CB31" s="11"/>
      <c r="CC31" s="328"/>
      <c r="CD31" s="12" t="s">
        <v>23</v>
      </c>
      <c r="CE31" s="146"/>
      <c r="CF31" s="146"/>
      <c r="CG31" s="146"/>
      <c r="CH31" s="147"/>
      <c r="CI31" s="148">
        <v>23354</v>
      </c>
      <c r="CJ31" s="149">
        <v>1087</v>
      </c>
      <c r="CK31" s="11"/>
      <c r="CL31" s="11"/>
      <c r="CM31" s="328"/>
      <c r="CN31" s="12" t="s">
        <v>23</v>
      </c>
      <c r="CO31" s="146"/>
      <c r="CP31" s="146"/>
      <c r="CQ31" s="146"/>
      <c r="CR31" s="147"/>
      <c r="CS31" s="148">
        <v>25212</v>
      </c>
      <c r="CT31" s="149">
        <v>1197</v>
      </c>
      <c r="CU31" s="11"/>
      <c r="CV31" s="11"/>
      <c r="CW31" s="328"/>
      <c r="CX31" s="12" t="s">
        <v>23</v>
      </c>
      <c r="CY31" s="146"/>
      <c r="CZ31" s="146"/>
      <c r="DA31" s="146"/>
      <c r="DB31" s="147"/>
      <c r="DC31" s="148">
        <v>26951</v>
      </c>
      <c r="DD31" s="149">
        <v>1351</v>
      </c>
      <c r="DE31" s="11"/>
      <c r="DF31" s="11"/>
      <c r="DG31" s="328"/>
      <c r="DH31" s="12" t="s">
        <v>23</v>
      </c>
      <c r="DI31" s="146"/>
      <c r="DJ31" s="146"/>
      <c r="DK31" s="146"/>
      <c r="DL31" s="147"/>
      <c r="DM31" s="148"/>
      <c r="DN31" s="149"/>
      <c r="DO31" s="11"/>
      <c r="DP31" s="11"/>
      <c r="DQ31" s="328"/>
      <c r="DR31" s="12" t="s">
        <v>23</v>
      </c>
      <c r="DS31" s="146"/>
      <c r="DT31" s="146"/>
      <c r="DU31" s="146"/>
      <c r="DV31" s="147">
        <v>3418</v>
      </c>
      <c r="DW31" s="148">
        <v>28349</v>
      </c>
      <c r="DX31" s="149">
        <v>1517</v>
      </c>
      <c r="DY31" s="11"/>
      <c r="DZ31" s="11"/>
      <c r="EA31" s="328"/>
      <c r="EB31" s="12" t="s">
        <v>23</v>
      </c>
      <c r="EC31" s="146"/>
      <c r="ED31" s="146"/>
      <c r="EE31" s="146"/>
      <c r="EF31" s="147"/>
      <c r="EG31" s="148"/>
      <c r="EH31" s="149"/>
      <c r="EI31" s="11"/>
      <c r="EJ31" s="11"/>
      <c r="EK31" s="328"/>
      <c r="EL31" s="12" t="s">
        <v>23</v>
      </c>
      <c r="EM31" s="146"/>
      <c r="EN31" s="146"/>
      <c r="EO31" s="146"/>
      <c r="EP31" s="147">
        <v>3580</v>
      </c>
      <c r="EQ31" s="148">
        <v>29643</v>
      </c>
      <c r="ER31" s="149">
        <v>1710</v>
      </c>
      <c r="ES31" s="11"/>
      <c r="ET31" s="11"/>
      <c r="EU31" s="328"/>
      <c r="EV31" s="12" t="s">
        <v>23</v>
      </c>
      <c r="EW31" s="146"/>
      <c r="EX31" s="146"/>
      <c r="EY31" s="146"/>
      <c r="EZ31" s="147"/>
      <c r="FA31" s="148"/>
      <c r="FB31" s="149"/>
      <c r="FC31" s="11"/>
      <c r="FD31" s="11"/>
      <c r="FE31" s="328"/>
      <c r="FF31" s="12" t="s">
        <v>23</v>
      </c>
      <c r="FG31" s="146"/>
      <c r="FH31" s="146"/>
      <c r="FI31" s="146"/>
      <c r="FJ31" s="147">
        <v>3688</v>
      </c>
      <c r="FK31" s="148">
        <v>30534</v>
      </c>
      <c r="FL31" s="149">
        <v>1912</v>
      </c>
      <c r="FM31" s="11"/>
      <c r="FN31" s="11"/>
      <c r="FO31" s="328"/>
      <c r="FP31" s="12" t="s">
        <v>23</v>
      </c>
      <c r="FQ31" s="146"/>
      <c r="FR31" s="146"/>
      <c r="FS31" s="146"/>
      <c r="FT31" s="147"/>
      <c r="FU31" s="148"/>
      <c r="FV31" s="149"/>
      <c r="FW31" s="11"/>
      <c r="FX31" s="11"/>
      <c r="FY31" s="328"/>
      <c r="FZ31" s="12" t="s">
        <v>23</v>
      </c>
      <c r="GA31" s="146"/>
      <c r="GB31" s="146"/>
      <c r="GC31" s="146"/>
      <c r="GD31" s="147"/>
      <c r="GE31" s="148"/>
      <c r="GF31" s="149"/>
      <c r="GG31" s="11"/>
      <c r="GH31" s="11"/>
      <c r="GI31" s="328"/>
      <c r="GJ31" s="12" t="s">
        <v>23</v>
      </c>
      <c r="GK31" s="146"/>
      <c r="GL31" s="146"/>
      <c r="GM31" s="146"/>
      <c r="GN31" s="147"/>
      <c r="GO31" s="148"/>
      <c r="GP31" s="149"/>
      <c r="GQ31" s="11"/>
      <c r="GR31" s="11"/>
      <c r="GS31" s="328"/>
      <c r="GT31" s="12" t="s">
        <v>23</v>
      </c>
      <c r="GU31" s="146"/>
      <c r="GV31" s="146"/>
      <c r="GW31" s="146"/>
      <c r="GX31" s="147"/>
      <c r="GY31" s="148"/>
      <c r="GZ31" s="149"/>
      <c r="HA31" s="11"/>
      <c r="HB31" s="11"/>
    </row>
    <row r="32" s="3" customFormat="true" ht="16.5" thickBot="true" x14ac:dyDescent="0.3">
      <c r="A32" s="329"/>
      <c r="B32" s="150" t="s">
        <v>20</v>
      </c>
      <c r="C32" s="151">
        <f>11490+410</f>
        <v>11900</v>
      </c>
      <c r="D32" s="151">
        <f>1745+381</f>
        <v>2126</v>
      </c>
      <c r="E32" s="151">
        <f>9745+29</f>
        <v>9774</v>
      </c>
      <c r="F32" s="151"/>
      <c r="G32" s="151">
        <v>11490</v>
      </c>
      <c r="H32" s="152">
        <v>410</v>
      </c>
      <c r="I32" s="11"/>
      <c r="J32" s="11"/>
      <c r="K32" s="329"/>
      <c r="L32" s="150" t="s">
        <v>20</v>
      </c>
      <c r="M32" s="151">
        <f>SUM(Q32:R32)</f>
        <v>12204</v>
      </c>
      <c r="N32" s="462">
        <f>1793+395</f>
        <v>2188</v>
      </c>
      <c r="O32" s="462">
        <f>9987+29</f>
        <v>10016</v>
      </c>
      <c r="P32" s="462"/>
      <c r="Q32" s="462">
        <v>11780</v>
      </c>
      <c r="R32" s="463">
        <v>424</v>
      </c>
      <c r="S32" s="11"/>
      <c r="T32" s="11"/>
      <c r="U32" s="329"/>
      <c r="V32" s="150" t="s">
        <v>20</v>
      </c>
      <c r="W32" s="151">
        <f>SUM(AA32:AB32)</f>
        <v>12544</v>
      </c>
      <c r="X32" s="151">
        <f>1930+426</f>
        <v>2356</v>
      </c>
      <c r="Y32" s="151">
        <f>10159+29</f>
        <v>10188</v>
      </c>
      <c r="Z32" s="151"/>
      <c r="AA32" s="151">
        <v>12089</v>
      </c>
      <c r="AB32" s="152">
        <v>455</v>
      </c>
      <c r="AC32" s="11"/>
      <c r="AD32" s="11"/>
      <c r="AE32" s="329"/>
      <c r="AF32" s="150" t="s">
        <v>20</v>
      </c>
      <c r="AG32" s="151">
        <f>SUM(AK32:AL32)</f>
        <v>12962</v>
      </c>
      <c r="AH32" s="151">
        <f>1998+449</f>
        <v>2447</v>
      </c>
      <c r="AI32" s="151">
        <f>10473+42</f>
        <v>10515</v>
      </c>
      <c r="AJ32" s="151"/>
      <c r="AK32" s="151">
        <v>12471</v>
      </c>
      <c r="AL32" s="152">
        <v>491</v>
      </c>
      <c r="AM32" s="11"/>
      <c r="AN32" s="11"/>
      <c r="AO32" s="329"/>
      <c r="AP32" s="150" t="s">
        <v>20</v>
      </c>
      <c r="AQ32" s="151">
        <f>SUM(AU32:AV32)</f>
        <v>13776</v>
      </c>
      <c r="AR32" s="151">
        <f>2134+533</f>
        <v>2667</v>
      </c>
      <c r="AS32" s="151">
        <f>11047+62</f>
        <v>11109</v>
      </c>
      <c r="AT32" s="151"/>
      <c r="AU32" s="151">
        <v>13181</v>
      </c>
      <c r="AV32" s="152">
        <v>595</v>
      </c>
      <c r="AW32" s="11"/>
      <c r="AX32" s="11"/>
      <c r="AY32" s="329"/>
      <c r="AZ32" s="150" t="s">
        <v>20</v>
      </c>
      <c r="BA32" s="151">
        <f>SUM(BE32:BF32)</f>
        <v>17219</v>
      </c>
      <c r="BB32" s="151">
        <f>2428+617</f>
        <v>3045</v>
      </c>
      <c r="BC32" s="151">
        <f>14085+89</f>
        <v>14174</v>
      </c>
      <c r="BD32" s="151"/>
      <c r="BE32" s="151">
        <v>16513</v>
      </c>
      <c r="BF32" s="152">
        <v>706</v>
      </c>
      <c r="BG32" s="11"/>
      <c r="BH32" s="11"/>
      <c r="BI32" s="329"/>
      <c r="BJ32" s="150" t="s">
        <v>20</v>
      </c>
      <c r="BK32" s="151">
        <f>SUM(BO32:BP32)</f>
        <v>20247</v>
      </c>
      <c r="BL32" s="151">
        <f>2676+707</f>
        <v>3383</v>
      </c>
      <c r="BM32" s="151">
        <f>16736+128</f>
        <v>16864</v>
      </c>
      <c r="BN32" s="151"/>
      <c r="BO32" s="151">
        <v>19412</v>
      </c>
      <c r="BP32" s="152">
        <v>835</v>
      </c>
      <c r="BQ32" s="11"/>
      <c r="BR32" s="11"/>
      <c r="BS32" s="329"/>
      <c r="BT32" s="150" t="s">
        <v>20</v>
      </c>
      <c r="BU32" s="156">
        <f>SUM(BY32:BZ32)</f>
        <v>21612</v>
      </c>
      <c r="BV32" s="156">
        <f>2680+803</f>
        <v>3483</v>
      </c>
      <c r="BW32" s="156">
        <f>17980+149</f>
        <v>18129</v>
      </c>
      <c r="BX32" s="157"/>
      <c r="BY32" s="151">
        <v>20660</v>
      </c>
      <c r="BZ32" s="152">
        <v>952</v>
      </c>
      <c r="CA32" s="11"/>
      <c r="CB32" s="11"/>
      <c r="CC32" s="329"/>
      <c r="CD32" s="150" t="s">
        <v>20</v>
      </c>
      <c r="CE32" s="156">
        <f>SUM(CI32:CJ32)</f>
        <v>24441</v>
      </c>
      <c r="CF32" s="156">
        <f>3100+904</f>
        <v>4004</v>
      </c>
      <c r="CG32" s="156">
        <f>20254+183</f>
        <v>20437</v>
      </c>
      <c r="CH32" s="157"/>
      <c r="CI32" s="151">
        <v>23354</v>
      </c>
      <c r="CJ32" s="152">
        <v>1087</v>
      </c>
      <c r="CK32" s="11"/>
      <c r="CL32" s="11"/>
      <c r="CM32" s="329"/>
      <c r="CN32" s="150" t="s">
        <v>20</v>
      </c>
      <c r="CO32" s="151">
        <f>SUM(CS32:CT32)</f>
        <v>26409</v>
      </c>
      <c r="CP32" s="151">
        <f>3206+976</f>
        <v>4182</v>
      </c>
      <c r="CQ32" s="151">
        <f>21886+209</f>
        <v>22095</v>
      </c>
      <c r="CR32" s="151"/>
      <c r="CS32" s="151">
        <v>25212</v>
      </c>
      <c r="CT32" s="152">
        <v>1197</v>
      </c>
      <c r="CU32" s="11"/>
      <c r="CV32" s="11"/>
      <c r="CW32" s="329"/>
      <c r="CX32" s="150" t="s">
        <v>20</v>
      </c>
      <c r="CY32" s="151">
        <f>SUM(DC32:DD32)</f>
        <v>28302</v>
      </c>
      <c r="CZ32" s="151">
        <f>3206+1053</f>
        <v>4259</v>
      </c>
      <c r="DA32" s="151">
        <f>23745+298</f>
        <v>24043</v>
      </c>
      <c r="DB32" s="151"/>
      <c r="DC32" s="151">
        <v>26951</v>
      </c>
      <c r="DD32" s="152">
        <v>1351</v>
      </c>
      <c r="DE32" s="11"/>
      <c r="DF32" s="11"/>
      <c r="DG32" s="329"/>
      <c r="DH32" s="150" t="s">
        <v>20</v>
      </c>
      <c r="DI32" s="151"/>
      <c r="DJ32" s="151"/>
      <c r="DK32" s="151"/>
      <c r="DL32" s="151"/>
      <c r="DM32" s="151"/>
      <c r="DN32" s="152"/>
      <c r="DO32" s="11"/>
      <c r="DP32" s="11"/>
      <c r="DQ32" s="329"/>
      <c r="DR32" s="150" t="s">
        <v>20</v>
      </c>
      <c r="DS32" s="151"/>
      <c r="DT32" s="151"/>
      <c r="DU32" s="151"/>
      <c r="DV32" s="151"/>
      <c r="DW32" s="151">
        <v>28349</v>
      </c>
      <c r="DX32" s="152">
        <v>1517</v>
      </c>
      <c r="DY32" s="11"/>
      <c r="DZ32" s="11"/>
      <c r="EA32" s="329"/>
      <c r="EB32" s="150" t="s">
        <v>20</v>
      </c>
      <c r="EC32" s="151"/>
      <c r="ED32" s="151"/>
      <c r="EE32" s="151"/>
      <c r="EF32" s="151"/>
      <c r="EG32" s="151"/>
      <c r="EH32" s="152"/>
      <c r="EI32" s="11"/>
      <c r="EJ32" s="11"/>
      <c r="EK32" s="329"/>
      <c r="EL32" s="150" t="s">
        <v>20</v>
      </c>
      <c r="EM32" s="151"/>
      <c r="EN32" s="151"/>
      <c r="EO32" s="151"/>
      <c r="EP32" s="151"/>
      <c r="EQ32" s="151">
        <v>29482</v>
      </c>
      <c r="ER32" s="152">
        <v>1710</v>
      </c>
      <c r="ES32" s="11"/>
      <c r="ET32" s="11"/>
      <c r="EU32" s="329"/>
      <c r="EV32" s="150" t="s">
        <v>20</v>
      </c>
      <c r="EW32" s="151"/>
      <c r="EX32" s="151"/>
      <c r="EY32" s="151"/>
      <c r="EZ32" s="151"/>
      <c r="FA32" s="151"/>
      <c r="FB32" s="152"/>
      <c r="FC32" s="11"/>
      <c r="FD32" s="11"/>
      <c r="FE32" s="329"/>
      <c r="FF32" s="150" t="s">
        <v>20</v>
      </c>
      <c r="FG32" s="151"/>
      <c r="FH32" s="151"/>
      <c r="FI32" s="151"/>
      <c r="FJ32" s="151"/>
      <c r="FK32" s="151">
        <v>30534</v>
      </c>
      <c r="FL32" s="152">
        <v>1912</v>
      </c>
      <c r="FM32" s="11"/>
      <c r="FN32" s="11"/>
      <c r="FO32" s="329"/>
      <c r="FP32" s="150" t="s">
        <v>20</v>
      </c>
      <c r="FQ32" s="151"/>
      <c r="FR32" s="151"/>
      <c r="FS32" s="151"/>
      <c r="FT32" s="151"/>
      <c r="FU32" s="151"/>
      <c r="FV32" s="152"/>
      <c r="FW32" s="11"/>
      <c r="FX32" s="11"/>
      <c r="FY32" s="329"/>
      <c r="FZ32" s="150" t="s">
        <v>20</v>
      </c>
      <c r="GA32" s="156">
        <f>SUM(GE32:GF32)</f>
        <v>34381</v>
      </c>
      <c r="GB32" s="156"/>
      <c r="GC32" s="156"/>
      <c r="GD32" s="157"/>
      <c r="GE32" s="151">
        <v>32048</v>
      </c>
      <c r="GF32" s="152">
        <v>2333</v>
      </c>
      <c r="GG32" s="11"/>
      <c r="GH32" s="11"/>
      <c r="GI32" s="329"/>
      <c r="GJ32" s="150" t="s">
        <v>20</v>
      </c>
      <c r="GK32" s="156">
        <f>SUM(GO32:GP32)</f>
        <v>36203</v>
      </c>
      <c r="GL32" s="156"/>
      <c r="GM32" s="156"/>
      <c r="GN32" s="157"/>
      <c r="GO32" s="151">
        <v>33373</v>
      </c>
      <c r="GP32" s="152">
        <v>2830</v>
      </c>
      <c r="GQ32" s="11"/>
      <c r="GR32" s="11"/>
      <c r="GS32" s="329"/>
      <c r="GT32" s="150" t="s">
        <v>20</v>
      </c>
      <c r="GU32" s="151">
        <f>SUM(GY32:GZ32)</f>
        <v>38023</v>
      </c>
      <c r="GV32" s="151"/>
      <c r="GW32" s="151"/>
      <c r="GX32" s="151"/>
      <c r="GY32" s="151">
        <v>34867</v>
      </c>
      <c r="GZ32" s="152">
        <v>3156</v>
      </c>
      <c r="HA32" s="11"/>
      <c r="HB32" s="11"/>
      <c r="HC32" s="330"/>
      <c r="HM32" s="330"/>
      <c r="HW32" s="330"/>
    </row>
    <row r="33" s="3" customFormat="true" x14ac:dyDescent="0.25">
      <c r="A33" s="330"/>
      <c r="K33" s="330"/>
      <c r="U33" s="330"/>
      <c r="AE33" s="330"/>
      <c r="AO33" s="330"/>
      <c r="AY33" s="330"/>
      <c r="AZ33" s="330"/>
      <c r="BA33" s="330"/>
      <c r="BB33" s="330"/>
      <c r="BC33" s="330"/>
      <c r="BD33" s="330"/>
      <c r="BE33" s="330"/>
      <c r="BF33" s="330"/>
      <c r="BI33" s="330"/>
      <c r="BS33" s="330"/>
      <c r="CC33" s="330"/>
      <c r="CM33" s="330"/>
      <c r="CW33" s="330"/>
      <c r="DG33" s="330"/>
      <c r="DQ33" s="330"/>
      <c r="EA33" s="330"/>
      <c r="EK33" s="330"/>
      <c r="EU33" s="330"/>
      <c r="FE33" s="330"/>
      <c r="FO33" s="330"/>
      <c r="FY33" s="330"/>
      <c r="GI33" s="330"/>
      <c r="GS33" s="330"/>
      <c r="HC33" s="330"/>
      <c r="HM33" s="330"/>
      <c r="HW33" s="330"/>
    </row>
    <row r="34" s="3" customFormat="true" x14ac:dyDescent="0.25">
      <c r="A34" s="330"/>
      <c r="K34" s="330"/>
      <c r="U34" s="330"/>
      <c r="AE34" s="330"/>
      <c r="AO34" s="330"/>
      <c r="AY34" s="330"/>
      <c r="AZ34" s="330"/>
      <c r="BA34" s="330"/>
      <c r="BB34" s="330"/>
      <c r="BC34" s="330"/>
      <c r="BD34" s="330"/>
      <c r="BE34" s="330"/>
      <c r="BF34" s="330"/>
      <c r="BI34" s="330"/>
      <c r="BS34" s="330"/>
      <c r="CC34" s="330"/>
      <c r="CM34" s="330"/>
      <c r="CW34" s="330"/>
      <c r="DG34" s="330"/>
      <c r="DQ34" s="330"/>
      <c r="EA34" s="330"/>
      <c r="EK34" s="330"/>
      <c r="EU34" s="330"/>
      <c r="FE34" s="330"/>
      <c r="FO34" s="330"/>
      <c r="FY34" s="330"/>
      <c r="GI34" s="330"/>
      <c r="GS34" s="330"/>
      <c r="HC34" s="330"/>
      <c r="HM34" s="330"/>
      <c r="HW34" s="330"/>
    </row>
    <row r="35" s="3" customFormat="true" x14ac:dyDescent="0.25">
      <c r="A35" s="330"/>
      <c r="K35" s="330"/>
      <c r="U35" s="330"/>
      <c r="AE35" s="330"/>
      <c r="AO35" s="330"/>
      <c r="AY35" s="330"/>
      <c r="AZ35" s="330"/>
      <c r="BA35" s="330"/>
      <c r="BB35" s="330"/>
      <c r="BC35" s="330"/>
      <c r="BD35" s="330"/>
      <c r="BE35" s="330"/>
      <c r="BF35" s="330"/>
      <c r="BI35" s="330"/>
      <c r="BS35" s="330"/>
      <c r="CC35" s="330"/>
      <c r="CM35" s="330"/>
      <c r="CW35" s="330"/>
      <c r="DG35" s="330"/>
      <c r="DQ35" s="330"/>
      <c r="EA35" s="330"/>
      <c r="EK35" s="330"/>
      <c r="EU35" s="330"/>
      <c r="FE35" s="330"/>
      <c r="FO35" s="330"/>
      <c r="FY35" s="330"/>
      <c r="GI35" s="330"/>
      <c r="GS35" s="330"/>
      <c r="HC35" s="330"/>
      <c r="HM35" s="330"/>
      <c r="HW35" s="330"/>
    </row>
    <row r="36" s="3" customFormat="true" x14ac:dyDescent="0.25">
      <c r="A36" s="330"/>
      <c r="K36" s="330"/>
      <c r="U36" s="330"/>
      <c r="AE36" s="330"/>
      <c r="AO36" s="330"/>
      <c r="AY36" s="330"/>
      <c r="AZ36" s="330"/>
      <c r="BA36" s="330"/>
      <c r="BB36" s="330"/>
      <c r="BC36" s="330"/>
      <c r="BD36" s="330"/>
      <c r="BE36" s="330"/>
      <c r="BF36" s="330"/>
      <c r="BI36" s="330"/>
      <c r="BS36" s="330"/>
      <c r="CC36" s="330"/>
      <c r="CM36" s="330"/>
      <c r="CW36" s="330"/>
      <c r="DG36" s="330"/>
      <c r="DQ36" s="330"/>
      <c r="EA36" s="330"/>
      <c r="EK36" s="330"/>
      <c r="EU36" s="330"/>
      <c r="FE36" s="330"/>
      <c r="FO36" s="330"/>
      <c r="FY36" s="330"/>
      <c r="GI36" s="330"/>
      <c r="GS36" s="330"/>
      <c r="HC36" s="330"/>
      <c r="HM36" s="330"/>
      <c r="HW36" s="330"/>
    </row>
    <row r="37" s="3" customFormat="true" x14ac:dyDescent="0.25">
      <c r="A37" s="330"/>
      <c r="K37" s="330"/>
      <c r="U37" s="330"/>
      <c r="AE37" s="330"/>
      <c r="AO37" s="330"/>
      <c r="AY37" s="330"/>
      <c r="AZ37" s="330"/>
      <c r="BA37" s="330"/>
      <c r="BB37" s="330"/>
      <c r="BC37" s="330"/>
      <c r="BD37" s="330"/>
      <c r="BE37" s="330"/>
      <c r="BF37" s="330"/>
      <c r="BI37" s="330"/>
      <c r="BS37" s="330"/>
      <c r="CC37" s="330"/>
      <c r="CM37" s="330"/>
      <c r="CW37" s="330"/>
      <c r="DG37" s="330"/>
      <c r="DQ37" s="330"/>
      <c r="EA37" s="330"/>
      <c r="EK37" s="330"/>
      <c r="EU37" s="330"/>
      <c r="FE37" s="330"/>
      <c r="FO37" s="330"/>
      <c r="FY37" s="330"/>
      <c r="GI37" s="330"/>
      <c r="GS37" s="330"/>
      <c r="HC37" s="330"/>
      <c r="HM37" s="330"/>
      <c r="HW37" s="330"/>
    </row>
    <row r="38" s="3" customFormat="true" x14ac:dyDescent="0.25">
      <c r="A38" s="330"/>
      <c r="K38" s="330"/>
      <c r="U38" s="330"/>
      <c r="AE38" s="330"/>
      <c r="AO38" s="330"/>
      <c r="AY38" s="330"/>
      <c r="AZ38" s="330"/>
      <c r="BA38" s="330"/>
      <c r="BB38" s="330"/>
      <c r="BC38" s="330"/>
      <c r="BD38" s="330"/>
      <c r="BE38" s="330"/>
      <c r="BF38" s="330"/>
      <c r="BI38" s="330"/>
      <c r="BS38" s="330"/>
      <c r="CC38" s="330"/>
      <c r="CM38" s="330"/>
      <c r="CW38" s="330"/>
      <c r="DG38" s="330"/>
      <c r="DQ38" s="330"/>
      <c r="EA38" s="330"/>
      <c r="EK38" s="330"/>
      <c r="EU38" s="330"/>
      <c r="FE38" s="330"/>
      <c r="FO38" s="330"/>
      <c r="FY38" s="330"/>
      <c r="GI38" s="330"/>
      <c r="GS38" s="330"/>
      <c r="HC38" s="330"/>
      <c r="HM38" s="330"/>
      <c r="HW38" s="330"/>
    </row>
    <row r="39" s="3" customFormat="true" x14ac:dyDescent="0.25">
      <c r="A39" s="330"/>
      <c r="K39" s="330"/>
      <c r="U39" s="330"/>
      <c r="AE39" s="330"/>
      <c r="AO39" s="330"/>
      <c r="AY39" s="330"/>
      <c r="AZ39" s="330"/>
      <c r="BA39" s="330"/>
      <c r="BB39" s="330"/>
      <c r="BC39" s="330"/>
      <c r="BD39" s="330"/>
      <c r="BE39" s="330"/>
      <c r="BF39" s="330"/>
      <c r="BI39" s="330"/>
      <c r="BS39" s="330"/>
      <c r="CC39" s="330"/>
      <c r="CM39" s="330"/>
      <c r="CW39" s="330"/>
      <c r="DG39" s="330"/>
      <c r="DQ39" s="330"/>
      <c r="EA39" s="330"/>
      <c r="EK39" s="330"/>
      <c r="EU39" s="330"/>
      <c r="FE39" s="330"/>
      <c r="FO39" s="330"/>
      <c r="FY39" s="330"/>
      <c r="GI39" s="330"/>
      <c r="GS39" s="330"/>
      <c r="HC39" s="330"/>
      <c r="HM39" s="330"/>
      <c r="HW39" s="330"/>
    </row>
    <row r="40" s="3" customFormat="true" x14ac:dyDescent="0.25">
      <c r="A40" s="330"/>
      <c r="K40" s="330"/>
      <c r="U40" s="330"/>
      <c r="AE40" s="330"/>
      <c r="AO40" s="330"/>
      <c r="AY40" s="330"/>
      <c r="AZ40" s="330"/>
      <c r="BA40" s="330"/>
      <c r="BB40" s="330"/>
      <c r="BC40" s="330"/>
      <c r="BD40" s="330"/>
      <c r="BE40" s="330"/>
      <c r="BF40" s="330"/>
      <c r="BI40" s="330"/>
      <c r="BS40" s="330"/>
      <c r="CC40" s="330"/>
      <c r="CM40" s="330"/>
      <c r="CW40" s="330"/>
      <c r="DG40" s="330"/>
      <c r="DQ40" s="330"/>
      <c r="EA40" s="330"/>
      <c r="EK40" s="330"/>
      <c r="EU40" s="330"/>
      <c r="FE40" s="330"/>
      <c r="FO40" s="330"/>
      <c r="FY40" s="330"/>
      <c r="GI40" s="330"/>
      <c r="GS40" s="330"/>
      <c r="HC40" s="330"/>
      <c r="HM40" s="330"/>
      <c r="HW40" s="330"/>
    </row>
    <row r="41" s="3" customFormat="true" x14ac:dyDescent="0.25">
      <c r="A41" s="330"/>
      <c r="K41" s="330"/>
      <c r="U41" s="330"/>
      <c r="AE41" s="330"/>
      <c r="AO41" s="330"/>
      <c r="AY41" s="330"/>
      <c r="AZ41" s="330"/>
      <c r="BA41" s="330"/>
      <c r="BB41" s="330"/>
      <c r="BC41" s="330"/>
      <c r="BD41" s="330"/>
      <c r="BE41" s="330"/>
      <c r="BF41" s="330"/>
      <c r="BI41" s="330"/>
      <c r="BS41" s="330"/>
      <c r="CC41" s="330"/>
      <c r="CM41" s="330"/>
      <c r="CW41" s="330"/>
      <c r="DG41" s="330"/>
      <c r="DQ41" s="330"/>
      <c r="EA41" s="330"/>
      <c r="EK41" s="330"/>
      <c r="EU41" s="330"/>
      <c r="FE41" s="330"/>
      <c r="FO41" s="330"/>
      <c r="FY41" s="330"/>
      <c r="GI41" s="330"/>
      <c r="GS41" s="330"/>
      <c r="HC41" s="330"/>
      <c r="HM41" s="330"/>
      <c r="HW41" s="330"/>
    </row>
    <row r="42" s="3" customFormat="true" x14ac:dyDescent="0.25">
      <c r="A42" s="330"/>
      <c r="K42" s="330"/>
      <c r="U42" s="330"/>
      <c r="AE42" s="330"/>
      <c r="AO42" s="330"/>
      <c r="AY42" s="330"/>
      <c r="AZ42" s="330"/>
      <c r="BA42" s="330"/>
      <c r="BB42" s="330"/>
      <c r="BC42" s="330"/>
      <c r="BD42" s="330"/>
      <c r="BE42" s="330"/>
      <c r="BF42" s="330"/>
      <c r="BI42" s="330"/>
      <c r="BS42" s="330"/>
      <c r="CC42" s="330"/>
      <c r="CM42" s="330"/>
      <c r="CW42" s="330"/>
      <c r="DG42" s="330"/>
      <c r="DQ42" s="330"/>
      <c r="EA42" s="330"/>
      <c r="EK42" s="330"/>
      <c r="EU42" s="330"/>
      <c r="FE42" s="330"/>
      <c r="FO42" s="330"/>
      <c r="FY42" s="330"/>
      <c r="GI42" s="330"/>
      <c r="GS42" s="330"/>
      <c r="HC42" s="330"/>
      <c r="HM42" s="330"/>
      <c r="HW42" s="330"/>
    </row>
    <row r="43" s="3" customFormat="true" x14ac:dyDescent="0.25">
      <c r="A43" s="330"/>
      <c r="K43" s="330"/>
      <c r="U43" s="330"/>
      <c r="AE43" s="330"/>
      <c r="AO43" s="330"/>
      <c r="AY43" s="330"/>
      <c r="AZ43" s="330"/>
      <c r="BA43" s="330"/>
      <c r="BB43" s="330"/>
      <c r="BC43" s="330"/>
      <c r="BD43" s="330"/>
      <c r="BE43" s="330"/>
      <c r="BF43" s="330"/>
      <c r="BI43" s="330"/>
      <c r="BS43" s="330"/>
      <c r="CC43" s="330"/>
      <c r="CM43" s="330"/>
      <c r="CW43" s="330"/>
      <c r="DG43" s="330"/>
      <c r="DQ43" s="330"/>
      <c r="EA43" s="330"/>
      <c r="EK43" s="330"/>
      <c r="EU43" s="330"/>
      <c r="FE43" s="330"/>
      <c r="FO43" s="330"/>
      <c r="FY43" s="330"/>
      <c r="GI43" s="330"/>
      <c r="GS43" s="330"/>
      <c r="HC43" s="330"/>
      <c r="HM43" s="330"/>
      <c r="HW43" s="330"/>
    </row>
    <row r="44" s="3" customFormat="true" x14ac:dyDescent="0.25">
      <c r="A44" s="330"/>
      <c r="K44" s="330"/>
      <c r="U44" s="330"/>
      <c r="AE44" s="330"/>
      <c r="AO44" s="330"/>
      <c r="AY44" s="330"/>
      <c r="AZ44" s="330"/>
      <c r="BA44" s="330"/>
      <c r="BB44" s="330"/>
      <c r="BC44" s="330"/>
      <c r="BD44" s="330"/>
      <c r="BE44" s="330"/>
      <c r="BF44" s="330"/>
      <c r="BI44" s="330"/>
      <c r="BS44" s="330"/>
      <c r="CC44" s="330"/>
      <c r="CM44" s="330"/>
      <c r="CW44" s="330"/>
      <c r="DG44" s="330"/>
      <c r="DQ44" s="330"/>
      <c r="EA44" s="330"/>
      <c r="EK44" s="330"/>
      <c r="EU44" s="330"/>
      <c r="FE44" s="330"/>
      <c r="FO44" s="330"/>
      <c r="FY44" s="330"/>
      <c r="GI44" s="330"/>
      <c r="GS44" s="330"/>
      <c r="HC44" s="330"/>
      <c r="HM44" s="330"/>
      <c r="HW44" s="330"/>
    </row>
    <row r="45" s="3" customFormat="true" x14ac:dyDescent="0.25">
      <c r="A45" s="330"/>
      <c r="K45" s="330"/>
      <c r="U45" s="330"/>
      <c r="AE45" s="330"/>
      <c r="AO45" s="330"/>
      <c r="AY45" s="330"/>
      <c r="AZ45" s="330"/>
      <c r="BA45" s="330"/>
      <c r="BB45" s="330"/>
      <c r="BC45" s="330"/>
      <c r="BD45" s="330"/>
      <c r="BE45" s="330"/>
      <c r="BF45" s="330"/>
      <c r="BI45" s="330"/>
      <c r="BS45" s="330"/>
      <c r="CC45" s="330"/>
      <c r="CM45" s="330"/>
      <c r="CW45" s="330"/>
      <c r="DG45" s="330"/>
      <c r="DQ45" s="330"/>
      <c r="EA45" s="330"/>
      <c r="EK45" s="330"/>
      <c r="EU45" s="330"/>
      <c r="FE45" s="330"/>
      <c r="FO45" s="330"/>
      <c r="FY45" s="330"/>
      <c r="GI45" s="330"/>
      <c r="GS45" s="330"/>
      <c r="HC45" s="330"/>
      <c r="HM45" s="330"/>
      <c r="HW45" s="330"/>
    </row>
    <row r="46" s="3" customFormat="true" x14ac:dyDescent="0.25">
      <c r="A46" s="330"/>
      <c r="K46" s="330"/>
      <c r="U46" s="330"/>
      <c r="AE46" s="330"/>
      <c r="AO46" s="330"/>
      <c r="AY46" s="330"/>
      <c r="AZ46" s="330"/>
      <c r="BA46" s="330"/>
      <c r="BB46" s="330"/>
      <c r="BC46" s="330"/>
      <c r="BD46" s="330"/>
      <c r="BE46" s="330"/>
      <c r="BF46" s="330"/>
      <c r="BI46" s="330"/>
      <c r="BS46" s="330"/>
      <c r="CC46" s="330"/>
      <c r="CM46" s="330"/>
      <c r="CW46" s="330"/>
      <c r="DG46" s="330"/>
      <c r="DQ46" s="330"/>
      <c r="EA46" s="330"/>
      <c r="EK46" s="330"/>
      <c r="EU46" s="330"/>
      <c r="FE46" s="330"/>
      <c r="FO46" s="330"/>
      <c r="FY46" s="330"/>
      <c r="GI46" s="330"/>
      <c r="GS46" s="330"/>
      <c r="HC46" s="330"/>
      <c r="HM46" s="330"/>
      <c r="HW46" s="330"/>
    </row>
    <row r="47" s="3" customFormat="true" x14ac:dyDescent="0.25">
      <c r="A47" s="330"/>
      <c r="K47" s="330"/>
      <c r="U47" s="330"/>
      <c r="AE47" s="330"/>
      <c r="AO47" s="330"/>
      <c r="AY47" s="330"/>
      <c r="AZ47" s="330"/>
      <c r="BA47" s="330"/>
      <c r="BB47" s="330"/>
      <c r="BC47" s="330"/>
      <c r="BD47" s="330"/>
      <c r="BE47" s="330"/>
      <c r="BF47" s="330"/>
      <c r="BI47" s="330"/>
      <c r="BS47" s="330"/>
      <c r="CC47" s="330"/>
      <c r="CM47" s="330"/>
      <c r="CW47" s="330"/>
      <c r="DG47" s="330"/>
      <c r="DQ47" s="330"/>
      <c r="EA47" s="330"/>
      <c r="EK47" s="330"/>
      <c r="EU47" s="330"/>
      <c r="FE47" s="330"/>
      <c r="FO47" s="330"/>
      <c r="FY47" s="330"/>
      <c r="GI47" s="330"/>
      <c r="GS47" s="330"/>
      <c r="HC47" s="330"/>
      <c r="HM47" s="330"/>
      <c r="HW47" s="330"/>
    </row>
    <row r="48" s="3" customFormat="true" x14ac:dyDescent="0.25">
      <c r="A48" s="330"/>
      <c r="K48" s="330"/>
      <c r="U48" s="330"/>
      <c r="AE48" s="330"/>
      <c r="AO48" s="330"/>
      <c r="AY48" s="330"/>
      <c r="AZ48" s="330"/>
      <c r="BA48" s="330"/>
      <c r="BB48" s="330"/>
      <c r="BC48" s="330"/>
      <c r="BD48" s="330"/>
      <c r="BE48" s="330"/>
      <c r="BF48" s="330"/>
      <c r="BI48" s="330"/>
      <c r="BS48" s="330"/>
      <c r="CC48" s="330"/>
      <c r="CM48" s="330"/>
      <c r="CW48" s="330"/>
      <c r="DG48" s="330"/>
      <c r="DQ48" s="330"/>
      <c r="EA48" s="330"/>
      <c r="EK48" s="330"/>
      <c r="EU48" s="330"/>
      <c r="FE48" s="330"/>
      <c r="FO48" s="330"/>
      <c r="FY48" s="330"/>
      <c r="GI48" s="330"/>
      <c r="GS48" s="330"/>
      <c r="HC48" s="330"/>
      <c r="HM48" s="330"/>
      <c r="HW48" s="330"/>
    </row>
    <row r="49" s="3" customFormat="true" x14ac:dyDescent="0.25">
      <c r="A49" s="330"/>
      <c r="K49" s="330"/>
      <c r="U49" s="330"/>
      <c r="AE49" s="330"/>
      <c r="AO49" s="330"/>
      <c r="AY49" s="330"/>
      <c r="AZ49" s="330"/>
      <c r="BA49" s="330"/>
      <c r="BB49" s="330"/>
      <c r="BC49" s="330"/>
      <c r="BD49" s="330"/>
      <c r="BE49" s="330"/>
      <c r="BF49" s="330"/>
      <c r="BI49" s="330"/>
      <c r="BS49" s="330"/>
      <c r="CC49" s="330"/>
      <c r="CM49" s="330"/>
      <c r="CW49" s="330"/>
      <c r="DG49" s="330"/>
      <c r="DQ49" s="330"/>
      <c r="EA49" s="330"/>
      <c r="EK49" s="330"/>
      <c r="EU49" s="330"/>
      <c r="FE49" s="330"/>
      <c r="FO49" s="330"/>
      <c r="FY49" s="330"/>
      <c r="GI49" s="330"/>
      <c r="GS49" s="330"/>
      <c r="HC49" s="330"/>
      <c r="HM49" s="330"/>
      <c r="HW49" s="330"/>
    </row>
    <row r="50" s="3" customFormat="true" x14ac:dyDescent="0.25">
      <c r="A50" s="330"/>
      <c r="K50" s="330"/>
      <c r="U50" s="330"/>
      <c r="AE50" s="330"/>
      <c r="AO50" s="330"/>
      <c r="AY50" s="330"/>
      <c r="AZ50" s="330"/>
      <c r="BA50" s="330"/>
      <c r="BB50" s="330"/>
      <c r="BC50" s="330"/>
      <c r="BD50" s="330"/>
      <c r="BE50" s="330"/>
      <c r="BF50" s="330"/>
      <c r="BI50" s="330"/>
      <c r="BS50" s="330"/>
      <c r="CC50" s="330"/>
      <c r="CM50" s="330"/>
      <c r="CW50" s="330"/>
      <c r="DG50" s="330"/>
      <c r="DQ50" s="330"/>
      <c r="EA50" s="330"/>
      <c r="EK50" s="330"/>
      <c r="EU50" s="330"/>
      <c r="FE50" s="330"/>
      <c r="FO50" s="330"/>
      <c r="FY50" s="330"/>
      <c r="GI50" s="330"/>
      <c r="GS50" s="330"/>
      <c r="HC50" s="330"/>
      <c r="HM50" s="330"/>
      <c r="HW50" s="330"/>
    </row>
    <row r="51" s="3" customFormat="true" x14ac:dyDescent="0.25">
      <c r="A51" s="330"/>
      <c r="K51" s="330"/>
      <c r="U51" s="330"/>
      <c r="AE51" s="330"/>
      <c r="AO51" s="330"/>
      <c r="AY51" s="330"/>
      <c r="AZ51" s="330"/>
      <c r="BA51" s="330"/>
      <c r="BB51" s="330"/>
      <c r="BC51" s="330"/>
      <c r="BD51" s="330"/>
      <c r="BE51" s="330"/>
      <c r="BF51" s="330"/>
      <c r="BI51" s="330"/>
      <c r="BS51" s="330"/>
      <c r="CC51" s="330"/>
      <c r="CM51" s="330"/>
      <c r="CW51" s="330"/>
      <c r="DG51" s="330"/>
      <c r="DQ51" s="330"/>
      <c r="EA51" s="330"/>
      <c r="EK51" s="330"/>
      <c r="EU51" s="330"/>
      <c r="FE51" s="330"/>
      <c r="FO51" s="330"/>
      <c r="FY51" s="330"/>
      <c r="GI51" s="330"/>
      <c r="GS51" s="330"/>
      <c r="HC51" s="330"/>
      <c r="HM51" s="330"/>
      <c r="HW51" s="330"/>
    </row>
    <row r="52" s="3" customFormat="true" x14ac:dyDescent="0.25">
      <c r="A52" s="330"/>
      <c r="K52" s="330"/>
      <c r="U52" s="330"/>
      <c r="AE52" s="330"/>
      <c r="AO52" s="330"/>
      <c r="AY52" s="330"/>
      <c r="AZ52" s="330"/>
      <c r="BA52" s="330"/>
      <c r="BB52" s="330"/>
      <c r="BC52" s="330"/>
      <c r="BD52" s="330"/>
      <c r="BE52" s="330"/>
      <c r="BF52" s="330"/>
      <c r="BI52" s="330"/>
      <c r="BS52" s="330"/>
      <c r="CC52" s="330"/>
      <c r="CM52" s="330"/>
      <c r="CW52" s="330"/>
      <c r="DG52" s="330"/>
      <c r="DQ52" s="330"/>
      <c r="EA52" s="330"/>
      <c r="EK52" s="330"/>
      <c r="EU52" s="330"/>
      <c r="FE52" s="330"/>
      <c r="FO52" s="330"/>
      <c r="FY52" s="330"/>
      <c r="GI52" s="330"/>
      <c r="GS52" s="330"/>
      <c r="HC52" s="330"/>
      <c r="HM52" s="330"/>
      <c r="HW52" s="330"/>
    </row>
    <row r="53" s="3" customFormat="true" x14ac:dyDescent="0.25">
      <c r="A53" s="330"/>
      <c r="K53" s="330"/>
      <c r="U53" s="330"/>
      <c r="AE53" s="330"/>
      <c r="AO53" s="330"/>
      <c r="AY53" s="330"/>
      <c r="AZ53" s="330"/>
      <c r="BA53" s="330"/>
      <c r="BB53" s="330"/>
      <c r="BC53" s="330"/>
      <c r="BD53" s="330"/>
      <c r="BE53" s="330"/>
      <c r="BF53" s="330"/>
      <c r="BI53" s="330"/>
      <c r="BS53" s="330"/>
      <c r="CC53" s="330"/>
      <c r="CM53" s="330"/>
      <c r="CW53" s="330"/>
      <c r="DG53" s="330"/>
      <c r="DQ53" s="330"/>
      <c r="EA53" s="330"/>
      <c r="EK53" s="330"/>
      <c r="EU53" s="330"/>
      <c r="FE53" s="330"/>
      <c r="FO53" s="330"/>
      <c r="FY53" s="330"/>
      <c r="GI53" s="330"/>
      <c r="GS53" s="330"/>
      <c r="HC53" s="330"/>
      <c r="HM53" s="330"/>
      <c r="HW53" s="330"/>
    </row>
    <row r="54" s="3" customFormat="true" x14ac:dyDescent="0.25">
      <c r="A54" s="330"/>
      <c r="K54" s="330"/>
      <c r="U54" s="330"/>
      <c r="AE54" s="330"/>
      <c r="AO54" s="330"/>
      <c r="AY54" s="330"/>
      <c r="AZ54" s="330"/>
      <c r="BA54" s="330"/>
      <c r="BB54" s="330"/>
      <c r="BC54" s="330"/>
      <c r="BD54" s="330"/>
      <c r="BE54" s="330"/>
      <c r="BF54" s="330"/>
      <c r="BI54" s="330"/>
      <c r="BS54" s="330"/>
      <c r="CC54" s="330"/>
      <c r="CM54" s="330"/>
      <c r="CW54" s="330"/>
      <c r="DG54" s="330"/>
      <c r="DQ54" s="330"/>
      <c r="EA54" s="330"/>
      <c r="EK54" s="330"/>
      <c r="EU54" s="330"/>
      <c r="FE54" s="330"/>
      <c r="FO54" s="330"/>
      <c r="FY54" s="330"/>
      <c r="GI54" s="330"/>
      <c r="GS54" s="330"/>
      <c r="HC54" s="330"/>
      <c r="HM54" s="330"/>
      <c r="HW54" s="330"/>
    </row>
    <row r="55" s="3" customFormat="true" x14ac:dyDescent="0.25">
      <c r="A55" s="330"/>
      <c r="K55" s="330"/>
      <c r="U55" s="330"/>
      <c r="AE55" s="330"/>
      <c r="AO55" s="330"/>
      <c r="AY55" s="330"/>
      <c r="AZ55" s="330"/>
      <c r="BA55" s="330"/>
      <c r="BB55" s="330"/>
      <c r="BC55" s="330"/>
      <c r="BD55" s="330"/>
      <c r="BE55" s="330"/>
      <c r="BF55" s="330"/>
      <c r="BI55" s="330"/>
      <c r="BS55" s="330"/>
      <c r="CC55" s="330"/>
      <c r="CM55" s="330"/>
      <c r="CW55" s="330"/>
      <c r="DG55" s="330"/>
      <c r="DQ55" s="330"/>
      <c r="EA55" s="330"/>
      <c r="EK55" s="330"/>
      <c r="EU55" s="330"/>
      <c r="FE55" s="330"/>
      <c r="FO55" s="330"/>
      <c r="FY55" s="330"/>
      <c r="GI55" s="330"/>
      <c r="GS55" s="330"/>
      <c r="HC55" s="330"/>
      <c r="HM55" s="330"/>
      <c r="HW55" s="330"/>
    </row>
    <row r="56" s="3" customFormat="true" x14ac:dyDescent="0.25">
      <c r="A56" s="330"/>
      <c r="K56" s="330"/>
      <c r="U56" s="330"/>
      <c r="AE56" s="330"/>
      <c r="AO56" s="330"/>
      <c r="AY56" s="330"/>
      <c r="AZ56" s="330"/>
      <c r="BA56" s="330"/>
      <c r="BB56" s="330"/>
      <c r="BC56" s="330"/>
      <c r="BD56" s="330"/>
      <c r="BE56" s="330"/>
      <c r="BF56" s="330"/>
      <c r="BI56" s="330"/>
      <c r="BS56" s="330"/>
      <c r="CC56" s="330"/>
      <c r="CM56" s="330"/>
      <c r="CW56" s="330"/>
      <c r="DG56" s="330"/>
      <c r="DQ56" s="330"/>
      <c r="EA56" s="330"/>
      <c r="EK56" s="330"/>
      <c r="EU56" s="330"/>
      <c r="FE56" s="330"/>
      <c r="FO56" s="330"/>
      <c r="FY56" s="330"/>
      <c r="GI56" s="330"/>
      <c r="GS56" s="330"/>
      <c r="HC56" s="330"/>
      <c r="HM56" s="330"/>
      <c r="HW56" s="330"/>
    </row>
    <row r="57" s="3" customFormat="true" x14ac:dyDescent="0.25">
      <c r="A57" s="330"/>
      <c r="K57" s="330"/>
      <c r="U57" s="330"/>
      <c r="AE57" s="330"/>
      <c r="AO57" s="330"/>
      <c r="AY57" s="330"/>
      <c r="AZ57" s="330"/>
      <c r="BA57" s="330"/>
      <c r="BB57" s="330"/>
      <c r="BC57" s="330"/>
      <c r="BD57" s="330"/>
      <c r="BE57" s="330"/>
      <c r="BF57" s="330"/>
      <c r="BI57" s="330"/>
      <c r="BS57" s="330"/>
      <c r="CC57" s="330"/>
      <c r="CM57" s="330"/>
      <c r="CW57" s="330"/>
      <c r="DG57" s="330"/>
      <c r="DQ57" s="330"/>
      <c r="EA57" s="330"/>
      <c r="EK57" s="330"/>
      <c r="EU57" s="330"/>
      <c r="FE57" s="330"/>
      <c r="FO57" s="330"/>
      <c r="FY57" s="330"/>
      <c r="GI57" s="330"/>
      <c r="GS57" s="330"/>
      <c r="HC57" s="330"/>
      <c r="HM57" s="330"/>
      <c r="HW57" s="330"/>
    </row>
    <row r="58" s="3" customFormat="true" x14ac:dyDescent="0.25">
      <c r="A58" s="330"/>
      <c r="K58" s="330"/>
      <c r="U58" s="330"/>
      <c r="AE58" s="330"/>
      <c r="AO58" s="330"/>
      <c r="AY58" s="330"/>
      <c r="AZ58" s="330"/>
      <c r="BA58" s="330"/>
      <c r="BB58" s="330"/>
      <c r="BC58" s="330"/>
      <c r="BD58" s="330"/>
      <c r="BE58" s="330"/>
      <c r="BF58" s="330"/>
      <c r="BI58" s="330"/>
      <c r="BS58" s="330"/>
      <c r="CC58" s="330"/>
      <c r="CM58" s="330"/>
      <c r="CW58" s="330"/>
      <c r="DG58" s="330"/>
      <c r="DQ58" s="330"/>
      <c r="EA58" s="330"/>
      <c r="EK58" s="330"/>
      <c r="EU58" s="330"/>
      <c r="FE58" s="330"/>
      <c r="FO58" s="330"/>
      <c r="FY58" s="330"/>
      <c r="GI58" s="330"/>
      <c r="GS58" s="330"/>
      <c r="HC58" s="330"/>
      <c r="HM58" s="330"/>
      <c r="HW58" s="330"/>
    </row>
    <row r="59" s="3" customFormat="true" x14ac:dyDescent="0.25">
      <c r="A59" s="330"/>
      <c r="K59" s="330"/>
      <c r="U59" s="330"/>
      <c r="AE59" s="330"/>
      <c r="AO59" s="330"/>
      <c r="AY59" s="330"/>
      <c r="AZ59" s="330"/>
      <c r="BA59" s="330"/>
      <c r="BB59" s="330"/>
      <c r="BC59" s="330"/>
      <c r="BD59" s="330"/>
      <c r="BE59" s="330"/>
      <c r="BF59" s="330"/>
      <c r="BI59" s="330"/>
      <c r="BS59" s="330"/>
      <c r="CC59" s="330"/>
      <c r="CM59" s="330"/>
      <c r="CW59" s="330"/>
      <c r="DG59" s="330"/>
      <c r="DQ59" s="330"/>
      <c r="EA59" s="330"/>
      <c r="EK59" s="330"/>
      <c r="EU59" s="330"/>
      <c r="FE59" s="330"/>
      <c r="FO59" s="330"/>
      <c r="FY59" s="330"/>
      <c r="GI59" s="330"/>
      <c r="GS59" s="330"/>
      <c r="HC59" s="330"/>
      <c r="HM59" s="330"/>
      <c r="HW59" s="330"/>
    </row>
    <row r="60" s="3" customFormat="true" x14ac:dyDescent="0.25">
      <c r="A60" s="330"/>
      <c r="K60" s="330"/>
      <c r="U60" s="330"/>
      <c r="AE60" s="330"/>
      <c r="AO60" s="330"/>
      <c r="AY60" s="330"/>
      <c r="AZ60" s="330"/>
      <c r="BA60" s="330"/>
      <c r="BB60" s="330"/>
      <c r="BC60" s="330"/>
      <c r="BD60" s="330"/>
      <c r="BE60" s="330"/>
      <c r="BF60" s="330"/>
      <c r="BI60" s="330"/>
      <c r="BS60" s="330"/>
      <c r="CC60" s="330"/>
      <c r="CM60" s="330"/>
      <c r="CW60" s="330"/>
      <c r="DG60" s="330"/>
      <c r="DQ60" s="330"/>
      <c r="EA60" s="330"/>
      <c r="EK60" s="330"/>
      <c r="EU60" s="330"/>
      <c r="FE60" s="330"/>
      <c r="FO60" s="330"/>
      <c r="FY60" s="330"/>
      <c r="GI60" s="330"/>
      <c r="GS60" s="330"/>
      <c r="HC60" s="330"/>
      <c r="HM60" s="330"/>
      <c r="HW60" s="330"/>
    </row>
    <row r="61" s="3" customFormat="true" x14ac:dyDescent="0.25">
      <c r="A61" s="330"/>
      <c r="K61" s="330"/>
      <c r="U61" s="330"/>
      <c r="AE61" s="330"/>
      <c r="AO61" s="330"/>
      <c r="AY61" s="330"/>
      <c r="AZ61" s="330"/>
      <c r="BA61" s="330"/>
      <c r="BB61" s="330"/>
      <c r="BC61" s="330"/>
      <c r="BD61" s="330"/>
      <c r="BE61" s="330"/>
      <c r="BF61" s="330"/>
      <c r="BI61" s="330"/>
      <c r="BS61" s="330"/>
      <c r="CC61" s="330"/>
      <c r="CM61" s="330"/>
      <c r="CW61" s="330"/>
      <c r="DG61" s="330"/>
      <c r="DQ61" s="330"/>
      <c r="EA61" s="330"/>
      <c r="EK61" s="330"/>
      <c r="EU61" s="330"/>
      <c r="FE61" s="330"/>
      <c r="FO61" s="330"/>
      <c r="FY61" s="330"/>
      <c r="GI61" s="330"/>
      <c r="GS61" s="330"/>
      <c r="HC61" s="330"/>
      <c r="HM61" s="330"/>
      <c r="HW61" s="330"/>
    </row>
    <row r="62" s="3" customFormat="true" x14ac:dyDescent="0.25">
      <c r="A62" s="330"/>
      <c r="K62" s="330"/>
      <c r="U62" s="330"/>
      <c r="AE62" s="330"/>
      <c r="AO62" s="330"/>
      <c r="AY62" s="330"/>
      <c r="AZ62" s="330"/>
      <c r="BA62" s="330"/>
      <c r="BB62" s="330"/>
      <c r="BC62" s="330"/>
      <c r="BD62" s="330"/>
      <c r="BE62" s="330"/>
      <c r="BF62" s="330"/>
      <c r="BI62" s="330"/>
      <c r="BS62" s="330"/>
      <c r="CC62" s="330"/>
      <c r="CM62" s="330"/>
      <c r="CW62" s="330"/>
      <c r="DG62" s="330"/>
      <c r="DQ62" s="330"/>
      <c r="EA62" s="330"/>
      <c r="EK62" s="330"/>
      <c r="EU62" s="330"/>
      <c r="FE62" s="330"/>
      <c r="FO62" s="330"/>
      <c r="FY62" s="330"/>
      <c r="GI62" s="330"/>
      <c r="GS62" s="330"/>
      <c r="HC62" s="330"/>
      <c r="HM62" s="330"/>
      <c r="HW62" s="330"/>
    </row>
    <row r="63" s="3" customFormat="true" x14ac:dyDescent="0.25">
      <c r="A63" s="330"/>
      <c r="K63" s="330"/>
      <c r="U63" s="330"/>
      <c r="AE63" s="330"/>
      <c r="AO63" s="330"/>
      <c r="AY63" s="330"/>
      <c r="AZ63" s="330"/>
      <c r="BA63" s="330"/>
      <c r="BB63" s="330"/>
      <c r="BC63" s="330"/>
      <c r="BD63" s="330"/>
      <c r="BE63" s="330"/>
      <c r="BF63" s="330"/>
      <c r="BI63" s="330"/>
      <c r="BS63" s="330"/>
      <c r="CC63" s="330"/>
      <c r="CM63" s="330"/>
      <c r="CW63" s="330"/>
      <c r="DG63" s="330"/>
      <c r="DQ63" s="330"/>
      <c r="EA63" s="330"/>
      <c r="EK63" s="330"/>
      <c r="EU63" s="330"/>
      <c r="FE63" s="330"/>
      <c r="FO63" s="330"/>
      <c r="FY63" s="330"/>
      <c r="GI63" s="330"/>
      <c r="GS63" s="330"/>
      <c r="HC63" s="330"/>
      <c r="HM63" s="330"/>
      <c r="HW63" s="330"/>
    </row>
    <row r="64" s="3" customFormat="true" x14ac:dyDescent="0.25">
      <c r="A64" s="330"/>
      <c r="K64" s="330"/>
      <c r="U64" s="330"/>
      <c r="AE64" s="330"/>
      <c r="AO64" s="330"/>
      <c r="AY64" s="330"/>
      <c r="AZ64" s="330"/>
      <c r="BA64" s="330"/>
      <c r="BB64" s="330"/>
      <c r="BC64" s="330"/>
      <c r="BD64" s="330"/>
      <c r="BE64" s="330"/>
      <c r="BF64" s="330"/>
      <c r="BI64" s="330"/>
      <c r="BS64" s="330"/>
      <c r="CC64" s="330"/>
      <c r="CM64" s="330"/>
      <c r="CW64" s="330"/>
      <c r="DG64" s="330"/>
      <c r="DQ64" s="330"/>
      <c r="EA64" s="330"/>
      <c r="EK64" s="330"/>
      <c r="EU64" s="330"/>
      <c r="FE64" s="330"/>
      <c r="FO64" s="330"/>
      <c r="FY64" s="330"/>
      <c r="GI64" s="330"/>
      <c r="GS64" s="330"/>
      <c r="HC64" s="330"/>
      <c r="HM64" s="330"/>
      <c r="HW64" s="330"/>
    </row>
    <row r="65" s="3" customFormat="true" x14ac:dyDescent="0.25">
      <c r="A65" s="330"/>
      <c r="K65" s="330"/>
      <c r="U65" s="330"/>
      <c r="AE65" s="330"/>
      <c r="AO65" s="330"/>
      <c r="AY65" s="330"/>
      <c r="AZ65" s="330"/>
      <c r="BA65" s="330"/>
      <c r="BB65" s="330"/>
      <c r="BC65" s="330"/>
      <c r="BD65" s="330"/>
      <c r="BE65" s="330"/>
      <c r="BF65" s="330"/>
      <c r="BI65" s="330"/>
      <c r="BS65" s="330"/>
      <c r="CC65" s="330"/>
      <c r="CM65" s="330"/>
      <c r="CW65" s="330"/>
      <c r="DG65" s="330"/>
      <c r="DQ65" s="330"/>
      <c r="EA65" s="330"/>
      <c r="EK65" s="330"/>
      <c r="EU65" s="330"/>
      <c r="FE65" s="330"/>
      <c r="FO65" s="330"/>
      <c r="FY65" s="330"/>
      <c r="GI65" s="330"/>
      <c r="GS65" s="330"/>
      <c r="HC65" s="330"/>
      <c r="HM65" s="330"/>
      <c r="HW65" s="330"/>
    </row>
    <row r="66" s="3" customFormat="true" x14ac:dyDescent="0.25">
      <c r="A66" s="330"/>
      <c r="K66" s="330"/>
      <c r="U66" s="330"/>
      <c r="AE66" s="330"/>
      <c r="AO66" s="330"/>
      <c r="AY66" s="330"/>
      <c r="AZ66" s="330"/>
      <c r="BA66" s="330"/>
      <c r="BB66" s="330"/>
      <c r="BC66" s="330"/>
      <c r="BD66" s="330"/>
      <c r="BE66" s="330"/>
      <c r="BF66" s="330"/>
      <c r="BI66" s="330"/>
      <c r="BS66" s="330"/>
      <c r="CC66" s="330"/>
      <c r="CM66" s="330"/>
      <c r="CW66" s="330"/>
      <c r="DG66" s="330"/>
      <c r="DQ66" s="330"/>
      <c r="EA66" s="330"/>
      <c r="EK66" s="330"/>
      <c r="EU66" s="330"/>
      <c r="FE66" s="330"/>
      <c r="FO66" s="330"/>
      <c r="FY66" s="330"/>
      <c r="GI66" s="330"/>
      <c r="GS66" s="330"/>
      <c r="HC66" s="330"/>
      <c r="HM66" s="330"/>
      <c r="HW66" s="330"/>
    </row>
    <row r="67" s="3" customFormat="true" x14ac:dyDescent="0.25">
      <c r="A67" s="330"/>
      <c r="K67" s="330"/>
      <c r="U67" s="330"/>
      <c r="AE67" s="330"/>
      <c r="AO67" s="330"/>
      <c r="AY67" s="330"/>
      <c r="AZ67" s="330"/>
      <c r="BA67" s="330"/>
      <c r="BB67" s="330"/>
      <c r="BC67" s="330"/>
      <c r="BD67" s="330"/>
      <c r="BE67" s="330"/>
      <c r="BF67" s="330"/>
      <c r="BI67" s="330"/>
      <c r="BS67" s="330"/>
      <c r="CC67" s="330"/>
      <c r="CM67" s="330"/>
      <c r="CW67" s="330"/>
      <c r="DG67" s="330"/>
      <c r="DQ67" s="330"/>
      <c r="EA67" s="330"/>
      <c r="EK67" s="330"/>
      <c r="EU67" s="330"/>
      <c r="FE67" s="330"/>
      <c r="FO67" s="330"/>
      <c r="FY67" s="330"/>
      <c r="GI67" s="330"/>
      <c r="GS67" s="330"/>
      <c r="HC67" s="330"/>
      <c r="HM67" s="330"/>
      <c r="HW67" s="330"/>
    </row>
    <row r="68" s="3" customFormat="true" x14ac:dyDescent="0.25">
      <c r="A68" s="330"/>
      <c r="K68" s="330"/>
      <c r="U68" s="330"/>
      <c r="AE68" s="330"/>
      <c r="AO68" s="330"/>
      <c r="AY68" s="330"/>
      <c r="AZ68" s="330"/>
      <c r="BA68" s="330"/>
      <c r="BB68" s="330"/>
      <c r="BC68" s="330"/>
      <c r="BD68" s="330"/>
      <c r="BE68" s="330"/>
      <c r="BF68" s="330"/>
      <c r="BI68" s="330"/>
      <c r="BS68" s="330"/>
      <c r="CC68" s="330"/>
      <c r="CM68" s="330"/>
      <c r="CW68" s="330"/>
      <c r="DG68" s="330"/>
      <c r="DQ68" s="330"/>
      <c r="EA68" s="330"/>
      <c r="EK68" s="330"/>
      <c r="EU68" s="330"/>
      <c r="FE68" s="330"/>
      <c r="FO68" s="330"/>
      <c r="FY68" s="330"/>
      <c r="GI68" s="330"/>
      <c r="GS68" s="330"/>
      <c r="HC68" s="330"/>
      <c r="HM68" s="330"/>
      <c r="HW68" s="330"/>
    </row>
    <row r="69" s="3" customFormat="true" x14ac:dyDescent="0.25">
      <c r="A69" s="330"/>
      <c r="K69" s="330"/>
      <c r="U69" s="330"/>
      <c r="AE69" s="330"/>
      <c r="AO69" s="330"/>
      <c r="AY69" s="330"/>
      <c r="AZ69" s="330"/>
      <c r="BA69" s="330"/>
      <c r="BB69" s="330"/>
      <c r="BC69" s="330"/>
      <c r="BD69" s="330"/>
      <c r="BE69" s="330"/>
      <c r="BF69" s="330"/>
      <c r="BI69" s="330"/>
      <c r="BS69" s="330"/>
      <c r="CC69" s="330"/>
      <c r="CM69" s="330"/>
      <c r="CW69" s="330"/>
      <c r="DG69" s="330"/>
      <c r="DQ69" s="330"/>
      <c r="EA69" s="330"/>
      <c r="EK69" s="330"/>
      <c r="EU69" s="330"/>
      <c r="FE69" s="330"/>
      <c r="FO69" s="330"/>
      <c r="FY69" s="330"/>
      <c r="GI69" s="330"/>
      <c r="GS69" s="330"/>
      <c r="HC69" s="330"/>
      <c r="HM69" s="330"/>
      <c r="HW69" s="330"/>
    </row>
    <row r="70" s="3" customFormat="true" x14ac:dyDescent="0.25">
      <c r="A70" s="330"/>
      <c r="K70" s="330"/>
      <c r="U70" s="330"/>
      <c r="AE70" s="330"/>
      <c r="AO70" s="330"/>
      <c r="AY70" s="330"/>
      <c r="AZ70" s="330"/>
      <c r="BA70" s="330"/>
      <c r="BB70" s="330"/>
      <c r="BC70" s="330"/>
      <c r="BD70" s="330"/>
      <c r="BE70" s="330"/>
      <c r="BF70" s="330"/>
      <c r="BI70" s="330"/>
      <c r="BS70" s="330"/>
      <c r="CC70" s="330"/>
      <c r="CM70" s="330"/>
      <c r="CW70" s="330"/>
      <c r="DG70" s="330"/>
      <c r="DQ70" s="330"/>
      <c r="EA70" s="330"/>
      <c r="EK70" s="330"/>
      <c r="EU70" s="330"/>
      <c r="FE70" s="330"/>
      <c r="FO70" s="330"/>
      <c r="FY70" s="330"/>
      <c r="GI70" s="330"/>
      <c r="GS70" s="330"/>
      <c r="HC70" s="330"/>
      <c r="HM70" s="330"/>
      <c r="HW70" s="330"/>
    </row>
    <row r="71" s="3" customFormat="true" x14ac:dyDescent="0.25">
      <c r="A71" s="330"/>
      <c r="K71" s="330"/>
      <c r="U71" s="330"/>
      <c r="AE71" s="330"/>
      <c r="AO71" s="330"/>
      <c r="AY71" s="330"/>
      <c r="AZ71" s="330"/>
      <c r="BA71" s="330"/>
      <c r="BB71" s="330"/>
      <c r="BC71" s="330"/>
      <c r="BD71" s="330"/>
      <c r="BE71" s="330"/>
      <c r="BF71" s="330"/>
      <c r="BI71" s="330"/>
      <c r="BS71" s="330"/>
      <c r="CC71" s="330"/>
      <c r="CM71" s="330"/>
      <c r="CW71" s="330"/>
      <c r="DG71" s="330"/>
      <c r="DQ71" s="330"/>
      <c r="EA71" s="330"/>
      <c r="EK71" s="330"/>
      <c r="EU71" s="330"/>
      <c r="FE71" s="330"/>
      <c r="FO71" s="330"/>
      <c r="FY71" s="330"/>
      <c r="GI71" s="330"/>
      <c r="GS71" s="330"/>
      <c r="HC71" s="330"/>
      <c r="HM71" s="330"/>
      <c r="HW71" s="330"/>
    </row>
    <row r="72" s="3" customFormat="true" x14ac:dyDescent="0.25">
      <c r="A72" s="330"/>
      <c r="K72" s="330"/>
      <c r="U72" s="330"/>
      <c r="AE72" s="330"/>
      <c r="AO72" s="330"/>
      <c r="AY72" s="330"/>
      <c r="AZ72" s="330"/>
      <c r="BA72" s="330"/>
      <c r="BB72" s="330"/>
      <c r="BC72" s="330"/>
      <c r="BD72" s="330"/>
      <c r="BE72" s="330"/>
      <c r="BF72" s="330"/>
      <c r="BI72" s="330"/>
      <c r="BS72" s="330"/>
      <c r="CC72" s="330"/>
      <c r="CM72" s="330"/>
      <c r="CW72" s="330"/>
      <c r="DG72" s="330"/>
      <c r="DQ72" s="330"/>
      <c r="EA72" s="330"/>
      <c r="EK72" s="330"/>
      <c r="EU72" s="330"/>
      <c r="FE72" s="330"/>
      <c r="FO72" s="330"/>
      <c r="FY72" s="330"/>
      <c r="GI72" s="330"/>
      <c r="GS72" s="330"/>
      <c r="HC72" s="330"/>
      <c r="HM72" s="330"/>
      <c r="HW72" s="330"/>
    </row>
    <row r="73" s="3" customFormat="true" x14ac:dyDescent="0.25">
      <c r="A73" s="330"/>
      <c r="K73" s="330"/>
      <c r="U73" s="330"/>
      <c r="AE73" s="330"/>
      <c r="AO73" s="330"/>
      <c r="AY73" s="330"/>
      <c r="AZ73" s="330"/>
      <c r="BA73" s="330"/>
      <c r="BB73" s="330"/>
      <c r="BC73" s="330"/>
      <c r="BD73" s="330"/>
      <c r="BE73" s="330"/>
      <c r="BF73" s="330"/>
      <c r="BI73" s="330"/>
      <c r="BS73" s="330"/>
      <c r="CC73" s="330"/>
      <c r="CM73" s="330"/>
      <c r="CW73" s="330"/>
      <c r="DG73" s="330"/>
      <c r="DQ73" s="330"/>
      <c r="EA73" s="330"/>
      <c r="EK73" s="330"/>
      <c r="EU73" s="330"/>
      <c r="FE73" s="330"/>
      <c r="FO73" s="330"/>
      <c r="FY73" s="330"/>
      <c r="GI73" s="330"/>
      <c r="GS73" s="330"/>
      <c r="HC73" s="330"/>
      <c r="HM73" s="330"/>
      <c r="HW73" s="330"/>
    </row>
    <row r="74" s="3" customFormat="true" x14ac:dyDescent="0.25">
      <c r="A74" s="330"/>
      <c r="K74" s="330"/>
      <c r="U74" s="330"/>
      <c r="AE74" s="330"/>
      <c r="AO74" s="330"/>
      <c r="AY74" s="330"/>
      <c r="AZ74" s="330"/>
      <c r="BA74" s="330"/>
      <c r="BB74" s="330"/>
      <c r="BC74" s="330"/>
      <c r="BD74" s="330"/>
      <c r="BE74" s="330"/>
      <c r="BF74" s="330"/>
      <c r="BI74" s="330"/>
      <c r="BS74" s="330"/>
      <c r="CC74" s="330"/>
      <c r="CM74" s="330"/>
      <c r="CW74" s="330"/>
      <c r="DG74" s="330"/>
      <c r="DQ74" s="330"/>
      <c r="EA74" s="330"/>
      <c r="EK74" s="330"/>
      <c r="EU74" s="330"/>
      <c r="FE74" s="330"/>
      <c r="FO74" s="330"/>
      <c r="FY74" s="330"/>
      <c r="GI74" s="330"/>
      <c r="GS74" s="330"/>
      <c r="HC74" s="330"/>
      <c r="HM74" s="330"/>
      <c r="HW74" s="330"/>
    </row>
    <row r="75" s="3" customFormat="true" x14ac:dyDescent="0.25">
      <c r="A75" s="330"/>
      <c r="K75" s="330"/>
      <c r="U75" s="330"/>
      <c r="AE75" s="330"/>
      <c r="AO75" s="330"/>
      <c r="AY75" s="330"/>
      <c r="AZ75" s="330"/>
      <c r="BA75" s="330"/>
      <c r="BB75" s="330"/>
      <c r="BC75" s="330"/>
      <c r="BD75" s="330"/>
      <c r="BE75" s="330"/>
      <c r="BF75" s="330"/>
      <c r="BI75" s="330"/>
      <c r="BS75" s="330"/>
      <c r="CC75" s="330"/>
      <c r="CM75" s="330"/>
      <c r="CW75" s="330"/>
      <c r="DG75" s="330"/>
      <c r="DQ75" s="330"/>
      <c r="EA75" s="330"/>
      <c r="EK75" s="330"/>
      <c r="EU75" s="330"/>
      <c r="FE75" s="330"/>
      <c r="FO75" s="330"/>
      <c r="FY75" s="330"/>
      <c r="GI75" s="330"/>
      <c r="GS75" s="330"/>
      <c r="HC75" s="330"/>
      <c r="HM75" s="330"/>
      <c r="HW75" s="330"/>
    </row>
    <row r="76" s="3" customFormat="true" x14ac:dyDescent="0.25">
      <c r="A76" s="330"/>
      <c r="K76" s="330"/>
      <c r="U76" s="330"/>
      <c r="AE76" s="330"/>
      <c r="AO76" s="330"/>
      <c r="AY76" s="330"/>
      <c r="AZ76" s="330"/>
      <c r="BA76" s="330"/>
      <c r="BB76" s="330"/>
      <c r="BC76" s="330"/>
      <c r="BD76" s="330"/>
      <c r="BE76" s="330"/>
      <c r="BF76" s="330"/>
      <c r="BI76" s="330"/>
      <c r="BS76" s="330"/>
      <c r="CC76" s="330"/>
      <c r="CM76" s="330"/>
      <c r="CW76" s="330"/>
      <c r="DG76" s="330"/>
      <c r="DQ76" s="330"/>
      <c r="EA76" s="330"/>
      <c r="EK76" s="330"/>
      <c r="EU76" s="330"/>
      <c r="FE76" s="330"/>
      <c r="FO76" s="330"/>
      <c r="FY76" s="330"/>
      <c r="GI76" s="330"/>
      <c r="GS76" s="330"/>
      <c r="HC76" s="330"/>
      <c r="HM76" s="330"/>
      <c r="HW76" s="330"/>
    </row>
    <row r="77" s="3" customFormat="true" x14ac:dyDescent="0.25">
      <c r="A77" s="330"/>
      <c r="K77" s="330"/>
      <c r="U77" s="330"/>
      <c r="AE77" s="330"/>
      <c r="AO77" s="330"/>
      <c r="AY77" s="330"/>
      <c r="AZ77" s="330"/>
      <c r="BA77" s="330"/>
      <c r="BB77" s="330"/>
      <c r="BC77" s="330"/>
      <c r="BD77" s="330"/>
      <c r="BE77" s="330"/>
      <c r="BF77" s="330"/>
      <c r="BI77" s="330"/>
      <c r="BS77" s="330"/>
      <c r="CC77" s="330"/>
      <c r="CM77" s="330"/>
      <c r="CW77" s="330"/>
      <c r="DG77" s="330"/>
      <c r="DQ77" s="330"/>
      <c r="EA77" s="330"/>
      <c r="EK77" s="330"/>
      <c r="EU77" s="330"/>
      <c r="FE77" s="330"/>
      <c r="FO77" s="330"/>
      <c r="FY77" s="330"/>
      <c r="GI77" s="330"/>
      <c r="GS77" s="330"/>
      <c r="HC77" s="330"/>
      <c r="HM77" s="330"/>
      <c r="HW77" s="330"/>
    </row>
    <row r="78" s="3" customFormat="true" x14ac:dyDescent="0.25">
      <c r="A78" s="330"/>
      <c r="K78" s="330"/>
      <c r="U78" s="330"/>
      <c r="AE78" s="330"/>
      <c r="AO78" s="330"/>
      <c r="AY78" s="330"/>
      <c r="AZ78" s="330"/>
      <c r="BA78" s="330"/>
      <c r="BB78" s="330"/>
      <c r="BC78" s="330"/>
      <c r="BD78" s="330"/>
      <c r="BE78" s="330"/>
      <c r="BF78" s="330"/>
      <c r="BI78" s="330"/>
      <c r="BS78" s="330"/>
      <c r="CC78" s="330"/>
      <c r="CM78" s="330"/>
      <c r="CW78" s="330"/>
      <c r="DG78" s="330"/>
      <c r="DQ78" s="330"/>
      <c r="EA78" s="330"/>
      <c r="EK78" s="330"/>
      <c r="EU78" s="330"/>
      <c r="FE78" s="330"/>
      <c r="FO78" s="330"/>
      <c r="FY78" s="330"/>
      <c r="GI78" s="330"/>
      <c r="GS78" s="330"/>
      <c r="HC78" s="330"/>
      <c r="HM78" s="330"/>
      <c r="HW78" s="330"/>
    </row>
    <row r="79" s="3" customFormat="true" x14ac:dyDescent="0.25">
      <c r="A79" s="330"/>
      <c r="K79" s="330"/>
      <c r="U79" s="330"/>
      <c r="AE79" s="330"/>
      <c r="AO79" s="330"/>
      <c r="AY79" s="330"/>
      <c r="AZ79" s="330"/>
      <c r="BA79" s="330"/>
      <c r="BB79" s="330"/>
      <c r="BC79" s="330"/>
      <c r="BD79" s="330"/>
      <c r="BE79" s="330"/>
      <c r="BF79" s="330"/>
      <c r="BI79" s="330"/>
      <c r="BS79" s="330"/>
      <c r="CC79" s="330"/>
      <c r="CM79" s="330"/>
      <c r="CW79" s="330"/>
      <c r="DG79" s="330"/>
      <c r="DQ79" s="330"/>
      <c r="EA79" s="330"/>
      <c r="EK79" s="330"/>
      <c r="EU79" s="330"/>
      <c r="FE79" s="330"/>
      <c r="FO79" s="330"/>
      <c r="FY79" s="330"/>
      <c r="GI79" s="330"/>
      <c r="GS79" s="330"/>
      <c r="HC79" s="330"/>
      <c r="HM79" s="330"/>
      <c r="HW79" s="330"/>
    </row>
    <row r="80" s="3" customFormat="true" x14ac:dyDescent="0.25">
      <c r="A80" s="330"/>
      <c r="K80" s="330"/>
      <c r="U80" s="330"/>
      <c r="AE80" s="330"/>
      <c r="AO80" s="330"/>
      <c r="AY80" s="330"/>
      <c r="AZ80" s="330"/>
      <c r="BA80" s="330"/>
      <c r="BB80" s="330"/>
      <c r="BC80" s="330"/>
      <c r="BD80" s="330"/>
      <c r="BE80" s="330"/>
      <c r="BF80" s="330"/>
      <c r="BI80" s="330"/>
      <c r="BS80" s="330"/>
      <c r="CC80" s="330"/>
      <c r="CM80" s="330"/>
      <c r="CW80" s="330"/>
      <c r="DG80" s="330"/>
      <c r="DQ80" s="330"/>
      <c r="EA80" s="330"/>
      <c r="EK80" s="330"/>
      <c r="EU80" s="330"/>
      <c r="FE80" s="330"/>
      <c r="FO80" s="330"/>
      <c r="FY80" s="330"/>
      <c r="GI80" s="330"/>
      <c r="GS80" s="330"/>
      <c r="HC80" s="330"/>
      <c r="HM80" s="330"/>
      <c r="HW80" s="330"/>
    </row>
    <row r="81" s="3" customFormat="true" x14ac:dyDescent="0.25">
      <c r="A81" s="330"/>
      <c r="K81" s="330"/>
      <c r="U81" s="330"/>
      <c r="AE81" s="330"/>
      <c r="AO81" s="330"/>
      <c r="AY81" s="330"/>
      <c r="AZ81" s="330"/>
      <c r="BA81" s="330"/>
      <c r="BB81" s="330"/>
      <c r="BC81" s="330"/>
      <c r="BD81" s="330"/>
      <c r="BE81" s="330"/>
      <c r="BF81" s="330"/>
      <c r="BI81" s="330"/>
      <c r="BS81" s="330"/>
      <c r="CC81" s="330"/>
      <c r="CM81" s="330"/>
      <c r="CW81" s="330"/>
      <c r="DG81" s="330"/>
      <c r="DQ81" s="330"/>
      <c r="EA81" s="330"/>
      <c r="EK81" s="330"/>
      <c r="EU81" s="330"/>
      <c r="FE81" s="330"/>
      <c r="FO81" s="330"/>
      <c r="FY81" s="330"/>
      <c r="GI81" s="330"/>
      <c r="GS81" s="330"/>
      <c r="HC81" s="330"/>
      <c r="HM81" s="330"/>
      <c r="HW81" s="330"/>
    </row>
    <row r="82" s="3" customFormat="true" x14ac:dyDescent="0.25">
      <c r="A82" s="330"/>
      <c r="K82" s="330"/>
      <c r="U82" s="330"/>
      <c r="AE82" s="330"/>
      <c r="AO82" s="330"/>
      <c r="AY82" s="330"/>
      <c r="AZ82" s="330"/>
      <c r="BA82" s="330"/>
      <c r="BB82" s="330"/>
      <c r="BC82" s="330"/>
      <c r="BD82" s="330"/>
      <c r="BE82" s="330"/>
      <c r="BF82" s="330"/>
      <c r="BI82" s="330"/>
      <c r="BS82" s="330"/>
      <c r="CC82" s="330"/>
      <c r="CM82" s="330"/>
      <c r="CW82" s="330"/>
      <c r="DG82" s="330"/>
      <c r="DQ82" s="330"/>
      <c r="EA82" s="330"/>
      <c r="EK82" s="330"/>
      <c r="EU82" s="330"/>
      <c r="FE82" s="330"/>
      <c r="FO82" s="330"/>
      <c r="FY82" s="330"/>
      <c r="GI82" s="330"/>
      <c r="GS82" s="330"/>
      <c r="HC82" s="330"/>
      <c r="HM82" s="330"/>
      <c r="HW82" s="330"/>
    </row>
    <row r="83" s="3" customFormat="true" x14ac:dyDescent="0.25">
      <c r="A83" s="330"/>
      <c r="K83" s="330"/>
      <c r="U83" s="330"/>
      <c r="AE83" s="330"/>
      <c r="AO83" s="330"/>
      <c r="AY83" s="330"/>
      <c r="AZ83" s="330"/>
      <c r="BA83" s="330"/>
      <c r="BB83" s="330"/>
      <c r="BC83" s="330"/>
      <c r="BD83" s="330"/>
      <c r="BE83" s="330"/>
      <c r="BF83" s="330"/>
      <c r="BI83" s="330"/>
      <c r="BS83" s="330"/>
      <c r="CC83" s="330"/>
      <c r="CM83" s="330"/>
      <c r="CW83" s="330"/>
      <c r="DG83" s="330"/>
      <c r="DQ83" s="330"/>
      <c r="EA83" s="330"/>
      <c r="EK83" s="330"/>
      <c r="EU83" s="330"/>
      <c r="FE83" s="330"/>
      <c r="FO83" s="330"/>
      <c r="FY83" s="330"/>
      <c r="GI83" s="330"/>
      <c r="GS83" s="330"/>
      <c r="HC83" s="330"/>
      <c r="HM83" s="330"/>
      <c r="HW83" s="330"/>
    </row>
    <row r="84" s="3" customFormat="true" x14ac:dyDescent="0.25">
      <c r="A84" s="330"/>
      <c r="K84" s="330"/>
      <c r="U84" s="330"/>
      <c r="AE84" s="330"/>
      <c r="AO84" s="330"/>
      <c r="AY84" s="330"/>
      <c r="AZ84" s="330"/>
      <c r="BA84" s="330"/>
      <c r="BB84" s="330"/>
      <c r="BC84" s="330"/>
      <c r="BD84" s="330"/>
      <c r="BE84" s="330"/>
      <c r="BF84" s="330"/>
      <c r="BI84" s="330"/>
      <c r="BS84" s="330"/>
      <c r="CC84" s="330"/>
      <c r="CM84" s="330"/>
      <c r="CW84" s="330"/>
      <c r="DG84" s="330"/>
      <c r="DQ84" s="330"/>
      <c r="EA84" s="330"/>
      <c r="EK84" s="330"/>
      <c r="EU84" s="330"/>
      <c r="FE84" s="330"/>
      <c r="FO84" s="330"/>
      <c r="FY84" s="330"/>
      <c r="GI84" s="330"/>
      <c r="GS84" s="330"/>
      <c r="HC84" s="330"/>
      <c r="HM84" s="330"/>
      <c r="HW84" s="330"/>
    </row>
    <row r="85" s="3" customFormat="true" x14ac:dyDescent="0.25">
      <c r="A85" s="330"/>
      <c r="K85" s="330"/>
      <c r="U85" s="330"/>
      <c r="AE85" s="330"/>
      <c r="AO85" s="330"/>
      <c r="AY85" s="330"/>
      <c r="AZ85" s="330"/>
      <c r="BA85" s="330"/>
      <c r="BB85" s="330"/>
      <c r="BC85" s="330"/>
      <c r="BD85" s="330"/>
      <c r="BE85" s="330"/>
      <c r="BF85" s="330"/>
      <c r="BI85" s="330"/>
      <c r="BS85" s="330"/>
      <c r="CC85" s="330"/>
      <c r="CM85" s="330"/>
      <c r="CW85" s="330"/>
      <c r="DG85" s="330"/>
      <c r="DQ85" s="330"/>
      <c r="EA85" s="330"/>
      <c r="EK85" s="330"/>
      <c r="EU85" s="330"/>
      <c r="FE85" s="330"/>
      <c r="FO85" s="330"/>
      <c r="FY85" s="330"/>
      <c r="GI85" s="330"/>
      <c r="GS85" s="330"/>
      <c r="HC85" s="330"/>
      <c r="HM85" s="330"/>
      <c r="HW85" s="330"/>
    </row>
    <row r="86" s="3" customFormat="true" x14ac:dyDescent="0.25">
      <c r="A86" s="330"/>
      <c r="K86" s="330"/>
      <c r="U86" s="330"/>
      <c r="AE86" s="330"/>
      <c r="AO86" s="330"/>
      <c r="AY86" s="330"/>
      <c r="AZ86" s="330"/>
      <c r="BA86" s="330"/>
      <c r="BB86" s="330"/>
      <c r="BC86" s="330"/>
      <c r="BD86" s="330"/>
      <c r="BE86" s="330"/>
      <c r="BF86" s="330"/>
      <c r="BI86" s="330"/>
      <c r="BS86" s="330"/>
      <c r="CC86" s="330"/>
      <c r="CM86" s="330"/>
      <c r="CW86" s="330"/>
      <c r="DG86" s="330"/>
      <c r="DQ86" s="330"/>
      <c r="EA86" s="330"/>
      <c r="EK86" s="330"/>
      <c r="EU86" s="330"/>
      <c r="FE86" s="330"/>
      <c r="FO86" s="330"/>
      <c r="FY86" s="330"/>
      <c r="GI86" s="330"/>
      <c r="GS86" s="330"/>
      <c r="HC86" s="330"/>
      <c r="HM86" s="330"/>
      <c r="HW86" s="330"/>
    </row>
    <row r="87" s="3" customFormat="true" x14ac:dyDescent="0.25">
      <c r="A87" s="330"/>
      <c r="K87" s="330"/>
      <c r="U87" s="330"/>
      <c r="AE87" s="330"/>
      <c r="AO87" s="330"/>
      <c r="AY87" s="330"/>
      <c r="AZ87" s="330"/>
      <c r="BA87" s="330"/>
      <c r="BB87" s="330"/>
      <c r="BC87" s="330"/>
      <c r="BD87" s="330"/>
      <c r="BE87" s="330"/>
      <c r="BF87" s="330"/>
      <c r="BI87" s="330"/>
      <c r="BS87" s="330"/>
      <c r="CC87" s="330"/>
      <c r="CM87" s="330"/>
      <c r="CW87" s="330"/>
      <c r="DG87" s="330"/>
      <c r="DQ87" s="330"/>
      <c r="EA87" s="330"/>
      <c r="EK87" s="330"/>
      <c r="EU87" s="330"/>
      <c r="FE87" s="330"/>
      <c r="FO87" s="330"/>
      <c r="FY87" s="330"/>
      <c r="GI87" s="330"/>
      <c r="GS87" s="330"/>
      <c r="HC87" s="330"/>
      <c r="HM87" s="330"/>
      <c r="HW87" s="330"/>
    </row>
    <row r="88" s="3" customFormat="true" x14ac:dyDescent="0.25">
      <c r="A88" s="330"/>
      <c r="K88" s="330"/>
      <c r="U88" s="330"/>
      <c r="AE88" s="330"/>
      <c r="AO88" s="330"/>
      <c r="AY88" s="330"/>
      <c r="AZ88" s="330"/>
      <c r="BA88" s="330"/>
      <c r="BB88" s="330"/>
      <c r="BC88" s="330"/>
      <c r="BD88" s="330"/>
      <c r="BE88" s="330"/>
      <c r="BF88" s="330"/>
      <c r="BI88" s="330"/>
      <c r="BS88" s="330"/>
      <c r="CC88" s="330"/>
      <c r="CM88" s="330"/>
      <c r="CW88" s="330"/>
      <c r="DG88" s="330"/>
      <c r="DQ88" s="330"/>
      <c r="EA88" s="330"/>
      <c r="EK88" s="330"/>
      <c r="EU88" s="330"/>
      <c r="FE88" s="330"/>
      <c r="FO88" s="330"/>
      <c r="FY88" s="330"/>
      <c r="GI88" s="330"/>
      <c r="GS88" s="330"/>
      <c r="HC88" s="330"/>
      <c r="HM88" s="330"/>
      <c r="HW88" s="330"/>
    </row>
    <row r="89" s="3" customFormat="true" x14ac:dyDescent="0.25">
      <c r="A89" s="330"/>
      <c r="K89" s="330"/>
      <c r="U89" s="330"/>
      <c r="AE89" s="330"/>
      <c r="AO89" s="330"/>
      <c r="AY89" s="330"/>
      <c r="AZ89" s="330"/>
      <c r="BA89" s="330"/>
      <c r="BB89" s="330"/>
      <c r="BC89" s="330"/>
      <c r="BD89" s="330"/>
      <c r="BE89" s="330"/>
      <c r="BF89" s="330"/>
      <c r="BI89" s="330"/>
      <c r="BS89" s="330"/>
      <c r="CC89" s="330"/>
      <c r="CM89" s="330"/>
      <c r="CW89" s="330"/>
      <c r="DG89" s="330"/>
      <c r="DQ89" s="330"/>
      <c r="EA89" s="330"/>
      <c r="EK89" s="330"/>
      <c r="EU89" s="330"/>
      <c r="FE89" s="330"/>
      <c r="FO89" s="330"/>
      <c r="FY89" s="330"/>
      <c r="GI89" s="330"/>
      <c r="GS89" s="330"/>
      <c r="HC89" s="330"/>
      <c r="HM89" s="330"/>
      <c r="HW89" s="330"/>
    </row>
    <row r="90" s="3" customFormat="true" x14ac:dyDescent="0.25">
      <c r="A90" s="330"/>
      <c r="K90" s="330"/>
      <c r="U90" s="330"/>
      <c r="AE90" s="330"/>
      <c r="AO90" s="330"/>
      <c r="AY90" s="330"/>
      <c r="AZ90" s="330"/>
      <c r="BA90" s="330"/>
      <c r="BB90" s="330"/>
      <c r="BC90" s="330"/>
      <c r="BD90" s="330"/>
      <c r="BE90" s="330"/>
      <c r="BF90" s="330"/>
      <c r="BI90" s="330"/>
      <c r="BS90" s="330"/>
      <c r="CC90" s="330"/>
      <c r="CM90" s="330"/>
      <c r="CW90" s="330"/>
      <c r="DG90" s="330"/>
      <c r="DQ90" s="330"/>
      <c r="EA90" s="330"/>
      <c r="EK90" s="330"/>
      <c r="EU90" s="330"/>
      <c r="FE90" s="330"/>
      <c r="FO90" s="330"/>
      <c r="FY90" s="330"/>
      <c r="GI90" s="330"/>
      <c r="GS90" s="330"/>
      <c r="HC90" s="330"/>
      <c r="HM90" s="330"/>
      <c r="HW90" s="330"/>
    </row>
    <row r="91" s="3" customFormat="true" x14ac:dyDescent="0.25">
      <c r="A91" s="330"/>
      <c r="K91" s="330"/>
      <c r="U91" s="330"/>
      <c r="AE91" s="330"/>
      <c r="AO91" s="330"/>
      <c r="AY91" s="330"/>
      <c r="AZ91" s="330"/>
      <c r="BA91" s="330"/>
      <c r="BB91" s="330"/>
      <c r="BC91" s="330"/>
      <c r="BD91" s="330"/>
      <c r="BE91" s="330"/>
      <c r="BF91" s="330"/>
      <c r="BI91" s="330"/>
      <c r="BS91" s="330"/>
      <c r="CC91" s="330"/>
      <c r="CM91" s="330"/>
      <c r="CW91" s="330"/>
      <c r="DG91" s="330"/>
      <c r="DQ91" s="330"/>
      <c r="EA91" s="330"/>
      <c r="EK91" s="330"/>
      <c r="EU91" s="330"/>
      <c r="FE91" s="330"/>
      <c r="FO91" s="330"/>
      <c r="FY91" s="330"/>
      <c r="GI91" s="330"/>
      <c r="GS91" s="330"/>
      <c r="HC91" s="330"/>
      <c r="HM91" s="330"/>
      <c r="HW91" s="330"/>
    </row>
    <row r="92" s="3" customFormat="true" x14ac:dyDescent="0.25">
      <c r="A92" s="330"/>
      <c r="K92" s="330"/>
      <c r="U92" s="330"/>
      <c r="AE92" s="330"/>
      <c r="AO92" s="330"/>
      <c r="AY92" s="330"/>
      <c r="AZ92" s="330"/>
      <c r="BA92" s="330"/>
      <c r="BB92" s="330"/>
      <c r="BC92" s="330"/>
      <c r="BD92" s="330"/>
      <c r="BE92" s="330"/>
      <c r="BF92" s="330"/>
      <c r="BI92" s="330"/>
      <c r="BS92" s="330"/>
      <c r="CC92" s="330"/>
      <c r="CM92" s="330"/>
      <c r="CW92" s="330"/>
      <c r="DG92" s="330"/>
      <c r="DQ92" s="330"/>
      <c r="EA92" s="330"/>
      <c r="EK92" s="330"/>
      <c r="EU92" s="330"/>
      <c r="FE92" s="330"/>
      <c r="FO92" s="330"/>
      <c r="FY92" s="330"/>
      <c r="GI92" s="330"/>
      <c r="GS92" s="330"/>
      <c r="HC92" s="330"/>
      <c r="HM92" s="330"/>
      <c r="HW92" s="330"/>
    </row>
    <row r="93" s="3" customFormat="true" x14ac:dyDescent="0.25">
      <c r="A93" s="330"/>
      <c r="K93" s="330"/>
      <c r="U93" s="330"/>
      <c r="AE93" s="330"/>
      <c r="AO93" s="330"/>
      <c r="AY93" s="330"/>
      <c r="AZ93" s="330"/>
      <c r="BA93" s="330"/>
      <c r="BB93" s="330"/>
      <c r="BC93" s="330"/>
      <c r="BD93" s="330"/>
      <c r="BE93" s="330"/>
      <c r="BF93" s="330"/>
      <c r="BI93" s="330"/>
      <c r="BS93" s="330"/>
      <c r="CC93" s="330"/>
      <c r="CM93" s="330"/>
      <c r="CW93" s="330"/>
      <c r="DG93" s="330"/>
      <c r="DQ93" s="330"/>
      <c r="EA93" s="330"/>
      <c r="EK93" s="330"/>
      <c r="EU93" s="330"/>
      <c r="FE93" s="330"/>
      <c r="FO93" s="330"/>
      <c r="FY93" s="330"/>
      <c r="GI93" s="330"/>
      <c r="GS93" s="330"/>
      <c r="HC93" s="330"/>
      <c r="HM93" s="330"/>
      <c r="HW93" s="330"/>
    </row>
    <row r="94" s="3" customFormat="true" x14ac:dyDescent="0.25">
      <c r="A94" s="330"/>
      <c r="K94" s="330"/>
      <c r="U94" s="330"/>
      <c r="AE94" s="330"/>
      <c r="AO94" s="330"/>
      <c r="AY94" s="330"/>
      <c r="AZ94" s="330"/>
      <c r="BA94" s="330"/>
      <c r="BB94" s="330"/>
      <c r="BC94" s="330"/>
      <c r="BD94" s="330"/>
      <c r="BE94" s="330"/>
      <c r="BF94" s="330"/>
      <c r="BI94" s="330"/>
      <c r="BS94" s="330"/>
      <c r="CC94" s="330"/>
      <c r="CM94" s="330"/>
      <c r="CW94" s="330"/>
      <c r="DG94" s="330"/>
      <c r="DQ94" s="330"/>
      <c r="EA94" s="330"/>
      <c r="EK94" s="330"/>
      <c r="EU94" s="330"/>
      <c r="FE94" s="330"/>
      <c r="FO94" s="330"/>
      <c r="FY94" s="330"/>
      <c r="GI94" s="330"/>
      <c r="GS94" s="330"/>
      <c r="HC94" s="330"/>
      <c r="HM94" s="330"/>
      <c r="HW94" s="330"/>
    </row>
    <row r="95" s="3" customFormat="true" x14ac:dyDescent="0.25">
      <c r="A95" s="330"/>
      <c r="K95" s="330"/>
      <c r="U95" s="330"/>
      <c r="AE95" s="330"/>
      <c r="AO95" s="330"/>
      <c r="AY95" s="330"/>
      <c r="AZ95" s="330"/>
      <c r="BA95" s="330"/>
      <c r="BB95" s="330"/>
      <c r="BC95" s="330"/>
      <c r="BD95" s="330"/>
      <c r="BE95" s="330"/>
      <c r="BF95" s="330"/>
      <c r="BI95" s="330"/>
      <c r="BS95" s="330"/>
      <c r="CC95" s="330"/>
      <c r="CM95" s="330"/>
      <c r="CW95" s="330"/>
      <c r="DG95" s="330"/>
      <c r="DQ95" s="330"/>
      <c r="EA95" s="330"/>
      <c r="EK95" s="330"/>
      <c r="EU95" s="330"/>
      <c r="FE95" s="330"/>
      <c r="FO95" s="330"/>
      <c r="FY95" s="330"/>
      <c r="GI95" s="330"/>
      <c r="GS95" s="330"/>
      <c r="HC95" s="330"/>
      <c r="HM95" s="330"/>
      <c r="HW95" s="330"/>
    </row>
    <row r="96" s="3" customFormat="true" x14ac:dyDescent="0.25">
      <c r="A96" s="330"/>
      <c r="K96" s="330"/>
      <c r="U96" s="330"/>
      <c r="AE96" s="330"/>
      <c r="AO96" s="330"/>
      <c r="AY96" s="330"/>
      <c r="AZ96" s="330"/>
      <c r="BA96" s="330"/>
      <c r="BB96" s="330"/>
      <c r="BC96" s="330"/>
      <c r="BD96" s="330"/>
      <c r="BE96" s="330"/>
      <c r="BF96" s="330"/>
      <c r="BI96" s="330"/>
      <c r="BS96" s="330"/>
      <c r="CC96" s="330"/>
      <c r="CM96" s="330"/>
      <c r="CW96" s="330"/>
      <c r="DG96" s="330"/>
      <c r="DQ96" s="330"/>
      <c r="EA96" s="330"/>
      <c r="EK96" s="330"/>
      <c r="EU96" s="330"/>
      <c r="FE96" s="330"/>
      <c r="FO96" s="330"/>
      <c r="FY96" s="330"/>
      <c r="GI96" s="330"/>
      <c r="GS96" s="330"/>
      <c r="HC96" s="330"/>
      <c r="HM96" s="330"/>
      <c r="HW96" s="330"/>
    </row>
    <row r="97" s="3" customFormat="true" x14ac:dyDescent="0.25">
      <c r="A97" s="330"/>
      <c r="K97" s="330"/>
      <c r="U97" s="330"/>
      <c r="AE97" s="330"/>
      <c r="AO97" s="330"/>
      <c r="AY97" s="330"/>
      <c r="AZ97" s="330"/>
      <c r="BA97" s="330"/>
      <c r="BB97" s="330"/>
      <c r="BC97" s="330"/>
      <c r="BD97" s="330"/>
      <c r="BE97" s="330"/>
      <c r="BF97" s="330"/>
      <c r="BI97" s="330"/>
      <c r="BS97" s="330"/>
      <c r="CC97" s="330"/>
      <c r="CM97" s="330"/>
      <c r="CW97" s="330"/>
      <c r="DG97" s="330"/>
      <c r="DQ97" s="330"/>
      <c r="EA97" s="330"/>
      <c r="EK97" s="330"/>
      <c r="EU97" s="330"/>
      <c r="FE97" s="330"/>
      <c r="FO97" s="330"/>
      <c r="FY97" s="330"/>
      <c r="GI97" s="330"/>
      <c r="GS97" s="330"/>
      <c r="HC97" s="330"/>
      <c r="HM97" s="330"/>
      <c r="HW97" s="330"/>
    </row>
    <row r="98" s="3" customFormat="true" x14ac:dyDescent="0.25">
      <c r="A98" s="330"/>
      <c r="K98" s="330"/>
      <c r="U98" s="330"/>
      <c r="AE98" s="330"/>
      <c r="AO98" s="330"/>
      <c r="AY98" s="330"/>
      <c r="AZ98" s="330"/>
      <c r="BA98" s="330"/>
      <c r="BB98" s="330"/>
      <c r="BC98" s="330"/>
      <c r="BD98" s="330"/>
      <c r="BE98" s="330"/>
      <c r="BF98" s="330"/>
      <c r="BI98" s="330"/>
      <c r="BS98" s="330"/>
      <c r="CC98" s="330"/>
      <c r="CM98" s="330"/>
      <c r="CW98" s="330"/>
      <c r="DG98" s="330"/>
      <c r="DQ98" s="330"/>
      <c r="EA98" s="330"/>
      <c r="EK98" s="330"/>
      <c r="EU98" s="330"/>
      <c r="FE98" s="330"/>
      <c r="FO98" s="330"/>
      <c r="FY98" s="330"/>
      <c r="GI98" s="330"/>
      <c r="GS98" s="330"/>
      <c r="HC98" s="330"/>
      <c r="HM98" s="330"/>
      <c r="HW98" s="330"/>
    </row>
    <row r="99" s="3" customFormat="true" x14ac:dyDescent="0.25">
      <c r="A99" s="330"/>
      <c r="K99" s="330"/>
      <c r="U99" s="330"/>
      <c r="AE99" s="330"/>
      <c r="AO99" s="330"/>
      <c r="AY99" s="330"/>
      <c r="AZ99" s="330"/>
      <c r="BA99" s="330"/>
      <c r="BB99" s="330"/>
      <c r="BC99" s="330"/>
      <c r="BD99" s="330"/>
      <c r="BE99" s="330"/>
      <c r="BF99" s="330"/>
      <c r="BI99" s="330"/>
      <c r="BS99" s="330"/>
      <c r="CC99" s="330"/>
      <c r="CM99" s="330"/>
      <c r="CW99" s="330"/>
      <c r="DG99" s="330"/>
      <c r="DQ99" s="330"/>
      <c r="EA99" s="330"/>
      <c r="EK99" s="330"/>
      <c r="EU99" s="330"/>
      <c r="FE99" s="330"/>
      <c r="FO99" s="330"/>
      <c r="FY99" s="330"/>
      <c r="GI99" s="330"/>
      <c r="GS99" s="330"/>
      <c r="HC99" s="330"/>
      <c r="HM99" s="330"/>
      <c r="HW99" s="330"/>
    </row>
    <row r="100" s="3" customFormat="true" x14ac:dyDescent="0.25">
      <c r="A100" s="330"/>
      <c r="K100" s="330"/>
      <c r="U100" s="330"/>
      <c r="AE100" s="330"/>
      <c r="AO100" s="330"/>
      <c r="AY100" s="330"/>
      <c r="AZ100" s="330"/>
      <c r="BA100" s="330"/>
      <c r="BB100" s="330"/>
      <c r="BC100" s="330"/>
      <c r="BD100" s="330"/>
      <c r="BE100" s="330"/>
      <c r="BF100" s="330"/>
      <c r="BI100" s="330"/>
      <c r="BS100" s="330"/>
      <c r="CC100" s="330"/>
      <c r="CM100" s="330"/>
      <c r="CW100" s="330"/>
      <c r="DG100" s="330"/>
      <c r="DQ100" s="330"/>
      <c r="EA100" s="330"/>
      <c r="EK100" s="330"/>
      <c r="EU100" s="330"/>
      <c r="FE100" s="330"/>
      <c r="FO100" s="330"/>
      <c r="FY100" s="330"/>
      <c r="GI100" s="330"/>
      <c r="GS100" s="330"/>
      <c r="HC100" s="330"/>
      <c r="HM100" s="330"/>
      <c r="HW100" s="330"/>
    </row>
    <row r="101" s="3" customFormat="true" x14ac:dyDescent="0.25">
      <c r="A101" s="330"/>
      <c r="K101" s="330"/>
      <c r="U101" s="330"/>
      <c r="AE101" s="330"/>
      <c r="AO101" s="330"/>
      <c r="AY101" s="330"/>
      <c r="AZ101" s="330"/>
      <c r="BA101" s="330"/>
      <c r="BB101" s="330"/>
      <c r="BC101" s="330"/>
      <c r="BD101" s="330"/>
      <c r="BE101" s="330"/>
      <c r="BF101" s="330"/>
      <c r="BI101" s="330"/>
      <c r="BS101" s="330"/>
      <c r="CC101" s="330"/>
      <c r="CM101" s="330"/>
      <c r="CW101" s="330"/>
      <c r="DG101" s="330"/>
      <c r="DQ101" s="330"/>
      <c r="EA101" s="330"/>
      <c r="EK101" s="330"/>
      <c r="EU101" s="330"/>
      <c r="FE101" s="330"/>
      <c r="FO101" s="330"/>
      <c r="FY101" s="330"/>
      <c r="GI101" s="330"/>
      <c r="GS101" s="330"/>
      <c r="HC101" s="330"/>
      <c r="HM101" s="330"/>
      <c r="HW101" s="330"/>
    </row>
    <row r="102" s="3" customFormat="true" x14ac:dyDescent="0.25">
      <c r="A102" s="330"/>
      <c r="K102" s="330"/>
      <c r="U102" s="330"/>
      <c r="AE102" s="330"/>
      <c r="AO102" s="330"/>
      <c r="AY102" s="330"/>
      <c r="AZ102" s="330"/>
      <c r="BA102" s="330"/>
      <c r="BB102" s="330"/>
      <c r="BC102" s="330"/>
      <c r="BD102" s="330"/>
      <c r="BE102" s="330"/>
      <c r="BF102" s="330"/>
      <c r="BI102" s="330"/>
      <c r="BS102" s="330"/>
      <c r="CC102" s="330"/>
      <c r="CM102" s="330"/>
      <c r="CW102" s="330"/>
      <c r="DG102" s="330"/>
      <c r="DQ102" s="330"/>
      <c r="EA102" s="330"/>
      <c r="EK102" s="330"/>
      <c r="EU102" s="330"/>
      <c r="FE102" s="330"/>
      <c r="FO102" s="330"/>
      <c r="FY102" s="330"/>
      <c r="GI102" s="330"/>
      <c r="GS102" s="330"/>
      <c r="HC102" s="330"/>
      <c r="HM102" s="330"/>
      <c r="HW102" s="330"/>
    </row>
    <row r="103" s="3" customFormat="true" x14ac:dyDescent="0.25">
      <c r="A103" s="330"/>
      <c r="K103" s="330"/>
      <c r="U103" s="330"/>
      <c r="AE103" s="330"/>
      <c r="AO103" s="330"/>
      <c r="AY103" s="330"/>
      <c r="AZ103" s="330"/>
      <c r="BA103" s="330"/>
      <c r="BB103" s="330"/>
      <c r="BC103" s="330"/>
      <c r="BD103" s="330"/>
      <c r="BE103" s="330"/>
      <c r="BF103" s="330"/>
      <c r="BI103" s="330"/>
      <c r="BS103" s="330"/>
      <c r="CC103" s="330"/>
      <c r="CM103" s="330"/>
      <c r="CW103" s="330"/>
      <c r="DG103" s="330"/>
      <c r="DQ103" s="330"/>
      <c r="EA103" s="330"/>
      <c r="EK103" s="330"/>
      <c r="EU103" s="330"/>
      <c r="FE103" s="330"/>
      <c r="FO103" s="330"/>
      <c r="FY103" s="330"/>
      <c r="GI103" s="330"/>
      <c r="GS103" s="330"/>
      <c r="HC103" s="330"/>
      <c r="HM103" s="330"/>
      <c r="HW103" s="330"/>
    </row>
    <row r="104" s="3" customFormat="true" x14ac:dyDescent="0.25">
      <c r="A104" s="330"/>
      <c r="K104" s="330"/>
      <c r="U104" s="330"/>
      <c r="AE104" s="330"/>
      <c r="AO104" s="330"/>
      <c r="AY104" s="330"/>
      <c r="AZ104" s="330"/>
      <c r="BA104" s="330"/>
      <c r="BB104" s="330"/>
      <c r="BC104" s="330"/>
      <c r="BD104" s="330"/>
      <c r="BE104" s="330"/>
      <c r="BF104" s="330"/>
      <c r="BI104" s="330"/>
      <c r="BS104" s="330"/>
      <c r="CC104" s="330"/>
      <c r="CM104" s="330"/>
      <c r="CW104" s="330"/>
      <c r="DG104" s="330"/>
      <c r="DQ104" s="330"/>
      <c r="EA104" s="330"/>
      <c r="EK104" s="330"/>
      <c r="EU104" s="330"/>
      <c r="FE104" s="330"/>
      <c r="FO104" s="330"/>
      <c r="FY104" s="330"/>
      <c r="GI104" s="330"/>
      <c r="GS104" s="330"/>
      <c r="HC104" s="330"/>
      <c r="HM104" s="330"/>
      <c r="HW104" s="330"/>
    </row>
    <row r="105" s="3" customFormat="true" x14ac:dyDescent="0.25">
      <c r="A105" s="330"/>
      <c r="K105" s="330"/>
      <c r="U105" s="330"/>
      <c r="AE105" s="330"/>
      <c r="AO105" s="330"/>
      <c r="AY105" s="330"/>
      <c r="AZ105" s="330"/>
      <c r="BA105" s="330"/>
      <c r="BB105" s="330"/>
      <c r="BC105" s="330"/>
      <c r="BD105" s="330"/>
      <c r="BE105" s="330"/>
      <c r="BF105" s="330"/>
      <c r="BI105" s="330"/>
      <c r="BS105" s="330"/>
      <c r="CC105" s="330"/>
      <c r="CM105" s="330"/>
      <c r="CW105" s="330"/>
      <c r="DG105" s="330"/>
      <c r="DQ105" s="330"/>
      <c r="EA105" s="330"/>
      <c r="EK105" s="330"/>
      <c r="EU105" s="330"/>
      <c r="FE105" s="330"/>
      <c r="FO105" s="330"/>
      <c r="FY105" s="330"/>
      <c r="GI105" s="330"/>
      <c r="GS105" s="330"/>
      <c r="HC105" s="330"/>
      <c r="HM105" s="330"/>
      <c r="HW105" s="330"/>
    </row>
    <row r="106" s="3" customFormat="true" x14ac:dyDescent="0.25">
      <c r="A106" s="330"/>
      <c r="K106" s="330"/>
      <c r="U106" s="330"/>
      <c r="AE106" s="330"/>
      <c r="AO106" s="330"/>
      <c r="AY106" s="330"/>
      <c r="AZ106" s="330"/>
      <c r="BA106" s="330"/>
      <c r="BB106" s="330"/>
      <c r="BC106" s="330"/>
      <c r="BD106" s="330"/>
      <c r="BE106" s="330"/>
      <c r="BF106" s="330"/>
      <c r="BI106" s="330"/>
      <c r="BS106" s="330"/>
      <c r="CC106" s="330"/>
      <c r="CM106" s="330"/>
      <c r="CW106" s="330"/>
      <c r="DG106" s="330"/>
      <c r="DQ106" s="330"/>
      <c r="EA106" s="330"/>
      <c r="EK106" s="330"/>
      <c r="EU106" s="330"/>
      <c r="FE106" s="330"/>
      <c r="FO106" s="330"/>
      <c r="FY106" s="330"/>
      <c r="GI106" s="330"/>
      <c r="GS106" s="330"/>
      <c r="HC106" s="330"/>
      <c r="HM106" s="330"/>
      <c r="HW106" s="330"/>
    </row>
    <row r="107" s="3" customFormat="true" x14ac:dyDescent="0.25">
      <c r="A107" s="330"/>
      <c r="K107" s="330"/>
      <c r="U107" s="330"/>
      <c r="AE107" s="330"/>
      <c r="AO107" s="330"/>
      <c r="AY107" s="330"/>
      <c r="AZ107" s="330"/>
      <c r="BA107" s="330"/>
      <c r="BB107" s="330"/>
      <c r="BC107" s="330"/>
      <c r="BD107" s="330"/>
      <c r="BE107" s="330"/>
      <c r="BF107" s="330"/>
      <c r="BI107" s="330"/>
      <c r="BS107" s="330"/>
      <c r="CC107" s="330"/>
      <c r="CM107" s="330"/>
      <c r="CW107" s="330"/>
      <c r="DG107" s="330"/>
      <c r="DQ107" s="330"/>
      <c r="EA107" s="330"/>
      <c r="EK107" s="330"/>
      <c r="EU107" s="330"/>
      <c r="FE107" s="330"/>
      <c r="FO107" s="330"/>
      <c r="FY107" s="330"/>
      <c r="GI107" s="330"/>
      <c r="GS107" s="330"/>
      <c r="HC107" s="330"/>
      <c r="HM107" s="330"/>
      <c r="HW107" s="330"/>
    </row>
    <row r="108" s="3" customFormat="true" x14ac:dyDescent="0.25">
      <c r="A108" s="330"/>
      <c r="K108" s="330"/>
      <c r="U108" s="330"/>
      <c r="AE108" s="330"/>
      <c r="AO108" s="330"/>
      <c r="AY108" s="330"/>
      <c r="AZ108" s="330"/>
      <c r="BA108" s="330"/>
      <c r="BB108" s="330"/>
      <c r="BC108" s="330"/>
      <c r="BD108" s="330"/>
      <c r="BE108" s="330"/>
      <c r="BF108" s="330"/>
      <c r="BI108" s="330"/>
      <c r="BS108" s="330"/>
      <c r="CC108" s="330"/>
      <c r="CM108" s="330"/>
      <c r="CW108" s="330"/>
      <c r="DG108" s="330"/>
      <c r="DQ108" s="330"/>
      <c r="EA108" s="330"/>
      <c r="EK108" s="330"/>
      <c r="EU108" s="330"/>
      <c r="FE108" s="330"/>
      <c r="FO108" s="330"/>
      <c r="FY108" s="330"/>
      <c r="GI108" s="330"/>
      <c r="GS108" s="330"/>
      <c r="HC108" s="330"/>
      <c r="HM108" s="330"/>
      <c r="HW108" s="330"/>
    </row>
    <row r="109" s="3" customFormat="true" x14ac:dyDescent="0.25">
      <c r="A109" s="330"/>
      <c r="K109" s="330"/>
      <c r="U109" s="330"/>
      <c r="AE109" s="330"/>
      <c r="AO109" s="330"/>
      <c r="AY109" s="330"/>
      <c r="AZ109" s="330"/>
      <c r="BA109" s="330"/>
      <c r="BB109" s="330"/>
      <c r="BC109" s="330"/>
      <c r="BD109" s="330"/>
      <c r="BE109" s="330"/>
      <c r="BF109" s="330"/>
      <c r="BI109" s="330"/>
      <c r="BS109" s="330"/>
      <c r="CC109" s="330"/>
      <c r="CM109" s="330"/>
      <c r="CW109" s="330"/>
      <c r="DG109" s="330"/>
      <c r="DQ109" s="330"/>
      <c r="EA109" s="330"/>
      <c r="EK109" s="330"/>
      <c r="EU109" s="330"/>
      <c r="FE109" s="330"/>
      <c r="FO109" s="330"/>
      <c r="FY109" s="330"/>
      <c r="GI109" s="330"/>
      <c r="GS109" s="330"/>
      <c r="HC109" s="330"/>
      <c r="HM109" s="330"/>
      <c r="HW109" s="330"/>
    </row>
    <row r="110" s="3" customFormat="true" x14ac:dyDescent="0.25">
      <c r="A110" s="330"/>
      <c r="K110" s="330"/>
      <c r="U110" s="330"/>
      <c r="AE110" s="330"/>
      <c r="AO110" s="330"/>
      <c r="AY110" s="330"/>
      <c r="AZ110" s="330"/>
      <c r="BA110" s="330"/>
      <c r="BB110" s="330"/>
      <c r="BC110" s="330"/>
      <c r="BD110" s="330"/>
      <c r="BE110" s="330"/>
      <c r="BF110" s="330"/>
      <c r="BI110" s="330"/>
      <c r="BS110" s="330"/>
      <c r="CC110" s="330"/>
      <c r="CM110" s="330"/>
      <c r="CW110" s="330"/>
      <c r="DG110" s="330"/>
      <c r="DQ110" s="330"/>
      <c r="EA110" s="330"/>
      <c r="EK110" s="330"/>
      <c r="EU110" s="330"/>
      <c r="FE110" s="330"/>
      <c r="FO110" s="330"/>
      <c r="FY110" s="330"/>
      <c r="GI110" s="330"/>
      <c r="GS110" s="330"/>
      <c r="HC110" s="330"/>
      <c r="HM110" s="330"/>
      <c r="HW110" s="330"/>
    </row>
    <row r="111" s="3" customFormat="true" x14ac:dyDescent="0.25">
      <c r="A111" s="330"/>
      <c r="K111" s="330"/>
      <c r="U111" s="330"/>
      <c r="AE111" s="330"/>
      <c r="AO111" s="330"/>
      <c r="AY111" s="330"/>
      <c r="AZ111" s="330"/>
      <c r="BA111" s="330"/>
      <c r="BB111" s="330"/>
      <c r="BC111" s="330"/>
      <c r="BD111" s="330"/>
      <c r="BE111" s="330"/>
      <c r="BF111" s="330"/>
      <c r="BI111" s="330"/>
      <c r="BS111" s="330"/>
      <c r="CC111" s="330"/>
      <c r="CM111" s="330"/>
      <c r="CW111" s="330"/>
      <c r="DG111" s="330"/>
      <c r="DQ111" s="330"/>
      <c r="EA111" s="330"/>
      <c r="EK111" s="330"/>
      <c r="EU111" s="330"/>
      <c r="FE111" s="330"/>
      <c r="FO111" s="330"/>
      <c r="FY111" s="330"/>
      <c r="GI111" s="330"/>
      <c r="GS111" s="330"/>
      <c r="HC111" s="330"/>
      <c r="HM111" s="330"/>
      <c r="HW111" s="330"/>
    </row>
    <row r="112" s="3" customFormat="true" x14ac:dyDescent="0.25">
      <c r="A112" s="330"/>
      <c r="K112" s="330"/>
      <c r="U112" s="330"/>
      <c r="AE112" s="330"/>
      <c r="AO112" s="330"/>
      <c r="AY112" s="330"/>
      <c r="AZ112" s="330"/>
      <c r="BA112" s="330"/>
      <c r="BB112" s="330"/>
      <c r="BC112" s="330"/>
      <c r="BD112" s="330"/>
      <c r="BE112" s="330"/>
      <c r="BF112" s="330"/>
      <c r="BI112" s="330"/>
      <c r="BS112" s="330"/>
      <c r="CC112" s="330"/>
      <c r="CM112" s="330"/>
      <c r="CW112" s="330"/>
      <c r="DG112" s="330"/>
      <c r="DQ112" s="330"/>
      <c r="EA112" s="330"/>
      <c r="EK112" s="330"/>
      <c r="EU112" s="330"/>
      <c r="FE112" s="330"/>
      <c r="FO112" s="330"/>
      <c r="FY112" s="330"/>
      <c r="GI112" s="330"/>
      <c r="GS112" s="330"/>
      <c r="HC112" s="330"/>
      <c r="HM112" s="330"/>
      <c r="HW112" s="330"/>
    </row>
    <row r="113" s="3" customFormat="true" x14ac:dyDescent="0.25">
      <c r="A113" s="330"/>
      <c r="K113" s="330"/>
      <c r="U113" s="330"/>
      <c r="AE113" s="330"/>
      <c r="AO113" s="330"/>
      <c r="AY113" s="330"/>
      <c r="AZ113" s="330"/>
      <c r="BA113" s="330"/>
      <c r="BB113" s="330"/>
      <c r="BC113" s="330"/>
      <c r="BD113" s="330"/>
      <c r="BE113" s="330"/>
      <c r="BF113" s="330"/>
      <c r="BI113" s="330"/>
      <c r="BS113" s="330"/>
      <c r="CC113" s="330"/>
      <c r="CM113" s="330"/>
      <c r="CW113" s="330"/>
      <c r="DG113" s="330"/>
      <c r="DQ113" s="330"/>
      <c r="EA113" s="330"/>
      <c r="EK113" s="330"/>
      <c r="EU113" s="330"/>
      <c r="FE113" s="330"/>
      <c r="FO113" s="330"/>
      <c r="FY113" s="330"/>
      <c r="GI113" s="330"/>
      <c r="GS113" s="330"/>
      <c r="HC113" s="330"/>
      <c r="HM113" s="330"/>
      <c r="HW113" s="330"/>
    </row>
    <row r="114" s="3" customFormat="true" x14ac:dyDescent="0.25">
      <c r="A114" s="330"/>
      <c r="K114" s="330"/>
      <c r="U114" s="330"/>
      <c r="AE114" s="330"/>
      <c r="AO114" s="330"/>
      <c r="AY114" s="330"/>
      <c r="AZ114" s="330"/>
      <c r="BA114" s="330"/>
      <c r="BB114" s="330"/>
      <c r="BC114" s="330"/>
      <c r="BD114" s="330"/>
      <c r="BE114" s="330"/>
      <c r="BF114" s="330"/>
      <c r="BI114" s="330"/>
      <c r="BS114" s="330"/>
      <c r="CC114" s="330"/>
      <c r="CM114" s="330"/>
      <c r="CW114" s="330"/>
      <c r="DG114" s="330"/>
      <c r="DQ114" s="330"/>
      <c r="EA114" s="330"/>
      <c r="EK114" s="330"/>
      <c r="EU114" s="330"/>
      <c r="FE114" s="330"/>
      <c r="FO114" s="330"/>
      <c r="FY114" s="330"/>
      <c r="GI114" s="330"/>
      <c r="GS114" s="330"/>
      <c r="HC114" s="330"/>
      <c r="HM114" s="330"/>
      <c r="HW114" s="330"/>
    </row>
    <row r="115" s="3" customFormat="true" x14ac:dyDescent="0.25">
      <c r="A115" s="330"/>
      <c r="K115" s="330"/>
      <c r="U115" s="330"/>
      <c r="AE115" s="330"/>
      <c r="AO115" s="330"/>
      <c r="AY115" s="330"/>
      <c r="AZ115" s="330"/>
      <c r="BA115" s="330"/>
      <c r="BB115" s="330"/>
      <c r="BC115" s="330"/>
      <c r="BD115" s="330"/>
      <c r="BE115" s="330"/>
      <c r="BF115" s="330"/>
      <c r="BI115" s="330"/>
      <c r="BS115" s="330"/>
      <c r="CC115" s="330"/>
      <c r="CM115" s="330"/>
      <c r="CW115" s="330"/>
      <c r="DG115" s="330"/>
      <c r="DQ115" s="330"/>
      <c r="EA115" s="330"/>
      <c r="EK115" s="330"/>
      <c r="EU115" s="330"/>
      <c r="FE115" s="330"/>
      <c r="FO115" s="330"/>
      <c r="FY115" s="330"/>
      <c r="GI115" s="330"/>
      <c r="GS115" s="330"/>
      <c r="HC115" s="330"/>
      <c r="HM115" s="330"/>
      <c r="HW115" s="330"/>
    </row>
    <row r="116" s="3" customFormat="true" x14ac:dyDescent="0.25">
      <c r="A116" s="330"/>
      <c r="K116" s="330"/>
      <c r="U116" s="330"/>
      <c r="AE116" s="330"/>
      <c r="AO116" s="330"/>
      <c r="AY116" s="330"/>
      <c r="AZ116" s="330"/>
      <c r="BA116" s="330"/>
      <c r="BB116" s="330"/>
      <c r="BC116" s="330"/>
      <c r="BD116" s="330"/>
      <c r="BE116" s="330"/>
      <c r="BF116" s="330"/>
      <c r="BI116" s="330"/>
      <c r="BS116" s="330"/>
      <c r="CC116" s="330"/>
      <c r="CM116" s="330"/>
      <c r="CW116" s="330"/>
      <c r="DG116" s="330"/>
      <c r="DQ116" s="330"/>
      <c r="EA116" s="330"/>
      <c r="EK116" s="330"/>
      <c r="EU116" s="330"/>
      <c r="FE116" s="330"/>
      <c r="FO116" s="330"/>
      <c r="FY116" s="330"/>
      <c r="GI116" s="330"/>
      <c r="GS116" s="330"/>
      <c r="HC116" s="330"/>
      <c r="HM116" s="330"/>
      <c r="HW116" s="330"/>
    </row>
    <row r="117" s="3" customFormat="true" x14ac:dyDescent="0.25">
      <c r="A117" s="330"/>
      <c r="K117" s="330"/>
      <c r="U117" s="330"/>
      <c r="AE117" s="330"/>
      <c r="AO117" s="330"/>
      <c r="AY117" s="330"/>
      <c r="AZ117" s="330"/>
      <c r="BA117" s="330"/>
      <c r="BB117" s="330"/>
      <c r="BC117" s="330"/>
      <c r="BD117" s="330"/>
      <c r="BE117" s="330"/>
      <c r="BF117" s="330"/>
      <c r="BI117" s="330"/>
      <c r="BS117" s="330"/>
      <c r="CC117" s="330"/>
      <c r="CM117" s="330"/>
      <c r="CW117" s="330"/>
      <c r="DG117" s="330"/>
      <c r="DQ117" s="330"/>
      <c r="EA117" s="330"/>
      <c r="EK117" s="330"/>
      <c r="EU117" s="330"/>
      <c r="FE117" s="330"/>
      <c r="FO117" s="330"/>
      <c r="FY117" s="330"/>
      <c r="GI117" s="330"/>
      <c r="GS117" s="330"/>
      <c r="HC117" s="330"/>
      <c r="HM117" s="330"/>
      <c r="HW117" s="330"/>
    </row>
    <row r="118" s="3" customFormat="true" x14ac:dyDescent="0.25">
      <c r="A118" s="330"/>
      <c r="K118" s="330"/>
      <c r="U118" s="330"/>
      <c r="AE118" s="330"/>
      <c r="AO118" s="330"/>
      <c r="AY118" s="330"/>
      <c r="AZ118" s="330"/>
      <c r="BA118" s="330"/>
      <c r="BB118" s="330"/>
      <c r="BC118" s="330"/>
      <c r="BD118" s="330"/>
      <c r="BE118" s="330"/>
      <c r="BF118" s="330"/>
      <c r="BI118" s="330"/>
      <c r="BS118" s="330"/>
      <c r="CC118" s="330"/>
      <c r="CM118" s="330"/>
      <c r="CW118" s="330"/>
      <c r="DG118" s="330"/>
      <c r="DQ118" s="330"/>
      <c r="EA118" s="330"/>
      <c r="EK118" s="330"/>
      <c r="EU118" s="330"/>
      <c r="FE118" s="330"/>
      <c r="FO118" s="330"/>
      <c r="FY118" s="330"/>
      <c r="GI118" s="330"/>
      <c r="GS118" s="330"/>
      <c r="HC118" s="330"/>
      <c r="HM118" s="330"/>
      <c r="HW118" s="330"/>
    </row>
    <row r="119" s="3" customFormat="true" x14ac:dyDescent="0.25">
      <c r="A119" s="330"/>
      <c r="K119" s="330"/>
      <c r="U119" s="330"/>
      <c r="AE119" s="330"/>
      <c r="AO119" s="330"/>
      <c r="AY119" s="330"/>
      <c r="AZ119" s="330"/>
      <c r="BA119" s="330"/>
      <c r="BB119" s="330"/>
      <c r="BC119" s="330"/>
      <c r="BD119" s="330"/>
      <c r="BE119" s="330"/>
      <c r="BF119" s="330"/>
      <c r="BI119" s="330"/>
      <c r="BS119" s="330"/>
      <c r="CC119" s="330"/>
      <c r="CM119" s="330"/>
      <c r="CW119" s="330"/>
      <c r="DG119" s="330"/>
      <c r="DQ119" s="330"/>
      <c r="EA119" s="330"/>
      <c r="EK119" s="330"/>
      <c r="EU119" s="330"/>
      <c r="FE119" s="330"/>
      <c r="FO119" s="330"/>
      <c r="FY119" s="330"/>
      <c r="GI119" s="330"/>
      <c r="GS119" s="330"/>
      <c r="HC119" s="330"/>
      <c r="HM119" s="330"/>
      <c r="HW119" s="330"/>
    </row>
    <row r="120" s="3" customFormat="true" x14ac:dyDescent="0.25">
      <c r="A120" s="330"/>
      <c r="K120" s="330"/>
      <c r="U120" s="330"/>
      <c r="AE120" s="330"/>
      <c r="AO120" s="330"/>
      <c r="AY120" s="330"/>
      <c r="AZ120" s="330"/>
      <c r="BA120" s="330"/>
      <c r="BB120" s="330"/>
      <c r="BC120" s="330"/>
      <c r="BD120" s="330"/>
      <c r="BE120" s="330"/>
      <c r="BF120" s="330"/>
      <c r="BI120" s="330"/>
      <c r="BS120" s="330"/>
      <c r="CC120" s="330"/>
      <c r="CM120" s="330"/>
      <c r="CW120" s="330"/>
      <c r="DG120" s="330"/>
      <c r="DQ120" s="330"/>
      <c r="EA120" s="330"/>
      <c r="EK120" s="330"/>
      <c r="EU120" s="330"/>
      <c r="FE120" s="330"/>
      <c r="FO120" s="330"/>
      <c r="FY120" s="330"/>
      <c r="GI120" s="330"/>
      <c r="GS120" s="330"/>
      <c r="HC120" s="330"/>
      <c r="HM120" s="330"/>
      <c r="HW120" s="330"/>
    </row>
    <row r="121" s="3" customFormat="true" x14ac:dyDescent="0.25">
      <c r="A121" s="330"/>
      <c r="K121" s="330"/>
      <c r="U121" s="330"/>
      <c r="AE121" s="330"/>
      <c r="AO121" s="330"/>
      <c r="AY121" s="330"/>
      <c r="AZ121" s="330"/>
      <c r="BA121" s="330"/>
      <c r="BB121" s="330"/>
      <c r="BC121" s="330"/>
      <c r="BD121" s="330"/>
      <c r="BE121" s="330"/>
      <c r="BF121" s="330"/>
      <c r="BI121" s="330"/>
      <c r="BS121" s="330"/>
      <c r="CC121" s="330"/>
      <c r="CM121" s="330"/>
      <c r="CW121" s="330"/>
      <c r="DG121" s="330"/>
      <c r="DQ121" s="330"/>
      <c r="EA121" s="330"/>
      <c r="EK121" s="330"/>
      <c r="EU121" s="330"/>
      <c r="FE121" s="330"/>
      <c r="FO121" s="330"/>
      <c r="FY121" s="330"/>
      <c r="GI121" s="330"/>
      <c r="GS121" s="330"/>
      <c r="HC121" s="330"/>
      <c r="HM121" s="330"/>
      <c r="HW121" s="330"/>
    </row>
    <row r="122" s="3" customFormat="true" x14ac:dyDescent="0.25">
      <c r="A122" s="330"/>
      <c r="K122" s="330"/>
      <c r="U122" s="330"/>
      <c r="AE122" s="330"/>
      <c r="AO122" s="330"/>
      <c r="AY122" s="330"/>
      <c r="AZ122" s="330"/>
      <c r="BA122" s="330"/>
      <c r="BB122" s="330"/>
      <c r="BC122" s="330"/>
      <c r="BD122" s="330"/>
      <c r="BE122" s="330"/>
      <c r="BF122" s="330"/>
      <c r="BI122" s="330"/>
      <c r="BS122" s="330"/>
      <c r="CC122" s="330"/>
      <c r="CM122" s="330"/>
      <c r="CW122" s="330"/>
      <c r="DG122" s="330"/>
      <c r="DQ122" s="330"/>
      <c r="EA122" s="330"/>
      <c r="EK122" s="330"/>
      <c r="EU122" s="330"/>
      <c r="FE122" s="330"/>
      <c r="FO122" s="330"/>
      <c r="FY122" s="330"/>
      <c r="GI122" s="330"/>
      <c r="GS122" s="330"/>
      <c r="HC122" s="330"/>
      <c r="HM122" s="330"/>
      <c r="HW122" s="330"/>
    </row>
    <row r="123" s="3" customFormat="true" x14ac:dyDescent="0.25">
      <c r="A123" s="330"/>
      <c r="K123" s="330"/>
      <c r="U123" s="330"/>
      <c r="AE123" s="330"/>
      <c r="AO123" s="330"/>
      <c r="AY123" s="330"/>
      <c r="AZ123" s="330"/>
      <c r="BA123" s="330"/>
      <c r="BB123" s="330"/>
      <c r="BC123" s="330"/>
      <c r="BD123" s="330"/>
      <c r="BE123" s="330"/>
      <c r="BF123" s="330"/>
      <c r="BI123" s="330"/>
      <c r="BS123" s="330"/>
      <c r="CC123" s="330"/>
      <c r="CM123" s="330"/>
      <c r="CW123" s="330"/>
      <c r="DG123" s="330"/>
      <c r="DQ123" s="330"/>
      <c r="EA123" s="330"/>
      <c r="EK123" s="330"/>
      <c r="EU123" s="330"/>
      <c r="FE123" s="330"/>
      <c r="FO123" s="330"/>
      <c r="FY123" s="330"/>
      <c r="GI123" s="330"/>
      <c r="GS123" s="330"/>
      <c r="HC123" s="330"/>
      <c r="HM123" s="330"/>
      <c r="HW123" s="330"/>
    </row>
    <row r="124" s="3" customFormat="true" x14ac:dyDescent="0.25">
      <c r="A124" s="330"/>
      <c r="K124" s="330"/>
      <c r="U124" s="330"/>
      <c r="AE124" s="330"/>
      <c r="AO124" s="330"/>
      <c r="AY124" s="330"/>
      <c r="AZ124" s="330"/>
      <c r="BA124" s="330"/>
      <c r="BB124" s="330"/>
      <c r="BC124" s="330"/>
      <c r="BD124" s="330"/>
      <c r="BE124" s="330"/>
      <c r="BF124" s="330"/>
      <c r="BI124" s="330"/>
      <c r="BS124" s="330"/>
      <c r="CC124" s="330"/>
      <c r="CM124" s="330"/>
      <c r="CW124" s="330"/>
      <c r="DG124" s="330"/>
      <c r="DQ124" s="330"/>
      <c r="EA124" s="330"/>
      <c r="EK124" s="330"/>
      <c r="EU124" s="330"/>
      <c r="FE124" s="330"/>
      <c r="FO124" s="330"/>
      <c r="FY124" s="330"/>
      <c r="GI124" s="330"/>
      <c r="GS124" s="330"/>
      <c r="HC124" s="330"/>
      <c r="HM124" s="330"/>
      <c r="HW124" s="330"/>
    </row>
    <row r="125" s="3" customFormat="true" x14ac:dyDescent="0.25">
      <c r="A125" s="330"/>
      <c r="K125" s="330"/>
      <c r="U125" s="330"/>
      <c r="AE125" s="330"/>
      <c r="AO125" s="330"/>
      <c r="AY125" s="330"/>
      <c r="AZ125" s="330"/>
      <c r="BA125" s="330"/>
      <c r="BB125" s="330"/>
      <c r="BC125" s="330"/>
      <c r="BD125" s="330"/>
      <c r="BE125" s="330"/>
      <c r="BF125" s="330"/>
      <c r="BI125" s="330"/>
      <c r="BS125" s="330"/>
      <c r="CC125" s="330"/>
      <c r="CM125" s="330"/>
      <c r="CW125" s="330"/>
      <c r="DG125" s="330"/>
      <c r="DQ125" s="330"/>
      <c r="EA125" s="330"/>
      <c r="EK125" s="330"/>
      <c r="EU125" s="330"/>
      <c r="FE125" s="330"/>
      <c r="FO125" s="330"/>
      <c r="FY125" s="330"/>
      <c r="GI125" s="330"/>
      <c r="GS125" s="330"/>
      <c r="HC125" s="330"/>
      <c r="HM125" s="330"/>
      <c r="HW125" s="330"/>
    </row>
    <row r="126" s="3" customFormat="true" x14ac:dyDescent="0.25">
      <c r="A126" s="330"/>
      <c r="K126" s="330"/>
      <c r="U126" s="330"/>
      <c r="AE126" s="330"/>
      <c r="AO126" s="330"/>
      <c r="AY126" s="330"/>
      <c r="AZ126" s="330"/>
      <c r="BA126" s="330"/>
      <c r="BB126" s="330"/>
      <c r="BC126" s="330"/>
      <c r="BD126" s="330"/>
      <c r="BE126" s="330"/>
      <c r="BF126" s="330"/>
      <c r="BI126" s="330"/>
      <c r="BS126" s="330"/>
      <c r="CC126" s="330"/>
      <c r="CM126" s="330"/>
      <c r="CW126" s="330"/>
      <c r="DG126" s="330"/>
      <c r="DQ126" s="330"/>
      <c r="EA126" s="330"/>
      <c r="EK126" s="330"/>
      <c r="EU126" s="330"/>
      <c r="FE126" s="330"/>
      <c r="FO126" s="330"/>
      <c r="FY126" s="330"/>
      <c r="GI126" s="330"/>
      <c r="GS126" s="330"/>
      <c r="HC126" s="330"/>
      <c r="HM126" s="330"/>
      <c r="HW126" s="330"/>
    </row>
    <row r="127" s="3" customFormat="true" x14ac:dyDescent="0.25">
      <c r="A127" s="330"/>
      <c r="K127" s="330"/>
      <c r="U127" s="330"/>
      <c r="AE127" s="330"/>
      <c r="AO127" s="330"/>
      <c r="AY127" s="330"/>
      <c r="AZ127" s="330"/>
      <c r="BA127" s="330"/>
      <c r="BB127" s="330"/>
      <c r="BC127" s="330"/>
      <c r="BD127" s="330"/>
      <c r="BE127" s="330"/>
      <c r="BF127" s="330"/>
      <c r="BI127" s="330"/>
      <c r="BS127" s="330"/>
      <c r="CC127" s="330"/>
      <c r="CM127" s="330"/>
      <c r="CW127" s="330"/>
      <c r="DG127" s="330"/>
      <c r="DQ127" s="330"/>
      <c r="EA127" s="330"/>
      <c r="EK127" s="330"/>
      <c r="EU127" s="330"/>
      <c r="FE127" s="330"/>
      <c r="FO127" s="330"/>
      <c r="FY127" s="330"/>
      <c r="GI127" s="330"/>
      <c r="GS127" s="330"/>
      <c r="HC127" s="330"/>
      <c r="HM127" s="330"/>
      <c r="HW127" s="330"/>
    </row>
    <row r="128" s="3" customFormat="true" x14ac:dyDescent="0.25">
      <c r="A128" s="330"/>
      <c r="K128" s="330"/>
      <c r="U128" s="330"/>
      <c r="AE128" s="330"/>
      <c r="AO128" s="330"/>
      <c r="AY128" s="330"/>
      <c r="AZ128" s="330"/>
      <c r="BA128" s="330"/>
      <c r="BB128" s="330"/>
      <c r="BC128" s="330"/>
      <c r="BD128" s="330"/>
      <c r="BE128" s="330"/>
      <c r="BF128" s="330"/>
      <c r="BI128" s="330"/>
      <c r="BS128" s="330"/>
      <c r="CC128" s="330"/>
      <c r="CM128" s="330"/>
      <c r="CW128" s="330"/>
      <c r="DG128" s="330"/>
      <c r="DQ128" s="330"/>
      <c r="EA128" s="330"/>
      <c r="EK128" s="330"/>
      <c r="EU128" s="330"/>
      <c r="FE128" s="330"/>
      <c r="FO128" s="330"/>
      <c r="FY128" s="330"/>
      <c r="GI128" s="330"/>
      <c r="GS128" s="330"/>
      <c r="HC128" s="330"/>
      <c r="HM128" s="330"/>
      <c r="HW128" s="330"/>
    </row>
    <row r="129" s="3" customFormat="true" x14ac:dyDescent="0.25">
      <c r="A129" s="330"/>
      <c r="K129" s="330"/>
      <c r="U129" s="330"/>
      <c r="AE129" s="330"/>
      <c r="AO129" s="330"/>
      <c r="AY129" s="330"/>
      <c r="AZ129" s="330"/>
      <c r="BA129" s="330"/>
      <c r="BB129" s="330"/>
      <c r="BC129" s="330"/>
      <c r="BD129" s="330"/>
      <c r="BE129" s="330"/>
      <c r="BF129" s="330"/>
      <c r="BI129" s="330"/>
      <c r="BS129" s="330"/>
      <c r="CC129" s="330"/>
      <c r="CM129" s="330"/>
      <c r="CW129" s="330"/>
      <c r="DG129" s="330"/>
      <c r="DQ129" s="330"/>
      <c r="EA129" s="330"/>
      <c r="EK129" s="330"/>
      <c r="EU129" s="330"/>
      <c r="FE129" s="330"/>
      <c r="FO129" s="330"/>
      <c r="FY129" s="330"/>
      <c r="GI129" s="330"/>
      <c r="GS129" s="330"/>
      <c r="HC129" s="330"/>
      <c r="HM129" s="330"/>
      <c r="HW129" s="330"/>
    </row>
    <row r="130" s="3" customFormat="true" x14ac:dyDescent="0.25">
      <c r="A130" s="330"/>
      <c r="K130" s="330"/>
      <c r="U130" s="330"/>
      <c r="AE130" s="330"/>
      <c r="AO130" s="330"/>
      <c r="AY130" s="330"/>
      <c r="AZ130" s="330"/>
      <c r="BA130" s="330"/>
      <c r="BB130" s="330"/>
      <c r="BC130" s="330"/>
      <c r="BD130" s="330"/>
      <c r="BE130" s="330"/>
      <c r="BF130" s="330"/>
      <c r="BI130" s="330"/>
      <c r="BS130" s="330"/>
      <c r="CC130" s="330"/>
      <c r="CM130" s="330"/>
      <c r="CW130" s="330"/>
      <c r="DG130" s="330"/>
      <c r="DQ130" s="330"/>
      <c r="EA130" s="330"/>
      <c r="EK130" s="330"/>
      <c r="EU130" s="330"/>
      <c r="FE130" s="330"/>
      <c r="FO130" s="330"/>
      <c r="FY130" s="330"/>
      <c r="GI130" s="330"/>
      <c r="GS130" s="330"/>
      <c r="HC130" s="330"/>
      <c r="HM130" s="330"/>
      <c r="HW130" s="330"/>
    </row>
    <row r="131" s="3" customFormat="true" x14ac:dyDescent="0.25">
      <c r="A131" s="330"/>
      <c r="K131" s="330"/>
      <c r="U131" s="330"/>
      <c r="AE131" s="330"/>
      <c r="AO131" s="330"/>
      <c r="AY131" s="330"/>
      <c r="AZ131" s="330"/>
      <c r="BA131" s="330"/>
      <c r="BB131" s="330"/>
      <c r="BC131" s="330"/>
      <c r="BD131" s="330"/>
      <c r="BE131" s="330"/>
      <c r="BF131" s="330"/>
      <c r="BI131" s="330"/>
      <c r="BS131" s="330"/>
      <c r="CC131" s="330"/>
      <c r="CM131" s="330"/>
      <c r="CW131" s="330"/>
      <c r="DG131" s="330"/>
      <c r="DQ131" s="330"/>
      <c r="EA131" s="330"/>
      <c r="EK131" s="330"/>
      <c r="EU131" s="330"/>
      <c r="FE131" s="330"/>
      <c r="FO131" s="330"/>
      <c r="FY131" s="330"/>
      <c r="GI131" s="330"/>
      <c r="GS131" s="330"/>
      <c r="HC131" s="330"/>
      <c r="HM131" s="330"/>
      <c r="HW131" s="330"/>
    </row>
    <row r="132" s="3" customFormat="true" x14ac:dyDescent="0.25">
      <c r="A132" s="330"/>
      <c r="K132" s="330"/>
      <c r="U132" s="330"/>
      <c r="AE132" s="330"/>
      <c r="AO132" s="330"/>
      <c r="AY132" s="330"/>
      <c r="AZ132" s="330"/>
      <c r="BA132" s="330"/>
      <c r="BB132" s="330"/>
      <c r="BC132" s="330"/>
      <c r="BD132" s="330"/>
      <c r="BE132" s="330"/>
      <c r="BF132" s="330"/>
      <c r="BI132" s="330"/>
      <c r="BS132" s="330"/>
      <c r="CC132" s="330"/>
      <c r="CM132" s="330"/>
      <c r="CW132" s="330"/>
      <c r="DG132" s="330"/>
      <c r="DQ132" s="330"/>
      <c r="EA132" s="330"/>
      <c r="EK132" s="330"/>
      <c r="EU132" s="330"/>
      <c r="FE132" s="330"/>
      <c r="FO132" s="330"/>
      <c r="FY132" s="330"/>
      <c r="GI132" s="330"/>
      <c r="GS132" s="330"/>
      <c r="HC132" s="330"/>
      <c r="HM132" s="330"/>
      <c r="HW132" s="330"/>
    </row>
    <row r="133" s="3" customFormat="true" x14ac:dyDescent="0.25">
      <c r="A133" s="330"/>
      <c r="K133" s="330"/>
      <c r="U133" s="330"/>
      <c r="AE133" s="330"/>
      <c r="AO133" s="330"/>
      <c r="AY133" s="330"/>
      <c r="AZ133" s="330"/>
      <c r="BA133" s="330"/>
      <c r="BB133" s="330"/>
      <c r="BC133" s="330"/>
      <c r="BD133" s="330"/>
      <c r="BE133" s="330"/>
      <c r="BF133" s="330"/>
      <c r="BI133" s="330"/>
      <c r="BS133" s="330"/>
      <c r="CC133" s="330"/>
      <c r="CM133" s="330"/>
      <c r="CW133" s="330"/>
      <c r="DG133" s="330"/>
      <c r="DQ133" s="330"/>
      <c r="EA133" s="330"/>
      <c r="EK133" s="330"/>
      <c r="EU133" s="330"/>
      <c r="FE133" s="330"/>
      <c r="FO133" s="330"/>
      <c r="FY133" s="330"/>
      <c r="GI133" s="330"/>
      <c r="GS133" s="330"/>
      <c r="HC133" s="330"/>
      <c r="HM133" s="330"/>
      <c r="HW133" s="330"/>
    </row>
    <row r="134" s="3" customFormat="true" x14ac:dyDescent="0.25">
      <c r="A134" s="330"/>
      <c r="K134" s="330"/>
      <c r="U134" s="330"/>
      <c r="AE134" s="330"/>
      <c r="AO134" s="330"/>
      <c r="AY134" s="330"/>
      <c r="AZ134" s="330"/>
      <c r="BA134" s="330"/>
      <c r="BB134" s="330"/>
      <c r="BC134" s="330"/>
      <c r="BD134" s="330"/>
      <c r="BE134" s="330"/>
      <c r="BF134" s="330"/>
      <c r="BI134" s="330"/>
      <c r="BS134" s="330"/>
      <c r="CC134" s="330"/>
      <c r="CM134" s="330"/>
      <c r="CW134" s="330"/>
      <c r="DG134" s="330"/>
      <c r="DQ134" s="330"/>
      <c r="EA134" s="330"/>
      <c r="EK134" s="330"/>
      <c r="EU134" s="330"/>
      <c r="FE134" s="330"/>
      <c r="FO134" s="330"/>
      <c r="FY134" s="330"/>
      <c r="GI134" s="330"/>
      <c r="GS134" s="330"/>
      <c r="HC134" s="330"/>
      <c r="HM134" s="330"/>
      <c r="HW134" s="330"/>
    </row>
    <row r="135" s="3" customFormat="true" x14ac:dyDescent="0.25">
      <c r="A135" s="330"/>
      <c r="K135" s="330"/>
      <c r="U135" s="330"/>
      <c r="AE135" s="330"/>
      <c r="AO135" s="330"/>
      <c r="AY135" s="330"/>
      <c r="AZ135" s="330"/>
      <c r="BA135" s="330"/>
      <c r="BB135" s="330"/>
      <c r="BC135" s="330"/>
      <c r="BD135" s="330"/>
      <c r="BE135" s="330"/>
      <c r="BF135" s="330"/>
      <c r="BI135" s="330"/>
      <c r="BS135" s="330"/>
      <c r="CC135" s="330"/>
      <c r="CM135" s="330"/>
      <c r="CW135" s="330"/>
      <c r="DG135" s="330"/>
      <c r="DQ135" s="330"/>
      <c r="EA135" s="330"/>
      <c r="EK135" s="330"/>
      <c r="EU135" s="330"/>
      <c r="FE135" s="330"/>
      <c r="FO135" s="330"/>
      <c r="FY135" s="330"/>
      <c r="GI135" s="330"/>
      <c r="GS135" s="330"/>
      <c r="HC135" s="330"/>
      <c r="HM135" s="330"/>
      <c r="HW135" s="330"/>
    </row>
    <row r="136" s="3" customFormat="true" x14ac:dyDescent="0.25">
      <c r="A136" s="330"/>
      <c r="K136" s="330"/>
      <c r="U136" s="330"/>
      <c r="AE136" s="330"/>
      <c r="AO136" s="330"/>
      <c r="AY136" s="330"/>
      <c r="AZ136" s="330"/>
      <c r="BA136" s="330"/>
      <c r="BB136" s="330"/>
      <c r="BC136" s="330"/>
      <c r="BD136" s="330"/>
      <c r="BE136" s="330"/>
      <c r="BF136" s="330"/>
      <c r="BI136" s="330"/>
      <c r="BS136" s="330"/>
      <c r="CC136" s="330"/>
      <c r="CM136" s="330"/>
      <c r="CW136" s="330"/>
      <c r="DG136" s="330"/>
      <c r="DQ136" s="330"/>
      <c r="EA136" s="330"/>
      <c r="EK136" s="330"/>
      <c r="EU136" s="330"/>
      <c r="FE136" s="330"/>
      <c r="FO136" s="330"/>
      <c r="FY136" s="330"/>
      <c r="GI136" s="330"/>
      <c r="GS136" s="330"/>
      <c r="HC136" s="330"/>
      <c r="HM136" s="330"/>
      <c r="HW136" s="330"/>
    </row>
    <row r="137" s="3" customFormat="true" x14ac:dyDescent="0.25">
      <c r="A137" s="330"/>
      <c r="K137" s="330"/>
      <c r="U137" s="330"/>
      <c r="AE137" s="330"/>
      <c r="AO137" s="330"/>
      <c r="AY137" s="330"/>
      <c r="AZ137" s="330"/>
      <c r="BA137" s="330"/>
      <c r="BB137" s="330"/>
      <c r="BC137" s="330"/>
      <c r="BD137" s="330"/>
      <c r="BE137" s="330"/>
      <c r="BF137" s="330"/>
      <c r="BI137" s="330"/>
      <c r="BS137" s="330"/>
      <c r="CC137" s="330"/>
      <c r="CM137" s="330"/>
      <c r="CW137" s="330"/>
      <c r="DG137" s="330"/>
      <c r="DQ137" s="330"/>
      <c r="EA137" s="330"/>
      <c r="EK137" s="330"/>
      <c r="EU137" s="330"/>
      <c r="FE137" s="330"/>
      <c r="FO137" s="330"/>
      <c r="FY137" s="330"/>
      <c r="GI137" s="330"/>
      <c r="GS137" s="330"/>
      <c r="HC137" s="330"/>
      <c r="HM137" s="330"/>
      <c r="HW137" s="330"/>
    </row>
    <row r="138" s="3" customFormat="true" x14ac:dyDescent="0.25">
      <c r="A138" s="330"/>
      <c r="K138" s="330"/>
      <c r="U138" s="330"/>
      <c r="AE138" s="330"/>
      <c r="AO138" s="330"/>
      <c r="AY138" s="330"/>
      <c r="AZ138" s="330"/>
      <c r="BA138" s="330"/>
      <c r="BB138" s="330"/>
      <c r="BC138" s="330"/>
      <c r="BD138" s="330"/>
      <c r="BE138" s="330"/>
      <c r="BF138" s="330"/>
      <c r="BI138" s="330"/>
      <c r="BS138" s="330"/>
      <c r="CC138" s="330"/>
      <c r="CM138" s="330"/>
      <c r="CW138" s="330"/>
      <c r="DG138" s="330"/>
      <c r="DQ138" s="330"/>
      <c r="EA138" s="330"/>
      <c r="EK138" s="330"/>
      <c r="EU138" s="330"/>
      <c r="FE138" s="330"/>
      <c r="FO138" s="330"/>
      <c r="FY138" s="330"/>
      <c r="GI138" s="330"/>
      <c r="GS138" s="330"/>
      <c r="HC138" s="330"/>
      <c r="HM138" s="330"/>
      <c r="HW138" s="330"/>
    </row>
    <row r="139" s="3" customFormat="true" x14ac:dyDescent="0.25">
      <c r="A139" s="330"/>
      <c r="K139" s="330"/>
      <c r="U139" s="330"/>
      <c r="AE139" s="330"/>
      <c r="AO139" s="330"/>
      <c r="AY139" s="330"/>
      <c r="AZ139" s="330"/>
      <c r="BA139" s="330"/>
      <c r="BB139" s="330"/>
      <c r="BC139" s="330"/>
      <c r="BD139" s="330"/>
      <c r="BE139" s="330"/>
      <c r="BF139" s="330"/>
      <c r="BI139" s="330"/>
      <c r="BS139" s="330"/>
      <c r="CC139" s="330"/>
      <c r="CM139" s="330"/>
      <c r="CW139" s="330"/>
      <c r="DG139" s="330"/>
      <c r="DQ139" s="330"/>
      <c r="EA139" s="330"/>
      <c r="EK139" s="330"/>
      <c r="EU139" s="330"/>
      <c r="FE139" s="330"/>
      <c r="FO139" s="330"/>
      <c r="FY139" s="330"/>
      <c r="GI139" s="330"/>
      <c r="GS139" s="330"/>
      <c r="HC139" s="330"/>
      <c r="HM139" s="330"/>
      <c r="HW139" s="330"/>
    </row>
    <row r="140" s="3" customFormat="true" x14ac:dyDescent="0.25">
      <c r="A140" s="330"/>
      <c r="K140" s="330"/>
      <c r="U140" s="330"/>
      <c r="AE140" s="330"/>
      <c r="AO140" s="330"/>
      <c r="AY140" s="330"/>
      <c r="AZ140" s="330"/>
      <c r="BA140" s="330"/>
      <c r="BB140" s="330"/>
      <c r="BC140" s="330"/>
      <c r="BD140" s="330"/>
      <c r="BE140" s="330"/>
      <c r="BF140" s="330"/>
      <c r="BI140" s="330"/>
      <c r="BS140" s="330"/>
      <c r="CC140" s="330"/>
      <c r="CM140" s="330"/>
      <c r="CW140" s="330"/>
      <c r="DG140" s="330"/>
      <c r="DQ140" s="330"/>
      <c r="EA140" s="330"/>
      <c r="EK140" s="330"/>
      <c r="EU140" s="330"/>
      <c r="FE140" s="330"/>
      <c r="FO140" s="330"/>
      <c r="FY140" s="330"/>
      <c r="GI140" s="330"/>
      <c r="GS140" s="330"/>
      <c r="HC140" s="330"/>
      <c r="HM140" s="330"/>
      <c r="HW140" s="330"/>
    </row>
    <row r="141" s="3" customFormat="true" x14ac:dyDescent="0.25">
      <c r="A141" s="330"/>
      <c r="K141" s="330"/>
      <c r="U141" s="330"/>
      <c r="AE141" s="330"/>
      <c r="AO141" s="330"/>
      <c r="AY141" s="330"/>
      <c r="AZ141" s="330"/>
      <c r="BA141" s="330"/>
      <c r="BB141" s="330"/>
      <c r="BC141" s="330"/>
      <c r="BD141" s="330"/>
      <c r="BE141" s="330"/>
      <c r="BF141" s="330"/>
      <c r="BI141" s="330"/>
      <c r="BS141" s="330"/>
      <c r="CC141" s="330"/>
      <c r="CM141" s="330"/>
      <c r="CW141" s="330"/>
      <c r="DG141" s="330"/>
      <c r="DQ141" s="330"/>
      <c r="EA141" s="330"/>
      <c r="EK141" s="330"/>
      <c r="EU141" s="330"/>
      <c r="FE141" s="330"/>
      <c r="FO141" s="330"/>
      <c r="FY141" s="330"/>
      <c r="GI141" s="330"/>
      <c r="GS141" s="330"/>
      <c r="HC141" s="330"/>
      <c r="HM141" s="330"/>
      <c r="HW141" s="330"/>
    </row>
    <row r="142" s="3" customFormat="true" x14ac:dyDescent="0.25">
      <c r="A142" s="330"/>
      <c r="K142" s="330"/>
      <c r="U142" s="330"/>
      <c r="AE142" s="330"/>
      <c r="AO142" s="330"/>
      <c r="AY142" s="330"/>
      <c r="AZ142" s="330"/>
      <c r="BA142" s="330"/>
      <c r="BB142" s="330"/>
      <c r="BC142" s="330"/>
      <c r="BD142" s="330"/>
      <c r="BE142" s="330"/>
      <c r="BF142" s="330"/>
      <c r="BI142" s="330"/>
      <c r="BS142" s="330"/>
      <c r="CC142" s="330"/>
      <c r="CM142" s="330"/>
      <c r="CW142" s="330"/>
      <c r="DG142" s="330"/>
      <c r="DQ142" s="330"/>
      <c r="EA142" s="330"/>
      <c r="EK142" s="330"/>
      <c r="EU142" s="330"/>
      <c r="FE142" s="330"/>
      <c r="FO142" s="330"/>
      <c r="FY142" s="330"/>
      <c r="GI142" s="330"/>
      <c r="GS142" s="330"/>
      <c r="HC142" s="330"/>
      <c r="HM142" s="330"/>
      <c r="HW142" s="330"/>
    </row>
    <row r="143" s="3" customFormat="true" x14ac:dyDescent="0.25">
      <c r="A143" s="330"/>
      <c r="K143" s="330"/>
      <c r="U143" s="330"/>
      <c r="AE143" s="330"/>
      <c r="AO143" s="330"/>
      <c r="AY143" s="330"/>
      <c r="AZ143" s="330"/>
      <c r="BA143" s="330"/>
      <c r="BB143" s="330"/>
      <c r="BC143" s="330"/>
      <c r="BD143" s="330"/>
      <c r="BE143" s="330"/>
      <c r="BF143" s="330"/>
      <c r="BI143" s="330"/>
      <c r="BS143" s="330"/>
      <c r="CC143" s="330"/>
      <c r="CM143" s="330"/>
      <c r="CW143" s="330"/>
      <c r="DG143" s="330"/>
      <c r="DQ143" s="330"/>
      <c r="EA143" s="330"/>
      <c r="EK143" s="330"/>
      <c r="EU143" s="330"/>
      <c r="FE143" s="330"/>
      <c r="FO143" s="330"/>
      <c r="FY143" s="330"/>
      <c r="GI143" s="330"/>
      <c r="GS143" s="330"/>
      <c r="HC143" s="330"/>
      <c r="HM143" s="330"/>
      <c r="HW143" s="330"/>
    </row>
    <row r="144" s="3" customFormat="true" x14ac:dyDescent="0.25">
      <c r="A144" s="330"/>
      <c r="K144" s="330"/>
      <c r="U144" s="330"/>
      <c r="AE144" s="330"/>
      <c r="AO144" s="330"/>
      <c r="AY144" s="330"/>
      <c r="AZ144" s="330"/>
      <c r="BA144" s="330"/>
      <c r="BB144" s="330"/>
      <c r="BC144" s="330"/>
      <c r="BD144" s="330"/>
      <c r="BE144" s="330"/>
      <c r="BF144" s="330"/>
      <c r="BI144" s="330"/>
      <c r="BS144" s="330"/>
      <c r="CC144" s="330"/>
      <c r="CM144" s="330"/>
      <c r="CW144" s="330"/>
      <c r="DG144" s="330"/>
      <c r="DQ144" s="330"/>
      <c r="EA144" s="330"/>
      <c r="EK144" s="330"/>
      <c r="EU144" s="330"/>
      <c r="FE144" s="330"/>
      <c r="FO144" s="330"/>
      <c r="FY144" s="330"/>
      <c r="GI144" s="330"/>
      <c r="GS144" s="330"/>
      <c r="HC144" s="330"/>
      <c r="HM144" s="330"/>
      <c r="HW144" s="330"/>
    </row>
    <row r="145" s="3" customFormat="true" x14ac:dyDescent="0.25">
      <c r="A145" s="330"/>
      <c r="K145" s="330"/>
      <c r="U145" s="330"/>
      <c r="AE145" s="330"/>
      <c r="AO145" s="330"/>
      <c r="AY145" s="330"/>
      <c r="AZ145" s="330"/>
      <c r="BA145" s="330"/>
      <c r="BB145" s="330"/>
      <c r="BC145" s="330"/>
      <c r="BD145" s="330"/>
      <c r="BE145" s="330"/>
      <c r="BF145" s="330"/>
      <c r="BI145" s="330"/>
      <c r="BS145" s="330"/>
      <c r="CC145" s="330"/>
      <c r="CM145" s="330"/>
      <c r="CW145" s="330"/>
      <c r="DG145" s="330"/>
      <c r="DQ145" s="330"/>
      <c r="EA145" s="330"/>
      <c r="EK145" s="330"/>
      <c r="EU145" s="330"/>
      <c r="FE145" s="330"/>
      <c r="FO145" s="330"/>
      <c r="FY145" s="330"/>
      <c r="GI145" s="330"/>
      <c r="GS145" s="330"/>
      <c r="HC145" s="330"/>
      <c r="HM145" s="330"/>
      <c r="HW145" s="330"/>
    </row>
    <row r="146" s="3" customFormat="true" x14ac:dyDescent="0.25">
      <c r="A146" s="330"/>
      <c r="K146" s="330"/>
      <c r="U146" s="330"/>
      <c r="AE146" s="330"/>
      <c r="AO146" s="330"/>
      <c r="AY146" s="330"/>
      <c r="AZ146" s="330"/>
      <c r="BA146" s="330"/>
      <c r="BB146" s="330"/>
      <c r="BC146" s="330"/>
      <c r="BD146" s="330"/>
      <c r="BE146" s="330"/>
      <c r="BF146" s="330"/>
      <c r="BI146" s="330"/>
      <c r="BS146" s="330"/>
      <c r="CC146" s="330"/>
      <c r="CM146" s="330"/>
      <c r="CW146" s="330"/>
      <c r="DG146" s="330"/>
      <c r="DQ146" s="330"/>
      <c r="EA146" s="330"/>
      <c r="EK146" s="330"/>
      <c r="EU146" s="330"/>
      <c r="FE146" s="330"/>
      <c r="FO146" s="330"/>
      <c r="FY146" s="330"/>
      <c r="GI146" s="330"/>
      <c r="GS146" s="330"/>
      <c r="HC146" s="330"/>
      <c r="HM146" s="330"/>
      <c r="HW146" s="330"/>
    </row>
    <row r="147" s="3" customFormat="true" x14ac:dyDescent="0.25">
      <c r="A147" s="330"/>
      <c r="K147" s="330"/>
      <c r="U147" s="330"/>
      <c r="AE147" s="330"/>
      <c r="AO147" s="330"/>
      <c r="AY147" s="330"/>
      <c r="AZ147" s="330"/>
      <c r="BA147" s="330"/>
      <c r="BB147" s="330"/>
      <c r="BC147" s="330"/>
      <c r="BD147" s="330"/>
      <c r="BE147" s="330"/>
      <c r="BF147" s="330"/>
      <c r="BI147" s="330"/>
      <c r="BS147" s="330"/>
      <c r="CC147" s="330"/>
      <c r="CM147" s="330"/>
      <c r="CW147" s="330"/>
      <c r="DG147" s="330"/>
      <c r="DQ147" s="330"/>
      <c r="EA147" s="330"/>
      <c r="EK147" s="330"/>
      <c r="EU147" s="330"/>
      <c r="FE147" s="330"/>
      <c r="FO147" s="330"/>
      <c r="FY147" s="330"/>
      <c r="GI147" s="330"/>
      <c r="GS147" s="330"/>
      <c r="HC147" s="330"/>
      <c r="HM147" s="330"/>
      <c r="HW147" s="330"/>
    </row>
    <row r="148" s="3" customFormat="true" x14ac:dyDescent="0.25">
      <c r="A148" s="330"/>
      <c r="K148" s="330"/>
      <c r="U148" s="330"/>
      <c r="AE148" s="330"/>
      <c r="AO148" s="330"/>
      <c r="AY148" s="330"/>
      <c r="AZ148" s="330"/>
      <c r="BA148" s="330"/>
      <c r="BB148" s="330"/>
      <c r="BC148" s="330"/>
      <c r="BD148" s="330"/>
      <c r="BE148" s="330"/>
      <c r="BF148" s="330"/>
      <c r="BI148" s="330"/>
      <c r="BS148" s="330"/>
      <c r="CC148" s="330"/>
      <c r="CM148" s="330"/>
      <c r="CW148" s="330"/>
      <c r="DG148" s="330"/>
      <c r="DQ148" s="330"/>
      <c r="EA148" s="330"/>
      <c r="EK148" s="330"/>
      <c r="EU148" s="330"/>
      <c r="FE148" s="330"/>
      <c r="FO148" s="330"/>
      <c r="FY148" s="330"/>
      <c r="GI148" s="330"/>
      <c r="GS148" s="330"/>
      <c r="HC148" s="330"/>
      <c r="HM148" s="330"/>
      <c r="HW148" s="330"/>
    </row>
    <row r="149" s="3" customFormat="true" x14ac:dyDescent="0.25">
      <c r="A149" s="330"/>
      <c r="K149" s="330"/>
      <c r="U149" s="330"/>
      <c r="AE149" s="330"/>
      <c r="AO149" s="330"/>
      <c r="AY149" s="330"/>
      <c r="AZ149" s="330"/>
      <c r="BA149" s="330"/>
      <c r="BB149" s="330"/>
      <c r="BC149" s="330"/>
      <c r="BD149" s="330"/>
      <c r="BE149" s="330"/>
      <c r="BF149" s="330"/>
      <c r="BI149" s="330"/>
      <c r="BS149" s="330"/>
      <c r="CC149" s="330"/>
      <c r="CM149" s="330"/>
      <c r="CW149" s="330"/>
      <c r="DG149" s="330"/>
      <c r="DQ149" s="330"/>
      <c r="EA149" s="330"/>
      <c r="EK149" s="330"/>
      <c r="EU149" s="330"/>
      <c r="FE149" s="330"/>
      <c r="FO149" s="330"/>
      <c r="FY149" s="330"/>
      <c r="GI149" s="330"/>
      <c r="GS149" s="330"/>
      <c r="HC149" s="330"/>
      <c r="HM149" s="330"/>
      <c r="HW149" s="330"/>
    </row>
    <row r="150" s="3" customFormat="true" x14ac:dyDescent="0.25">
      <c r="A150" s="330"/>
      <c r="K150" s="330"/>
      <c r="U150" s="330"/>
      <c r="AE150" s="330"/>
      <c r="AO150" s="330"/>
      <c r="AY150" s="330"/>
      <c r="AZ150" s="330"/>
      <c r="BA150" s="330"/>
      <c r="BB150" s="330"/>
      <c r="BC150" s="330"/>
      <c r="BD150" s="330"/>
      <c r="BE150" s="330"/>
      <c r="BF150" s="330"/>
      <c r="BI150" s="330"/>
      <c r="BS150" s="330"/>
      <c r="CC150" s="330"/>
      <c r="CM150" s="330"/>
      <c r="CW150" s="330"/>
      <c r="DG150" s="330"/>
      <c r="DQ150" s="330"/>
      <c r="EA150" s="330"/>
      <c r="EK150" s="330"/>
      <c r="EU150" s="330"/>
      <c r="FE150" s="330"/>
      <c r="FO150" s="330"/>
      <c r="FY150" s="330"/>
      <c r="GI150" s="330"/>
      <c r="GS150" s="330"/>
      <c r="HC150" s="330"/>
      <c r="HM150" s="330"/>
      <c r="HW150" s="330"/>
    </row>
    <row r="151" s="3" customFormat="true" x14ac:dyDescent="0.25">
      <c r="A151" s="330"/>
      <c r="K151" s="330"/>
      <c r="U151" s="330"/>
      <c r="AE151" s="330"/>
      <c r="AO151" s="330"/>
      <c r="AY151" s="330"/>
      <c r="AZ151" s="330"/>
      <c r="BA151" s="330"/>
      <c r="BB151" s="330"/>
      <c r="BC151" s="330"/>
      <c r="BD151" s="330"/>
      <c r="BE151" s="330"/>
      <c r="BF151" s="330"/>
      <c r="BI151" s="330"/>
      <c r="BS151" s="330"/>
      <c r="CC151" s="330"/>
      <c r="CM151" s="330"/>
      <c r="CW151" s="330"/>
      <c r="DG151" s="330"/>
      <c r="DQ151" s="330"/>
      <c r="EA151" s="330"/>
      <c r="EK151" s="330"/>
      <c r="EU151" s="330"/>
      <c r="FE151" s="330"/>
      <c r="FO151" s="330"/>
      <c r="FY151" s="330"/>
      <c r="GI151" s="330"/>
      <c r="GS151" s="330"/>
      <c r="HC151" s="330"/>
      <c r="HM151" s="330"/>
      <c r="HW151" s="330"/>
    </row>
    <row r="152" s="3" customFormat="true" x14ac:dyDescent="0.25">
      <c r="A152" s="330"/>
      <c r="K152" s="330"/>
      <c r="U152" s="330"/>
      <c r="AE152" s="330"/>
      <c r="AO152" s="330"/>
      <c r="AY152" s="330"/>
      <c r="AZ152" s="330"/>
      <c r="BA152" s="330"/>
      <c r="BB152" s="330"/>
      <c r="BC152" s="330"/>
      <c r="BD152" s="330"/>
      <c r="BE152" s="330"/>
      <c r="BF152" s="330"/>
      <c r="BI152" s="330"/>
      <c r="BS152" s="330"/>
      <c r="CC152" s="330"/>
      <c r="CM152" s="330"/>
      <c r="CW152" s="330"/>
      <c r="DG152" s="330"/>
      <c r="DQ152" s="330"/>
      <c r="EA152" s="330"/>
      <c r="EK152" s="330"/>
      <c r="EU152" s="330"/>
      <c r="FE152" s="330"/>
      <c r="FO152" s="330"/>
      <c r="FY152" s="330"/>
      <c r="GI152" s="330"/>
      <c r="GS152" s="330"/>
      <c r="HC152" s="330"/>
      <c r="HM152" s="330"/>
      <c r="HW152" s="330"/>
    </row>
    <row r="153" s="3" customFormat="true" x14ac:dyDescent="0.25">
      <c r="A153" s="330"/>
      <c r="K153" s="330"/>
      <c r="U153" s="330"/>
      <c r="AE153" s="330"/>
      <c r="AO153" s="330"/>
      <c r="AY153" s="330"/>
      <c r="AZ153" s="330"/>
      <c r="BA153" s="330"/>
      <c r="BB153" s="330"/>
      <c r="BC153" s="330"/>
      <c r="BD153" s="330"/>
      <c r="BE153" s="330"/>
      <c r="BF153" s="330"/>
      <c r="BI153" s="330"/>
      <c r="BS153" s="330"/>
      <c r="CC153" s="330"/>
      <c r="CM153" s="330"/>
      <c r="CW153" s="330"/>
      <c r="DG153" s="330"/>
      <c r="DQ153" s="330"/>
      <c r="EA153" s="330"/>
      <c r="EK153" s="330"/>
      <c r="EU153" s="330"/>
      <c r="FE153" s="330"/>
      <c r="FO153" s="330"/>
      <c r="FY153" s="330"/>
      <c r="GI153" s="330"/>
      <c r="GS153" s="330"/>
      <c r="HC153" s="330"/>
      <c r="HM153" s="330"/>
      <c r="HW153" s="330"/>
    </row>
    <row r="154" s="3" customFormat="true" x14ac:dyDescent="0.25">
      <c r="A154" s="330"/>
      <c r="K154" s="330"/>
      <c r="U154" s="330"/>
      <c r="AE154" s="330"/>
      <c r="AO154" s="330"/>
      <c r="AY154" s="330"/>
      <c r="AZ154" s="330"/>
      <c r="BA154" s="330"/>
      <c r="BB154" s="330"/>
      <c r="BC154" s="330"/>
      <c r="BD154" s="330"/>
      <c r="BE154" s="330"/>
      <c r="BF154" s="330"/>
      <c r="BI154" s="330"/>
      <c r="BS154" s="330"/>
      <c r="CC154" s="330"/>
      <c r="CM154" s="330"/>
      <c r="CW154" s="330"/>
      <c r="DG154" s="330"/>
      <c r="DQ154" s="330"/>
      <c r="EA154" s="330"/>
      <c r="EK154" s="330"/>
      <c r="EU154" s="330"/>
      <c r="FE154" s="330"/>
      <c r="FO154" s="330"/>
      <c r="FY154" s="330"/>
      <c r="GI154" s="330"/>
      <c r="GS154" s="330"/>
      <c r="HC154" s="330"/>
      <c r="HM154" s="330"/>
      <c r="HW154" s="330"/>
    </row>
    <row r="155" s="3" customFormat="true" x14ac:dyDescent="0.25">
      <c r="A155" s="330"/>
      <c r="K155" s="330"/>
      <c r="U155" s="330"/>
      <c r="AE155" s="330"/>
      <c r="AO155" s="330"/>
      <c r="AY155" s="330"/>
      <c r="AZ155" s="330"/>
      <c r="BA155" s="330"/>
      <c r="BB155" s="330"/>
      <c r="BC155" s="330"/>
      <c r="BD155" s="330"/>
      <c r="BE155" s="330"/>
      <c r="BF155" s="330"/>
      <c r="BI155" s="330"/>
      <c r="BS155" s="330"/>
      <c r="CC155" s="330"/>
      <c r="CM155" s="330"/>
      <c r="CW155" s="330"/>
      <c r="DG155" s="330"/>
      <c r="DQ155" s="330"/>
      <c r="EA155" s="330"/>
      <c r="EK155" s="330"/>
      <c r="EU155" s="330"/>
      <c r="FE155" s="330"/>
      <c r="FO155" s="330"/>
      <c r="FY155" s="330"/>
      <c r="GI155" s="330"/>
      <c r="GS155" s="330"/>
      <c r="HC155" s="330"/>
      <c r="HM155" s="330"/>
      <c r="HW155" s="330"/>
    </row>
    <row r="156" s="3" customFormat="true" x14ac:dyDescent="0.25">
      <c r="A156" s="330"/>
      <c r="K156" s="330"/>
      <c r="U156" s="330"/>
      <c r="AE156" s="330"/>
      <c r="AO156" s="330"/>
      <c r="AY156" s="330"/>
      <c r="AZ156" s="330"/>
      <c r="BA156" s="330"/>
      <c r="BB156" s="330"/>
      <c r="BC156" s="330"/>
      <c r="BD156" s="330"/>
      <c r="BE156" s="330"/>
      <c r="BF156" s="330"/>
      <c r="BI156" s="330"/>
      <c r="BS156" s="330"/>
      <c r="CC156" s="330"/>
      <c r="CM156" s="330"/>
      <c r="CW156" s="330"/>
      <c r="DG156" s="330"/>
      <c r="DQ156" s="330"/>
      <c r="EA156" s="330"/>
      <c r="EK156" s="330"/>
      <c r="EU156" s="330"/>
      <c r="FE156" s="330"/>
      <c r="FO156" s="330"/>
      <c r="FY156" s="330"/>
      <c r="GI156" s="330"/>
      <c r="GS156" s="330"/>
      <c r="HC156" s="330"/>
      <c r="HM156" s="330"/>
      <c r="HW156" s="330"/>
    </row>
    <row r="157" s="3" customFormat="true" x14ac:dyDescent="0.25">
      <c r="A157" s="330"/>
      <c r="K157" s="330"/>
      <c r="U157" s="330"/>
      <c r="AE157" s="330"/>
      <c r="AO157" s="330"/>
      <c r="AY157" s="330"/>
      <c r="AZ157" s="330"/>
      <c r="BA157" s="330"/>
      <c r="BB157" s="330"/>
      <c r="BC157" s="330"/>
      <c r="BD157" s="330"/>
      <c r="BE157" s="330"/>
      <c r="BF157" s="330"/>
      <c r="BI157" s="330"/>
      <c r="BS157" s="330"/>
      <c r="CC157" s="330"/>
      <c r="CM157" s="330"/>
      <c r="CW157" s="330"/>
      <c r="DG157" s="330"/>
      <c r="DQ157" s="330"/>
      <c r="EA157" s="330"/>
      <c r="EK157" s="330"/>
      <c r="EU157" s="330"/>
      <c r="FE157" s="330"/>
      <c r="FO157" s="330"/>
      <c r="FY157" s="330"/>
      <c r="GI157" s="330"/>
      <c r="GS157" s="330"/>
      <c r="HC157" s="330"/>
      <c r="HM157" s="330"/>
      <c r="HW157" s="330"/>
    </row>
    <row r="158" s="3" customFormat="true" x14ac:dyDescent="0.25">
      <c r="A158" s="330"/>
      <c r="K158" s="330"/>
      <c r="U158" s="330"/>
      <c r="AE158" s="330"/>
      <c r="AO158" s="330"/>
      <c r="AY158" s="330"/>
      <c r="AZ158" s="330"/>
      <c r="BA158" s="330"/>
      <c r="BB158" s="330"/>
      <c r="BC158" s="330"/>
      <c r="BD158" s="330"/>
      <c r="BE158" s="330"/>
      <c r="BF158" s="330"/>
      <c r="BI158" s="330"/>
      <c r="BS158" s="330"/>
      <c r="CC158" s="330"/>
      <c r="CM158" s="330"/>
      <c r="CW158" s="330"/>
      <c r="DG158" s="330"/>
      <c r="DQ158" s="330"/>
      <c r="EA158" s="330"/>
      <c r="EK158" s="330"/>
      <c r="EU158" s="330"/>
      <c r="FE158" s="330"/>
      <c r="FO158" s="330"/>
      <c r="FY158" s="330"/>
      <c r="GI158" s="330"/>
      <c r="GS158" s="330"/>
      <c r="HC158" s="330"/>
      <c r="HM158" s="330"/>
      <c r="HW158" s="330"/>
    </row>
    <row r="159" s="3" customFormat="true" x14ac:dyDescent="0.25">
      <c r="A159" s="330"/>
      <c r="K159" s="330"/>
      <c r="U159" s="330"/>
      <c r="AE159" s="330"/>
      <c r="AO159" s="330"/>
      <c r="AY159" s="330"/>
      <c r="AZ159" s="330"/>
      <c r="BA159" s="330"/>
      <c r="BB159" s="330"/>
      <c r="BC159" s="330"/>
      <c r="BD159" s="330"/>
      <c r="BE159" s="330"/>
      <c r="BF159" s="330"/>
      <c r="BI159" s="330"/>
      <c r="BS159" s="330"/>
      <c r="CC159" s="330"/>
      <c r="CM159" s="330"/>
      <c r="CW159" s="330"/>
      <c r="DG159" s="330"/>
      <c r="DQ159" s="330"/>
      <c r="EA159" s="330"/>
      <c r="EK159" s="330"/>
      <c r="EU159" s="330"/>
      <c r="FE159" s="330"/>
      <c r="FO159" s="330"/>
      <c r="FY159" s="330"/>
      <c r="GI159" s="330"/>
      <c r="GS159" s="330"/>
      <c r="HC159" s="330"/>
      <c r="HM159" s="330"/>
      <c r="HW159" s="330"/>
    </row>
    <row r="160" s="3" customFormat="true" x14ac:dyDescent="0.25">
      <c r="A160" s="330"/>
      <c r="K160" s="330"/>
      <c r="U160" s="330"/>
      <c r="AE160" s="330"/>
      <c r="AO160" s="330"/>
      <c r="AY160" s="330"/>
      <c r="AZ160" s="330"/>
      <c r="BA160" s="330"/>
      <c r="BB160" s="330"/>
      <c r="BC160" s="330"/>
      <c r="BD160" s="330"/>
      <c r="BE160" s="330"/>
      <c r="BF160" s="330"/>
      <c r="BI160" s="330"/>
      <c r="BS160" s="330"/>
      <c r="CC160" s="330"/>
      <c r="CM160" s="330"/>
      <c r="CW160" s="330"/>
      <c r="DG160" s="330"/>
      <c r="DQ160" s="330"/>
      <c r="EA160" s="330"/>
      <c r="EK160" s="330"/>
      <c r="EU160" s="330"/>
      <c r="FE160" s="330"/>
      <c r="FO160" s="330"/>
      <c r="FY160" s="330"/>
      <c r="GI160" s="330"/>
      <c r="GS160" s="330"/>
      <c r="HC160" s="330"/>
      <c r="HM160" s="330"/>
      <c r="HW160" s="330"/>
    </row>
    <row r="161" s="3" customFormat="true" x14ac:dyDescent="0.25">
      <c r="A161" s="330"/>
      <c r="K161" s="330"/>
      <c r="U161" s="330"/>
      <c r="AE161" s="330"/>
      <c r="AO161" s="330"/>
      <c r="AY161" s="330"/>
      <c r="AZ161" s="330"/>
      <c r="BA161" s="330"/>
      <c r="BB161" s="330"/>
      <c r="BC161" s="330"/>
      <c r="BD161" s="330"/>
      <c r="BE161" s="330"/>
      <c r="BF161" s="330"/>
      <c r="BI161" s="330"/>
      <c r="BS161" s="330"/>
      <c r="CC161" s="330"/>
      <c r="CM161" s="330"/>
      <c r="CW161" s="330"/>
      <c r="DG161" s="330"/>
      <c r="DQ161" s="330"/>
      <c r="EA161" s="330"/>
      <c r="EK161" s="330"/>
      <c r="EU161" s="330"/>
      <c r="FE161" s="330"/>
      <c r="FO161" s="330"/>
      <c r="FY161" s="330"/>
      <c r="GI161" s="330"/>
      <c r="GS161" s="330"/>
      <c r="HC161" s="330"/>
      <c r="HM161" s="330"/>
      <c r="HW161" s="330"/>
    </row>
    <row r="162" s="3" customFormat="true" x14ac:dyDescent="0.25">
      <c r="A162" s="330"/>
      <c r="K162" s="330"/>
      <c r="U162" s="330"/>
      <c r="AE162" s="330"/>
      <c r="AO162" s="330"/>
      <c r="AY162" s="330"/>
      <c r="AZ162" s="330"/>
      <c r="BA162" s="330"/>
      <c r="BB162" s="330"/>
      <c r="BC162" s="330"/>
      <c r="BD162" s="330"/>
      <c r="BE162" s="330"/>
      <c r="BF162" s="330"/>
      <c r="BI162" s="330"/>
      <c r="BS162" s="330"/>
      <c r="CC162" s="330"/>
      <c r="CM162" s="330"/>
      <c r="CW162" s="330"/>
      <c r="DG162" s="330"/>
      <c r="DQ162" s="330"/>
      <c r="EA162" s="330"/>
      <c r="EK162" s="330"/>
      <c r="EU162" s="330"/>
      <c r="FE162" s="330"/>
      <c r="FO162" s="330"/>
      <c r="FY162" s="330"/>
      <c r="GI162" s="330"/>
      <c r="GS162" s="330"/>
      <c r="HC162" s="330"/>
      <c r="HM162" s="330"/>
      <c r="HW162" s="330"/>
    </row>
    <row r="163" s="3" customFormat="true" x14ac:dyDescent="0.25">
      <c r="A163" s="330"/>
      <c r="K163" s="330"/>
      <c r="U163" s="330"/>
      <c r="AE163" s="330"/>
      <c r="AO163" s="330"/>
      <c r="AY163" s="330"/>
      <c r="AZ163" s="330"/>
      <c r="BA163" s="330"/>
      <c r="BB163" s="330"/>
      <c r="BC163" s="330"/>
      <c r="BD163" s="330"/>
      <c r="BE163" s="330"/>
      <c r="BF163" s="330"/>
      <c r="BI163" s="330"/>
      <c r="BS163" s="330"/>
      <c r="CC163" s="330"/>
      <c r="CM163" s="330"/>
      <c r="CW163" s="330"/>
      <c r="DG163" s="330"/>
      <c r="DQ163" s="330"/>
      <c r="EA163" s="330"/>
      <c r="EK163" s="330"/>
      <c r="EU163" s="330"/>
      <c r="FE163" s="330"/>
      <c r="FO163" s="330"/>
      <c r="FY163" s="330"/>
      <c r="GI163" s="330"/>
      <c r="GS163" s="330"/>
      <c r="HC163" s="330"/>
      <c r="HM163" s="330"/>
      <c r="HW163" s="330"/>
    </row>
    <row r="164" s="3" customFormat="true" x14ac:dyDescent="0.25">
      <c r="A164" s="330"/>
      <c r="K164" s="330"/>
      <c r="U164" s="330"/>
      <c r="AE164" s="330"/>
      <c r="AO164" s="330"/>
      <c r="AY164" s="330"/>
      <c r="AZ164" s="330"/>
      <c r="BA164" s="330"/>
      <c r="BB164" s="330"/>
      <c r="BC164" s="330"/>
      <c r="BD164" s="330"/>
      <c r="BE164" s="330"/>
      <c r="BF164" s="330"/>
      <c r="BI164" s="330"/>
      <c r="BS164" s="330"/>
      <c r="CC164" s="330"/>
      <c r="CM164" s="330"/>
      <c r="CW164" s="330"/>
      <c r="DG164" s="330"/>
      <c r="DQ164" s="330"/>
      <c r="EA164" s="330"/>
      <c r="EK164" s="330"/>
      <c r="EU164" s="330"/>
      <c r="FE164" s="330"/>
      <c r="FO164" s="330"/>
      <c r="FY164" s="330"/>
      <c r="GI164" s="330"/>
      <c r="GS164" s="330"/>
      <c r="HC164" s="330"/>
      <c r="HM164" s="330"/>
      <c r="HW164" s="330"/>
    </row>
    <row r="165" s="3" customFormat="true" x14ac:dyDescent="0.25">
      <c r="A165" s="330"/>
      <c r="K165" s="330"/>
      <c r="U165" s="330"/>
      <c r="AE165" s="330"/>
      <c r="AO165" s="330"/>
      <c r="AY165" s="330"/>
      <c r="AZ165" s="330"/>
      <c r="BA165" s="330"/>
      <c r="BB165" s="330"/>
      <c r="BC165" s="330"/>
      <c r="BD165" s="330"/>
      <c r="BE165" s="330"/>
      <c r="BF165" s="330"/>
      <c r="BI165" s="330"/>
      <c r="BS165" s="330"/>
      <c r="CC165" s="330"/>
      <c r="CM165" s="330"/>
      <c r="CW165" s="330"/>
      <c r="DG165" s="330"/>
      <c r="DQ165" s="330"/>
      <c r="EA165" s="330"/>
      <c r="EK165" s="330"/>
      <c r="EU165" s="330"/>
      <c r="FE165" s="330"/>
      <c r="FO165" s="330"/>
      <c r="FY165" s="330"/>
      <c r="GI165" s="330"/>
      <c r="GS165" s="330"/>
      <c r="HC165" s="330"/>
      <c r="HM165" s="330"/>
      <c r="HW165" s="330"/>
    </row>
    <row r="166" s="3" customFormat="true" x14ac:dyDescent="0.25">
      <c r="A166" s="330"/>
      <c r="K166" s="330"/>
      <c r="U166" s="330"/>
      <c r="AE166" s="330"/>
      <c r="AO166" s="330"/>
      <c r="AY166" s="330"/>
      <c r="AZ166" s="330"/>
      <c r="BA166" s="330"/>
      <c r="BB166" s="330"/>
      <c r="BC166" s="330"/>
      <c r="BD166" s="330"/>
      <c r="BE166" s="330"/>
      <c r="BF166" s="330"/>
      <c r="BI166" s="330"/>
      <c r="BS166" s="330"/>
      <c r="CC166" s="330"/>
      <c r="CM166" s="330"/>
      <c r="CW166" s="330"/>
      <c r="DG166" s="330"/>
      <c r="DQ166" s="330"/>
      <c r="EA166" s="330"/>
      <c r="EK166" s="330"/>
      <c r="EU166" s="330"/>
      <c r="FE166" s="330"/>
      <c r="FO166" s="330"/>
      <c r="FY166" s="330"/>
      <c r="GI166" s="330"/>
      <c r="GS166" s="330"/>
      <c r="HC166" s="330"/>
      <c r="HM166" s="330"/>
      <c r="HW166" s="330"/>
    </row>
    <row r="167" s="3" customFormat="true" x14ac:dyDescent="0.25">
      <c r="A167" s="330"/>
      <c r="K167" s="330"/>
      <c r="U167" s="330"/>
      <c r="AE167" s="330"/>
      <c r="AO167" s="330"/>
      <c r="AY167" s="330"/>
      <c r="AZ167" s="330"/>
      <c r="BA167" s="330"/>
      <c r="BB167" s="330"/>
      <c r="BC167" s="330"/>
      <c r="BD167" s="330"/>
      <c r="BE167" s="330"/>
      <c r="BF167" s="330"/>
      <c r="BI167" s="330"/>
      <c r="BS167" s="330"/>
      <c r="CC167" s="330"/>
      <c r="CM167" s="330"/>
      <c r="CW167" s="330"/>
      <c r="DG167" s="330"/>
      <c r="DQ167" s="330"/>
      <c r="EA167" s="330"/>
      <c r="EK167" s="330"/>
      <c r="EU167" s="330"/>
      <c r="FE167" s="330"/>
      <c r="FO167" s="330"/>
      <c r="FY167" s="330"/>
      <c r="GI167" s="330"/>
      <c r="GS167" s="330"/>
      <c r="HC167" s="330"/>
      <c r="HM167" s="330"/>
      <c r="HW167" s="330"/>
    </row>
    <row r="168" s="3" customFormat="true" x14ac:dyDescent="0.25">
      <c r="A168" s="330"/>
      <c r="K168" s="330"/>
      <c r="U168" s="330"/>
      <c r="AE168" s="330"/>
      <c r="AO168" s="330"/>
      <c r="AY168" s="330"/>
      <c r="AZ168" s="330"/>
      <c r="BA168" s="330"/>
      <c r="BB168" s="330"/>
      <c r="BC168" s="330"/>
      <c r="BD168" s="330"/>
      <c r="BE168" s="330"/>
      <c r="BF168" s="330"/>
      <c r="BI168" s="330"/>
      <c r="BS168" s="330"/>
      <c r="CC168" s="330"/>
      <c r="CM168" s="330"/>
      <c r="CW168" s="330"/>
      <c r="DG168" s="330"/>
      <c r="DQ168" s="330"/>
      <c r="EA168" s="330"/>
      <c r="EK168" s="330"/>
      <c r="EU168" s="330"/>
      <c r="FE168" s="330"/>
      <c r="FO168" s="330"/>
      <c r="FY168" s="330"/>
      <c r="GI168" s="330"/>
      <c r="GS168" s="330"/>
      <c r="HC168" s="330"/>
      <c r="HM168" s="330"/>
      <c r="HW168" s="330"/>
    </row>
    <row r="169" s="3" customFormat="true" x14ac:dyDescent="0.25">
      <c r="A169" s="330"/>
      <c r="K169" s="330"/>
      <c r="U169" s="330"/>
      <c r="AE169" s="330"/>
      <c r="AO169" s="330"/>
      <c r="AY169" s="330"/>
      <c r="AZ169" s="330"/>
      <c r="BA169" s="330"/>
      <c r="BB169" s="330"/>
      <c r="BC169" s="330"/>
      <c r="BD169" s="330"/>
      <c r="BE169" s="330"/>
      <c r="BF169" s="330"/>
      <c r="BI169" s="330"/>
      <c r="BS169" s="330"/>
      <c r="CC169" s="330"/>
      <c r="CM169" s="330"/>
      <c r="CW169" s="330"/>
      <c r="DG169" s="330"/>
      <c r="DQ169" s="330"/>
      <c r="EA169" s="330"/>
      <c r="EK169" s="330"/>
      <c r="EU169" s="330"/>
      <c r="FE169" s="330"/>
      <c r="FO169" s="330"/>
      <c r="FY169" s="330"/>
      <c r="GI169" s="330"/>
      <c r="GS169" s="330"/>
      <c r="HC169" s="330"/>
      <c r="HM169" s="330"/>
      <c r="HW169" s="330"/>
    </row>
    <row r="170" s="3" customFormat="true" x14ac:dyDescent="0.25">
      <c r="A170" s="330"/>
      <c r="K170" s="330"/>
      <c r="U170" s="330"/>
      <c r="AE170" s="330"/>
      <c r="AO170" s="330"/>
      <c r="AY170" s="330"/>
      <c r="AZ170" s="330"/>
      <c r="BA170" s="330"/>
      <c r="BB170" s="330"/>
      <c r="BC170" s="330"/>
      <c r="BD170" s="330"/>
      <c r="BE170" s="330"/>
      <c r="BF170" s="330"/>
      <c r="BI170" s="330"/>
      <c r="BS170" s="330"/>
      <c r="CC170" s="330"/>
      <c r="CM170" s="330"/>
      <c r="CW170" s="330"/>
      <c r="DG170" s="330"/>
      <c r="DQ170" s="330"/>
      <c r="EA170" s="330"/>
      <c r="EK170" s="330"/>
      <c r="EU170" s="330"/>
      <c r="FE170" s="330"/>
      <c r="FO170" s="330"/>
      <c r="FY170" s="330"/>
      <c r="GI170" s="330"/>
      <c r="GS170" s="330"/>
      <c r="HC170" s="330"/>
      <c r="HM170" s="330"/>
      <c r="HW170" s="330"/>
    </row>
    <row r="171" s="3" customFormat="true" x14ac:dyDescent="0.25">
      <c r="A171" s="330"/>
      <c r="K171" s="330"/>
      <c r="U171" s="330"/>
      <c r="AE171" s="330"/>
      <c r="AO171" s="330"/>
      <c r="AY171" s="330"/>
      <c r="AZ171" s="330"/>
      <c r="BA171" s="330"/>
      <c r="BB171" s="330"/>
      <c r="BC171" s="330"/>
      <c r="BD171" s="330"/>
      <c r="BE171" s="330"/>
      <c r="BF171" s="330"/>
      <c r="BI171" s="330"/>
      <c r="BS171" s="330"/>
      <c r="CC171" s="330"/>
      <c r="CM171" s="330"/>
      <c r="CW171" s="330"/>
      <c r="DG171" s="330"/>
      <c r="DQ171" s="330"/>
      <c r="EA171" s="330"/>
      <c r="EK171" s="330"/>
      <c r="EU171" s="330"/>
      <c r="FE171" s="330"/>
      <c r="FO171" s="330"/>
      <c r="FY171" s="330"/>
      <c r="GI171" s="330"/>
      <c r="GS171" s="330"/>
      <c r="HC171" s="330"/>
      <c r="HM171" s="330"/>
      <c r="HW171" s="330"/>
    </row>
    <row r="172" s="3" customFormat="true" x14ac:dyDescent="0.25">
      <c r="A172" s="330"/>
      <c r="K172" s="330"/>
      <c r="U172" s="330"/>
      <c r="AE172" s="330"/>
      <c r="AO172" s="330"/>
      <c r="AY172" s="330"/>
      <c r="AZ172" s="330"/>
      <c r="BA172" s="330"/>
      <c r="BB172" s="330"/>
      <c r="BC172" s="330"/>
      <c r="BD172" s="330"/>
      <c r="BE172" s="330"/>
      <c r="BF172" s="330"/>
      <c r="BI172" s="330"/>
      <c r="BS172" s="330"/>
      <c r="CC172" s="330"/>
      <c r="CM172" s="330"/>
      <c r="CW172" s="330"/>
      <c r="DG172" s="330"/>
      <c r="DQ172" s="330"/>
      <c r="EA172" s="330"/>
      <c r="EK172" s="330"/>
      <c r="EU172" s="330"/>
      <c r="FE172" s="330"/>
      <c r="FO172" s="330"/>
      <c r="FY172" s="330"/>
      <c r="GI172" s="330"/>
      <c r="GS172" s="330"/>
      <c r="HC172" s="330"/>
      <c r="HM172" s="330"/>
      <c r="HW172" s="330"/>
    </row>
    <row r="173" s="3" customFormat="true" x14ac:dyDescent="0.25">
      <c r="A173" s="330"/>
      <c r="K173" s="330"/>
      <c r="U173" s="330"/>
      <c r="AE173" s="330"/>
      <c r="AO173" s="330"/>
      <c r="AY173" s="330"/>
      <c r="AZ173" s="330"/>
      <c r="BA173" s="330"/>
      <c r="BB173" s="330"/>
      <c r="BC173" s="330"/>
      <c r="BD173" s="330"/>
      <c r="BE173" s="330"/>
      <c r="BF173" s="330"/>
      <c r="BI173" s="330"/>
      <c r="BS173" s="330"/>
      <c r="CC173" s="330"/>
      <c r="CM173" s="330"/>
      <c r="CW173" s="330"/>
      <c r="DG173" s="330"/>
      <c r="DQ173" s="330"/>
      <c r="EA173" s="330"/>
      <c r="EK173" s="330"/>
      <c r="EU173" s="330"/>
      <c r="FE173" s="330"/>
      <c r="FO173" s="330"/>
      <c r="FY173" s="330"/>
      <c r="GI173" s="330"/>
      <c r="GS173" s="330"/>
      <c r="HC173" s="330"/>
      <c r="HM173" s="330"/>
      <c r="HW173" s="330"/>
    </row>
    <row r="174" s="3" customFormat="true" x14ac:dyDescent="0.25">
      <c r="A174" s="330"/>
      <c r="K174" s="330"/>
      <c r="U174" s="330"/>
      <c r="AE174" s="330"/>
      <c r="AO174" s="330"/>
      <c r="AY174" s="330"/>
      <c r="AZ174" s="330"/>
      <c r="BA174" s="330"/>
      <c r="BB174" s="330"/>
      <c r="BC174" s="330"/>
      <c r="BD174" s="330"/>
      <c r="BE174" s="330"/>
      <c r="BF174" s="330"/>
      <c r="BI174" s="330"/>
      <c r="BS174" s="330"/>
      <c r="CC174" s="330"/>
      <c r="CM174" s="330"/>
      <c r="CW174" s="330"/>
      <c r="DG174" s="330"/>
      <c r="DQ174" s="330"/>
      <c r="EA174" s="330"/>
      <c r="EK174" s="330"/>
      <c r="EU174" s="330"/>
      <c r="FE174" s="330"/>
      <c r="FO174" s="330"/>
      <c r="FY174" s="330"/>
      <c r="GI174" s="330"/>
      <c r="GS174" s="330"/>
      <c r="HC174" s="330"/>
      <c r="HM174" s="330"/>
      <c r="HW174" s="330"/>
    </row>
    <row r="175" s="3" customFormat="true" x14ac:dyDescent="0.25">
      <c r="A175" s="330"/>
      <c r="K175" s="330"/>
      <c r="U175" s="330"/>
      <c r="AE175" s="330"/>
      <c r="AO175" s="330"/>
      <c r="AY175" s="330"/>
      <c r="AZ175" s="330"/>
      <c r="BA175" s="330"/>
      <c r="BB175" s="330"/>
      <c r="BC175" s="330"/>
      <c r="BD175" s="330"/>
      <c r="BE175" s="330"/>
      <c r="BF175" s="330"/>
      <c r="BI175" s="330"/>
      <c r="BS175" s="330"/>
      <c r="CC175" s="330"/>
      <c r="CM175" s="330"/>
      <c r="CW175" s="330"/>
      <c r="DG175" s="330"/>
      <c r="DQ175" s="330"/>
      <c r="EA175" s="330"/>
      <c r="EK175" s="330"/>
      <c r="EU175" s="330"/>
      <c r="FE175" s="330"/>
      <c r="FO175" s="330"/>
      <c r="FY175" s="330"/>
      <c r="GI175" s="330"/>
      <c r="GS175" s="330"/>
      <c r="HC175" s="330"/>
      <c r="HM175" s="330"/>
      <c r="HW175" s="330"/>
    </row>
    <row r="176" s="3" customFormat="true" x14ac:dyDescent="0.25">
      <c r="A176" s="330"/>
      <c r="K176" s="330"/>
      <c r="U176" s="330"/>
      <c r="AE176" s="330"/>
      <c r="AO176" s="330"/>
      <c r="AY176" s="330"/>
      <c r="AZ176" s="330"/>
      <c r="BA176" s="330"/>
      <c r="BB176" s="330"/>
      <c r="BC176" s="330"/>
      <c r="BD176" s="330"/>
      <c r="BE176" s="330"/>
      <c r="BF176" s="330"/>
      <c r="BI176" s="330"/>
      <c r="BS176" s="330"/>
      <c r="CC176" s="330"/>
      <c r="CM176" s="330"/>
      <c r="CW176" s="330"/>
      <c r="DG176" s="330"/>
      <c r="DQ176" s="330"/>
      <c r="EA176" s="330"/>
      <c r="EK176" s="330"/>
      <c r="EU176" s="330"/>
      <c r="FE176" s="330"/>
      <c r="FO176" s="330"/>
      <c r="FY176" s="330"/>
      <c r="GI176" s="330"/>
      <c r="GS176" s="330"/>
      <c r="HC176" s="330"/>
      <c r="HM176" s="330"/>
      <c r="HW176" s="330"/>
    </row>
    <row r="177" s="3" customFormat="true" x14ac:dyDescent="0.25">
      <c r="A177" s="330"/>
      <c r="K177" s="330"/>
      <c r="U177" s="330"/>
      <c r="AE177" s="330"/>
      <c r="AO177" s="330"/>
      <c r="AY177" s="330"/>
      <c r="AZ177" s="330"/>
      <c r="BA177" s="330"/>
      <c r="BB177" s="330"/>
      <c r="BC177" s="330"/>
      <c r="BD177" s="330"/>
      <c r="BE177" s="330"/>
      <c r="BF177" s="330"/>
      <c r="BI177" s="330"/>
      <c r="BS177" s="330"/>
      <c r="CC177" s="330"/>
      <c r="CM177" s="330"/>
      <c r="CW177" s="330"/>
      <c r="DG177" s="330"/>
      <c r="DQ177" s="330"/>
      <c r="EA177" s="330"/>
      <c r="EK177" s="330"/>
      <c r="EU177" s="330"/>
      <c r="FE177" s="330"/>
      <c r="FO177" s="330"/>
      <c r="FY177" s="330"/>
      <c r="GI177" s="330"/>
      <c r="GS177" s="330"/>
      <c r="HC177" s="330"/>
      <c r="HM177" s="330"/>
      <c r="HW177" s="330"/>
    </row>
    <row r="178" s="3" customFormat="true" x14ac:dyDescent="0.25">
      <c r="A178" s="330"/>
      <c r="K178" s="330"/>
      <c r="U178" s="330"/>
      <c r="AE178" s="330"/>
      <c r="AO178" s="330"/>
      <c r="AY178" s="330"/>
      <c r="AZ178" s="330"/>
      <c r="BA178" s="330"/>
      <c r="BB178" s="330"/>
      <c r="BC178" s="330"/>
      <c r="BD178" s="330"/>
      <c r="BE178" s="330"/>
      <c r="BF178" s="330"/>
      <c r="BI178" s="330"/>
      <c r="BS178" s="330"/>
      <c r="CC178" s="330"/>
      <c r="CM178" s="330"/>
      <c r="CW178" s="330"/>
      <c r="DG178" s="330"/>
      <c r="DQ178" s="330"/>
      <c r="EA178" s="330"/>
      <c r="EK178" s="330"/>
      <c r="EU178" s="330"/>
      <c r="FE178" s="330"/>
      <c r="FO178" s="330"/>
      <c r="FY178" s="330"/>
      <c r="GI178" s="330"/>
      <c r="GS178" s="330"/>
      <c r="HC178" s="330"/>
      <c r="HM178" s="330"/>
      <c r="HW178" s="330"/>
    </row>
    <row r="179" s="3" customFormat="true" x14ac:dyDescent="0.25">
      <c r="A179" s="330"/>
      <c r="K179" s="330"/>
      <c r="U179" s="330"/>
      <c r="AE179" s="330"/>
      <c r="AO179" s="330"/>
      <c r="AY179" s="330"/>
      <c r="AZ179" s="330"/>
      <c r="BA179" s="330"/>
      <c r="BB179" s="330"/>
      <c r="BC179" s="330"/>
      <c r="BD179" s="330"/>
      <c r="BE179" s="330"/>
      <c r="BF179" s="330"/>
      <c r="BI179" s="330"/>
      <c r="BS179" s="330"/>
      <c r="CC179" s="330"/>
      <c r="CM179" s="330"/>
      <c r="CW179" s="330"/>
      <c r="DG179" s="330"/>
      <c r="DQ179" s="330"/>
      <c r="EA179" s="330"/>
      <c r="EK179" s="330"/>
      <c r="EU179" s="330"/>
      <c r="FE179" s="330"/>
      <c r="FO179" s="330"/>
      <c r="FY179" s="330"/>
      <c r="GI179" s="330"/>
      <c r="GS179" s="330"/>
      <c r="HC179" s="330"/>
      <c r="HM179" s="330"/>
      <c r="HW179" s="330"/>
    </row>
    <row r="180" s="3" customFormat="true" x14ac:dyDescent="0.25">
      <c r="A180" s="330"/>
      <c r="K180" s="330"/>
      <c r="U180" s="330"/>
      <c r="AE180" s="330"/>
      <c r="AO180" s="330"/>
      <c r="AY180" s="330"/>
      <c r="AZ180" s="330"/>
      <c r="BA180" s="330"/>
      <c r="BB180" s="330"/>
      <c r="BC180" s="330"/>
      <c r="BD180" s="330"/>
      <c r="BE180" s="330"/>
      <c r="BF180" s="330"/>
      <c r="BI180" s="330"/>
      <c r="BS180" s="330"/>
      <c r="CC180" s="330"/>
      <c r="CM180" s="330"/>
      <c r="CW180" s="330"/>
      <c r="DG180" s="330"/>
      <c r="DQ180" s="330"/>
      <c r="EA180" s="330"/>
      <c r="EK180" s="330"/>
      <c r="EU180" s="330"/>
      <c r="FE180" s="330"/>
      <c r="FO180" s="330"/>
      <c r="FY180" s="330"/>
      <c r="GI180" s="330"/>
      <c r="GS180" s="330"/>
      <c r="HC180" s="330"/>
      <c r="HM180" s="330"/>
      <c r="HW180" s="330"/>
    </row>
    <row r="181" s="3" customFormat="true" x14ac:dyDescent="0.25">
      <c r="A181" s="330"/>
      <c r="K181" s="330"/>
      <c r="U181" s="330"/>
      <c r="AE181" s="330"/>
      <c r="AO181" s="330"/>
      <c r="AY181" s="330"/>
      <c r="AZ181" s="330"/>
      <c r="BA181" s="330"/>
      <c r="BB181" s="330"/>
      <c r="BC181" s="330"/>
      <c r="BD181" s="330"/>
      <c r="BE181" s="330"/>
      <c r="BF181" s="330"/>
      <c r="BI181" s="330"/>
      <c r="BS181" s="330"/>
      <c r="CC181" s="330"/>
      <c r="CM181" s="330"/>
      <c r="CW181" s="330"/>
      <c r="DG181" s="330"/>
      <c r="DQ181" s="330"/>
      <c r="EA181" s="330"/>
      <c r="EK181" s="330"/>
      <c r="EU181" s="330"/>
      <c r="FE181" s="330"/>
      <c r="FO181" s="330"/>
      <c r="FY181" s="330"/>
      <c r="GI181" s="330"/>
      <c r="GS181" s="330"/>
      <c r="HC181" s="330"/>
      <c r="HM181" s="330"/>
      <c r="HW181" s="330"/>
    </row>
    <row r="182" s="3" customFormat="true" x14ac:dyDescent="0.25">
      <c r="A182" s="330"/>
      <c r="K182" s="330"/>
      <c r="U182" s="330"/>
      <c r="AE182" s="330"/>
      <c r="AO182" s="330"/>
      <c r="AY182" s="330"/>
      <c r="AZ182" s="330"/>
      <c r="BA182" s="330"/>
      <c r="BB182" s="330"/>
      <c r="BC182" s="330"/>
      <c r="BD182" s="330"/>
      <c r="BE182" s="330"/>
      <c r="BF182" s="330"/>
      <c r="BI182" s="330"/>
      <c r="BS182" s="330"/>
      <c r="CC182" s="330"/>
      <c r="CM182" s="330"/>
      <c r="CW182" s="330"/>
      <c r="DG182" s="330"/>
      <c r="DQ182" s="330"/>
      <c r="EA182" s="330"/>
      <c r="EK182" s="330"/>
      <c r="EU182" s="330"/>
      <c r="FE182" s="330"/>
      <c r="FO182" s="330"/>
      <c r="FY182" s="330"/>
      <c r="GI182" s="330"/>
      <c r="GS182" s="330"/>
      <c r="HC182" s="330"/>
      <c r="HM182" s="330"/>
      <c r="HW182" s="330"/>
    </row>
    <row r="183" s="3" customFormat="true" x14ac:dyDescent="0.25">
      <c r="A183" s="330"/>
      <c r="K183" s="330"/>
      <c r="U183" s="330"/>
      <c r="AE183" s="330"/>
      <c r="AO183" s="330"/>
      <c r="AY183" s="330"/>
      <c r="AZ183" s="330"/>
      <c r="BA183" s="330"/>
      <c r="BB183" s="330"/>
      <c r="BC183" s="330"/>
      <c r="BD183" s="330"/>
      <c r="BE183" s="330"/>
      <c r="BF183" s="330"/>
      <c r="BI183" s="330"/>
      <c r="BS183" s="330"/>
      <c r="CC183" s="330"/>
      <c r="CM183" s="330"/>
      <c r="CW183" s="330"/>
      <c r="DG183" s="330"/>
      <c r="DQ183" s="330"/>
      <c r="EA183" s="330"/>
      <c r="EK183" s="330"/>
      <c r="EU183" s="330"/>
      <c r="FE183" s="330"/>
      <c r="FO183" s="330"/>
      <c r="FY183" s="330"/>
      <c r="GI183" s="330"/>
      <c r="GS183" s="330"/>
      <c r="HC183" s="330"/>
      <c r="HM183" s="330"/>
      <c r="HW183" s="330"/>
    </row>
    <row r="184" s="3" customFormat="true" x14ac:dyDescent="0.25">
      <c r="A184" s="330"/>
      <c r="K184" s="330"/>
      <c r="U184" s="330"/>
      <c r="AE184" s="330"/>
      <c r="AO184" s="330"/>
      <c r="AY184" s="330"/>
      <c r="AZ184" s="330"/>
      <c r="BA184" s="330"/>
      <c r="BB184" s="330"/>
      <c r="BC184" s="330"/>
      <c r="BD184" s="330"/>
      <c r="BE184" s="330"/>
      <c r="BF184" s="330"/>
      <c r="BI184" s="330"/>
      <c r="BS184" s="330"/>
      <c r="CC184" s="330"/>
      <c r="CM184" s="330"/>
      <c r="CW184" s="330"/>
      <c r="DG184" s="330"/>
      <c r="DQ184" s="330"/>
      <c r="EA184" s="330"/>
      <c r="EK184" s="330"/>
      <c r="EU184" s="330"/>
      <c r="FE184" s="330"/>
      <c r="FO184" s="330"/>
      <c r="FY184" s="330"/>
      <c r="GI184" s="330"/>
      <c r="GS184" s="330"/>
      <c r="HC184" s="330"/>
      <c r="HM184" s="330"/>
      <c r="HW184" s="330"/>
    </row>
    <row r="185" s="3" customFormat="true" x14ac:dyDescent="0.25">
      <c r="A185" s="330"/>
      <c r="K185" s="330"/>
      <c r="U185" s="330"/>
      <c r="AE185" s="330"/>
      <c r="AO185" s="330"/>
      <c r="AY185" s="330"/>
      <c r="AZ185" s="330"/>
      <c r="BA185" s="330"/>
      <c r="BB185" s="330"/>
      <c r="BC185" s="330"/>
      <c r="BD185" s="330"/>
      <c r="BE185" s="330"/>
      <c r="BF185" s="330"/>
      <c r="BI185" s="330"/>
      <c r="BS185" s="330"/>
      <c r="CC185" s="330"/>
      <c r="CM185" s="330"/>
      <c r="CW185" s="330"/>
      <c r="DG185" s="330"/>
      <c r="DQ185" s="330"/>
      <c r="EA185" s="330"/>
      <c r="EK185" s="330"/>
      <c r="EU185" s="330"/>
      <c r="FE185" s="330"/>
      <c r="FO185" s="330"/>
      <c r="FY185" s="330"/>
      <c r="GI185" s="330"/>
      <c r="GS185" s="330"/>
      <c r="HC185" s="330"/>
      <c r="HM185" s="330"/>
      <c r="HW185" s="330"/>
    </row>
    <row r="186" s="3" customFormat="true" x14ac:dyDescent="0.25">
      <c r="A186" s="330"/>
      <c r="K186" s="330"/>
      <c r="U186" s="330"/>
      <c r="AE186" s="330"/>
      <c r="AO186" s="330"/>
      <c r="AY186" s="330"/>
      <c r="AZ186" s="330"/>
      <c r="BA186" s="330"/>
      <c r="BB186" s="330"/>
      <c r="BC186" s="330"/>
      <c r="BD186" s="330"/>
      <c r="BE186" s="330"/>
      <c r="BF186" s="330"/>
      <c r="BI186" s="330"/>
      <c r="BS186" s="330"/>
      <c r="CC186" s="330"/>
      <c r="CM186" s="330"/>
      <c r="CW186" s="330"/>
      <c r="DG186" s="330"/>
      <c r="DQ186" s="330"/>
      <c r="EA186" s="330"/>
      <c r="EK186" s="330"/>
      <c r="EU186" s="330"/>
      <c r="FE186" s="330"/>
      <c r="FO186" s="330"/>
      <c r="FY186" s="330"/>
      <c r="GI186" s="330"/>
      <c r="GS186" s="330"/>
      <c r="HC186" s="330"/>
      <c r="HM186" s="330"/>
      <c r="HW186" s="330"/>
    </row>
    <row r="187" s="3" customFormat="true" x14ac:dyDescent="0.25">
      <c r="A187" s="330"/>
      <c r="K187" s="330"/>
      <c r="U187" s="330"/>
      <c r="AE187" s="330"/>
      <c r="AO187" s="330"/>
      <c r="AY187" s="330"/>
      <c r="AZ187" s="330"/>
      <c r="BA187" s="330"/>
      <c r="BB187" s="330"/>
      <c r="BC187" s="330"/>
      <c r="BD187" s="330"/>
      <c r="BE187" s="330"/>
      <c r="BF187" s="330"/>
      <c r="BI187" s="330"/>
      <c r="BS187" s="330"/>
      <c r="CC187" s="330"/>
      <c r="CM187" s="330"/>
      <c r="CW187" s="330"/>
      <c r="DG187" s="330"/>
      <c r="DQ187" s="330"/>
      <c r="EA187" s="330"/>
      <c r="EK187" s="330"/>
      <c r="EU187" s="330"/>
      <c r="FE187" s="330"/>
      <c r="FO187" s="330"/>
      <c r="FY187" s="330"/>
      <c r="GI187" s="330"/>
      <c r="GS187" s="330"/>
      <c r="HC187" s="330"/>
      <c r="HM187" s="330"/>
      <c r="HW187" s="330"/>
    </row>
    <row r="188" s="3" customFormat="true" x14ac:dyDescent="0.25">
      <c r="A188" s="330"/>
      <c r="K188" s="330"/>
      <c r="U188" s="330"/>
      <c r="AE188" s="330"/>
      <c r="AO188" s="330"/>
      <c r="AY188" s="330"/>
      <c r="AZ188" s="330"/>
      <c r="BA188" s="330"/>
      <c r="BB188" s="330"/>
      <c r="BC188" s="330"/>
      <c r="BD188" s="330"/>
      <c r="BE188" s="330"/>
      <c r="BF188" s="330"/>
      <c r="BI188" s="330"/>
      <c r="BS188" s="330"/>
      <c r="CC188" s="330"/>
      <c r="CM188" s="330"/>
      <c r="CW188" s="330"/>
      <c r="DG188" s="330"/>
      <c r="DQ188" s="330"/>
      <c r="EA188" s="330"/>
      <c r="EK188" s="330"/>
      <c r="EU188" s="330"/>
      <c r="FE188" s="330"/>
      <c r="FO188" s="330"/>
      <c r="FY188" s="330"/>
      <c r="GI188" s="330"/>
      <c r="GS188" s="330"/>
      <c r="HC188" s="330"/>
      <c r="HM188" s="330"/>
      <c r="HW188" s="330"/>
    </row>
    <row r="189" s="3" customFormat="true" x14ac:dyDescent="0.25">
      <c r="A189" s="330"/>
      <c r="K189" s="330"/>
      <c r="U189" s="330"/>
      <c r="AE189" s="330"/>
      <c r="AO189" s="330"/>
      <c r="AY189" s="330"/>
      <c r="AZ189" s="330"/>
      <c r="BA189" s="330"/>
      <c r="BB189" s="330"/>
      <c r="BC189" s="330"/>
      <c r="BD189" s="330"/>
      <c r="BE189" s="330"/>
      <c r="BF189" s="330"/>
      <c r="BI189" s="330"/>
      <c r="BS189" s="330"/>
      <c r="CC189" s="330"/>
      <c r="CM189" s="330"/>
      <c r="CW189" s="330"/>
      <c r="DG189" s="330"/>
      <c r="DQ189" s="330"/>
      <c r="EA189" s="330"/>
      <c r="EK189" s="330"/>
      <c r="EU189" s="330"/>
      <c r="FE189" s="330"/>
      <c r="FO189" s="330"/>
      <c r="FY189" s="330"/>
      <c r="GI189" s="330"/>
      <c r="GS189" s="330"/>
      <c r="HC189" s="330"/>
      <c r="HM189" s="330"/>
      <c r="HW189" s="330"/>
    </row>
    <row r="190" s="3" customFormat="true" x14ac:dyDescent="0.25">
      <c r="A190" s="330"/>
      <c r="K190" s="330"/>
      <c r="U190" s="330"/>
      <c r="AE190" s="330"/>
      <c r="AO190" s="330"/>
      <c r="AY190" s="330"/>
      <c r="AZ190" s="330"/>
      <c r="BA190" s="330"/>
      <c r="BB190" s="330"/>
      <c r="BC190" s="330"/>
      <c r="BD190" s="330"/>
      <c r="BE190" s="330"/>
      <c r="BF190" s="330"/>
      <c r="BI190" s="330"/>
      <c r="BS190" s="330"/>
      <c r="CC190" s="330"/>
      <c r="CM190" s="330"/>
      <c r="CW190" s="330"/>
      <c r="DG190" s="330"/>
      <c r="DQ190" s="330"/>
      <c r="EA190" s="330"/>
      <c r="EK190" s="330"/>
      <c r="EU190" s="330"/>
      <c r="FE190" s="330"/>
      <c r="FO190" s="330"/>
      <c r="FY190" s="330"/>
      <c r="GI190" s="330"/>
      <c r="GS190" s="330"/>
      <c r="HC190" s="330"/>
      <c r="HM190" s="330"/>
      <c r="HW190" s="330"/>
    </row>
    <row r="191" s="3" customFormat="true" x14ac:dyDescent="0.25">
      <c r="A191" s="330"/>
      <c r="K191" s="330"/>
      <c r="U191" s="330"/>
      <c r="AE191" s="330"/>
      <c r="AO191" s="330"/>
      <c r="AY191" s="330"/>
      <c r="AZ191" s="330"/>
      <c r="BA191" s="330"/>
      <c r="BB191" s="330"/>
      <c r="BC191" s="330"/>
      <c r="BD191" s="330"/>
      <c r="BE191" s="330"/>
      <c r="BF191" s="330"/>
      <c r="BI191" s="330"/>
      <c r="BS191" s="330"/>
      <c r="CC191" s="330"/>
      <c r="CM191" s="330"/>
      <c r="CW191" s="330"/>
      <c r="DG191" s="330"/>
      <c r="DQ191" s="330"/>
      <c r="EA191" s="330"/>
      <c r="EK191" s="330"/>
      <c r="EU191" s="330"/>
      <c r="FE191" s="330"/>
      <c r="FO191" s="330"/>
      <c r="FY191" s="330"/>
      <c r="GI191" s="330"/>
      <c r="GS191" s="330"/>
      <c r="HC191" s="330"/>
      <c r="HM191" s="330"/>
      <c r="HW191" s="330"/>
    </row>
    <row r="192" s="3" customFormat="true" x14ac:dyDescent="0.25">
      <c r="A192" s="330"/>
      <c r="K192" s="330"/>
      <c r="U192" s="330"/>
      <c r="AE192" s="330"/>
      <c r="AO192" s="330"/>
      <c r="AY192" s="330"/>
      <c r="AZ192" s="330"/>
      <c r="BA192" s="330"/>
      <c r="BB192" s="330"/>
      <c r="BC192" s="330"/>
      <c r="BD192" s="330"/>
      <c r="BE192" s="330"/>
      <c r="BF192" s="330"/>
      <c r="BI192" s="330"/>
      <c r="BS192" s="330"/>
      <c r="CC192" s="330"/>
      <c r="CM192" s="330"/>
      <c r="CW192" s="330"/>
      <c r="DG192" s="330"/>
      <c r="DQ192" s="330"/>
      <c r="EA192" s="330"/>
      <c r="EK192" s="330"/>
      <c r="EU192" s="330"/>
      <c r="FE192" s="330"/>
      <c r="FO192" s="330"/>
      <c r="FY192" s="330"/>
      <c r="GI192" s="330"/>
      <c r="GS192" s="330"/>
      <c r="HC192" s="330"/>
      <c r="HM192" s="330"/>
      <c r="HW192" s="330"/>
    </row>
    <row r="193" s="3" customFormat="true" x14ac:dyDescent="0.25">
      <c r="A193" s="330"/>
      <c r="K193" s="330"/>
      <c r="U193" s="330"/>
      <c r="AE193" s="330"/>
      <c r="AO193" s="330"/>
      <c r="AY193" s="330"/>
      <c r="AZ193" s="330"/>
      <c r="BA193" s="330"/>
      <c r="BB193" s="330"/>
      <c r="BC193" s="330"/>
      <c r="BD193" s="330"/>
      <c r="BE193" s="330"/>
      <c r="BF193" s="330"/>
      <c r="BI193" s="330"/>
      <c r="BS193" s="330"/>
      <c r="CC193" s="330"/>
      <c r="CM193" s="330"/>
      <c r="CW193" s="330"/>
      <c r="DG193" s="330"/>
      <c r="DQ193" s="330"/>
      <c r="EA193" s="330"/>
      <c r="EK193" s="330"/>
      <c r="EU193" s="330"/>
      <c r="FE193" s="330"/>
      <c r="FO193" s="330"/>
      <c r="FY193" s="330"/>
      <c r="GI193" s="330"/>
      <c r="GS193" s="330"/>
      <c r="HC193" s="330"/>
      <c r="HM193" s="330"/>
      <c r="HW193" s="330"/>
    </row>
    <row r="194" s="3" customFormat="true" x14ac:dyDescent="0.25">
      <c r="A194" s="330"/>
      <c r="K194" s="330"/>
      <c r="U194" s="330"/>
      <c r="AE194" s="330"/>
      <c r="AO194" s="330"/>
      <c r="AY194" s="330"/>
      <c r="AZ194" s="330"/>
      <c r="BA194" s="330"/>
      <c r="BB194" s="330"/>
      <c r="BC194" s="330"/>
      <c r="BD194" s="330"/>
      <c r="BE194" s="330"/>
      <c r="BF194" s="330"/>
      <c r="BI194" s="330"/>
      <c r="BS194" s="330"/>
      <c r="CC194" s="330"/>
      <c r="CM194" s="330"/>
      <c r="CW194" s="330"/>
      <c r="DG194" s="330"/>
      <c r="DQ194" s="330"/>
      <c r="EA194" s="330"/>
      <c r="EK194" s="330"/>
      <c r="EU194" s="330"/>
      <c r="FE194" s="330"/>
      <c r="FO194" s="330"/>
      <c r="FY194" s="330"/>
      <c r="GI194" s="330"/>
      <c r="GS194" s="330"/>
      <c r="HC194" s="330"/>
      <c r="HM194" s="330"/>
      <c r="HW194" s="330"/>
    </row>
    <row r="195" s="3" customFormat="true" x14ac:dyDescent="0.25">
      <c r="A195" s="330"/>
      <c r="K195" s="330"/>
      <c r="U195" s="330"/>
      <c r="AE195" s="330"/>
      <c r="AO195" s="330"/>
      <c r="AY195" s="330"/>
      <c r="AZ195" s="330"/>
      <c r="BA195" s="330"/>
      <c r="BB195" s="330"/>
      <c r="BC195" s="330"/>
      <c r="BD195" s="330"/>
      <c r="BE195" s="330"/>
      <c r="BF195" s="330"/>
      <c r="BI195" s="330"/>
      <c r="BS195" s="330"/>
      <c r="CC195" s="330"/>
      <c r="CM195" s="330"/>
      <c r="CW195" s="330"/>
      <c r="DG195" s="330"/>
      <c r="DQ195" s="330"/>
      <c r="EA195" s="330"/>
      <c r="EK195" s="330"/>
      <c r="EU195" s="330"/>
      <c r="FE195" s="330"/>
      <c r="FO195" s="330"/>
      <c r="FY195" s="330"/>
      <c r="GI195" s="330"/>
      <c r="GS195" s="330"/>
      <c r="HC195" s="330"/>
      <c r="HM195" s="330"/>
      <c r="HW195" s="330"/>
    </row>
    <row r="196" s="3" customFormat="true" x14ac:dyDescent="0.25">
      <c r="A196" s="330"/>
      <c r="K196" s="330"/>
      <c r="U196" s="330"/>
      <c r="AE196" s="330"/>
      <c r="AO196" s="330"/>
      <c r="AY196" s="330"/>
      <c r="AZ196" s="330"/>
      <c r="BA196" s="330"/>
      <c r="BB196" s="330"/>
      <c r="BC196" s="330"/>
      <c r="BD196" s="330"/>
      <c r="BE196" s="330"/>
      <c r="BF196" s="330"/>
      <c r="BI196" s="330"/>
      <c r="BS196" s="330"/>
      <c r="CC196" s="330"/>
      <c r="CM196" s="330"/>
      <c r="CW196" s="330"/>
      <c r="DG196" s="330"/>
      <c r="DQ196" s="330"/>
      <c r="EA196" s="330"/>
      <c r="EK196" s="330"/>
      <c r="EU196" s="330"/>
      <c r="FE196" s="330"/>
      <c r="FO196" s="330"/>
      <c r="FY196" s="330"/>
      <c r="GI196" s="330"/>
      <c r="GS196" s="330"/>
      <c r="HC196" s="330"/>
      <c r="HM196" s="330"/>
      <c r="HW196" s="330"/>
    </row>
    <row r="197" s="3" customFormat="true" x14ac:dyDescent="0.25">
      <c r="A197" s="330"/>
      <c r="K197" s="330"/>
      <c r="U197" s="330"/>
      <c r="AE197" s="330"/>
      <c r="AO197" s="330"/>
      <c r="AY197" s="330"/>
      <c r="AZ197" s="330"/>
      <c r="BA197" s="330"/>
      <c r="BB197" s="330"/>
      <c r="BC197" s="330"/>
      <c r="BD197" s="330"/>
      <c r="BE197" s="330"/>
      <c r="BF197" s="330"/>
      <c r="BI197" s="330"/>
      <c r="BS197" s="330"/>
      <c r="CC197" s="330"/>
      <c r="CM197" s="330"/>
      <c r="CW197" s="330"/>
      <c r="DG197" s="330"/>
      <c r="DQ197" s="330"/>
      <c r="EA197" s="330"/>
      <c r="EK197" s="330"/>
      <c r="EU197" s="330"/>
      <c r="FE197" s="330"/>
      <c r="FO197" s="330"/>
      <c r="FY197" s="330"/>
      <c r="GI197" s="330"/>
      <c r="GS197" s="330"/>
      <c r="HC197" s="330"/>
      <c r="HM197" s="330"/>
      <c r="HW197" s="330"/>
    </row>
    <row r="198" s="3" customFormat="true" x14ac:dyDescent="0.25">
      <c r="A198" s="330"/>
      <c r="K198" s="330"/>
      <c r="U198" s="330"/>
      <c r="AE198" s="330"/>
      <c r="AO198" s="330"/>
      <c r="AY198" s="330"/>
      <c r="AZ198" s="330"/>
      <c r="BA198" s="330"/>
      <c r="BB198" s="330"/>
      <c r="BC198" s="330"/>
      <c r="BD198" s="330"/>
      <c r="BE198" s="330"/>
      <c r="BF198" s="330"/>
      <c r="BI198" s="330"/>
      <c r="BS198" s="330"/>
      <c r="CC198" s="330"/>
      <c r="CM198" s="330"/>
      <c r="CW198" s="330"/>
      <c r="DG198" s="330"/>
      <c r="DQ198" s="330"/>
      <c r="EA198" s="330"/>
      <c r="EK198" s="330"/>
      <c r="EU198" s="330"/>
      <c r="FE198" s="330"/>
      <c r="FO198" s="330"/>
      <c r="FY198" s="330"/>
      <c r="GI198" s="330"/>
      <c r="GS198" s="330"/>
      <c r="HC198" s="330"/>
      <c r="HM198" s="330"/>
      <c r="HW198" s="330"/>
    </row>
    <row r="199" s="3" customFormat="true" x14ac:dyDescent="0.25">
      <c r="A199" s="330"/>
      <c r="K199" s="330"/>
      <c r="U199" s="330"/>
      <c r="AE199" s="330"/>
      <c r="AO199" s="330"/>
      <c r="AY199" s="330"/>
      <c r="AZ199" s="330"/>
      <c r="BA199" s="330"/>
      <c r="BB199" s="330"/>
      <c r="BC199" s="330"/>
      <c r="BD199" s="330"/>
      <c r="BE199" s="330"/>
      <c r="BF199" s="330"/>
      <c r="BI199" s="330"/>
      <c r="BS199" s="330"/>
      <c r="CC199" s="330"/>
      <c r="CM199" s="330"/>
      <c r="CW199" s="330"/>
      <c r="DG199" s="330"/>
      <c r="DQ199" s="330"/>
      <c r="EA199" s="330"/>
      <c r="EK199" s="330"/>
      <c r="EU199" s="330"/>
      <c r="FE199" s="330"/>
      <c r="FO199" s="330"/>
      <c r="FY199" s="330"/>
      <c r="GI199" s="330"/>
      <c r="GS199" s="330"/>
      <c r="HC199" s="330"/>
      <c r="HM199" s="330"/>
      <c r="HW199" s="330"/>
    </row>
    <row r="200" s="3" customFormat="true" x14ac:dyDescent="0.25">
      <c r="A200" s="330"/>
      <c r="K200" s="330"/>
      <c r="U200" s="330"/>
      <c r="AE200" s="330"/>
      <c r="AO200" s="330"/>
      <c r="AY200" s="330"/>
      <c r="AZ200" s="330"/>
      <c r="BA200" s="330"/>
      <c r="BB200" s="330"/>
      <c r="BC200" s="330"/>
      <c r="BD200" s="330"/>
      <c r="BE200" s="330"/>
      <c r="BF200" s="330"/>
      <c r="BI200" s="330"/>
      <c r="BS200" s="330"/>
      <c r="CC200" s="330"/>
      <c r="CM200" s="330"/>
      <c r="CW200" s="330"/>
      <c r="DG200" s="330"/>
      <c r="DQ200" s="330"/>
      <c r="EA200" s="330"/>
      <c r="EK200" s="330"/>
      <c r="EU200" s="330"/>
      <c r="FE200" s="330"/>
      <c r="FO200" s="330"/>
      <c r="FY200" s="330"/>
      <c r="GI200" s="330"/>
      <c r="GS200" s="330"/>
      <c r="HC200" s="330"/>
      <c r="HM200" s="330"/>
      <c r="HW200" s="330"/>
    </row>
    <row r="201" s="3" customFormat="true" x14ac:dyDescent="0.25">
      <c r="A201" s="330"/>
      <c r="K201" s="330"/>
      <c r="U201" s="330"/>
      <c r="AE201" s="330"/>
      <c r="AO201" s="330"/>
      <c r="AY201" s="330"/>
      <c r="AZ201" s="330"/>
      <c r="BA201" s="330"/>
      <c r="BB201" s="330"/>
      <c r="BC201" s="330"/>
      <c r="BD201" s="330"/>
      <c r="BE201" s="330"/>
      <c r="BF201" s="330"/>
      <c r="BI201" s="330"/>
      <c r="BS201" s="330"/>
      <c r="CC201" s="330"/>
      <c r="CM201" s="330"/>
      <c r="CW201" s="330"/>
      <c r="DG201" s="330"/>
      <c r="DQ201" s="330"/>
      <c r="EA201" s="330"/>
      <c r="EK201" s="330"/>
      <c r="EU201" s="330"/>
      <c r="FE201" s="330"/>
      <c r="FO201" s="330"/>
      <c r="FY201" s="330"/>
      <c r="GI201" s="330"/>
      <c r="GS201" s="330"/>
      <c r="HC201" s="330"/>
      <c r="HM201" s="330"/>
      <c r="HW201" s="330"/>
    </row>
    <row r="202" s="3" customFormat="true" x14ac:dyDescent="0.25">
      <c r="A202" s="330"/>
      <c r="K202" s="330"/>
      <c r="U202" s="330"/>
      <c r="AE202" s="330"/>
      <c r="AO202" s="330"/>
      <c r="AY202" s="330"/>
      <c r="AZ202" s="330"/>
      <c r="BA202" s="330"/>
      <c r="BB202" s="330"/>
      <c r="BC202" s="330"/>
      <c r="BD202" s="330"/>
      <c r="BE202" s="330"/>
      <c r="BF202" s="330"/>
      <c r="BI202" s="330"/>
      <c r="BS202" s="330"/>
      <c r="CC202" s="330"/>
      <c r="CM202" s="330"/>
      <c r="CW202" s="330"/>
      <c r="DG202" s="330"/>
      <c r="DQ202" s="330"/>
      <c r="EA202" s="330"/>
      <c r="EK202" s="330"/>
      <c r="EU202" s="330"/>
      <c r="FE202" s="330"/>
      <c r="FO202" s="330"/>
      <c r="FY202" s="330"/>
      <c r="GI202" s="330"/>
      <c r="GS202" s="330"/>
      <c r="HC202" s="330"/>
      <c r="HM202" s="330"/>
      <c r="HW202" s="330"/>
    </row>
    <row r="203" s="3" customFormat="true" x14ac:dyDescent="0.25">
      <c r="A203" s="330"/>
      <c r="K203" s="330"/>
      <c r="U203" s="330"/>
      <c r="AE203" s="330"/>
      <c r="AO203" s="330"/>
      <c r="AY203" s="330"/>
      <c r="AZ203" s="330"/>
      <c r="BA203" s="330"/>
      <c r="BB203" s="330"/>
      <c r="BC203" s="330"/>
      <c r="BD203" s="330"/>
      <c r="BE203" s="330"/>
      <c r="BF203" s="330"/>
      <c r="BI203" s="330"/>
      <c r="BS203" s="330"/>
      <c r="CC203" s="330"/>
      <c r="CM203" s="330"/>
      <c r="CW203" s="330"/>
      <c r="DG203" s="330"/>
      <c r="DQ203" s="330"/>
      <c r="EA203" s="330"/>
      <c r="EK203" s="330"/>
      <c r="EU203" s="330"/>
      <c r="FE203" s="330"/>
      <c r="FO203" s="330"/>
      <c r="FY203" s="330"/>
      <c r="GI203" s="330"/>
      <c r="GS203" s="330"/>
      <c r="HC203" s="330"/>
      <c r="HM203" s="330"/>
      <c r="HW203" s="330"/>
    </row>
    <row r="204" s="3" customFormat="true" x14ac:dyDescent="0.25">
      <c r="A204" s="330"/>
      <c r="K204" s="330"/>
      <c r="U204" s="330"/>
      <c r="AE204" s="330"/>
      <c r="AO204" s="330"/>
      <c r="AY204" s="330"/>
      <c r="AZ204" s="330"/>
      <c r="BA204" s="330"/>
      <c r="BB204" s="330"/>
      <c r="BC204" s="330"/>
      <c r="BD204" s="330"/>
      <c r="BE204" s="330"/>
      <c r="BF204" s="330"/>
      <c r="BI204" s="330"/>
      <c r="BS204" s="330"/>
      <c r="CC204" s="330"/>
      <c r="CM204" s="330"/>
      <c r="CW204" s="330"/>
      <c r="DG204" s="330"/>
      <c r="DQ204" s="330"/>
      <c r="EA204" s="330"/>
      <c r="EK204" s="330"/>
      <c r="EU204" s="330"/>
      <c r="FE204" s="330"/>
      <c r="FO204" s="330"/>
      <c r="FY204" s="330"/>
      <c r="GI204" s="330"/>
      <c r="GS204" s="330"/>
      <c r="HC204" s="330"/>
      <c r="HM204" s="330"/>
      <c r="HW204" s="330"/>
    </row>
    <row r="205" s="3" customFormat="true" x14ac:dyDescent="0.25">
      <c r="A205" s="330"/>
      <c r="K205" s="330"/>
      <c r="U205" s="330"/>
      <c r="AE205" s="330"/>
      <c r="AO205" s="330"/>
      <c r="AY205" s="330"/>
      <c r="AZ205" s="330"/>
      <c r="BA205" s="330"/>
      <c r="BB205" s="330"/>
      <c r="BC205" s="330"/>
      <c r="BD205" s="330"/>
      <c r="BE205" s="330"/>
      <c r="BF205" s="330"/>
      <c r="BI205" s="330"/>
      <c r="BS205" s="330"/>
      <c r="CC205" s="330"/>
      <c r="CM205" s="330"/>
      <c r="CW205" s="330"/>
      <c r="DG205" s="330"/>
      <c r="DQ205" s="330"/>
      <c r="EA205" s="330"/>
      <c r="EK205" s="330"/>
      <c r="EU205" s="330"/>
      <c r="FE205" s="330"/>
      <c r="FO205" s="330"/>
      <c r="FY205" s="330"/>
      <c r="GI205" s="330"/>
      <c r="GS205" s="330"/>
      <c r="HC205" s="330"/>
      <c r="HM205" s="330"/>
      <c r="HW205" s="330"/>
    </row>
    <row r="206" s="3" customFormat="true" x14ac:dyDescent="0.25">
      <c r="A206" s="330"/>
      <c r="K206" s="330"/>
      <c r="U206" s="330"/>
      <c r="AE206" s="330"/>
      <c r="AO206" s="330"/>
      <c r="AY206" s="330"/>
      <c r="AZ206" s="330"/>
      <c r="BA206" s="330"/>
      <c r="BB206" s="330"/>
      <c r="BC206" s="330"/>
      <c r="BD206" s="330"/>
      <c r="BE206" s="330"/>
      <c r="BF206" s="330"/>
      <c r="BI206" s="330"/>
      <c r="BS206" s="330"/>
      <c r="CC206" s="330"/>
      <c r="CM206" s="330"/>
      <c r="CW206" s="330"/>
      <c r="DG206" s="330"/>
      <c r="DQ206" s="330"/>
      <c r="EA206" s="330"/>
      <c r="EK206" s="330"/>
      <c r="EU206" s="330"/>
      <c r="FE206" s="330"/>
      <c r="FO206" s="330"/>
      <c r="FY206" s="330"/>
      <c r="GI206" s="330"/>
      <c r="GS206" s="330"/>
      <c r="HC206" s="330"/>
      <c r="HM206" s="330"/>
      <c r="HW206" s="330"/>
    </row>
    <row r="207" s="3" customFormat="true" x14ac:dyDescent="0.25">
      <c r="A207" s="330"/>
      <c r="K207" s="330"/>
      <c r="U207" s="330"/>
      <c r="AE207" s="330"/>
      <c r="AO207" s="330"/>
      <c r="AY207" s="330"/>
      <c r="AZ207" s="330"/>
      <c r="BA207" s="330"/>
      <c r="BB207" s="330"/>
      <c r="BC207" s="330"/>
      <c r="BD207" s="330"/>
      <c r="BE207" s="330"/>
      <c r="BF207" s="330"/>
      <c r="BI207" s="330"/>
      <c r="BS207" s="330"/>
      <c r="CC207" s="330"/>
      <c r="CM207" s="330"/>
      <c r="CW207" s="330"/>
      <c r="DG207" s="330"/>
      <c r="DQ207" s="330"/>
      <c r="EA207" s="330"/>
      <c r="EK207" s="330"/>
      <c r="EU207" s="330"/>
      <c r="FE207" s="330"/>
      <c r="FO207" s="330"/>
      <c r="FY207" s="330"/>
      <c r="GI207" s="330"/>
      <c r="GS207" s="330"/>
      <c r="HC207" s="330"/>
      <c r="HM207" s="330"/>
      <c r="HW207" s="330"/>
    </row>
    <row r="208" s="3" customFormat="true" x14ac:dyDescent="0.25">
      <c r="A208" s="330"/>
      <c r="K208" s="330"/>
      <c r="U208" s="330"/>
      <c r="AE208" s="330"/>
      <c r="AO208" s="330"/>
      <c r="AY208" s="330"/>
      <c r="AZ208" s="330"/>
      <c r="BA208" s="330"/>
      <c r="BB208" s="330"/>
      <c r="BC208" s="330"/>
      <c r="BD208" s="330"/>
      <c r="BE208" s="330"/>
      <c r="BF208" s="330"/>
      <c r="BI208" s="330"/>
      <c r="BS208" s="330"/>
      <c r="CC208" s="330"/>
      <c r="CM208" s="330"/>
      <c r="CW208" s="330"/>
      <c r="DG208" s="330"/>
      <c r="DQ208" s="330"/>
      <c r="EA208" s="330"/>
      <c r="EK208" s="330"/>
      <c r="EU208" s="330"/>
      <c r="FE208" s="330"/>
      <c r="FO208" s="330"/>
      <c r="FY208" s="330"/>
      <c r="GI208" s="330"/>
      <c r="GS208" s="330"/>
      <c r="HC208" s="330"/>
      <c r="HM208" s="330"/>
      <c r="HW208" s="330"/>
    </row>
    <row r="209" s="3" customFormat="true" x14ac:dyDescent="0.25">
      <c r="A209" s="330"/>
      <c r="K209" s="330"/>
      <c r="U209" s="330"/>
      <c r="AE209" s="330"/>
      <c r="AO209" s="330"/>
      <c r="AY209" s="330"/>
      <c r="AZ209" s="330"/>
      <c r="BA209" s="330"/>
      <c r="BB209" s="330"/>
      <c r="BC209" s="330"/>
      <c r="BD209" s="330"/>
      <c r="BE209" s="330"/>
      <c r="BF209" s="330"/>
      <c r="BI209" s="330"/>
      <c r="BS209" s="330"/>
      <c r="CC209" s="330"/>
      <c r="CM209" s="330"/>
      <c r="CW209" s="330"/>
      <c r="DG209" s="330"/>
      <c r="DQ209" s="330"/>
      <c r="EA209" s="330"/>
      <c r="EK209" s="330"/>
      <c r="EU209" s="330"/>
      <c r="FE209" s="330"/>
      <c r="FO209" s="330"/>
      <c r="FY209" s="330"/>
      <c r="GI209" s="330"/>
      <c r="GS209" s="330"/>
      <c r="HC209" s="330"/>
      <c r="HM209" s="330"/>
      <c r="HW209" s="330"/>
    </row>
    <row r="210" s="3" customFormat="true" x14ac:dyDescent="0.25">
      <c r="A210" s="330"/>
      <c r="K210" s="330"/>
      <c r="U210" s="330"/>
      <c r="AE210" s="330"/>
      <c r="AO210" s="330"/>
      <c r="AY210" s="330"/>
      <c r="AZ210" s="330"/>
      <c r="BA210" s="330"/>
      <c r="BB210" s="330"/>
      <c r="BC210" s="330"/>
      <c r="BD210" s="330"/>
      <c r="BE210" s="330"/>
      <c r="BF210" s="330"/>
      <c r="BI210" s="330"/>
      <c r="BS210" s="330"/>
      <c r="CC210" s="330"/>
      <c r="CM210" s="330"/>
      <c r="CW210" s="330"/>
      <c r="DG210" s="330"/>
      <c r="DQ210" s="330"/>
      <c r="EA210" s="330"/>
      <c r="EK210" s="330"/>
      <c r="EU210" s="330"/>
      <c r="FE210" s="330"/>
      <c r="FO210" s="330"/>
      <c r="FY210" s="330"/>
      <c r="GI210" s="330"/>
      <c r="GS210" s="330"/>
      <c r="HC210" s="330"/>
      <c r="HM210" s="330"/>
      <c r="HW210" s="330"/>
    </row>
    <row r="211" s="3" customFormat="true" x14ac:dyDescent="0.25">
      <c r="A211" s="330"/>
      <c r="K211" s="330"/>
      <c r="U211" s="330"/>
      <c r="AE211" s="330"/>
      <c r="AO211" s="330"/>
      <c r="AY211" s="330"/>
      <c r="AZ211" s="330"/>
      <c r="BA211" s="330"/>
      <c r="BB211" s="330"/>
      <c r="BC211" s="330"/>
      <c r="BD211" s="330"/>
      <c r="BE211" s="330"/>
      <c r="BF211" s="330"/>
      <c r="BI211" s="330"/>
      <c r="BS211" s="330"/>
      <c r="CC211" s="330"/>
      <c r="CM211" s="330"/>
      <c r="CW211" s="330"/>
      <c r="DG211" s="330"/>
      <c r="DQ211" s="330"/>
      <c r="EA211" s="330"/>
      <c r="EK211" s="330"/>
      <c r="EU211" s="330"/>
      <c r="FE211" s="330"/>
      <c r="FO211" s="330"/>
      <c r="FY211" s="330"/>
      <c r="GI211" s="330"/>
      <c r="GS211" s="330"/>
      <c r="HC211" s="330"/>
      <c r="HM211" s="330"/>
      <c r="HW211" s="330"/>
    </row>
    <row r="212" s="3" customFormat="true" x14ac:dyDescent="0.25">
      <c r="A212" s="330"/>
      <c r="K212" s="330"/>
      <c r="U212" s="330"/>
      <c r="AE212" s="330"/>
      <c r="AO212" s="330"/>
      <c r="AY212" s="330"/>
      <c r="AZ212" s="330"/>
      <c r="BA212" s="330"/>
      <c r="BB212" s="330"/>
      <c r="BC212" s="330"/>
      <c r="BD212" s="330"/>
      <c r="BE212" s="330"/>
      <c r="BF212" s="330"/>
      <c r="BI212" s="330"/>
      <c r="BS212" s="330"/>
      <c r="CC212" s="330"/>
      <c r="CM212" s="330"/>
      <c r="CW212" s="330"/>
      <c r="DG212" s="330"/>
      <c r="DQ212" s="330"/>
      <c r="EA212" s="330"/>
      <c r="EK212" s="330"/>
      <c r="EU212" s="330"/>
      <c r="FE212" s="330"/>
      <c r="FO212" s="330"/>
      <c r="FY212" s="330"/>
      <c r="GI212" s="330"/>
      <c r="GS212" s="330"/>
      <c r="HC212" s="330"/>
      <c r="HM212" s="330"/>
      <c r="HW212" s="330"/>
    </row>
    <row r="213" s="3" customFormat="true" x14ac:dyDescent="0.25">
      <c r="A213" s="330"/>
      <c r="K213" s="330"/>
      <c r="U213" s="330"/>
      <c r="AE213" s="330"/>
      <c r="AO213" s="330"/>
      <c r="AY213" s="330"/>
      <c r="AZ213" s="330"/>
      <c r="BA213" s="330"/>
      <c r="BB213" s="330"/>
      <c r="BC213" s="330"/>
      <c r="BD213" s="330"/>
      <c r="BE213" s="330"/>
      <c r="BF213" s="330"/>
      <c r="BI213" s="330"/>
      <c r="BS213" s="330"/>
      <c r="CC213" s="330"/>
      <c r="CM213" s="330"/>
      <c r="CW213" s="330"/>
      <c r="DG213" s="330"/>
      <c r="DQ213" s="330"/>
      <c r="EA213" s="330"/>
      <c r="EK213" s="330"/>
      <c r="EU213" s="330"/>
      <c r="FE213" s="330"/>
      <c r="FO213" s="330"/>
      <c r="FY213" s="330"/>
      <c r="GI213" s="330"/>
      <c r="GS213" s="330"/>
      <c r="HC213" s="330"/>
      <c r="HM213" s="330"/>
      <c r="HW213" s="330"/>
    </row>
    <row r="214" s="3" customFormat="true" x14ac:dyDescent="0.25">
      <c r="A214" s="330"/>
      <c r="K214" s="330"/>
      <c r="U214" s="330"/>
      <c r="AE214" s="330"/>
      <c r="AO214" s="330"/>
      <c r="AY214" s="330"/>
      <c r="AZ214" s="330"/>
      <c r="BA214" s="330"/>
      <c r="BB214" s="330"/>
      <c r="BC214" s="330"/>
      <c r="BD214" s="330"/>
      <c r="BE214" s="330"/>
      <c r="BF214" s="330"/>
      <c r="BI214" s="330"/>
      <c r="BS214" s="330"/>
      <c r="CC214" s="330"/>
      <c r="CM214" s="330"/>
      <c r="CW214" s="330"/>
      <c r="DG214" s="330"/>
      <c r="DQ214" s="330"/>
      <c r="EA214" s="330"/>
      <c r="EK214" s="330"/>
      <c r="EU214" s="330"/>
      <c r="FE214" s="330"/>
      <c r="FO214" s="330"/>
      <c r="FY214" s="330"/>
      <c r="GI214" s="330"/>
      <c r="GS214" s="330"/>
      <c r="HC214" s="330"/>
      <c r="HM214" s="330"/>
      <c r="HW214" s="330"/>
    </row>
    <row r="215" s="3" customFormat="true" x14ac:dyDescent="0.25">
      <c r="A215" s="330"/>
      <c r="K215" s="330"/>
      <c r="U215" s="330"/>
      <c r="AE215" s="330"/>
      <c r="AO215" s="330"/>
      <c r="AY215" s="330"/>
      <c r="AZ215" s="330"/>
      <c r="BA215" s="330"/>
      <c r="BB215" s="330"/>
      <c r="BC215" s="330"/>
      <c r="BD215" s="330"/>
      <c r="BE215" s="330"/>
      <c r="BF215" s="330"/>
      <c r="BI215" s="330"/>
      <c r="BS215" s="330"/>
      <c r="CC215" s="330"/>
      <c r="CM215" s="330"/>
      <c r="CW215" s="330"/>
      <c r="DG215" s="330"/>
      <c r="DQ215" s="330"/>
      <c r="EA215" s="330"/>
      <c r="EK215" s="330"/>
      <c r="EU215" s="330"/>
      <c r="FE215" s="330"/>
      <c r="FO215" s="330"/>
      <c r="FY215" s="330"/>
      <c r="GI215" s="330"/>
      <c r="GS215" s="330"/>
      <c r="HC215" s="330"/>
      <c r="HM215" s="330"/>
      <c r="HW215" s="330"/>
    </row>
    <row r="216" s="3" customFormat="true" x14ac:dyDescent="0.25">
      <c r="A216" s="330"/>
      <c r="K216" s="330"/>
      <c r="U216" s="330"/>
      <c r="AE216" s="330"/>
      <c r="AO216" s="330"/>
      <c r="AY216" s="330"/>
      <c r="AZ216" s="330"/>
      <c r="BA216" s="330"/>
      <c r="BB216" s="330"/>
      <c r="BC216" s="330"/>
      <c r="BD216" s="330"/>
      <c r="BE216" s="330"/>
      <c r="BF216" s="330"/>
      <c r="BI216" s="330"/>
      <c r="BS216" s="330"/>
      <c r="CC216" s="330"/>
      <c r="CM216" s="330"/>
      <c r="CW216" s="330"/>
      <c r="DG216" s="330"/>
      <c r="DQ216" s="330"/>
      <c r="EA216" s="330"/>
      <c r="EK216" s="330"/>
      <c r="EU216" s="330"/>
      <c r="FE216" s="330"/>
      <c r="FO216" s="330"/>
      <c r="FY216" s="330"/>
      <c r="GI216" s="330"/>
      <c r="GS216" s="330"/>
      <c r="HC216" s="330"/>
      <c r="HM216" s="330"/>
      <c r="HW216" s="330"/>
    </row>
    <row r="217" s="3" customFormat="true" x14ac:dyDescent="0.25">
      <c r="A217" s="330"/>
      <c r="K217" s="330"/>
      <c r="U217" s="330"/>
      <c r="AE217" s="330"/>
      <c r="AO217" s="330"/>
      <c r="AY217" s="330"/>
      <c r="AZ217" s="330"/>
      <c r="BA217" s="330"/>
      <c r="BB217" s="330"/>
      <c r="BC217" s="330"/>
      <c r="BD217" s="330"/>
      <c r="BE217" s="330"/>
      <c r="BF217" s="330"/>
      <c r="BI217" s="330"/>
      <c r="BS217" s="330"/>
      <c r="CC217" s="330"/>
      <c r="CM217" s="330"/>
      <c r="CW217" s="330"/>
      <c r="DG217" s="330"/>
      <c r="DQ217" s="330"/>
      <c r="EA217" s="330"/>
      <c r="EK217" s="330"/>
      <c r="EU217" s="330"/>
      <c r="FE217" s="330"/>
      <c r="FO217" s="330"/>
      <c r="FY217" s="330"/>
      <c r="GI217" s="330"/>
      <c r="GS217" s="330"/>
      <c r="HC217" s="330"/>
      <c r="HM217" s="330"/>
      <c r="HW217" s="330"/>
    </row>
    <row r="218" s="3" customFormat="true" x14ac:dyDescent="0.25">
      <c r="A218" s="330"/>
      <c r="K218" s="330"/>
      <c r="U218" s="330"/>
      <c r="AE218" s="330"/>
      <c r="AO218" s="330"/>
      <c r="AY218" s="330"/>
      <c r="AZ218" s="330"/>
      <c r="BA218" s="330"/>
      <c r="BB218" s="330"/>
      <c r="BC218" s="330"/>
      <c r="BD218" s="330"/>
      <c r="BE218" s="330"/>
      <c r="BF218" s="330"/>
      <c r="BI218" s="330"/>
      <c r="BS218" s="330"/>
      <c r="CC218" s="330"/>
      <c r="CM218" s="330"/>
      <c r="CW218" s="330"/>
      <c r="DG218" s="330"/>
      <c r="DQ218" s="330"/>
      <c r="EA218" s="330"/>
      <c r="EK218" s="330"/>
      <c r="EU218" s="330"/>
      <c r="FE218" s="330"/>
      <c r="FO218" s="330"/>
      <c r="FY218" s="330"/>
      <c r="GI218" s="330"/>
      <c r="GS218" s="330"/>
      <c r="HC218" s="330"/>
      <c r="HM218" s="330"/>
      <c r="HW218" s="330"/>
    </row>
    <row r="219" s="3" customFormat="true" x14ac:dyDescent="0.25">
      <c r="A219" s="330"/>
      <c r="K219" s="330"/>
      <c r="U219" s="330"/>
      <c r="AE219" s="330"/>
      <c r="AO219" s="330"/>
      <c r="AY219" s="330"/>
      <c r="AZ219" s="330"/>
      <c r="BA219" s="330"/>
      <c r="BB219" s="330"/>
      <c r="BC219" s="330"/>
      <c r="BD219" s="330"/>
      <c r="BE219" s="330"/>
      <c r="BF219" s="330"/>
      <c r="BI219" s="330"/>
      <c r="BS219" s="330"/>
      <c r="CC219" s="330"/>
      <c r="CM219" s="330"/>
      <c r="CW219" s="330"/>
      <c r="DG219" s="330"/>
      <c r="DQ219" s="330"/>
      <c r="EA219" s="330"/>
      <c r="EK219" s="330"/>
      <c r="EU219" s="330"/>
      <c r="FE219" s="330"/>
      <c r="FO219" s="330"/>
      <c r="FY219" s="330"/>
      <c r="GI219" s="330"/>
      <c r="GS219" s="330"/>
      <c r="HC219" s="330"/>
      <c r="HM219" s="330"/>
      <c r="HW219" s="330"/>
    </row>
    <row r="220" s="3" customFormat="true" x14ac:dyDescent="0.25">
      <c r="A220" s="330"/>
      <c r="K220" s="330"/>
      <c r="U220" s="330"/>
      <c r="AE220" s="330"/>
      <c r="AO220" s="330"/>
      <c r="AY220" s="330"/>
      <c r="AZ220" s="330"/>
      <c r="BA220" s="330"/>
      <c r="BB220" s="330"/>
      <c r="BC220" s="330"/>
      <c r="BD220" s="330"/>
      <c r="BE220" s="330"/>
      <c r="BF220" s="330"/>
      <c r="BI220" s="330"/>
      <c r="BS220" s="330"/>
      <c r="CC220" s="330"/>
      <c r="CM220" s="330"/>
      <c r="CW220" s="330"/>
      <c r="DG220" s="330"/>
      <c r="DQ220" s="330"/>
      <c r="EA220" s="330"/>
      <c r="EK220" s="330"/>
      <c r="EU220" s="330"/>
      <c r="FE220" s="330"/>
      <c r="FO220" s="330"/>
      <c r="FY220" s="330"/>
      <c r="GI220" s="330"/>
      <c r="GS220" s="330"/>
      <c r="HC220" s="330"/>
      <c r="HM220" s="330"/>
      <c r="HW220" s="330"/>
    </row>
    <row r="221" s="3" customFormat="true" x14ac:dyDescent="0.25">
      <c r="A221" s="330"/>
      <c r="K221" s="330"/>
      <c r="U221" s="330"/>
      <c r="AE221" s="330"/>
      <c r="AO221" s="330"/>
      <c r="AY221" s="330"/>
      <c r="AZ221" s="330"/>
      <c r="BA221" s="330"/>
      <c r="BB221" s="330"/>
      <c r="BC221" s="330"/>
      <c r="BD221" s="330"/>
      <c r="BE221" s="330"/>
      <c r="BF221" s="330"/>
      <c r="BI221" s="330"/>
      <c r="BS221" s="330"/>
      <c r="CC221" s="330"/>
      <c r="CM221" s="330"/>
      <c r="CW221" s="330"/>
      <c r="DG221" s="330"/>
      <c r="DQ221" s="330"/>
      <c r="EA221" s="330"/>
      <c r="EK221" s="330"/>
      <c r="EU221" s="330"/>
      <c r="FE221" s="330"/>
      <c r="FO221" s="330"/>
      <c r="FY221" s="330"/>
      <c r="GI221" s="330"/>
      <c r="GS221" s="330"/>
      <c r="HC221" s="330"/>
      <c r="HM221" s="330"/>
      <c r="HW221" s="330"/>
    </row>
    <row r="222" s="3" customFormat="true" x14ac:dyDescent="0.25">
      <c r="A222" s="330"/>
      <c r="K222" s="330"/>
      <c r="U222" s="330"/>
      <c r="AE222" s="330"/>
      <c r="AO222" s="330"/>
      <c r="AY222" s="330"/>
      <c r="AZ222" s="330"/>
      <c r="BA222" s="330"/>
      <c r="BB222" s="330"/>
      <c r="BC222" s="330"/>
      <c r="BD222" s="330"/>
      <c r="BE222" s="330"/>
      <c r="BF222" s="330"/>
      <c r="BI222" s="330"/>
      <c r="BS222" s="330"/>
      <c r="CC222" s="330"/>
      <c r="CM222" s="330"/>
      <c r="CW222" s="330"/>
      <c r="DG222" s="330"/>
      <c r="DQ222" s="330"/>
      <c r="EA222" s="330"/>
      <c r="EK222" s="330"/>
      <c r="EU222" s="330"/>
      <c r="FE222" s="330"/>
      <c r="FO222" s="330"/>
      <c r="FY222" s="330"/>
      <c r="GI222" s="330"/>
      <c r="GS222" s="330"/>
      <c r="HC222" s="330"/>
      <c r="HM222" s="330"/>
      <c r="HW222" s="330"/>
    </row>
    <row r="223" s="3" customFormat="true" x14ac:dyDescent="0.25">
      <c r="A223" s="330"/>
      <c r="K223" s="330"/>
      <c r="U223" s="330"/>
      <c r="AE223" s="330"/>
      <c r="AO223" s="330"/>
      <c r="AY223" s="330"/>
      <c r="AZ223" s="330"/>
      <c r="BA223" s="330"/>
      <c r="BB223" s="330"/>
      <c r="BC223" s="330"/>
      <c r="BD223" s="330"/>
      <c r="BE223" s="330"/>
      <c r="BF223" s="330"/>
      <c r="BI223" s="330"/>
      <c r="BS223" s="330"/>
      <c r="CC223" s="330"/>
      <c r="CM223" s="330"/>
      <c r="CW223" s="330"/>
      <c r="DG223" s="330"/>
      <c r="DQ223" s="330"/>
      <c r="EA223" s="330"/>
      <c r="EK223" s="330"/>
      <c r="EU223" s="330"/>
      <c r="FE223" s="330"/>
      <c r="FO223" s="330"/>
      <c r="FY223" s="330"/>
      <c r="GI223" s="330"/>
      <c r="GS223" s="330"/>
      <c r="HC223" s="330"/>
      <c r="HM223" s="330"/>
      <c r="HW223" s="330"/>
    </row>
    <row r="224" s="3" customFormat="true" x14ac:dyDescent="0.25">
      <c r="A224" s="330"/>
      <c r="K224" s="330"/>
      <c r="U224" s="330"/>
      <c r="AE224" s="330"/>
      <c r="AO224" s="330"/>
      <c r="AY224" s="330"/>
      <c r="AZ224" s="330"/>
      <c r="BA224" s="330"/>
      <c r="BB224" s="330"/>
      <c r="BC224" s="330"/>
      <c r="BD224" s="330"/>
      <c r="BE224" s="330"/>
      <c r="BF224" s="330"/>
      <c r="BI224" s="330"/>
      <c r="BS224" s="330"/>
      <c r="CC224" s="330"/>
      <c r="CM224" s="330"/>
      <c r="CW224" s="330"/>
      <c r="DG224" s="330"/>
      <c r="DQ224" s="330"/>
      <c r="EA224" s="330"/>
      <c r="EK224" s="330"/>
      <c r="EU224" s="330"/>
      <c r="FE224" s="330"/>
      <c r="FO224" s="330"/>
      <c r="FY224" s="330"/>
      <c r="GI224" s="330"/>
      <c r="GS224" s="330"/>
      <c r="HC224" s="330"/>
      <c r="HM224" s="330"/>
      <c r="HW224" s="330"/>
    </row>
    <row r="225" s="3" customFormat="true" x14ac:dyDescent="0.25">
      <c r="A225" s="330"/>
      <c r="K225" s="330"/>
      <c r="U225" s="330"/>
      <c r="AE225" s="330"/>
      <c r="AO225" s="330"/>
      <c r="AY225" s="330"/>
      <c r="AZ225" s="330"/>
      <c r="BA225" s="330"/>
      <c r="BB225" s="330"/>
      <c r="BC225" s="330"/>
      <c r="BD225" s="330"/>
      <c r="BE225" s="330"/>
      <c r="BF225" s="330"/>
      <c r="BI225" s="330"/>
      <c r="BS225" s="330"/>
      <c r="CC225" s="330"/>
      <c r="CM225" s="330"/>
      <c r="CW225" s="330"/>
      <c r="DG225" s="330"/>
      <c r="DQ225" s="330"/>
      <c r="EA225" s="330"/>
      <c r="EK225" s="330"/>
      <c r="EU225" s="330"/>
      <c r="FE225" s="330"/>
      <c r="FO225" s="330"/>
      <c r="FY225" s="330"/>
      <c r="GI225" s="330"/>
      <c r="GS225" s="330"/>
      <c r="HC225" s="330"/>
      <c r="HM225" s="330"/>
      <c r="HW225" s="330"/>
    </row>
    <row r="226" s="3" customFormat="true" x14ac:dyDescent="0.25">
      <c r="A226" s="330"/>
      <c r="K226" s="330"/>
      <c r="U226" s="330"/>
      <c r="AE226" s="330"/>
      <c r="AO226" s="330"/>
      <c r="AY226" s="330"/>
      <c r="AZ226" s="330"/>
      <c r="BA226" s="330"/>
      <c r="BB226" s="330"/>
      <c r="BC226" s="330"/>
      <c r="BD226" s="330"/>
      <c r="BE226" s="330"/>
      <c r="BF226" s="330"/>
      <c r="BI226" s="330"/>
      <c r="BS226" s="330"/>
      <c r="CC226" s="330"/>
      <c r="CM226" s="330"/>
      <c r="CW226" s="330"/>
      <c r="DG226" s="330"/>
      <c r="DQ226" s="330"/>
      <c r="EA226" s="330"/>
      <c r="EK226" s="330"/>
      <c r="EU226" s="330"/>
      <c r="FE226" s="330"/>
      <c r="FO226" s="330"/>
      <c r="FY226" s="330"/>
      <c r="GI226" s="330"/>
      <c r="GS226" s="330"/>
      <c r="HC226" s="330"/>
      <c r="HM226" s="330"/>
      <c r="HW226" s="330"/>
    </row>
    <row r="227" s="3" customFormat="true" x14ac:dyDescent="0.25">
      <c r="A227" s="330"/>
      <c r="K227" s="330"/>
      <c r="U227" s="330"/>
      <c r="AE227" s="330"/>
      <c r="AO227" s="330"/>
      <c r="AY227" s="330"/>
      <c r="AZ227" s="330"/>
      <c r="BA227" s="330"/>
      <c r="BB227" s="330"/>
      <c r="BC227" s="330"/>
      <c r="BD227" s="330"/>
      <c r="BE227" s="330"/>
      <c r="BF227" s="330"/>
      <c r="BI227" s="330"/>
      <c r="BS227" s="330"/>
      <c r="CC227" s="330"/>
      <c r="CM227" s="330"/>
      <c r="CW227" s="330"/>
      <c r="DG227" s="330"/>
      <c r="DQ227" s="330"/>
      <c r="EA227" s="330"/>
      <c r="EK227" s="330"/>
      <c r="EU227" s="330"/>
      <c r="FE227" s="330"/>
      <c r="FO227" s="330"/>
      <c r="FY227" s="330"/>
      <c r="GI227" s="330"/>
      <c r="GS227" s="330"/>
      <c r="HC227" s="330"/>
      <c r="HM227" s="330"/>
      <c r="HW227" s="330"/>
    </row>
    <row r="228" s="3" customFormat="true" x14ac:dyDescent="0.25">
      <c r="A228" s="330"/>
      <c r="K228" s="330"/>
      <c r="U228" s="330"/>
      <c r="AE228" s="330"/>
      <c r="AO228" s="330"/>
      <c r="AY228" s="330"/>
      <c r="AZ228" s="330"/>
      <c r="BA228" s="330"/>
      <c r="BB228" s="330"/>
      <c r="BC228" s="330"/>
      <c r="BD228" s="330"/>
      <c r="BE228" s="330"/>
      <c r="BF228" s="330"/>
      <c r="BI228" s="330"/>
      <c r="BS228" s="330"/>
      <c r="CC228" s="330"/>
      <c r="CM228" s="330"/>
      <c r="CW228" s="330"/>
      <c r="DG228" s="330"/>
      <c r="DQ228" s="330"/>
      <c r="EA228" s="330"/>
      <c r="EK228" s="330"/>
      <c r="EU228" s="330"/>
      <c r="FE228" s="330"/>
      <c r="FO228" s="330"/>
      <c r="FY228" s="330"/>
      <c r="GI228" s="330"/>
      <c r="GS228" s="330"/>
      <c r="HC228" s="330"/>
      <c r="HM228" s="330"/>
      <c r="HW228" s="330"/>
    </row>
    <row r="229" s="3" customFormat="true" x14ac:dyDescent="0.25">
      <c r="A229" s="330"/>
      <c r="K229" s="330"/>
      <c r="U229" s="330"/>
      <c r="AE229" s="330"/>
      <c r="AO229" s="330"/>
      <c r="AY229" s="330"/>
      <c r="AZ229" s="330"/>
      <c r="BA229" s="330"/>
      <c r="BB229" s="330"/>
      <c r="BC229" s="330"/>
      <c r="BD229" s="330"/>
      <c r="BE229" s="330"/>
      <c r="BF229" s="330"/>
      <c r="BI229" s="330"/>
      <c r="BS229" s="330"/>
      <c r="CC229" s="330"/>
      <c r="CM229" s="330"/>
      <c r="CW229" s="330"/>
      <c r="DG229" s="330"/>
      <c r="DQ229" s="330"/>
      <c r="EA229" s="330"/>
      <c r="EK229" s="330"/>
      <c r="EU229" s="330"/>
      <c r="FE229" s="330"/>
      <c r="FO229" s="330"/>
      <c r="FY229" s="330"/>
      <c r="GI229" s="330"/>
      <c r="GS229" s="330"/>
      <c r="HC229" s="330"/>
      <c r="HM229" s="330"/>
      <c r="HW229" s="330"/>
    </row>
    <row r="230" s="3" customFormat="true" x14ac:dyDescent="0.25">
      <c r="A230" s="330"/>
      <c r="K230" s="330"/>
      <c r="U230" s="330"/>
      <c r="AE230" s="330"/>
      <c r="AO230" s="330"/>
      <c r="AY230" s="330"/>
      <c r="AZ230" s="330"/>
      <c r="BA230" s="330"/>
      <c r="BB230" s="330"/>
      <c r="BC230" s="330"/>
      <c r="BD230" s="330"/>
      <c r="BE230" s="330"/>
      <c r="BF230" s="330"/>
      <c r="BI230" s="330"/>
      <c r="BS230" s="330"/>
      <c r="CC230" s="330"/>
      <c r="CM230" s="330"/>
      <c r="CW230" s="330"/>
      <c r="DG230" s="330"/>
      <c r="DQ230" s="330"/>
      <c r="EA230" s="330"/>
      <c r="EK230" s="330"/>
      <c r="EU230" s="330"/>
      <c r="FE230" s="330"/>
      <c r="FO230" s="330"/>
      <c r="FY230" s="330"/>
      <c r="GI230" s="330"/>
      <c r="GS230" s="330"/>
      <c r="HC230" s="330"/>
      <c r="HM230" s="330"/>
      <c r="HW230" s="330"/>
    </row>
    <row r="231" s="3" customFormat="true" x14ac:dyDescent="0.25">
      <c r="A231" s="330"/>
      <c r="K231" s="330"/>
      <c r="U231" s="330"/>
      <c r="AE231" s="330"/>
      <c r="AO231" s="330"/>
      <c r="AY231" s="330"/>
      <c r="AZ231" s="330"/>
      <c r="BA231" s="330"/>
      <c r="BB231" s="330"/>
      <c r="BC231" s="330"/>
      <c r="BD231" s="330"/>
      <c r="BE231" s="330"/>
      <c r="BF231" s="330"/>
      <c r="BI231" s="330"/>
      <c r="BS231" s="330"/>
      <c r="CC231" s="330"/>
      <c r="CM231" s="330"/>
      <c r="CW231" s="330"/>
      <c r="DG231" s="330"/>
      <c r="DQ231" s="330"/>
      <c r="EA231" s="330"/>
      <c r="EK231" s="330"/>
      <c r="EU231" s="330"/>
      <c r="FE231" s="330"/>
      <c r="FO231" s="330"/>
      <c r="FY231" s="330"/>
      <c r="GI231" s="330"/>
      <c r="GS231" s="330"/>
      <c r="HC231" s="330"/>
      <c r="HM231" s="330"/>
      <c r="HW231" s="330"/>
    </row>
    <row r="232" s="3" customFormat="true" x14ac:dyDescent="0.25">
      <c r="A232" s="330"/>
      <c r="K232" s="330"/>
      <c r="U232" s="330"/>
      <c r="AE232" s="330"/>
      <c r="AO232" s="330"/>
      <c r="AY232" s="330"/>
      <c r="AZ232" s="330"/>
      <c r="BA232" s="330"/>
      <c r="BB232" s="330"/>
      <c r="BC232" s="330"/>
      <c r="BD232" s="330"/>
      <c r="BE232" s="330"/>
      <c r="BF232" s="330"/>
      <c r="BI232" s="330"/>
      <c r="BS232" s="330"/>
      <c r="CC232" s="330"/>
      <c r="CM232" s="330"/>
      <c r="CW232" s="330"/>
      <c r="DG232" s="330"/>
      <c r="DQ232" s="330"/>
      <c r="EA232" s="330"/>
      <c r="EK232" s="330"/>
      <c r="EU232" s="330"/>
      <c r="FE232" s="330"/>
      <c r="FO232" s="330"/>
      <c r="FY232" s="330"/>
      <c r="GI232" s="330"/>
      <c r="GS232" s="330"/>
      <c r="HC232" s="330"/>
      <c r="HM232" s="330"/>
      <c r="HW232" s="330"/>
    </row>
    <row r="233" s="3" customFormat="true" x14ac:dyDescent="0.25">
      <c r="A233" s="330"/>
      <c r="K233" s="330"/>
      <c r="U233" s="330"/>
      <c r="AE233" s="330"/>
      <c r="AO233" s="330"/>
      <c r="AY233" s="330"/>
      <c r="AZ233" s="330"/>
      <c r="BA233" s="330"/>
      <c r="BB233" s="330"/>
      <c r="BC233" s="330"/>
      <c r="BD233" s="330"/>
      <c r="BE233" s="330"/>
      <c r="BF233" s="330"/>
      <c r="BI233" s="330"/>
      <c r="BS233" s="330"/>
      <c r="CC233" s="330"/>
      <c r="CM233" s="330"/>
      <c r="CW233" s="330"/>
      <c r="DG233" s="330"/>
      <c r="DQ233" s="330"/>
      <c r="EA233" s="330"/>
      <c r="EK233" s="330"/>
      <c r="EU233" s="330"/>
      <c r="FE233" s="330"/>
      <c r="FO233" s="330"/>
      <c r="FY233" s="330"/>
      <c r="GI233" s="330"/>
      <c r="GS233" s="330"/>
      <c r="HC233" s="330"/>
      <c r="HM233" s="330"/>
      <c r="HW233" s="330"/>
    </row>
    <row r="234" s="3" customFormat="true" x14ac:dyDescent="0.25">
      <c r="A234" s="330"/>
      <c r="K234" s="330"/>
      <c r="U234" s="330"/>
      <c r="AE234" s="330"/>
      <c r="AO234" s="330"/>
      <c r="AY234" s="330"/>
      <c r="AZ234" s="330"/>
      <c r="BA234" s="330"/>
      <c r="BB234" s="330"/>
      <c r="BC234" s="330"/>
      <c r="BD234" s="330"/>
      <c r="BE234" s="330"/>
      <c r="BF234" s="330"/>
      <c r="BI234" s="330"/>
      <c r="BS234" s="330"/>
      <c r="CC234" s="330"/>
      <c r="CM234" s="330"/>
      <c r="CW234" s="330"/>
      <c r="DG234" s="330"/>
      <c r="DQ234" s="330"/>
      <c r="EA234" s="330"/>
      <c r="EK234" s="330"/>
      <c r="EU234" s="330"/>
      <c r="FE234" s="330"/>
      <c r="FO234" s="330"/>
      <c r="FY234" s="330"/>
      <c r="GI234" s="330"/>
      <c r="GS234" s="330"/>
      <c r="HC234" s="330"/>
      <c r="HM234" s="330"/>
      <c r="HW234" s="330"/>
    </row>
    <row r="235" s="3" customFormat="true" x14ac:dyDescent="0.25">
      <c r="A235" s="330"/>
      <c r="K235" s="330"/>
      <c r="U235" s="330"/>
      <c r="AE235" s="330"/>
      <c r="AO235" s="330"/>
      <c r="AY235" s="330"/>
      <c r="AZ235" s="330"/>
      <c r="BA235" s="330"/>
      <c r="BB235" s="330"/>
      <c r="BC235" s="330"/>
      <c r="BD235" s="330"/>
      <c r="BE235" s="330"/>
      <c r="BF235" s="330"/>
      <c r="BI235" s="330"/>
      <c r="BS235" s="330"/>
      <c r="CC235" s="330"/>
      <c r="CM235" s="330"/>
      <c r="CW235" s="330"/>
      <c r="DG235" s="330"/>
      <c r="DQ235" s="330"/>
      <c r="EA235" s="330"/>
      <c r="EK235" s="330"/>
      <c r="EU235" s="330"/>
      <c r="FE235" s="330"/>
      <c r="FO235" s="330"/>
      <c r="FY235" s="330"/>
      <c r="GI235" s="330"/>
      <c r="GS235" s="330"/>
      <c r="HC235" s="330"/>
      <c r="HM235" s="330"/>
      <c r="HW235" s="330"/>
    </row>
    <row r="236" s="3" customFormat="true" x14ac:dyDescent="0.25">
      <c r="A236" s="330"/>
      <c r="K236" s="330"/>
      <c r="U236" s="330"/>
      <c r="AE236" s="330"/>
      <c r="AO236" s="330"/>
      <c r="AY236" s="330"/>
      <c r="AZ236" s="330"/>
      <c r="BA236" s="330"/>
      <c r="BB236" s="330"/>
      <c r="BC236" s="330"/>
      <c r="BD236" s="330"/>
      <c r="BE236" s="330"/>
      <c r="BF236" s="330"/>
      <c r="BI236" s="330"/>
      <c r="BS236" s="330"/>
      <c r="CC236" s="330"/>
      <c r="CM236" s="330"/>
      <c r="CW236" s="330"/>
      <c r="DG236" s="330"/>
      <c r="DQ236" s="330"/>
      <c r="EA236" s="330"/>
      <c r="EK236" s="330"/>
      <c r="EU236" s="330"/>
      <c r="FE236" s="330"/>
      <c r="FO236" s="330"/>
      <c r="FY236" s="330"/>
      <c r="GI236" s="330"/>
      <c r="GS236" s="330"/>
      <c r="HC236" s="330"/>
      <c r="HM236" s="330"/>
      <c r="HW236" s="330"/>
    </row>
    <row r="237" s="3" customFormat="true" x14ac:dyDescent="0.25">
      <c r="A237" s="330"/>
      <c r="K237" s="330"/>
      <c r="U237" s="330"/>
      <c r="AE237" s="330"/>
      <c r="AO237" s="330"/>
      <c r="AY237" s="330"/>
      <c r="AZ237" s="330"/>
      <c r="BA237" s="330"/>
      <c r="BB237" s="330"/>
      <c r="BC237" s="330"/>
      <c r="BD237" s="330"/>
      <c r="BE237" s="330"/>
      <c r="BF237" s="330"/>
      <c r="BI237" s="330"/>
      <c r="BS237" s="330"/>
      <c r="CC237" s="330"/>
      <c r="CM237" s="330"/>
      <c r="CW237" s="330"/>
      <c r="DG237" s="330"/>
      <c r="DQ237" s="330"/>
      <c r="EA237" s="330"/>
      <c r="EK237" s="330"/>
      <c r="EU237" s="330"/>
      <c r="FE237" s="330"/>
      <c r="FO237" s="330"/>
      <c r="FY237" s="330"/>
      <c r="GI237" s="330"/>
      <c r="GS237" s="330"/>
      <c r="HC237" s="330"/>
      <c r="HM237" s="330"/>
      <c r="HW237" s="330"/>
    </row>
    <row r="238" s="3" customFormat="true" x14ac:dyDescent="0.25">
      <c r="A238" s="330"/>
      <c r="K238" s="330"/>
      <c r="U238" s="330"/>
      <c r="AE238" s="330"/>
      <c r="AO238" s="330"/>
      <c r="AY238" s="330"/>
      <c r="AZ238" s="330"/>
      <c r="BA238" s="330"/>
      <c r="BB238" s="330"/>
      <c r="BC238" s="330"/>
      <c r="BD238" s="330"/>
      <c r="BE238" s="330"/>
      <c r="BF238" s="330"/>
      <c r="BI238" s="330"/>
      <c r="BS238" s="330"/>
      <c r="CC238" s="330"/>
      <c r="CM238" s="330"/>
      <c r="CW238" s="330"/>
      <c r="DG238" s="330"/>
      <c r="DQ238" s="330"/>
      <c r="EA238" s="330"/>
      <c r="EK238" s="330"/>
      <c r="EU238" s="330"/>
      <c r="FE238" s="330"/>
      <c r="FO238" s="330"/>
      <c r="FY238" s="330"/>
      <c r="GI238" s="330"/>
      <c r="GS238" s="330"/>
      <c r="HC238" s="330"/>
      <c r="HM238" s="330"/>
      <c r="HW238" s="330"/>
    </row>
    <row r="239" s="3" customFormat="true" x14ac:dyDescent="0.25">
      <c r="A239" s="330"/>
      <c r="K239" s="330"/>
      <c r="U239" s="330"/>
      <c r="AE239" s="330"/>
      <c r="AO239" s="330"/>
      <c r="AY239" s="330"/>
      <c r="AZ239" s="330"/>
      <c r="BA239" s="330"/>
      <c r="BB239" s="330"/>
      <c r="BC239" s="330"/>
      <c r="BD239" s="330"/>
      <c r="BE239" s="330"/>
      <c r="BF239" s="330"/>
      <c r="BI239" s="330"/>
      <c r="BS239" s="330"/>
      <c r="CC239" s="330"/>
      <c r="CM239" s="330"/>
      <c r="CW239" s="330"/>
      <c r="DG239" s="330"/>
      <c r="DQ239" s="330"/>
      <c r="EA239" s="330"/>
      <c r="EK239" s="330"/>
      <c r="EU239" s="330"/>
      <c r="FE239" s="330"/>
      <c r="FO239" s="330"/>
      <c r="FY239" s="330"/>
      <c r="GI239" s="330"/>
      <c r="GS239" s="330"/>
      <c r="HC239" s="330"/>
      <c r="HM239" s="330"/>
      <c r="HW239" s="330"/>
    </row>
    <row r="240" s="3" customFormat="true" x14ac:dyDescent="0.25">
      <c r="A240" s="330"/>
      <c r="K240" s="330"/>
      <c r="U240" s="330"/>
      <c r="AE240" s="330"/>
      <c r="AO240" s="330"/>
      <c r="AY240" s="330"/>
      <c r="AZ240" s="330"/>
      <c r="BA240" s="330"/>
      <c r="BB240" s="330"/>
      <c r="BC240" s="330"/>
      <c r="BD240" s="330"/>
      <c r="BE240" s="330"/>
      <c r="BF240" s="330"/>
      <c r="BI240" s="330"/>
      <c r="BS240" s="330"/>
      <c r="CC240" s="330"/>
      <c r="CM240" s="330"/>
      <c r="CW240" s="330"/>
      <c r="DG240" s="330"/>
      <c r="DQ240" s="330"/>
      <c r="EA240" s="330"/>
      <c r="EK240" s="330"/>
      <c r="EU240" s="330"/>
      <c r="FE240" s="330"/>
      <c r="FO240" s="330"/>
      <c r="FY240" s="330"/>
      <c r="GI240" s="330"/>
      <c r="GS240" s="330"/>
      <c r="HC240" s="330"/>
      <c r="HM240" s="330"/>
      <c r="HW240" s="330"/>
    </row>
    <row r="241" s="3" customFormat="true" x14ac:dyDescent="0.25">
      <c r="A241" s="330"/>
      <c r="K241" s="330"/>
      <c r="U241" s="330"/>
      <c r="AE241" s="330"/>
      <c r="AO241" s="330"/>
      <c r="AY241" s="330"/>
      <c r="AZ241" s="330"/>
      <c r="BA241" s="330"/>
      <c r="BB241" s="330"/>
      <c r="BC241" s="330"/>
      <c r="BD241" s="330"/>
      <c r="BE241" s="330"/>
      <c r="BF241" s="330"/>
      <c r="BI241" s="330"/>
      <c r="BS241" s="330"/>
      <c r="CC241" s="330"/>
      <c r="CM241" s="330"/>
      <c r="CW241" s="330"/>
      <c r="DG241" s="330"/>
      <c r="DQ241" s="330"/>
      <c r="EA241" s="330"/>
      <c r="EK241" s="330"/>
      <c r="EU241" s="330"/>
      <c r="FE241" s="330"/>
      <c r="FO241" s="330"/>
      <c r="FY241" s="330"/>
      <c r="GI241" s="330"/>
      <c r="GS241" s="330"/>
      <c r="HC241" s="330"/>
      <c r="HM241" s="330"/>
      <c r="HW241" s="330"/>
    </row>
    <row r="242" s="3" customFormat="true" x14ac:dyDescent="0.25">
      <c r="A242" s="330"/>
      <c r="K242" s="330"/>
      <c r="U242" s="330"/>
      <c r="AE242" s="330"/>
      <c r="AO242" s="330"/>
      <c r="AY242" s="330"/>
      <c r="AZ242" s="330"/>
      <c r="BA242" s="330"/>
      <c r="BB242" s="330"/>
      <c r="BC242" s="330"/>
      <c r="BD242" s="330"/>
      <c r="BE242" s="330"/>
      <c r="BF242" s="330"/>
      <c r="BI242" s="330"/>
      <c r="BS242" s="330"/>
      <c r="CC242" s="330"/>
      <c r="CM242" s="330"/>
      <c r="CW242" s="330"/>
      <c r="DG242" s="330"/>
      <c r="DQ242" s="330"/>
      <c r="EA242" s="330"/>
      <c r="EK242" s="330"/>
      <c r="EU242" s="330"/>
      <c r="FE242" s="330"/>
      <c r="FO242" s="330"/>
      <c r="FY242" s="330"/>
      <c r="GI242" s="330"/>
      <c r="GS242" s="330"/>
      <c r="HC242" s="330"/>
      <c r="HM242" s="330"/>
      <c r="HW242" s="330"/>
    </row>
    <row r="243" s="3" customFormat="true" x14ac:dyDescent="0.25">
      <c r="A243" s="330"/>
      <c r="K243" s="330"/>
      <c r="U243" s="330"/>
      <c r="AE243" s="330"/>
      <c r="AO243" s="330"/>
      <c r="AY243" s="330"/>
      <c r="AZ243" s="330"/>
      <c r="BA243" s="330"/>
      <c r="BB243" s="330"/>
      <c r="BC243" s="330"/>
      <c r="BD243" s="330"/>
      <c r="BE243" s="330"/>
      <c r="BF243" s="330"/>
      <c r="BI243" s="330"/>
      <c r="BS243" s="330"/>
      <c r="CC243" s="330"/>
      <c r="CM243" s="330"/>
      <c r="CW243" s="330"/>
      <c r="DG243" s="330"/>
      <c r="DQ243" s="330"/>
      <c r="EA243" s="330"/>
      <c r="EK243" s="330"/>
      <c r="EU243" s="330"/>
      <c r="FE243" s="330"/>
      <c r="FO243" s="330"/>
      <c r="FY243" s="330"/>
      <c r="GI243" s="330"/>
      <c r="GS243" s="330"/>
      <c r="HC243" s="330"/>
      <c r="HM243" s="330"/>
      <c r="HW243" s="330"/>
    </row>
    <row r="244" s="3" customFormat="true" x14ac:dyDescent="0.25">
      <c r="A244" s="330"/>
      <c r="K244" s="330"/>
      <c r="U244" s="330"/>
      <c r="AE244" s="330"/>
      <c r="AO244" s="330"/>
      <c r="AY244" s="330"/>
      <c r="AZ244" s="330"/>
      <c r="BA244" s="330"/>
      <c r="BB244" s="330"/>
      <c r="BC244" s="330"/>
      <c r="BD244" s="330"/>
      <c r="BE244" s="330"/>
      <c r="BF244" s="330"/>
      <c r="BI244" s="330"/>
      <c r="BS244" s="330"/>
      <c r="CC244" s="330"/>
      <c r="CM244" s="330"/>
      <c r="CW244" s="330"/>
      <c r="DG244" s="330"/>
      <c r="DQ244" s="330"/>
      <c r="EA244" s="330"/>
      <c r="EK244" s="330"/>
      <c r="EU244" s="330"/>
      <c r="FE244" s="330"/>
      <c r="FO244" s="330"/>
      <c r="FY244" s="330"/>
      <c r="GI244" s="330"/>
      <c r="GS244" s="330"/>
      <c r="HC244" s="330"/>
      <c r="HM244" s="330"/>
      <c r="HW244" s="330"/>
    </row>
    <row r="245" s="3" customFormat="true" x14ac:dyDescent="0.25">
      <c r="A245" s="330"/>
      <c r="K245" s="330"/>
      <c r="U245" s="330"/>
      <c r="AE245" s="330"/>
      <c r="AO245" s="330"/>
      <c r="AY245" s="330"/>
      <c r="AZ245" s="330"/>
      <c r="BA245" s="330"/>
      <c r="BB245" s="330"/>
      <c r="BC245" s="330"/>
      <c r="BD245" s="330"/>
      <c r="BE245" s="330"/>
      <c r="BF245" s="330"/>
      <c r="BI245" s="330"/>
      <c r="BS245" s="330"/>
      <c r="CC245" s="330"/>
      <c r="CM245" s="330"/>
      <c r="CW245" s="330"/>
      <c r="DG245" s="330"/>
      <c r="DQ245" s="330"/>
      <c r="EA245" s="330"/>
      <c r="EK245" s="330"/>
      <c r="EU245" s="330"/>
      <c r="FE245" s="330"/>
      <c r="FO245" s="330"/>
      <c r="FY245" s="330"/>
      <c r="GI245" s="330"/>
      <c r="GS245" s="330"/>
      <c r="HC245" s="330"/>
      <c r="HM245" s="330"/>
      <c r="HW245" s="330"/>
    </row>
    <row r="246" s="3" customFormat="true" x14ac:dyDescent="0.25">
      <c r="A246" s="330"/>
      <c r="K246" s="330"/>
      <c r="U246" s="330"/>
      <c r="AE246" s="330"/>
      <c r="AO246" s="330"/>
      <c r="AY246" s="330"/>
      <c r="AZ246" s="330"/>
      <c r="BA246" s="330"/>
      <c r="BB246" s="330"/>
      <c r="BC246" s="330"/>
      <c r="BD246" s="330"/>
      <c r="BE246" s="330"/>
      <c r="BF246" s="330"/>
      <c r="BI246" s="330"/>
      <c r="BS246" s="330"/>
      <c r="CC246" s="330"/>
      <c r="CM246" s="330"/>
      <c r="CW246" s="330"/>
      <c r="DG246" s="330"/>
      <c r="DQ246" s="330"/>
      <c r="EA246" s="330"/>
      <c r="EK246" s="330"/>
      <c r="EU246" s="330"/>
      <c r="FE246" s="330"/>
      <c r="FO246" s="330"/>
      <c r="FY246" s="330"/>
      <c r="GI246" s="330"/>
      <c r="GS246" s="330"/>
      <c r="HC246" s="330"/>
      <c r="HM246" s="330"/>
      <c r="HW246" s="330"/>
    </row>
    <row r="247" s="3" customFormat="true" x14ac:dyDescent="0.25">
      <c r="A247" s="330"/>
      <c r="K247" s="330"/>
      <c r="U247" s="330"/>
      <c r="AE247" s="330"/>
      <c r="AO247" s="330"/>
      <c r="AY247" s="330"/>
      <c r="AZ247" s="330"/>
      <c r="BA247" s="330"/>
      <c r="BB247" s="330"/>
      <c r="BC247" s="330"/>
      <c r="BD247" s="330"/>
      <c r="BE247" s="330"/>
      <c r="BF247" s="330"/>
      <c r="BI247" s="330"/>
      <c r="BS247" s="330"/>
      <c r="CC247" s="330"/>
      <c r="CM247" s="330"/>
      <c r="CW247" s="330"/>
      <c r="DG247" s="330"/>
      <c r="DQ247" s="330"/>
      <c r="EA247" s="330"/>
      <c r="EK247" s="330"/>
      <c r="EU247" s="330"/>
      <c r="FE247" s="330"/>
      <c r="FO247" s="330"/>
      <c r="FY247" s="330"/>
      <c r="GI247" s="330"/>
      <c r="GS247" s="330"/>
      <c r="HC247" s="330"/>
      <c r="HM247" s="330"/>
      <c r="HW247" s="330"/>
    </row>
    <row r="248" s="3" customFormat="true" x14ac:dyDescent="0.25">
      <c r="A248" s="330"/>
      <c r="K248" s="330"/>
      <c r="U248" s="330"/>
      <c r="AE248" s="330"/>
      <c r="AO248" s="330"/>
      <c r="AY248" s="330"/>
      <c r="AZ248" s="330"/>
      <c r="BA248" s="330"/>
      <c r="BB248" s="330"/>
      <c r="BC248" s="330"/>
      <c r="BD248" s="330"/>
      <c r="BE248" s="330"/>
      <c r="BF248" s="330"/>
      <c r="BI248" s="330"/>
      <c r="BS248" s="330"/>
      <c r="CC248" s="330"/>
      <c r="CM248" s="330"/>
      <c r="CW248" s="330"/>
      <c r="DG248" s="330"/>
      <c r="DQ248" s="330"/>
      <c r="EA248" s="330"/>
      <c r="EK248" s="330"/>
      <c r="EU248" s="330"/>
      <c r="FE248" s="330"/>
      <c r="FO248" s="330"/>
      <c r="FY248" s="330"/>
      <c r="GI248" s="330"/>
      <c r="GS248" s="330"/>
      <c r="HC248" s="330"/>
      <c r="HM248" s="330"/>
      <c r="HW248" s="330"/>
    </row>
    <row r="249" s="3" customFormat="true" x14ac:dyDescent="0.25">
      <c r="A249" s="330"/>
      <c r="K249" s="330"/>
      <c r="U249" s="330"/>
      <c r="AE249" s="330"/>
      <c r="AO249" s="330"/>
      <c r="AY249" s="330"/>
      <c r="AZ249" s="330"/>
      <c r="BA249" s="330"/>
      <c r="BB249" s="330"/>
      <c r="BC249" s="330"/>
      <c r="BD249" s="330"/>
      <c r="BE249" s="330"/>
      <c r="BF249" s="330"/>
      <c r="BI249" s="330"/>
      <c r="BS249" s="330"/>
      <c r="CC249" s="330"/>
      <c r="CM249" s="330"/>
      <c r="CW249" s="330"/>
      <c r="DG249" s="330"/>
      <c r="DQ249" s="330"/>
      <c r="EA249" s="330"/>
      <c r="EK249" s="330"/>
      <c r="EU249" s="330"/>
      <c r="FE249" s="330"/>
      <c r="FO249" s="330"/>
      <c r="FY249" s="330"/>
      <c r="GI249" s="330"/>
      <c r="GS249" s="330"/>
      <c r="HC249" s="330"/>
      <c r="HM249" s="330"/>
      <c r="HW249" s="330"/>
    </row>
    <row r="250" s="3" customFormat="true" x14ac:dyDescent="0.25">
      <c r="A250" s="330"/>
      <c r="K250" s="330"/>
      <c r="U250" s="330"/>
      <c r="AE250" s="330"/>
      <c r="AO250" s="330"/>
      <c r="AY250" s="330"/>
      <c r="AZ250" s="330"/>
      <c r="BA250" s="330"/>
      <c r="BB250" s="330"/>
      <c r="BC250" s="330"/>
      <c r="BD250" s="330"/>
      <c r="BE250" s="330"/>
      <c r="BF250" s="330"/>
      <c r="BI250" s="330"/>
      <c r="BS250" s="330"/>
      <c r="CC250" s="330"/>
      <c r="CM250" s="330"/>
      <c r="CW250" s="330"/>
      <c r="DG250" s="330"/>
      <c r="DQ250" s="330"/>
      <c r="EA250" s="330"/>
      <c r="EK250" s="330"/>
      <c r="EU250" s="330"/>
      <c r="FE250" s="330"/>
      <c r="FO250" s="330"/>
      <c r="FY250" s="330"/>
      <c r="GI250" s="330"/>
      <c r="GS250" s="330"/>
      <c r="HC250" s="330"/>
      <c r="HM250" s="330"/>
      <c r="HW250" s="330"/>
    </row>
    <row r="251" s="3" customFormat="true" x14ac:dyDescent="0.25">
      <c r="A251" s="330"/>
      <c r="K251" s="330"/>
      <c r="U251" s="330"/>
      <c r="AE251" s="330"/>
      <c r="AO251" s="330"/>
      <c r="AY251" s="330"/>
      <c r="AZ251" s="330"/>
      <c r="BA251" s="330"/>
      <c r="BB251" s="330"/>
      <c r="BC251" s="330"/>
      <c r="BD251" s="330"/>
      <c r="BE251" s="330"/>
      <c r="BF251" s="330"/>
      <c r="BI251" s="330"/>
      <c r="BS251" s="330"/>
      <c r="CC251" s="330"/>
      <c r="CM251" s="330"/>
      <c r="CW251" s="330"/>
      <c r="DG251" s="330"/>
      <c r="DQ251" s="330"/>
      <c r="EA251" s="330"/>
      <c r="EK251" s="330"/>
      <c r="EU251" s="330"/>
      <c r="FE251" s="330"/>
      <c r="FO251" s="330"/>
      <c r="FY251" s="330"/>
      <c r="GI251" s="330"/>
      <c r="GS251" s="330"/>
      <c r="HC251" s="330"/>
      <c r="HM251" s="330"/>
      <c r="HW251" s="330"/>
    </row>
    <row r="252" s="3" customFormat="true" x14ac:dyDescent="0.25">
      <c r="A252" s="330"/>
      <c r="K252" s="330"/>
      <c r="U252" s="330"/>
      <c r="AE252" s="330"/>
      <c r="AO252" s="330"/>
      <c r="AY252" s="330"/>
      <c r="AZ252" s="330"/>
      <c r="BA252" s="330"/>
      <c r="BB252" s="330"/>
      <c r="BC252" s="330"/>
      <c r="BD252" s="330"/>
      <c r="BE252" s="330"/>
      <c r="BF252" s="330"/>
      <c r="BI252" s="330"/>
      <c r="BS252" s="330"/>
      <c r="CC252" s="330"/>
      <c r="CM252" s="330"/>
      <c r="CW252" s="330"/>
      <c r="DG252" s="330"/>
      <c r="DQ252" s="330"/>
      <c r="EA252" s="330"/>
      <c r="EK252" s="330"/>
      <c r="EU252" s="330"/>
      <c r="FE252" s="330"/>
      <c r="FO252" s="330"/>
      <c r="FY252" s="330"/>
      <c r="GI252" s="330"/>
      <c r="GS252" s="330"/>
      <c r="HC252" s="330"/>
      <c r="HM252" s="330"/>
      <c r="HW252" s="330"/>
    </row>
    <row r="253" s="3" customFormat="true" x14ac:dyDescent="0.25">
      <c r="A253" s="330"/>
      <c r="K253" s="330"/>
      <c r="U253" s="330"/>
      <c r="AE253" s="330"/>
      <c r="AO253" s="330"/>
      <c r="AY253" s="330"/>
      <c r="AZ253" s="330"/>
      <c r="BA253" s="330"/>
      <c r="BB253" s="330"/>
      <c r="BC253" s="330"/>
      <c r="BD253" s="330"/>
      <c r="BE253" s="330"/>
      <c r="BF253" s="330"/>
      <c r="BI253" s="330"/>
      <c r="BS253" s="330"/>
      <c r="CC253" s="330"/>
      <c r="CM253" s="330"/>
      <c r="CW253" s="330"/>
      <c r="DG253" s="330"/>
      <c r="DQ253" s="330"/>
      <c r="EA253" s="330"/>
      <c r="EK253" s="330"/>
      <c r="EU253" s="330"/>
      <c r="FE253" s="330"/>
      <c r="FO253" s="330"/>
      <c r="FY253" s="330"/>
      <c r="GI253" s="330"/>
      <c r="GS253" s="330"/>
      <c r="HC253" s="330"/>
      <c r="HM253" s="330"/>
      <c r="HW253" s="330"/>
    </row>
    <row r="254" s="3" customFormat="true" x14ac:dyDescent="0.25">
      <c r="A254" s="330"/>
      <c r="K254" s="330"/>
      <c r="U254" s="330"/>
      <c r="AE254" s="330"/>
      <c r="AO254" s="330"/>
      <c r="AY254" s="330"/>
      <c r="AZ254" s="330"/>
      <c r="BA254" s="330"/>
      <c r="BB254" s="330"/>
      <c r="BC254" s="330"/>
      <c r="BD254" s="330"/>
      <c r="BE254" s="330"/>
      <c r="BF254" s="330"/>
      <c r="BI254" s="330"/>
      <c r="BS254" s="330"/>
      <c r="CC254" s="330"/>
      <c r="CM254" s="330"/>
      <c r="CW254" s="330"/>
      <c r="DG254" s="330"/>
      <c r="DQ254" s="330"/>
      <c r="EA254" s="330"/>
      <c r="EK254" s="330"/>
      <c r="EU254" s="330"/>
      <c r="FE254" s="330"/>
      <c r="FO254" s="330"/>
      <c r="FY254" s="330"/>
      <c r="GI254" s="330"/>
      <c r="GS254" s="330"/>
      <c r="HC254" s="330"/>
      <c r="HM254" s="330"/>
      <c r="HW254" s="330"/>
    </row>
    <row r="255" s="3" customFormat="true" x14ac:dyDescent="0.25">
      <c r="A255" s="330"/>
      <c r="K255" s="330"/>
      <c r="U255" s="330"/>
      <c r="AE255" s="330"/>
      <c r="AO255" s="330"/>
      <c r="AY255" s="330"/>
      <c r="AZ255" s="330"/>
      <c r="BA255" s="330"/>
      <c r="BB255" s="330"/>
      <c r="BC255" s="330"/>
      <c r="BD255" s="330"/>
      <c r="BE255" s="330"/>
      <c r="BF255" s="330"/>
      <c r="BI255" s="330"/>
      <c r="BS255" s="330"/>
      <c r="CC255" s="330"/>
      <c r="CM255" s="330"/>
      <c r="CW255" s="330"/>
      <c r="DG255" s="330"/>
      <c r="DQ255" s="330"/>
      <c r="EA255" s="330"/>
      <c r="EK255" s="330"/>
      <c r="EU255" s="330"/>
      <c r="FE255" s="330"/>
      <c r="FO255" s="330"/>
      <c r="FY255" s="330"/>
      <c r="GI255" s="330"/>
      <c r="GS255" s="330"/>
      <c r="HC255" s="330"/>
      <c r="HM255" s="330"/>
      <c r="HW255" s="330"/>
    </row>
    <row r="256" s="3" customFormat="true" x14ac:dyDescent="0.25">
      <c r="A256" s="330"/>
      <c r="K256" s="330"/>
      <c r="U256" s="330"/>
      <c r="AE256" s="330"/>
      <c r="AO256" s="330"/>
      <c r="AY256" s="330"/>
      <c r="AZ256" s="330"/>
      <c r="BA256" s="330"/>
      <c r="BB256" s="330"/>
      <c r="BC256" s="330"/>
      <c r="BD256" s="330"/>
      <c r="BE256" s="330"/>
      <c r="BF256" s="330"/>
      <c r="BI256" s="330"/>
      <c r="BS256" s="330"/>
      <c r="CC256" s="330"/>
      <c r="CM256" s="330"/>
      <c r="CW256" s="330"/>
      <c r="DG256" s="330"/>
      <c r="DQ256" s="330"/>
      <c r="EA256" s="330"/>
      <c r="EK256" s="330"/>
      <c r="EU256" s="330"/>
      <c r="FE256" s="330"/>
      <c r="FO256" s="330"/>
      <c r="FY256" s="330"/>
      <c r="GI256" s="330"/>
      <c r="GS256" s="330"/>
      <c r="HC256" s="330"/>
      <c r="HM256" s="330"/>
      <c r="HW256" s="330"/>
    </row>
    <row r="257" s="3" customFormat="true" x14ac:dyDescent="0.25">
      <c r="A257" s="330"/>
      <c r="K257" s="330"/>
      <c r="U257" s="330"/>
      <c r="AE257" s="330"/>
      <c r="AO257" s="330"/>
      <c r="AY257" s="330"/>
      <c r="AZ257" s="330"/>
      <c r="BA257" s="330"/>
      <c r="BB257" s="330"/>
      <c r="BC257" s="330"/>
      <c r="BD257" s="330"/>
      <c r="BE257" s="330"/>
      <c r="BF257" s="330"/>
      <c r="BI257" s="330"/>
      <c r="BS257" s="330"/>
      <c r="CC257" s="330"/>
      <c r="CM257" s="330"/>
      <c r="CW257" s="330"/>
      <c r="DG257" s="330"/>
      <c r="DQ257" s="330"/>
      <c r="EA257" s="330"/>
      <c r="EK257" s="330"/>
      <c r="EU257" s="330"/>
      <c r="FE257" s="330"/>
      <c r="FO257" s="330"/>
      <c r="FY257" s="330"/>
      <c r="GI257" s="330"/>
      <c r="GS257" s="330"/>
      <c r="HC257" s="330"/>
      <c r="HM257" s="330"/>
      <c r="HW257" s="330"/>
    </row>
    <row r="258" s="3" customFormat="true" x14ac:dyDescent="0.25">
      <c r="A258" s="330"/>
      <c r="K258" s="330"/>
      <c r="U258" s="330"/>
      <c r="AE258" s="330"/>
      <c r="AO258" s="330"/>
      <c r="AY258" s="330"/>
      <c r="AZ258" s="330"/>
      <c r="BA258" s="330"/>
      <c r="BB258" s="330"/>
      <c r="BC258" s="330"/>
      <c r="BD258" s="330"/>
      <c r="BE258" s="330"/>
      <c r="BF258" s="330"/>
      <c r="BI258" s="330"/>
      <c r="BS258" s="330"/>
      <c r="CC258" s="330"/>
      <c r="CM258" s="330"/>
      <c r="CW258" s="330"/>
      <c r="DG258" s="330"/>
      <c r="DQ258" s="330"/>
      <c r="EA258" s="330"/>
      <c r="EK258" s="330"/>
      <c r="EU258" s="330"/>
      <c r="FE258" s="330"/>
      <c r="FO258" s="330"/>
      <c r="FY258" s="330"/>
      <c r="GI258" s="330"/>
      <c r="GS258" s="330"/>
      <c r="HC258" s="330"/>
      <c r="HM258" s="330"/>
      <c r="HW258" s="330"/>
    </row>
    <row r="259" s="3" customFormat="true" x14ac:dyDescent="0.25">
      <c r="A259" s="330"/>
      <c r="K259" s="330"/>
      <c r="U259" s="330"/>
      <c r="AE259" s="330"/>
      <c r="AO259" s="330"/>
      <c r="AY259" s="330"/>
      <c r="AZ259" s="330"/>
      <c r="BA259" s="330"/>
      <c r="BB259" s="330"/>
      <c r="BC259" s="330"/>
      <c r="BD259" s="330"/>
      <c r="BE259" s="330"/>
      <c r="BF259" s="330"/>
      <c r="BI259" s="330"/>
      <c r="BS259" s="330"/>
      <c r="CC259" s="330"/>
      <c r="CM259" s="330"/>
      <c r="CW259" s="330"/>
      <c r="DG259" s="330"/>
      <c r="DQ259" s="330"/>
      <c r="EA259" s="330"/>
      <c r="EK259" s="330"/>
      <c r="EU259" s="330"/>
      <c r="FE259" s="330"/>
      <c r="FO259" s="330"/>
      <c r="FY259" s="330"/>
      <c r="GI259" s="330"/>
      <c r="GS259" s="330"/>
      <c r="HC259" s="330"/>
      <c r="HM259" s="330"/>
      <c r="HW259" s="330"/>
    </row>
    <row r="260" s="3" customFormat="true" x14ac:dyDescent="0.25">
      <c r="A260" s="330"/>
      <c r="K260" s="330"/>
      <c r="U260" s="330"/>
      <c r="AE260" s="330"/>
      <c r="AO260" s="330"/>
      <c r="AY260" s="330"/>
      <c r="AZ260" s="330"/>
      <c r="BA260" s="330"/>
      <c r="BB260" s="330"/>
      <c r="BC260" s="330"/>
      <c r="BD260" s="330"/>
      <c r="BE260" s="330"/>
      <c r="BF260" s="330"/>
      <c r="BI260" s="330"/>
      <c r="BS260" s="330"/>
      <c r="CC260" s="330"/>
      <c r="CM260" s="330"/>
      <c r="CW260" s="330"/>
      <c r="DG260" s="330"/>
      <c r="DQ260" s="330"/>
      <c r="EA260" s="330"/>
      <c r="EK260" s="330"/>
      <c r="EU260" s="330"/>
      <c r="FE260" s="330"/>
      <c r="FO260" s="330"/>
      <c r="FY260" s="330"/>
      <c r="GI260" s="330"/>
      <c r="GS260" s="330"/>
      <c r="HC260" s="330"/>
      <c r="HM260" s="330"/>
      <c r="HW260" s="330"/>
    </row>
    <row r="261" s="3" customFormat="true" x14ac:dyDescent="0.25">
      <c r="A261" s="330"/>
      <c r="K261" s="330"/>
      <c r="U261" s="330"/>
      <c r="AE261" s="330"/>
      <c r="AO261" s="330"/>
      <c r="AY261" s="330"/>
      <c r="AZ261" s="330"/>
      <c r="BA261" s="330"/>
      <c r="BB261" s="330"/>
      <c r="BC261" s="330"/>
      <c r="BD261" s="330"/>
      <c r="BE261" s="330"/>
      <c r="BF261" s="330"/>
      <c r="BI261" s="330"/>
      <c r="BS261" s="330"/>
      <c r="CC261" s="330"/>
      <c r="CM261" s="330"/>
      <c r="CW261" s="330"/>
      <c r="DG261" s="330"/>
      <c r="DQ261" s="330"/>
      <c r="EA261" s="330"/>
      <c r="EK261" s="330"/>
      <c r="EU261" s="330"/>
      <c r="FE261" s="330"/>
      <c r="FO261" s="330"/>
      <c r="FY261" s="330"/>
      <c r="GI261" s="330"/>
      <c r="GS261" s="330"/>
      <c r="HC261" s="330"/>
      <c r="HM261" s="330"/>
      <c r="HW261" s="330"/>
    </row>
    <row r="262" s="3" customFormat="true" x14ac:dyDescent="0.25">
      <c r="A262" s="330"/>
      <c r="K262" s="330"/>
      <c r="U262" s="330"/>
      <c r="AE262" s="330"/>
      <c r="AO262" s="330"/>
      <c r="AY262" s="330"/>
      <c r="AZ262" s="330"/>
      <c r="BA262" s="330"/>
      <c r="BB262" s="330"/>
      <c r="BC262" s="330"/>
      <c r="BD262" s="330"/>
      <c r="BE262" s="330"/>
      <c r="BF262" s="330"/>
      <c r="BI262" s="330"/>
      <c r="BS262" s="330"/>
      <c r="CC262" s="330"/>
      <c r="CM262" s="330"/>
      <c r="CW262" s="330"/>
      <c r="DG262" s="330"/>
      <c r="DQ262" s="330"/>
      <c r="EA262" s="330"/>
      <c r="EK262" s="330"/>
      <c r="EU262" s="330"/>
      <c r="FE262" s="330"/>
      <c r="FO262" s="330"/>
      <c r="FY262" s="330"/>
      <c r="GI262" s="330"/>
      <c r="GS262" s="330"/>
      <c r="HC262" s="330"/>
      <c r="HM262" s="330"/>
      <c r="HW262" s="330"/>
    </row>
    <row r="263" s="3" customFormat="true" x14ac:dyDescent="0.25">
      <c r="A263" s="330"/>
      <c r="K263" s="330"/>
      <c r="U263" s="330"/>
      <c r="AE263" s="330"/>
      <c r="AO263" s="330"/>
      <c r="AY263" s="330"/>
      <c r="AZ263" s="330"/>
      <c r="BA263" s="330"/>
      <c r="BB263" s="330"/>
      <c r="BC263" s="330"/>
      <c r="BD263" s="330"/>
      <c r="BE263" s="330"/>
      <c r="BF263" s="330"/>
      <c r="BI263" s="330"/>
      <c r="BS263" s="330"/>
      <c r="CC263" s="330"/>
      <c r="CM263" s="330"/>
      <c r="CW263" s="330"/>
      <c r="DG263" s="330"/>
      <c r="DQ263" s="330"/>
      <c r="EA263" s="330"/>
      <c r="EK263" s="330"/>
      <c r="EU263" s="330"/>
      <c r="FE263" s="330"/>
      <c r="FO263" s="330"/>
      <c r="FY263" s="330"/>
      <c r="GI263" s="330"/>
      <c r="GS263" s="330"/>
      <c r="HC263" s="330"/>
      <c r="HM263" s="330"/>
      <c r="HW263" s="330"/>
    </row>
    <row r="264" s="3" customFormat="true" x14ac:dyDescent="0.25">
      <c r="A264" s="330"/>
      <c r="K264" s="330"/>
      <c r="U264" s="330"/>
      <c r="AE264" s="330"/>
      <c r="AO264" s="330"/>
      <c r="AY264" s="330"/>
      <c r="AZ264" s="330"/>
      <c r="BA264" s="330"/>
      <c r="BB264" s="330"/>
      <c r="BC264" s="330"/>
      <c r="BD264" s="330"/>
      <c r="BE264" s="330"/>
      <c r="BF264" s="330"/>
      <c r="BI264" s="330"/>
      <c r="BS264" s="330"/>
      <c r="CC264" s="330"/>
      <c r="CM264" s="330"/>
      <c r="CW264" s="330"/>
      <c r="DG264" s="330"/>
      <c r="DQ264" s="330"/>
      <c r="EA264" s="330"/>
      <c r="EK264" s="330"/>
      <c r="EU264" s="330"/>
      <c r="FE264" s="330"/>
      <c r="FO264" s="330"/>
      <c r="FY264" s="330"/>
      <c r="GI264" s="330"/>
      <c r="GS264" s="330"/>
      <c r="HC264" s="330"/>
      <c r="HM264" s="330"/>
      <c r="HW264" s="330"/>
    </row>
    <row r="265" s="3" customFormat="true" x14ac:dyDescent="0.25">
      <c r="A265" s="330"/>
      <c r="K265" s="330"/>
      <c r="U265" s="330"/>
      <c r="AE265" s="330"/>
      <c r="AO265" s="330"/>
      <c r="AY265" s="330"/>
      <c r="AZ265" s="330"/>
      <c r="BA265" s="330"/>
      <c r="BB265" s="330"/>
      <c r="BC265" s="330"/>
      <c r="BD265" s="330"/>
      <c r="BE265" s="330"/>
      <c r="BF265" s="330"/>
      <c r="BI265" s="330"/>
      <c r="BS265" s="330"/>
      <c r="CC265" s="330"/>
      <c r="CM265" s="330"/>
      <c r="CW265" s="330"/>
      <c r="DG265" s="330"/>
      <c r="DQ265" s="330"/>
      <c r="EA265" s="330"/>
      <c r="EK265" s="330"/>
      <c r="EU265" s="330"/>
      <c r="FE265" s="330"/>
      <c r="FO265" s="330"/>
      <c r="FY265" s="330"/>
      <c r="GI265" s="330"/>
      <c r="GS265" s="330"/>
      <c r="HC265" s="330"/>
      <c r="HM265" s="330"/>
      <c r="HW265" s="330"/>
    </row>
    <row r="266" s="3" customFormat="true" x14ac:dyDescent="0.25">
      <c r="A266" s="330"/>
      <c r="K266" s="330"/>
      <c r="U266" s="330"/>
      <c r="AE266" s="330"/>
      <c r="AO266" s="330"/>
      <c r="AY266" s="330"/>
      <c r="AZ266" s="330"/>
      <c r="BA266" s="330"/>
      <c r="BB266" s="330"/>
      <c r="BC266" s="330"/>
      <c r="BD266" s="330"/>
      <c r="BE266" s="330"/>
      <c r="BF266" s="330"/>
      <c r="BI266" s="330"/>
      <c r="BS266" s="330"/>
      <c r="CC266" s="330"/>
      <c r="CM266" s="330"/>
      <c r="CW266" s="330"/>
      <c r="DG266" s="330"/>
      <c r="DQ266" s="330"/>
      <c r="EA266" s="330"/>
      <c r="EK266" s="330"/>
      <c r="EU266" s="330"/>
      <c r="FE266" s="330"/>
      <c r="FO266" s="330"/>
      <c r="FY266" s="330"/>
      <c r="GI266" s="330"/>
      <c r="GS266" s="330"/>
      <c r="HC266" s="330"/>
      <c r="HM266" s="330"/>
      <c r="HW266" s="330"/>
    </row>
    <row r="267" s="3" customFormat="true" x14ac:dyDescent="0.25">
      <c r="A267" s="330"/>
      <c r="K267" s="330"/>
      <c r="U267" s="330"/>
      <c r="AE267" s="330"/>
      <c r="AO267" s="330"/>
      <c r="AY267" s="330"/>
      <c r="AZ267" s="330"/>
      <c r="BA267" s="330"/>
      <c r="BB267" s="330"/>
      <c r="BC267" s="330"/>
      <c r="BD267" s="330"/>
      <c r="BE267" s="330"/>
      <c r="BF267" s="330"/>
      <c r="BI267" s="330"/>
      <c r="BS267" s="330"/>
      <c r="CC267" s="330"/>
      <c r="CM267" s="330"/>
      <c r="CW267" s="330"/>
      <c r="DG267" s="330"/>
      <c r="DQ267" s="330"/>
      <c r="EA267" s="330"/>
      <c r="EK267" s="330"/>
      <c r="EU267" s="330"/>
      <c r="FE267" s="330"/>
      <c r="FO267" s="330"/>
      <c r="FY267" s="330"/>
      <c r="GI267" s="330"/>
      <c r="GS267" s="330"/>
      <c r="HC267" s="330"/>
      <c r="HM267" s="330"/>
      <c r="HW267" s="330"/>
    </row>
    <row r="268" s="3" customFormat="true" x14ac:dyDescent="0.25">
      <c r="A268" s="330"/>
      <c r="K268" s="330"/>
      <c r="U268" s="330"/>
      <c r="AE268" s="330"/>
      <c r="AO268" s="330"/>
      <c r="AY268" s="330"/>
      <c r="AZ268" s="330"/>
      <c r="BA268" s="330"/>
      <c r="BB268" s="330"/>
      <c r="BC268" s="330"/>
      <c r="BD268" s="330"/>
      <c r="BE268" s="330"/>
      <c r="BF268" s="330"/>
      <c r="BI268" s="330"/>
      <c r="BS268" s="330"/>
      <c r="CC268" s="330"/>
      <c r="CM268" s="330"/>
      <c r="CW268" s="330"/>
      <c r="DG268" s="330"/>
      <c r="DQ268" s="330"/>
      <c r="EA268" s="330"/>
      <c r="EK268" s="330"/>
      <c r="EU268" s="330"/>
      <c r="FE268" s="330"/>
      <c r="FO268" s="330"/>
      <c r="FY268" s="330"/>
      <c r="GI268" s="330"/>
      <c r="GS268" s="330"/>
      <c r="HC268" s="330"/>
      <c r="HM268" s="330"/>
      <c r="HW268" s="330"/>
    </row>
    <row r="269" s="3" customFormat="true" x14ac:dyDescent="0.25">
      <c r="A269" s="330"/>
      <c r="K269" s="330"/>
      <c r="U269" s="330"/>
      <c r="AE269" s="330"/>
      <c r="AO269" s="330"/>
      <c r="AY269" s="330"/>
      <c r="AZ269" s="330"/>
      <c r="BA269" s="330"/>
      <c r="BB269" s="330"/>
      <c r="BC269" s="330"/>
      <c r="BD269" s="330"/>
      <c r="BE269" s="330"/>
      <c r="BF269" s="330"/>
      <c r="BI269" s="330"/>
      <c r="BS269" s="330"/>
      <c r="CC269" s="330"/>
      <c r="CM269" s="330"/>
      <c r="CW269" s="330"/>
      <c r="DG269" s="330"/>
      <c r="DQ269" s="330"/>
      <c r="EA269" s="330"/>
      <c r="EK269" s="330"/>
      <c r="EU269" s="330"/>
      <c r="FE269" s="330"/>
      <c r="FO269" s="330"/>
      <c r="FY269" s="330"/>
      <c r="GI269" s="330"/>
      <c r="GS269" s="330"/>
      <c r="HC269" s="330"/>
      <c r="HM269" s="330"/>
      <c r="HW269" s="330"/>
    </row>
    <row r="270" s="3" customFormat="true" x14ac:dyDescent="0.25">
      <c r="A270" s="330"/>
      <c r="K270" s="330"/>
      <c r="U270" s="330"/>
      <c r="AE270" s="330"/>
      <c r="AO270" s="330"/>
      <c r="AY270" s="330"/>
      <c r="AZ270" s="330"/>
      <c r="BA270" s="330"/>
      <c r="BB270" s="330"/>
      <c r="BC270" s="330"/>
      <c r="BD270" s="330"/>
      <c r="BE270" s="330"/>
      <c r="BF270" s="330"/>
      <c r="BI270" s="330"/>
      <c r="BS270" s="330"/>
      <c r="CC270" s="330"/>
      <c r="CM270" s="330"/>
      <c r="CW270" s="330"/>
      <c r="DG270" s="330"/>
      <c r="DQ270" s="330"/>
      <c r="EA270" s="330"/>
      <c r="EK270" s="330"/>
      <c r="EU270" s="330"/>
      <c r="FE270" s="330"/>
      <c r="FO270" s="330"/>
      <c r="FY270" s="330"/>
      <c r="GI270" s="330"/>
      <c r="GS270" s="330"/>
      <c r="HC270" s="330"/>
      <c r="HM270" s="330"/>
      <c r="HW270" s="330"/>
    </row>
    <row r="271" s="3" customFormat="true" x14ac:dyDescent="0.25">
      <c r="A271" s="330"/>
      <c r="K271" s="330"/>
      <c r="U271" s="330"/>
      <c r="AE271" s="330"/>
      <c r="AO271" s="330"/>
      <c r="AY271" s="330"/>
      <c r="AZ271" s="330"/>
      <c r="BA271" s="330"/>
      <c r="BB271" s="330"/>
      <c r="BC271" s="330"/>
      <c r="BD271" s="330"/>
      <c r="BE271" s="330"/>
      <c r="BF271" s="330"/>
      <c r="BI271" s="330"/>
      <c r="BS271" s="330"/>
      <c r="CC271" s="330"/>
      <c r="CM271" s="330"/>
      <c r="CW271" s="330"/>
      <c r="DG271" s="330"/>
      <c r="DQ271" s="330"/>
      <c r="EA271" s="330"/>
      <c r="EK271" s="330"/>
      <c r="EU271" s="330"/>
      <c r="FE271" s="330"/>
      <c r="FO271" s="330"/>
      <c r="FY271" s="330"/>
      <c r="GI271" s="330"/>
      <c r="GS271" s="330"/>
      <c r="HC271" s="330"/>
      <c r="HM271" s="330"/>
      <c r="HW271" s="330"/>
    </row>
    <row r="272" s="3" customFormat="true" x14ac:dyDescent="0.25">
      <c r="A272" s="330"/>
      <c r="K272" s="330"/>
      <c r="U272" s="330"/>
      <c r="AE272" s="330"/>
      <c r="AO272" s="330"/>
      <c r="AY272" s="330"/>
      <c r="AZ272" s="330"/>
      <c r="BA272" s="330"/>
      <c r="BB272" s="330"/>
      <c r="BC272" s="330"/>
      <c r="BD272" s="330"/>
      <c r="BE272" s="330"/>
      <c r="BF272" s="330"/>
      <c r="BI272" s="330"/>
      <c r="BS272" s="330"/>
      <c r="CC272" s="330"/>
      <c r="CM272" s="330"/>
      <c r="CW272" s="330"/>
      <c r="DG272" s="330"/>
      <c r="DQ272" s="330"/>
      <c r="EA272" s="330"/>
      <c r="EK272" s="330"/>
      <c r="EU272" s="330"/>
      <c r="FE272" s="330"/>
      <c r="FO272" s="330"/>
      <c r="FY272" s="330"/>
      <c r="GI272" s="330"/>
      <c r="GS272" s="330"/>
      <c r="HC272" s="330"/>
      <c r="HM272" s="330"/>
      <c r="HW272" s="330"/>
    </row>
    <row r="273" s="3" customFormat="true" x14ac:dyDescent="0.25">
      <c r="A273" s="330"/>
      <c r="K273" s="330"/>
      <c r="U273" s="330"/>
      <c r="AE273" s="330"/>
      <c r="AO273" s="330"/>
      <c r="AY273" s="330"/>
      <c r="AZ273" s="330"/>
      <c r="BA273" s="330"/>
      <c r="BB273" s="330"/>
      <c r="BC273" s="330"/>
      <c r="BD273" s="330"/>
      <c r="BE273" s="330"/>
      <c r="BF273" s="330"/>
      <c r="BI273" s="330"/>
      <c r="BS273" s="330"/>
      <c r="CC273" s="330"/>
      <c r="CM273" s="330"/>
      <c r="CW273" s="330"/>
      <c r="DG273" s="330"/>
      <c r="DQ273" s="330"/>
      <c r="EA273" s="330"/>
      <c r="EK273" s="330"/>
      <c r="EU273" s="330"/>
      <c r="FE273" s="330"/>
      <c r="FO273" s="330"/>
      <c r="FY273" s="330"/>
      <c r="GI273" s="330"/>
      <c r="GS273" s="330"/>
      <c r="HC273" s="330"/>
      <c r="HM273" s="330"/>
      <c r="HW273" s="330"/>
    </row>
    <row r="274" s="3" customFormat="true" x14ac:dyDescent="0.25">
      <c r="A274" s="330"/>
      <c r="K274" s="330"/>
      <c r="U274" s="330"/>
      <c r="AE274" s="330"/>
      <c r="AO274" s="330"/>
      <c r="AY274" s="330"/>
      <c r="AZ274" s="330"/>
      <c r="BA274" s="330"/>
      <c r="BB274" s="330"/>
      <c r="BC274" s="330"/>
      <c r="BD274" s="330"/>
      <c r="BE274" s="330"/>
      <c r="BF274" s="330"/>
      <c r="BI274" s="330"/>
      <c r="BS274" s="330"/>
      <c r="CC274" s="330"/>
      <c r="CM274" s="330"/>
      <c r="CW274" s="330"/>
      <c r="DG274" s="330"/>
      <c r="DQ274" s="330"/>
      <c r="EA274" s="330"/>
      <c r="EK274" s="330"/>
      <c r="EU274" s="330"/>
      <c r="FE274" s="330"/>
      <c r="FO274" s="330"/>
      <c r="FY274" s="330"/>
      <c r="GI274" s="330"/>
      <c r="GS274" s="330"/>
      <c r="HC274" s="330"/>
      <c r="HM274" s="330"/>
      <c r="HW274" s="330"/>
    </row>
    <row r="275" s="3" customFormat="true" x14ac:dyDescent="0.25">
      <c r="A275" s="330"/>
      <c r="K275" s="330"/>
      <c r="U275" s="330"/>
      <c r="AE275" s="330"/>
      <c r="AO275" s="330"/>
      <c r="AY275" s="330"/>
      <c r="AZ275" s="330"/>
      <c r="BA275" s="330"/>
      <c r="BB275" s="330"/>
      <c r="BC275" s="330"/>
      <c r="BD275" s="330"/>
      <c r="BE275" s="330"/>
      <c r="BF275" s="330"/>
      <c r="BI275" s="330"/>
      <c r="BS275" s="330"/>
      <c r="CC275" s="330"/>
      <c r="CM275" s="330"/>
      <c r="CW275" s="330"/>
      <c r="DG275" s="330"/>
      <c r="DQ275" s="330"/>
      <c r="EA275" s="330"/>
      <c r="EK275" s="330"/>
      <c r="EU275" s="330"/>
      <c r="FE275" s="330"/>
      <c r="FO275" s="330"/>
      <c r="FY275" s="330"/>
      <c r="GI275" s="330"/>
      <c r="GS275" s="330"/>
      <c r="HC275" s="330"/>
      <c r="HM275" s="330"/>
      <c r="HW275" s="330"/>
    </row>
    <row r="276" s="3" customFormat="true" x14ac:dyDescent="0.25">
      <c r="A276" s="330"/>
      <c r="K276" s="330"/>
      <c r="U276" s="330"/>
      <c r="AE276" s="330"/>
      <c r="AO276" s="330"/>
      <c r="AY276" s="330"/>
      <c r="AZ276" s="330"/>
      <c r="BA276" s="330"/>
      <c r="BB276" s="330"/>
      <c r="BC276" s="330"/>
      <c r="BD276" s="330"/>
      <c r="BE276" s="330"/>
      <c r="BF276" s="330"/>
      <c r="BI276" s="330"/>
      <c r="BS276" s="330"/>
      <c r="CC276" s="330"/>
      <c r="CM276" s="330"/>
      <c r="CW276" s="330"/>
      <c r="DG276" s="330"/>
      <c r="DQ276" s="330"/>
      <c r="EA276" s="330"/>
      <c r="EK276" s="330"/>
      <c r="EU276" s="330"/>
      <c r="FE276" s="330"/>
      <c r="FO276" s="330"/>
      <c r="FY276" s="330"/>
      <c r="GI276" s="330"/>
      <c r="GS276" s="330"/>
      <c r="HC276" s="330"/>
      <c r="HM276" s="330"/>
      <c r="HW276" s="330"/>
    </row>
    <row r="277" s="3" customFormat="true" x14ac:dyDescent="0.25">
      <c r="A277" s="330"/>
      <c r="K277" s="330"/>
      <c r="U277" s="330"/>
      <c r="AE277" s="330"/>
      <c r="AO277" s="330"/>
      <c r="AY277" s="330"/>
      <c r="AZ277" s="330"/>
      <c r="BA277" s="330"/>
      <c r="BB277" s="330"/>
      <c r="BC277" s="330"/>
      <c r="BD277" s="330"/>
      <c r="BE277" s="330"/>
      <c r="BF277" s="330"/>
      <c r="BI277" s="330"/>
      <c r="BS277" s="330"/>
      <c r="CC277" s="330"/>
      <c r="CM277" s="330"/>
      <c r="CW277" s="330"/>
      <c r="DG277" s="330"/>
      <c r="DQ277" s="330"/>
      <c r="EA277" s="330"/>
      <c r="EK277" s="330"/>
      <c r="EU277" s="330"/>
      <c r="FE277" s="330"/>
      <c r="FO277" s="330"/>
      <c r="FY277" s="330"/>
      <c r="GI277" s="330"/>
      <c r="GS277" s="330"/>
      <c r="HC277" s="330"/>
      <c r="HM277" s="330"/>
      <c r="HW277" s="330"/>
    </row>
    <row r="278" s="3" customFormat="true" x14ac:dyDescent="0.25">
      <c r="A278" s="330"/>
      <c r="K278" s="330"/>
      <c r="U278" s="330"/>
      <c r="AE278" s="330"/>
      <c r="AO278" s="330"/>
      <c r="AY278" s="330"/>
      <c r="AZ278" s="330"/>
      <c r="BA278" s="330"/>
      <c r="BB278" s="330"/>
      <c r="BC278" s="330"/>
      <c r="BD278" s="330"/>
      <c r="BE278" s="330"/>
      <c r="BF278" s="330"/>
      <c r="BI278" s="330"/>
      <c r="BS278" s="330"/>
      <c r="CC278" s="330"/>
      <c r="CM278" s="330"/>
      <c r="CW278" s="330"/>
      <c r="DG278" s="330"/>
      <c r="DQ278" s="330"/>
      <c r="EA278" s="330"/>
      <c r="EK278" s="330"/>
      <c r="EU278" s="330"/>
      <c r="FE278" s="330"/>
      <c r="FO278" s="330"/>
      <c r="FY278" s="330"/>
      <c r="GI278" s="330"/>
      <c r="GS278" s="330"/>
      <c r="HC278" s="330"/>
      <c r="HM278" s="330"/>
      <c r="HW278" s="330"/>
    </row>
    <row r="279" s="3" customFormat="true" x14ac:dyDescent="0.25">
      <c r="A279" s="330"/>
      <c r="K279" s="330"/>
      <c r="U279" s="330"/>
      <c r="AE279" s="330"/>
      <c r="AO279" s="330"/>
      <c r="AY279" s="330"/>
      <c r="AZ279" s="330"/>
      <c r="BA279" s="330"/>
      <c r="BB279" s="330"/>
      <c r="BC279" s="330"/>
      <c r="BD279" s="330"/>
      <c r="BE279" s="330"/>
      <c r="BF279" s="330"/>
      <c r="BI279" s="330"/>
      <c r="BS279" s="330"/>
      <c r="CC279" s="330"/>
      <c r="CM279" s="330"/>
      <c r="CW279" s="330"/>
      <c r="DG279" s="330"/>
      <c r="DQ279" s="330"/>
      <c r="EA279" s="330"/>
      <c r="EK279" s="330"/>
      <c r="EU279" s="330"/>
      <c r="FE279" s="330"/>
      <c r="FO279" s="330"/>
      <c r="FY279" s="330"/>
      <c r="GI279" s="330"/>
      <c r="GS279" s="330"/>
      <c r="HC279" s="330"/>
      <c r="HM279" s="330"/>
      <c r="HW279" s="330"/>
    </row>
    <row r="280" s="3" customFormat="true" x14ac:dyDescent="0.25">
      <c r="A280" s="330"/>
      <c r="K280" s="330"/>
      <c r="U280" s="330"/>
      <c r="AE280" s="330"/>
      <c r="AO280" s="330"/>
      <c r="AY280" s="330"/>
      <c r="AZ280" s="330"/>
      <c r="BA280" s="330"/>
      <c r="BB280" s="330"/>
      <c r="BC280" s="330"/>
      <c r="BD280" s="330"/>
      <c r="BE280" s="330"/>
      <c r="BF280" s="330"/>
      <c r="BI280" s="330"/>
      <c r="BS280" s="330"/>
      <c r="CC280" s="330"/>
      <c r="CM280" s="330"/>
      <c r="CW280" s="330"/>
      <c r="DG280" s="330"/>
      <c r="DQ280" s="330"/>
      <c r="EA280" s="330"/>
      <c r="EK280" s="330"/>
      <c r="EU280" s="330"/>
      <c r="FE280" s="330"/>
      <c r="FO280" s="330"/>
      <c r="FY280" s="330"/>
      <c r="GI280" s="330"/>
      <c r="GS280" s="330"/>
      <c r="HC280" s="330"/>
      <c r="HM280" s="330"/>
      <c r="HW280" s="330"/>
    </row>
    <row r="281" s="3" customFormat="true" x14ac:dyDescent="0.25">
      <c r="A281" s="330"/>
      <c r="K281" s="330"/>
      <c r="U281" s="330"/>
      <c r="AE281" s="330"/>
      <c r="AO281" s="330"/>
      <c r="AY281" s="330"/>
      <c r="AZ281" s="330"/>
      <c r="BA281" s="330"/>
      <c r="BB281" s="330"/>
      <c r="BC281" s="330"/>
      <c r="BD281" s="330"/>
      <c r="BE281" s="330"/>
      <c r="BF281" s="330"/>
      <c r="BI281" s="330"/>
      <c r="BS281" s="330"/>
      <c r="CC281" s="330"/>
      <c r="CM281" s="330"/>
      <c r="CW281" s="330"/>
      <c r="DG281" s="330"/>
      <c r="DQ281" s="330"/>
      <c r="EA281" s="330"/>
      <c r="EK281" s="330"/>
      <c r="EU281" s="330"/>
      <c r="FE281" s="330"/>
      <c r="FO281" s="330"/>
      <c r="FY281" s="330"/>
      <c r="GI281" s="330"/>
      <c r="GS281" s="330"/>
      <c r="HC281" s="330"/>
      <c r="HM281" s="330"/>
      <c r="HW281" s="330"/>
    </row>
    <row r="282" s="3" customFormat="true" x14ac:dyDescent="0.25">
      <c r="A282" s="330"/>
      <c r="K282" s="330"/>
      <c r="U282" s="330"/>
      <c r="AE282" s="330"/>
      <c r="AO282" s="330"/>
      <c r="AY282" s="330"/>
      <c r="AZ282" s="330"/>
      <c r="BA282" s="330"/>
      <c r="BB282" s="330"/>
      <c r="BC282" s="330"/>
      <c r="BD282" s="330"/>
      <c r="BE282" s="330"/>
      <c r="BF282" s="330"/>
      <c r="BI282" s="330"/>
      <c r="BS282" s="330"/>
      <c r="CC282" s="330"/>
      <c r="CM282" s="330"/>
      <c r="CW282" s="330"/>
      <c r="DG282" s="330"/>
      <c r="DQ282" s="330"/>
      <c r="EA282" s="330"/>
      <c r="EK282" s="330"/>
      <c r="EU282" s="330"/>
      <c r="FE282" s="330"/>
      <c r="FO282" s="330"/>
      <c r="FY282" s="330"/>
      <c r="GI282" s="330"/>
      <c r="GS282" s="330"/>
      <c r="HC282" s="330"/>
      <c r="HM282" s="330"/>
      <c r="HW282" s="330"/>
    </row>
    <row r="283" s="3" customFormat="true" x14ac:dyDescent="0.25">
      <c r="A283" s="330"/>
      <c r="K283" s="330"/>
      <c r="U283" s="330"/>
      <c r="AE283" s="330"/>
      <c r="AO283" s="330"/>
      <c r="AY283" s="330"/>
      <c r="AZ283" s="330"/>
      <c r="BA283" s="330"/>
      <c r="BB283" s="330"/>
      <c r="BC283" s="330"/>
      <c r="BD283" s="330"/>
      <c r="BE283" s="330"/>
      <c r="BF283" s="330"/>
      <c r="BI283" s="330"/>
      <c r="BS283" s="330"/>
      <c r="CC283" s="330"/>
      <c r="CM283" s="330"/>
      <c r="CW283" s="330"/>
      <c r="DG283" s="330"/>
      <c r="DQ283" s="330"/>
      <c r="EA283" s="330"/>
      <c r="EK283" s="330"/>
      <c r="EU283" s="330"/>
      <c r="FE283" s="330"/>
      <c r="FO283" s="330"/>
      <c r="FY283" s="330"/>
      <c r="GI283" s="330"/>
      <c r="GS283" s="330"/>
      <c r="HC283" s="330"/>
      <c r="HM283" s="330"/>
      <c r="HW283" s="330"/>
    </row>
    <row r="284" s="3" customFormat="true" x14ac:dyDescent="0.25">
      <c r="A284" s="330"/>
      <c r="K284" s="330"/>
      <c r="U284" s="330"/>
      <c r="AE284" s="330"/>
      <c r="AO284" s="330"/>
      <c r="AY284" s="330"/>
      <c r="AZ284" s="330"/>
      <c r="BA284" s="330"/>
      <c r="BB284" s="330"/>
      <c r="BC284" s="330"/>
      <c r="BD284" s="330"/>
      <c r="BE284" s="330"/>
      <c r="BF284" s="330"/>
      <c r="BI284" s="330"/>
      <c r="BS284" s="330"/>
      <c r="CC284" s="330"/>
      <c r="CM284" s="330"/>
      <c r="CW284" s="330"/>
      <c r="DG284" s="330"/>
      <c r="DQ284" s="330"/>
      <c r="EA284" s="330"/>
      <c r="EK284" s="330"/>
      <c r="EU284" s="330"/>
      <c r="FE284" s="330"/>
      <c r="FO284" s="330"/>
      <c r="FY284" s="330"/>
      <c r="GI284" s="330"/>
      <c r="GS284" s="330"/>
      <c r="HC284" s="330"/>
      <c r="HM284" s="330"/>
      <c r="HW284" s="330"/>
    </row>
    <row r="285" s="3" customFormat="true" x14ac:dyDescent="0.25">
      <c r="A285" s="330"/>
      <c r="K285" s="330"/>
      <c r="U285" s="330"/>
      <c r="AE285" s="330"/>
      <c r="AO285" s="330"/>
      <c r="AY285" s="330"/>
      <c r="AZ285" s="330"/>
      <c r="BA285" s="330"/>
      <c r="BB285" s="330"/>
      <c r="BC285" s="330"/>
      <c r="BD285" s="330"/>
      <c r="BE285" s="330"/>
      <c r="BF285" s="330"/>
      <c r="BI285" s="330"/>
      <c r="BS285" s="330"/>
      <c r="CC285" s="330"/>
      <c r="CM285" s="330"/>
      <c r="CW285" s="330"/>
      <c r="DG285" s="330"/>
      <c r="DQ285" s="330"/>
      <c r="EA285" s="330"/>
      <c r="EK285" s="330"/>
      <c r="EU285" s="330"/>
      <c r="FE285" s="330"/>
      <c r="FO285" s="330"/>
      <c r="FY285" s="330"/>
      <c r="GI285" s="330"/>
      <c r="GS285" s="330"/>
      <c r="HC285" s="330"/>
      <c r="HM285" s="330"/>
      <c r="HW285" s="330"/>
    </row>
    <row r="286" s="3" customFormat="true" x14ac:dyDescent="0.25">
      <c r="A286" s="330"/>
      <c r="K286" s="330"/>
      <c r="U286" s="330"/>
      <c r="AE286" s="330"/>
      <c r="AO286" s="330"/>
      <c r="AY286" s="330"/>
      <c r="AZ286" s="330"/>
      <c r="BA286" s="330"/>
      <c r="BB286" s="330"/>
      <c r="BC286" s="330"/>
      <c r="BD286" s="330"/>
      <c r="BE286" s="330"/>
      <c r="BF286" s="330"/>
      <c r="BI286" s="330"/>
      <c r="BS286" s="330"/>
      <c r="CC286" s="330"/>
      <c r="CM286" s="330"/>
      <c r="CW286" s="330"/>
      <c r="DG286" s="330"/>
      <c r="DQ286" s="330"/>
      <c r="EA286" s="330"/>
      <c r="EK286" s="330"/>
      <c r="EU286" s="330"/>
      <c r="FE286" s="330"/>
      <c r="FO286" s="330"/>
      <c r="FY286" s="330"/>
      <c r="GI286" s="330"/>
      <c r="GS286" s="330"/>
      <c r="HC286" s="330"/>
      <c r="HM286" s="330"/>
      <c r="HW286" s="330"/>
    </row>
    <row r="287" s="3" customFormat="true" x14ac:dyDescent="0.25">
      <c r="A287" s="330"/>
      <c r="K287" s="330"/>
      <c r="U287" s="330"/>
      <c r="AE287" s="330"/>
      <c r="AO287" s="330"/>
      <c r="AY287" s="330"/>
      <c r="AZ287" s="330"/>
      <c r="BA287" s="330"/>
      <c r="BB287" s="330"/>
      <c r="BC287" s="330"/>
      <c r="BD287" s="330"/>
      <c r="BE287" s="330"/>
      <c r="BF287" s="330"/>
      <c r="BI287" s="330"/>
      <c r="BS287" s="330"/>
      <c r="CC287" s="330"/>
      <c r="CM287" s="330"/>
      <c r="CW287" s="330"/>
      <c r="DG287" s="330"/>
      <c r="DQ287" s="330"/>
      <c r="EA287" s="330"/>
      <c r="EK287" s="330"/>
      <c r="EU287" s="330"/>
      <c r="FE287" s="330"/>
      <c r="FO287" s="330"/>
      <c r="FY287" s="330"/>
      <c r="GI287" s="330"/>
      <c r="GS287" s="330"/>
      <c r="HC287" s="330"/>
      <c r="HM287" s="330"/>
      <c r="HW287" s="330"/>
    </row>
    <row r="288" s="3" customFormat="true" x14ac:dyDescent="0.25">
      <c r="A288" s="330"/>
      <c r="K288" s="330"/>
      <c r="U288" s="330"/>
      <c r="AE288" s="330"/>
      <c r="AO288" s="330"/>
      <c r="AY288" s="330"/>
      <c r="AZ288" s="330"/>
      <c r="BA288" s="330"/>
      <c r="BB288" s="330"/>
      <c r="BC288" s="330"/>
      <c r="BD288" s="330"/>
      <c r="BE288" s="330"/>
      <c r="BF288" s="330"/>
      <c r="BI288" s="330"/>
      <c r="BS288" s="330"/>
      <c r="CC288" s="330"/>
      <c r="CM288" s="330"/>
      <c r="CW288" s="330"/>
      <c r="DG288" s="330"/>
      <c r="DQ288" s="330"/>
      <c r="EA288" s="330"/>
      <c r="EK288" s="330"/>
      <c r="EU288" s="330"/>
      <c r="FE288" s="330"/>
      <c r="FO288" s="330"/>
      <c r="FY288" s="330"/>
      <c r="GI288" s="330"/>
      <c r="GS288" s="330"/>
      <c r="HC288" s="330"/>
      <c r="HM288" s="330"/>
      <c r="HW288" s="330"/>
    </row>
    <row r="289" s="3" customFormat="true" x14ac:dyDescent="0.25">
      <c r="A289" s="330"/>
      <c r="K289" s="330"/>
      <c r="U289" s="330"/>
      <c r="AE289" s="330"/>
      <c r="AO289" s="330"/>
      <c r="AY289" s="330"/>
      <c r="AZ289" s="330"/>
      <c r="BA289" s="330"/>
      <c r="BB289" s="330"/>
      <c r="BC289" s="330"/>
      <c r="BD289" s="330"/>
      <c r="BE289" s="330"/>
      <c r="BF289" s="330"/>
      <c r="BI289" s="330"/>
      <c r="BS289" s="330"/>
      <c r="CC289" s="330"/>
      <c r="CM289" s="330"/>
      <c r="CW289" s="330"/>
      <c r="DG289" s="330"/>
      <c r="DQ289" s="330"/>
      <c r="EA289" s="330"/>
      <c r="EK289" s="330"/>
      <c r="EU289" s="330"/>
      <c r="FE289" s="330"/>
      <c r="FO289" s="330"/>
      <c r="FY289" s="330"/>
      <c r="GI289" s="330"/>
      <c r="GS289" s="330"/>
      <c r="HC289" s="330"/>
      <c r="HM289" s="330"/>
      <c r="HW289" s="330"/>
    </row>
    <row r="290" s="3" customFormat="true" x14ac:dyDescent="0.25">
      <c r="A290" s="330"/>
      <c r="K290" s="330"/>
      <c r="U290" s="330"/>
      <c r="AE290" s="330"/>
      <c r="AO290" s="330"/>
      <c r="AY290" s="330"/>
      <c r="AZ290" s="330"/>
      <c r="BA290" s="330"/>
      <c r="BB290" s="330"/>
      <c r="BC290" s="330"/>
      <c r="BD290" s="330"/>
      <c r="BE290" s="330"/>
      <c r="BF290" s="330"/>
      <c r="BI290" s="330"/>
      <c r="BS290" s="330"/>
      <c r="CC290" s="330"/>
      <c r="CM290" s="330"/>
      <c r="CW290" s="330"/>
      <c r="DG290" s="330"/>
      <c r="DQ290" s="330"/>
      <c r="EA290" s="330"/>
      <c r="EK290" s="330"/>
      <c r="EU290" s="330"/>
      <c r="FE290" s="330"/>
      <c r="FO290" s="330"/>
      <c r="FY290" s="330"/>
      <c r="GI290" s="330"/>
      <c r="GS290" s="330"/>
      <c r="HC290" s="330"/>
      <c r="HM290" s="330"/>
      <c r="HW290" s="330"/>
    </row>
    <row r="291" s="3" customFormat="true" x14ac:dyDescent="0.25">
      <c r="A291" s="330"/>
      <c r="K291" s="330"/>
      <c r="U291" s="330"/>
      <c r="AE291" s="330"/>
      <c r="AO291" s="330"/>
      <c r="AY291" s="330"/>
      <c r="AZ291" s="330"/>
      <c r="BA291" s="330"/>
      <c r="BB291" s="330"/>
      <c r="BC291" s="330"/>
      <c r="BD291" s="330"/>
      <c r="BE291" s="330"/>
      <c r="BF291" s="330"/>
      <c r="BI291" s="330"/>
      <c r="BS291" s="330"/>
      <c r="CC291" s="330"/>
      <c r="CM291" s="330"/>
      <c r="CW291" s="330"/>
      <c r="DG291" s="330"/>
      <c r="DQ291" s="330"/>
      <c r="EA291" s="330"/>
      <c r="EK291" s="330"/>
      <c r="EU291" s="330"/>
      <c r="FE291" s="330"/>
      <c r="FO291" s="330"/>
      <c r="FY291" s="330"/>
      <c r="GI291" s="330"/>
      <c r="GS291" s="330"/>
      <c r="HC291" s="330"/>
      <c r="HM291" s="330"/>
      <c r="HW291" s="330"/>
    </row>
    <row r="292" s="3" customFormat="true" x14ac:dyDescent="0.25">
      <c r="A292" s="330"/>
      <c r="K292" s="330"/>
      <c r="U292" s="330"/>
      <c r="AE292" s="330"/>
      <c r="AO292" s="330"/>
      <c r="AY292" s="330"/>
      <c r="AZ292" s="330"/>
      <c r="BA292" s="330"/>
      <c r="BB292" s="330"/>
      <c r="BC292" s="330"/>
      <c r="BD292" s="330"/>
      <c r="BE292" s="330"/>
      <c r="BF292" s="330"/>
      <c r="BI292" s="330"/>
      <c r="BS292" s="330"/>
      <c r="CC292" s="330"/>
      <c r="CM292" s="330"/>
      <c r="CW292" s="330"/>
      <c r="DG292" s="330"/>
      <c r="DQ292" s="330"/>
      <c r="EA292" s="330"/>
      <c r="EK292" s="330"/>
      <c r="EU292" s="330"/>
      <c r="FE292" s="330"/>
      <c r="FO292" s="330"/>
      <c r="FY292" s="330"/>
      <c r="GI292" s="330"/>
      <c r="GS292" s="330"/>
      <c r="HC292" s="330"/>
      <c r="HM292" s="330"/>
      <c r="HW292" s="330"/>
    </row>
    <row r="293" s="3" customFormat="true" x14ac:dyDescent="0.25">
      <c r="A293" s="330"/>
      <c r="K293" s="330"/>
      <c r="U293" s="330"/>
      <c r="AE293" s="330"/>
      <c r="AO293" s="330"/>
      <c r="AY293" s="330"/>
      <c r="AZ293" s="330"/>
      <c r="BA293" s="330"/>
      <c r="BB293" s="330"/>
      <c r="BC293" s="330"/>
      <c r="BD293" s="330"/>
      <c r="BE293" s="330"/>
      <c r="BF293" s="330"/>
      <c r="BI293" s="330"/>
      <c r="BS293" s="330"/>
      <c r="CC293" s="330"/>
      <c r="CM293" s="330"/>
      <c r="CW293" s="330"/>
      <c r="DG293" s="330"/>
      <c r="DQ293" s="330"/>
      <c r="EA293" s="330"/>
      <c r="EK293" s="330"/>
      <c r="EU293" s="330"/>
      <c r="FE293" s="330"/>
      <c r="FO293" s="330"/>
      <c r="FY293" s="330"/>
      <c r="GI293" s="330"/>
      <c r="GS293" s="330"/>
      <c r="HC293" s="330"/>
      <c r="HM293" s="330"/>
      <c r="HW293" s="330"/>
    </row>
    <row r="294" s="3" customFormat="true" x14ac:dyDescent="0.25">
      <c r="A294" s="330"/>
      <c r="K294" s="330"/>
      <c r="U294" s="330"/>
      <c r="AE294" s="330"/>
      <c r="AO294" s="330"/>
      <c r="AY294" s="330"/>
      <c r="AZ294" s="330"/>
      <c r="BA294" s="330"/>
      <c r="BB294" s="330"/>
      <c r="BC294" s="330"/>
      <c r="BD294" s="330"/>
      <c r="BE294" s="330"/>
      <c r="BF294" s="330"/>
      <c r="BI294" s="330"/>
      <c r="BS294" s="330"/>
      <c r="CC294" s="330"/>
      <c r="CM294" s="330"/>
      <c r="CW294" s="330"/>
      <c r="DG294" s="330"/>
      <c r="DQ294" s="330"/>
      <c r="EA294" s="330"/>
      <c r="EK294" s="330"/>
      <c r="EU294" s="330"/>
      <c r="FE294" s="330"/>
      <c r="FO294" s="330"/>
      <c r="FY294" s="330"/>
      <c r="GI294" s="330"/>
      <c r="GS294" s="330"/>
      <c r="HC294" s="330"/>
      <c r="HM294" s="330"/>
      <c r="HW294" s="330"/>
    </row>
    <row r="295" s="3" customFormat="true" x14ac:dyDescent="0.25">
      <c r="A295" s="330"/>
      <c r="K295" s="330"/>
      <c r="U295" s="330"/>
      <c r="AE295" s="330"/>
      <c r="AO295" s="330"/>
      <c r="AY295" s="330"/>
      <c r="AZ295" s="330"/>
      <c r="BA295" s="330"/>
      <c r="BB295" s="330"/>
      <c r="BC295" s="330"/>
      <c r="BD295" s="330"/>
      <c r="BE295" s="330"/>
      <c r="BF295" s="330"/>
      <c r="BI295" s="330"/>
      <c r="BS295" s="330"/>
      <c r="CC295" s="330"/>
      <c r="CM295" s="330"/>
      <c r="CW295" s="330"/>
      <c r="DG295" s="330"/>
      <c r="DQ295" s="330"/>
      <c r="EA295" s="330"/>
      <c r="EK295" s="330"/>
      <c r="EU295" s="330"/>
      <c r="FE295" s="330"/>
      <c r="FO295" s="330"/>
      <c r="FY295" s="330"/>
      <c r="GI295" s="330"/>
      <c r="GS295" s="330"/>
      <c r="HC295" s="330"/>
      <c r="HM295" s="330"/>
      <c r="HW295" s="330"/>
    </row>
    <row r="296" s="3" customFormat="true" x14ac:dyDescent="0.25">
      <c r="A296" s="330"/>
      <c r="K296" s="330"/>
      <c r="U296" s="330"/>
      <c r="AE296" s="330"/>
      <c r="AO296" s="330"/>
      <c r="AY296" s="330"/>
      <c r="AZ296" s="330"/>
      <c r="BA296" s="330"/>
      <c r="BB296" s="330"/>
      <c r="BC296" s="330"/>
      <c r="BD296" s="330"/>
      <c r="BE296" s="330"/>
      <c r="BF296" s="330"/>
      <c r="BI296" s="330"/>
      <c r="BS296" s="330"/>
      <c r="CC296" s="330"/>
      <c r="CM296" s="330"/>
      <c r="CW296" s="330"/>
      <c r="DG296" s="330"/>
      <c r="DQ296" s="330"/>
      <c r="EA296" s="330"/>
      <c r="EK296" s="330"/>
      <c r="EU296" s="330"/>
      <c r="FE296" s="330"/>
      <c r="FO296" s="330"/>
      <c r="FY296" s="330"/>
      <c r="GI296" s="330"/>
      <c r="GS296" s="330"/>
      <c r="HC296" s="330"/>
      <c r="HM296" s="330"/>
      <c r="HW296" s="330"/>
    </row>
    <row r="297" s="3" customFormat="true" x14ac:dyDescent="0.25">
      <c r="A297" s="330"/>
      <c r="K297" s="330"/>
      <c r="U297" s="330"/>
      <c r="AE297" s="330"/>
      <c r="AO297" s="330"/>
      <c r="AY297" s="330"/>
      <c r="AZ297" s="330"/>
      <c r="BA297" s="330"/>
      <c r="BB297" s="330"/>
      <c r="BC297" s="330"/>
      <c r="BD297" s="330"/>
      <c r="BE297" s="330"/>
      <c r="BF297" s="330"/>
      <c r="BI297" s="330"/>
      <c r="BS297" s="330"/>
      <c r="CC297" s="330"/>
      <c r="CM297" s="330"/>
      <c r="CW297" s="330"/>
      <c r="DG297" s="330"/>
      <c r="DQ297" s="330"/>
      <c r="EA297" s="330"/>
      <c r="EK297" s="330"/>
      <c r="EU297" s="330"/>
      <c r="FE297" s="330"/>
      <c r="FO297" s="330"/>
      <c r="FY297" s="330"/>
      <c r="GI297" s="330"/>
      <c r="GS297" s="330"/>
      <c r="HC297" s="330"/>
      <c r="HM297" s="330"/>
      <c r="HW297" s="330"/>
    </row>
    <row r="298" s="3" customFormat="true" x14ac:dyDescent="0.25">
      <c r="A298" s="330"/>
      <c r="K298" s="330"/>
      <c r="U298" s="330"/>
      <c r="AE298" s="330"/>
      <c r="AO298" s="330"/>
      <c r="AY298" s="330"/>
      <c r="AZ298" s="330"/>
      <c r="BA298" s="330"/>
      <c r="BB298" s="330"/>
      <c r="BC298" s="330"/>
      <c r="BD298" s="330"/>
      <c r="BE298" s="330"/>
      <c r="BF298" s="330"/>
      <c r="BI298" s="330"/>
      <c r="BS298" s="330"/>
      <c r="CC298" s="330"/>
      <c r="CM298" s="330"/>
      <c r="CW298" s="330"/>
      <c r="DG298" s="330"/>
      <c r="DQ298" s="330"/>
      <c r="EA298" s="330"/>
      <c r="EK298" s="330"/>
      <c r="EU298" s="330"/>
      <c r="FE298" s="330"/>
      <c r="FO298" s="330"/>
      <c r="FY298" s="330"/>
      <c r="GI298" s="330"/>
      <c r="GS298" s="330"/>
      <c r="HC298" s="330"/>
      <c r="HM298" s="330"/>
      <c r="HW298" s="330"/>
    </row>
    <row r="299" s="3" customFormat="true" x14ac:dyDescent="0.25">
      <c r="A299" s="330"/>
      <c r="K299" s="330"/>
      <c r="U299" s="330"/>
      <c r="AE299" s="330"/>
      <c r="AO299" s="330"/>
      <c r="AY299" s="330"/>
      <c r="AZ299" s="330"/>
      <c r="BA299" s="330"/>
      <c r="BB299" s="330"/>
      <c r="BC299" s="330"/>
      <c r="BD299" s="330"/>
      <c r="BE299" s="330"/>
      <c r="BF299" s="330"/>
      <c r="BI299" s="330"/>
      <c r="BS299" s="330"/>
      <c r="CC299" s="330"/>
      <c r="CM299" s="330"/>
      <c r="CW299" s="330"/>
      <c r="DG299" s="330"/>
      <c r="DQ299" s="330"/>
      <c r="EA299" s="330"/>
      <c r="EK299" s="330"/>
      <c r="EU299" s="330"/>
      <c r="FE299" s="330"/>
      <c r="FO299" s="330"/>
      <c r="FY299" s="330"/>
      <c r="GI299" s="330"/>
      <c r="GS299" s="330"/>
      <c r="HC299" s="330"/>
      <c r="HM299" s="330"/>
      <c r="HW299" s="330"/>
    </row>
    <row r="300" s="3" customFormat="true" x14ac:dyDescent="0.25">
      <c r="A300" s="330"/>
      <c r="K300" s="330"/>
      <c r="U300" s="330"/>
      <c r="AE300" s="330"/>
      <c r="AO300" s="330"/>
      <c r="AY300" s="330"/>
      <c r="AZ300" s="330"/>
      <c r="BA300" s="330"/>
      <c r="BB300" s="330"/>
      <c r="BC300" s="330"/>
      <c r="BD300" s="330"/>
      <c r="BE300" s="330"/>
      <c r="BF300" s="330"/>
      <c r="BI300" s="330"/>
      <c r="BS300" s="330"/>
      <c r="CC300" s="330"/>
      <c r="CM300" s="330"/>
      <c r="CW300" s="330"/>
      <c r="DG300" s="330"/>
      <c r="DQ300" s="330"/>
      <c r="EA300" s="330"/>
      <c r="EK300" s="330"/>
      <c r="EU300" s="330"/>
      <c r="FE300" s="330"/>
      <c r="FO300" s="330"/>
      <c r="FY300" s="330"/>
      <c r="GI300" s="330"/>
      <c r="GS300" s="330"/>
      <c r="HC300" s="330"/>
      <c r="HM300" s="330"/>
      <c r="HW300" s="330"/>
    </row>
    <row r="301" s="3" customFormat="true" x14ac:dyDescent="0.25">
      <c r="A301" s="330"/>
      <c r="K301" s="330"/>
      <c r="U301" s="330"/>
      <c r="AE301" s="330"/>
      <c r="AO301" s="330"/>
      <c r="AY301" s="330"/>
      <c r="AZ301" s="330"/>
      <c r="BA301" s="330"/>
      <c r="BB301" s="330"/>
      <c r="BC301" s="330"/>
      <c r="BD301" s="330"/>
      <c r="BE301" s="330"/>
      <c r="BF301" s="330"/>
      <c r="BI301" s="330"/>
      <c r="BS301" s="330"/>
      <c r="CC301" s="330"/>
      <c r="CM301" s="330"/>
      <c r="CW301" s="330"/>
      <c r="DG301" s="330"/>
      <c r="DQ301" s="330"/>
      <c r="EA301" s="330"/>
      <c r="EK301" s="330"/>
      <c r="EU301" s="330"/>
      <c r="FE301" s="330"/>
      <c r="FO301" s="330"/>
      <c r="FY301" s="330"/>
      <c r="GI301" s="330"/>
      <c r="GS301" s="330"/>
      <c r="HC301" s="330"/>
      <c r="HM301" s="330"/>
      <c r="HW301" s="330"/>
    </row>
    <row r="302" s="3" customFormat="true" x14ac:dyDescent="0.25">
      <c r="A302" s="330"/>
      <c r="K302" s="330"/>
      <c r="U302" s="330"/>
      <c r="AE302" s="330"/>
      <c r="AO302" s="330"/>
      <c r="AY302" s="330"/>
      <c r="AZ302" s="330"/>
      <c r="BA302" s="330"/>
      <c r="BB302" s="330"/>
      <c r="BC302" s="330"/>
      <c r="BD302" s="330"/>
      <c r="BE302" s="330"/>
      <c r="BF302" s="330"/>
      <c r="BI302" s="330"/>
      <c r="BS302" s="330"/>
      <c r="CC302" s="330"/>
      <c r="CM302" s="330"/>
      <c r="CW302" s="330"/>
      <c r="DG302" s="330"/>
      <c r="DQ302" s="330"/>
      <c r="EA302" s="330"/>
      <c r="EK302" s="330"/>
      <c r="EU302" s="330"/>
      <c r="FE302" s="330"/>
      <c r="FO302" s="330"/>
      <c r="FY302" s="330"/>
      <c r="GI302" s="330"/>
      <c r="GS302" s="330"/>
      <c r="HC302" s="330"/>
      <c r="HM302" s="330"/>
      <c r="HW302" s="330"/>
    </row>
    <row r="303" s="3" customFormat="true" x14ac:dyDescent="0.25">
      <c r="A303" s="330"/>
      <c r="K303" s="330"/>
      <c r="U303" s="330"/>
      <c r="AE303" s="330"/>
      <c r="AO303" s="330"/>
      <c r="AY303" s="330"/>
      <c r="AZ303" s="330"/>
      <c r="BA303" s="330"/>
      <c r="BB303" s="330"/>
      <c r="BC303" s="330"/>
      <c r="BD303" s="330"/>
      <c r="BE303" s="330"/>
      <c r="BF303" s="330"/>
      <c r="BI303" s="330"/>
      <c r="BS303" s="330"/>
      <c r="CC303" s="330"/>
      <c r="CM303" s="330"/>
      <c r="CW303" s="330"/>
      <c r="DG303" s="330"/>
      <c r="DQ303" s="330"/>
      <c r="EA303" s="330"/>
      <c r="EK303" s="330"/>
      <c r="EU303" s="330"/>
      <c r="FE303" s="330"/>
      <c r="FO303" s="330"/>
      <c r="FY303" s="330"/>
      <c r="GI303" s="330"/>
      <c r="GS303" s="330"/>
      <c r="HC303" s="330"/>
      <c r="HM303" s="330"/>
      <c r="HW303" s="330"/>
    </row>
    <row r="304" s="3" customFormat="true" x14ac:dyDescent="0.25">
      <c r="A304" s="330"/>
      <c r="K304" s="330"/>
      <c r="U304" s="330"/>
      <c r="AE304" s="330"/>
      <c r="AO304" s="330"/>
      <c r="AY304" s="330"/>
      <c r="AZ304" s="330"/>
      <c r="BA304" s="330"/>
      <c r="BB304" s="330"/>
      <c r="BC304" s="330"/>
      <c r="BD304" s="330"/>
      <c r="BE304" s="330"/>
      <c r="BF304" s="330"/>
      <c r="BI304" s="330"/>
      <c r="BS304" s="330"/>
      <c r="CC304" s="330"/>
      <c r="CM304" s="330"/>
      <c r="CW304" s="330"/>
      <c r="DG304" s="330"/>
      <c r="DQ304" s="330"/>
      <c r="EA304" s="330"/>
      <c r="EK304" s="330"/>
      <c r="EU304" s="330"/>
      <c r="FE304" s="330"/>
      <c r="FO304" s="330"/>
      <c r="FY304" s="330"/>
      <c r="GI304" s="330"/>
      <c r="GS304" s="330"/>
      <c r="HC304" s="330"/>
      <c r="HM304" s="330"/>
      <c r="HW304" s="330"/>
    </row>
    <row r="305" s="3" customFormat="true" x14ac:dyDescent="0.25">
      <c r="A305" s="330"/>
      <c r="K305" s="330"/>
      <c r="U305" s="330"/>
      <c r="AE305" s="330"/>
      <c r="AO305" s="330"/>
      <c r="AY305" s="330"/>
      <c r="AZ305" s="330"/>
      <c r="BA305" s="330"/>
      <c r="BB305" s="330"/>
      <c r="BC305" s="330"/>
      <c r="BD305" s="330"/>
      <c r="BE305" s="330"/>
      <c r="BF305" s="330"/>
      <c r="BI305" s="330"/>
      <c r="BS305" s="330"/>
      <c r="CC305" s="330"/>
      <c r="CM305" s="330"/>
      <c r="CW305" s="330"/>
      <c r="DG305" s="330"/>
      <c r="DQ305" s="330"/>
      <c r="EA305" s="330"/>
      <c r="EK305" s="330"/>
      <c r="EU305" s="330"/>
      <c r="FE305" s="330"/>
      <c r="FO305" s="330"/>
      <c r="FY305" s="330"/>
      <c r="GI305" s="330"/>
      <c r="GS305" s="330"/>
      <c r="HC305" s="330"/>
      <c r="HM305" s="330"/>
      <c r="HW305" s="330"/>
    </row>
    <row r="306" s="3" customFormat="true" x14ac:dyDescent="0.25">
      <c r="A306" s="330"/>
      <c r="K306" s="330"/>
      <c r="U306" s="330"/>
      <c r="AE306" s="330"/>
      <c r="AO306" s="330"/>
      <c r="AY306" s="330"/>
      <c r="AZ306" s="330"/>
      <c r="BA306" s="330"/>
      <c r="BB306" s="330"/>
      <c r="BC306" s="330"/>
      <c r="BD306" s="330"/>
      <c r="BE306" s="330"/>
      <c r="BF306" s="330"/>
      <c r="BI306" s="330"/>
      <c r="BS306" s="330"/>
      <c r="CC306" s="330"/>
      <c r="CM306" s="330"/>
      <c r="CW306" s="330"/>
      <c r="DG306" s="330"/>
      <c r="DQ306" s="330"/>
      <c r="EA306" s="330"/>
      <c r="EK306" s="330"/>
      <c r="EU306" s="330"/>
      <c r="FE306" s="330"/>
      <c r="FO306" s="330"/>
      <c r="FY306" s="330"/>
      <c r="GI306" s="330"/>
      <c r="GS306" s="330"/>
      <c r="HC306" s="330"/>
      <c r="HM306" s="330"/>
      <c r="HW306" s="330"/>
    </row>
    <row r="307" s="3" customFormat="true" x14ac:dyDescent="0.25">
      <c r="A307" s="330"/>
      <c r="K307" s="330"/>
      <c r="U307" s="330"/>
      <c r="AE307" s="330"/>
      <c r="AO307" s="330"/>
      <c r="AY307" s="330"/>
      <c r="AZ307" s="330"/>
      <c r="BA307" s="330"/>
      <c r="BB307" s="330"/>
      <c r="BC307" s="330"/>
      <c r="BD307" s="330"/>
      <c r="BE307" s="330"/>
      <c r="BF307" s="330"/>
      <c r="BI307" s="330"/>
      <c r="BS307" s="330"/>
      <c r="CC307" s="330"/>
      <c r="CM307" s="330"/>
      <c r="CW307" s="330"/>
      <c r="DG307" s="330"/>
      <c r="DQ307" s="330"/>
      <c r="EA307" s="330"/>
      <c r="EK307" s="330"/>
      <c r="EU307" s="330"/>
      <c r="FE307" s="330"/>
      <c r="FO307" s="330"/>
      <c r="FY307" s="330"/>
      <c r="GI307" s="330"/>
      <c r="GS307" s="330"/>
      <c r="HC307" s="330"/>
      <c r="HM307" s="330"/>
      <c r="HW307" s="330"/>
    </row>
    <row r="308" s="3" customFormat="true" x14ac:dyDescent="0.25">
      <c r="A308" s="330"/>
      <c r="K308" s="330"/>
      <c r="U308" s="330"/>
      <c r="AE308" s="330"/>
      <c r="AO308" s="330"/>
      <c r="AY308" s="330"/>
      <c r="AZ308" s="330"/>
      <c r="BA308" s="330"/>
      <c r="BB308" s="330"/>
      <c r="BC308" s="330"/>
      <c r="BD308" s="330"/>
      <c r="BE308" s="330"/>
      <c r="BF308" s="330"/>
      <c r="BI308" s="330"/>
      <c r="BS308" s="330"/>
      <c r="CC308" s="330"/>
      <c r="CM308" s="330"/>
      <c r="CW308" s="330"/>
      <c r="DG308" s="330"/>
      <c r="DQ308" s="330"/>
      <c r="EA308" s="330"/>
      <c r="EK308" s="330"/>
      <c r="EU308" s="330"/>
      <c r="FE308" s="330"/>
      <c r="FO308" s="330"/>
      <c r="FY308" s="330"/>
      <c r="GI308" s="330"/>
      <c r="GS308" s="330"/>
      <c r="HC308" s="330"/>
      <c r="HM308" s="330"/>
      <c r="HW308" s="330"/>
    </row>
    <row r="309" s="3" customFormat="true" x14ac:dyDescent="0.25">
      <c r="A309" s="330"/>
      <c r="K309" s="330"/>
      <c r="U309" s="330"/>
      <c r="AE309" s="330"/>
      <c r="AO309" s="330"/>
      <c r="AY309" s="330"/>
      <c r="AZ309" s="330"/>
      <c r="BA309" s="330"/>
      <c r="BB309" s="330"/>
      <c r="BC309" s="330"/>
      <c r="BD309" s="330"/>
      <c r="BE309" s="330"/>
      <c r="BF309" s="330"/>
      <c r="BI309" s="330"/>
      <c r="BS309" s="330"/>
      <c r="CC309" s="330"/>
      <c r="CM309" s="330"/>
      <c r="CW309" s="330"/>
      <c r="DG309" s="330"/>
      <c r="DQ309" s="330"/>
      <c r="EA309" s="330"/>
      <c r="EK309" s="330"/>
      <c r="EU309" s="330"/>
      <c r="FE309" s="330"/>
      <c r="FO309" s="330"/>
      <c r="FY309" s="330"/>
      <c r="GI309" s="330"/>
      <c r="GS309" s="330"/>
      <c r="HC309" s="330"/>
      <c r="HM309" s="330"/>
      <c r="HW309" s="330"/>
    </row>
    <row r="310" s="3" customFormat="true" x14ac:dyDescent="0.25">
      <c r="A310" s="330"/>
      <c r="K310" s="330"/>
      <c r="U310" s="330"/>
      <c r="AE310" s="330"/>
      <c r="AO310" s="330"/>
      <c r="AY310" s="330"/>
      <c r="AZ310" s="330"/>
      <c r="BA310" s="330"/>
      <c r="BB310" s="330"/>
      <c r="BC310" s="330"/>
      <c r="BD310" s="330"/>
      <c r="BE310" s="330"/>
      <c r="BF310" s="330"/>
      <c r="BI310" s="330"/>
      <c r="BS310" s="330"/>
      <c r="CC310" s="330"/>
      <c r="CM310" s="330"/>
      <c r="CW310" s="330"/>
      <c r="DG310" s="330"/>
      <c r="DQ310" s="330"/>
      <c r="EA310" s="330"/>
      <c r="EK310" s="330"/>
      <c r="EU310" s="330"/>
      <c r="FE310" s="330"/>
      <c r="FO310" s="330"/>
      <c r="FY310" s="330"/>
      <c r="GI310" s="330"/>
      <c r="GS310" s="330"/>
      <c r="HC310" s="330"/>
      <c r="HM310" s="330"/>
      <c r="HW310" s="330"/>
    </row>
    <row r="311" s="3" customFormat="true" x14ac:dyDescent="0.25">
      <c r="A311" s="330"/>
      <c r="K311" s="330"/>
      <c r="U311" s="330"/>
      <c r="AE311" s="330"/>
      <c r="AO311" s="330"/>
      <c r="AY311" s="330"/>
      <c r="AZ311" s="330"/>
      <c r="BA311" s="330"/>
      <c r="BB311" s="330"/>
      <c r="BC311" s="330"/>
      <c r="BD311" s="330"/>
      <c r="BE311" s="330"/>
      <c r="BF311" s="330"/>
      <c r="BI311" s="330"/>
      <c r="BS311" s="330"/>
      <c r="CC311" s="330"/>
      <c r="CM311" s="330"/>
      <c r="CW311" s="330"/>
      <c r="DG311" s="330"/>
      <c r="DQ311" s="330"/>
      <c r="EA311" s="330"/>
      <c r="EK311" s="330"/>
      <c r="EU311" s="330"/>
      <c r="FE311" s="330"/>
      <c r="FO311" s="330"/>
      <c r="FY311" s="330"/>
      <c r="GI311" s="330"/>
      <c r="GS311" s="330"/>
      <c r="HC311" s="330"/>
      <c r="HM311" s="330"/>
      <c r="HW311" s="330"/>
    </row>
    <row r="312" s="3" customFormat="true" x14ac:dyDescent="0.25">
      <c r="A312" s="330"/>
      <c r="K312" s="330"/>
      <c r="U312" s="330"/>
      <c r="AE312" s="330"/>
      <c r="AO312" s="330"/>
      <c r="AY312" s="330"/>
      <c r="AZ312" s="330"/>
      <c r="BA312" s="330"/>
      <c r="BB312" s="330"/>
      <c r="BC312" s="330"/>
      <c r="BD312" s="330"/>
      <c r="BE312" s="330"/>
      <c r="BF312" s="330"/>
      <c r="BI312" s="330"/>
      <c r="BS312" s="330"/>
      <c r="CC312" s="330"/>
      <c r="CM312" s="330"/>
      <c r="CW312" s="330"/>
      <c r="DG312" s="330"/>
      <c r="DQ312" s="330"/>
      <c r="EA312" s="330"/>
      <c r="EK312" s="330"/>
      <c r="EU312" s="330"/>
      <c r="FE312" s="330"/>
      <c r="FO312" s="330"/>
      <c r="FY312" s="330"/>
      <c r="GI312" s="330"/>
      <c r="GS312" s="330"/>
      <c r="HC312" s="330"/>
      <c r="HM312" s="330"/>
      <c r="HW312" s="330"/>
    </row>
    <row r="313" s="3" customFormat="true" x14ac:dyDescent="0.25">
      <c r="A313" s="330"/>
      <c r="K313" s="330"/>
      <c r="U313" s="330"/>
      <c r="AE313" s="330"/>
      <c r="AO313" s="330"/>
      <c r="AY313" s="330"/>
      <c r="AZ313" s="330"/>
      <c r="BA313" s="330"/>
      <c r="BB313" s="330"/>
      <c r="BC313" s="330"/>
      <c r="BD313" s="330"/>
      <c r="BE313" s="330"/>
      <c r="BF313" s="330"/>
      <c r="BI313" s="330"/>
      <c r="BS313" s="330"/>
      <c r="CC313" s="330"/>
      <c r="CM313" s="330"/>
      <c r="CW313" s="330"/>
      <c r="DG313" s="330"/>
      <c r="DQ313" s="330"/>
      <c r="EA313" s="330"/>
      <c r="EK313" s="330"/>
      <c r="EU313" s="330"/>
      <c r="FE313" s="330"/>
      <c r="FO313" s="330"/>
      <c r="FY313" s="330"/>
      <c r="GI313" s="330"/>
      <c r="GS313" s="330"/>
      <c r="HC313" s="330"/>
      <c r="HM313" s="330"/>
      <c r="HW313" s="330"/>
    </row>
    <row r="314" s="3" customFormat="true" x14ac:dyDescent="0.25">
      <c r="A314" s="330"/>
      <c r="K314" s="330"/>
      <c r="U314" s="330"/>
      <c r="AE314" s="330"/>
      <c r="AO314" s="330"/>
      <c r="AY314" s="330"/>
      <c r="AZ314" s="330"/>
      <c r="BA314" s="330"/>
      <c r="BB314" s="330"/>
      <c r="BC314" s="330"/>
      <c r="BD314" s="330"/>
      <c r="BE314" s="330"/>
      <c r="BF314" s="330"/>
      <c r="BI314" s="330"/>
      <c r="BS314" s="330"/>
      <c r="CC314" s="330"/>
      <c r="CM314" s="330"/>
      <c r="CW314" s="330"/>
      <c r="DG314" s="330"/>
      <c r="DQ314" s="330"/>
      <c r="EA314" s="330"/>
      <c r="EK314" s="330"/>
      <c r="EU314" s="330"/>
      <c r="FE314" s="330"/>
      <c r="FO314" s="330"/>
      <c r="FY314" s="330"/>
      <c r="GI314" s="330"/>
      <c r="GS314" s="330"/>
      <c r="HC314" s="330"/>
      <c r="HM314" s="330"/>
      <c r="HW314" s="330"/>
    </row>
    <row r="315" s="3" customFormat="true" x14ac:dyDescent="0.25">
      <c r="A315" s="330"/>
      <c r="K315" s="330"/>
      <c r="U315" s="330"/>
      <c r="AE315" s="330"/>
      <c r="AO315" s="330"/>
      <c r="AY315" s="330"/>
      <c r="AZ315" s="330"/>
      <c r="BA315" s="330"/>
      <c r="BB315" s="330"/>
      <c r="BC315" s="330"/>
      <c r="BD315" s="330"/>
      <c r="BE315" s="330"/>
      <c r="BF315" s="330"/>
      <c r="BI315" s="330"/>
      <c r="BS315" s="330"/>
      <c r="CC315" s="330"/>
      <c r="CM315" s="330"/>
      <c r="CW315" s="330"/>
      <c r="DG315" s="330"/>
      <c r="DQ315" s="330"/>
      <c r="EA315" s="330"/>
      <c r="EK315" s="330"/>
      <c r="EU315" s="330"/>
      <c r="FE315" s="330"/>
      <c r="FO315" s="330"/>
      <c r="FY315" s="330"/>
      <c r="GI315" s="330"/>
      <c r="GS315" s="330"/>
      <c r="HC315" s="330"/>
      <c r="HM315" s="330"/>
      <c r="HW315" s="330"/>
    </row>
    <row r="316" s="3" customFormat="true" x14ac:dyDescent="0.25">
      <c r="A316" s="330"/>
      <c r="K316" s="330"/>
      <c r="U316" s="330"/>
      <c r="AE316" s="330"/>
      <c r="AO316" s="330"/>
      <c r="AY316" s="330"/>
      <c r="AZ316" s="330"/>
      <c r="BA316" s="330"/>
      <c r="BB316" s="330"/>
      <c r="BC316" s="330"/>
      <c r="BD316" s="330"/>
      <c r="BE316" s="330"/>
      <c r="BF316" s="330"/>
      <c r="BI316" s="330"/>
      <c r="BS316" s="330"/>
      <c r="CC316" s="330"/>
      <c r="CM316" s="330"/>
      <c r="CW316" s="330"/>
      <c r="DG316" s="330"/>
      <c r="DQ316" s="330"/>
      <c r="EA316" s="330"/>
      <c r="EK316" s="330"/>
      <c r="EU316" s="330"/>
      <c r="FE316" s="330"/>
      <c r="FO316" s="330"/>
      <c r="FY316" s="330"/>
      <c r="GI316" s="330"/>
      <c r="GS316" s="330"/>
      <c r="HC316" s="330"/>
      <c r="HM316" s="330"/>
      <c r="HW316" s="330"/>
    </row>
    <row r="317" s="3" customFormat="true" x14ac:dyDescent="0.25">
      <c r="A317" s="330"/>
      <c r="K317" s="330"/>
      <c r="U317" s="330"/>
      <c r="AE317" s="330"/>
      <c r="AO317" s="330"/>
      <c r="AY317" s="330"/>
      <c r="AZ317" s="330"/>
      <c r="BA317" s="330"/>
      <c r="BB317" s="330"/>
      <c r="BC317" s="330"/>
      <c r="BD317" s="330"/>
      <c r="BE317" s="330"/>
      <c r="BF317" s="330"/>
      <c r="BI317" s="330"/>
      <c r="BS317" s="330"/>
      <c r="CC317" s="330"/>
      <c r="CM317" s="330"/>
      <c r="CW317" s="330"/>
      <c r="DG317" s="330"/>
      <c r="DQ317" s="330"/>
      <c r="EA317" s="330"/>
      <c r="EK317" s="330"/>
      <c r="EU317" s="330"/>
      <c r="FE317" s="330"/>
      <c r="FO317" s="330"/>
      <c r="FY317" s="330"/>
      <c r="GI317" s="330"/>
      <c r="GS317" s="330"/>
      <c r="HC317" s="330"/>
      <c r="HM317" s="330"/>
      <c r="HW317" s="330"/>
    </row>
    <row r="318" s="3" customFormat="true" x14ac:dyDescent="0.25">
      <c r="A318" s="330"/>
      <c r="K318" s="330"/>
      <c r="U318" s="330"/>
      <c r="AE318" s="330"/>
      <c r="AO318" s="330"/>
      <c r="AY318" s="330"/>
      <c r="AZ318" s="330"/>
      <c r="BA318" s="330"/>
      <c r="BB318" s="330"/>
      <c r="BC318" s="330"/>
      <c r="BD318" s="330"/>
      <c r="BE318" s="330"/>
      <c r="BF318" s="330"/>
      <c r="BI318" s="330"/>
      <c r="BS318" s="330"/>
      <c r="CC318" s="330"/>
      <c r="CM318" s="330"/>
      <c r="CW318" s="330"/>
      <c r="DG318" s="330"/>
      <c r="DQ318" s="330"/>
      <c r="EA318" s="330"/>
      <c r="EK318" s="330"/>
      <c r="EU318" s="330"/>
      <c r="FE318" s="330"/>
      <c r="FO318" s="330"/>
      <c r="FY318" s="330"/>
      <c r="GI318" s="330"/>
      <c r="GS318" s="330"/>
      <c r="HC318" s="330"/>
      <c r="HM318" s="330"/>
      <c r="HW318" s="330"/>
    </row>
    <row r="319" s="3" customFormat="true" x14ac:dyDescent="0.25">
      <c r="A319" s="330"/>
      <c r="K319" s="330"/>
      <c r="U319" s="330"/>
      <c r="AE319" s="330"/>
      <c r="AO319" s="330"/>
      <c r="AY319" s="330"/>
      <c r="AZ319" s="330"/>
      <c r="BA319" s="330"/>
      <c r="BB319" s="330"/>
      <c r="BC319" s="330"/>
      <c r="BD319" s="330"/>
      <c r="BE319" s="330"/>
      <c r="BF319" s="330"/>
      <c r="BI319" s="330"/>
      <c r="BS319" s="330"/>
      <c r="CC319" s="330"/>
      <c r="CM319" s="330"/>
      <c r="CW319" s="330"/>
      <c r="DG319" s="330"/>
      <c r="DQ319" s="330"/>
      <c r="EA319" s="330"/>
      <c r="EK319" s="330"/>
      <c r="EU319" s="330"/>
      <c r="FE319" s="330"/>
      <c r="FO319" s="330"/>
      <c r="FY319" s="330"/>
      <c r="GI319" s="330"/>
      <c r="GS319" s="330"/>
      <c r="HC319" s="330"/>
      <c r="HM319" s="330"/>
      <c r="HW319" s="330"/>
    </row>
    <row r="320" s="3" customFormat="true" x14ac:dyDescent="0.25">
      <c r="A320" s="330"/>
      <c r="K320" s="330"/>
      <c r="U320" s="330"/>
      <c r="AE320" s="330"/>
      <c r="AO320" s="330"/>
      <c r="AY320" s="330"/>
      <c r="AZ320" s="330"/>
      <c r="BA320" s="330"/>
      <c r="BB320" s="330"/>
      <c r="BC320" s="330"/>
      <c r="BD320" s="330"/>
      <c r="BE320" s="330"/>
      <c r="BF320" s="330"/>
      <c r="BI320" s="330"/>
      <c r="BS320" s="330"/>
      <c r="CC320" s="330"/>
      <c r="CM320" s="330"/>
      <c r="CW320" s="330"/>
      <c r="DG320" s="330"/>
      <c r="DQ320" s="330"/>
      <c r="EA320" s="330"/>
      <c r="EK320" s="330"/>
      <c r="EU320" s="330"/>
      <c r="FE320" s="330"/>
      <c r="FO320" s="330"/>
      <c r="FY320" s="330"/>
      <c r="GI320" s="330"/>
      <c r="GS320" s="330"/>
      <c r="HC320" s="330"/>
      <c r="HM320" s="330"/>
      <c r="HW320" s="330"/>
    </row>
    <row r="321" s="3" customFormat="true" x14ac:dyDescent="0.25">
      <c r="A321" s="330"/>
      <c r="K321" s="330"/>
      <c r="U321" s="330"/>
      <c r="AE321" s="330"/>
      <c r="AO321" s="330"/>
      <c r="AY321" s="330"/>
      <c r="AZ321" s="330"/>
      <c r="BA321" s="330"/>
      <c r="BB321" s="330"/>
      <c r="BC321" s="330"/>
      <c r="BD321" s="330"/>
      <c r="BE321" s="330"/>
      <c r="BF321" s="330"/>
      <c r="BI321" s="330"/>
      <c r="BS321" s="330"/>
      <c r="CC321" s="330"/>
      <c r="CM321" s="330"/>
      <c r="CW321" s="330"/>
      <c r="DG321" s="330"/>
      <c r="DQ321" s="330"/>
      <c r="EA321" s="330"/>
      <c r="EK321" s="330"/>
      <c r="EU321" s="330"/>
      <c r="FE321" s="330"/>
      <c r="FO321" s="330"/>
      <c r="FY321" s="330"/>
      <c r="GI321" s="330"/>
      <c r="GS321" s="330"/>
      <c r="HC321" s="330"/>
      <c r="HM321" s="330"/>
      <c r="HW321" s="330"/>
    </row>
    <row r="322" s="3" customFormat="true" x14ac:dyDescent="0.25">
      <c r="A322" s="330"/>
      <c r="K322" s="330"/>
      <c r="U322" s="330"/>
      <c r="AE322" s="330"/>
      <c r="AO322" s="330"/>
      <c r="AY322" s="330"/>
      <c r="AZ322" s="330"/>
      <c r="BA322" s="330"/>
      <c r="BB322" s="330"/>
      <c r="BC322" s="330"/>
      <c r="BD322" s="330"/>
      <c r="BE322" s="330"/>
      <c r="BF322" s="330"/>
      <c r="BI322" s="330"/>
      <c r="BS322" s="330"/>
      <c r="CC322" s="330"/>
      <c r="CM322" s="330"/>
      <c r="CW322" s="330"/>
      <c r="DG322" s="330"/>
      <c r="DQ322" s="330"/>
      <c r="EA322" s="330"/>
      <c r="EK322" s="330"/>
      <c r="EU322" s="330"/>
      <c r="FE322" s="330"/>
      <c r="FO322" s="330"/>
      <c r="FY322" s="330"/>
      <c r="GI322" s="330"/>
      <c r="GS322" s="330"/>
      <c r="HC322" s="330"/>
      <c r="HM322" s="330"/>
      <c r="HW322" s="330"/>
    </row>
    <row r="323" s="3" customFormat="true" x14ac:dyDescent="0.25">
      <c r="A323" s="330"/>
      <c r="K323" s="330"/>
      <c r="U323" s="330"/>
      <c r="AE323" s="330"/>
      <c r="AO323" s="330"/>
      <c r="AY323" s="330"/>
      <c r="AZ323" s="330"/>
      <c r="BA323" s="330"/>
      <c r="BB323" s="330"/>
      <c r="BC323" s="330"/>
      <c r="BD323" s="330"/>
      <c r="BE323" s="330"/>
      <c r="BF323" s="330"/>
      <c r="BI323" s="330"/>
      <c r="BS323" s="330"/>
      <c r="CC323" s="330"/>
      <c r="CM323" s="330"/>
      <c r="CW323" s="330"/>
      <c r="DG323" s="330"/>
      <c r="DQ323" s="330"/>
      <c r="EA323" s="330"/>
      <c r="EK323" s="330"/>
      <c r="EU323" s="330"/>
      <c r="FE323" s="330"/>
      <c r="FO323" s="330"/>
      <c r="FY323" s="330"/>
      <c r="GI323" s="330"/>
      <c r="GS323" s="330"/>
      <c r="HC323" s="330"/>
      <c r="HM323" s="330"/>
      <c r="HW323" s="330"/>
    </row>
    <row r="324" s="3" customFormat="true" x14ac:dyDescent="0.25">
      <c r="A324" s="330"/>
      <c r="K324" s="330"/>
      <c r="U324" s="330"/>
      <c r="AE324" s="330"/>
      <c r="AO324" s="330"/>
      <c r="AY324" s="330"/>
      <c r="AZ324" s="330"/>
      <c r="BA324" s="330"/>
      <c r="BB324" s="330"/>
      <c r="BC324" s="330"/>
      <c r="BD324" s="330"/>
      <c r="BE324" s="330"/>
      <c r="BF324" s="330"/>
      <c r="BI324" s="330"/>
      <c r="BS324" s="330"/>
      <c r="CC324" s="330"/>
      <c r="CM324" s="330"/>
      <c r="CW324" s="330"/>
      <c r="DG324" s="330"/>
      <c r="DQ324" s="330"/>
      <c r="EA324" s="330"/>
      <c r="EK324" s="330"/>
      <c r="EU324" s="330"/>
      <c r="FE324" s="330"/>
      <c r="FO324" s="330"/>
      <c r="FY324" s="330"/>
      <c r="GI324" s="330"/>
      <c r="GS324" s="330"/>
      <c r="HC324" s="330"/>
      <c r="HM324" s="330"/>
      <c r="HW324" s="330"/>
    </row>
    <row r="325" s="3" customFormat="true" x14ac:dyDescent="0.25">
      <c r="A325" s="330"/>
      <c r="K325" s="330"/>
      <c r="U325" s="330"/>
      <c r="AE325" s="330"/>
      <c r="AO325" s="330"/>
      <c r="AY325" s="330"/>
      <c r="AZ325" s="330"/>
      <c r="BA325" s="330"/>
      <c r="BB325" s="330"/>
      <c r="BC325" s="330"/>
      <c r="BD325" s="330"/>
      <c r="BE325" s="330"/>
      <c r="BF325" s="330"/>
      <c r="BI325" s="330"/>
      <c r="BS325" s="330"/>
      <c r="CC325" s="330"/>
      <c r="CM325" s="330"/>
      <c r="CW325" s="330"/>
      <c r="DG325" s="330"/>
      <c r="DQ325" s="330"/>
      <c r="EA325" s="330"/>
      <c r="EK325" s="330"/>
      <c r="EU325" s="330"/>
      <c r="FE325" s="330"/>
      <c r="FO325" s="330"/>
      <c r="FY325" s="330"/>
      <c r="GI325" s="330"/>
      <c r="GS325" s="330"/>
      <c r="HC325" s="330"/>
      <c r="HM325" s="330"/>
      <c r="HW325" s="330"/>
    </row>
    <row r="326" s="3" customFormat="true" x14ac:dyDescent="0.25">
      <c r="A326" s="330"/>
      <c r="K326" s="330"/>
      <c r="U326" s="330"/>
      <c r="AE326" s="330"/>
      <c r="AO326" s="330"/>
      <c r="AY326" s="330"/>
      <c r="AZ326" s="330"/>
      <c r="BA326" s="330"/>
      <c r="BB326" s="330"/>
      <c r="BC326" s="330"/>
      <c r="BD326" s="330"/>
      <c r="BE326" s="330"/>
      <c r="BF326" s="330"/>
      <c r="BI326" s="330"/>
      <c r="BS326" s="330"/>
      <c r="CC326" s="330"/>
      <c r="CM326" s="330"/>
      <c r="CW326" s="330"/>
      <c r="DG326" s="330"/>
      <c r="DQ326" s="330"/>
      <c r="EA326" s="330"/>
      <c r="EK326" s="330"/>
      <c r="EU326" s="330"/>
      <c r="FE326" s="330"/>
      <c r="FO326" s="330"/>
      <c r="FY326" s="330"/>
      <c r="GI326" s="330"/>
      <c r="GS326" s="330"/>
      <c r="HC326" s="330"/>
      <c r="HM326" s="330"/>
      <c r="HW326" s="330"/>
    </row>
    <row r="327" s="3" customFormat="true" x14ac:dyDescent="0.25">
      <c r="A327" s="330"/>
      <c r="K327" s="330"/>
      <c r="U327" s="330"/>
      <c r="AE327" s="330"/>
      <c r="AO327" s="330"/>
      <c r="AY327" s="330"/>
      <c r="AZ327" s="330"/>
      <c r="BA327" s="330"/>
      <c r="BB327" s="330"/>
      <c r="BC327" s="330"/>
      <c r="BD327" s="330"/>
      <c r="BE327" s="330"/>
      <c r="BF327" s="330"/>
      <c r="BI327" s="330"/>
      <c r="BS327" s="330"/>
      <c r="CC327" s="330"/>
      <c r="CM327" s="330"/>
      <c r="CW327" s="330"/>
      <c r="DG327" s="330"/>
      <c r="DQ327" s="330"/>
      <c r="EA327" s="330"/>
      <c r="EK327" s="330"/>
      <c r="EU327" s="330"/>
      <c r="FE327" s="330"/>
      <c r="FO327" s="330"/>
      <c r="FY327" s="330"/>
      <c r="GI327" s="330"/>
      <c r="GS327" s="330"/>
      <c r="HC327" s="330"/>
      <c r="HM327" s="330"/>
      <c r="HW327" s="330"/>
    </row>
    <row r="328" s="3" customFormat="true" x14ac:dyDescent="0.25">
      <c r="A328" s="330"/>
      <c r="K328" s="330"/>
      <c r="U328" s="330"/>
      <c r="AE328" s="330"/>
      <c r="AO328" s="330"/>
      <c r="AY328" s="330"/>
      <c r="AZ328" s="330"/>
      <c r="BA328" s="330"/>
      <c r="BB328" s="330"/>
      <c r="BC328" s="330"/>
      <c r="BD328" s="330"/>
      <c r="BE328" s="330"/>
      <c r="BF328" s="330"/>
      <c r="BI328" s="330"/>
      <c r="BS328" s="330"/>
      <c r="CC328" s="330"/>
      <c r="CM328" s="330"/>
      <c r="CW328" s="330"/>
      <c r="DG328" s="330"/>
      <c r="DQ328" s="330"/>
      <c r="EA328" s="330"/>
      <c r="EK328" s="330"/>
      <c r="EU328" s="330"/>
      <c r="FE328" s="330"/>
      <c r="FO328" s="330"/>
      <c r="FY328" s="330"/>
      <c r="GI328" s="330"/>
      <c r="GS328" s="330"/>
      <c r="HC328" s="330"/>
      <c r="HM328" s="330"/>
      <c r="HW328" s="330"/>
    </row>
    <row r="329" s="3" customFormat="true" x14ac:dyDescent="0.25">
      <c r="A329" s="330"/>
      <c r="K329" s="330"/>
      <c r="U329" s="330"/>
      <c r="AE329" s="330"/>
      <c r="AO329" s="330"/>
      <c r="AY329" s="330"/>
      <c r="AZ329" s="330"/>
      <c r="BA329" s="330"/>
      <c r="BB329" s="330"/>
      <c r="BC329" s="330"/>
      <c r="BD329" s="330"/>
      <c r="BE329" s="330"/>
      <c r="BF329" s="330"/>
      <c r="BI329" s="330"/>
      <c r="BS329" s="330"/>
      <c r="CC329" s="330"/>
      <c r="CM329" s="330"/>
      <c r="CW329" s="330"/>
      <c r="DG329" s="330"/>
      <c r="DQ329" s="330"/>
      <c r="EA329" s="330"/>
      <c r="EK329" s="330"/>
      <c r="EU329" s="330"/>
      <c r="FE329" s="330"/>
      <c r="FO329" s="330"/>
      <c r="FY329" s="330"/>
      <c r="GI329" s="330"/>
      <c r="GS329" s="330"/>
      <c r="HC329" s="330"/>
      <c r="HM329" s="330"/>
      <c r="HW329" s="330"/>
    </row>
    <row r="330" s="3" customFormat="true" x14ac:dyDescent="0.25">
      <c r="A330" s="330"/>
      <c r="K330" s="330"/>
      <c r="U330" s="330"/>
      <c r="AE330" s="330"/>
      <c r="AO330" s="330"/>
      <c r="AY330" s="330"/>
      <c r="AZ330" s="330"/>
      <c r="BA330" s="330"/>
      <c r="BB330" s="330"/>
      <c r="BC330" s="330"/>
      <c r="BD330" s="330"/>
      <c r="BE330" s="330"/>
      <c r="BF330" s="330"/>
      <c r="BI330" s="330"/>
      <c r="BS330" s="330"/>
      <c r="CC330" s="330"/>
      <c r="CM330" s="330"/>
      <c r="CW330" s="330"/>
      <c r="DG330" s="330"/>
      <c r="DQ330" s="330"/>
      <c r="EA330" s="330"/>
      <c r="EK330" s="330"/>
      <c r="EU330" s="330"/>
      <c r="FE330" s="330"/>
      <c r="FO330" s="330"/>
      <c r="FY330" s="330"/>
      <c r="GI330" s="330"/>
      <c r="GS330" s="330"/>
      <c r="HC330" s="330"/>
      <c r="HM330" s="330"/>
      <c r="HW330" s="330"/>
    </row>
    <row r="331" s="3" customFormat="true" x14ac:dyDescent="0.25">
      <c r="A331" s="330"/>
      <c r="K331" s="330"/>
      <c r="U331" s="330"/>
      <c r="AE331" s="330"/>
      <c r="AO331" s="330"/>
      <c r="AY331" s="330"/>
      <c r="AZ331" s="330"/>
      <c r="BA331" s="330"/>
      <c r="BB331" s="330"/>
      <c r="BC331" s="330"/>
      <c r="BD331" s="330"/>
      <c r="BE331" s="330"/>
      <c r="BF331" s="330"/>
      <c r="BI331" s="330"/>
      <c r="BS331" s="330"/>
      <c r="CC331" s="330"/>
      <c r="CM331" s="330"/>
      <c r="CW331" s="330"/>
      <c r="DG331" s="330"/>
      <c r="DQ331" s="330"/>
      <c r="EA331" s="330"/>
      <c r="EK331" s="330"/>
      <c r="EU331" s="330"/>
      <c r="FE331" s="330"/>
      <c r="FO331" s="330"/>
      <c r="FY331" s="330"/>
      <c r="GI331" s="330"/>
      <c r="GS331" s="330"/>
      <c r="HC331" s="330"/>
      <c r="HM331" s="330"/>
      <c r="HW331" s="330"/>
    </row>
    <row r="332" s="3" customFormat="true" x14ac:dyDescent="0.25">
      <c r="A332" s="330"/>
      <c r="K332" s="330"/>
      <c r="U332" s="330"/>
      <c r="AE332" s="330"/>
      <c r="AO332" s="330"/>
      <c r="AY332" s="330"/>
      <c r="AZ332" s="330"/>
      <c r="BA332" s="330"/>
      <c r="BB332" s="330"/>
      <c r="BC332" s="330"/>
      <c r="BD332" s="330"/>
      <c r="BE332" s="330"/>
      <c r="BF332" s="330"/>
      <c r="BI332" s="330"/>
      <c r="BS332" s="330"/>
      <c r="CC332" s="330"/>
      <c r="CM332" s="330"/>
      <c r="CW332" s="330"/>
      <c r="DG332" s="330"/>
      <c r="DQ332" s="330"/>
      <c r="EA332" s="330"/>
      <c r="EK332" s="330"/>
      <c r="EU332" s="330"/>
      <c r="FE332" s="330"/>
      <c r="FO332" s="330"/>
      <c r="FY332" s="330"/>
      <c r="GI332" s="330"/>
      <c r="GS332" s="330"/>
      <c r="HC332" s="330"/>
      <c r="HM332" s="330"/>
      <c r="HW332" s="330"/>
    </row>
    <row r="333" s="3" customFormat="true" x14ac:dyDescent="0.25">
      <c r="A333" s="330"/>
      <c r="K333" s="330"/>
      <c r="U333" s="330"/>
      <c r="AE333" s="330"/>
      <c r="AO333" s="330"/>
      <c r="AY333" s="330"/>
      <c r="AZ333" s="330"/>
      <c r="BA333" s="330"/>
      <c r="BB333" s="330"/>
      <c r="BC333" s="330"/>
      <c r="BD333" s="330"/>
      <c r="BE333" s="330"/>
      <c r="BF333" s="330"/>
      <c r="BI333" s="330"/>
      <c r="BS333" s="330"/>
      <c r="CC333" s="330"/>
      <c r="CM333" s="330"/>
      <c r="CW333" s="330"/>
      <c r="DG333" s="330"/>
      <c r="DQ333" s="330"/>
      <c r="EA333" s="330"/>
      <c r="EK333" s="330"/>
      <c r="EU333" s="330"/>
      <c r="FE333" s="330"/>
      <c r="FO333" s="330"/>
      <c r="FY333" s="330"/>
      <c r="GI333" s="330"/>
      <c r="GS333" s="330"/>
      <c r="HC333" s="330"/>
      <c r="HM333" s="330"/>
      <c r="HW333" s="330"/>
    </row>
    <row r="334" s="3" customFormat="true" x14ac:dyDescent="0.25">
      <c r="A334" s="330"/>
      <c r="K334" s="330"/>
      <c r="U334" s="330"/>
      <c r="AE334" s="330"/>
      <c r="AO334" s="330"/>
      <c r="AY334" s="330"/>
      <c r="AZ334" s="330"/>
      <c r="BA334" s="330"/>
      <c r="BB334" s="330"/>
      <c r="BC334" s="330"/>
      <c r="BD334" s="330"/>
      <c r="BE334" s="330"/>
      <c r="BF334" s="330"/>
      <c r="BI334" s="330"/>
      <c r="BS334" s="330"/>
      <c r="CC334" s="330"/>
      <c r="CM334" s="330"/>
      <c r="CW334" s="330"/>
      <c r="DG334" s="330"/>
      <c r="DQ334" s="330"/>
      <c r="EA334" s="330"/>
      <c r="EK334" s="330"/>
      <c r="EU334" s="330"/>
      <c r="FE334" s="330"/>
      <c r="FO334" s="330"/>
      <c r="FY334" s="330"/>
      <c r="GI334" s="330"/>
      <c r="GS334" s="330"/>
      <c r="HC334" s="330"/>
      <c r="HM334" s="330"/>
      <c r="HW334" s="330"/>
    </row>
    <row r="335" s="3" customFormat="true" x14ac:dyDescent="0.25">
      <c r="A335" s="330"/>
      <c r="K335" s="330"/>
      <c r="U335" s="330"/>
      <c r="AE335" s="330"/>
      <c r="AO335" s="330"/>
      <c r="AY335" s="330"/>
      <c r="AZ335" s="330"/>
      <c r="BA335" s="330"/>
      <c r="BB335" s="330"/>
      <c r="BC335" s="330"/>
      <c r="BD335" s="330"/>
      <c r="BE335" s="330"/>
      <c r="BF335" s="330"/>
      <c r="BI335" s="330"/>
      <c r="BS335" s="330"/>
      <c r="CC335" s="330"/>
      <c r="CM335" s="330"/>
      <c r="CW335" s="330"/>
      <c r="DG335" s="330"/>
      <c r="DQ335" s="330"/>
      <c r="EA335" s="330"/>
      <c r="EK335" s="330"/>
      <c r="EU335" s="330"/>
      <c r="FE335" s="330"/>
      <c r="FO335" s="330"/>
      <c r="FY335" s="330"/>
      <c r="GI335" s="330"/>
      <c r="GS335" s="330"/>
      <c r="HC335" s="330"/>
      <c r="HM335" s="330"/>
      <c r="HW335" s="330"/>
    </row>
    <row r="336" s="3" customFormat="true" x14ac:dyDescent="0.25">
      <c r="A336" s="330"/>
      <c r="K336" s="330"/>
      <c r="U336" s="330"/>
      <c r="AE336" s="330"/>
      <c r="AO336" s="330"/>
      <c r="AY336" s="330"/>
      <c r="AZ336" s="330"/>
      <c r="BA336" s="330"/>
      <c r="BB336" s="330"/>
      <c r="BC336" s="330"/>
      <c r="BD336" s="330"/>
      <c r="BE336" s="330"/>
      <c r="BF336" s="330"/>
      <c r="BI336" s="330"/>
      <c r="BS336" s="330"/>
      <c r="CC336" s="330"/>
      <c r="CM336" s="330"/>
      <c r="CW336" s="330"/>
      <c r="DG336" s="330"/>
      <c r="DQ336" s="330"/>
      <c r="EA336" s="330"/>
      <c r="EK336" s="330"/>
      <c r="EU336" s="330"/>
      <c r="FE336" s="330"/>
      <c r="FO336" s="330"/>
      <c r="FY336" s="330"/>
      <c r="GI336" s="330"/>
      <c r="GS336" s="330"/>
      <c r="HC336" s="330"/>
      <c r="HM336" s="330"/>
      <c r="HW336" s="330"/>
    </row>
    <row r="337" s="3" customFormat="true" x14ac:dyDescent="0.25">
      <c r="A337" s="330"/>
      <c r="K337" s="330"/>
      <c r="U337" s="330"/>
      <c r="AE337" s="330"/>
      <c r="AO337" s="330"/>
      <c r="AY337" s="330"/>
      <c r="AZ337" s="330"/>
      <c r="BA337" s="330"/>
      <c r="BB337" s="330"/>
      <c r="BC337" s="330"/>
      <c r="BD337" s="330"/>
      <c r="BE337" s="330"/>
      <c r="BF337" s="330"/>
      <c r="BI337" s="330"/>
      <c r="BS337" s="330"/>
      <c r="CC337" s="330"/>
      <c r="CM337" s="330"/>
      <c r="CW337" s="330"/>
      <c r="DG337" s="330"/>
      <c r="DQ337" s="330"/>
      <c r="EA337" s="330"/>
      <c r="EK337" s="330"/>
      <c r="EU337" s="330"/>
      <c r="FE337" s="330"/>
      <c r="FO337" s="330"/>
      <c r="FY337" s="330"/>
      <c r="GI337" s="330"/>
      <c r="GS337" s="330"/>
      <c r="HC337" s="330"/>
      <c r="HM337" s="330"/>
      <c r="HW337" s="330"/>
    </row>
    <row r="338" s="3" customFormat="true" x14ac:dyDescent="0.25">
      <c r="A338" s="330"/>
      <c r="K338" s="330"/>
      <c r="U338" s="330"/>
      <c r="AE338" s="330"/>
      <c r="AO338" s="330"/>
      <c r="AY338" s="330"/>
      <c r="AZ338" s="330"/>
      <c r="BA338" s="330"/>
      <c r="BB338" s="330"/>
      <c r="BC338" s="330"/>
      <c r="BD338" s="330"/>
      <c r="BE338" s="330"/>
      <c r="BF338" s="330"/>
      <c r="BI338" s="330"/>
      <c r="BS338" s="330"/>
      <c r="CC338" s="330"/>
      <c r="CM338" s="330"/>
      <c r="CW338" s="330"/>
      <c r="DG338" s="330"/>
      <c r="DQ338" s="330"/>
      <c r="EA338" s="330"/>
      <c r="EK338" s="330"/>
      <c r="EU338" s="330"/>
      <c r="FE338" s="330"/>
      <c r="FO338" s="330"/>
      <c r="FY338" s="330"/>
      <c r="GI338" s="330"/>
      <c r="GS338" s="330"/>
      <c r="HC338" s="330"/>
      <c r="HM338" s="330"/>
      <c r="HW338" s="330"/>
    </row>
    <row r="339" s="3" customFormat="true" x14ac:dyDescent="0.25">
      <c r="A339" s="330"/>
      <c r="K339" s="330"/>
      <c r="U339" s="330"/>
      <c r="AE339" s="330"/>
      <c r="AO339" s="330"/>
      <c r="AY339" s="330"/>
      <c r="AZ339" s="330"/>
      <c r="BA339" s="330"/>
      <c r="BB339" s="330"/>
      <c r="BC339" s="330"/>
      <c r="BD339" s="330"/>
      <c r="BE339" s="330"/>
      <c r="BF339" s="330"/>
      <c r="BI339" s="330"/>
      <c r="BS339" s="330"/>
      <c r="CC339" s="330"/>
      <c r="CM339" s="330"/>
      <c r="CW339" s="330"/>
      <c r="DG339" s="330"/>
      <c r="DQ339" s="330"/>
      <c r="EA339" s="330"/>
      <c r="EK339" s="330"/>
      <c r="EU339" s="330"/>
      <c r="FE339" s="330"/>
      <c r="FO339" s="330"/>
      <c r="FY339" s="330"/>
      <c r="GI339" s="330"/>
      <c r="GS339" s="330"/>
      <c r="HC339" s="330"/>
      <c r="HM339" s="330"/>
      <c r="HW339" s="330"/>
    </row>
    <row r="340" s="3" customFormat="true" x14ac:dyDescent="0.25">
      <c r="A340" s="330"/>
      <c r="K340" s="330"/>
      <c r="U340" s="330"/>
      <c r="AE340" s="330"/>
      <c r="AO340" s="330"/>
      <c r="AY340" s="330"/>
      <c r="AZ340" s="330"/>
      <c r="BA340" s="330"/>
      <c r="BB340" s="330"/>
      <c r="BC340" s="330"/>
      <c r="BD340" s="330"/>
      <c r="BE340" s="330"/>
      <c r="BF340" s="330"/>
      <c r="BI340" s="330"/>
      <c r="BS340" s="330"/>
      <c r="CC340" s="330"/>
      <c r="CM340" s="330"/>
      <c r="CW340" s="330"/>
      <c r="DG340" s="330"/>
      <c r="DQ340" s="330"/>
      <c r="EA340" s="330"/>
      <c r="EK340" s="330"/>
      <c r="EU340" s="330"/>
      <c r="FE340" s="330"/>
      <c r="FO340" s="330"/>
      <c r="FY340" s="330"/>
      <c r="GI340" s="330"/>
      <c r="GS340" s="330"/>
      <c r="HC340" s="330"/>
      <c r="HM340" s="330"/>
      <c r="HW340" s="330"/>
    </row>
    <row r="341" s="3" customFormat="true" x14ac:dyDescent="0.25">
      <c r="A341" s="330"/>
      <c r="K341" s="330"/>
      <c r="U341" s="330"/>
      <c r="AE341" s="330"/>
      <c r="AO341" s="330"/>
      <c r="AY341" s="330"/>
      <c r="AZ341" s="330"/>
      <c r="BA341" s="330"/>
      <c r="BB341" s="330"/>
      <c r="BC341" s="330"/>
      <c r="BD341" s="330"/>
      <c r="BE341" s="330"/>
      <c r="BF341" s="330"/>
      <c r="BI341" s="330"/>
      <c r="BS341" s="330"/>
      <c r="CC341" s="330"/>
      <c r="CM341" s="330"/>
      <c r="CW341" s="330"/>
      <c r="DG341" s="330"/>
      <c r="DQ341" s="330"/>
      <c r="EA341" s="330"/>
      <c r="EK341" s="330"/>
      <c r="EU341" s="330"/>
      <c r="FE341" s="330"/>
      <c r="FO341" s="330"/>
      <c r="FY341" s="330"/>
      <c r="GI341" s="330"/>
      <c r="GS341" s="330"/>
      <c r="HC341" s="330"/>
      <c r="HM341" s="330"/>
      <c r="HW341" s="330"/>
    </row>
    <row r="342" s="3" customFormat="true" x14ac:dyDescent="0.25">
      <c r="A342" s="330"/>
      <c r="K342" s="330"/>
      <c r="U342" s="330"/>
      <c r="AE342" s="330"/>
      <c r="AO342" s="330"/>
      <c r="AY342" s="330"/>
      <c r="AZ342" s="330"/>
      <c r="BA342" s="330"/>
      <c r="BB342" s="330"/>
      <c r="BC342" s="330"/>
      <c r="BD342" s="330"/>
      <c r="BE342" s="330"/>
      <c r="BF342" s="330"/>
      <c r="BI342" s="330"/>
      <c r="BS342" s="330"/>
      <c r="CC342" s="330"/>
      <c r="CM342" s="330"/>
      <c r="CW342" s="330"/>
      <c r="DG342" s="330"/>
      <c r="DQ342" s="330"/>
      <c r="EA342" s="330"/>
      <c r="EK342" s="330"/>
      <c r="EU342" s="330"/>
      <c r="FE342" s="330"/>
      <c r="FO342" s="330"/>
      <c r="FY342" s="330"/>
      <c r="GI342" s="330"/>
      <c r="GS342" s="330"/>
      <c r="HC342" s="330"/>
      <c r="HM342" s="330"/>
      <c r="HW342" s="330"/>
    </row>
    <row r="343" s="3" customFormat="true" x14ac:dyDescent="0.25">
      <c r="A343" s="330"/>
      <c r="K343" s="330"/>
      <c r="U343" s="330"/>
      <c r="AE343" s="330"/>
      <c r="AO343" s="330"/>
      <c r="AY343" s="330"/>
      <c r="AZ343" s="330"/>
      <c r="BA343" s="330"/>
      <c r="BB343" s="330"/>
      <c r="BC343" s="330"/>
      <c r="BD343" s="330"/>
      <c r="BE343" s="330"/>
      <c r="BF343" s="330"/>
      <c r="BI343" s="330"/>
      <c r="BS343" s="330"/>
      <c r="CC343" s="330"/>
      <c r="CM343" s="330"/>
      <c r="CW343" s="330"/>
      <c r="DG343" s="330"/>
      <c r="DQ343" s="330"/>
      <c r="EA343" s="330"/>
      <c r="EK343" s="330"/>
      <c r="EU343" s="330"/>
      <c r="FE343" s="330"/>
      <c r="FO343" s="330"/>
      <c r="FY343" s="330"/>
      <c r="GI343" s="330"/>
      <c r="GS343" s="330"/>
      <c r="HC343" s="330"/>
      <c r="HM343" s="330"/>
      <c r="HW343" s="330"/>
    </row>
    <row r="344" s="3" customFormat="true" x14ac:dyDescent="0.25">
      <c r="A344" s="330"/>
      <c r="K344" s="330"/>
      <c r="U344" s="330"/>
      <c r="AE344" s="330"/>
      <c r="AO344" s="330"/>
      <c r="AY344" s="330"/>
      <c r="AZ344" s="330"/>
      <c r="BA344" s="330"/>
      <c r="BB344" s="330"/>
      <c r="BC344" s="330"/>
      <c r="BD344" s="330"/>
      <c r="BE344" s="330"/>
      <c r="BF344" s="330"/>
      <c r="BI344" s="330"/>
      <c r="BS344" s="330"/>
      <c r="CC344" s="330"/>
      <c r="CM344" s="330"/>
      <c r="CW344" s="330"/>
      <c r="DG344" s="330"/>
      <c r="DQ344" s="330"/>
      <c r="EA344" s="330"/>
      <c r="EK344" s="330"/>
      <c r="EU344" s="330"/>
      <c r="FE344" s="330"/>
      <c r="FO344" s="330"/>
      <c r="FY344" s="330"/>
      <c r="GI344" s="330"/>
      <c r="GS344" s="330"/>
      <c r="HC344" s="330"/>
      <c r="HM344" s="330"/>
      <c r="HW344" s="330"/>
    </row>
    <row r="345" s="3" customFormat="true" x14ac:dyDescent="0.25">
      <c r="A345" s="330"/>
      <c r="K345" s="330"/>
      <c r="U345" s="330"/>
      <c r="AE345" s="330"/>
      <c r="AO345" s="330"/>
      <c r="AY345" s="330"/>
      <c r="AZ345" s="330"/>
      <c r="BA345" s="330"/>
      <c r="BB345" s="330"/>
      <c r="BC345" s="330"/>
      <c r="BD345" s="330"/>
      <c r="BE345" s="330"/>
      <c r="BF345" s="330"/>
      <c r="BI345" s="330"/>
      <c r="BS345" s="330"/>
      <c r="CC345" s="330"/>
      <c r="CM345" s="330"/>
      <c r="CW345" s="330"/>
      <c r="DG345" s="330"/>
      <c r="DQ345" s="330"/>
      <c r="EA345" s="330"/>
      <c r="EK345" s="330"/>
      <c r="EU345" s="330"/>
      <c r="FE345" s="330"/>
      <c r="FO345" s="330"/>
      <c r="FY345" s="330"/>
      <c r="GI345" s="330"/>
      <c r="GS345" s="330"/>
      <c r="HC345" s="330"/>
      <c r="HM345" s="330"/>
      <c r="HW345" s="330"/>
    </row>
    <row r="346" s="3" customFormat="true" x14ac:dyDescent="0.25">
      <c r="A346" s="330"/>
      <c r="K346" s="330"/>
      <c r="U346" s="330"/>
      <c r="AE346" s="330"/>
      <c r="AO346" s="330"/>
      <c r="AY346" s="330"/>
      <c r="AZ346" s="330"/>
      <c r="BA346" s="330"/>
      <c r="BB346" s="330"/>
      <c r="BC346" s="330"/>
      <c r="BD346" s="330"/>
      <c r="BE346" s="330"/>
      <c r="BF346" s="330"/>
      <c r="BI346" s="330"/>
      <c r="BS346" s="330"/>
      <c r="CC346" s="330"/>
      <c r="CM346" s="330"/>
      <c r="CW346" s="330"/>
      <c r="DG346" s="330"/>
      <c r="DQ346" s="330"/>
      <c r="EA346" s="330"/>
      <c r="EK346" s="330"/>
      <c r="EU346" s="330"/>
      <c r="FE346" s="330"/>
      <c r="FO346" s="330"/>
      <c r="FY346" s="330"/>
      <c r="GI346" s="330"/>
      <c r="GS346" s="330"/>
      <c r="HC346" s="330"/>
      <c r="HM346" s="330"/>
      <c r="HW346" s="330"/>
    </row>
    <row r="347" s="3" customFormat="true" x14ac:dyDescent="0.25">
      <c r="A347" s="330"/>
      <c r="K347" s="330"/>
      <c r="U347" s="330"/>
      <c r="AE347" s="330"/>
      <c r="AO347" s="330"/>
      <c r="AY347" s="330"/>
      <c r="AZ347" s="330"/>
      <c r="BA347" s="330"/>
      <c r="BB347" s="330"/>
      <c r="BC347" s="330"/>
      <c r="BD347" s="330"/>
      <c r="BE347" s="330"/>
      <c r="BF347" s="330"/>
      <c r="BI347" s="330"/>
      <c r="BS347" s="330"/>
      <c r="CC347" s="330"/>
      <c r="CM347" s="330"/>
      <c r="CW347" s="330"/>
      <c r="DG347" s="330"/>
      <c r="DQ347" s="330"/>
      <c r="EA347" s="330"/>
      <c r="EK347" s="330"/>
      <c r="EU347" s="330"/>
      <c r="FE347" s="330"/>
      <c r="FO347" s="330"/>
      <c r="FY347" s="330"/>
      <c r="GI347" s="330"/>
      <c r="GS347" s="330"/>
      <c r="HC347" s="330"/>
      <c r="HM347" s="330"/>
      <c r="HW347" s="330"/>
    </row>
    <row r="348" s="3" customFormat="true" x14ac:dyDescent="0.25">
      <c r="A348" s="330"/>
      <c r="K348" s="330"/>
      <c r="U348" s="330"/>
      <c r="AE348" s="330"/>
      <c r="AO348" s="330"/>
      <c r="AY348" s="330"/>
      <c r="AZ348" s="330"/>
      <c r="BA348" s="330"/>
      <c r="BB348" s="330"/>
      <c r="BC348" s="330"/>
      <c r="BD348" s="330"/>
      <c r="BE348" s="330"/>
      <c r="BF348" s="330"/>
      <c r="BI348" s="330"/>
      <c r="BS348" s="330"/>
      <c r="CC348" s="330"/>
      <c r="CM348" s="330"/>
      <c r="CW348" s="330"/>
      <c r="DG348" s="330"/>
      <c r="DQ348" s="330"/>
      <c r="EA348" s="330"/>
      <c r="EK348" s="330"/>
      <c r="EU348" s="330"/>
      <c r="FE348" s="330"/>
      <c r="FO348" s="330"/>
      <c r="FY348" s="330"/>
      <c r="GI348" s="330"/>
      <c r="GS348" s="330"/>
      <c r="HC348" s="330"/>
      <c r="HM348" s="330"/>
      <c r="HW348" s="330"/>
    </row>
    <row r="349" s="3" customFormat="true" x14ac:dyDescent="0.25">
      <c r="A349" s="330"/>
      <c r="K349" s="330"/>
      <c r="U349" s="330"/>
      <c r="AE349" s="330"/>
      <c r="AO349" s="330"/>
      <c r="AY349" s="330"/>
      <c r="AZ349" s="330"/>
      <c r="BA349" s="330"/>
      <c r="BB349" s="330"/>
      <c r="BC349" s="330"/>
      <c r="BD349" s="330"/>
      <c r="BE349" s="330"/>
      <c r="BF349" s="330"/>
      <c r="BI349" s="330"/>
      <c r="BS349" s="330"/>
      <c r="CC349" s="330"/>
      <c r="CM349" s="330"/>
      <c r="CW349" s="330"/>
      <c r="DG349" s="330"/>
      <c r="DQ349" s="330"/>
      <c r="EA349" s="330"/>
      <c r="EK349" s="330"/>
      <c r="EU349" s="330"/>
      <c r="FE349" s="330"/>
      <c r="FO349" s="330"/>
      <c r="FY349" s="330"/>
      <c r="GI349" s="330"/>
      <c r="GS349" s="330"/>
      <c r="HC349" s="330"/>
      <c r="HM349" s="330"/>
      <c r="HW349" s="330"/>
    </row>
    <row r="350" s="3" customFormat="true" x14ac:dyDescent="0.25">
      <c r="A350" s="330"/>
      <c r="K350" s="330"/>
      <c r="U350" s="330"/>
      <c r="AE350" s="330"/>
      <c r="AO350" s="330"/>
      <c r="AY350" s="330"/>
      <c r="AZ350" s="330"/>
      <c r="BA350" s="330"/>
      <c r="BB350" s="330"/>
      <c r="BC350" s="330"/>
      <c r="BD350" s="330"/>
      <c r="BE350" s="330"/>
      <c r="BF350" s="330"/>
      <c r="BI350" s="330"/>
      <c r="BS350" s="330"/>
      <c r="CC350" s="330"/>
      <c r="CM350" s="330"/>
      <c r="CW350" s="330"/>
      <c r="DG350" s="330"/>
      <c r="DQ350" s="330"/>
      <c r="EA350" s="330"/>
      <c r="EK350" s="330"/>
      <c r="EU350" s="330"/>
      <c r="FE350" s="330"/>
      <c r="FO350" s="330"/>
      <c r="FY350" s="330"/>
      <c r="GI350" s="330"/>
      <c r="GS350" s="330"/>
      <c r="HC350" s="330"/>
      <c r="HM350" s="330"/>
      <c r="HW350" s="330"/>
    </row>
    <row r="351" s="3" customFormat="true" x14ac:dyDescent="0.25">
      <c r="A351" s="330"/>
      <c r="K351" s="330"/>
      <c r="U351" s="330"/>
      <c r="AE351" s="330"/>
      <c r="AO351" s="330"/>
      <c r="AY351" s="330"/>
      <c r="AZ351" s="330"/>
      <c r="BA351" s="330"/>
      <c r="BB351" s="330"/>
      <c r="BC351" s="330"/>
      <c r="BD351" s="330"/>
      <c r="BE351" s="330"/>
      <c r="BF351" s="330"/>
      <c r="BI351" s="330"/>
      <c r="BS351" s="330"/>
      <c r="CC351" s="330"/>
      <c r="CM351" s="330"/>
      <c r="CW351" s="330"/>
      <c r="DG351" s="330"/>
      <c r="DQ351" s="330"/>
      <c r="EA351" s="330"/>
      <c r="EK351" s="330"/>
      <c r="EU351" s="330"/>
      <c r="FE351" s="330"/>
      <c r="FO351" s="330"/>
      <c r="FY351" s="330"/>
      <c r="GI351" s="330"/>
      <c r="GS351" s="330"/>
      <c r="HC351" s="330"/>
      <c r="HM351" s="330"/>
      <c r="HW351" s="330"/>
    </row>
    <row r="352" s="3" customFormat="true" x14ac:dyDescent="0.25">
      <c r="A352" s="330"/>
      <c r="K352" s="330"/>
      <c r="U352" s="330"/>
      <c r="AE352" s="330"/>
      <c r="AO352" s="330"/>
      <c r="AY352" s="330"/>
      <c r="AZ352" s="330"/>
      <c r="BA352" s="330"/>
      <c r="BB352" s="330"/>
      <c r="BC352" s="330"/>
      <c r="BD352" s="330"/>
      <c r="BE352" s="330"/>
      <c r="BF352" s="330"/>
      <c r="BI352" s="330"/>
      <c r="BS352" s="330"/>
      <c r="CC352" s="330"/>
      <c r="CM352" s="330"/>
      <c r="CW352" s="330"/>
      <c r="DG352" s="330"/>
      <c r="DQ352" s="330"/>
      <c r="EA352" s="330"/>
      <c r="EK352" s="330"/>
      <c r="EU352" s="330"/>
      <c r="FE352" s="330"/>
      <c r="FO352" s="330"/>
      <c r="FY352" s="330"/>
      <c r="GI352" s="330"/>
      <c r="GS352" s="330"/>
      <c r="HC352" s="330"/>
      <c r="HM352" s="330"/>
      <c r="HW352" s="330"/>
    </row>
    <row r="353" s="3" customFormat="true" x14ac:dyDescent="0.25">
      <c r="A353" s="330"/>
      <c r="K353" s="330"/>
      <c r="U353" s="330"/>
      <c r="AE353" s="330"/>
      <c r="AO353" s="330"/>
      <c r="AY353" s="330"/>
      <c r="AZ353" s="330"/>
      <c r="BA353" s="330"/>
      <c r="BB353" s="330"/>
      <c r="BC353" s="330"/>
      <c r="BD353" s="330"/>
      <c r="BE353" s="330"/>
      <c r="BF353" s="330"/>
      <c r="BI353" s="330"/>
      <c r="BS353" s="330"/>
      <c r="CC353" s="330"/>
      <c r="CM353" s="330"/>
      <c r="CW353" s="330"/>
      <c r="DG353" s="330"/>
      <c r="DQ353" s="330"/>
      <c r="EA353" s="330"/>
      <c r="EK353" s="330"/>
      <c r="EU353" s="330"/>
      <c r="FE353" s="330"/>
      <c r="FO353" s="330"/>
      <c r="FY353" s="330"/>
      <c r="GI353" s="330"/>
      <c r="GS353" s="330"/>
      <c r="HC353" s="330"/>
      <c r="HM353" s="330"/>
      <c r="HW353" s="330"/>
    </row>
    <row r="354" s="3" customFormat="true" x14ac:dyDescent="0.25">
      <c r="A354" s="330"/>
      <c r="K354" s="330"/>
      <c r="U354" s="330"/>
      <c r="AE354" s="330"/>
      <c r="AO354" s="330"/>
      <c r="AY354" s="330"/>
      <c r="AZ354" s="330"/>
      <c r="BA354" s="330"/>
      <c r="BB354" s="330"/>
      <c r="BC354" s="330"/>
      <c r="BD354" s="330"/>
      <c r="BE354" s="330"/>
      <c r="BF354" s="330"/>
      <c r="BI354" s="330"/>
      <c r="BS354" s="330"/>
      <c r="CC354" s="330"/>
      <c r="CM354" s="330"/>
      <c r="CW354" s="330"/>
      <c r="DG354" s="330"/>
      <c r="DQ354" s="330"/>
      <c r="EA354" s="330"/>
      <c r="EK354" s="330"/>
      <c r="EU354" s="330"/>
      <c r="FE354" s="330"/>
      <c r="FO354" s="330"/>
      <c r="FY354" s="330"/>
      <c r="GI354" s="330"/>
      <c r="GS354" s="330"/>
      <c r="HC354" s="330"/>
      <c r="HM354" s="330"/>
      <c r="HW354" s="330"/>
    </row>
    <row r="355" s="3" customFormat="true" x14ac:dyDescent="0.25">
      <c r="A355" s="330"/>
      <c r="K355" s="330"/>
      <c r="U355" s="330"/>
      <c r="AE355" s="330"/>
      <c r="AO355" s="330"/>
      <c r="AY355" s="330"/>
      <c r="AZ355" s="330"/>
      <c r="BA355" s="330"/>
      <c r="BB355" s="330"/>
      <c r="BC355" s="330"/>
      <c r="BD355" s="330"/>
      <c r="BE355" s="330"/>
      <c r="BF355" s="330"/>
      <c r="BI355" s="330"/>
      <c r="BS355" s="330"/>
      <c r="CC355" s="330"/>
      <c r="CM355" s="330"/>
      <c r="CW355" s="330"/>
      <c r="DG355" s="330"/>
      <c r="DQ355" s="330"/>
      <c r="EA355" s="330"/>
      <c r="EK355" s="330"/>
      <c r="EU355" s="330"/>
      <c r="FE355" s="330"/>
      <c r="FO355" s="330"/>
      <c r="FY355" s="330"/>
      <c r="GI355" s="330"/>
      <c r="GS355" s="330"/>
      <c r="HC355" s="330"/>
      <c r="HM355" s="330"/>
      <c r="HW355" s="330"/>
    </row>
    <row r="356" s="3" customFormat="true" x14ac:dyDescent="0.25">
      <c r="A356" s="330"/>
      <c r="K356" s="330"/>
      <c r="U356" s="330"/>
      <c r="AE356" s="330"/>
      <c r="AO356" s="330"/>
      <c r="AY356" s="330"/>
      <c r="AZ356" s="330"/>
      <c r="BA356" s="330"/>
      <c r="BB356" s="330"/>
      <c r="BC356" s="330"/>
      <c r="BD356" s="330"/>
      <c r="BE356" s="330"/>
      <c r="BF356" s="330"/>
      <c r="BI356" s="330"/>
      <c r="BS356" s="330"/>
      <c r="CC356" s="330"/>
      <c r="CM356" s="330"/>
      <c r="CW356" s="330"/>
      <c r="DG356" s="330"/>
      <c r="DQ356" s="330"/>
      <c r="EA356" s="330"/>
      <c r="EK356" s="330"/>
      <c r="EU356" s="330"/>
      <c r="FE356" s="330"/>
      <c r="FO356" s="330"/>
      <c r="FY356" s="330"/>
      <c r="GI356" s="330"/>
      <c r="GS356" s="330"/>
      <c r="HC356" s="330"/>
      <c r="HM356" s="330"/>
      <c r="HW356" s="330"/>
    </row>
    <row r="357" s="3" customFormat="true" x14ac:dyDescent="0.25">
      <c r="A357" s="330"/>
      <c r="K357" s="330"/>
      <c r="U357" s="330"/>
      <c r="AE357" s="330"/>
      <c r="AO357" s="330"/>
      <c r="AY357" s="330"/>
      <c r="AZ357" s="330"/>
      <c r="BA357" s="330"/>
      <c r="BB357" s="330"/>
      <c r="BC357" s="330"/>
      <c r="BD357" s="330"/>
      <c r="BE357" s="330"/>
      <c r="BF357" s="330"/>
      <c r="BI357" s="330"/>
      <c r="BS357" s="330"/>
      <c r="CC357" s="330"/>
      <c r="CM357" s="330"/>
      <c r="CW357" s="330"/>
      <c r="DG357" s="330"/>
      <c r="DQ357" s="330"/>
      <c r="EA357" s="330"/>
      <c r="EK357" s="330"/>
      <c r="EU357" s="330"/>
      <c r="FE357" s="330"/>
      <c r="FO357" s="330"/>
      <c r="FY357" s="330"/>
      <c r="GI357" s="330"/>
      <c r="GS357" s="330"/>
      <c r="HC357" s="330"/>
      <c r="HM357" s="330"/>
      <c r="HW357" s="330"/>
    </row>
    <row r="358" s="3" customFormat="true" x14ac:dyDescent="0.25">
      <c r="A358" s="330"/>
      <c r="K358" s="330"/>
      <c r="U358" s="330"/>
      <c r="AE358" s="330"/>
      <c r="AO358" s="330"/>
      <c r="AY358" s="330"/>
      <c r="AZ358" s="330"/>
      <c r="BA358" s="330"/>
      <c r="BB358" s="330"/>
      <c r="BC358" s="330"/>
      <c r="BD358" s="330"/>
      <c r="BE358" s="330"/>
      <c r="BF358" s="330"/>
      <c r="BI358" s="330"/>
      <c r="BS358" s="330"/>
      <c r="CC358" s="330"/>
      <c r="CM358" s="330"/>
      <c r="CW358" s="330"/>
      <c r="DG358" s="330"/>
      <c r="DQ358" s="330"/>
      <c r="EA358" s="330"/>
      <c r="EK358" s="330"/>
      <c r="EU358" s="330"/>
      <c r="FE358" s="330"/>
      <c r="FO358" s="330"/>
      <c r="FY358" s="330"/>
      <c r="GI358" s="330"/>
      <c r="GS358" s="330"/>
      <c r="HC358" s="330"/>
      <c r="HM358" s="330"/>
      <c r="HW358" s="330"/>
    </row>
    <row r="359" s="3" customFormat="true" x14ac:dyDescent="0.25">
      <c r="A359" s="330"/>
      <c r="K359" s="330"/>
      <c r="U359" s="330"/>
      <c r="AE359" s="330"/>
      <c r="AO359" s="330"/>
      <c r="AY359" s="330"/>
      <c r="AZ359" s="330"/>
      <c r="BA359" s="330"/>
      <c r="BB359" s="330"/>
      <c r="BC359" s="330"/>
      <c r="BD359" s="330"/>
      <c r="BE359" s="330"/>
      <c r="BF359" s="330"/>
      <c r="BI359" s="330"/>
      <c r="BS359" s="330"/>
      <c r="CC359" s="330"/>
      <c r="CM359" s="330"/>
      <c r="CW359" s="330"/>
      <c r="DG359" s="330"/>
      <c r="DQ359" s="330"/>
      <c r="EA359" s="330"/>
      <c r="EK359" s="330"/>
      <c r="EU359" s="330"/>
      <c r="FE359" s="330"/>
      <c r="FO359" s="330"/>
      <c r="FY359" s="330"/>
      <c r="GI359" s="330"/>
      <c r="GS359" s="330"/>
      <c r="HC359" s="330"/>
      <c r="HM359" s="330"/>
      <c r="HW359" s="330"/>
    </row>
    <row r="360" s="3" customFormat="true" x14ac:dyDescent="0.25">
      <c r="A360" s="330"/>
      <c r="K360" s="330"/>
      <c r="U360" s="330"/>
      <c r="AE360" s="330"/>
      <c r="AO360" s="330"/>
      <c r="AY360" s="330"/>
      <c r="AZ360" s="330"/>
      <c r="BA360" s="330"/>
      <c r="BB360" s="330"/>
      <c r="BC360" s="330"/>
      <c r="BD360" s="330"/>
      <c r="BE360" s="330"/>
      <c r="BF360" s="330"/>
      <c r="BI360" s="330"/>
      <c r="BS360" s="330"/>
      <c r="CC360" s="330"/>
      <c r="CM360" s="330"/>
      <c r="CW360" s="330"/>
      <c r="DG360" s="330"/>
      <c r="DQ360" s="330"/>
      <c r="EA360" s="330"/>
      <c r="EK360" s="330"/>
      <c r="EU360" s="330"/>
      <c r="FE360" s="330"/>
      <c r="FO360" s="330"/>
      <c r="FY360" s="330"/>
      <c r="GI360" s="330"/>
      <c r="GS360" s="330"/>
      <c r="HC360" s="330"/>
      <c r="HM360" s="330"/>
      <c r="HW360" s="330"/>
    </row>
    <row r="361" s="3" customFormat="true" x14ac:dyDescent="0.25">
      <c r="A361" s="330"/>
      <c r="K361" s="330"/>
      <c r="U361" s="330"/>
      <c r="AE361" s="330"/>
      <c r="AO361" s="330"/>
      <c r="AY361" s="330"/>
      <c r="AZ361" s="330"/>
      <c r="BA361" s="330"/>
      <c r="BB361" s="330"/>
      <c r="BC361" s="330"/>
      <c r="BD361" s="330"/>
      <c r="BE361" s="330"/>
      <c r="BF361" s="330"/>
      <c r="BI361" s="330"/>
      <c r="BS361" s="330"/>
      <c r="CC361" s="330"/>
      <c r="CM361" s="330"/>
      <c r="CW361" s="330"/>
      <c r="DG361" s="330"/>
      <c r="DQ361" s="330"/>
      <c r="EA361" s="330"/>
      <c r="EK361" s="330"/>
      <c r="EU361" s="330"/>
      <c r="FE361" s="330"/>
      <c r="FO361" s="330"/>
      <c r="FY361" s="330"/>
      <c r="GI361" s="330"/>
      <c r="GS361" s="330"/>
      <c r="HC361" s="330"/>
      <c r="HM361" s="330"/>
      <c r="HW361" s="330"/>
    </row>
    <row r="362" s="3" customFormat="true" x14ac:dyDescent="0.25">
      <c r="A362" s="330"/>
      <c r="K362" s="330"/>
      <c r="U362" s="330"/>
      <c r="AE362" s="330"/>
      <c r="AO362" s="330"/>
      <c r="AY362" s="330"/>
      <c r="AZ362" s="330"/>
      <c r="BA362" s="330"/>
      <c r="BB362" s="330"/>
      <c r="BC362" s="330"/>
      <c r="BD362" s="330"/>
      <c r="BE362" s="330"/>
      <c r="BF362" s="330"/>
      <c r="BI362" s="330"/>
      <c r="BS362" s="330"/>
      <c r="CC362" s="330"/>
      <c r="CM362" s="330"/>
      <c r="CW362" s="330"/>
      <c r="DG362" s="330"/>
      <c r="DQ362" s="330"/>
      <c r="EA362" s="330"/>
      <c r="EK362" s="330"/>
      <c r="EU362" s="330"/>
      <c r="FE362" s="330"/>
      <c r="FO362" s="330"/>
      <c r="FY362" s="330"/>
      <c r="GI362" s="330"/>
      <c r="GS362" s="330"/>
      <c r="HC362" s="330"/>
      <c r="HM362" s="330"/>
      <c r="HW362" s="330"/>
    </row>
    <row r="363" s="3" customFormat="true" x14ac:dyDescent="0.25">
      <c r="A363" s="330"/>
      <c r="K363" s="330"/>
      <c r="U363" s="330"/>
      <c r="AE363" s="330"/>
      <c r="AO363" s="330"/>
      <c r="AY363" s="330"/>
      <c r="AZ363" s="330"/>
      <c r="BA363" s="330"/>
      <c r="BB363" s="330"/>
      <c r="BC363" s="330"/>
      <c r="BD363" s="330"/>
      <c r="BE363" s="330"/>
      <c r="BF363" s="330"/>
      <c r="BI363" s="330"/>
      <c r="BS363" s="330"/>
      <c r="CC363" s="330"/>
      <c r="CM363" s="330"/>
      <c r="CW363" s="330"/>
      <c r="DG363" s="330"/>
      <c r="DQ363" s="330"/>
      <c r="EA363" s="330"/>
      <c r="EK363" s="330"/>
      <c r="EU363" s="330"/>
      <c r="FE363" s="330"/>
      <c r="FO363" s="330"/>
      <c r="FY363" s="330"/>
      <c r="GI363" s="330"/>
      <c r="GS363" s="330"/>
      <c r="HC363" s="330"/>
      <c r="HM363" s="330"/>
      <c r="HW363" s="330"/>
    </row>
    <row r="364" s="3" customFormat="true" x14ac:dyDescent="0.25">
      <c r="A364" s="330"/>
      <c r="K364" s="330"/>
      <c r="U364" s="330"/>
      <c r="AE364" s="330"/>
      <c r="AO364" s="330"/>
      <c r="AY364" s="330"/>
      <c r="AZ364" s="330"/>
      <c r="BA364" s="330"/>
      <c r="BB364" s="330"/>
      <c r="BC364" s="330"/>
      <c r="BD364" s="330"/>
      <c r="BE364" s="330"/>
      <c r="BF364" s="330"/>
      <c r="BI364" s="330"/>
      <c r="BS364" s="330"/>
      <c r="CC364" s="330"/>
      <c r="CM364" s="330"/>
      <c r="CW364" s="330"/>
      <c r="DG364" s="330"/>
      <c r="DQ364" s="330"/>
      <c r="EA364" s="330"/>
      <c r="EK364" s="330"/>
      <c r="EU364" s="330"/>
      <c r="FE364" s="330"/>
      <c r="FO364" s="330"/>
      <c r="FY364" s="330"/>
      <c r="GI364" s="330"/>
      <c r="GS364" s="330"/>
      <c r="HC364" s="330"/>
      <c r="HM364" s="330"/>
      <c r="HW364" s="330"/>
    </row>
    <row r="365" s="3" customFormat="true" x14ac:dyDescent="0.25">
      <c r="A365" s="330"/>
      <c r="K365" s="330"/>
      <c r="U365" s="330"/>
      <c r="AE365" s="330"/>
      <c r="AO365" s="330"/>
      <c r="AY365" s="330"/>
      <c r="AZ365" s="330"/>
      <c r="BA365" s="330"/>
      <c r="BB365" s="330"/>
      <c r="BC365" s="330"/>
      <c r="BD365" s="330"/>
      <c r="BE365" s="330"/>
      <c r="BF365" s="330"/>
      <c r="BI365" s="330"/>
      <c r="BS365" s="330"/>
      <c r="CC365" s="330"/>
      <c r="CM365" s="330"/>
      <c r="CW365" s="330"/>
      <c r="DG365" s="330"/>
      <c r="DQ365" s="330"/>
      <c r="EA365" s="330"/>
      <c r="EK365" s="330"/>
      <c r="EU365" s="330"/>
      <c r="FE365" s="330"/>
      <c r="FO365" s="330"/>
      <c r="FY365" s="330"/>
      <c r="GI365" s="330"/>
      <c r="GS365" s="330"/>
      <c r="HC365" s="330"/>
      <c r="HM365" s="330"/>
      <c r="HW365" s="330"/>
    </row>
    <row r="366" s="3" customFormat="true" x14ac:dyDescent="0.25">
      <c r="A366" s="330"/>
      <c r="K366" s="330"/>
      <c r="U366" s="330"/>
      <c r="AE366" s="330"/>
      <c r="AO366" s="330"/>
      <c r="AY366" s="330"/>
      <c r="AZ366" s="330"/>
      <c r="BA366" s="330"/>
      <c r="BB366" s="330"/>
      <c r="BC366" s="330"/>
      <c r="BD366" s="330"/>
      <c r="BE366" s="330"/>
      <c r="BF366" s="330"/>
      <c r="BI366" s="330"/>
      <c r="BS366" s="330"/>
      <c r="CC366" s="330"/>
      <c r="CM366" s="330"/>
      <c r="CW366" s="330"/>
      <c r="DG366" s="330"/>
      <c r="DQ366" s="330"/>
      <c r="EA366" s="330"/>
      <c r="EK366" s="330"/>
      <c r="EU366" s="330"/>
      <c r="FE366" s="330"/>
      <c r="FO366" s="330"/>
      <c r="FY366" s="330"/>
      <c r="GI366" s="330"/>
      <c r="GS366" s="330"/>
      <c r="HC366" s="330"/>
      <c r="HM366" s="330"/>
      <c r="HW366" s="330"/>
    </row>
    <row r="367" s="3" customFormat="true" x14ac:dyDescent="0.25">
      <c r="A367" s="330"/>
      <c r="K367" s="330"/>
      <c r="U367" s="330"/>
      <c r="AE367" s="330"/>
      <c r="AO367" s="330"/>
      <c r="AY367" s="330"/>
      <c r="AZ367" s="330"/>
      <c r="BA367" s="330"/>
      <c r="BB367" s="330"/>
      <c r="BC367" s="330"/>
      <c r="BD367" s="330"/>
      <c r="BE367" s="330"/>
      <c r="BF367" s="330"/>
      <c r="BI367" s="330"/>
      <c r="BS367" s="330"/>
      <c r="CC367" s="330"/>
      <c r="CM367" s="330"/>
      <c r="CW367" s="330"/>
      <c r="DG367" s="330"/>
      <c r="DQ367" s="330"/>
      <c r="EA367" s="330"/>
      <c r="EK367" s="330"/>
      <c r="EU367" s="330"/>
      <c r="FE367" s="330"/>
      <c r="FO367" s="330"/>
      <c r="FY367" s="330"/>
      <c r="GI367" s="330"/>
      <c r="GS367" s="330"/>
      <c r="HC367" s="330"/>
      <c r="HM367" s="330"/>
      <c r="HW367" s="330"/>
    </row>
    <row r="368" s="3" customFormat="true" x14ac:dyDescent="0.25">
      <c r="A368" s="330"/>
      <c r="K368" s="330"/>
      <c r="U368" s="330"/>
      <c r="AE368" s="330"/>
      <c r="AO368" s="330"/>
      <c r="AY368" s="330"/>
      <c r="AZ368" s="330"/>
      <c r="BA368" s="330"/>
      <c r="BB368" s="330"/>
      <c r="BC368" s="330"/>
      <c r="BD368" s="330"/>
      <c r="BE368" s="330"/>
      <c r="BF368" s="330"/>
      <c r="BI368" s="330"/>
      <c r="BS368" s="330"/>
      <c r="CC368" s="330"/>
      <c r="CM368" s="330"/>
      <c r="CW368" s="330"/>
      <c r="DG368" s="330"/>
      <c r="DQ368" s="330"/>
      <c r="EA368" s="330"/>
      <c r="EK368" s="330"/>
      <c r="EU368" s="330"/>
      <c r="FE368" s="330"/>
      <c r="FO368" s="330"/>
      <c r="FY368" s="330"/>
      <c r="GI368" s="330"/>
      <c r="GS368" s="330"/>
      <c r="HC368" s="330"/>
      <c r="HM368" s="330"/>
      <c r="HW368" s="330"/>
    </row>
    <row r="369" s="3" customFormat="true" x14ac:dyDescent="0.25">
      <c r="A369" s="330"/>
      <c r="K369" s="330"/>
      <c r="U369" s="330"/>
      <c r="AE369" s="330"/>
      <c r="AO369" s="330"/>
      <c r="AY369" s="330"/>
      <c r="AZ369" s="330"/>
      <c r="BA369" s="330"/>
      <c r="BB369" s="330"/>
      <c r="BC369" s="330"/>
      <c r="BD369" s="330"/>
      <c r="BE369" s="330"/>
      <c r="BF369" s="330"/>
      <c r="BI369" s="330"/>
      <c r="BS369" s="330"/>
      <c r="CC369" s="330"/>
      <c r="CM369" s="330"/>
      <c r="CW369" s="330"/>
      <c r="DG369" s="330"/>
      <c r="DQ369" s="330"/>
      <c r="EA369" s="330"/>
      <c r="EK369" s="330"/>
      <c r="EU369" s="330"/>
      <c r="FE369" s="330"/>
      <c r="FO369" s="330"/>
      <c r="FY369" s="330"/>
      <c r="GI369" s="330"/>
      <c r="GS369" s="330"/>
      <c r="HC369" s="330"/>
      <c r="HM369" s="330"/>
      <c r="HW369" s="330"/>
    </row>
    <row r="370" s="3" customFormat="true" x14ac:dyDescent="0.25">
      <c r="A370" s="330"/>
      <c r="K370" s="330"/>
      <c r="U370" s="330"/>
      <c r="AE370" s="330"/>
      <c r="AO370" s="330"/>
      <c r="AY370" s="330"/>
      <c r="AZ370" s="330"/>
      <c r="BA370" s="330"/>
      <c r="BB370" s="330"/>
      <c r="BC370" s="330"/>
      <c r="BD370" s="330"/>
      <c r="BE370" s="330"/>
      <c r="BF370" s="330"/>
      <c r="BI370" s="330"/>
      <c r="BS370" s="330"/>
      <c r="CC370" s="330"/>
      <c r="CM370" s="330"/>
      <c r="CW370" s="330"/>
      <c r="DG370" s="330"/>
      <c r="DQ370" s="330"/>
      <c r="EA370" s="330"/>
      <c r="EK370" s="330"/>
      <c r="EU370" s="330"/>
      <c r="FE370" s="330"/>
      <c r="FO370" s="330"/>
      <c r="FY370" s="330"/>
      <c r="GI370" s="330"/>
      <c r="GS370" s="330"/>
      <c r="HC370" s="330"/>
      <c r="HM370" s="330"/>
      <c r="HW370" s="330"/>
    </row>
    <row r="371" s="3" customFormat="true" x14ac:dyDescent="0.25">
      <c r="A371" s="330"/>
      <c r="K371" s="330"/>
      <c r="U371" s="330"/>
      <c r="AE371" s="330"/>
      <c r="AO371" s="330"/>
      <c r="AY371" s="330"/>
      <c r="AZ371" s="330"/>
      <c r="BA371" s="330"/>
      <c r="BB371" s="330"/>
      <c r="BC371" s="330"/>
      <c r="BD371" s="330"/>
      <c r="BE371" s="330"/>
      <c r="BF371" s="330"/>
      <c r="BI371" s="330"/>
      <c r="BS371" s="330"/>
      <c r="CC371" s="330"/>
      <c r="CM371" s="330"/>
      <c r="CW371" s="330"/>
      <c r="DG371" s="330"/>
      <c r="DQ371" s="330"/>
      <c r="EA371" s="330"/>
      <c r="EK371" s="330"/>
      <c r="EU371" s="330"/>
      <c r="FE371" s="330"/>
      <c r="FO371" s="330"/>
      <c r="FY371" s="330"/>
      <c r="GI371" s="330"/>
      <c r="GS371" s="330"/>
      <c r="HC371" s="330"/>
      <c r="HM371" s="330"/>
      <c r="HW371" s="330"/>
    </row>
    <row r="372" s="3" customFormat="true" x14ac:dyDescent="0.25">
      <c r="A372" s="330"/>
      <c r="K372" s="330"/>
      <c r="U372" s="330"/>
      <c r="AE372" s="330"/>
      <c r="AO372" s="330"/>
      <c r="AY372" s="330"/>
      <c r="AZ372" s="330"/>
      <c r="BA372" s="330"/>
      <c r="BB372" s="330"/>
      <c r="BC372" s="330"/>
      <c r="BD372" s="330"/>
      <c r="BE372" s="330"/>
      <c r="BF372" s="330"/>
      <c r="BI372" s="330"/>
      <c r="BS372" s="330"/>
      <c r="CC372" s="330"/>
      <c r="CM372" s="330"/>
      <c r="CW372" s="330"/>
      <c r="DG372" s="330"/>
      <c r="DQ372" s="330"/>
      <c r="EA372" s="330"/>
      <c r="EK372" s="330"/>
      <c r="EU372" s="330"/>
      <c r="FE372" s="330"/>
      <c r="FO372" s="330"/>
      <c r="FY372" s="330"/>
      <c r="GI372" s="330"/>
      <c r="GS372" s="330"/>
      <c r="HC372" s="330"/>
      <c r="HM372" s="330"/>
      <c r="HW372" s="330"/>
    </row>
    <row r="373" s="3" customFormat="true" x14ac:dyDescent="0.25">
      <c r="A373" s="330"/>
      <c r="K373" s="330"/>
      <c r="U373" s="330"/>
      <c r="AE373" s="330"/>
      <c r="AO373" s="330"/>
      <c r="AY373" s="330"/>
      <c r="AZ373" s="330"/>
      <c r="BA373" s="330"/>
      <c r="BB373" s="330"/>
      <c r="BC373" s="330"/>
      <c r="BD373" s="330"/>
      <c r="BE373" s="330"/>
      <c r="BF373" s="330"/>
      <c r="BI373" s="330"/>
      <c r="BS373" s="330"/>
      <c r="CC373" s="330"/>
      <c r="CM373" s="330"/>
      <c r="CW373" s="330"/>
      <c r="DG373" s="330"/>
      <c r="DQ373" s="330"/>
      <c r="EA373" s="330"/>
      <c r="EK373" s="330"/>
      <c r="EU373" s="330"/>
      <c r="FE373" s="330"/>
      <c r="FO373" s="330"/>
      <c r="FY373" s="330"/>
      <c r="GI373" s="330"/>
      <c r="GS373" s="330"/>
      <c r="HC373" s="330"/>
      <c r="HM373" s="330"/>
      <c r="HW373" s="330"/>
    </row>
    <row r="374" s="3" customFormat="true" x14ac:dyDescent="0.25">
      <c r="A374" s="330"/>
      <c r="K374" s="330"/>
      <c r="U374" s="330"/>
      <c r="AE374" s="330"/>
      <c r="AO374" s="330"/>
      <c r="AY374" s="330"/>
      <c r="AZ374" s="330"/>
      <c r="BA374" s="330"/>
      <c r="BB374" s="330"/>
      <c r="BC374" s="330"/>
      <c r="BD374" s="330"/>
      <c r="BE374" s="330"/>
      <c r="BF374" s="330"/>
      <c r="BI374" s="330"/>
      <c r="BS374" s="330"/>
      <c r="CC374" s="330"/>
      <c r="CM374" s="330"/>
      <c r="CW374" s="330"/>
      <c r="DG374" s="330"/>
      <c r="DQ374" s="330"/>
      <c r="EA374" s="330"/>
      <c r="EK374" s="330"/>
      <c r="EU374" s="330"/>
      <c r="FE374" s="330"/>
      <c r="FO374" s="330"/>
      <c r="FY374" s="330"/>
      <c r="GI374" s="330"/>
      <c r="GS374" s="330"/>
      <c r="HC374" s="330"/>
      <c r="HM374" s="330"/>
      <c r="HW374" s="330"/>
    </row>
    <row r="375" s="3" customFormat="true" x14ac:dyDescent="0.25">
      <c r="A375" s="330"/>
      <c r="K375" s="330"/>
      <c r="U375" s="330"/>
      <c r="AE375" s="330"/>
      <c r="AO375" s="330"/>
      <c r="AY375" s="330"/>
      <c r="AZ375" s="330"/>
      <c r="BA375" s="330"/>
      <c r="BB375" s="330"/>
      <c r="BC375" s="330"/>
      <c r="BD375" s="330"/>
      <c r="BE375" s="330"/>
      <c r="BF375" s="330"/>
      <c r="BI375" s="330"/>
      <c r="BS375" s="330"/>
      <c r="CC375" s="330"/>
      <c r="CM375" s="330"/>
      <c r="CW375" s="330"/>
      <c r="DG375" s="330"/>
      <c r="DQ375" s="330"/>
      <c r="EA375" s="330"/>
      <c r="EK375" s="330"/>
      <c r="EU375" s="330"/>
      <c r="FE375" s="330"/>
      <c r="FO375" s="330"/>
      <c r="FY375" s="330"/>
      <c r="GI375" s="330"/>
      <c r="GS375" s="330"/>
      <c r="HC375" s="330"/>
      <c r="HM375" s="330"/>
      <c r="HW375" s="330"/>
    </row>
    <row r="376" s="3" customFormat="true" x14ac:dyDescent="0.25">
      <c r="A376" s="330"/>
      <c r="K376" s="330"/>
      <c r="U376" s="330"/>
      <c r="AE376" s="330"/>
      <c r="AO376" s="330"/>
      <c r="AY376" s="330"/>
      <c r="AZ376" s="330"/>
      <c r="BA376" s="330"/>
      <c r="BB376" s="330"/>
      <c r="BC376" s="330"/>
      <c r="BD376" s="330"/>
      <c r="BE376" s="330"/>
      <c r="BF376" s="330"/>
      <c r="BI376" s="330"/>
      <c r="BS376" s="330"/>
      <c r="CC376" s="330"/>
      <c r="CM376" s="330"/>
      <c r="CW376" s="330"/>
      <c r="DG376" s="330"/>
      <c r="DQ376" s="330"/>
      <c r="EA376" s="330"/>
      <c r="EK376" s="330"/>
      <c r="EU376" s="330"/>
      <c r="FE376" s="330"/>
      <c r="FO376" s="330"/>
      <c r="FY376" s="330"/>
      <c r="GI376" s="330"/>
      <c r="GS376" s="330"/>
      <c r="HC376" s="330"/>
      <c r="HM376" s="330"/>
      <c r="HW376" s="330"/>
    </row>
    <row r="377" s="3" customFormat="true" x14ac:dyDescent="0.25">
      <c r="A377" s="330"/>
      <c r="K377" s="330"/>
      <c r="U377" s="330"/>
      <c r="AE377" s="330"/>
      <c r="AO377" s="330"/>
      <c r="AY377" s="330"/>
      <c r="AZ377" s="330"/>
      <c r="BA377" s="330"/>
      <c r="BB377" s="330"/>
      <c r="BC377" s="330"/>
      <c r="BD377" s="330"/>
      <c r="BE377" s="330"/>
      <c r="BF377" s="330"/>
      <c r="BI377" s="330"/>
      <c r="BS377" s="330"/>
      <c r="CC377" s="330"/>
      <c r="CM377" s="330"/>
      <c r="CW377" s="330"/>
      <c r="DG377" s="330"/>
      <c r="DQ377" s="330"/>
      <c r="EA377" s="330"/>
      <c r="EK377" s="330"/>
      <c r="EU377" s="330"/>
      <c r="FE377" s="330"/>
      <c r="FO377" s="330"/>
      <c r="FY377" s="330"/>
      <c r="GI377" s="330"/>
      <c r="GS377" s="330"/>
      <c r="HC377" s="330"/>
      <c r="HM377" s="330"/>
      <c r="HW377" s="330"/>
    </row>
    <row r="378" s="3" customFormat="true" x14ac:dyDescent="0.25">
      <c r="A378" s="330"/>
      <c r="K378" s="330"/>
      <c r="U378" s="330"/>
      <c r="AE378" s="330"/>
      <c r="AO378" s="330"/>
      <c r="AY378" s="330"/>
      <c r="AZ378" s="330"/>
      <c r="BA378" s="330"/>
      <c r="BB378" s="330"/>
      <c r="BC378" s="330"/>
      <c r="BD378" s="330"/>
      <c r="BE378" s="330"/>
      <c r="BF378" s="330"/>
      <c r="BI378" s="330"/>
      <c r="BS378" s="330"/>
      <c r="CC378" s="330"/>
      <c r="CM378" s="330"/>
      <c r="CW378" s="330"/>
      <c r="DG378" s="330"/>
      <c r="DQ378" s="330"/>
      <c r="EA378" s="330"/>
      <c r="EK378" s="330"/>
      <c r="EU378" s="330"/>
      <c r="FE378" s="330"/>
      <c r="FO378" s="330"/>
      <c r="FY378" s="330"/>
      <c r="GI378" s="330"/>
      <c r="GS378" s="330"/>
      <c r="HC378" s="330"/>
      <c r="HM378" s="330"/>
      <c r="HW378" s="330"/>
    </row>
    <row r="379" s="3" customFormat="true" x14ac:dyDescent="0.25">
      <c r="A379" s="330"/>
      <c r="K379" s="330"/>
      <c r="U379" s="330"/>
      <c r="AE379" s="330"/>
      <c r="AO379" s="330"/>
      <c r="AY379" s="330"/>
      <c r="AZ379" s="330"/>
      <c r="BA379" s="330"/>
      <c r="BB379" s="330"/>
      <c r="BC379" s="330"/>
      <c r="BD379" s="330"/>
      <c r="BE379" s="330"/>
      <c r="BF379" s="330"/>
      <c r="BI379" s="330"/>
      <c r="BS379" s="330"/>
      <c r="CC379" s="330"/>
      <c r="CM379" s="330"/>
      <c r="CW379" s="330"/>
      <c r="DG379" s="330"/>
      <c r="DQ379" s="330"/>
      <c r="EA379" s="330"/>
      <c r="EK379" s="330"/>
      <c r="EU379" s="330"/>
      <c r="FE379" s="330"/>
      <c r="FO379" s="330"/>
      <c r="FY379" s="330"/>
      <c r="GI379" s="330"/>
      <c r="GS379" s="330"/>
      <c r="HC379" s="330"/>
      <c r="HM379" s="330"/>
      <c r="HW379" s="330"/>
    </row>
    <row r="380" s="3" customFormat="true" x14ac:dyDescent="0.25">
      <c r="A380" s="330"/>
      <c r="K380" s="330"/>
      <c r="U380" s="330"/>
      <c r="AE380" s="330"/>
      <c r="AO380" s="330"/>
      <c r="AY380" s="330"/>
      <c r="AZ380" s="330"/>
      <c r="BA380" s="330"/>
      <c r="BB380" s="330"/>
      <c r="BC380" s="330"/>
      <c r="BD380" s="330"/>
      <c r="BE380" s="330"/>
      <c r="BF380" s="330"/>
      <c r="BI380" s="330"/>
      <c r="BS380" s="330"/>
      <c r="CC380" s="330"/>
      <c r="CM380" s="330"/>
      <c r="CW380" s="330"/>
      <c r="DG380" s="330"/>
      <c r="DQ380" s="330"/>
      <c r="EA380" s="330"/>
      <c r="EK380" s="330"/>
      <c r="EU380" s="330"/>
      <c r="FE380" s="330"/>
      <c r="FO380" s="330"/>
      <c r="FY380" s="330"/>
      <c r="GI380" s="330"/>
      <c r="GS380" s="330"/>
      <c r="HC380" s="330"/>
      <c r="HM380" s="330"/>
      <c r="HW380" s="330"/>
    </row>
    <row r="381" s="3" customFormat="true" x14ac:dyDescent="0.25">
      <c r="A381" s="330"/>
      <c r="K381" s="330"/>
      <c r="U381" s="330"/>
      <c r="AE381" s="330"/>
      <c r="AO381" s="330"/>
      <c r="AY381" s="330"/>
      <c r="AZ381" s="330"/>
      <c r="BA381" s="330"/>
      <c r="BB381" s="330"/>
      <c r="BC381" s="330"/>
      <c r="BD381" s="330"/>
      <c r="BE381" s="330"/>
      <c r="BF381" s="330"/>
      <c r="BI381" s="330"/>
      <c r="BS381" s="330"/>
      <c r="CC381" s="330"/>
      <c r="CM381" s="330"/>
      <c r="CW381" s="330"/>
      <c r="DG381" s="330"/>
      <c r="DQ381" s="330"/>
      <c r="EA381" s="330"/>
      <c r="EK381" s="330"/>
      <c r="EU381" s="330"/>
      <c r="FE381" s="330"/>
      <c r="FO381" s="330"/>
      <c r="FY381" s="330"/>
      <c r="GI381" s="330"/>
      <c r="GS381" s="330"/>
      <c r="HC381" s="330"/>
      <c r="HM381" s="330"/>
      <c r="HW381" s="330"/>
    </row>
    <row r="382" s="3" customFormat="true" x14ac:dyDescent="0.25">
      <c r="A382" s="330"/>
      <c r="K382" s="330"/>
      <c r="U382" s="330"/>
      <c r="AE382" s="330"/>
      <c r="AO382" s="330"/>
      <c r="AY382" s="330"/>
      <c r="AZ382" s="330"/>
      <c r="BA382" s="330"/>
      <c r="BB382" s="330"/>
      <c r="BC382" s="330"/>
      <c r="BD382" s="330"/>
      <c r="BE382" s="330"/>
      <c r="BF382" s="330"/>
      <c r="BI382" s="330"/>
      <c r="BS382" s="330"/>
      <c r="CC382" s="330"/>
      <c r="CM382" s="330"/>
      <c r="CW382" s="330"/>
      <c r="DG382" s="330"/>
      <c r="DQ382" s="330"/>
      <c r="EA382" s="330"/>
      <c r="EK382" s="330"/>
      <c r="EU382" s="330"/>
      <c r="FE382" s="330"/>
      <c r="FO382" s="330"/>
      <c r="FY382" s="330"/>
      <c r="GI382" s="330"/>
      <c r="GS382" s="330"/>
      <c r="HC382" s="330"/>
      <c r="HM382" s="330"/>
      <c r="HW382" s="330"/>
    </row>
    <row r="383" s="3" customFormat="true" x14ac:dyDescent="0.25">
      <c r="A383" s="330"/>
      <c r="K383" s="330"/>
      <c r="U383" s="330"/>
      <c r="AE383" s="330"/>
      <c r="AO383" s="330"/>
      <c r="AY383" s="330"/>
      <c r="AZ383" s="330"/>
      <c r="BA383" s="330"/>
      <c r="BB383" s="330"/>
      <c r="BC383" s="330"/>
      <c r="BD383" s="330"/>
      <c r="BE383" s="330"/>
      <c r="BF383" s="330"/>
      <c r="BI383" s="330"/>
      <c r="BS383" s="330"/>
      <c r="CC383" s="330"/>
      <c r="CM383" s="330"/>
      <c r="CW383" s="330"/>
      <c r="DG383" s="330"/>
      <c r="DQ383" s="330"/>
      <c r="EA383" s="330"/>
      <c r="EK383" s="330"/>
      <c r="EU383" s="330"/>
      <c r="FE383" s="330"/>
      <c r="FO383" s="330"/>
      <c r="FY383" s="330"/>
      <c r="GI383" s="330"/>
      <c r="GS383" s="330"/>
      <c r="HC383" s="330"/>
      <c r="HM383" s="330"/>
      <c r="HW383" s="330"/>
    </row>
    <row r="384" s="3" customFormat="true" x14ac:dyDescent="0.25">
      <c r="A384" s="330"/>
      <c r="K384" s="330"/>
      <c r="U384" s="330"/>
      <c r="AE384" s="330"/>
      <c r="AO384" s="330"/>
      <c r="AY384" s="330"/>
      <c r="AZ384" s="330"/>
      <c r="BA384" s="330"/>
      <c r="BB384" s="330"/>
      <c r="BC384" s="330"/>
      <c r="BD384" s="330"/>
      <c r="BE384" s="330"/>
      <c r="BF384" s="330"/>
      <c r="BI384" s="330"/>
      <c r="BS384" s="330"/>
      <c r="CC384" s="330"/>
      <c r="CM384" s="330"/>
      <c r="CW384" s="330"/>
      <c r="DG384" s="330"/>
      <c r="DQ384" s="330"/>
      <c r="EA384" s="330"/>
      <c r="EK384" s="330"/>
      <c r="EU384" s="330"/>
      <c r="FE384" s="330"/>
      <c r="FO384" s="330"/>
      <c r="FY384" s="330"/>
      <c r="GI384" s="330"/>
      <c r="GS384" s="330"/>
      <c r="HC384" s="330"/>
      <c r="HM384" s="330"/>
      <c r="HW384" s="330"/>
    </row>
    <row r="385" s="3" customFormat="true" x14ac:dyDescent="0.25">
      <c r="A385" s="330"/>
      <c r="K385" s="330"/>
      <c r="U385" s="330"/>
      <c r="AE385" s="330"/>
      <c r="AO385" s="330"/>
      <c r="AY385" s="330"/>
      <c r="AZ385" s="330"/>
      <c r="BA385" s="330"/>
      <c r="BB385" s="330"/>
      <c r="BC385" s="330"/>
      <c r="BD385" s="330"/>
      <c r="BE385" s="330"/>
      <c r="BF385" s="330"/>
      <c r="BI385" s="330"/>
      <c r="BS385" s="330"/>
      <c r="CC385" s="330"/>
      <c r="CM385" s="330"/>
      <c r="CW385" s="330"/>
      <c r="DG385" s="330"/>
      <c r="DQ385" s="330"/>
      <c r="EA385" s="330"/>
      <c r="EK385" s="330"/>
      <c r="EU385" s="330"/>
      <c r="FE385" s="330"/>
      <c r="FO385" s="330"/>
      <c r="FY385" s="330"/>
      <c r="GI385" s="330"/>
      <c r="GS385" s="330"/>
      <c r="HC385" s="330"/>
      <c r="HM385" s="330"/>
      <c r="HW385" s="330"/>
    </row>
    <row r="386" s="3" customFormat="true" x14ac:dyDescent="0.25">
      <c r="A386" s="330"/>
      <c r="K386" s="330"/>
      <c r="U386" s="330"/>
      <c r="AE386" s="330"/>
      <c r="AO386" s="330"/>
      <c r="AY386" s="330"/>
      <c r="AZ386" s="330"/>
      <c r="BA386" s="330"/>
      <c r="BB386" s="330"/>
      <c r="BC386" s="330"/>
      <c r="BD386" s="330"/>
      <c r="BE386" s="330"/>
      <c r="BF386" s="330"/>
      <c r="BI386" s="330"/>
      <c r="BS386" s="330"/>
      <c r="CC386" s="330"/>
      <c r="CM386" s="330"/>
      <c r="CW386" s="330"/>
      <c r="DG386" s="330"/>
      <c r="DQ386" s="330"/>
      <c r="EA386" s="330"/>
      <c r="EK386" s="330"/>
      <c r="EU386" s="330"/>
      <c r="FE386" s="330"/>
      <c r="FO386" s="330"/>
      <c r="FY386" s="330"/>
      <c r="GI386" s="330"/>
      <c r="GS386" s="330"/>
      <c r="HC386" s="330"/>
      <c r="HM386" s="330"/>
      <c r="HW386" s="330"/>
    </row>
    <row r="387" s="3" customFormat="true" x14ac:dyDescent="0.25">
      <c r="A387" s="330"/>
      <c r="K387" s="330"/>
      <c r="U387" s="330"/>
      <c r="AE387" s="330"/>
      <c r="AO387" s="330"/>
      <c r="AY387" s="330"/>
      <c r="AZ387" s="330"/>
      <c r="BA387" s="330"/>
      <c r="BB387" s="330"/>
      <c r="BC387" s="330"/>
      <c r="BD387" s="330"/>
      <c r="BE387" s="330"/>
      <c r="BF387" s="330"/>
      <c r="BI387" s="330"/>
      <c r="BS387" s="330"/>
      <c r="CC387" s="330"/>
      <c r="CM387" s="330"/>
      <c r="CW387" s="330"/>
      <c r="DG387" s="330"/>
      <c r="DQ387" s="330"/>
      <c r="EA387" s="330"/>
      <c r="EK387" s="330"/>
      <c r="EU387" s="330"/>
      <c r="FE387" s="330"/>
      <c r="FO387" s="330"/>
      <c r="FY387" s="330"/>
      <c r="GI387" s="330"/>
      <c r="GS387" s="330"/>
      <c r="HC387" s="330"/>
      <c r="HM387" s="330"/>
      <c r="HW387" s="330"/>
    </row>
    <row r="388" s="3" customFormat="true" x14ac:dyDescent="0.25">
      <c r="A388" s="330"/>
      <c r="K388" s="330"/>
      <c r="U388" s="330"/>
      <c r="AE388" s="330"/>
      <c r="AO388" s="330"/>
      <c r="AY388" s="330"/>
      <c r="AZ388" s="330"/>
      <c r="BA388" s="330"/>
      <c r="BB388" s="330"/>
      <c r="BC388" s="330"/>
      <c r="BD388" s="330"/>
      <c r="BE388" s="330"/>
      <c r="BF388" s="330"/>
      <c r="BI388" s="330"/>
      <c r="BS388" s="330"/>
      <c r="CC388" s="330"/>
      <c r="CM388" s="330"/>
      <c r="CW388" s="330"/>
      <c r="DG388" s="330"/>
      <c r="DQ388" s="330"/>
      <c r="EA388" s="330"/>
      <c r="EK388" s="330"/>
      <c r="EU388" s="330"/>
      <c r="FE388" s="330"/>
      <c r="FO388" s="330"/>
      <c r="FY388" s="330"/>
      <c r="GI388" s="330"/>
      <c r="GS388" s="330"/>
      <c r="HC388" s="330"/>
      <c r="HM388" s="330"/>
      <c r="HW388" s="330"/>
    </row>
    <row r="389" s="3" customFormat="true" x14ac:dyDescent="0.25">
      <c r="A389" s="330"/>
      <c r="K389" s="330"/>
      <c r="U389" s="330"/>
      <c r="AE389" s="330"/>
      <c r="AO389" s="330"/>
      <c r="AY389" s="330"/>
      <c r="AZ389" s="330"/>
      <c r="BA389" s="330"/>
      <c r="BB389" s="330"/>
      <c r="BC389" s="330"/>
      <c r="BD389" s="330"/>
      <c r="BE389" s="330"/>
      <c r="BF389" s="330"/>
      <c r="BI389" s="330"/>
      <c r="BS389" s="330"/>
      <c r="CC389" s="330"/>
      <c r="CM389" s="330"/>
      <c r="CW389" s="330"/>
      <c r="DG389" s="330"/>
      <c r="DQ389" s="330"/>
      <c r="EA389" s="330"/>
      <c r="EK389" s="330"/>
      <c r="EU389" s="330"/>
      <c r="FE389" s="330"/>
      <c r="FO389" s="330"/>
      <c r="FY389" s="330"/>
      <c r="GI389" s="330"/>
      <c r="GS389" s="330"/>
      <c r="HC389" s="330"/>
      <c r="HM389" s="330"/>
      <c r="HW389" s="330"/>
    </row>
    <row r="390" s="3" customFormat="true" x14ac:dyDescent="0.25">
      <c r="A390" s="330"/>
      <c r="K390" s="330"/>
      <c r="U390" s="330"/>
      <c r="AE390" s="330"/>
      <c r="AO390" s="330"/>
      <c r="AY390" s="330"/>
      <c r="AZ390" s="330"/>
      <c r="BA390" s="330"/>
      <c r="BB390" s="330"/>
      <c r="BC390" s="330"/>
      <c r="BD390" s="330"/>
      <c r="BE390" s="330"/>
      <c r="BF390" s="330"/>
      <c r="BI390" s="330"/>
      <c r="BS390" s="330"/>
      <c r="CC390" s="330"/>
      <c r="CM390" s="330"/>
      <c r="CW390" s="330"/>
      <c r="DG390" s="330"/>
      <c r="DQ390" s="330"/>
      <c r="EA390" s="330"/>
      <c r="EK390" s="330"/>
      <c r="EU390" s="330"/>
      <c r="FE390" s="330"/>
      <c r="FO390" s="330"/>
      <c r="FY390" s="330"/>
      <c r="GI390" s="330"/>
      <c r="GS390" s="330"/>
      <c r="HC390" s="330"/>
      <c r="HM390" s="330"/>
      <c r="HW390" s="330"/>
    </row>
    <row r="391" s="3" customFormat="true" x14ac:dyDescent="0.25">
      <c r="A391" s="330"/>
      <c r="K391" s="330"/>
      <c r="U391" s="330"/>
      <c r="AE391" s="330"/>
      <c r="AO391" s="330"/>
      <c r="AY391" s="330"/>
      <c r="AZ391" s="330"/>
      <c r="BA391" s="330"/>
      <c r="BB391" s="330"/>
      <c r="BC391" s="330"/>
      <c r="BD391" s="330"/>
      <c r="BE391" s="330"/>
      <c r="BF391" s="330"/>
      <c r="BI391" s="330"/>
      <c r="BS391" s="330"/>
      <c r="CC391" s="330"/>
      <c r="CM391" s="330"/>
      <c r="CW391" s="330"/>
      <c r="DG391" s="330"/>
      <c r="DQ391" s="330"/>
      <c r="EA391" s="330"/>
      <c r="EK391" s="330"/>
      <c r="EU391" s="330"/>
      <c r="FE391" s="330"/>
      <c r="FO391" s="330"/>
      <c r="FY391" s="330"/>
      <c r="GI391" s="330"/>
      <c r="GS391" s="330"/>
      <c r="HC391" s="330"/>
      <c r="HM391" s="330"/>
      <c r="HW391" s="330"/>
    </row>
    <row r="392" s="3" customFormat="true" x14ac:dyDescent="0.25">
      <c r="A392" s="330"/>
      <c r="K392" s="330"/>
      <c r="U392" s="330"/>
      <c r="AE392" s="330"/>
      <c r="AO392" s="330"/>
      <c r="AY392" s="330"/>
      <c r="AZ392" s="330"/>
      <c r="BA392" s="330"/>
      <c r="BB392" s="330"/>
      <c r="BC392" s="330"/>
      <c r="BD392" s="330"/>
      <c r="BE392" s="330"/>
      <c r="BF392" s="330"/>
      <c r="BI392" s="330"/>
      <c r="BS392" s="330"/>
      <c r="CC392" s="330"/>
      <c r="CM392" s="330"/>
      <c r="CW392" s="330"/>
      <c r="DG392" s="330"/>
      <c r="DQ392" s="330"/>
      <c r="EA392" s="330"/>
      <c r="EK392" s="330"/>
      <c r="EU392" s="330"/>
      <c r="FE392" s="330"/>
      <c r="FO392" s="330"/>
      <c r="FY392" s="330"/>
      <c r="GI392" s="330"/>
      <c r="GS392" s="330"/>
      <c r="HC392" s="330"/>
      <c r="HM392" s="330"/>
      <c r="HW392" s="330"/>
    </row>
    <row r="393" s="3" customFormat="true" x14ac:dyDescent="0.25">
      <c r="A393" s="330"/>
      <c r="K393" s="330"/>
      <c r="U393" s="330"/>
      <c r="AE393" s="330"/>
      <c r="AO393" s="330"/>
      <c r="AY393" s="330"/>
      <c r="AZ393" s="330"/>
      <c r="BA393" s="330"/>
      <c r="BB393" s="330"/>
      <c r="BC393" s="330"/>
      <c r="BD393" s="330"/>
      <c r="BE393" s="330"/>
      <c r="BF393" s="330"/>
      <c r="BI393" s="330"/>
      <c r="BS393" s="330"/>
      <c r="CC393" s="330"/>
      <c r="CM393" s="330"/>
      <c r="CW393" s="330"/>
      <c r="DG393" s="330"/>
      <c r="DQ393" s="330"/>
      <c r="EA393" s="330"/>
      <c r="EK393" s="330"/>
      <c r="EU393" s="330"/>
      <c r="FE393" s="330"/>
      <c r="FO393" s="330"/>
      <c r="FY393" s="330"/>
      <c r="GI393" s="330"/>
      <c r="GS393" s="330"/>
      <c r="HC393" s="330"/>
      <c r="HM393" s="330"/>
      <c r="HW393" s="330"/>
    </row>
    <row r="394" s="3" customFormat="true" x14ac:dyDescent="0.25">
      <c r="A394" s="330"/>
      <c r="K394" s="330"/>
      <c r="U394" s="330"/>
      <c r="AE394" s="330"/>
      <c r="AO394" s="330"/>
      <c r="AY394" s="330"/>
      <c r="AZ394" s="330"/>
      <c r="BA394" s="330"/>
      <c r="BB394" s="330"/>
      <c r="BC394" s="330"/>
      <c r="BD394" s="330"/>
      <c r="BE394" s="330"/>
      <c r="BF394" s="330"/>
      <c r="BI394" s="330"/>
      <c r="BS394" s="330"/>
      <c r="CC394" s="330"/>
      <c r="CM394" s="330"/>
      <c r="CW394" s="330"/>
      <c r="DG394" s="330"/>
      <c r="DQ394" s="330"/>
      <c r="EA394" s="330"/>
      <c r="EK394" s="330"/>
      <c r="EU394" s="330"/>
      <c r="FE394" s="330"/>
      <c r="FO394" s="330"/>
      <c r="FY394" s="330"/>
      <c r="GI394" s="330"/>
      <c r="GS394" s="330"/>
      <c r="HC394" s="330"/>
      <c r="HM394" s="330"/>
      <c r="HW394" s="330"/>
    </row>
    <row r="395" s="3" customFormat="true" x14ac:dyDescent="0.25">
      <c r="A395" s="330"/>
      <c r="K395" s="330"/>
      <c r="U395" s="330"/>
      <c r="AE395" s="330"/>
      <c r="AO395" s="330"/>
      <c r="AY395" s="330"/>
      <c r="AZ395" s="330"/>
      <c r="BA395" s="330"/>
      <c r="BB395" s="330"/>
      <c r="BC395" s="330"/>
      <c r="BD395" s="330"/>
      <c r="BE395" s="330"/>
      <c r="BF395" s="330"/>
      <c r="BI395" s="330"/>
      <c r="BS395" s="330"/>
      <c r="CC395" s="330"/>
      <c r="CM395" s="330"/>
      <c r="CW395" s="330"/>
      <c r="DG395" s="330"/>
      <c r="DQ395" s="330"/>
      <c r="EA395" s="330"/>
      <c r="EK395" s="330"/>
      <c r="EU395" s="330"/>
      <c r="FE395" s="330"/>
      <c r="FO395" s="330"/>
      <c r="FY395" s="330"/>
      <c r="GI395" s="330"/>
      <c r="GS395" s="330"/>
      <c r="HC395" s="330"/>
      <c r="HM395" s="330"/>
      <c r="HW395" s="330"/>
    </row>
    <row r="396" s="3" customFormat="true" x14ac:dyDescent="0.25">
      <c r="A396" s="330"/>
      <c r="K396" s="330"/>
      <c r="U396" s="330"/>
      <c r="AE396" s="330"/>
      <c r="AO396" s="330"/>
      <c r="AY396" s="330"/>
      <c r="AZ396" s="330"/>
      <c r="BA396" s="330"/>
      <c r="BB396" s="330"/>
      <c r="BC396" s="330"/>
      <c r="BD396" s="330"/>
      <c r="BE396" s="330"/>
      <c r="BF396" s="330"/>
      <c r="BI396" s="330"/>
      <c r="BS396" s="330"/>
      <c r="CC396" s="330"/>
      <c r="CM396" s="330"/>
      <c r="CW396" s="330"/>
      <c r="DG396" s="330"/>
      <c r="DQ396" s="330"/>
      <c r="EA396" s="330"/>
      <c r="EK396" s="330"/>
      <c r="EU396" s="330"/>
      <c r="FE396" s="330"/>
      <c r="FO396" s="330"/>
      <c r="FY396" s="330"/>
      <c r="GI396" s="330"/>
      <c r="GS396" s="330"/>
      <c r="HC396" s="330"/>
      <c r="HM396" s="330"/>
      <c r="HW396" s="330"/>
    </row>
    <row r="397" s="3" customFormat="true" x14ac:dyDescent="0.25">
      <c r="A397" s="330"/>
      <c r="K397" s="330"/>
      <c r="U397" s="330"/>
      <c r="AE397" s="330"/>
      <c r="AO397" s="330"/>
      <c r="AY397" s="330"/>
      <c r="AZ397" s="330"/>
      <c r="BA397" s="330"/>
      <c r="BB397" s="330"/>
      <c r="BC397" s="330"/>
      <c r="BD397" s="330"/>
      <c r="BE397" s="330"/>
      <c r="BF397" s="330"/>
      <c r="BI397" s="330"/>
      <c r="BS397" s="330"/>
      <c r="CC397" s="330"/>
      <c r="CM397" s="330"/>
      <c r="CW397" s="330"/>
      <c r="DG397" s="330"/>
      <c r="DQ397" s="330"/>
      <c r="EA397" s="330"/>
      <c r="EK397" s="330"/>
      <c r="EU397" s="330"/>
      <c r="FE397" s="330"/>
      <c r="FO397" s="330"/>
      <c r="FY397" s="330"/>
      <c r="GI397" s="330"/>
      <c r="GS397" s="330"/>
      <c r="HC397" s="330"/>
      <c r="HM397" s="330"/>
      <c r="HW397" s="330"/>
    </row>
    <row r="398" s="3" customFormat="true" x14ac:dyDescent="0.25">
      <c r="A398" s="330"/>
      <c r="K398" s="330"/>
      <c r="U398" s="330"/>
      <c r="AE398" s="330"/>
      <c r="AO398" s="330"/>
      <c r="AY398" s="330"/>
      <c r="AZ398" s="330"/>
      <c r="BA398" s="330"/>
      <c r="BB398" s="330"/>
      <c r="BC398" s="330"/>
      <c r="BD398" s="330"/>
      <c r="BE398" s="330"/>
      <c r="BF398" s="330"/>
      <c r="BI398" s="330"/>
      <c r="BS398" s="330"/>
      <c r="CC398" s="330"/>
      <c r="CM398" s="330"/>
      <c r="CW398" s="330"/>
      <c r="DG398" s="330"/>
      <c r="DQ398" s="330"/>
      <c r="EA398" s="330"/>
      <c r="EK398" s="330"/>
      <c r="EU398" s="330"/>
      <c r="FE398" s="330"/>
      <c r="FO398" s="330"/>
      <c r="FY398" s="330"/>
      <c r="GI398" s="330"/>
      <c r="GS398" s="330"/>
      <c r="HC398" s="330"/>
      <c r="HM398" s="330"/>
      <c r="HW398" s="330"/>
    </row>
    <row r="399" s="3" customFormat="true" x14ac:dyDescent="0.25">
      <c r="A399" s="330"/>
      <c r="K399" s="330"/>
      <c r="U399" s="330"/>
      <c r="AE399" s="330"/>
      <c r="AO399" s="330"/>
      <c r="AY399" s="330"/>
      <c r="AZ399" s="330"/>
      <c r="BA399" s="330"/>
      <c r="BB399" s="330"/>
      <c r="BC399" s="330"/>
      <c r="BD399" s="330"/>
      <c r="BE399" s="330"/>
      <c r="BF399" s="330"/>
      <c r="BI399" s="330"/>
      <c r="BS399" s="330"/>
      <c r="CC399" s="330"/>
      <c r="CM399" s="330"/>
      <c r="CW399" s="330"/>
      <c r="DG399" s="330"/>
      <c r="DQ399" s="330"/>
      <c r="EA399" s="330"/>
      <c r="EK399" s="330"/>
      <c r="EU399" s="330"/>
      <c r="FE399" s="330"/>
      <c r="FO399" s="330"/>
      <c r="FY399" s="330"/>
      <c r="GI399" s="330"/>
      <c r="GS399" s="330"/>
      <c r="HC399" s="330"/>
      <c r="HM399" s="330"/>
      <c r="HW399" s="330"/>
    </row>
    <row r="400" s="3" customFormat="true" x14ac:dyDescent="0.25">
      <c r="A400" s="330"/>
      <c r="K400" s="330"/>
      <c r="U400" s="330"/>
      <c r="AE400" s="330"/>
      <c r="AO400" s="330"/>
      <c r="AY400" s="330"/>
      <c r="AZ400" s="330"/>
      <c r="BA400" s="330"/>
      <c r="BB400" s="330"/>
      <c r="BC400" s="330"/>
      <c r="BD400" s="330"/>
      <c r="BE400" s="330"/>
      <c r="BF400" s="330"/>
      <c r="BI400" s="330"/>
      <c r="BS400" s="330"/>
      <c r="CC400" s="330"/>
      <c r="CM400" s="330"/>
      <c r="CW400" s="330"/>
      <c r="DG400" s="330"/>
      <c r="DQ400" s="330"/>
      <c r="EA400" s="330"/>
      <c r="EK400" s="330"/>
      <c r="EU400" s="330"/>
      <c r="FE400" s="330"/>
      <c r="FO400" s="330"/>
      <c r="FY400" s="330"/>
      <c r="GI400" s="330"/>
      <c r="GS400" s="330"/>
      <c r="HC400" s="330"/>
      <c r="HM400" s="330"/>
      <c r="HW400" s="330"/>
    </row>
    <row r="401" s="3" customFormat="true" x14ac:dyDescent="0.25">
      <c r="A401" s="330"/>
      <c r="K401" s="330"/>
      <c r="U401" s="330"/>
      <c r="AE401" s="330"/>
      <c r="AO401" s="330"/>
      <c r="AY401" s="330"/>
      <c r="AZ401" s="330"/>
      <c r="BA401" s="330"/>
      <c r="BB401" s="330"/>
      <c r="BC401" s="330"/>
      <c r="BD401" s="330"/>
      <c r="BE401" s="330"/>
      <c r="BF401" s="330"/>
      <c r="BI401" s="330"/>
      <c r="BS401" s="330"/>
      <c r="CC401" s="330"/>
      <c r="CM401" s="330"/>
      <c r="CW401" s="330"/>
      <c r="DG401" s="330"/>
      <c r="DQ401" s="330"/>
      <c r="EA401" s="330"/>
      <c r="EK401" s="330"/>
      <c r="EU401" s="330"/>
      <c r="FE401" s="330"/>
      <c r="FO401" s="330"/>
      <c r="FY401" s="330"/>
      <c r="GI401" s="330"/>
      <c r="GS401" s="330"/>
      <c r="HC401" s="330"/>
      <c r="HM401" s="330"/>
      <c r="HW401" s="330"/>
    </row>
    <row r="402" s="3" customFormat="true" x14ac:dyDescent="0.25">
      <c r="A402" s="330"/>
      <c r="K402" s="330"/>
      <c r="U402" s="330"/>
      <c r="AE402" s="330"/>
      <c r="AO402" s="330"/>
      <c r="AY402" s="330"/>
      <c r="AZ402" s="330"/>
      <c r="BA402" s="330"/>
      <c r="BB402" s="330"/>
      <c r="BC402" s="330"/>
      <c r="BD402" s="330"/>
      <c r="BE402" s="330"/>
      <c r="BF402" s="330"/>
      <c r="BI402" s="330"/>
      <c r="BS402" s="330"/>
      <c r="CC402" s="330"/>
      <c r="CM402" s="330"/>
      <c r="CW402" s="330"/>
      <c r="DG402" s="330"/>
      <c r="DQ402" s="330"/>
      <c r="EA402" s="330"/>
      <c r="EK402" s="330"/>
      <c r="EU402" s="330"/>
      <c r="FE402" s="330"/>
      <c r="FO402" s="330"/>
      <c r="FY402" s="330"/>
      <c r="GI402" s="330"/>
      <c r="GS402" s="330"/>
      <c r="HC402" s="330"/>
      <c r="HM402" s="330"/>
      <c r="HW402" s="330"/>
    </row>
    <row r="403" s="3" customFormat="true" x14ac:dyDescent="0.25">
      <c r="A403" s="330"/>
      <c r="K403" s="330"/>
      <c r="U403" s="330"/>
      <c r="AE403" s="330"/>
      <c r="AO403" s="330"/>
      <c r="AY403" s="330"/>
      <c r="AZ403" s="330"/>
      <c r="BA403" s="330"/>
      <c r="BB403" s="330"/>
      <c r="BC403" s="330"/>
      <c r="BD403" s="330"/>
      <c r="BE403" s="330"/>
      <c r="BF403" s="330"/>
      <c r="BI403" s="330"/>
      <c r="BS403" s="330"/>
      <c r="CC403" s="330"/>
      <c r="CM403" s="330"/>
      <c r="CW403" s="330"/>
      <c r="DG403" s="330"/>
      <c r="DQ403" s="330"/>
      <c r="EA403" s="330"/>
      <c r="EK403" s="330"/>
      <c r="EU403" s="330"/>
      <c r="FE403" s="330"/>
      <c r="FO403" s="330"/>
      <c r="FY403" s="330"/>
      <c r="GI403" s="330"/>
      <c r="GS403" s="330"/>
      <c r="HC403" s="330"/>
      <c r="HM403" s="330"/>
      <c r="HW403" s="330"/>
    </row>
    <row r="404" s="3" customFormat="true" x14ac:dyDescent="0.25">
      <c r="A404" s="330"/>
      <c r="K404" s="330"/>
      <c r="U404" s="330"/>
      <c r="AE404" s="330"/>
      <c r="AO404" s="330"/>
      <c r="AY404" s="330"/>
      <c r="AZ404" s="330"/>
      <c r="BA404" s="330"/>
      <c r="BB404" s="330"/>
      <c r="BC404" s="330"/>
      <c r="BD404" s="330"/>
      <c r="BE404" s="330"/>
      <c r="BF404" s="330"/>
      <c r="BI404" s="330"/>
      <c r="BS404" s="330"/>
      <c r="CC404" s="330"/>
      <c r="CM404" s="330"/>
      <c r="CW404" s="330"/>
      <c r="DG404" s="330"/>
      <c r="DQ404" s="330"/>
      <c r="EA404" s="330"/>
      <c r="EK404" s="330"/>
      <c r="EU404" s="330"/>
      <c r="FE404" s="330"/>
      <c r="FO404" s="330"/>
      <c r="FY404" s="330"/>
      <c r="GI404" s="330"/>
      <c r="GS404" s="330"/>
      <c r="HC404" s="330"/>
      <c r="HM404" s="330"/>
      <c r="HW404" s="330"/>
    </row>
    <row r="405" s="3" customFormat="true" x14ac:dyDescent="0.25">
      <c r="A405" s="330"/>
      <c r="K405" s="330"/>
      <c r="U405" s="330"/>
      <c r="AE405" s="330"/>
      <c r="AO405" s="330"/>
      <c r="AY405" s="330"/>
      <c r="AZ405" s="330"/>
      <c r="BA405" s="330"/>
      <c r="BB405" s="330"/>
      <c r="BC405" s="330"/>
      <c r="BD405" s="330"/>
      <c r="BE405" s="330"/>
      <c r="BF405" s="330"/>
      <c r="BI405" s="330"/>
      <c r="BS405" s="330"/>
      <c r="CC405" s="330"/>
      <c r="CM405" s="330"/>
      <c r="CW405" s="330"/>
      <c r="DG405" s="330"/>
      <c r="DQ405" s="330"/>
      <c r="EA405" s="330"/>
      <c r="EK405" s="330"/>
      <c r="EU405" s="330"/>
      <c r="FE405" s="330"/>
      <c r="FO405" s="330"/>
      <c r="FY405" s="330"/>
      <c r="GI405" s="330"/>
      <c r="GS405" s="330"/>
      <c r="HC405" s="330"/>
      <c r="HM405" s="330"/>
      <c r="HW405" s="330"/>
    </row>
    <row r="406" s="3" customFormat="true" x14ac:dyDescent="0.25">
      <c r="A406" s="330"/>
      <c r="K406" s="330"/>
      <c r="U406" s="330"/>
      <c r="AE406" s="330"/>
      <c r="AO406" s="330"/>
      <c r="AY406" s="330"/>
      <c r="AZ406" s="330"/>
      <c r="BA406" s="330"/>
      <c r="BB406" s="330"/>
      <c r="BC406" s="330"/>
      <c r="BD406" s="330"/>
      <c r="BE406" s="330"/>
      <c r="BF406" s="330"/>
      <c r="BI406" s="330"/>
      <c r="BS406" s="330"/>
      <c r="CC406" s="330"/>
      <c r="CM406" s="330"/>
      <c r="CW406" s="330"/>
      <c r="DG406" s="330"/>
      <c r="DQ406" s="330"/>
      <c r="EA406" s="330"/>
      <c r="EK406" s="330"/>
      <c r="EU406" s="330"/>
      <c r="FE406" s="330"/>
      <c r="FO406" s="330"/>
      <c r="FY406" s="330"/>
      <c r="GI406" s="330"/>
      <c r="GS406" s="330"/>
      <c r="HC406" s="330"/>
      <c r="HM406" s="330"/>
      <c r="HW406" s="330"/>
    </row>
    <row r="407" s="3" customFormat="true" x14ac:dyDescent="0.25">
      <c r="A407" s="330"/>
      <c r="K407" s="330"/>
      <c r="U407" s="330"/>
      <c r="AE407" s="330"/>
      <c r="AO407" s="330"/>
      <c r="AY407" s="330"/>
      <c r="AZ407" s="330"/>
      <c r="BA407" s="330"/>
      <c r="BB407" s="330"/>
      <c r="BC407" s="330"/>
      <c r="BD407" s="330"/>
      <c r="BE407" s="330"/>
      <c r="BF407" s="330"/>
      <c r="BI407" s="330"/>
      <c r="BS407" s="330"/>
      <c r="CC407" s="330"/>
      <c r="CM407" s="330"/>
      <c r="CW407" s="330"/>
      <c r="DG407" s="330"/>
      <c r="DQ407" s="330"/>
      <c r="EA407" s="330"/>
      <c r="EK407" s="330"/>
      <c r="EU407" s="330"/>
      <c r="FE407" s="330"/>
      <c r="FO407" s="330"/>
      <c r="FY407" s="330"/>
      <c r="GI407" s="330"/>
      <c r="GS407" s="330"/>
      <c r="HC407" s="330"/>
      <c r="HM407" s="330"/>
      <c r="HW407" s="330"/>
    </row>
    <row r="408" s="3" customFormat="true" x14ac:dyDescent="0.25">
      <c r="A408" s="330"/>
      <c r="K408" s="330"/>
      <c r="U408" s="330"/>
      <c r="AE408" s="330"/>
      <c r="AO408" s="330"/>
      <c r="AY408" s="330"/>
      <c r="AZ408" s="330"/>
      <c r="BA408" s="330"/>
      <c r="BB408" s="330"/>
      <c r="BC408" s="330"/>
      <c r="BD408" s="330"/>
      <c r="BE408" s="330"/>
      <c r="BF408" s="330"/>
      <c r="BI408" s="330"/>
      <c r="BS408" s="330"/>
      <c r="CC408" s="330"/>
      <c r="CM408" s="330"/>
      <c r="CW408" s="330"/>
      <c r="DG408" s="330"/>
      <c r="DQ408" s="330"/>
      <c r="EA408" s="330"/>
      <c r="EK408" s="330"/>
      <c r="EU408" s="330"/>
      <c r="FE408" s="330"/>
      <c r="FO408" s="330"/>
      <c r="FY408" s="330"/>
      <c r="GI408" s="330"/>
      <c r="GS408" s="330"/>
      <c r="HC408" s="330"/>
      <c r="HM408" s="330"/>
      <c r="HW408" s="330"/>
    </row>
    <row r="409" s="3" customFormat="true" x14ac:dyDescent="0.25">
      <c r="A409" s="330"/>
      <c r="K409" s="330"/>
      <c r="U409" s="330"/>
      <c r="AE409" s="330"/>
      <c r="AO409" s="330"/>
      <c r="AY409" s="330"/>
      <c r="AZ409" s="330"/>
      <c r="BA409" s="330"/>
      <c r="BB409" s="330"/>
      <c r="BC409" s="330"/>
      <c r="BD409" s="330"/>
      <c r="BE409" s="330"/>
      <c r="BF409" s="330"/>
      <c r="BI409" s="330"/>
      <c r="BS409" s="330"/>
      <c r="CC409" s="330"/>
      <c r="CM409" s="330"/>
      <c r="CW409" s="330"/>
      <c r="DG409" s="330"/>
      <c r="DQ409" s="330"/>
      <c r="EA409" s="330"/>
      <c r="EK409" s="330"/>
      <c r="EU409" s="330"/>
      <c r="FE409" s="330"/>
      <c r="FO409" s="330"/>
      <c r="FY409" s="330"/>
      <c r="GI409" s="330"/>
      <c r="GS409" s="330"/>
      <c r="HC409" s="330"/>
      <c r="HM409" s="330"/>
      <c r="HW409" s="330"/>
    </row>
    <row r="410" s="3" customFormat="true" x14ac:dyDescent="0.25">
      <c r="A410" s="330"/>
      <c r="K410" s="330"/>
      <c r="U410" s="330"/>
      <c r="AE410" s="330"/>
      <c r="AO410" s="330"/>
      <c r="AY410" s="330"/>
      <c r="AZ410" s="330"/>
      <c r="BA410" s="330"/>
      <c r="BB410" s="330"/>
      <c r="BC410" s="330"/>
      <c r="BD410" s="330"/>
      <c r="BE410" s="330"/>
      <c r="BF410" s="330"/>
      <c r="BI410" s="330"/>
      <c r="BS410" s="330"/>
      <c r="CC410" s="330"/>
      <c r="CM410" s="330"/>
      <c r="CW410" s="330"/>
      <c r="DG410" s="330"/>
      <c r="DQ410" s="330"/>
      <c r="EA410" s="330"/>
      <c r="EK410" s="330"/>
      <c r="EU410" s="330"/>
      <c r="FE410" s="330"/>
      <c r="FO410" s="330"/>
      <c r="FY410" s="330"/>
      <c r="GI410" s="330"/>
      <c r="GS410" s="330"/>
      <c r="HC410" s="330"/>
      <c r="HM410" s="330"/>
      <c r="HW410" s="330"/>
    </row>
    <row r="411" s="3" customFormat="true" x14ac:dyDescent="0.25">
      <c r="A411" s="330"/>
      <c r="K411" s="330"/>
      <c r="U411" s="330"/>
      <c r="AE411" s="330"/>
      <c r="AO411" s="330"/>
      <c r="AY411" s="330"/>
      <c r="AZ411" s="330"/>
      <c r="BA411" s="330"/>
      <c r="BB411" s="330"/>
      <c r="BC411" s="330"/>
      <c r="BD411" s="330"/>
      <c r="BE411" s="330"/>
      <c r="BF411" s="330"/>
      <c r="BI411" s="330"/>
      <c r="BS411" s="330"/>
      <c r="CC411" s="330"/>
      <c r="CM411" s="330"/>
      <c r="CW411" s="330"/>
      <c r="DG411" s="330"/>
      <c r="DQ411" s="330"/>
      <c r="EA411" s="330"/>
      <c r="EK411" s="330"/>
      <c r="EU411" s="330"/>
      <c r="FE411" s="330"/>
      <c r="FO411" s="330"/>
      <c r="FY411" s="330"/>
      <c r="GI411" s="330"/>
      <c r="GS411" s="330"/>
      <c r="HC411" s="330"/>
      <c r="HM411" s="330"/>
      <c r="HW411" s="330"/>
    </row>
    <row r="412" s="3" customFormat="true" x14ac:dyDescent="0.25">
      <c r="A412" s="330"/>
      <c r="K412" s="330"/>
      <c r="U412" s="330"/>
      <c r="AE412" s="330"/>
      <c r="AO412" s="330"/>
      <c r="AY412" s="330"/>
      <c r="AZ412" s="330"/>
      <c r="BA412" s="330"/>
      <c r="BB412" s="330"/>
      <c r="BC412" s="330"/>
      <c r="BD412" s="330"/>
      <c r="BE412" s="330"/>
      <c r="BF412" s="330"/>
      <c r="BI412" s="330"/>
      <c r="BS412" s="330"/>
      <c r="CC412" s="330"/>
      <c r="CM412" s="330"/>
      <c r="CW412" s="330"/>
      <c r="DG412" s="330"/>
      <c r="DQ412" s="330"/>
      <c r="EA412" s="330"/>
      <c r="EK412" s="330"/>
      <c r="EU412" s="330"/>
      <c r="FE412" s="330"/>
      <c r="FO412" s="330"/>
      <c r="FY412" s="330"/>
      <c r="GI412" s="330"/>
      <c r="GS412" s="330"/>
      <c r="HC412" s="330"/>
      <c r="HM412" s="330"/>
      <c r="HW412" s="330"/>
    </row>
    <row r="413" s="3" customFormat="true" x14ac:dyDescent="0.25">
      <c r="A413" s="330"/>
      <c r="K413" s="330"/>
      <c r="U413" s="330"/>
      <c r="AE413" s="330"/>
      <c r="AO413" s="330"/>
      <c r="AY413" s="330"/>
      <c r="AZ413" s="330"/>
      <c r="BA413" s="330"/>
      <c r="BB413" s="330"/>
      <c r="BC413" s="330"/>
      <c r="BD413" s="330"/>
      <c r="BE413" s="330"/>
      <c r="BF413" s="330"/>
      <c r="BI413" s="330"/>
      <c r="BS413" s="330"/>
      <c r="CC413" s="330"/>
      <c r="CM413" s="330"/>
      <c r="CW413" s="330"/>
      <c r="DG413" s="330"/>
      <c r="DQ413" s="330"/>
      <c r="EA413" s="330"/>
      <c r="EK413" s="330"/>
      <c r="EU413" s="330"/>
      <c r="FE413" s="330"/>
      <c r="FO413" s="330"/>
      <c r="FY413" s="330"/>
      <c r="GI413" s="330"/>
      <c r="GS413" s="330"/>
      <c r="HC413" s="330"/>
      <c r="HM413" s="330"/>
      <c r="HW413" s="330"/>
    </row>
    <row r="414" s="3" customFormat="true" x14ac:dyDescent="0.25">
      <c r="A414" s="330"/>
      <c r="K414" s="330"/>
      <c r="U414" s="330"/>
      <c r="AE414" s="330"/>
      <c r="AO414" s="330"/>
      <c r="AY414" s="330"/>
      <c r="AZ414" s="330"/>
      <c r="BA414" s="330"/>
      <c r="BB414" s="330"/>
      <c r="BC414" s="330"/>
      <c r="BD414" s="330"/>
      <c r="BE414" s="330"/>
      <c r="BF414" s="330"/>
      <c r="BI414" s="330"/>
      <c r="BS414" s="330"/>
      <c r="CC414" s="330"/>
      <c r="CM414" s="330"/>
      <c r="CW414" s="330"/>
      <c r="DG414" s="330"/>
      <c r="DQ414" s="330"/>
      <c r="EA414" s="330"/>
      <c r="EK414" s="330"/>
      <c r="EU414" s="330"/>
      <c r="FE414" s="330"/>
      <c r="FO414" s="330"/>
      <c r="FY414" s="330"/>
      <c r="GI414" s="330"/>
      <c r="GS414" s="330"/>
      <c r="HC414" s="330"/>
      <c r="HM414" s="330"/>
      <c r="HW414" s="330"/>
    </row>
    <row r="415" s="3" customFormat="true" x14ac:dyDescent="0.25">
      <c r="A415" s="330"/>
      <c r="K415" s="330"/>
      <c r="U415" s="330"/>
      <c r="AE415" s="330"/>
      <c r="AO415" s="330"/>
      <c r="AY415" s="330"/>
      <c r="AZ415" s="330"/>
      <c r="BA415" s="330"/>
      <c r="BB415" s="330"/>
      <c r="BC415" s="330"/>
      <c r="BD415" s="330"/>
      <c r="BE415" s="330"/>
      <c r="BF415" s="330"/>
      <c r="BI415" s="330"/>
      <c r="BS415" s="330"/>
      <c r="CC415" s="330"/>
      <c r="CM415" s="330"/>
      <c r="CW415" s="330"/>
      <c r="DG415" s="330"/>
      <c r="DQ415" s="330"/>
      <c r="EA415" s="330"/>
      <c r="EK415" s="330"/>
      <c r="EU415" s="330"/>
      <c r="FE415" s="330"/>
      <c r="FO415" s="330"/>
      <c r="FY415" s="330"/>
      <c r="GI415" s="330"/>
      <c r="GS415" s="330"/>
      <c r="HC415" s="330"/>
      <c r="HM415" s="330"/>
      <c r="HW415" s="330"/>
    </row>
    <row r="416" s="3" customFormat="true" x14ac:dyDescent="0.25">
      <c r="A416" s="330"/>
      <c r="K416" s="330"/>
      <c r="U416" s="330"/>
      <c r="AE416" s="330"/>
      <c r="AO416" s="330"/>
      <c r="AY416" s="330"/>
      <c r="AZ416" s="330"/>
      <c r="BA416" s="330"/>
      <c r="BB416" s="330"/>
      <c r="BC416" s="330"/>
      <c r="BD416" s="330"/>
      <c r="BE416" s="330"/>
      <c r="BF416" s="330"/>
      <c r="BI416" s="330"/>
      <c r="BS416" s="330"/>
      <c r="CC416" s="330"/>
      <c r="CM416" s="330"/>
      <c r="CW416" s="330"/>
      <c r="DG416" s="330"/>
      <c r="DQ416" s="330"/>
      <c r="EA416" s="330"/>
      <c r="EK416" s="330"/>
      <c r="EU416" s="330"/>
      <c r="FE416" s="330"/>
      <c r="FO416" s="330"/>
      <c r="FY416" s="330"/>
      <c r="GI416" s="330"/>
      <c r="GS416" s="330"/>
      <c r="HC416" s="330"/>
      <c r="HM416" s="330"/>
      <c r="HW416" s="330"/>
    </row>
    <row r="417" s="3" customFormat="true" x14ac:dyDescent="0.25">
      <c r="A417" s="330"/>
      <c r="K417" s="330"/>
      <c r="U417" s="330"/>
      <c r="AE417" s="330"/>
      <c r="AO417" s="330"/>
      <c r="AY417" s="330"/>
      <c r="AZ417" s="330"/>
      <c r="BA417" s="330"/>
      <c r="BB417" s="330"/>
      <c r="BC417" s="330"/>
      <c r="BD417" s="330"/>
      <c r="BE417" s="330"/>
      <c r="BF417" s="330"/>
      <c r="BI417" s="330"/>
      <c r="BS417" s="330"/>
      <c r="CC417" s="330"/>
      <c r="CM417" s="330"/>
      <c r="CW417" s="330"/>
      <c r="DG417" s="330"/>
      <c r="DQ417" s="330"/>
      <c r="EA417" s="330"/>
      <c r="EK417" s="330"/>
      <c r="EU417" s="330"/>
      <c r="FE417" s="330"/>
      <c r="FO417" s="330"/>
      <c r="FY417" s="330"/>
      <c r="GI417" s="330"/>
      <c r="GS417" s="330"/>
      <c r="HC417" s="330"/>
      <c r="HM417" s="330"/>
      <c r="HW417" s="330"/>
    </row>
    <row r="418" s="3" customFormat="true" x14ac:dyDescent="0.25">
      <c r="A418" s="330"/>
      <c r="K418" s="330"/>
      <c r="U418" s="330"/>
      <c r="AE418" s="330"/>
      <c r="AO418" s="330"/>
      <c r="AY418" s="330"/>
      <c r="AZ418" s="330"/>
      <c r="BA418" s="330"/>
      <c r="BB418" s="330"/>
      <c r="BC418" s="330"/>
      <c r="BD418" s="330"/>
      <c r="BE418" s="330"/>
      <c r="BF418" s="330"/>
      <c r="BI418" s="330"/>
      <c r="BS418" s="330"/>
      <c r="CC418" s="330"/>
      <c r="CM418" s="330"/>
      <c r="CW418" s="330"/>
      <c r="DG418" s="330"/>
      <c r="DQ418" s="330"/>
      <c r="EA418" s="330"/>
      <c r="EK418" s="330"/>
      <c r="EU418" s="330"/>
      <c r="FE418" s="330"/>
      <c r="FO418" s="330"/>
      <c r="FY418" s="330"/>
      <c r="GI418" s="330"/>
      <c r="GS418" s="330"/>
      <c r="HC418" s="330"/>
      <c r="HM418" s="330"/>
      <c r="HW418" s="330"/>
    </row>
    <row r="419" s="3" customFormat="true" x14ac:dyDescent="0.25">
      <c r="A419" s="330"/>
      <c r="K419" s="330"/>
      <c r="U419" s="330"/>
      <c r="AE419" s="330"/>
      <c r="AO419" s="330"/>
      <c r="AY419" s="330"/>
      <c r="AZ419" s="330"/>
      <c r="BA419" s="330"/>
      <c r="BB419" s="330"/>
      <c r="BC419" s="330"/>
      <c r="BD419" s="330"/>
      <c r="BE419" s="330"/>
      <c r="BF419" s="330"/>
      <c r="BI419" s="330"/>
      <c r="BS419" s="330"/>
      <c r="CC419" s="330"/>
      <c r="CM419" s="330"/>
      <c r="CW419" s="330"/>
      <c r="DG419" s="330"/>
      <c r="DQ419" s="330"/>
      <c r="EA419" s="330"/>
      <c r="EK419" s="330"/>
      <c r="EU419" s="330"/>
      <c r="FE419" s="330"/>
      <c r="FO419" s="330"/>
      <c r="FY419" s="330"/>
      <c r="GI419" s="330"/>
      <c r="GS419" s="330"/>
      <c r="HC419" s="330"/>
      <c r="HM419" s="330"/>
      <c r="HW419" s="330"/>
    </row>
    <row r="420" s="3" customFormat="true" x14ac:dyDescent="0.25">
      <c r="A420" s="330"/>
      <c r="K420" s="330"/>
      <c r="U420" s="330"/>
      <c r="AE420" s="330"/>
      <c r="AO420" s="330"/>
      <c r="AY420" s="330"/>
      <c r="AZ420" s="330"/>
      <c r="BA420" s="330"/>
      <c r="BB420" s="330"/>
      <c r="BC420" s="330"/>
      <c r="BD420" s="330"/>
      <c r="BE420" s="330"/>
      <c r="BF420" s="330"/>
      <c r="BI420" s="330"/>
      <c r="BS420" s="330"/>
      <c r="CC420" s="330"/>
      <c r="CM420" s="330"/>
      <c r="CW420" s="330"/>
      <c r="DG420" s="330"/>
      <c r="DQ420" s="330"/>
      <c r="EA420" s="330"/>
      <c r="EK420" s="330"/>
      <c r="EU420" s="330"/>
      <c r="FE420" s="330"/>
      <c r="FO420" s="330"/>
      <c r="FY420" s="330"/>
      <c r="GI420" s="330"/>
      <c r="GS420" s="330"/>
      <c r="HC420" s="330"/>
      <c r="HM420" s="330"/>
      <c r="HW420" s="330"/>
    </row>
    <row r="421" s="3" customFormat="true" x14ac:dyDescent="0.25">
      <c r="A421" s="330"/>
      <c r="K421" s="330"/>
      <c r="U421" s="330"/>
      <c r="AE421" s="330"/>
      <c r="AO421" s="330"/>
      <c r="AY421" s="330"/>
      <c r="AZ421" s="330"/>
      <c r="BA421" s="330"/>
      <c r="BB421" s="330"/>
      <c r="BC421" s="330"/>
      <c r="BD421" s="330"/>
      <c r="BE421" s="330"/>
      <c r="BF421" s="330"/>
      <c r="BI421" s="330"/>
      <c r="BS421" s="330"/>
      <c r="CC421" s="330"/>
      <c r="CM421" s="330"/>
      <c r="CW421" s="330"/>
      <c r="DG421" s="330"/>
      <c r="DQ421" s="330"/>
      <c r="EA421" s="330"/>
      <c r="EK421" s="330"/>
      <c r="EU421" s="330"/>
      <c r="FE421" s="330"/>
      <c r="FO421" s="330"/>
      <c r="FY421" s="330"/>
      <c r="GI421" s="330"/>
      <c r="GS421" s="330"/>
      <c r="HC421" s="330"/>
      <c r="HM421" s="330"/>
      <c r="HW421" s="330"/>
    </row>
    <row r="422" s="3" customFormat="true" x14ac:dyDescent="0.25">
      <c r="A422" s="330"/>
      <c r="K422" s="330"/>
      <c r="U422" s="330"/>
      <c r="AE422" s="330"/>
      <c r="AO422" s="330"/>
      <c r="AY422" s="330"/>
      <c r="AZ422" s="330"/>
      <c r="BA422" s="330"/>
      <c r="BB422" s="330"/>
      <c r="BC422" s="330"/>
      <c r="BD422" s="330"/>
      <c r="BE422" s="330"/>
      <c r="BF422" s="330"/>
      <c r="BI422" s="330"/>
      <c r="BS422" s="330"/>
      <c r="CC422" s="330"/>
      <c r="CM422" s="330"/>
      <c r="CW422" s="330"/>
      <c r="DG422" s="330"/>
      <c r="DQ422" s="330"/>
      <c r="EA422" s="330"/>
      <c r="EK422" s="330"/>
      <c r="EU422" s="330"/>
      <c r="FE422" s="330"/>
      <c r="FO422" s="330"/>
      <c r="FY422" s="330"/>
      <c r="GI422" s="330"/>
      <c r="GS422" s="330"/>
      <c r="HC422" s="330"/>
      <c r="HM422" s="330"/>
      <c r="HW422" s="330"/>
    </row>
    <row r="423" s="3" customFormat="true" x14ac:dyDescent="0.25">
      <c r="A423" s="330"/>
      <c r="K423" s="330"/>
      <c r="U423" s="330"/>
      <c r="AE423" s="330"/>
      <c r="AO423" s="330"/>
      <c r="AY423" s="330"/>
      <c r="AZ423" s="330"/>
      <c r="BA423" s="330"/>
      <c r="BB423" s="330"/>
      <c r="BC423" s="330"/>
      <c r="BD423" s="330"/>
      <c r="BE423" s="330"/>
      <c r="BF423" s="330"/>
      <c r="BI423" s="330"/>
      <c r="BS423" s="330"/>
      <c r="CC423" s="330"/>
      <c r="CM423" s="330"/>
      <c r="CW423" s="330"/>
      <c r="DG423" s="330"/>
      <c r="DQ423" s="330"/>
      <c r="EA423" s="330"/>
      <c r="EK423" s="330"/>
      <c r="EU423" s="330"/>
      <c r="FE423" s="330"/>
      <c r="FO423" s="330"/>
      <c r="FY423" s="330"/>
      <c r="GI423" s="330"/>
      <c r="GS423" s="330"/>
      <c r="HC423" s="330"/>
      <c r="HM423" s="330"/>
      <c r="HW423" s="330"/>
    </row>
    <row r="424" s="3" customFormat="true" x14ac:dyDescent="0.25">
      <c r="A424" s="330"/>
      <c r="K424" s="330"/>
      <c r="U424" s="330"/>
      <c r="AE424" s="330"/>
      <c r="AO424" s="330"/>
      <c r="AY424" s="330"/>
      <c r="AZ424" s="330"/>
      <c r="BA424" s="330"/>
      <c r="BB424" s="330"/>
      <c r="BC424" s="330"/>
      <c r="BD424" s="330"/>
      <c r="BE424" s="330"/>
      <c r="BF424" s="330"/>
      <c r="BI424" s="330"/>
      <c r="BS424" s="330"/>
      <c r="CC424" s="330"/>
      <c r="CM424" s="330"/>
      <c r="CW424" s="330"/>
      <c r="DG424" s="330"/>
      <c r="DQ424" s="330"/>
      <c r="EA424" s="330"/>
      <c r="EK424" s="330"/>
      <c r="EU424" s="330"/>
      <c r="FE424" s="330"/>
      <c r="FO424" s="330"/>
      <c r="FY424" s="330"/>
      <c r="GI424" s="330"/>
      <c r="GS424" s="330"/>
      <c r="HC424" s="330"/>
      <c r="HM424" s="330"/>
      <c r="HW424" s="330"/>
    </row>
    <row r="425" s="3" customFormat="true" x14ac:dyDescent="0.25">
      <c r="A425" s="330"/>
      <c r="K425" s="330"/>
      <c r="U425" s="330"/>
      <c r="AE425" s="330"/>
      <c r="AO425" s="330"/>
      <c r="AY425" s="330"/>
      <c r="AZ425" s="330"/>
      <c r="BA425" s="330"/>
      <c r="BB425" s="330"/>
      <c r="BC425" s="330"/>
      <c r="BD425" s="330"/>
      <c r="BE425" s="330"/>
      <c r="BF425" s="330"/>
      <c r="BI425" s="330"/>
      <c r="BS425" s="330"/>
      <c r="CC425" s="330"/>
      <c r="CM425" s="330"/>
      <c r="CW425" s="330"/>
      <c r="DG425" s="330"/>
      <c r="DQ425" s="330"/>
      <c r="EA425" s="330"/>
      <c r="EK425" s="330"/>
      <c r="EU425" s="330"/>
      <c r="FE425" s="330"/>
      <c r="FO425" s="330"/>
      <c r="FY425" s="330"/>
      <c r="GI425" s="330"/>
      <c r="GS425" s="330"/>
      <c r="HC425" s="330"/>
      <c r="HM425" s="330"/>
      <c r="HW425" s="330"/>
    </row>
    <row r="426" s="3" customFormat="true" x14ac:dyDescent="0.25">
      <c r="A426" s="330"/>
      <c r="K426" s="330"/>
      <c r="U426" s="330"/>
      <c r="AE426" s="330"/>
      <c r="AO426" s="330"/>
      <c r="AY426" s="330"/>
      <c r="AZ426" s="330"/>
      <c r="BA426" s="330"/>
      <c r="BB426" s="330"/>
      <c r="BC426" s="330"/>
      <c r="BD426" s="330"/>
      <c r="BE426" s="330"/>
      <c r="BF426" s="330"/>
      <c r="BI426" s="330"/>
      <c r="BS426" s="330"/>
      <c r="CC426" s="330"/>
      <c r="CM426" s="330"/>
      <c r="CW426" s="330"/>
      <c r="DG426" s="330"/>
      <c r="DQ426" s="330"/>
      <c r="EA426" s="330"/>
      <c r="EK426" s="330"/>
      <c r="EU426" s="330"/>
      <c r="FE426" s="330"/>
      <c r="FO426" s="330"/>
      <c r="FY426" s="330"/>
      <c r="GI426" s="330"/>
      <c r="GS426" s="330"/>
      <c r="HC426" s="330"/>
      <c r="HM426" s="330"/>
      <c r="HW426" s="330"/>
    </row>
    <row r="427" s="3" customFormat="true" x14ac:dyDescent="0.25">
      <c r="A427" s="330"/>
      <c r="K427" s="330"/>
      <c r="U427" s="330"/>
      <c r="AE427" s="330"/>
      <c r="AO427" s="330"/>
      <c r="AY427" s="330"/>
      <c r="AZ427" s="330"/>
      <c r="BA427" s="330"/>
      <c r="BB427" s="330"/>
      <c r="BC427" s="330"/>
      <c r="BD427" s="330"/>
      <c r="BE427" s="330"/>
      <c r="BF427" s="330"/>
      <c r="BI427" s="330"/>
      <c r="BS427" s="330"/>
      <c r="CC427" s="330"/>
      <c r="CM427" s="330"/>
      <c r="CW427" s="330"/>
      <c r="DG427" s="330"/>
      <c r="DQ427" s="330"/>
      <c r="EA427" s="330"/>
      <c r="EK427" s="330"/>
      <c r="EU427" s="330"/>
      <c r="FE427" s="330"/>
      <c r="FO427" s="330"/>
      <c r="FY427" s="330"/>
      <c r="GI427" s="330"/>
      <c r="GS427" s="330"/>
      <c r="HC427" s="330"/>
      <c r="HM427" s="330"/>
      <c r="HW427" s="330"/>
    </row>
    <row r="428" s="3" customFormat="true" x14ac:dyDescent="0.25">
      <c r="A428" s="330"/>
      <c r="K428" s="330"/>
      <c r="U428" s="330"/>
      <c r="AE428" s="330"/>
      <c r="AO428" s="330"/>
      <c r="AY428" s="330"/>
      <c r="AZ428" s="330"/>
      <c r="BA428" s="330"/>
      <c r="BB428" s="330"/>
      <c r="BC428" s="330"/>
      <c r="BD428" s="330"/>
      <c r="BE428" s="330"/>
      <c r="BF428" s="330"/>
      <c r="BI428" s="330"/>
      <c r="BS428" s="330"/>
      <c r="CC428" s="330"/>
      <c r="CM428" s="330"/>
      <c r="CW428" s="330"/>
      <c r="DG428" s="330"/>
      <c r="DQ428" s="330"/>
      <c r="EA428" s="330"/>
      <c r="EK428" s="330"/>
      <c r="EU428" s="330"/>
      <c r="FE428" s="330"/>
      <c r="FO428" s="330"/>
      <c r="FY428" s="330"/>
      <c r="GI428" s="330"/>
      <c r="GS428" s="330"/>
      <c r="HC428" s="330"/>
      <c r="HM428" s="330"/>
      <c r="HW428" s="330"/>
    </row>
    <row r="429" s="3" customFormat="true" x14ac:dyDescent="0.25">
      <c r="A429" s="330"/>
      <c r="K429" s="330"/>
      <c r="U429" s="330"/>
      <c r="AE429" s="330"/>
      <c r="AO429" s="330"/>
      <c r="AY429" s="330"/>
      <c r="AZ429" s="330"/>
      <c r="BA429" s="330"/>
      <c r="BB429" s="330"/>
      <c r="BC429" s="330"/>
      <c r="BD429" s="330"/>
      <c r="BE429" s="330"/>
      <c r="BF429" s="330"/>
      <c r="BI429" s="330"/>
      <c r="BS429" s="330"/>
      <c r="CC429" s="330"/>
      <c r="CM429" s="330"/>
      <c r="CW429" s="330"/>
      <c r="DG429" s="330"/>
      <c r="DQ429" s="330"/>
      <c r="EA429" s="330"/>
      <c r="EK429" s="330"/>
      <c r="EU429" s="330"/>
      <c r="FE429" s="330"/>
      <c r="FO429" s="330"/>
      <c r="FY429" s="330"/>
      <c r="GI429" s="330"/>
      <c r="GS429" s="330"/>
      <c r="HC429" s="330"/>
      <c r="HM429" s="330"/>
      <c r="HW429" s="330"/>
    </row>
    <row r="430" s="3" customFormat="true" x14ac:dyDescent="0.25">
      <c r="A430" s="330"/>
      <c r="K430" s="330"/>
      <c r="U430" s="330"/>
      <c r="AE430" s="330"/>
      <c r="AO430" s="330"/>
      <c r="AY430" s="330"/>
      <c r="AZ430" s="330"/>
      <c r="BA430" s="330"/>
      <c r="BB430" s="330"/>
      <c r="BC430" s="330"/>
      <c r="BD430" s="330"/>
      <c r="BE430" s="330"/>
      <c r="BF430" s="330"/>
      <c r="BI430" s="330"/>
      <c r="BS430" s="330"/>
      <c r="CC430" s="330"/>
      <c r="CM430" s="330"/>
      <c r="CW430" s="330"/>
      <c r="DG430" s="330"/>
      <c r="DQ430" s="330"/>
      <c r="EA430" s="330"/>
      <c r="EK430" s="330"/>
      <c r="EU430" s="330"/>
      <c r="FE430" s="330"/>
      <c r="FO430" s="330"/>
      <c r="FY430" s="330"/>
      <c r="GI430" s="330"/>
      <c r="GS430" s="330"/>
      <c r="HC430" s="330"/>
      <c r="HM430" s="330"/>
      <c r="HW430" s="330"/>
    </row>
    <row r="431" s="3" customFormat="true" x14ac:dyDescent="0.25">
      <c r="A431" s="330"/>
      <c r="K431" s="330"/>
      <c r="U431" s="330"/>
      <c r="AE431" s="330"/>
      <c r="AO431" s="330"/>
      <c r="AY431" s="330"/>
      <c r="AZ431" s="330"/>
      <c r="BA431" s="330"/>
      <c r="BB431" s="330"/>
      <c r="BC431" s="330"/>
      <c r="BD431" s="330"/>
      <c r="BE431" s="330"/>
      <c r="BF431" s="330"/>
      <c r="BI431" s="330"/>
      <c r="BS431" s="330"/>
      <c r="CC431" s="330"/>
      <c r="CM431" s="330"/>
      <c r="CW431" s="330"/>
      <c r="DG431" s="330"/>
      <c r="DQ431" s="330"/>
      <c r="EA431" s="330"/>
      <c r="EK431" s="330"/>
      <c r="EU431" s="330"/>
      <c r="FE431" s="330"/>
      <c r="FO431" s="330"/>
      <c r="FY431" s="330"/>
      <c r="GI431" s="330"/>
      <c r="GS431" s="330"/>
      <c r="HC431" s="330"/>
      <c r="HM431" s="330"/>
      <c r="HW431" s="330"/>
    </row>
    <row r="432" s="3" customFormat="true" x14ac:dyDescent="0.25">
      <c r="A432" s="330"/>
      <c r="K432" s="330"/>
      <c r="U432" s="330"/>
      <c r="AE432" s="330"/>
      <c r="AO432" s="330"/>
      <c r="AY432" s="330"/>
      <c r="AZ432" s="330"/>
      <c r="BA432" s="330"/>
      <c r="BB432" s="330"/>
      <c r="BC432" s="330"/>
      <c r="BD432" s="330"/>
      <c r="BE432" s="330"/>
      <c r="BF432" s="330"/>
      <c r="BI432" s="330"/>
      <c r="BS432" s="330"/>
      <c r="CC432" s="330"/>
      <c r="CM432" s="330"/>
      <c r="CW432" s="330"/>
      <c r="DG432" s="330"/>
      <c r="DQ432" s="330"/>
      <c r="EA432" s="330"/>
      <c r="EK432" s="330"/>
      <c r="EU432" s="330"/>
      <c r="FE432" s="330"/>
      <c r="FO432" s="330"/>
      <c r="FY432" s="330"/>
      <c r="GI432" s="330"/>
      <c r="GS432" s="330"/>
      <c r="HC432" s="330"/>
      <c r="HM432" s="330"/>
      <c r="HW432" s="330"/>
    </row>
    <row r="433" s="3" customFormat="true" x14ac:dyDescent="0.25">
      <c r="A433" s="330"/>
      <c r="K433" s="330"/>
      <c r="U433" s="330"/>
      <c r="AE433" s="330"/>
      <c r="AO433" s="330"/>
      <c r="AY433" s="330"/>
      <c r="AZ433" s="330"/>
      <c r="BA433" s="330"/>
      <c r="BB433" s="330"/>
      <c r="BC433" s="330"/>
      <c r="BD433" s="330"/>
      <c r="BE433" s="330"/>
      <c r="BF433" s="330"/>
      <c r="BI433" s="330"/>
      <c r="BS433" s="330"/>
      <c r="CC433" s="330"/>
      <c r="CM433" s="330"/>
      <c r="CW433" s="330"/>
      <c r="DG433" s="330"/>
      <c r="DQ433" s="330"/>
      <c r="EA433" s="330"/>
      <c r="EK433" s="330"/>
      <c r="EU433" s="330"/>
      <c r="FE433" s="330"/>
      <c r="FO433" s="330"/>
      <c r="FY433" s="330"/>
      <c r="GI433" s="330"/>
      <c r="GS433" s="330"/>
      <c r="HC433" s="330"/>
      <c r="HM433" s="330"/>
      <c r="HW433" s="330"/>
    </row>
    <row r="434" s="3" customFormat="true" x14ac:dyDescent="0.25">
      <c r="A434" s="330"/>
      <c r="K434" s="330"/>
      <c r="U434" s="330"/>
      <c r="AE434" s="330"/>
      <c r="AO434" s="330"/>
      <c r="AY434" s="330"/>
      <c r="AZ434" s="330"/>
      <c r="BA434" s="330"/>
      <c r="BB434" s="330"/>
      <c r="BC434" s="330"/>
      <c r="BD434" s="330"/>
      <c r="BE434" s="330"/>
      <c r="BF434" s="330"/>
      <c r="BI434" s="330"/>
      <c r="BS434" s="330"/>
      <c r="CC434" s="330"/>
      <c r="CM434" s="330"/>
      <c r="CW434" s="330"/>
      <c r="DG434" s="330"/>
      <c r="DQ434" s="330"/>
      <c r="EA434" s="330"/>
      <c r="EK434" s="330"/>
      <c r="EU434" s="330"/>
      <c r="FE434" s="330"/>
      <c r="FO434" s="330"/>
      <c r="FY434" s="330"/>
      <c r="GI434" s="330"/>
      <c r="GS434" s="330"/>
      <c r="HC434" s="330"/>
      <c r="HM434" s="330"/>
      <c r="HW434" s="330"/>
    </row>
    <row r="435" s="3" customFormat="true" x14ac:dyDescent="0.25">
      <c r="A435" s="330"/>
      <c r="K435" s="330"/>
      <c r="U435" s="330"/>
      <c r="AE435" s="330"/>
      <c r="AO435" s="330"/>
      <c r="AY435" s="330"/>
      <c r="AZ435" s="330"/>
      <c r="BA435" s="330"/>
      <c r="BB435" s="330"/>
      <c r="BC435" s="330"/>
      <c r="BD435" s="330"/>
      <c r="BE435" s="330"/>
      <c r="BF435" s="330"/>
      <c r="BI435" s="330"/>
      <c r="BS435" s="330"/>
      <c r="CC435" s="330"/>
      <c r="CM435" s="330"/>
      <c r="CW435" s="330"/>
      <c r="DG435" s="330"/>
      <c r="DQ435" s="330"/>
      <c r="EA435" s="330"/>
      <c r="EK435" s="330"/>
      <c r="EU435" s="330"/>
      <c r="FE435" s="330"/>
      <c r="FO435" s="330"/>
      <c r="FY435" s="330"/>
      <c r="GI435" s="330"/>
      <c r="GS435" s="330"/>
      <c r="HC435" s="330"/>
      <c r="HM435" s="330"/>
      <c r="HW435" s="330"/>
    </row>
    <row r="436" s="3" customFormat="true" x14ac:dyDescent="0.25">
      <c r="A436" s="330"/>
      <c r="K436" s="330"/>
      <c r="U436" s="330"/>
      <c r="AE436" s="330"/>
      <c r="AO436" s="330"/>
      <c r="AY436" s="330"/>
      <c r="AZ436" s="330"/>
      <c r="BA436" s="330"/>
      <c r="BB436" s="330"/>
      <c r="BC436" s="330"/>
      <c r="BD436" s="330"/>
      <c r="BE436" s="330"/>
      <c r="BF436" s="330"/>
      <c r="BI436" s="330"/>
      <c r="BS436" s="330"/>
      <c r="CC436" s="330"/>
      <c r="CM436" s="330"/>
      <c r="CW436" s="330"/>
      <c r="DG436" s="330"/>
      <c r="DQ436" s="330"/>
      <c r="EA436" s="330"/>
      <c r="EK436" s="330"/>
      <c r="EU436" s="330"/>
      <c r="FE436" s="330"/>
      <c r="FO436" s="330"/>
      <c r="FY436" s="330"/>
      <c r="GI436" s="330"/>
      <c r="GS436" s="330"/>
      <c r="HC436" s="330"/>
      <c r="HM436" s="330"/>
      <c r="HW436" s="330"/>
    </row>
    <row r="437" s="3" customFormat="true" x14ac:dyDescent="0.25">
      <c r="A437" s="330"/>
      <c r="K437" s="330"/>
      <c r="U437" s="330"/>
      <c r="AE437" s="330"/>
      <c r="AO437" s="330"/>
      <c r="AY437" s="330"/>
      <c r="AZ437" s="330"/>
      <c r="BA437" s="330"/>
      <c r="BB437" s="330"/>
      <c r="BC437" s="330"/>
      <c r="BD437" s="330"/>
      <c r="BE437" s="330"/>
      <c r="BF437" s="330"/>
      <c r="BI437" s="330"/>
      <c r="BS437" s="330"/>
      <c r="CC437" s="330"/>
      <c r="CM437" s="330"/>
      <c r="CW437" s="330"/>
      <c r="DG437" s="330"/>
      <c r="DQ437" s="330"/>
      <c r="EA437" s="330"/>
      <c r="EK437" s="330"/>
      <c r="EU437" s="330"/>
      <c r="FE437" s="330"/>
      <c r="FO437" s="330"/>
      <c r="FY437" s="330"/>
      <c r="GI437" s="330"/>
      <c r="GS437" s="330"/>
      <c r="HC437" s="330"/>
      <c r="HM437" s="330"/>
      <c r="HW437" s="330"/>
    </row>
    <row r="438" s="3" customFormat="true" x14ac:dyDescent="0.25">
      <c r="A438" s="330"/>
      <c r="K438" s="330"/>
      <c r="U438" s="330"/>
      <c r="AE438" s="330"/>
      <c r="AO438" s="330"/>
      <c r="AY438" s="330"/>
      <c r="AZ438" s="330"/>
      <c r="BA438" s="330"/>
      <c r="BB438" s="330"/>
      <c r="BC438" s="330"/>
      <c r="BD438" s="330"/>
      <c r="BE438" s="330"/>
      <c r="BF438" s="330"/>
      <c r="BI438" s="330"/>
      <c r="BS438" s="330"/>
      <c r="CC438" s="330"/>
      <c r="CM438" s="330"/>
      <c r="CW438" s="330"/>
      <c r="DG438" s="330"/>
      <c r="DQ438" s="330"/>
      <c r="EA438" s="330"/>
      <c r="EK438" s="330"/>
      <c r="EU438" s="330"/>
      <c r="FE438" s="330"/>
      <c r="FO438" s="330"/>
      <c r="FY438" s="330"/>
      <c r="GI438" s="330"/>
      <c r="GS438" s="330"/>
      <c r="HC438" s="330"/>
      <c r="HM438" s="330"/>
      <c r="HW438" s="330"/>
    </row>
    <row r="439" s="3" customFormat="true" x14ac:dyDescent="0.25">
      <c r="A439" s="330"/>
      <c r="K439" s="330"/>
      <c r="U439" s="330"/>
      <c r="AE439" s="330"/>
      <c r="AO439" s="330"/>
      <c r="AY439" s="330"/>
      <c r="AZ439" s="330"/>
      <c r="BA439" s="330"/>
      <c r="BB439" s="330"/>
      <c r="BC439" s="330"/>
      <c r="BD439" s="330"/>
      <c r="BE439" s="330"/>
      <c r="BF439" s="330"/>
      <c r="BI439" s="330"/>
      <c r="BS439" s="330"/>
      <c r="CC439" s="330"/>
      <c r="CM439" s="330"/>
      <c r="CW439" s="330"/>
      <c r="DG439" s="330"/>
      <c r="DQ439" s="330"/>
      <c r="EA439" s="330"/>
      <c r="EK439" s="330"/>
      <c r="EU439" s="330"/>
      <c r="FE439" s="330"/>
      <c r="FO439" s="330"/>
      <c r="FY439" s="330"/>
      <c r="GI439" s="330"/>
      <c r="GS439" s="330"/>
      <c r="HC439" s="330"/>
      <c r="HM439" s="330"/>
      <c r="HW439" s="330"/>
    </row>
    <row r="440" s="3" customFormat="true" x14ac:dyDescent="0.25">
      <c r="A440" s="330"/>
      <c r="K440" s="330"/>
      <c r="U440" s="330"/>
      <c r="AE440" s="330"/>
      <c r="AO440" s="330"/>
      <c r="AY440" s="330"/>
      <c r="AZ440" s="330"/>
      <c r="BA440" s="330"/>
      <c r="BB440" s="330"/>
      <c r="BC440" s="330"/>
      <c r="BD440" s="330"/>
      <c r="BE440" s="330"/>
      <c r="BF440" s="330"/>
      <c r="BI440" s="330"/>
      <c r="BS440" s="330"/>
      <c r="CC440" s="330"/>
      <c r="CM440" s="330"/>
      <c r="CW440" s="330"/>
      <c r="DG440" s="330"/>
      <c r="DQ440" s="330"/>
      <c r="EA440" s="330"/>
      <c r="EK440" s="330"/>
      <c r="EU440" s="330"/>
      <c r="FE440" s="330"/>
      <c r="FO440" s="330"/>
      <c r="FY440" s="330"/>
      <c r="GI440" s="330"/>
      <c r="GS440" s="330"/>
      <c r="HC440" s="330"/>
      <c r="HM440" s="330"/>
      <c r="HW440" s="330"/>
    </row>
    <row r="441" s="3" customFormat="true" x14ac:dyDescent="0.25">
      <c r="A441" s="330"/>
      <c r="K441" s="330"/>
      <c r="U441" s="330"/>
      <c r="AE441" s="330"/>
      <c r="AO441" s="330"/>
      <c r="AY441" s="330"/>
      <c r="AZ441" s="330"/>
      <c r="BA441" s="330"/>
      <c r="BB441" s="330"/>
      <c r="BC441" s="330"/>
      <c r="BD441" s="330"/>
      <c r="BE441" s="330"/>
      <c r="BF441" s="330"/>
      <c r="BI441" s="330"/>
      <c r="BS441" s="330"/>
      <c r="CC441" s="330"/>
      <c r="CM441" s="330"/>
      <c r="CW441" s="330"/>
      <c r="DG441" s="330"/>
      <c r="DQ441" s="330"/>
      <c r="EA441" s="330"/>
      <c r="EK441" s="330"/>
      <c r="EU441" s="330"/>
      <c r="FE441" s="330"/>
      <c r="FO441" s="330"/>
      <c r="FY441" s="330"/>
      <c r="GI441" s="330"/>
      <c r="GS441" s="330"/>
      <c r="HC441" s="330"/>
      <c r="HM441" s="330"/>
      <c r="HW441" s="330"/>
    </row>
    <row r="442" s="3" customFormat="true" x14ac:dyDescent="0.25">
      <c r="A442" s="330"/>
      <c r="K442" s="330"/>
      <c r="U442" s="330"/>
      <c r="AE442" s="330"/>
      <c r="AO442" s="330"/>
      <c r="AY442" s="330"/>
      <c r="AZ442" s="330"/>
      <c r="BA442" s="330"/>
      <c r="BB442" s="330"/>
      <c r="BC442" s="330"/>
      <c r="BD442" s="330"/>
      <c r="BE442" s="330"/>
      <c r="BF442" s="330"/>
      <c r="BI442" s="330"/>
      <c r="BS442" s="330"/>
      <c r="CC442" s="330"/>
      <c r="CM442" s="330"/>
      <c r="CW442" s="330"/>
      <c r="DG442" s="330"/>
      <c r="DQ442" s="330"/>
      <c r="EA442" s="330"/>
      <c r="EK442" s="330"/>
      <c r="EU442" s="330"/>
      <c r="FE442" s="330"/>
      <c r="FO442" s="330"/>
      <c r="FY442" s="330"/>
      <c r="GI442" s="330"/>
      <c r="GS442" s="330"/>
      <c r="HC442" s="330"/>
      <c r="HM442" s="330"/>
      <c r="HW442" s="330"/>
    </row>
    <row r="443" s="3" customFormat="true" x14ac:dyDescent="0.25">
      <c r="A443" s="330"/>
      <c r="K443" s="330"/>
      <c r="U443" s="330"/>
      <c r="AE443" s="330"/>
      <c r="AO443" s="330"/>
      <c r="AY443" s="330"/>
      <c r="AZ443" s="330"/>
      <c r="BA443" s="330"/>
      <c r="BB443" s="330"/>
      <c r="BC443" s="330"/>
      <c r="BD443" s="330"/>
      <c r="BE443" s="330"/>
      <c r="BF443" s="330"/>
      <c r="BI443" s="330"/>
      <c r="BS443" s="330"/>
      <c r="CC443" s="330"/>
      <c r="CM443" s="330"/>
      <c r="CW443" s="330"/>
      <c r="DG443" s="330"/>
      <c r="DQ443" s="330"/>
      <c r="EA443" s="330"/>
      <c r="EK443" s="330"/>
      <c r="EU443" s="330"/>
      <c r="FE443" s="330"/>
      <c r="FO443" s="330"/>
      <c r="FY443" s="330"/>
      <c r="GI443" s="330"/>
      <c r="GS443" s="330"/>
      <c r="HC443" s="330"/>
      <c r="HM443" s="330"/>
      <c r="HW443" s="330"/>
    </row>
    <row r="444" s="3" customFormat="true" x14ac:dyDescent="0.25">
      <c r="A444" s="330"/>
      <c r="K444" s="330"/>
      <c r="U444" s="330"/>
      <c r="AE444" s="330"/>
      <c r="AO444" s="330"/>
      <c r="AY444" s="330"/>
      <c r="AZ444" s="330"/>
      <c r="BA444" s="330"/>
      <c r="BB444" s="330"/>
      <c r="BC444" s="330"/>
      <c r="BD444" s="330"/>
      <c r="BE444" s="330"/>
      <c r="BF444" s="330"/>
      <c r="BI444" s="330"/>
      <c r="BS444" s="330"/>
      <c r="CC444" s="330"/>
      <c r="CM444" s="330"/>
      <c r="CW444" s="330"/>
      <c r="DG444" s="330"/>
      <c r="DQ444" s="330"/>
      <c r="EA444" s="330"/>
      <c r="EK444" s="330"/>
      <c r="EU444" s="330"/>
      <c r="FE444" s="330"/>
      <c r="FO444" s="330"/>
      <c r="FY444" s="330"/>
      <c r="GI444" s="330"/>
      <c r="GS444" s="330"/>
      <c r="HC444" s="330"/>
      <c r="HM444" s="330"/>
      <c r="HW444" s="330"/>
    </row>
    <row r="445" s="3" customFormat="true" x14ac:dyDescent="0.25">
      <c r="A445" s="330"/>
      <c r="K445" s="330"/>
      <c r="U445" s="330"/>
      <c r="AE445" s="330"/>
      <c r="AO445" s="330"/>
      <c r="AY445" s="330"/>
      <c r="AZ445" s="330"/>
      <c r="BA445" s="330"/>
      <c r="BB445" s="330"/>
      <c r="BC445" s="330"/>
      <c r="BD445" s="330"/>
      <c r="BE445" s="330"/>
      <c r="BF445" s="330"/>
      <c r="BI445" s="330"/>
      <c r="BS445" s="330"/>
      <c r="CC445" s="330"/>
      <c r="CM445" s="330"/>
      <c r="CW445" s="330"/>
      <c r="DG445" s="330"/>
      <c r="DQ445" s="330"/>
      <c r="EA445" s="330"/>
      <c r="EK445" s="330"/>
      <c r="EU445" s="330"/>
      <c r="FE445" s="330"/>
      <c r="FO445" s="330"/>
      <c r="FY445" s="330"/>
      <c r="GI445" s="330"/>
      <c r="GS445" s="330"/>
      <c r="HC445" s="330"/>
      <c r="HM445" s="330"/>
      <c r="HW445" s="330"/>
    </row>
    <row r="446" s="3" customFormat="true" x14ac:dyDescent="0.25">
      <c r="A446" s="330"/>
      <c r="K446" s="330"/>
      <c r="U446" s="330"/>
      <c r="AE446" s="330"/>
      <c r="AO446" s="330"/>
      <c r="AY446" s="330"/>
      <c r="AZ446" s="330"/>
      <c r="BA446" s="330"/>
      <c r="BB446" s="330"/>
      <c r="BC446" s="330"/>
      <c r="BD446" s="330"/>
      <c r="BE446" s="330"/>
      <c r="BF446" s="330"/>
      <c r="BI446" s="330"/>
      <c r="BS446" s="330"/>
      <c r="CC446" s="330"/>
      <c r="CM446" s="330"/>
      <c r="CW446" s="330"/>
      <c r="DG446" s="330"/>
      <c r="DQ446" s="330"/>
      <c r="EA446" s="330"/>
      <c r="EK446" s="330"/>
      <c r="EU446" s="330"/>
      <c r="FE446" s="330"/>
      <c r="FO446" s="330"/>
      <c r="FY446" s="330"/>
      <c r="GI446" s="330"/>
      <c r="GS446" s="330"/>
      <c r="HC446" s="330"/>
      <c r="HM446" s="330"/>
      <c r="HW446" s="330"/>
    </row>
    <row r="447" s="3" customFormat="true" x14ac:dyDescent="0.25">
      <c r="A447" s="330"/>
      <c r="K447" s="330"/>
      <c r="U447" s="330"/>
      <c r="AE447" s="330"/>
      <c r="AO447" s="330"/>
      <c r="AY447" s="330"/>
      <c r="AZ447" s="330"/>
      <c r="BA447" s="330"/>
      <c r="BB447" s="330"/>
      <c r="BC447" s="330"/>
      <c r="BD447" s="330"/>
      <c r="BE447" s="330"/>
      <c r="BF447" s="330"/>
      <c r="BI447" s="330"/>
      <c r="BS447" s="330"/>
      <c r="CC447" s="330"/>
      <c r="CM447" s="330"/>
      <c r="CW447" s="330"/>
      <c r="DG447" s="330"/>
      <c r="DQ447" s="330"/>
      <c r="EA447" s="330"/>
      <c r="EK447" s="330"/>
      <c r="EU447" s="330"/>
      <c r="FE447" s="330"/>
      <c r="FO447" s="330"/>
      <c r="FY447" s="330"/>
      <c r="GI447" s="330"/>
      <c r="GS447" s="330"/>
      <c r="HC447" s="330"/>
      <c r="HM447" s="330"/>
      <c r="HW447" s="330"/>
    </row>
    <row r="448" s="3" customFormat="true" x14ac:dyDescent="0.25">
      <c r="A448" s="330"/>
      <c r="K448" s="330"/>
      <c r="U448" s="330"/>
      <c r="AE448" s="330"/>
      <c r="AO448" s="330"/>
      <c r="AY448" s="330"/>
      <c r="AZ448" s="330"/>
      <c r="BA448" s="330"/>
      <c r="BB448" s="330"/>
      <c r="BC448" s="330"/>
      <c r="BD448" s="330"/>
      <c r="BE448" s="330"/>
      <c r="BF448" s="330"/>
      <c r="BI448" s="330"/>
      <c r="BS448" s="330"/>
      <c r="CC448" s="330"/>
      <c r="CM448" s="330"/>
      <c r="CW448" s="330"/>
      <c r="DG448" s="330"/>
      <c r="DQ448" s="330"/>
      <c r="EA448" s="330"/>
      <c r="EK448" s="330"/>
      <c r="EU448" s="330"/>
      <c r="FE448" s="330"/>
      <c r="FO448" s="330"/>
      <c r="FY448" s="330"/>
      <c r="GI448" s="330"/>
      <c r="GS448" s="330"/>
      <c r="HC448" s="330"/>
      <c r="HM448" s="330"/>
      <c r="HW448" s="330"/>
    </row>
    <row r="449" s="3" customFormat="true" x14ac:dyDescent="0.25">
      <c r="A449" s="330"/>
      <c r="K449" s="330"/>
      <c r="U449" s="330"/>
      <c r="AE449" s="330"/>
      <c r="AO449" s="330"/>
      <c r="AY449" s="330"/>
      <c r="AZ449" s="330"/>
      <c r="BA449" s="330"/>
      <c r="BB449" s="330"/>
      <c r="BC449" s="330"/>
      <c r="BD449" s="330"/>
      <c r="BE449" s="330"/>
      <c r="BF449" s="330"/>
      <c r="BI449" s="330"/>
      <c r="BS449" s="330"/>
      <c r="CC449" s="330"/>
      <c r="CM449" s="330"/>
      <c r="CW449" s="330"/>
      <c r="DG449" s="330"/>
      <c r="DQ449" s="330"/>
      <c r="EA449" s="330"/>
      <c r="EK449" s="330"/>
      <c r="EU449" s="330"/>
      <c r="FE449" s="330"/>
      <c r="FO449" s="330"/>
      <c r="FY449" s="330"/>
      <c r="GI449" s="330"/>
      <c r="GS449" s="330"/>
      <c r="HC449" s="330"/>
      <c r="HM449" s="330"/>
      <c r="HW449" s="330"/>
    </row>
    <row r="450" s="3" customFormat="true" x14ac:dyDescent="0.25">
      <c r="A450" s="330"/>
      <c r="K450" s="330"/>
      <c r="U450" s="330"/>
      <c r="AE450" s="330"/>
      <c r="AO450" s="330"/>
      <c r="AY450" s="330"/>
      <c r="AZ450" s="330"/>
      <c r="BA450" s="330"/>
      <c r="BB450" s="330"/>
      <c r="BC450" s="330"/>
      <c r="BD450" s="330"/>
      <c r="BE450" s="330"/>
      <c r="BF450" s="330"/>
      <c r="BI450" s="330"/>
      <c r="BS450" s="330"/>
      <c r="CC450" s="330"/>
      <c r="CM450" s="330"/>
      <c r="CW450" s="330"/>
      <c r="DG450" s="330"/>
      <c r="DQ450" s="330"/>
      <c r="EA450" s="330"/>
      <c r="EK450" s="330"/>
      <c r="EU450" s="330"/>
      <c r="FE450" s="330"/>
      <c r="FO450" s="330"/>
      <c r="FY450" s="330"/>
      <c r="GI450" s="330"/>
      <c r="GS450" s="330"/>
      <c r="HC450" s="330"/>
      <c r="HM450" s="330"/>
      <c r="HW450" s="330"/>
    </row>
    <row r="451" s="3" customFormat="true" x14ac:dyDescent="0.25">
      <c r="A451" s="330"/>
      <c r="K451" s="330"/>
      <c r="U451" s="330"/>
      <c r="AE451" s="330"/>
      <c r="AO451" s="330"/>
      <c r="AY451" s="330"/>
      <c r="AZ451" s="330"/>
      <c r="BA451" s="330"/>
      <c r="BB451" s="330"/>
      <c r="BC451" s="330"/>
      <c r="BD451" s="330"/>
      <c r="BE451" s="330"/>
      <c r="BF451" s="330"/>
      <c r="BI451" s="330"/>
      <c r="BS451" s="330"/>
      <c r="CC451" s="330"/>
      <c r="CM451" s="330"/>
      <c r="CW451" s="330"/>
      <c r="DG451" s="330"/>
      <c r="DQ451" s="330"/>
      <c r="EA451" s="330"/>
      <c r="EK451" s="330"/>
      <c r="EU451" s="330"/>
      <c r="FE451" s="330"/>
      <c r="FO451" s="330"/>
      <c r="FY451" s="330"/>
      <c r="GI451" s="330"/>
      <c r="GS451" s="330"/>
      <c r="HC451" s="330"/>
      <c r="HM451" s="330"/>
      <c r="HW451" s="330"/>
    </row>
    <row r="452" s="3" customFormat="true" x14ac:dyDescent="0.25">
      <c r="A452" s="330"/>
      <c r="K452" s="330"/>
      <c r="U452" s="330"/>
      <c r="AE452" s="330"/>
      <c r="AO452" s="330"/>
      <c r="AY452" s="330"/>
      <c r="AZ452" s="330"/>
      <c r="BA452" s="330"/>
      <c r="BB452" s="330"/>
      <c r="BC452" s="330"/>
      <c r="BD452" s="330"/>
      <c r="BE452" s="330"/>
      <c r="BF452" s="330"/>
      <c r="BI452" s="330"/>
      <c r="BS452" s="330"/>
      <c r="CC452" s="330"/>
      <c r="CM452" s="330"/>
      <c r="CW452" s="330"/>
      <c r="DG452" s="330"/>
      <c r="DQ452" s="330"/>
      <c r="EA452" s="330"/>
      <c r="EK452" s="330"/>
      <c r="EU452" s="330"/>
      <c r="FE452" s="330"/>
      <c r="FO452" s="330"/>
      <c r="FY452" s="330"/>
      <c r="GI452" s="330"/>
      <c r="GS452" s="330"/>
      <c r="HC452" s="330"/>
      <c r="HM452" s="330"/>
      <c r="HW452" s="330"/>
    </row>
    <row r="453" s="3" customFormat="true" x14ac:dyDescent="0.25">
      <c r="A453" s="330"/>
      <c r="K453" s="330"/>
      <c r="U453" s="330"/>
      <c r="AE453" s="330"/>
      <c r="AO453" s="330"/>
      <c r="AY453" s="330"/>
      <c r="AZ453" s="330"/>
      <c r="BA453" s="330"/>
      <c r="BB453" s="330"/>
      <c r="BC453" s="330"/>
      <c r="BD453" s="330"/>
      <c r="BE453" s="330"/>
      <c r="BF453" s="330"/>
      <c r="BI453" s="330"/>
      <c r="BS453" s="330"/>
      <c r="CC453" s="330"/>
      <c r="CM453" s="330"/>
      <c r="CW453" s="330"/>
      <c r="DG453" s="330"/>
      <c r="DQ453" s="330"/>
      <c r="EA453" s="330"/>
      <c r="EK453" s="330"/>
      <c r="EU453" s="330"/>
      <c r="FE453" s="330"/>
      <c r="FO453" s="330"/>
      <c r="FY453" s="330"/>
      <c r="GI453" s="330"/>
      <c r="GS453" s="330"/>
      <c r="HC453" s="330"/>
      <c r="HM453" s="330"/>
      <c r="HW453" s="330"/>
    </row>
    <row r="454" s="3" customFormat="true" x14ac:dyDescent="0.25">
      <c r="A454" s="330"/>
      <c r="K454" s="330"/>
      <c r="U454" s="330"/>
      <c r="AE454" s="330"/>
      <c r="AO454" s="330"/>
      <c r="AY454" s="330"/>
      <c r="AZ454" s="330"/>
      <c r="BA454" s="330"/>
      <c r="BB454" s="330"/>
      <c r="BC454" s="330"/>
      <c r="BD454" s="330"/>
      <c r="BE454" s="330"/>
      <c r="BF454" s="330"/>
      <c r="BI454" s="330"/>
      <c r="BS454" s="330"/>
      <c r="CC454" s="330"/>
      <c r="CM454" s="330"/>
      <c r="CW454" s="330"/>
      <c r="DG454" s="330"/>
      <c r="DQ454" s="330"/>
      <c r="EA454" s="330"/>
      <c r="EK454" s="330"/>
      <c r="EU454" s="330"/>
      <c r="FE454" s="330"/>
      <c r="FO454" s="330"/>
      <c r="FY454" s="330"/>
      <c r="GI454" s="330"/>
      <c r="GS454" s="330"/>
      <c r="HC454" s="330"/>
      <c r="HM454" s="330"/>
      <c r="HW454" s="330"/>
    </row>
    <row r="455" s="3" customFormat="true" x14ac:dyDescent="0.25">
      <c r="A455" s="330"/>
      <c r="K455" s="330"/>
      <c r="U455" s="330"/>
      <c r="AE455" s="330"/>
      <c r="AO455" s="330"/>
      <c r="AY455" s="330"/>
      <c r="AZ455" s="330"/>
      <c r="BA455" s="330"/>
      <c r="BB455" s="330"/>
      <c r="BC455" s="330"/>
      <c r="BD455" s="330"/>
      <c r="BE455" s="330"/>
      <c r="BF455" s="330"/>
      <c r="BI455" s="330"/>
      <c r="BS455" s="330"/>
      <c r="CC455" s="330"/>
      <c r="CM455" s="330"/>
      <c r="CW455" s="330"/>
      <c r="DG455" s="330"/>
      <c r="DQ455" s="330"/>
      <c r="EA455" s="330"/>
      <c r="EK455" s="330"/>
      <c r="EU455" s="330"/>
      <c r="FE455" s="330"/>
      <c r="FO455" s="330"/>
      <c r="FY455" s="330"/>
      <c r="GI455" s="330"/>
      <c r="GS455" s="330"/>
      <c r="HC455" s="330"/>
      <c r="HM455" s="330"/>
      <c r="HW455" s="330"/>
    </row>
    <row r="456" s="3" customFormat="true" x14ac:dyDescent="0.25">
      <c r="A456" s="330"/>
      <c r="K456" s="330"/>
      <c r="U456" s="330"/>
      <c r="AE456" s="330"/>
      <c r="AO456" s="330"/>
      <c r="AY456" s="330"/>
      <c r="AZ456" s="330"/>
      <c r="BA456" s="330"/>
      <c r="BB456" s="330"/>
      <c r="BC456" s="330"/>
      <c r="BD456" s="330"/>
      <c r="BE456" s="330"/>
      <c r="BF456" s="330"/>
      <c r="BI456" s="330"/>
      <c r="BS456" s="330"/>
      <c r="CC456" s="330"/>
      <c r="CM456" s="330"/>
      <c r="CW456" s="330"/>
      <c r="DG456" s="330"/>
      <c r="DQ456" s="330"/>
      <c r="EA456" s="330"/>
      <c r="EK456" s="330"/>
      <c r="EU456" s="330"/>
      <c r="FE456" s="330"/>
      <c r="FO456" s="330"/>
      <c r="FY456" s="330"/>
      <c r="GI456" s="330"/>
      <c r="GS456" s="330"/>
      <c r="HC456" s="330"/>
      <c r="HM456" s="330"/>
      <c r="HW456" s="330"/>
    </row>
    <row r="457" s="3" customFormat="true" x14ac:dyDescent="0.25">
      <c r="A457" s="330"/>
      <c r="K457" s="330"/>
      <c r="U457" s="330"/>
      <c r="AE457" s="330"/>
      <c r="AO457" s="330"/>
      <c r="AY457" s="330"/>
      <c r="AZ457" s="330"/>
      <c r="BA457" s="330"/>
      <c r="BB457" s="330"/>
      <c r="BC457" s="330"/>
      <c r="BD457" s="330"/>
      <c r="BE457" s="330"/>
      <c r="BF457" s="330"/>
      <c r="BI457" s="330"/>
      <c r="BS457" s="330"/>
      <c r="CC457" s="330"/>
      <c r="CM457" s="330"/>
      <c r="CW457" s="330"/>
      <c r="DG457" s="330"/>
      <c r="DQ457" s="330"/>
      <c r="EA457" s="330"/>
      <c r="EK457" s="330"/>
      <c r="EU457" s="330"/>
      <c r="FE457" s="330"/>
      <c r="FO457" s="330"/>
      <c r="FY457" s="330"/>
      <c r="GI457" s="330"/>
      <c r="GS457" s="330"/>
      <c r="HC457" s="330"/>
      <c r="HM457" s="330"/>
      <c r="HW457" s="330"/>
    </row>
    <row r="458" s="3" customFormat="true" x14ac:dyDescent="0.25">
      <c r="A458" s="330"/>
      <c r="K458" s="330"/>
      <c r="U458" s="330"/>
      <c r="AE458" s="330"/>
      <c r="AO458" s="330"/>
      <c r="AY458" s="330"/>
      <c r="AZ458" s="330"/>
      <c r="BA458" s="330"/>
      <c r="BB458" s="330"/>
      <c r="BC458" s="330"/>
      <c r="BD458" s="330"/>
      <c r="BE458" s="330"/>
      <c r="BF458" s="330"/>
      <c r="BI458" s="330"/>
      <c r="BS458" s="330"/>
      <c r="CC458" s="330"/>
      <c r="CM458" s="330"/>
      <c r="CW458" s="330"/>
      <c r="DG458" s="330"/>
      <c r="DQ458" s="330"/>
      <c r="EA458" s="330"/>
      <c r="EK458" s="330"/>
      <c r="EU458" s="330"/>
      <c r="FE458" s="330"/>
      <c r="FO458" s="330"/>
      <c r="FY458" s="330"/>
      <c r="GI458" s="330"/>
      <c r="GS458" s="330"/>
      <c r="HC458" s="330"/>
      <c r="HM458" s="330"/>
      <c r="HW458" s="330"/>
    </row>
    <row r="459" s="3" customFormat="true" x14ac:dyDescent="0.25">
      <c r="A459" s="330"/>
      <c r="K459" s="330"/>
      <c r="U459" s="330"/>
      <c r="AE459" s="330"/>
      <c r="AO459" s="330"/>
      <c r="AY459" s="330"/>
      <c r="AZ459" s="330"/>
      <c r="BA459" s="330"/>
      <c r="BB459" s="330"/>
      <c r="BC459" s="330"/>
      <c r="BD459" s="330"/>
      <c r="BE459" s="330"/>
      <c r="BF459" s="330"/>
      <c r="BI459" s="330"/>
      <c r="BS459" s="330"/>
      <c r="CC459" s="330"/>
      <c r="CM459" s="330"/>
      <c r="CW459" s="330"/>
      <c r="DG459" s="330"/>
      <c r="DQ459" s="330"/>
      <c r="EA459" s="330"/>
      <c r="EK459" s="330"/>
      <c r="EU459" s="330"/>
      <c r="FE459" s="330"/>
      <c r="FO459" s="330"/>
      <c r="FY459" s="330"/>
      <c r="GI459" s="330"/>
      <c r="GS459" s="330"/>
      <c r="HC459" s="330"/>
      <c r="HM459" s="330"/>
      <c r="HW459" s="330"/>
    </row>
    <row r="460" s="3" customFormat="true" x14ac:dyDescent="0.25">
      <c r="A460" s="330"/>
      <c r="K460" s="330"/>
      <c r="U460" s="330"/>
      <c r="AE460" s="330"/>
      <c r="AO460" s="330"/>
      <c r="AY460" s="330"/>
      <c r="AZ460" s="330"/>
      <c r="BA460" s="330"/>
      <c r="BB460" s="330"/>
      <c r="BC460" s="330"/>
      <c r="BD460" s="330"/>
      <c r="BE460" s="330"/>
      <c r="BF460" s="330"/>
      <c r="BI460" s="330"/>
      <c r="BS460" s="330"/>
      <c r="CC460" s="330"/>
      <c r="CM460" s="330"/>
      <c r="CW460" s="330"/>
      <c r="DG460" s="330"/>
      <c r="DQ460" s="330"/>
      <c r="EA460" s="330"/>
      <c r="EK460" s="330"/>
      <c r="EU460" s="330"/>
      <c r="FE460" s="330"/>
      <c r="FO460" s="330"/>
      <c r="FY460" s="330"/>
      <c r="GI460" s="330"/>
      <c r="GS460" s="330"/>
      <c r="HC460" s="330"/>
      <c r="HM460" s="330"/>
      <c r="HW460" s="330"/>
    </row>
    <row r="461" s="3" customFormat="true" x14ac:dyDescent="0.25">
      <c r="A461" s="330"/>
      <c r="K461" s="330"/>
      <c r="U461" s="330"/>
      <c r="AE461" s="330"/>
      <c r="AO461" s="330"/>
      <c r="AY461" s="330"/>
      <c r="AZ461" s="330"/>
      <c r="BA461" s="330"/>
      <c r="BB461" s="330"/>
      <c r="BC461" s="330"/>
      <c r="BD461" s="330"/>
      <c r="BE461" s="330"/>
      <c r="BF461" s="330"/>
      <c r="BI461" s="330"/>
      <c r="BS461" s="330"/>
      <c r="CC461" s="330"/>
      <c r="CM461" s="330"/>
      <c r="CW461" s="330"/>
      <c r="DG461" s="330"/>
      <c r="DQ461" s="330"/>
      <c r="EA461" s="330"/>
      <c r="EK461" s="330"/>
      <c r="EU461" s="330"/>
      <c r="FE461" s="330"/>
      <c r="FO461" s="330"/>
      <c r="FY461" s="330"/>
      <c r="GI461" s="330"/>
      <c r="GS461" s="330"/>
      <c r="HC461" s="330"/>
      <c r="HM461" s="330"/>
      <c r="HW461" s="330"/>
    </row>
    <row r="462" s="3" customFormat="true" x14ac:dyDescent="0.25">
      <c r="A462" s="330"/>
      <c r="K462" s="330"/>
      <c r="U462" s="330"/>
      <c r="AE462" s="330"/>
      <c r="AO462" s="330"/>
      <c r="AY462" s="330"/>
      <c r="AZ462" s="330"/>
      <c r="BA462" s="330"/>
      <c r="BB462" s="330"/>
      <c r="BC462" s="330"/>
      <c r="BD462" s="330"/>
      <c r="BE462" s="330"/>
      <c r="BF462" s="330"/>
      <c r="BI462" s="330"/>
      <c r="BS462" s="330"/>
      <c r="CC462" s="330"/>
      <c r="CM462" s="330"/>
      <c r="CW462" s="330"/>
      <c r="DG462" s="330"/>
      <c r="DQ462" s="330"/>
      <c r="EA462" s="330"/>
      <c r="EK462" s="330"/>
      <c r="EU462" s="330"/>
      <c r="FE462" s="330"/>
      <c r="FO462" s="330"/>
      <c r="FY462" s="330"/>
      <c r="GI462" s="330"/>
      <c r="GS462" s="330"/>
      <c r="HC462" s="330"/>
      <c r="HM462" s="330"/>
      <c r="HW462" s="330"/>
    </row>
    <row r="463" s="3" customFormat="true" x14ac:dyDescent="0.25">
      <c r="A463" s="330"/>
      <c r="K463" s="330"/>
      <c r="U463" s="330"/>
      <c r="AE463" s="330"/>
      <c r="AO463" s="330"/>
      <c r="AY463" s="330"/>
      <c r="AZ463" s="330"/>
      <c r="BA463" s="330"/>
      <c r="BB463" s="330"/>
      <c r="BC463" s="330"/>
      <c r="BD463" s="330"/>
      <c r="BE463" s="330"/>
      <c r="BF463" s="330"/>
      <c r="BI463" s="330"/>
      <c r="BS463" s="330"/>
      <c r="CC463" s="330"/>
      <c r="CM463" s="330"/>
      <c r="CW463" s="330"/>
      <c r="DG463" s="330"/>
      <c r="DQ463" s="330"/>
      <c r="EA463" s="330"/>
      <c r="EK463" s="330"/>
      <c r="EU463" s="330"/>
      <c r="FE463" s="330"/>
      <c r="FO463" s="330"/>
      <c r="FY463" s="330"/>
      <c r="GI463" s="330"/>
      <c r="GS463" s="330"/>
      <c r="HC463" s="330"/>
      <c r="HM463" s="330"/>
      <c r="HW463" s="330"/>
    </row>
    <row r="464" s="3" customFormat="true" x14ac:dyDescent="0.25">
      <c r="A464" s="330"/>
      <c r="K464" s="330"/>
      <c r="U464" s="330"/>
      <c r="AE464" s="330"/>
      <c r="AO464" s="330"/>
      <c r="AY464" s="330"/>
      <c r="AZ464" s="330"/>
      <c r="BA464" s="330"/>
      <c r="BB464" s="330"/>
      <c r="BC464" s="330"/>
      <c r="BD464" s="330"/>
      <c r="BE464" s="330"/>
      <c r="BF464" s="330"/>
      <c r="BI464" s="330"/>
      <c r="BS464" s="330"/>
      <c r="CC464" s="330"/>
      <c r="CM464" s="330"/>
      <c r="CW464" s="330"/>
      <c r="DG464" s="330"/>
      <c r="DQ464" s="330"/>
      <c r="EA464" s="330"/>
      <c r="EK464" s="330"/>
      <c r="EU464" s="330"/>
      <c r="FE464" s="330"/>
      <c r="FO464" s="330"/>
      <c r="FY464" s="330"/>
      <c r="GI464" s="330"/>
      <c r="GS464" s="330"/>
      <c r="HC464" s="330"/>
      <c r="HM464" s="330"/>
      <c r="HW464" s="330"/>
    </row>
    <row r="465" s="3" customFormat="true" x14ac:dyDescent="0.25">
      <c r="A465" s="330"/>
      <c r="K465" s="330"/>
      <c r="U465" s="330"/>
      <c r="AE465" s="330"/>
      <c r="AO465" s="330"/>
      <c r="AY465" s="330"/>
      <c r="AZ465" s="330"/>
      <c r="BA465" s="330"/>
      <c r="BB465" s="330"/>
      <c r="BC465" s="330"/>
      <c r="BD465" s="330"/>
      <c r="BE465" s="330"/>
      <c r="BF465" s="330"/>
      <c r="BI465" s="330"/>
      <c r="BS465" s="330"/>
      <c r="CC465" s="330"/>
      <c r="CM465" s="330"/>
      <c r="CW465" s="330"/>
      <c r="DG465" s="330"/>
      <c r="DQ465" s="330"/>
      <c r="EA465" s="330"/>
      <c r="EK465" s="330"/>
      <c r="EU465" s="330"/>
      <c r="FE465" s="330"/>
      <c r="FO465" s="330"/>
      <c r="FY465" s="330"/>
      <c r="GI465" s="330"/>
      <c r="GS465" s="330"/>
      <c r="HC465" s="330"/>
      <c r="HM465" s="330"/>
      <c r="HW465" s="330"/>
    </row>
    <row r="466" s="3" customFormat="true" x14ac:dyDescent="0.25">
      <c r="A466" s="330"/>
      <c r="K466" s="330"/>
      <c r="U466" s="330"/>
      <c r="AE466" s="330"/>
      <c r="AO466" s="330"/>
      <c r="AY466" s="330"/>
      <c r="AZ466" s="330"/>
      <c r="BA466" s="330"/>
      <c r="BB466" s="330"/>
      <c r="BC466" s="330"/>
      <c r="BD466" s="330"/>
      <c r="BE466" s="330"/>
      <c r="BF466" s="330"/>
      <c r="BI466" s="330"/>
      <c r="BS466" s="330"/>
      <c r="CC466" s="330"/>
      <c r="CM466" s="330"/>
      <c r="CW466" s="330"/>
      <c r="DG466" s="330"/>
      <c r="DQ466" s="330"/>
      <c r="EA466" s="330"/>
      <c r="EK466" s="330"/>
      <c r="EU466" s="330"/>
      <c r="FE466" s="330"/>
      <c r="FO466" s="330"/>
      <c r="FY466" s="330"/>
      <c r="GI466" s="330"/>
      <c r="GS466" s="330"/>
      <c r="HC466" s="330"/>
      <c r="HM466" s="330"/>
      <c r="HW466" s="330"/>
    </row>
    <row r="467" s="3" customFormat="true" x14ac:dyDescent="0.25">
      <c r="A467" s="330"/>
      <c r="K467" s="330"/>
      <c r="U467" s="330"/>
      <c r="AE467" s="330"/>
      <c r="AO467" s="330"/>
      <c r="AY467" s="330"/>
      <c r="AZ467" s="330"/>
      <c r="BA467" s="330"/>
      <c r="BB467" s="330"/>
      <c r="BC467" s="330"/>
      <c r="BD467" s="330"/>
      <c r="BE467" s="330"/>
      <c r="BF467" s="330"/>
      <c r="BI467" s="330"/>
      <c r="BS467" s="330"/>
      <c r="CC467" s="330"/>
      <c r="CM467" s="330"/>
      <c r="CW467" s="330"/>
      <c r="DG467" s="330"/>
      <c r="DQ467" s="330"/>
      <c r="EA467" s="330"/>
      <c r="EK467" s="330"/>
      <c r="EU467" s="330"/>
      <c r="FE467" s="330"/>
      <c r="FO467" s="330"/>
      <c r="FY467" s="330"/>
      <c r="GI467" s="330"/>
      <c r="GS467" s="330"/>
      <c r="HC467" s="330"/>
      <c r="HM467" s="330"/>
      <c r="HW467" s="330"/>
    </row>
    <row r="468" s="3" customFormat="true" x14ac:dyDescent="0.25">
      <c r="A468" s="330"/>
      <c r="K468" s="330"/>
      <c r="U468" s="330"/>
      <c r="AE468" s="330"/>
      <c r="AO468" s="330"/>
      <c r="AY468" s="330"/>
      <c r="AZ468" s="330"/>
      <c r="BA468" s="330"/>
      <c r="BB468" s="330"/>
      <c r="BC468" s="330"/>
      <c r="BD468" s="330"/>
      <c r="BE468" s="330"/>
      <c r="BF468" s="330"/>
      <c r="BI468" s="330"/>
      <c r="BS468" s="330"/>
      <c r="CC468" s="330"/>
      <c r="CM468" s="330"/>
      <c r="CW468" s="330"/>
      <c r="DG468" s="330"/>
      <c r="DQ468" s="330"/>
      <c r="EA468" s="330"/>
      <c r="EK468" s="330"/>
      <c r="EU468" s="330"/>
      <c r="FE468" s="330"/>
      <c r="FO468" s="330"/>
      <c r="FY468" s="330"/>
      <c r="GI468" s="330"/>
      <c r="GS468" s="330"/>
      <c r="HC468" s="330"/>
      <c r="HM468" s="330"/>
      <c r="HW468" s="330"/>
    </row>
    <row r="469" s="3" customFormat="true" x14ac:dyDescent="0.25">
      <c r="A469" s="330"/>
      <c r="K469" s="330"/>
      <c r="U469" s="330"/>
      <c r="AE469" s="330"/>
      <c r="AO469" s="330"/>
      <c r="AY469" s="330"/>
      <c r="AZ469" s="330"/>
      <c r="BA469" s="330"/>
      <c r="BB469" s="330"/>
      <c r="BC469" s="330"/>
      <c r="BD469" s="330"/>
      <c r="BE469" s="330"/>
      <c r="BF469" s="330"/>
      <c r="BI469" s="330"/>
      <c r="BS469" s="330"/>
      <c r="CC469" s="330"/>
      <c r="CM469" s="330"/>
      <c r="CW469" s="330"/>
      <c r="DG469" s="330"/>
      <c r="DQ469" s="330"/>
      <c r="EA469" s="330"/>
      <c r="EK469" s="330"/>
      <c r="EU469" s="330"/>
      <c r="FE469" s="330"/>
      <c r="FO469" s="330"/>
      <c r="FY469" s="330"/>
      <c r="GI469" s="330"/>
      <c r="GS469" s="330"/>
      <c r="HC469" s="330"/>
      <c r="HM469" s="330"/>
      <c r="HW469" s="330"/>
    </row>
    <row r="470" s="3" customFormat="true" x14ac:dyDescent="0.25">
      <c r="A470" s="330"/>
      <c r="K470" s="330"/>
      <c r="U470" s="330"/>
      <c r="AE470" s="330"/>
      <c r="AO470" s="330"/>
      <c r="AY470" s="330"/>
      <c r="AZ470" s="330"/>
      <c r="BA470" s="330"/>
      <c r="BB470" s="330"/>
      <c r="BC470" s="330"/>
      <c r="BD470" s="330"/>
      <c r="BE470" s="330"/>
      <c r="BF470" s="330"/>
      <c r="BI470" s="330"/>
      <c r="BS470" s="330"/>
      <c r="CC470" s="330"/>
      <c r="CM470" s="330"/>
      <c r="CW470" s="330"/>
      <c r="DG470" s="330"/>
      <c r="DQ470" s="330"/>
      <c r="EA470" s="330"/>
      <c r="EK470" s="330"/>
      <c r="EU470" s="330"/>
      <c r="FE470" s="330"/>
      <c r="FO470" s="330"/>
      <c r="FY470" s="330"/>
      <c r="GI470" s="330"/>
      <c r="GS470" s="330"/>
      <c r="HC470" s="330"/>
      <c r="HM470" s="330"/>
      <c r="HW470" s="330"/>
    </row>
    <row r="471" s="3" customFormat="true" x14ac:dyDescent="0.25">
      <c r="A471" s="330"/>
      <c r="K471" s="330"/>
      <c r="U471" s="330"/>
      <c r="AE471" s="330"/>
      <c r="AO471" s="330"/>
      <c r="AY471" s="330"/>
      <c r="AZ471" s="330"/>
      <c r="BA471" s="330"/>
      <c r="BB471" s="330"/>
      <c r="BC471" s="330"/>
      <c r="BD471" s="330"/>
      <c r="BE471" s="330"/>
      <c r="BF471" s="330"/>
      <c r="BI471" s="330"/>
      <c r="BS471" s="330"/>
      <c r="CC471" s="330"/>
      <c r="CM471" s="330"/>
      <c r="CW471" s="330"/>
      <c r="DG471" s="330"/>
      <c r="DQ471" s="330"/>
      <c r="EA471" s="330"/>
      <c r="EK471" s="330"/>
      <c r="EU471" s="330"/>
      <c r="FE471" s="330"/>
      <c r="FO471" s="330"/>
      <c r="FY471" s="330"/>
      <c r="GI471" s="330"/>
      <c r="GS471" s="330"/>
      <c r="HC471" s="330"/>
      <c r="HM471" s="330"/>
      <c r="HW471" s="330"/>
    </row>
    <row r="472" s="3" customFormat="true" x14ac:dyDescent="0.25">
      <c r="A472" s="330"/>
      <c r="K472" s="330"/>
      <c r="U472" s="330"/>
      <c r="AE472" s="330"/>
      <c r="AO472" s="330"/>
      <c r="AY472" s="330"/>
      <c r="AZ472" s="330"/>
      <c r="BA472" s="330"/>
      <c r="BB472" s="330"/>
      <c r="BC472" s="330"/>
      <c r="BD472" s="330"/>
      <c r="BE472" s="330"/>
      <c r="BF472" s="330"/>
      <c r="BI472" s="330"/>
      <c r="BS472" s="330"/>
      <c r="CC472" s="330"/>
      <c r="CM472" s="330"/>
      <c r="CW472" s="330"/>
      <c r="DG472" s="330"/>
      <c r="DQ472" s="330"/>
      <c r="EA472" s="330"/>
      <c r="EK472" s="330"/>
      <c r="EU472" s="330"/>
      <c r="FE472" s="330"/>
      <c r="FO472" s="330"/>
      <c r="FY472" s="330"/>
      <c r="GI472" s="330"/>
      <c r="GS472" s="330"/>
      <c r="HC472" s="330"/>
      <c r="HM472" s="330"/>
      <c r="HW472" s="330"/>
    </row>
    <row r="473" s="3" customFormat="true" x14ac:dyDescent="0.25">
      <c r="A473" s="330"/>
      <c r="K473" s="330"/>
      <c r="U473" s="330"/>
      <c r="AE473" s="330"/>
      <c r="AO473" s="330"/>
      <c r="AY473" s="330"/>
      <c r="AZ473" s="330"/>
      <c r="BA473" s="330"/>
      <c r="BB473" s="330"/>
      <c r="BC473" s="330"/>
      <c r="BD473" s="330"/>
      <c r="BE473" s="330"/>
      <c r="BF473" s="330"/>
      <c r="BI473" s="330"/>
      <c r="BS473" s="330"/>
      <c r="CC473" s="330"/>
      <c r="CM473" s="330"/>
      <c r="CW473" s="330"/>
      <c r="DG473" s="330"/>
      <c r="DQ473" s="330"/>
      <c r="EA473" s="330"/>
      <c r="EK473" s="330"/>
      <c r="EU473" s="330"/>
      <c r="FE473" s="330"/>
      <c r="FO473" s="330"/>
      <c r="FY473" s="330"/>
      <c r="GI473" s="330"/>
      <c r="GS473" s="330"/>
      <c r="HC473" s="330"/>
      <c r="HM473" s="330"/>
      <c r="HW473" s="330"/>
    </row>
    <row r="474" s="3" customFormat="true" x14ac:dyDescent="0.25">
      <c r="A474" s="330"/>
      <c r="K474" s="330"/>
      <c r="U474" s="330"/>
      <c r="AE474" s="330"/>
      <c r="AO474" s="330"/>
      <c r="AY474" s="330"/>
      <c r="AZ474" s="330"/>
      <c r="BA474" s="330"/>
      <c r="BB474" s="330"/>
      <c r="BC474" s="330"/>
      <c r="BD474" s="330"/>
      <c r="BE474" s="330"/>
      <c r="BF474" s="330"/>
      <c r="BI474" s="330"/>
      <c r="BS474" s="330"/>
      <c r="CC474" s="330"/>
      <c r="CM474" s="330"/>
      <c r="CW474" s="330"/>
      <c r="DG474" s="330"/>
      <c r="DQ474" s="330"/>
      <c r="EA474" s="330"/>
      <c r="EK474" s="330"/>
      <c r="EU474" s="330"/>
      <c r="FE474" s="330"/>
      <c r="FO474" s="330"/>
      <c r="FY474" s="330"/>
      <c r="GI474" s="330"/>
      <c r="GS474" s="330"/>
      <c r="HC474" s="330"/>
      <c r="HM474" s="330"/>
      <c r="HW474" s="330"/>
    </row>
    <row r="475" s="3" customFormat="true" x14ac:dyDescent="0.25">
      <c r="A475" s="330"/>
      <c r="K475" s="330"/>
      <c r="U475" s="330"/>
      <c r="AE475" s="330"/>
      <c r="AO475" s="330"/>
      <c r="AY475" s="330"/>
      <c r="AZ475" s="330"/>
      <c r="BA475" s="330"/>
      <c r="BB475" s="330"/>
      <c r="BC475" s="330"/>
      <c r="BD475" s="330"/>
      <c r="BE475" s="330"/>
      <c r="BF475" s="330"/>
      <c r="BI475" s="330"/>
      <c r="BS475" s="330"/>
      <c r="CC475" s="330"/>
      <c r="CM475" s="330"/>
      <c r="CW475" s="330"/>
      <c r="DG475" s="330"/>
      <c r="DQ475" s="330"/>
      <c r="EA475" s="330"/>
      <c r="EK475" s="330"/>
      <c r="EU475" s="330"/>
      <c r="FE475" s="330"/>
      <c r="FO475" s="330"/>
      <c r="FY475" s="330"/>
      <c r="GI475" s="330"/>
      <c r="GS475" s="330"/>
      <c r="HC475" s="330"/>
      <c r="HM475" s="330"/>
      <c r="HW475" s="330"/>
    </row>
    <row r="476" s="3" customFormat="true" x14ac:dyDescent="0.25">
      <c r="A476" s="330"/>
      <c r="K476" s="330"/>
      <c r="U476" s="330"/>
      <c r="AE476" s="330"/>
      <c r="AO476" s="330"/>
      <c r="AY476" s="330"/>
      <c r="AZ476" s="330"/>
      <c r="BA476" s="330"/>
      <c r="BB476" s="330"/>
      <c r="BC476" s="330"/>
      <c r="BD476" s="330"/>
      <c r="BE476" s="330"/>
      <c r="BF476" s="330"/>
      <c r="BI476" s="330"/>
      <c r="BS476" s="330"/>
      <c r="CC476" s="330"/>
      <c r="CM476" s="330"/>
      <c r="CW476" s="330"/>
      <c r="DG476" s="330"/>
      <c r="DQ476" s="330"/>
      <c r="EA476" s="330"/>
      <c r="EK476" s="330"/>
      <c r="EU476" s="330"/>
      <c r="FE476" s="330"/>
      <c r="FO476" s="330"/>
      <c r="FY476" s="330"/>
      <c r="GI476" s="330"/>
      <c r="GS476" s="330"/>
      <c r="HC476" s="330"/>
      <c r="HM476" s="330"/>
      <c r="HW476" s="330"/>
    </row>
    <row r="477" s="3" customFormat="true" x14ac:dyDescent="0.25">
      <c r="A477" s="330"/>
      <c r="K477" s="330"/>
      <c r="U477" s="330"/>
      <c r="AE477" s="330"/>
      <c r="AO477" s="330"/>
      <c r="AY477" s="330"/>
      <c r="AZ477" s="330"/>
      <c r="BA477" s="330"/>
      <c r="BB477" s="330"/>
      <c r="BC477" s="330"/>
      <c r="BD477" s="330"/>
      <c r="BE477" s="330"/>
      <c r="BF477" s="330"/>
      <c r="BI477" s="330"/>
      <c r="BS477" s="330"/>
      <c r="CC477" s="330"/>
      <c r="CM477" s="330"/>
      <c r="CW477" s="330"/>
      <c r="DG477" s="330"/>
      <c r="DQ477" s="330"/>
      <c r="EA477" s="330"/>
      <c r="EK477" s="330"/>
      <c r="EU477" s="330"/>
      <c r="FE477" s="330"/>
      <c r="FO477" s="330"/>
      <c r="FY477" s="330"/>
      <c r="GI477" s="330"/>
      <c r="GS477" s="330"/>
      <c r="HC477" s="330"/>
      <c r="HM477" s="330"/>
      <c r="HW477" s="330"/>
    </row>
    <row r="478" s="3" customFormat="true" x14ac:dyDescent="0.25">
      <c r="A478" s="330"/>
      <c r="K478" s="330"/>
      <c r="U478" s="330"/>
      <c r="AE478" s="330"/>
      <c r="AO478" s="330"/>
      <c r="AY478" s="330"/>
      <c r="AZ478" s="330"/>
      <c r="BA478" s="330"/>
      <c r="BB478" s="330"/>
      <c r="BC478" s="330"/>
      <c r="BD478" s="330"/>
      <c r="BE478" s="330"/>
      <c r="BF478" s="330"/>
      <c r="BI478" s="330"/>
      <c r="BS478" s="330"/>
      <c r="CC478" s="330"/>
      <c r="CM478" s="330"/>
      <c r="CW478" s="330"/>
      <c r="DG478" s="330"/>
      <c r="DQ478" s="330"/>
      <c r="EA478" s="330"/>
      <c r="EK478" s="330"/>
      <c r="EU478" s="330"/>
      <c r="FE478" s="330"/>
      <c r="FO478" s="330"/>
      <c r="FY478" s="330"/>
      <c r="GI478" s="330"/>
      <c r="GS478" s="330"/>
      <c r="HC478" s="330"/>
      <c r="HM478" s="330"/>
      <c r="HW478" s="330"/>
    </row>
    <row r="479" s="3" customFormat="true" x14ac:dyDescent="0.25">
      <c r="A479" s="330"/>
      <c r="K479" s="330"/>
      <c r="U479" s="330"/>
      <c r="AE479" s="330"/>
      <c r="AO479" s="330"/>
      <c r="AY479" s="330"/>
      <c r="AZ479" s="330"/>
      <c r="BA479" s="330"/>
      <c r="BB479" s="330"/>
      <c r="BC479" s="330"/>
      <c r="BD479" s="330"/>
      <c r="BE479" s="330"/>
      <c r="BF479" s="330"/>
      <c r="BI479" s="330"/>
      <c r="BS479" s="330"/>
      <c r="CC479" s="330"/>
      <c r="CM479" s="330"/>
      <c r="CW479" s="330"/>
      <c r="DG479" s="330"/>
      <c r="DQ479" s="330"/>
      <c r="EA479" s="330"/>
      <c r="EK479" s="330"/>
      <c r="EU479" s="330"/>
      <c r="FE479" s="330"/>
      <c r="FO479" s="330"/>
      <c r="FY479" s="330"/>
      <c r="GI479" s="330"/>
      <c r="GS479" s="330"/>
      <c r="HC479" s="330"/>
      <c r="HM479" s="330"/>
      <c r="HW479" s="330"/>
    </row>
    <row r="480" s="3" customFormat="true" x14ac:dyDescent="0.25">
      <c r="A480" s="330"/>
      <c r="K480" s="330"/>
      <c r="U480" s="330"/>
      <c r="AE480" s="330"/>
      <c r="AO480" s="330"/>
      <c r="AY480" s="330"/>
      <c r="AZ480" s="330"/>
      <c r="BA480" s="330"/>
      <c r="BB480" s="330"/>
      <c r="BC480" s="330"/>
      <c r="BD480" s="330"/>
      <c r="BE480" s="330"/>
      <c r="BF480" s="330"/>
      <c r="BI480" s="330"/>
      <c r="BS480" s="330"/>
      <c r="CC480" s="330"/>
      <c r="CM480" s="330"/>
      <c r="CW480" s="330"/>
      <c r="DG480" s="330"/>
      <c r="DQ480" s="330"/>
      <c r="EA480" s="330"/>
      <c r="EK480" s="330"/>
      <c r="EU480" s="330"/>
      <c r="FE480" s="330"/>
      <c r="FO480" s="330"/>
      <c r="FY480" s="330"/>
      <c r="GI480" s="330"/>
      <c r="GS480" s="330"/>
      <c r="HC480" s="330"/>
      <c r="HM480" s="330"/>
      <c r="HW480" s="330"/>
    </row>
    <row r="481" s="3" customFormat="true" x14ac:dyDescent="0.25">
      <c r="A481" s="330"/>
      <c r="K481" s="330"/>
      <c r="U481" s="330"/>
      <c r="AE481" s="330"/>
      <c r="AO481" s="330"/>
      <c r="AY481" s="330"/>
      <c r="AZ481" s="330"/>
      <c r="BA481" s="330"/>
      <c r="BB481" s="330"/>
      <c r="BC481" s="330"/>
      <c r="BD481" s="330"/>
      <c r="BE481" s="330"/>
      <c r="BF481" s="330"/>
      <c r="BI481" s="330"/>
      <c r="BS481" s="330"/>
      <c r="CC481" s="330"/>
      <c r="CM481" s="330"/>
      <c r="CW481" s="330"/>
      <c r="DG481" s="330"/>
      <c r="DQ481" s="330"/>
      <c r="EA481" s="330"/>
      <c r="EK481" s="330"/>
      <c r="EU481" s="330"/>
      <c r="FE481" s="330"/>
      <c r="FO481" s="330"/>
      <c r="FY481" s="330"/>
      <c r="GI481" s="330"/>
      <c r="GS481" s="330"/>
      <c r="HC481" s="330"/>
      <c r="HM481" s="330"/>
      <c r="HW481" s="330"/>
    </row>
    <row r="482" s="3" customFormat="true" x14ac:dyDescent="0.25">
      <c r="A482" s="330"/>
      <c r="K482" s="330"/>
      <c r="U482" s="330"/>
      <c r="AE482" s="330"/>
      <c r="AO482" s="330"/>
      <c r="AY482" s="330"/>
      <c r="AZ482" s="330"/>
      <c r="BA482" s="330"/>
      <c r="BB482" s="330"/>
      <c r="BC482" s="330"/>
      <c r="BD482" s="330"/>
      <c r="BE482" s="330"/>
      <c r="BF482" s="330"/>
      <c r="BI482" s="330"/>
      <c r="BS482" s="330"/>
      <c r="CC482" s="330"/>
      <c r="CM482" s="330"/>
      <c r="CW482" s="330"/>
      <c r="DG482" s="330"/>
      <c r="DQ482" s="330"/>
      <c r="EA482" s="330"/>
      <c r="EK482" s="330"/>
      <c r="EU482" s="330"/>
      <c r="FE482" s="330"/>
      <c r="FO482" s="330"/>
      <c r="FY482" s="330"/>
      <c r="GI482" s="330"/>
      <c r="GS482" s="330"/>
      <c r="HC482" s="330"/>
      <c r="HM482" s="330"/>
      <c r="HW482" s="330"/>
    </row>
    <row r="483" s="3" customFormat="true" x14ac:dyDescent="0.25">
      <c r="A483" s="330"/>
      <c r="K483" s="330"/>
      <c r="U483" s="330"/>
      <c r="AE483" s="330"/>
      <c r="AO483" s="330"/>
      <c r="AY483" s="330"/>
      <c r="AZ483" s="330"/>
      <c r="BA483" s="330"/>
      <c r="BB483" s="330"/>
      <c r="BC483" s="330"/>
      <c r="BD483" s="330"/>
      <c r="BE483" s="330"/>
      <c r="BF483" s="330"/>
      <c r="BI483" s="330"/>
      <c r="BS483" s="330"/>
      <c r="CC483" s="330"/>
      <c r="CM483" s="330"/>
      <c r="CW483" s="330"/>
      <c r="DG483" s="330"/>
      <c r="DQ483" s="330"/>
      <c r="EA483" s="330"/>
      <c r="EK483" s="330"/>
      <c r="EU483" s="330"/>
      <c r="FE483" s="330"/>
      <c r="FO483" s="330"/>
      <c r="FY483" s="330"/>
      <c r="GI483" s="330"/>
      <c r="GS483" s="330"/>
      <c r="HC483" s="330"/>
      <c r="HM483" s="330"/>
      <c r="HW483" s="330"/>
    </row>
    <row r="484" s="3" customFormat="true" x14ac:dyDescent="0.25">
      <c r="A484" s="330"/>
      <c r="K484" s="330"/>
      <c r="U484" s="330"/>
      <c r="AE484" s="330"/>
      <c r="AO484" s="330"/>
      <c r="AY484" s="330"/>
      <c r="AZ484" s="330"/>
      <c r="BA484" s="330"/>
      <c r="BB484" s="330"/>
      <c r="BC484" s="330"/>
      <c r="BD484" s="330"/>
      <c r="BE484" s="330"/>
      <c r="BF484" s="330"/>
      <c r="BI484" s="330"/>
      <c r="BS484" s="330"/>
      <c r="CC484" s="330"/>
      <c r="CM484" s="330"/>
      <c r="CW484" s="330"/>
      <c r="DG484" s="330"/>
      <c r="DQ484" s="330"/>
      <c r="EA484" s="330"/>
      <c r="EK484" s="330"/>
      <c r="EU484" s="330"/>
      <c r="FE484" s="330"/>
      <c r="FO484" s="330"/>
      <c r="FY484" s="330"/>
      <c r="GI484" s="330"/>
      <c r="GS484" s="330"/>
      <c r="HC484" s="330"/>
      <c r="HM484" s="330"/>
      <c r="HW484" s="330"/>
    </row>
    <row r="485" s="3" customFormat="true" x14ac:dyDescent="0.25">
      <c r="A485" s="330"/>
      <c r="K485" s="330"/>
      <c r="U485" s="330"/>
      <c r="AE485" s="330"/>
      <c r="AO485" s="330"/>
      <c r="AY485" s="330"/>
      <c r="AZ485" s="330"/>
      <c r="BA485" s="330"/>
      <c r="BB485" s="330"/>
      <c r="BC485" s="330"/>
      <c r="BD485" s="330"/>
      <c r="BE485" s="330"/>
      <c r="BF485" s="330"/>
      <c r="BI485" s="330"/>
      <c r="BS485" s="330"/>
      <c r="CC485" s="330"/>
      <c r="CM485" s="330"/>
      <c r="CW485" s="330"/>
      <c r="DG485" s="330"/>
      <c r="DQ485" s="330"/>
      <c r="EA485" s="330"/>
      <c r="EK485" s="330"/>
      <c r="EU485" s="330"/>
      <c r="FE485" s="330"/>
      <c r="FO485" s="330"/>
      <c r="FY485" s="330"/>
      <c r="GI485" s="330"/>
      <c r="GS485" s="330"/>
      <c r="HC485" s="330"/>
      <c r="HM485" s="330"/>
      <c r="HW485" s="330"/>
    </row>
    <row r="486" s="3" customFormat="true" x14ac:dyDescent="0.25">
      <c r="A486" s="330"/>
      <c r="K486" s="330"/>
      <c r="U486" s="330"/>
      <c r="AE486" s="330"/>
      <c r="AO486" s="330"/>
      <c r="AY486" s="330"/>
      <c r="AZ486" s="330"/>
      <c r="BA486" s="330"/>
      <c r="BB486" s="330"/>
      <c r="BC486" s="330"/>
      <c r="BD486" s="330"/>
      <c r="BE486" s="330"/>
      <c r="BF486" s="330"/>
      <c r="BI486" s="330"/>
      <c r="BS486" s="330"/>
      <c r="CC486" s="330"/>
      <c r="CM486" s="330"/>
      <c r="CW486" s="330"/>
      <c r="DG486" s="330"/>
      <c r="DQ486" s="330"/>
      <c r="EA486" s="330"/>
      <c r="EK486" s="330"/>
      <c r="EU486" s="330"/>
      <c r="FE486" s="330"/>
      <c r="FO486" s="330"/>
      <c r="FY486" s="330"/>
      <c r="GI486" s="330"/>
      <c r="GS486" s="330"/>
      <c r="HC486" s="330"/>
      <c r="HM486" s="330"/>
      <c r="HW486" s="330"/>
    </row>
    <row r="487" s="3" customFormat="true" x14ac:dyDescent="0.25">
      <c r="A487" s="330"/>
      <c r="K487" s="330"/>
      <c r="U487" s="330"/>
      <c r="AE487" s="330"/>
      <c r="AO487" s="330"/>
      <c r="AY487" s="330"/>
      <c r="AZ487" s="330"/>
      <c r="BA487" s="330"/>
      <c r="BB487" s="330"/>
      <c r="BC487" s="330"/>
      <c r="BD487" s="330"/>
      <c r="BE487" s="330"/>
      <c r="BF487" s="330"/>
      <c r="BI487" s="330"/>
      <c r="BS487" s="330"/>
      <c r="CC487" s="330"/>
      <c r="CM487" s="330"/>
      <c r="CW487" s="330"/>
      <c r="DG487" s="330"/>
      <c r="DQ487" s="330"/>
      <c r="EA487" s="330"/>
      <c r="EK487" s="330"/>
      <c r="EU487" s="330"/>
      <c r="FE487" s="330"/>
      <c r="FO487" s="330"/>
      <c r="FY487" s="330"/>
      <c r="GI487" s="330"/>
      <c r="GS487" s="330"/>
      <c r="HC487" s="330"/>
      <c r="HM487" s="330"/>
      <c r="HW487" s="330"/>
    </row>
    <row r="488" s="3" customFormat="true" x14ac:dyDescent="0.25">
      <c r="A488" s="330"/>
      <c r="K488" s="330"/>
      <c r="U488" s="330"/>
      <c r="AE488" s="330"/>
      <c r="AO488" s="330"/>
      <c r="AY488" s="330"/>
      <c r="AZ488" s="330"/>
      <c r="BA488" s="330"/>
      <c r="BB488" s="330"/>
      <c r="BC488" s="330"/>
      <c r="BD488" s="330"/>
      <c r="BE488" s="330"/>
      <c r="BF488" s="330"/>
      <c r="BI488" s="330"/>
      <c r="BS488" s="330"/>
      <c r="CC488" s="330"/>
      <c r="CM488" s="330"/>
      <c r="CW488" s="330"/>
      <c r="DG488" s="330"/>
      <c r="DQ488" s="330"/>
      <c r="EA488" s="330"/>
      <c r="EK488" s="330"/>
      <c r="EU488" s="330"/>
      <c r="FE488" s="330"/>
      <c r="FO488" s="330"/>
      <c r="FY488" s="330"/>
      <c r="GI488" s="330"/>
      <c r="GS488" s="330"/>
      <c r="HC488" s="330"/>
      <c r="HM488" s="330"/>
      <c r="HW488" s="330"/>
    </row>
    <row r="489" s="3" customFormat="true" x14ac:dyDescent="0.25">
      <c r="A489" s="330"/>
      <c r="K489" s="330"/>
      <c r="U489" s="330"/>
      <c r="AE489" s="330"/>
      <c r="AO489" s="330"/>
      <c r="AY489" s="330"/>
      <c r="AZ489" s="330"/>
      <c r="BA489" s="330"/>
      <c r="BB489" s="330"/>
      <c r="BC489" s="330"/>
      <c r="BD489" s="330"/>
      <c r="BE489" s="330"/>
      <c r="BF489" s="330"/>
      <c r="BI489" s="330"/>
      <c r="BS489" s="330"/>
      <c r="CC489" s="330"/>
      <c r="CM489" s="330"/>
      <c r="CW489" s="330"/>
      <c r="DG489" s="330"/>
      <c r="DQ489" s="330"/>
      <c r="EA489" s="330"/>
      <c r="EK489" s="330"/>
      <c r="EU489" s="330"/>
      <c r="FE489" s="330"/>
      <c r="FO489" s="330"/>
      <c r="FY489" s="330"/>
      <c r="GI489" s="330"/>
      <c r="GS489" s="330"/>
      <c r="HC489" s="330"/>
      <c r="HM489" s="330"/>
      <c r="HW489" s="330"/>
    </row>
    <row r="490" s="3" customFormat="true" x14ac:dyDescent="0.25">
      <c r="A490" s="330"/>
      <c r="K490" s="330"/>
      <c r="U490" s="330"/>
      <c r="AE490" s="330"/>
      <c r="AO490" s="330"/>
      <c r="AY490" s="330"/>
      <c r="AZ490" s="330"/>
      <c r="BA490" s="330"/>
      <c r="BB490" s="330"/>
      <c r="BC490" s="330"/>
      <c r="BD490" s="330"/>
      <c r="BE490" s="330"/>
      <c r="BF490" s="330"/>
      <c r="BI490" s="330"/>
      <c r="BS490" s="330"/>
      <c r="CC490" s="330"/>
      <c r="CM490" s="330"/>
      <c r="CW490" s="330"/>
      <c r="DG490" s="330"/>
      <c r="DQ490" s="330"/>
      <c r="EA490" s="330"/>
      <c r="EK490" s="330"/>
      <c r="EU490" s="330"/>
      <c r="FE490" s="330"/>
      <c r="FO490" s="330"/>
      <c r="FY490" s="330"/>
      <c r="GI490" s="330"/>
      <c r="GS490" s="330"/>
      <c r="HC490" s="330"/>
      <c r="HM490" s="330"/>
      <c r="HW490" s="330"/>
    </row>
    <row r="491" s="3" customFormat="true" x14ac:dyDescent="0.25">
      <c r="A491" s="330"/>
      <c r="K491" s="330"/>
      <c r="U491" s="330"/>
      <c r="AE491" s="330"/>
      <c r="AO491" s="330"/>
      <c r="AY491" s="330"/>
      <c r="AZ491" s="330"/>
      <c r="BA491" s="330"/>
      <c r="BB491" s="330"/>
      <c r="BC491" s="330"/>
      <c r="BD491" s="330"/>
      <c r="BE491" s="330"/>
      <c r="BF491" s="330"/>
      <c r="BI491" s="330"/>
      <c r="BS491" s="330"/>
      <c r="CC491" s="330"/>
      <c r="CM491" s="330"/>
      <c r="CW491" s="330"/>
      <c r="DG491" s="330"/>
      <c r="DQ491" s="330"/>
      <c r="EA491" s="330"/>
      <c r="EK491" s="330"/>
      <c r="EU491" s="330"/>
      <c r="FE491" s="330"/>
      <c r="FO491" s="330"/>
      <c r="FY491" s="330"/>
      <c r="GI491" s="330"/>
      <c r="GS491" s="330"/>
      <c r="HC491" s="330"/>
      <c r="HM491" s="330"/>
      <c r="HW491" s="330"/>
    </row>
    <row r="492" s="3" customFormat="true" x14ac:dyDescent="0.25">
      <c r="A492" s="330"/>
      <c r="K492" s="330"/>
      <c r="U492" s="330"/>
      <c r="AE492" s="330"/>
      <c r="AO492" s="330"/>
      <c r="AY492" s="330"/>
      <c r="AZ492" s="330"/>
      <c r="BA492" s="330"/>
      <c r="BB492" s="330"/>
      <c r="BC492" s="330"/>
      <c r="BD492" s="330"/>
      <c r="BE492" s="330"/>
      <c r="BF492" s="330"/>
      <c r="BI492" s="330"/>
      <c r="BS492" s="330"/>
      <c r="CC492" s="330"/>
      <c r="CM492" s="330"/>
      <c r="CW492" s="330"/>
      <c r="DG492" s="330"/>
      <c r="DQ492" s="330"/>
      <c r="EA492" s="330"/>
      <c r="EK492" s="330"/>
      <c r="EU492" s="330"/>
      <c r="FE492" s="330"/>
      <c r="FO492" s="330"/>
      <c r="FY492" s="330"/>
      <c r="GI492" s="330"/>
      <c r="GS492" s="330"/>
      <c r="HC492" s="330"/>
      <c r="HM492" s="330"/>
      <c r="HW492" s="330"/>
    </row>
    <row r="493" s="3" customFormat="true" x14ac:dyDescent="0.25">
      <c r="A493" s="330"/>
      <c r="K493" s="330"/>
      <c r="U493" s="330"/>
      <c r="AE493" s="330"/>
      <c r="AO493" s="330"/>
      <c r="AY493" s="330"/>
      <c r="AZ493" s="330"/>
      <c r="BA493" s="330"/>
      <c r="BB493" s="330"/>
      <c r="BC493" s="330"/>
      <c r="BD493" s="330"/>
      <c r="BE493" s="330"/>
      <c r="BF493" s="330"/>
      <c r="BI493" s="330"/>
      <c r="BS493" s="330"/>
      <c r="CC493" s="330"/>
      <c r="CM493" s="330"/>
      <c r="CW493" s="330"/>
      <c r="DG493" s="330"/>
      <c r="DQ493" s="330"/>
      <c r="EA493" s="330"/>
      <c r="EK493" s="330"/>
      <c r="EU493" s="330"/>
      <c r="FE493" s="330"/>
      <c r="FO493" s="330"/>
      <c r="FY493" s="330"/>
      <c r="GI493" s="330"/>
      <c r="GS493" s="330"/>
      <c r="HC493" s="330"/>
      <c r="HM493" s="330"/>
      <c r="HW493" s="330"/>
    </row>
    <row r="494" s="3" customFormat="true" x14ac:dyDescent="0.25">
      <c r="A494" s="330"/>
      <c r="K494" s="330"/>
      <c r="U494" s="330"/>
      <c r="AE494" s="330"/>
      <c r="AO494" s="330"/>
      <c r="AY494" s="330"/>
      <c r="AZ494" s="330"/>
      <c r="BA494" s="330"/>
      <c r="BB494" s="330"/>
      <c r="BC494" s="330"/>
      <c r="BD494" s="330"/>
      <c r="BE494" s="330"/>
      <c r="BF494" s="330"/>
      <c r="BI494" s="330"/>
      <c r="BS494" s="330"/>
      <c r="CC494" s="330"/>
      <c r="CM494" s="330"/>
      <c r="CW494" s="330"/>
      <c r="DG494" s="330"/>
      <c r="DQ494" s="330"/>
      <c r="EA494" s="330"/>
      <c r="EK494" s="330"/>
      <c r="EU494" s="330"/>
      <c r="FE494" s="330"/>
      <c r="FO494" s="330"/>
      <c r="FY494" s="330"/>
      <c r="GI494" s="330"/>
      <c r="GS494" s="330"/>
      <c r="HC494" s="330"/>
      <c r="HM494" s="330"/>
      <c r="HW494" s="330"/>
    </row>
    <row r="495" s="3" customFormat="true" x14ac:dyDescent="0.25">
      <c r="A495" s="330"/>
      <c r="K495" s="330"/>
      <c r="U495" s="330"/>
      <c r="AE495" s="330"/>
      <c r="AO495" s="330"/>
      <c r="AY495" s="330"/>
      <c r="AZ495" s="330"/>
      <c r="BA495" s="330"/>
      <c r="BB495" s="330"/>
      <c r="BC495" s="330"/>
      <c r="BD495" s="330"/>
      <c r="BE495" s="330"/>
      <c r="BF495" s="330"/>
      <c r="BI495" s="330"/>
      <c r="BS495" s="330"/>
      <c r="CC495" s="330"/>
      <c r="CM495" s="330"/>
      <c r="CW495" s="330"/>
      <c r="DG495" s="330"/>
      <c r="DQ495" s="330"/>
      <c r="EA495" s="330"/>
      <c r="EK495" s="330"/>
      <c r="EU495" s="330"/>
      <c r="FE495" s="330"/>
      <c r="FO495" s="330"/>
      <c r="FY495" s="330"/>
      <c r="GI495" s="330"/>
      <c r="GS495" s="330"/>
      <c r="HC495" s="330"/>
      <c r="HM495" s="330"/>
      <c r="HW495" s="330"/>
    </row>
    <row r="496" s="3" customFormat="true" x14ac:dyDescent="0.25">
      <c r="A496" s="330"/>
      <c r="K496" s="330"/>
      <c r="U496" s="330"/>
      <c r="AE496" s="330"/>
      <c r="AO496" s="330"/>
      <c r="AY496" s="330"/>
      <c r="AZ496" s="330"/>
      <c r="BA496" s="330"/>
      <c r="BB496" s="330"/>
      <c r="BC496" s="330"/>
      <c r="BD496" s="330"/>
      <c r="BE496" s="330"/>
      <c r="BF496" s="330"/>
      <c r="BI496" s="330"/>
      <c r="BS496" s="330"/>
      <c r="CC496" s="330"/>
      <c r="CM496" s="330"/>
      <c r="CW496" s="330"/>
      <c r="DG496" s="330"/>
      <c r="DQ496" s="330"/>
      <c r="EA496" s="330"/>
      <c r="EK496" s="330"/>
      <c r="EU496" s="330"/>
      <c r="FE496" s="330"/>
      <c r="FO496" s="330"/>
      <c r="FY496" s="330"/>
      <c r="GI496" s="330"/>
      <c r="GS496" s="330"/>
      <c r="HC496" s="330"/>
      <c r="HM496" s="330"/>
      <c r="HW496" s="330"/>
    </row>
    <row r="497" s="3" customFormat="true" x14ac:dyDescent="0.25">
      <c r="A497" s="330"/>
      <c r="K497" s="330"/>
      <c r="U497" s="330"/>
      <c r="AE497" s="330"/>
      <c r="AO497" s="330"/>
      <c r="AY497" s="330"/>
      <c r="AZ497" s="330"/>
      <c r="BA497" s="330"/>
      <c r="BB497" s="330"/>
      <c r="BC497" s="330"/>
      <c r="BD497" s="330"/>
      <c r="BE497" s="330"/>
      <c r="BF497" s="330"/>
      <c r="BI497" s="330"/>
      <c r="BS497" s="330"/>
      <c r="CC497" s="330"/>
      <c r="CM497" s="330"/>
      <c r="CW497" s="330"/>
      <c r="DG497" s="330"/>
      <c r="DQ497" s="330"/>
      <c r="EA497" s="330"/>
      <c r="EK497" s="330"/>
      <c r="EU497" s="330"/>
      <c r="FE497" s="330"/>
      <c r="FO497" s="330"/>
      <c r="FY497" s="330"/>
      <c r="GI497" s="330"/>
      <c r="GS497" s="330"/>
      <c r="HC497" s="330"/>
      <c r="HM497" s="330"/>
      <c r="HW497" s="330"/>
    </row>
    <row r="498" s="3" customFormat="true" x14ac:dyDescent="0.25">
      <c r="A498" s="330"/>
      <c r="K498" s="330"/>
      <c r="U498" s="330"/>
      <c r="AE498" s="330"/>
      <c r="AO498" s="330"/>
      <c r="AY498" s="330"/>
      <c r="AZ498" s="330"/>
      <c r="BA498" s="330"/>
      <c r="BB498" s="330"/>
      <c r="BC498" s="330"/>
      <c r="BD498" s="330"/>
      <c r="BE498" s="330"/>
      <c r="BF498" s="330"/>
      <c r="BI498" s="330"/>
      <c r="BS498" s="330"/>
      <c r="CC498" s="330"/>
      <c r="CM498" s="330"/>
      <c r="CW498" s="330"/>
      <c r="DG498" s="330"/>
      <c r="DQ498" s="330"/>
      <c r="EA498" s="330"/>
      <c r="EK498" s="330"/>
      <c r="EU498" s="330"/>
      <c r="FE498" s="330"/>
      <c r="FO498" s="330"/>
      <c r="FY498" s="330"/>
      <c r="GI498" s="330"/>
      <c r="GS498" s="330"/>
      <c r="HC498" s="330"/>
      <c r="HM498" s="330"/>
      <c r="HW498" s="330"/>
    </row>
    <row r="499" s="3" customFormat="true" x14ac:dyDescent="0.25">
      <c r="A499" s="330"/>
      <c r="K499" s="330"/>
      <c r="U499" s="330"/>
      <c r="AE499" s="330"/>
      <c r="AO499" s="330"/>
      <c r="AY499" s="330"/>
      <c r="AZ499" s="330"/>
      <c r="BA499" s="330"/>
      <c r="BB499" s="330"/>
      <c r="BC499" s="330"/>
      <c r="BD499" s="330"/>
      <c r="BE499" s="330"/>
      <c r="BF499" s="330"/>
      <c r="BI499" s="330"/>
      <c r="BS499" s="330"/>
      <c r="CC499" s="330"/>
      <c r="CM499" s="330"/>
      <c r="CW499" s="330"/>
      <c r="DG499" s="330"/>
      <c r="DQ499" s="330"/>
      <c r="EA499" s="330"/>
      <c r="EK499" s="330"/>
      <c r="EU499" s="330"/>
      <c r="FE499" s="330"/>
      <c r="FO499" s="330"/>
      <c r="FY499" s="330"/>
      <c r="GI499" s="330"/>
      <c r="GS499" s="330"/>
      <c r="HC499" s="330"/>
      <c r="HM499" s="330"/>
      <c r="HW499" s="330"/>
    </row>
    <row r="500" s="3" customFormat="true" x14ac:dyDescent="0.25">
      <c r="A500" s="330"/>
      <c r="K500" s="330"/>
      <c r="U500" s="330"/>
      <c r="AE500" s="330"/>
      <c r="AO500" s="330"/>
      <c r="AY500" s="330"/>
      <c r="AZ500" s="330"/>
      <c r="BA500" s="330"/>
      <c r="BB500" s="330"/>
      <c r="BC500" s="330"/>
      <c r="BD500" s="330"/>
      <c r="BE500" s="330"/>
      <c r="BF500" s="330"/>
      <c r="BI500" s="330"/>
      <c r="BS500" s="330"/>
      <c r="CC500" s="330"/>
      <c r="CM500" s="330"/>
      <c r="CW500" s="330"/>
      <c r="DG500" s="330"/>
      <c r="DQ500" s="330"/>
      <c r="EA500" s="330"/>
      <c r="EK500" s="330"/>
      <c r="EU500" s="330"/>
      <c r="FE500" s="330"/>
      <c r="FO500" s="330"/>
      <c r="FY500" s="330"/>
      <c r="GI500" s="330"/>
      <c r="GS500" s="330"/>
      <c r="HC500" s="330"/>
      <c r="HM500" s="330"/>
      <c r="HW500" s="330"/>
    </row>
    <row r="501" s="3" customFormat="true" x14ac:dyDescent="0.25">
      <c r="A501" s="330"/>
      <c r="K501" s="330"/>
      <c r="U501" s="330"/>
      <c r="AE501" s="330"/>
      <c r="AO501" s="330"/>
      <c r="AY501" s="330"/>
      <c r="AZ501" s="330"/>
      <c r="BA501" s="330"/>
      <c r="BB501" s="330"/>
      <c r="BC501" s="330"/>
      <c r="BD501" s="330"/>
      <c r="BE501" s="330"/>
      <c r="BF501" s="330"/>
      <c r="BI501" s="330"/>
      <c r="BS501" s="330"/>
      <c r="CC501" s="330"/>
      <c r="CM501" s="330"/>
      <c r="CW501" s="330"/>
      <c r="DG501" s="330"/>
      <c r="DQ501" s="330"/>
      <c r="EA501" s="330"/>
      <c r="EK501" s="330"/>
      <c r="EU501" s="330"/>
      <c r="FE501" s="330"/>
      <c r="FO501" s="330"/>
      <c r="FY501" s="330"/>
      <c r="GI501" s="330"/>
      <c r="GS501" s="330"/>
      <c r="HC501" s="330"/>
      <c r="HM501" s="330"/>
      <c r="HW501" s="330"/>
    </row>
    <row r="502" s="3" customFormat="true" x14ac:dyDescent="0.25">
      <c r="A502" s="330"/>
      <c r="K502" s="330"/>
      <c r="U502" s="330"/>
      <c r="AE502" s="330"/>
      <c r="AO502" s="330"/>
      <c r="AY502" s="330"/>
      <c r="AZ502" s="330"/>
      <c r="BA502" s="330"/>
      <c r="BB502" s="330"/>
      <c r="BC502" s="330"/>
      <c r="BD502" s="330"/>
      <c r="BE502" s="330"/>
      <c r="BF502" s="330"/>
      <c r="BI502" s="330"/>
      <c r="BS502" s="330"/>
      <c r="CC502" s="330"/>
      <c r="CM502" s="330"/>
      <c r="CW502" s="330"/>
      <c r="DG502" s="330"/>
      <c r="DQ502" s="330"/>
      <c r="EA502" s="330"/>
      <c r="EK502" s="330"/>
      <c r="EU502" s="330"/>
      <c r="FE502" s="330"/>
      <c r="FO502" s="330"/>
      <c r="FY502" s="330"/>
      <c r="GI502" s="330"/>
      <c r="GS502" s="330"/>
      <c r="HC502" s="330"/>
      <c r="HM502" s="330"/>
      <c r="HW502" s="330"/>
    </row>
    <row r="503" s="3" customFormat="true" x14ac:dyDescent="0.25">
      <c r="A503" s="330"/>
      <c r="K503" s="330"/>
      <c r="U503" s="330"/>
      <c r="AE503" s="330"/>
      <c r="AO503" s="330"/>
      <c r="AY503" s="330"/>
      <c r="AZ503" s="330"/>
      <c r="BA503" s="330"/>
      <c r="BB503" s="330"/>
      <c r="BC503" s="330"/>
      <c r="BD503" s="330"/>
      <c r="BE503" s="330"/>
      <c r="BF503" s="330"/>
      <c r="BI503" s="330"/>
      <c r="BS503" s="330"/>
      <c r="CC503" s="330"/>
      <c r="CM503" s="330"/>
      <c r="CW503" s="330"/>
      <c r="DG503" s="330"/>
      <c r="DQ503" s="330"/>
      <c r="EA503" s="330"/>
      <c r="EK503" s="330"/>
      <c r="EU503" s="330"/>
      <c r="FE503" s="330"/>
      <c r="FO503" s="330"/>
      <c r="FY503" s="330"/>
      <c r="GI503" s="330"/>
      <c r="GS503" s="330"/>
      <c r="HC503" s="330"/>
      <c r="HM503" s="330"/>
      <c r="HW503" s="330"/>
    </row>
    <row r="504" s="3" customFormat="true" x14ac:dyDescent="0.25">
      <c r="A504" s="330"/>
      <c r="K504" s="330"/>
      <c r="U504" s="330"/>
      <c r="AE504" s="330"/>
      <c r="AO504" s="330"/>
      <c r="AY504" s="330"/>
      <c r="AZ504" s="330"/>
      <c r="BA504" s="330"/>
      <c r="BB504" s="330"/>
      <c r="BC504" s="330"/>
      <c r="BD504" s="330"/>
      <c r="BE504" s="330"/>
      <c r="BF504" s="330"/>
      <c r="BI504" s="330"/>
      <c r="BS504" s="330"/>
      <c r="CC504" s="330"/>
      <c r="CM504" s="330"/>
      <c r="CW504" s="330"/>
      <c r="DG504" s="330"/>
      <c r="DQ504" s="330"/>
      <c r="EA504" s="330"/>
      <c r="EK504" s="330"/>
      <c r="EU504" s="330"/>
      <c r="FE504" s="330"/>
      <c r="FO504" s="330"/>
      <c r="FY504" s="330"/>
      <c r="GI504" s="330"/>
      <c r="GS504" s="330"/>
      <c r="HC504" s="330"/>
      <c r="HM504" s="330"/>
      <c r="HW504" s="330"/>
    </row>
    <row r="505" s="3" customFormat="true" x14ac:dyDescent="0.25">
      <c r="A505" s="330"/>
      <c r="K505" s="330"/>
      <c r="U505" s="330"/>
      <c r="AE505" s="330"/>
      <c r="AO505" s="330"/>
      <c r="AY505" s="330"/>
      <c r="AZ505" s="330"/>
      <c r="BA505" s="330"/>
      <c r="BB505" s="330"/>
      <c r="BC505" s="330"/>
      <c r="BD505" s="330"/>
      <c r="BE505" s="330"/>
      <c r="BF505" s="330"/>
      <c r="BI505" s="330"/>
      <c r="BS505" s="330"/>
      <c r="CC505" s="330"/>
      <c r="CM505" s="330"/>
      <c r="CW505" s="330"/>
      <c r="DG505" s="330"/>
      <c r="DQ505" s="330"/>
      <c r="EA505" s="330"/>
      <c r="EK505" s="330"/>
      <c r="EU505" s="330"/>
      <c r="FE505" s="330"/>
      <c r="FO505" s="330"/>
      <c r="FY505" s="330"/>
      <c r="GI505" s="330"/>
      <c r="GS505" s="330"/>
      <c r="HC505" s="330"/>
      <c r="HM505" s="330"/>
      <c r="HW505" s="330"/>
    </row>
    <row r="506" s="3" customFormat="true" x14ac:dyDescent="0.25">
      <c r="A506" s="330"/>
      <c r="K506" s="330"/>
      <c r="U506" s="330"/>
      <c r="AE506" s="330"/>
      <c r="AO506" s="330"/>
      <c r="AY506" s="330"/>
      <c r="AZ506" s="330"/>
      <c r="BA506" s="330"/>
      <c r="BB506" s="330"/>
      <c r="BC506" s="330"/>
      <c r="BD506" s="330"/>
      <c r="BE506" s="330"/>
      <c r="BF506" s="330"/>
      <c r="BI506" s="330"/>
      <c r="BS506" s="330"/>
      <c r="CC506" s="330"/>
      <c r="CM506" s="330"/>
      <c r="CW506" s="330"/>
      <c r="DG506" s="330"/>
      <c r="DQ506" s="330"/>
      <c r="EA506" s="330"/>
      <c r="EK506" s="330"/>
      <c r="EU506" s="330"/>
      <c r="FE506" s="330"/>
      <c r="FO506" s="330"/>
      <c r="FY506" s="330"/>
      <c r="GI506" s="330"/>
      <c r="GS506" s="330"/>
      <c r="HC506" s="330"/>
      <c r="HM506" s="330"/>
      <c r="HW506" s="330"/>
    </row>
    <row r="507" s="3" customFormat="true" x14ac:dyDescent="0.25">
      <c r="A507" s="330"/>
      <c r="K507" s="330"/>
      <c r="U507" s="330"/>
      <c r="AE507" s="330"/>
      <c r="AO507" s="330"/>
      <c r="AY507" s="330"/>
      <c r="AZ507" s="330"/>
      <c r="BA507" s="330"/>
      <c r="BB507" s="330"/>
      <c r="BC507" s="330"/>
      <c r="BD507" s="330"/>
      <c r="BE507" s="330"/>
      <c r="BF507" s="330"/>
      <c r="BI507" s="330"/>
      <c r="BS507" s="330"/>
      <c r="CC507" s="330"/>
      <c r="CM507" s="330"/>
      <c r="CW507" s="330"/>
      <c r="DG507" s="330"/>
      <c r="DQ507" s="330"/>
      <c r="EA507" s="330"/>
      <c r="EK507" s="330"/>
      <c r="EU507" s="330"/>
      <c r="FE507" s="330"/>
      <c r="FO507" s="330"/>
      <c r="FY507" s="330"/>
      <c r="GI507" s="330"/>
      <c r="GS507" s="330"/>
      <c r="HC507" s="330"/>
      <c r="HM507" s="330"/>
      <c r="HW507" s="330"/>
    </row>
    <row r="508" s="3" customFormat="true" x14ac:dyDescent="0.25">
      <c r="A508" s="330"/>
      <c r="K508" s="330"/>
      <c r="U508" s="330"/>
      <c r="AE508" s="330"/>
      <c r="AO508" s="330"/>
      <c r="AY508" s="330"/>
      <c r="AZ508" s="330"/>
      <c r="BA508" s="330"/>
      <c r="BB508" s="330"/>
      <c r="BC508" s="330"/>
      <c r="BD508" s="330"/>
      <c r="BE508" s="330"/>
      <c r="BF508" s="330"/>
      <c r="BI508" s="330"/>
      <c r="BS508" s="330"/>
      <c r="CC508" s="330"/>
      <c r="CM508" s="330"/>
      <c r="CW508" s="330"/>
      <c r="DG508" s="330"/>
      <c r="DQ508" s="330"/>
      <c r="EA508" s="330"/>
      <c r="EK508" s="330"/>
      <c r="EU508" s="330"/>
      <c r="FE508" s="330"/>
      <c r="FO508" s="330"/>
      <c r="FY508" s="330"/>
      <c r="GI508" s="330"/>
      <c r="GS508" s="330"/>
      <c r="HC508" s="330"/>
      <c r="HM508" s="330"/>
      <c r="HW508" s="330"/>
    </row>
    <row r="509" s="3" customFormat="true" x14ac:dyDescent="0.25">
      <c r="A509" s="330"/>
      <c r="K509" s="330"/>
      <c r="U509" s="330"/>
      <c r="AE509" s="330"/>
      <c r="AO509" s="330"/>
      <c r="AY509" s="330"/>
      <c r="AZ509" s="330"/>
      <c r="BA509" s="330"/>
      <c r="BB509" s="330"/>
      <c r="BC509" s="330"/>
      <c r="BD509" s="330"/>
      <c r="BE509" s="330"/>
      <c r="BF509" s="330"/>
      <c r="BI509" s="330"/>
      <c r="BS509" s="330"/>
      <c r="CC509" s="330"/>
      <c r="CM509" s="330"/>
      <c r="CW509" s="330"/>
      <c r="DG509" s="330"/>
      <c r="DQ509" s="330"/>
      <c r="EA509" s="330"/>
      <c r="EK509" s="330"/>
      <c r="EU509" s="330"/>
      <c r="FE509" s="330"/>
      <c r="FO509" s="330"/>
      <c r="FY509" s="330"/>
      <c r="GI509" s="330"/>
      <c r="GS509" s="330"/>
      <c r="HC509" s="330"/>
      <c r="HM509" s="330"/>
      <c r="HW509" s="330"/>
    </row>
    <row r="510" s="3" customFormat="true" x14ac:dyDescent="0.25">
      <c r="A510" s="330"/>
      <c r="K510" s="330"/>
      <c r="U510" s="330"/>
      <c r="AE510" s="330"/>
      <c r="AO510" s="330"/>
      <c r="AY510" s="330"/>
      <c r="AZ510" s="330"/>
      <c r="BA510" s="330"/>
      <c r="BB510" s="330"/>
      <c r="BC510" s="330"/>
      <c r="BD510" s="330"/>
      <c r="BE510" s="330"/>
      <c r="BF510" s="330"/>
      <c r="BI510" s="330"/>
      <c r="BS510" s="330"/>
      <c r="CC510" s="330"/>
      <c r="CM510" s="330"/>
      <c r="CW510" s="330"/>
      <c r="DG510" s="330"/>
      <c r="DQ510" s="330"/>
      <c r="EA510" s="330"/>
      <c r="EK510" s="330"/>
      <c r="EU510" s="330"/>
      <c r="FE510" s="330"/>
      <c r="FO510" s="330"/>
      <c r="FY510" s="330"/>
      <c r="GI510" s="330"/>
      <c r="GS510" s="330"/>
      <c r="HC510" s="330"/>
      <c r="HM510" s="330"/>
      <c r="HW510" s="330"/>
    </row>
    <row r="511" s="3" customFormat="true" x14ac:dyDescent="0.25">
      <c r="A511" s="330"/>
      <c r="K511" s="330"/>
      <c r="U511" s="330"/>
      <c r="AE511" s="330"/>
      <c r="AO511" s="330"/>
      <c r="AY511" s="330"/>
      <c r="AZ511" s="330"/>
      <c r="BA511" s="330"/>
      <c r="BB511" s="330"/>
      <c r="BC511" s="330"/>
      <c r="BD511" s="330"/>
      <c r="BE511" s="330"/>
      <c r="BF511" s="330"/>
      <c r="BI511" s="330"/>
      <c r="BS511" s="330"/>
      <c r="CC511" s="330"/>
      <c r="CM511" s="330"/>
      <c r="CW511" s="330"/>
      <c r="DG511" s="330"/>
      <c r="DQ511" s="330"/>
      <c r="EA511" s="330"/>
      <c r="EK511" s="330"/>
      <c r="EU511" s="330"/>
      <c r="FE511" s="330"/>
      <c r="FO511" s="330"/>
      <c r="FY511" s="330"/>
      <c r="GI511" s="330"/>
      <c r="GS511" s="330"/>
      <c r="HC511" s="330"/>
      <c r="HM511" s="330"/>
      <c r="HW511" s="330"/>
    </row>
    <row r="512" s="3" customFormat="true" x14ac:dyDescent="0.25">
      <c r="A512" s="330"/>
      <c r="K512" s="330"/>
      <c r="U512" s="330"/>
      <c r="AE512" s="330"/>
      <c r="AO512" s="330"/>
      <c r="AY512" s="330"/>
      <c r="AZ512" s="330"/>
      <c r="BA512" s="330"/>
      <c r="BB512" s="330"/>
      <c r="BC512" s="330"/>
      <c r="BD512" s="330"/>
      <c r="BE512" s="330"/>
      <c r="BF512" s="330"/>
      <c r="BI512" s="330"/>
      <c r="BS512" s="330"/>
      <c r="CC512" s="330"/>
      <c r="CM512" s="330"/>
      <c r="CW512" s="330"/>
      <c r="DG512" s="330"/>
      <c r="DQ512" s="330"/>
      <c r="EA512" s="330"/>
      <c r="EK512" s="330"/>
      <c r="EU512" s="330"/>
      <c r="FE512" s="330"/>
      <c r="FO512" s="330"/>
      <c r="FY512" s="330"/>
      <c r="GI512" s="330"/>
      <c r="GS512" s="330"/>
      <c r="HC512" s="330"/>
      <c r="HM512" s="330"/>
      <c r="HW512" s="330"/>
    </row>
    <row r="513" s="3" customFormat="true" x14ac:dyDescent="0.25">
      <c r="A513" s="330"/>
      <c r="K513" s="330"/>
      <c r="U513" s="330"/>
      <c r="AE513" s="330"/>
      <c r="AO513" s="330"/>
      <c r="AY513" s="330"/>
      <c r="AZ513" s="330"/>
      <c r="BA513" s="330"/>
      <c r="BB513" s="330"/>
      <c r="BC513" s="330"/>
      <c r="BD513" s="330"/>
      <c r="BE513" s="330"/>
      <c r="BF513" s="330"/>
      <c r="BI513" s="330"/>
      <c r="BS513" s="330"/>
      <c r="CC513" s="330"/>
      <c r="CM513" s="330"/>
      <c r="CW513" s="330"/>
      <c r="DG513" s="330"/>
      <c r="DQ513" s="330"/>
      <c r="EA513" s="330"/>
      <c r="EK513" s="330"/>
      <c r="EU513" s="330"/>
      <c r="FE513" s="330"/>
      <c r="FO513" s="330"/>
      <c r="FY513" s="330"/>
      <c r="GI513" s="330"/>
      <c r="GS513" s="330"/>
      <c r="HC513" s="330"/>
      <c r="HM513" s="330"/>
      <c r="HW513" s="330"/>
    </row>
    <row r="514" s="3" customFormat="true" x14ac:dyDescent="0.25">
      <c r="A514" s="330"/>
      <c r="K514" s="330"/>
      <c r="U514" s="330"/>
      <c r="AE514" s="330"/>
      <c r="AO514" s="330"/>
      <c r="AY514" s="330"/>
      <c r="AZ514" s="330"/>
      <c r="BA514" s="330"/>
      <c r="BB514" s="330"/>
      <c r="BC514" s="330"/>
      <c r="BD514" s="330"/>
      <c r="BE514" s="330"/>
      <c r="BF514" s="330"/>
      <c r="BI514" s="330"/>
      <c r="BS514" s="330"/>
      <c r="CC514" s="330"/>
      <c r="CM514" s="330"/>
      <c r="CW514" s="330"/>
      <c r="DG514" s="330"/>
      <c r="DQ514" s="330"/>
      <c r="EA514" s="330"/>
      <c r="EK514" s="330"/>
      <c r="EU514" s="330"/>
      <c r="FE514" s="330"/>
      <c r="FO514" s="330"/>
      <c r="FY514" s="330"/>
      <c r="GI514" s="330"/>
      <c r="GS514" s="330"/>
      <c r="HC514" s="330"/>
      <c r="HM514" s="330"/>
      <c r="HW514" s="330"/>
    </row>
    <row r="515" s="3" customFormat="true" x14ac:dyDescent="0.25">
      <c r="A515" s="330"/>
      <c r="K515" s="330"/>
      <c r="U515" s="330"/>
      <c r="AE515" s="330"/>
      <c r="AO515" s="330"/>
      <c r="AY515" s="330"/>
      <c r="AZ515" s="330"/>
      <c r="BA515" s="330"/>
      <c r="BB515" s="330"/>
      <c r="BC515" s="330"/>
      <c r="BD515" s="330"/>
      <c r="BE515" s="330"/>
      <c r="BF515" s="330"/>
      <c r="BI515" s="330"/>
      <c r="BS515" s="330"/>
      <c r="CC515" s="330"/>
      <c r="CM515" s="330"/>
      <c r="CW515" s="330"/>
      <c r="DG515" s="330"/>
      <c r="DQ515" s="330"/>
      <c r="EA515" s="330"/>
      <c r="EK515" s="330"/>
      <c r="EU515" s="330"/>
      <c r="FE515" s="330"/>
      <c r="FO515" s="330"/>
      <c r="FY515" s="330"/>
      <c r="GI515" s="330"/>
      <c r="GS515" s="330"/>
      <c r="HC515" s="330"/>
      <c r="HM515" s="330"/>
      <c r="HW515" s="330"/>
    </row>
    <row r="516" s="3" customFormat="true" x14ac:dyDescent="0.25">
      <c r="A516" s="330"/>
      <c r="K516" s="330"/>
      <c r="U516" s="330"/>
      <c r="AE516" s="330"/>
      <c r="AO516" s="330"/>
      <c r="AY516" s="330"/>
      <c r="AZ516" s="330"/>
      <c r="BA516" s="330"/>
      <c r="BB516" s="330"/>
      <c r="BC516" s="330"/>
      <c r="BD516" s="330"/>
      <c r="BE516" s="330"/>
      <c r="BF516" s="330"/>
      <c r="BI516" s="330"/>
      <c r="BS516" s="330"/>
      <c r="CC516" s="330"/>
      <c r="CM516" s="330"/>
      <c r="CW516" s="330"/>
      <c r="DG516" s="330"/>
      <c r="DQ516" s="330"/>
      <c r="EA516" s="330"/>
      <c r="EK516" s="330"/>
      <c r="EU516" s="330"/>
      <c r="FE516" s="330"/>
      <c r="FO516" s="330"/>
      <c r="FY516" s="330"/>
      <c r="GI516" s="330"/>
      <c r="GS516" s="330"/>
      <c r="HC516" s="330"/>
      <c r="HM516" s="330"/>
      <c r="HW516" s="330"/>
    </row>
    <row r="517" s="3" customFormat="true" x14ac:dyDescent="0.25">
      <c r="A517" s="330"/>
      <c r="K517" s="330"/>
      <c r="U517" s="330"/>
      <c r="AE517" s="330"/>
      <c r="AO517" s="330"/>
      <c r="AY517" s="330"/>
      <c r="AZ517" s="330"/>
      <c r="BA517" s="330"/>
      <c r="BB517" s="330"/>
      <c r="BC517" s="330"/>
      <c r="BD517" s="330"/>
      <c r="BE517" s="330"/>
      <c r="BF517" s="330"/>
      <c r="BI517" s="330"/>
      <c r="BS517" s="330"/>
      <c r="CC517" s="330"/>
      <c r="CM517" s="330"/>
      <c r="CW517" s="330"/>
      <c r="DG517" s="330"/>
      <c r="DQ517" s="330"/>
      <c r="EA517" s="330"/>
      <c r="EK517" s="330"/>
      <c r="EU517" s="330"/>
      <c r="FE517" s="330"/>
      <c r="FO517" s="330"/>
      <c r="FY517" s="330"/>
      <c r="GI517" s="330"/>
      <c r="GS517" s="330"/>
      <c r="HC517" s="330"/>
      <c r="HM517" s="330"/>
      <c r="HW517" s="330"/>
    </row>
    <row r="518" s="3" customFormat="true" x14ac:dyDescent="0.25">
      <c r="A518" s="330"/>
      <c r="K518" s="330"/>
      <c r="U518" s="330"/>
      <c r="AE518" s="330"/>
      <c r="AO518" s="330"/>
      <c r="AY518" s="330"/>
      <c r="AZ518" s="330"/>
      <c r="BA518" s="330"/>
      <c r="BB518" s="330"/>
      <c r="BC518" s="330"/>
      <c r="BD518" s="330"/>
      <c r="BE518" s="330"/>
      <c r="BF518" s="330"/>
      <c r="BI518" s="330"/>
      <c r="BS518" s="330"/>
      <c r="CC518" s="330"/>
      <c r="CM518" s="330"/>
      <c r="CW518" s="330"/>
      <c r="DG518" s="330"/>
      <c r="DQ518" s="330"/>
      <c r="EA518" s="330"/>
      <c r="EK518" s="330"/>
      <c r="EU518" s="330"/>
      <c r="FE518" s="330"/>
      <c r="FO518" s="330"/>
      <c r="FY518" s="330"/>
      <c r="GI518" s="330"/>
      <c r="GS518" s="330"/>
      <c r="HC518" s="330"/>
      <c r="HM518" s="330"/>
      <c r="HW518" s="330"/>
    </row>
    <row r="519" s="3" customFormat="true" x14ac:dyDescent="0.25">
      <c r="A519" s="330"/>
      <c r="K519" s="330"/>
      <c r="U519" s="330"/>
      <c r="AE519" s="330"/>
      <c r="AO519" s="330"/>
      <c r="AY519" s="330"/>
      <c r="AZ519" s="330"/>
      <c r="BA519" s="330"/>
      <c r="BB519" s="330"/>
      <c r="BC519" s="330"/>
      <c r="BD519" s="330"/>
      <c r="BE519" s="330"/>
      <c r="BF519" s="330"/>
      <c r="BI519" s="330"/>
      <c r="BS519" s="330"/>
      <c r="CC519" s="330"/>
      <c r="CM519" s="330"/>
      <c r="CW519" s="330"/>
      <c r="DG519" s="330"/>
      <c r="DQ519" s="330"/>
      <c r="EA519" s="330"/>
      <c r="EK519" s="330"/>
      <c r="EU519" s="330"/>
      <c r="FE519" s="330"/>
      <c r="FO519" s="330"/>
      <c r="FY519" s="330"/>
      <c r="GI519" s="330"/>
      <c r="GS519" s="330"/>
      <c r="HC519" s="330"/>
      <c r="HM519" s="330"/>
      <c r="HW519" s="330"/>
    </row>
    <row r="520" s="3" customFormat="true" x14ac:dyDescent="0.25">
      <c r="A520" s="330"/>
      <c r="K520" s="330"/>
      <c r="U520" s="330"/>
      <c r="AE520" s="330"/>
      <c r="AO520" s="330"/>
      <c r="AY520" s="330"/>
      <c r="AZ520" s="330"/>
      <c r="BA520" s="330"/>
      <c r="BB520" s="330"/>
      <c r="BC520" s="330"/>
      <c r="BD520" s="330"/>
      <c r="BE520" s="330"/>
      <c r="BF520" s="330"/>
      <c r="BI520" s="330"/>
      <c r="BS520" s="330"/>
      <c r="CC520" s="330"/>
      <c r="CM520" s="330"/>
      <c r="CW520" s="330"/>
      <c r="DG520" s="330"/>
      <c r="DQ520" s="330"/>
      <c r="EA520" s="330"/>
      <c r="EK520" s="330"/>
      <c r="EU520" s="330"/>
      <c r="FE520" s="330"/>
      <c r="FO520" s="330"/>
      <c r="FY520" s="330"/>
      <c r="GI520" s="330"/>
      <c r="GS520" s="330"/>
      <c r="HC520" s="330"/>
      <c r="HM520" s="330"/>
      <c r="HW520" s="330"/>
    </row>
    <row r="521" s="3" customFormat="true" x14ac:dyDescent="0.25">
      <c r="A521" s="330"/>
      <c r="K521" s="330"/>
      <c r="U521" s="330"/>
      <c r="AE521" s="330"/>
      <c r="AO521" s="330"/>
      <c r="AY521" s="330"/>
      <c r="AZ521" s="330"/>
      <c r="BA521" s="330"/>
      <c r="BB521" s="330"/>
      <c r="BC521" s="330"/>
      <c r="BD521" s="330"/>
      <c r="BE521" s="330"/>
      <c r="BF521" s="330"/>
      <c r="BI521" s="330"/>
      <c r="BS521" s="330"/>
      <c r="CC521" s="330"/>
      <c r="CM521" s="330"/>
      <c r="CW521" s="330"/>
      <c r="DG521" s="330"/>
      <c r="DQ521" s="330"/>
      <c r="EA521" s="330"/>
      <c r="EK521" s="330"/>
      <c r="EU521" s="330"/>
      <c r="FE521" s="330"/>
      <c r="FO521" s="330"/>
      <c r="FY521" s="330"/>
      <c r="GI521" s="330"/>
      <c r="GS521" s="330"/>
      <c r="HC521" s="330"/>
      <c r="HM521" s="330"/>
      <c r="HW521" s="330"/>
    </row>
    <row r="522" s="3" customFormat="true" x14ac:dyDescent="0.25">
      <c r="A522" s="330"/>
      <c r="K522" s="330"/>
      <c r="U522" s="330"/>
      <c r="AE522" s="330"/>
      <c r="AO522" s="330"/>
      <c r="AY522" s="330"/>
      <c r="AZ522" s="330"/>
      <c r="BA522" s="330"/>
      <c r="BB522" s="330"/>
      <c r="BC522" s="330"/>
      <c r="BD522" s="330"/>
      <c r="BE522" s="330"/>
      <c r="BF522" s="330"/>
      <c r="BI522" s="330"/>
      <c r="BS522" s="330"/>
      <c r="CC522" s="330"/>
      <c r="CM522" s="330"/>
      <c r="CW522" s="330"/>
      <c r="DG522" s="330"/>
      <c r="DQ522" s="330"/>
      <c r="EA522" s="330"/>
      <c r="EK522" s="330"/>
      <c r="EU522" s="330"/>
      <c r="FE522" s="330"/>
      <c r="FO522" s="330"/>
      <c r="FY522" s="330"/>
      <c r="GI522" s="330"/>
      <c r="GS522" s="330"/>
      <c r="HC522" s="330"/>
      <c r="HM522" s="330"/>
      <c r="HW522" s="330"/>
    </row>
    <row r="523" s="3" customFormat="true" x14ac:dyDescent="0.25">
      <c r="A523" s="330"/>
      <c r="K523" s="330"/>
      <c r="U523" s="330"/>
      <c r="AE523" s="330"/>
      <c r="AO523" s="330"/>
      <c r="AY523" s="330"/>
      <c r="AZ523" s="330"/>
      <c r="BA523" s="330"/>
      <c r="BB523" s="330"/>
      <c r="BC523" s="330"/>
      <c r="BD523" s="330"/>
      <c r="BE523" s="330"/>
      <c r="BF523" s="330"/>
      <c r="BI523" s="330"/>
      <c r="BS523" s="330"/>
      <c r="CC523" s="330"/>
      <c r="CM523" s="330"/>
      <c r="CW523" s="330"/>
      <c r="DG523" s="330"/>
      <c r="DQ523" s="330"/>
      <c r="EA523" s="330"/>
      <c r="EK523" s="330"/>
      <c r="EU523" s="330"/>
      <c r="FE523" s="330"/>
      <c r="FO523" s="330"/>
      <c r="FY523" s="330"/>
      <c r="GI523" s="330"/>
      <c r="GS523" s="330"/>
      <c r="HC523" s="330"/>
      <c r="HM523" s="330"/>
      <c r="HW523" s="330"/>
    </row>
    <row r="524" s="3" customFormat="true" x14ac:dyDescent="0.25">
      <c r="A524" s="330"/>
      <c r="K524" s="330"/>
      <c r="U524" s="330"/>
      <c r="AE524" s="330"/>
      <c r="AO524" s="330"/>
      <c r="AY524" s="330"/>
      <c r="AZ524" s="330"/>
      <c r="BA524" s="330"/>
      <c r="BB524" s="330"/>
      <c r="BC524" s="330"/>
      <c r="BD524" s="330"/>
      <c r="BE524" s="330"/>
      <c r="BF524" s="330"/>
      <c r="BI524" s="330"/>
      <c r="BS524" s="330"/>
      <c r="CC524" s="330"/>
      <c r="CM524" s="330"/>
      <c r="CW524" s="330"/>
      <c r="DG524" s="330"/>
      <c r="DQ524" s="330"/>
      <c r="EA524" s="330"/>
      <c r="EK524" s="330"/>
      <c r="EU524" s="330"/>
      <c r="FE524" s="330"/>
      <c r="FO524" s="330"/>
      <c r="FY524" s="330"/>
      <c r="GI524" s="330"/>
      <c r="GS524" s="330"/>
      <c r="HC524" s="330"/>
      <c r="HM524" s="330"/>
      <c r="HW524" s="330"/>
    </row>
    <row r="525" s="3" customFormat="true" x14ac:dyDescent="0.25">
      <c r="A525" s="330"/>
      <c r="K525" s="330"/>
      <c r="U525" s="330"/>
      <c r="AE525" s="330"/>
      <c r="AO525" s="330"/>
      <c r="AY525" s="330"/>
      <c r="AZ525" s="330"/>
      <c r="BA525" s="330"/>
      <c r="BB525" s="330"/>
      <c r="BC525" s="330"/>
      <c r="BD525" s="330"/>
      <c r="BE525" s="330"/>
      <c r="BF525" s="330"/>
      <c r="BI525" s="330"/>
      <c r="BS525" s="330"/>
      <c r="CC525" s="330"/>
      <c r="CM525" s="330"/>
      <c r="CW525" s="330"/>
      <c r="DG525" s="330"/>
      <c r="DQ525" s="330"/>
      <c r="EA525" s="330"/>
      <c r="EK525" s="330"/>
      <c r="EU525" s="330"/>
      <c r="FE525" s="330"/>
      <c r="FO525" s="330"/>
      <c r="FY525" s="330"/>
      <c r="GI525" s="330"/>
      <c r="GS525" s="330"/>
      <c r="HC525" s="330"/>
      <c r="HM525" s="330"/>
      <c r="HW525" s="330"/>
    </row>
    <row r="526" s="3" customFormat="true" x14ac:dyDescent="0.25">
      <c r="A526" s="330"/>
      <c r="K526" s="330"/>
      <c r="U526" s="330"/>
      <c r="AE526" s="330"/>
      <c r="AO526" s="330"/>
      <c r="AY526" s="330"/>
      <c r="AZ526" s="330"/>
      <c r="BA526" s="330"/>
      <c r="BB526" s="330"/>
      <c r="BC526" s="330"/>
      <c r="BD526" s="330"/>
      <c r="BE526" s="330"/>
      <c r="BF526" s="330"/>
      <c r="BI526" s="330"/>
      <c r="BS526" s="330"/>
      <c r="CC526" s="330"/>
      <c r="CM526" s="330"/>
      <c r="CW526" s="330"/>
      <c r="DG526" s="330"/>
      <c r="DQ526" s="330"/>
      <c r="EA526" s="330"/>
      <c r="EK526" s="330"/>
      <c r="EU526" s="330"/>
      <c r="FE526" s="330"/>
      <c r="FO526" s="330"/>
      <c r="FY526" s="330"/>
      <c r="GI526" s="330"/>
      <c r="GS526" s="330"/>
      <c r="HC526" s="330"/>
      <c r="HM526" s="330"/>
      <c r="HW526" s="330"/>
    </row>
    <row r="527" s="3" customFormat="true" x14ac:dyDescent="0.25">
      <c r="A527" s="330"/>
      <c r="K527" s="330"/>
      <c r="U527" s="330"/>
      <c r="AE527" s="330"/>
      <c r="AO527" s="330"/>
      <c r="AY527" s="330"/>
      <c r="AZ527" s="330"/>
      <c r="BA527" s="330"/>
      <c r="BB527" s="330"/>
      <c r="BC527" s="330"/>
      <c r="BD527" s="330"/>
      <c r="BE527" s="330"/>
      <c r="BF527" s="330"/>
      <c r="BI527" s="330"/>
      <c r="BS527" s="330"/>
      <c r="CC527" s="330"/>
      <c r="CM527" s="330"/>
      <c r="CW527" s="330"/>
      <c r="DG527" s="330"/>
      <c r="DQ527" s="330"/>
      <c r="EA527" s="330"/>
      <c r="EK527" s="330"/>
      <c r="EU527" s="330"/>
      <c r="FE527" s="330"/>
      <c r="FO527" s="330"/>
      <c r="FY527" s="330"/>
      <c r="GI527" s="330"/>
      <c r="GS527" s="330"/>
      <c r="HC527" s="330"/>
      <c r="HM527" s="330"/>
      <c r="HW527" s="330"/>
    </row>
    <row r="528" s="3" customFormat="true" x14ac:dyDescent="0.25">
      <c r="A528" s="330"/>
      <c r="K528" s="330"/>
      <c r="U528" s="330"/>
      <c r="AE528" s="330"/>
      <c r="AO528" s="330"/>
      <c r="AY528" s="330"/>
      <c r="AZ528" s="330"/>
      <c r="BA528" s="330"/>
      <c r="BB528" s="330"/>
      <c r="BC528" s="330"/>
      <c r="BD528" s="330"/>
      <c r="BE528" s="330"/>
      <c r="BF528" s="330"/>
      <c r="BI528" s="330"/>
      <c r="BS528" s="330"/>
      <c r="CC528" s="330"/>
      <c r="CM528" s="330"/>
      <c r="CW528" s="330"/>
      <c r="DG528" s="330"/>
      <c r="DQ528" s="330"/>
      <c r="EA528" s="330"/>
      <c r="EK528" s="330"/>
      <c r="EU528" s="330"/>
      <c r="FE528" s="330"/>
      <c r="FO528" s="330"/>
      <c r="FY528" s="330"/>
      <c r="GI528" s="330"/>
      <c r="GS528" s="330"/>
      <c r="HC528" s="330"/>
      <c r="HM528" s="330"/>
      <c r="HW528" s="330"/>
    </row>
    <row r="529" s="3" customFormat="true" x14ac:dyDescent="0.25">
      <c r="A529" s="330"/>
      <c r="K529" s="330"/>
      <c r="U529" s="330"/>
      <c r="AE529" s="330"/>
      <c r="AO529" s="330"/>
      <c r="AY529" s="330"/>
      <c r="AZ529" s="330"/>
      <c r="BA529" s="330"/>
      <c r="BB529" s="330"/>
      <c r="BC529" s="330"/>
      <c r="BD529" s="330"/>
      <c r="BE529" s="330"/>
      <c r="BF529" s="330"/>
      <c r="BI529" s="330"/>
      <c r="BS529" s="330"/>
      <c r="CC529" s="330"/>
      <c r="CM529" s="330"/>
      <c r="CW529" s="330"/>
      <c r="DG529" s="330"/>
      <c r="DQ529" s="330"/>
      <c r="EA529" s="330"/>
      <c r="EK529" s="330"/>
      <c r="EU529" s="330"/>
      <c r="FE529" s="330"/>
      <c r="FO529" s="330"/>
      <c r="FY529" s="330"/>
      <c r="GI529" s="330"/>
      <c r="GS529" s="330"/>
      <c r="HC529" s="330"/>
      <c r="HM529" s="330"/>
      <c r="HW529" s="330"/>
    </row>
    <row r="530" s="3" customFormat="true" x14ac:dyDescent="0.25">
      <c r="A530" s="330"/>
      <c r="K530" s="330"/>
      <c r="U530" s="330"/>
      <c r="AE530" s="330"/>
      <c r="AO530" s="330"/>
      <c r="AY530" s="330"/>
      <c r="AZ530" s="330"/>
      <c r="BA530" s="330"/>
      <c r="BB530" s="330"/>
      <c r="BC530" s="330"/>
      <c r="BD530" s="330"/>
      <c r="BE530" s="330"/>
      <c r="BF530" s="330"/>
      <c r="BI530" s="330"/>
      <c r="BS530" s="330"/>
      <c r="CC530" s="330"/>
      <c r="CM530" s="330"/>
      <c r="CW530" s="330"/>
      <c r="DG530" s="330"/>
      <c r="DQ530" s="330"/>
      <c r="EA530" s="330"/>
      <c r="EK530" s="330"/>
      <c r="EU530" s="330"/>
      <c r="FE530" s="330"/>
      <c r="FO530" s="330"/>
      <c r="FY530" s="330"/>
      <c r="GI530" s="330"/>
      <c r="GS530" s="330"/>
      <c r="HC530" s="330"/>
      <c r="HM530" s="330"/>
      <c r="HW530" s="330"/>
    </row>
    <row r="531" s="3" customFormat="true" x14ac:dyDescent="0.25">
      <c r="A531" s="330"/>
      <c r="K531" s="330"/>
      <c r="U531" s="330"/>
      <c r="AE531" s="330"/>
      <c r="AO531" s="330"/>
      <c r="AY531" s="330"/>
      <c r="AZ531" s="330"/>
      <c r="BA531" s="330"/>
      <c r="BB531" s="330"/>
      <c r="BC531" s="330"/>
      <c r="BD531" s="330"/>
      <c r="BE531" s="330"/>
      <c r="BF531" s="330"/>
      <c r="BI531" s="330"/>
      <c r="BS531" s="330"/>
      <c r="CC531" s="330"/>
      <c r="CM531" s="330"/>
      <c r="CW531" s="330"/>
      <c r="DG531" s="330"/>
      <c r="DQ531" s="330"/>
      <c r="EA531" s="330"/>
      <c r="EK531" s="330"/>
      <c r="EU531" s="330"/>
      <c r="FE531" s="330"/>
      <c r="FO531" s="330"/>
      <c r="FY531" s="330"/>
      <c r="GI531" s="330"/>
      <c r="GS531" s="330"/>
      <c r="HC531" s="330"/>
      <c r="HM531" s="330"/>
      <c r="HW531" s="330"/>
    </row>
    <row r="532" s="3" customFormat="true" x14ac:dyDescent="0.25">
      <c r="A532" s="330"/>
      <c r="K532" s="330"/>
      <c r="U532" s="330"/>
      <c r="AE532" s="330"/>
      <c r="AO532" s="330"/>
      <c r="AY532" s="330"/>
      <c r="AZ532" s="330"/>
      <c r="BA532" s="330"/>
      <c r="BB532" s="330"/>
      <c r="BC532" s="330"/>
      <c r="BD532" s="330"/>
      <c r="BE532" s="330"/>
      <c r="BF532" s="330"/>
      <c r="BI532" s="330"/>
      <c r="BS532" s="330"/>
      <c r="CC532" s="330"/>
      <c r="CM532" s="330"/>
      <c r="CW532" s="330"/>
      <c r="DG532" s="330"/>
      <c r="DQ532" s="330"/>
      <c r="EA532" s="330"/>
      <c r="EK532" s="330"/>
      <c r="EU532" s="330"/>
      <c r="FE532" s="330"/>
      <c r="FO532" s="330"/>
      <c r="FY532" s="330"/>
      <c r="GI532" s="330"/>
      <c r="GS532" s="330"/>
      <c r="HC532" s="330"/>
      <c r="HM532" s="330"/>
      <c r="HW532" s="330"/>
    </row>
    <row r="533" s="3" customFormat="true" x14ac:dyDescent="0.25">
      <c r="A533" s="330"/>
      <c r="K533" s="330"/>
      <c r="U533" s="330"/>
      <c r="AE533" s="330"/>
      <c r="AO533" s="330"/>
      <c r="AY533" s="330"/>
      <c r="AZ533" s="330"/>
      <c r="BA533" s="330"/>
      <c r="BB533" s="330"/>
      <c r="BC533" s="330"/>
      <c r="BD533" s="330"/>
      <c r="BE533" s="330"/>
      <c r="BF533" s="330"/>
      <c r="BI533" s="330"/>
      <c r="BS533" s="330"/>
      <c r="CC533" s="330"/>
      <c r="CM533" s="330"/>
      <c r="CW533" s="330"/>
      <c r="DG533" s="330"/>
      <c r="DQ533" s="330"/>
      <c r="EA533" s="330"/>
      <c r="EK533" s="330"/>
      <c r="EU533" s="330"/>
      <c r="FE533" s="330"/>
      <c r="FO533" s="330"/>
      <c r="FY533" s="330"/>
      <c r="GI533" s="330"/>
      <c r="GS533" s="330"/>
      <c r="HC533" s="330"/>
      <c r="HM533" s="330"/>
      <c r="HW533" s="330"/>
    </row>
    <row r="534" s="3" customFormat="true" x14ac:dyDescent="0.25">
      <c r="A534" s="330"/>
      <c r="K534" s="330"/>
      <c r="U534" s="330"/>
      <c r="AE534" s="330"/>
      <c r="AO534" s="330"/>
      <c r="AY534" s="330"/>
      <c r="AZ534" s="330"/>
      <c r="BA534" s="330"/>
      <c r="BB534" s="330"/>
      <c r="BC534" s="330"/>
      <c r="BD534" s="330"/>
      <c r="BE534" s="330"/>
      <c r="BF534" s="330"/>
      <c r="BI534" s="330"/>
      <c r="BS534" s="330"/>
      <c r="CC534" s="330"/>
      <c r="CM534" s="330"/>
      <c r="CW534" s="330"/>
      <c r="DG534" s="330"/>
      <c r="DQ534" s="330"/>
      <c r="EA534" s="330"/>
      <c r="EK534" s="330"/>
      <c r="EU534" s="330"/>
      <c r="FE534" s="330"/>
      <c r="FO534" s="330"/>
      <c r="FY534" s="330"/>
      <c r="GI534" s="330"/>
      <c r="GS534" s="330"/>
      <c r="HC534" s="330"/>
      <c r="HM534" s="330"/>
      <c r="HW534" s="330"/>
    </row>
    <row r="535" s="3" customFormat="true" x14ac:dyDescent="0.25">
      <c r="A535" s="330"/>
      <c r="K535" s="330"/>
      <c r="U535" s="330"/>
      <c r="AE535" s="330"/>
      <c r="AO535" s="330"/>
      <c r="AY535" s="330"/>
      <c r="AZ535" s="330"/>
      <c r="BA535" s="330"/>
      <c r="BB535" s="330"/>
      <c r="BC535" s="330"/>
      <c r="BD535" s="330"/>
      <c r="BE535" s="330"/>
      <c r="BF535" s="330"/>
      <c r="BI535" s="330"/>
      <c r="BS535" s="330"/>
      <c r="CC535" s="330"/>
      <c r="CM535" s="330"/>
      <c r="CW535" s="330"/>
      <c r="DG535" s="330"/>
      <c r="DQ535" s="330"/>
      <c r="EA535" s="330"/>
      <c r="EK535" s="330"/>
      <c r="EU535" s="330"/>
      <c r="FE535" s="330"/>
      <c r="FO535" s="330"/>
      <c r="FY535" s="330"/>
      <c r="GI535" s="330"/>
      <c r="GS535" s="330"/>
      <c r="HC535" s="330"/>
      <c r="HM535" s="330"/>
      <c r="HW535" s="330"/>
    </row>
    <row r="536" s="3" customFormat="true" x14ac:dyDescent="0.25">
      <c r="A536" s="330"/>
      <c r="K536" s="330"/>
      <c r="U536" s="330"/>
      <c r="AE536" s="330"/>
      <c r="AO536" s="330"/>
      <c r="AY536" s="330"/>
      <c r="AZ536" s="330"/>
      <c r="BA536" s="330"/>
      <c r="BB536" s="330"/>
      <c r="BC536" s="330"/>
      <c r="BD536" s="330"/>
      <c r="BE536" s="330"/>
      <c r="BF536" s="330"/>
      <c r="BI536" s="330"/>
      <c r="BS536" s="330"/>
      <c r="CC536" s="330"/>
      <c r="CM536" s="330"/>
      <c r="CW536" s="330"/>
      <c r="DG536" s="330"/>
      <c r="DQ536" s="330"/>
      <c r="EA536" s="330"/>
      <c r="EK536" s="330"/>
      <c r="EU536" s="330"/>
      <c r="FE536" s="330"/>
      <c r="FO536" s="330"/>
      <c r="FY536" s="330"/>
      <c r="GI536" s="330"/>
      <c r="GS536" s="330"/>
      <c r="HC536" s="330"/>
      <c r="HM536" s="330"/>
      <c r="HW536" s="330"/>
    </row>
    <row r="537" s="3" customFormat="true" x14ac:dyDescent="0.25">
      <c r="A537" s="330"/>
      <c r="K537" s="330"/>
      <c r="U537" s="330"/>
      <c r="AE537" s="330"/>
      <c r="AO537" s="330"/>
      <c r="AY537" s="330"/>
      <c r="AZ537" s="330"/>
      <c r="BA537" s="330"/>
      <c r="BB537" s="330"/>
      <c r="BC537" s="330"/>
      <c r="BD537" s="330"/>
      <c r="BE537" s="330"/>
      <c r="BF537" s="330"/>
      <c r="BI537" s="330"/>
      <c r="BS537" s="330"/>
      <c r="CC537" s="330"/>
      <c r="CM537" s="330"/>
      <c r="CW537" s="330"/>
      <c r="DG537" s="330"/>
      <c r="DQ537" s="330"/>
      <c r="EA537" s="330"/>
      <c r="EK537" s="330"/>
      <c r="EU537" s="330"/>
      <c r="FE537" s="330"/>
      <c r="FO537" s="330"/>
      <c r="FY537" s="330"/>
      <c r="GI537" s="330"/>
      <c r="GS537" s="330"/>
      <c r="HC537" s="330"/>
      <c r="HM537" s="330"/>
      <c r="HW537" s="330"/>
    </row>
    <row r="538" s="3" customFormat="true" x14ac:dyDescent="0.25">
      <c r="A538" s="330"/>
      <c r="K538" s="330"/>
      <c r="U538" s="330"/>
      <c r="AE538" s="330"/>
      <c r="AO538" s="330"/>
      <c r="AY538" s="330"/>
      <c r="AZ538" s="330"/>
      <c r="BA538" s="330"/>
      <c r="BB538" s="330"/>
      <c r="BC538" s="330"/>
      <c r="BD538" s="330"/>
      <c r="BE538" s="330"/>
      <c r="BF538" s="330"/>
      <c r="BI538" s="330"/>
      <c r="BS538" s="330"/>
      <c r="CC538" s="330"/>
      <c r="CM538" s="330"/>
      <c r="CW538" s="330"/>
      <c r="DG538" s="330"/>
      <c r="DQ538" s="330"/>
      <c r="EA538" s="330"/>
      <c r="EK538" s="330"/>
      <c r="EU538" s="330"/>
      <c r="FE538" s="330"/>
      <c r="FO538" s="330"/>
      <c r="FY538" s="330"/>
      <c r="GI538" s="330"/>
      <c r="GS538" s="330"/>
      <c r="HC538" s="330"/>
      <c r="HM538" s="330"/>
      <c r="HW538" s="330"/>
    </row>
    <row r="539" s="3" customFormat="true" x14ac:dyDescent="0.25">
      <c r="A539" s="330"/>
      <c r="K539" s="330"/>
      <c r="U539" s="330"/>
      <c r="AE539" s="330"/>
      <c r="AO539" s="330"/>
      <c r="AY539" s="330"/>
      <c r="AZ539" s="330"/>
      <c r="BA539" s="330"/>
      <c r="BB539" s="330"/>
      <c r="BC539" s="330"/>
      <c r="BD539" s="330"/>
      <c r="BE539" s="330"/>
      <c r="BF539" s="330"/>
      <c r="BI539" s="330"/>
      <c r="BS539" s="330"/>
      <c r="CC539" s="330"/>
      <c r="CM539" s="330"/>
      <c r="CW539" s="330"/>
      <c r="DG539" s="330"/>
      <c r="DQ539" s="330"/>
      <c r="EA539" s="330"/>
      <c r="EK539" s="330"/>
      <c r="EU539" s="330"/>
      <c r="FE539" s="330"/>
      <c r="FO539" s="330"/>
      <c r="FY539" s="330"/>
      <c r="GI539" s="330"/>
      <c r="GS539" s="330"/>
      <c r="HC539" s="330"/>
      <c r="HM539" s="330"/>
      <c r="HW539" s="330"/>
    </row>
    <row r="540" s="3" customFormat="true" x14ac:dyDescent="0.25">
      <c r="A540" s="330"/>
      <c r="K540" s="330"/>
      <c r="U540" s="330"/>
      <c r="AE540" s="330"/>
      <c r="AO540" s="330"/>
      <c r="AY540" s="330"/>
      <c r="AZ540" s="330"/>
      <c r="BA540" s="330"/>
      <c r="BB540" s="330"/>
      <c r="BC540" s="330"/>
      <c r="BD540" s="330"/>
      <c r="BE540" s="330"/>
      <c r="BF540" s="330"/>
      <c r="BI540" s="330"/>
      <c r="BS540" s="330"/>
      <c r="CC540" s="330"/>
      <c r="CM540" s="330"/>
      <c r="CW540" s="330"/>
      <c r="DG540" s="330"/>
      <c r="DQ540" s="330"/>
      <c r="EA540" s="330"/>
      <c r="EK540" s="330"/>
      <c r="EU540" s="330"/>
      <c r="FE540" s="330"/>
      <c r="FO540" s="330"/>
      <c r="FY540" s="330"/>
      <c r="GI540" s="330"/>
      <c r="GS540" s="330"/>
      <c r="HC540" s="330"/>
      <c r="HM540" s="330"/>
      <c r="HW540" s="330"/>
    </row>
    <row r="541" s="3" customFormat="true" x14ac:dyDescent="0.25">
      <c r="A541" s="330"/>
      <c r="K541" s="330"/>
      <c r="U541" s="330"/>
      <c r="AE541" s="330"/>
      <c r="AO541" s="330"/>
      <c r="AY541" s="330"/>
      <c r="AZ541" s="330"/>
      <c r="BA541" s="330"/>
      <c r="BB541" s="330"/>
      <c r="BC541" s="330"/>
      <c r="BD541" s="330"/>
      <c r="BE541" s="330"/>
      <c r="BF541" s="330"/>
      <c r="BI541" s="330"/>
      <c r="BS541" s="330"/>
      <c r="CC541" s="330"/>
      <c r="CM541" s="330"/>
      <c r="CW541" s="330"/>
      <c r="DG541" s="330"/>
      <c r="DQ541" s="330"/>
      <c r="EA541" s="330"/>
      <c r="EK541" s="330"/>
      <c r="EU541" s="330"/>
      <c r="FE541" s="330"/>
      <c r="FO541" s="330"/>
      <c r="FY541" s="330"/>
      <c r="GI541" s="330"/>
      <c r="GS541" s="330"/>
      <c r="HC541" s="330"/>
      <c r="HM541" s="330"/>
      <c r="HW541" s="330"/>
    </row>
    <row r="542" s="3" customFormat="true" x14ac:dyDescent="0.25">
      <c r="A542" s="330"/>
      <c r="K542" s="330"/>
      <c r="U542" s="330"/>
      <c r="AE542" s="330"/>
      <c r="AO542" s="330"/>
      <c r="AY542" s="330"/>
      <c r="AZ542" s="330"/>
      <c r="BA542" s="330"/>
      <c r="BB542" s="330"/>
      <c r="BC542" s="330"/>
      <c r="BD542" s="330"/>
      <c r="BE542" s="330"/>
      <c r="BF542" s="330"/>
      <c r="BI542" s="330"/>
      <c r="BS542" s="330"/>
      <c r="CC542" s="330"/>
      <c r="CM542" s="330"/>
      <c r="CW542" s="330"/>
      <c r="DG542" s="330"/>
      <c r="DQ542" s="330"/>
      <c r="EA542" s="330"/>
      <c r="EK542" s="330"/>
      <c r="EU542" s="330"/>
      <c r="FE542" s="330"/>
      <c r="FO542" s="330"/>
      <c r="FY542" s="330"/>
      <c r="GI542" s="330"/>
      <c r="GS542" s="330"/>
      <c r="HC542" s="330"/>
      <c r="HM542" s="330"/>
      <c r="HW542" s="330"/>
    </row>
    <row r="543" s="3" customFormat="true" x14ac:dyDescent="0.25">
      <c r="A543" s="330"/>
      <c r="K543" s="330"/>
      <c r="U543" s="330"/>
      <c r="AE543" s="330"/>
      <c r="AO543" s="330"/>
      <c r="AY543" s="330"/>
      <c r="AZ543" s="330"/>
      <c r="BA543" s="330"/>
      <c r="BB543" s="330"/>
      <c r="BC543" s="330"/>
      <c r="BD543" s="330"/>
      <c r="BE543" s="330"/>
      <c r="BF543" s="330"/>
      <c r="BI543" s="330"/>
      <c r="BS543" s="330"/>
      <c r="CC543" s="330"/>
      <c r="CM543" s="330"/>
      <c r="CW543" s="330"/>
      <c r="DG543" s="330"/>
      <c r="DQ543" s="330"/>
      <c r="EA543" s="330"/>
      <c r="EK543" s="330"/>
      <c r="EU543" s="330"/>
      <c r="FE543" s="330"/>
      <c r="FO543" s="330"/>
      <c r="FY543" s="330"/>
      <c r="GI543" s="330"/>
      <c r="GS543" s="330"/>
      <c r="HC543" s="330"/>
      <c r="HM543" s="330"/>
      <c r="HW543" s="330"/>
    </row>
    <row r="544" s="3" customFormat="true" x14ac:dyDescent="0.25">
      <c r="A544" s="330"/>
      <c r="K544" s="330"/>
      <c r="U544" s="330"/>
      <c r="AE544" s="330"/>
      <c r="AO544" s="330"/>
      <c r="AY544" s="330"/>
      <c r="AZ544" s="330"/>
      <c r="BA544" s="330"/>
      <c r="BB544" s="330"/>
      <c r="BC544" s="330"/>
      <c r="BD544" s="330"/>
      <c r="BE544" s="330"/>
      <c r="BF544" s="330"/>
      <c r="BI544" s="330"/>
      <c r="BS544" s="330"/>
      <c r="CC544" s="330"/>
      <c r="CM544" s="330"/>
      <c r="CW544" s="330"/>
      <c r="DG544" s="330"/>
      <c r="DQ544" s="330"/>
      <c r="EA544" s="330"/>
      <c r="EK544" s="330"/>
      <c r="EU544" s="330"/>
      <c r="FE544" s="330"/>
      <c r="FO544" s="330"/>
      <c r="FY544" s="330"/>
      <c r="GI544" s="330"/>
      <c r="GS544" s="330"/>
      <c r="HC544" s="330"/>
      <c r="HM544" s="330"/>
      <c r="HW544" s="330"/>
    </row>
    <row r="545" s="3" customFormat="true" x14ac:dyDescent="0.25">
      <c r="A545" s="330"/>
      <c r="K545" s="330"/>
      <c r="U545" s="330"/>
      <c r="AE545" s="330"/>
      <c r="AO545" s="330"/>
      <c r="AY545" s="330"/>
      <c r="AZ545" s="330"/>
      <c r="BA545" s="330"/>
      <c r="BB545" s="330"/>
      <c r="BC545" s="330"/>
      <c r="BD545" s="330"/>
      <c r="BE545" s="330"/>
      <c r="BF545" s="330"/>
      <c r="BI545" s="330"/>
      <c r="BS545" s="330"/>
      <c r="CC545" s="330"/>
      <c r="CM545" s="330"/>
      <c r="CW545" s="330"/>
      <c r="DG545" s="330"/>
      <c r="DQ545" s="330"/>
      <c r="EA545" s="330"/>
      <c r="EK545" s="330"/>
      <c r="EU545" s="330"/>
      <c r="FE545" s="330"/>
      <c r="FO545" s="330"/>
      <c r="FY545" s="330"/>
      <c r="GI545" s="330"/>
      <c r="GS545" s="330"/>
      <c r="HC545" s="330"/>
      <c r="HM545" s="330"/>
      <c r="HW545" s="330"/>
    </row>
    <row r="546" s="3" customFormat="true" x14ac:dyDescent="0.25">
      <c r="A546" s="330"/>
      <c r="K546" s="330"/>
      <c r="U546" s="330"/>
      <c r="AE546" s="330"/>
      <c r="AO546" s="330"/>
      <c r="AY546" s="330"/>
      <c r="AZ546" s="330"/>
      <c r="BA546" s="330"/>
      <c r="BB546" s="330"/>
      <c r="BC546" s="330"/>
      <c r="BD546" s="330"/>
      <c r="BE546" s="330"/>
      <c r="BF546" s="330"/>
      <c r="BI546" s="330"/>
      <c r="BS546" s="330"/>
      <c r="CC546" s="330"/>
      <c r="CM546" s="330"/>
      <c r="CW546" s="330"/>
      <c r="DG546" s="330"/>
      <c r="DQ546" s="330"/>
      <c r="EA546" s="330"/>
      <c r="EK546" s="330"/>
      <c r="EU546" s="330"/>
      <c r="FE546" s="330"/>
      <c r="FO546" s="330"/>
      <c r="FY546" s="330"/>
      <c r="GI546" s="330"/>
      <c r="GS546" s="330"/>
      <c r="HC546" s="330"/>
      <c r="HM546" s="330"/>
      <c r="HW546" s="330"/>
    </row>
    <row r="547" s="3" customFormat="true" x14ac:dyDescent="0.25">
      <c r="A547" s="330"/>
      <c r="K547" s="330"/>
      <c r="U547" s="330"/>
      <c r="AE547" s="330"/>
      <c r="AO547" s="330"/>
      <c r="AY547" s="330"/>
      <c r="AZ547" s="330"/>
      <c r="BA547" s="330"/>
      <c r="BB547" s="330"/>
      <c r="BC547" s="330"/>
      <c r="BD547" s="330"/>
      <c r="BE547" s="330"/>
      <c r="BF547" s="330"/>
      <c r="BI547" s="330"/>
      <c r="BS547" s="330"/>
      <c r="CC547" s="330"/>
      <c r="CM547" s="330"/>
      <c r="CW547" s="330"/>
      <c r="DG547" s="330"/>
      <c r="DQ547" s="330"/>
      <c r="EA547" s="330"/>
      <c r="EK547" s="330"/>
      <c r="EU547" s="330"/>
      <c r="FE547" s="330"/>
      <c r="FO547" s="330"/>
      <c r="FY547" s="330"/>
      <c r="GI547" s="330"/>
      <c r="GS547" s="330"/>
      <c r="HC547" s="330"/>
      <c r="HM547" s="330"/>
      <c r="HW547" s="330"/>
    </row>
    <row r="548" s="3" customFormat="true" x14ac:dyDescent="0.25">
      <c r="A548" s="330"/>
      <c r="K548" s="330"/>
      <c r="U548" s="330"/>
      <c r="AE548" s="330"/>
      <c r="AO548" s="330"/>
      <c r="AY548" s="330"/>
      <c r="AZ548" s="330"/>
      <c r="BA548" s="330"/>
      <c r="BB548" s="330"/>
      <c r="BC548" s="330"/>
      <c r="BD548" s="330"/>
      <c r="BE548" s="330"/>
      <c r="BF548" s="330"/>
      <c r="BI548" s="330"/>
      <c r="BS548" s="330"/>
      <c r="CC548" s="330"/>
      <c r="CM548" s="330"/>
      <c r="CW548" s="330"/>
      <c r="DG548" s="330"/>
      <c r="DQ548" s="330"/>
      <c r="EA548" s="330"/>
      <c r="EK548" s="330"/>
      <c r="EU548" s="330"/>
      <c r="FE548" s="330"/>
      <c r="FO548" s="330"/>
      <c r="FY548" s="330"/>
      <c r="GI548" s="330"/>
      <c r="GS548" s="330"/>
      <c r="HC548" s="330"/>
      <c r="HM548" s="330"/>
      <c r="HW548" s="330"/>
    </row>
    <row r="549" s="3" customFormat="true" x14ac:dyDescent="0.25">
      <c r="A549" s="330"/>
      <c r="K549" s="330"/>
      <c r="U549" s="330"/>
      <c r="AE549" s="330"/>
      <c r="AO549" s="330"/>
      <c r="AY549" s="330"/>
      <c r="AZ549" s="330"/>
      <c r="BA549" s="330"/>
      <c r="BB549" s="330"/>
      <c r="BC549" s="330"/>
      <c r="BD549" s="330"/>
      <c r="BE549" s="330"/>
      <c r="BF549" s="330"/>
      <c r="BI549" s="330"/>
      <c r="BS549" s="330"/>
      <c r="CC549" s="330"/>
      <c r="CM549" s="330"/>
      <c r="CW549" s="330"/>
      <c r="DG549" s="330"/>
      <c r="DQ549" s="330"/>
      <c r="EA549" s="330"/>
      <c r="EK549" s="330"/>
      <c r="EU549" s="330"/>
      <c r="FE549" s="330"/>
      <c r="FO549" s="330"/>
      <c r="FY549" s="330"/>
      <c r="GI549" s="330"/>
      <c r="GS549" s="330"/>
      <c r="HC549" s="330"/>
      <c r="HM549" s="330"/>
      <c r="HW549" s="330"/>
    </row>
    <row r="550" s="3" customFormat="true" x14ac:dyDescent="0.25">
      <c r="A550" s="330"/>
      <c r="K550" s="330"/>
      <c r="U550" s="330"/>
      <c r="AE550" s="330"/>
      <c r="AO550" s="330"/>
      <c r="AY550" s="330"/>
      <c r="AZ550" s="330"/>
      <c r="BA550" s="330"/>
      <c r="BB550" s="330"/>
      <c r="BC550" s="330"/>
      <c r="BD550" s="330"/>
      <c r="BE550" s="330"/>
      <c r="BF550" s="330"/>
      <c r="BI550" s="330"/>
      <c r="BS550" s="330"/>
      <c r="CC550" s="330"/>
      <c r="CM550" s="330"/>
      <c r="CW550" s="330"/>
      <c r="DG550" s="330"/>
      <c r="DQ550" s="330"/>
      <c r="EA550" s="330"/>
      <c r="EK550" s="330"/>
      <c r="EU550" s="330"/>
      <c r="FE550" s="330"/>
      <c r="FO550" s="330"/>
      <c r="FY550" s="330"/>
      <c r="GI550" s="330"/>
      <c r="GS550" s="330"/>
      <c r="HC550" s="330"/>
      <c r="HM550" s="330"/>
      <c r="HW550" s="330"/>
    </row>
    <row r="551" s="3" customFormat="true" x14ac:dyDescent="0.25">
      <c r="A551" s="330"/>
      <c r="K551" s="330"/>
      <c r="U551" s="330"/>
      <c r="AE551" s="330"/>
      <c r="AO551" s="330"/>
      <c r="AY551" s="330"/>
      <c r="AZ551" s="330"/>
      <c r="BA551" s="330"/>
      <c r="BB551" s="330"/>
      <c r="BC551" s="330"/>
      <c r="BD551" s="330"/>
      <c r="BE551" s="330"/>
      <c r="BF551" s="330"/>
      <c r="BI551" s="330"/>
      <c r="BS551" s="330"/>
      <c r="CC551" s="330"/>
      <c r="CM551" s="330"/>
      <c r="CW551" s="330"/>
      <c r="DG551" s="330"/>
      <c r="DQ551" s="330"/>
      <c r="EA551" s="330"/>
      <c r="EK551" s="330"/>
      <c r="EU551" s="330"/>
      <c r="FE551" s="330"/>
      <c r="FO551" s="330"/>
      <c r="FY551" s="330"/>
      <c r="GI551" s="330"/>
      <c r="GS551" s="330"/>
      <c r="HC551" s="330"/>
      <c r="HM551" s="330"/>
      <c r="HW551" s="330"/>
    </row>
    <row r="552" s="3" customFormat="true" x14ac:dyDescent="0.25">
      <c r="A552" s="330"/>
      <c r="K552" s="330"/>
      <c r="U552" s="330"/>
      <c r="AE552" s="330"/>
      <c r="AO552" s="330"/>
      <c r="AY552" s="330"/>
      <c r="AZ552" s="330"/>
      <c r="BA552" s="330"/>
      <c r="BB552" s="330"/>
      <c r="BC552" s="330"/>
      <c r="BD552" s="330"/>
      <c r="BE552" s="330"/>
      <c r="BF552" s="330"/>
      <c r="BI552" s="330"/>
      <c r="BS552" s="330"/>
      <c r="CC552" s="330"/>
      <c r="CM552" s="330"/>
      <c r="CW552" s="330"/>
      <c r="DG552" s="330"/>
      <c r="DQ552" s="330"/>
      <c r="EA552" s="330"/>
      <c r="EK552" s="330"/>
      <c r="EU552" s="330"/>
      <c r="FE552" s="330"/>
      <c r="FO552" s="330"/>
      <c r="FY552" s="330"/>
      <c r="GI552" s="330"/>
      <c r="GS552" s="330"/>
      <c r="HC552" s="330"/>
      <c r="HM552" s="330"/>
      <c r="HW552" s="330"/>
    </row>
    <row r="553" s="3" customFormat="true" x14ac:dyDescent="0.25">
      <c r="A553" s="330"/>
      <c r="K553" s="330"/>
      <c r="U553" s="330"/>
      <c r="AE553" s="330"/>
      <c r="AO553" s="330"/>
      <c r="AY553" s="330"/>
      <c r="AZ553" s="330"/>
      <c r="BA553" s="330"/>
      <c r="BB553" s="330"/>
      <c r="BC553" s="330"/>
      <c r="BD553" s="330"/>
      <c r="BE553" s="330"/>
      <c r="BF553" s="330"/>
      <c r="BI553" s="330"/>
      <c r="BS553" s="330"/>
      <c r="CC553" s="330"/>
      <c r="CM553" s="330"/>
      <c r="CW553" s="330"/>
      <c r="DG553" s="330"/>
      <c r="DQ553" s="330"/>
      <c r="EA553" s="330"/>
      <c r="EK553" s="330"/>
      <c r="EU553" s="330"/>
      <c r="FE553" s="330"/>
      <c r="FO553" s="330"/>
      <c r="FY553" s="330"/>
      <c r="GI553" s="330"/>
      <c r="GS553" s="330"/>
      <c r="HC553" s="330"/>
      <c r="HM553" s="330"/>
      <c r="HW553" s="330"/>
    </row>
    <row r="554" s="3" customFormat="true" x14ac:dyDescent="0.25">
      <c r="A554" s="330"/>
      <c r="K554" s="330"/>
      <c r="U554" s="330"/>
      <c r="AE554" s="330"/>
      <c r="AO554" s="330"/>
      <c r="AY554" s="330"/>
      <c r="AZ554" s="330"/>
      <c r="BA554" s="330"/>
      <c r="BB554" s="330"/>
      <c r="BC554" s="330"/>
      <c r="BD554" s="330"/>
      <c r="BE554" s="330"/>
      <c r="BF554" s="330"/>
      <c r="BI554" s="330"/>
      <c r="BS554" s="330"/>
      <c r="CC554" s="330"/>
      <c r="CM554" s="330"/>
      <c r="CW554" s="330"/>
      <c r="DG554" s="330"/>
      <c r="DQ554" s="330"/>
      <c r="EA554" s="330"/>
      <c r="EK554" s="330"/>
      <c r="EU554" s="330"/>
      <c r="FE554" s="330"/>
      <c r="FO554" s="330"/>
      <c r="FY554" s="330"/>
      <c r="GI554" s="330"/>
      <c r="GS554" s="330"/>
      <c r="HC554" s="330"/>
      <c r="HM554" s="330"/>
      <c r="HW554" s="330"/>
    </row>
    <row r="555" s="3" customFormat="true" x14ac:dyDescent="0.25">
      <c r="A555" s="330"/>
      <c r="K555" s="330"/>
      <c r="U555" s="330"/>
      <c r="AE555" s="330"/>
      <c r="AO555" s="330"/>
      <c r="AY555" s="330"/>
      <c r="AZ555" s="330"/>
      <c r="BA555" s="330"/>
      <c r="BB555" s="330"/>
      <c r="BC555" s="330"/>
      <c r="BD555" s="330"/>
      <c r="BE555" s="330"/>
      <c r="BF555" s="330"/>
      <c r="BI555" s="330"/>
      <c r="BS555" s="330"/>
      <c r="CC555" s="330"/>
      <c r="CM555" s="330"/>
      <c r="CW555" s="330"/>
      <c r="DG555" s="330"/>
      <c r="DQ555" s="330"/>
      <c r="EA555" s="330"/>
      <c r="EK555" s="330"/>
      <c r="EU555" s="330"/>
      <c r="FE555" s="330"/>
      <c r="FO555" s="330"/>
      <c r="FY555" s="330"/>
      <c r="GI555" s="330"/>
      <c r="GS555" s="330"/>
      <c r="HC555" s="330"/>
      <c r="HM555" s="330"/>
      <c r="HW555" s="330"/>
    </row>
    <row r="556" s="3" customFormat="true" x14ac:dyDescent="0.25">
      <c r="A556" s="330"/>
      <c r="K556" s="330"/>
      <c r="U556" s="330"/>
      <c r="AE556" s="330"/>
      <c r="AO556" s="330"/>
      <c r="AY556" s="330"/>
      <c r="AZ556" s="330"/>
      <c r="BA556" s="330"/>
      <c r="BB556" s="330"/>
      <c r="BC556" s="330"/>
      <c r="BD556" s="330"/>
      <c r="BE556" s="330"/>
      <c r="BF556" s="330"/>
      <c r="BI556" s="330"/>
      <c r="BS556" s="330"/>
      <c r="CC556" s="330"/>
      <c r="CM556" s="330"/>
      <c r="CW556" s="330"/>
      <c r="DG556" s="330"/>
      <c r="DQ556" s="330"/>
      <c r="EA556" s="330"/>
      <c r="EK556" s="330"/>
      <c r="EU556" s="330"/>
      <c r="FE556" s="330"/>
      <c r="FO556" s="330"/>
      <c r="FY556" s="330"/>
      <c r="GI556" s="330"/>
      <c r="GS556" s="330"/>
      <c r="HC556" s="330"/>
      <c r="HM556" s="330"/>
      <c r="HW556" s="330"/>
    </row>
    <row r="557" s="3" customFormat="true" x14ac:dyDescent="0.25">
      <c r="A557" s="330"/>
      <c r="K557" s="330"/>
      <c r="U557" s="330"/>
      <c r="AE557" s="330"/>
      <c r="AO557" s="330"/>
      <c r="AY557" s="330"/>
      <c r="AZ557" s="330"/>
      <c r="BA557" s="330"/>
      <c r="BB557" s="330"/>
      <c r="BC557" s="330"/>
      <c r="BD557" s="330"/>
      <c r="BE557" s="330"/>
      <c r="BF557" s="330"/>
      <c r="BI557" s="330"/>
      <c r="BS557" s="330"/>
      <c r="CC557" s="330"/>
      <c r="CM557" s="330"/>
      <c r="CW557" s="330"/>
      <c r="DG557" s="330"/>
      <c r="DQ557" s="330"/>
      <c r="EA557" s="330"/>
      <c r="EK557" s="330"/>
      <c r="EU557" s="330"/>
      <c r="FE557" s="330"/>
      <c r="FO557" s="330"/>
      <c r="FY557" s="330"/>
      <c r="GI557" s="330"/>
      <c r="GS557" s="330"/>
      <c r="HC557" s="330"/>
      <c r="HM557" s="330"/>
      <c r="HW557" s="330"/>
    </row>
    <row r="558" s="3" customFormat="true" x14ac:dyDescent="0.25">
      <c r="A558" s="330"/>
      <c r="K558" s="330"/>
      <c r="U558" s="330"/>
      <c r="AE558" s="330"/>
      <c r="AO558" s="330"/>
      <c r="AY558" s="330"/>
      <c r="AZ558" s="330"/>
      <c r="BA558" s="330"/>
      <c r="BB558" s="330"/>
      <c r="BC558" s="330"/>
      <c r="BD558" s="330"/>
      <c r="BE558" s="330"/>
      <c r="BF558" s="330"/>
      <c r="BI558" s="330"/>
      <c r="BS558" s="330"/>
      <c r="CC558" s="330"/>
      <c r="CM558" s="330"/>
      <c r="CW558" s="330"/>
      <c r="DG558" s="330"/>
      <c r="DQ558" s="330"/>
      <c r="EA558" s="330"/>
      <c r="EK558" s="330"/>
      <c r="EU558" s="330"/>
      <c r="FE558" s="330"/>
      <c r="FO558" s="330"/>
      <c r="FY558" s="330"/>
      <c r="GI558" s="330"/>
      <c r="GS558" s="330"/>
      <c r="HC558" s="330"/>
      <c r="HM558" s="330"/>
      <c r="HW558" s="330"/>
    </row>
    <row r="559" s="3" customFormat="true" x14ac:dyDescent="0.25">
      <c r="A559" s="330"/>
      <c r="K559" s="330"/>
      <c r="U559" s="330"/>
      <c r="AE559" s="330"/>
      <c r="AO559" s="330"/>
      <c r="AY559" s="330"/>
      <c r="AZ559" s="330"/>
      <c r="BA559" s="330"/>
      <c r="BB559" s="330"/>
      <c r="BC559" s="330"/>
      <c r="BD559" s="330"/>
      <c r="BE559" s="330"/>
      <c r="BF559" s="330"/>
      <c r="BI559" s="330"/>
      <c r="BS559" s="330"/>
      <c r="CC559" s="330"/>
      <c r="CM559" s="330"/>
      <c r="CW559" s="330"/>
      <c r="DG559" s="330"/>
      <c r="DQ559" s="330"/>
      <c r="EA559" s="330"/>
      <c r="EK559" s="330"/>
      <c r="EU559" s="330"/>
      <c r="FE559" s="330"/>
      <c r="FO559" s="330"/>
      <c r="FY559" s="330"/>
      <c r="GI559" s="330"/>
      <c r="GS559" s="330"/>
      <c r="HC559" s="330"/>
      <c r="HM559" s="330"/>
      <c r="HW559" s="330"/>
    </row>
    <row r="560" s="3" customFormat="true" x14ac:dyDescent="0.25">
      <c r="A560" s="330"/>
      <c r="K560" s="330"/>
      <c r="U560" s="330"/>
      <c r="AE560" s="330"/>
      <c r="AO560" s="330"/>
      <c r="AY560" s="330"/>
      <c r="AZ560" s="330"/>
      <c r="BA560" s="330"/>
      <c r="BB560" s="330"/>
      <c r="BC560" s="330"/>
      <c r="BD560" s="330"/>
      <c r="BE560" s="330"/>
      <c r="BF560" s="330"/>
      <c r="BI560" s="330"/>
      <c r="BS560" s="330"/>
      <c r="CC560" s="330"/>
      <c r="CM560" s="330"/>
      <c r="CW560" s="330"/>
      <c r="DG560" s="330"/>
      <c r="DQ560" s="330"/>
      <c r="EA560" s="330"/>
      <c r="EK560" s="330"/>
      <c r="EU560" s="330"/>
      <c r="FE560" s="330"/>
      <c r="FO560" s="330"/>
      <c r="FY560" s="330"/>
      <c r="GI560" s="330"/>
      <c r="GS560" s="330"/>
      <c r="HC560" s="330"/>
      <c r="HM560" s="330"/>
      <c r="HW560" s="330"/>
    </row>
    <row r="561" s="3" customFormat="true" x14ac:dyDescent="0.25">
      <c r="A561" s="330"/>
      <c r="K561" s="330"/>
      <c r="U561" s="330"/>
      <c r="AE561" s="330"/>
      <c r="AO561" s="330"/>
      <c r="AY561" s="330"/>
      <c r="AZ561" s="330"/>
      <c r="BA561" s="330"/>
      <c r="BB561" s="330"/>
      <c r="BC561" s="330"/>
      <c r="BD561" s="330"/>
      <c r="BE561" s="330"/>
      <c r="BF561" s="330"/>
      <c r="BI561" s="330"/>
      <c r="BS561" s="330"/>
      <c r="CC561" s="330"/>
      <c r="CM561" s="330"/>
      <c r="CW561" s="330"/>
      <c r="DG561" s="330"/>
      <c r="DQ561" s="330"/>
      <c r="EA561" s="330"/>
      <c r="EK561" s="330"/>
      <c r="EU561" s="330"/>
      <c r="FE561" s="330"/>
      <c r="FO561" s="330"/>
      <c r="FY561" s="330"/>
      <c r="GI561" s="330"/>
      <c r="GS561" s="330"/>
      <c r="HC561" s="330"/>
      <c r="HM561" s="330"/>
      <c r="HW561" s="330"/>
    </row>
    <row r="562" s="3" customFormat="true" x14ac:dyDescent="0.25">
      <c r="A562" s="330"/>
      <c r="K562" s="330"/>
      <c r="U562" s="330"/>
      <c r="AE562" s="330"/>
      <c r="AO562" s="330"/>
      <c r="AY562" s="330"/>
      <c r="AZ562" s="330"/>
      <c r="BA562" s="330"/>
      <c r="BB562" s="330"/>
      <c r="BC562" s="330"/>
      <c r="BD562" s="330"/>
      <c r="BE562" s="330"/>
      <c r="BF562" s="330"/>
      <c r="BI562" s="330"/>
      <c r="BS562" s="330"/>
      <c r="CC562" s="330"/>
      <c r="CM562" s="330"/>
      <c r="CW562" s="330"/>
      <c r="DG562" s="330"/>
      <c r="DQ562" s="330"/>
      <c r="EA562" s="330"/>
      <c r="EK562" s="330"/>
      <c r="EU562" s="330"/>
      <c r="FE562" s="330"/>
      <c r="FO562" s="330"/>
      <c r="FY562" s="330"/>
      <c r="GI562" s="330"/>
      <c r="GS562" s="330"/>
      <c r="HC562" s="330"/>
      <c r="HM562" s="330"/>
      <c r="HW562" s="330"/>
    </row>
    <row r="563" s="3" customFormat="true" x14ac:dyDescent="0.25">
      <c r="A563" s="330"/>
      <c r="K563" s="330"/>
      <c r="U563" s="330"/>
      <c r="AE563" s="330"/>
      <c r="AO563" s="330"/>
      <c r="AY563" s="330"/>
      <c r="AZ563" s="330"/>
      <c r="BA563" s="330"/>
      <c r="BB563" s="330"/>
      <c r="BC563" s="330"/>
      <c r="BD563" s="330"/>
      <c r="BE563" s="330"/>
      <c r="BF563" s="330"/>
      <c r="BI563" s="330"/>
      <c r="BS563" s="330"/>
      <c r="CC563" s="330"/>
      <c r="CM563" s="330"/>
      <c r="CW563" s="330"/>
      <c r="DG563" s="330"/>
      <c r="DQ563" s="330"/>
      <c r="EA563" s="330"/>
      <c r="EK563" s="330"/>
      <c r="EU563" s="330"/>
      <c r="FE563" s="330"/>
      <c r="FO563" s="330"/>
      <c r="FY563" s="330"/>
      <c r="GI563" s="330"/>
      <c r="GS563" s="330"/>
      <c r="HC563" s="330"/>
      <c r="HM563" s="330"/>
      <c r="HW563" s="330"/>
    </row>
    <row r="564" s="3" customFormat="true" x14ac:dyDescent="0.25">
      <c r="A564" s="330"/>
      <c r="K564" s="330"/>
      <c r="U564" s="330"/>
      <c r="AE564" s="330"/>
      <c r="AO564" s="330"/>
      <c r="AY564" s="330"/>
      <c r="AZ564" s="330"/>
      <c r="BA564" s="330"/>
      <c r="BB564" s="330"/>
      <c r="BC564" s="330"/>
      <c r="BD564" s="330"/>
      <c r="BE564" s="330"/>
      <c r="BF564" s="330"/>
      <c r="BI564" s="330"/>
      <c r="BS564" s="330"/>
      <c r="CC564" s="330"/>
      <c r="CM564" s="330"/>
      <c r="CW564" s="330"/>
      <c r="DG564" s="330"/>
      <c r="DQ564" s="330"/>
      <c r="EA564" s="330"/>
      <c r="EK564" s="330"/>
      <c r="EU564" s="330"/>
      <c r="FE564" s="330"/>
      <c r="FO564" s="330"/>
      <c r="FY564" s="330"/>
      <c r="GI564" s="330"/>
      <c r="GS564" s="330"/>
      <c r="HC564" s="330"/>
      <c r="HM564" s="330"/>
      <c r="HW564" s="330"/>
    </row>
    <row r="565" s="3" customFormat="true" x14ac:dyDescent="0.25">
      <c r="A565" s="330"/>
      <c r="K565" s="330"/>
      <c r="U565" s="330"/>
      <c r="AE565" s="330"/>
      <c r="AO565" s="330"/>
      <c r="AY565" s="330"/>
      <c r="AZ565" s="330"/>
      <c r="BA565" s="330"/>
      <c r="BB565" s="330"/>
      <c r="BC565" s="330"/>
      <c r="BD565" s="330"/>
      <c r="BE565" s="330"/>
      <c r="BF565" s="330"/>
      <c r="BI565" s="330"/>
      <c r="BS565" s="330"/>
      <c r="CC565" s="330"/>
      <c r="CM565" s="330"/>
      <c r="CW565" s="330"/>
      <c r="DG565" s="330"/>
      <c r="DQ565" s="330"/>
      <c r="EA565" s="330"/>
      <c r="EK565" s="330"/>
      <c r="EU565" s="330"/>
      <c r="FE565" s="330"/>
      <c r="FO565" s="330"/>
      <c r="FY565" s="330"/>
      <c r="GI565" s="330"/>
      <c r="GS565" s="330"/>
      <c r="HC565" s="330"/>
      <c r="HM565" s="330"/>
      <c r="HW565" s="330"/>
    </row>
    <row r="566" s="3" customFormat="true" x14ac:dyDescent="0.25">
      <c r="A566" s="330"/>
      <c r="K566" s="330"/>
      <c r="U566" s="330"/>
      <c r="AE566" s="330"/>
      <c r="AO566" s="330"/>
      <c r="AY566" s="330"/>
      <c r="AZ566" s="330"/>
      <c r="BA566" s="330"/>
      <c r="BB566" s="330"/>
      <c r="BC566" s="330"/>
      <c r="BD566" s="330"/>
      <c r="BE566" s="330"/>
      <c r="BF566" s="330"/>
      <c r="BI566" s="330"/>
      <c r="BS566" s="330"/>
      <c r="CC566" s="330"/>
      <c r="CM566" s="330"/>
      <c r="CW566" s="330"/>
      <c r="DG566" s="330"/>
      <c r="DQ566" s="330"/>
      <c r="EA566" s="330"/>
      <c r="EK566" s="330"/>
      <c r="EU566" s="330"/>
      <c r="FE566" s="330"/>
      <c r="FO566" s="330"/>
      <c r="FY566" s="330"/>
      <c r="GI566" s="330"/>
      <c r="GS566" s="330"/>
      <c r="HC566" s="330"/>
      <c r="HM566" s="330"/>
      <c r="HW566" s="330"/>
    </row>
    <row r="567" s="3" customFormat="true" x14ac:dyDescent="0.25">
      <c r="A567" s="330"/>
      <c r="K567" s="330"/>
      <c r="U567" s="330"/>
      <c r="AE567" s="330"/>
      <c r="AO567" s="330"/>
      <c r="AY567" s="330"/>
      <c r="AZ567" s="330"/>
      <c r="BA567" s="330"/>
      <c r="BB567" s="330"/>
      <c r="BC567" s="330"/>
      <c r="BD567" s="330"/>
      <c r="BE567" s="330"/>
      <c r="BF567" s="330"/>
      <c r="BI567" s="330"/>
      <c r="BS567" s="330"/>
      <c r="CC567" s="330"/>
      <c r="CM567" s="330"/>
      <c r="CW567" s="330"/>
      <c r="DG567" s="330"/>
      <c r="DQ567" s="330"/>
      <c r="EA567" s="330"/>
      <c r="EK567" s="330"/>
      <c r="EU567" s="330"/>
      <c r="FE567" s="330"/>
      <c r="FO567" s="330"/>
      <c r="FY567" s="330"/>
      <c r="GI567" s="330"/>
      <c r="GS567" s="330"/>
      <c r="HC567" s="330"/>
      <c r="HM567" s="330"/>
      <c r="HW567" s="330"/>
    </row>
    <row r="568" s="3" customFormat="true" x14ac:dyDescent="0.25">
      <c r="A568" s="330"/>
      <c r="K568" s="330"/>
      <c r="U568" s="330"/>
      <c r="AE568" s="330"/>
      <c r="AO568" s="330"/>
      <c r="AY568" s="330"/>
      <c r="AZ568" s="330"/>
      <c r="BA568" s="330"/>
      <c r="BB568" s="330"/>
      <c r="BC568" s="330"/>
      <c r="BD568" s="330"/>
      <c r="BE568" s="330"/>
      <c r="BF568" s="330"/>
      <c r="BI568" s="330"/>
      <c r="BS568" s="330"/>
      <c r="CC568" s="330"/>
      <c r="CM568" s="330"/>
      <c r="CW568" s="330"/>
      <c r="DG568" s="330"/>
      <c r="DQ568" s="330"/>
      <c r="EA568" s="330"/>
      <c r="EK568" s="330"/>
      <c r="EU568" s="330"/>
      <c r="FE568" s="330"/>
      <c r="FO568" s="330"/>
      <c r="FY568" s="330"/>
      <c r="GI568" s="330"/>
      <c r="GS568" s="330"/>
      <c r="HC568" s="330"/>
      <c r="HM568" s="330"/>
      <c r="HW568" s="330"/>
    </row>
    <row r="569" s="3" customFormat="true" x14ac:dyDescent="0.25">
      <c r="A569" s="330"/>
      <c r="K569" s="330"/>
      <c r="U569" s="330"/>
      <c r="AE569" s="330"/>
      <c r="AO569" s="330"/>
      <c r="AY569" s="330"/>
      <c r="AZ569" s="330"/>
      <c r="BA569" s="330"/>
      <c r="BB569" s="330"/>
      <c r="BC569" s="330"/>
      <c r="BD569" s="330"/>
      <c r="BE569" s="330"/>
      <c r="BF569" s="330"/>
      <c r="BI569" s="330"/>
      <c r="BS569" s="330"/>
      <c r="CC569" s="330"/>
      <c r="CM569" s="330"/>
      <c r="CW569" s="330"/>
      <c r="DG569" s="330"/>
      <c r="DQ569" s="330"/>
      <c r="EA569" s="330"/>
      <c r="EK569" s="330"/>
      <c r="EU569" s="330"/>
      <c r="FE569" s="330"/>
      <c r="FO569" s="330"/>
      <c r="FY569" s="330"/>
      <c r="GI569" s="330"/>
      <c r="GS569" s="330"/>
      <c r="HC569" s="330"/>
      <c r="HM569" s="330"/>
      <c r="HW569" s="330"/>
    </row>
    <row r="570" s="3" customFormat="true" x14ac:dyDescent="0.25">
      <c r="A570" s="330"/>
      <c r="K570" s="330"/>
      <c r="U570" s="330"/>
      <c r="AE570" s="330"/>
      <c r="AO570" s="330"/>
      <c r="AY570" s="330"/>
      <c r="AZ570" s="330"/>
      <c r="BA570" s="330"/>
      <c r="BB570" s="330"/>
      <c r="BC570" s="330"/>
      <c r="BD570" s="330"/>
      <c r="BE570" s="330"/>
      <c r="BF570" s="330"/>
      <c r="BI570" s="330"/>
      <c r="BS570" s="330"/>
      <c r="CC570" s="330"/>
      <c r="CM570" s="330"/>
      <c r="CW570" s="330"/>
      <c r="DG570" s="330"/>
      <c r="DQ570" s="330"/>
      <c r="EA570" s="330"/>
      <c r="EK570" s="330"/>
      <c r="EU570" s="330"/>
      <c r="FE570" s="330"/>
      <c r="FO570" s="330"/>
      <c r="FY570" s="330"/>
      <c r="GI570" s="330"/>
      <c r="GS570" s="330"/>
      <c r="HC570" s="330"/>
      <c r="HM570" s="330"/>
      <c r="HW570" s="330"/>
    </row>
    <row r="571" s="3" customFormat="true" x14ac:dyDescent="0.25">
      <c r="A571" s="330"/>
      <c r="K571" s="330"/>
      <c r="U571" s="330"/>
      <c r="AE571" s="330"/>
      <c r="AO571" s="330"/>
      <c r="AY571" s="330"/>
      <c r="AZ571" s="330"/>
      <c r="BA571" s="330"/>
      <c r="BB571" s="330"/>
      <c r="BC571" s="330"/>
      <c r="BD571" s="330"/>
      <c r="BE571" s="330"/>
      <c r="BF571" s="330"/>
      <c r="BI571" s="330"/>
      <c r="BS571" s="330"/>
      <c r="CC571" s="330"/>
      <c r="CM571" s="330"/>
      <c r="CW571" s="330"/>
      <c r="DG571" s="330"/>
      <c r="DQ571" s="330"/>
      <c r="EA571" s="330"/>
      <c r="EK571" s="330"/>
      <c r="EU571" s="330"/>
      <c r="FE571" s="330"/>
      <c r="FO571" s="330"/>
      <c r="FY571" s="330"/>
      <c r="GI571" s="330"/>
      <c r="GS571" s="330"/>
      <c r="HC571" s="330"/>
      <c r="HM571" s="330"/>
      <c r="HW571" s="330"/>
    </row>
    <row r="572" s="3" customFormat="true" x14ac:dyDescent="0.25">
      <c r="A572" s="330"/>
      <c r="K572" s="330"/>
      <c r="U572" s="330"/>
      <c r="AE572" s="330"/>
      <c r="AO572" s="330"/>
      <c r="AY572" s="330"/>
      <c r="AZ572" s="330"/>
      <c r="BA572" s="330"/>
      <c r="BB572" s="330"/>
      <c r="BC572" s="330"/>
      <c r="BD572" s="330"/>
      <c r="BE572" s="330"/>
      <c r="BF572" s="330"/>
      <c r="BI572" s="330"/>
      <c r="BS572" s="330"/>
      <c r="CC572" s="330"/>
      <c r="CM572" s="330"/>
      <c r="CW572" s="330"/>
      <c r="DG572" s="330"/>
      <c r="DQ572" s="330"/>
      <c r="EA572" s="330"/>
      <c r="EK572" s="330"/>
      <c r="EU572" s="330"/>
      <c r="FE572" s="330"/>
      <c r="FO572" s="330"/>
      <c r="FY572" s="330"/>
      <c r="GI572" s="330"/>
      <c r="GS572" s="330"/>
      <c r="HC572" s="330"/>
      <c r="HM572" s="330"/>
      <c r="HW572" s="330"/>
    </row>
    <row r="573" s="3" customFormat="true" x14ac:dyDescent="0.25">
      <c r="A573" s="330"/>
      <c r="K573" s="330"/>
      <c r="U573" s="330"/>
      <c r="AE573" s="330"/>
      <c r="AO573" s="330"/>
      <c r="AY573" s="330"/>
      <c r="AZ573" s="330"/>
      <c r="BA573" s="330"/>
      <c r="BB573" s="330"/>
      <c r="BC573" s="330"/>
      <c r="BD573" s="330"/>
      <c r="BE573" s="330"/>
      <c r="BF573" s="330"/>
      <c r="BI573" s="330"/>
      <c r="BS573" s="330"/>
      <c r="CC573" s="330"/>
      <c r="CM573" s="330"/>
      <c r="CW573" s="330"/>
      <c r="DG573" s="330"/>
      <c r="DQ573" s="330"/>
      <c r="EA573" s="330"/>
      <c r="EK573" s="330"/>
      <c r="EU573" s="330"/>
      <c r="FE573" s="330"/>
      <c r="FO573" s="330"/>
      <c r="FY573" s="330"/>
      <c r="GI573" s="330"/>
      <c r="GS573" s="330"/>
      <c r="HC573" s="330"/>
      <c r="HM573" s="330"/>
      <c r="HW573" s="330"/>
    </row>
    <row r="574" s="3" customFormat="true" x14ac:dyDescent="0.25">
      <c r="A574" s="330"/>
      <c r="K574" s="330"/>
      <c r="U574" s="330"/>
      <c r="AE574" s="330"/>
      <c r="AO574" s="330"/>
      <c r="AY574" s="330"/>
      <c r="AZ574" s="330"/>
      <c r="BA574" s="330"/>
      <c r="BB574" s="330"/>
      <c r="BC574" s="330"/>
      <c r="BD574" s="330"/>
      <c r="BE574" s="330"/>
      <c r="BF574" s="330"/>
      <c r="BI574" s="330"/>
      <c r="BS574" s="330"/>
      <c r="CC574" s="330"/>
      <c r="CM574" s="330"/>
      <c r="CW574" s="330"/>
      <c r="DG574" s="330"/>
      <c r="DQ574" s="330"/>
      <c r="EA574" s="330"/>
      <c r="EK574" s="330"/>
      <c r="EU574" s="330"/>
      <c r="FE574" s="330"/>
      <c r="FO574" s="330"/>
      <c r="FY574" s="330"/>
      <c r="GI574" s="330"/>
      <c r="GS574" s="330"/>
      <c r="HC574" s="330"/>
      <c r="HM574" s="330"/>
      <c r="HW574" s="330"/>
    </row>
    <row r="575" s="3" customFormat="true" x14ac:dyDescent="0.25">
      <c r="A575" s="330"/>
      <c r="K575" s="330"/>
      <c r="U575" s="330"/>
      <c r="AE575" s="330"/>
      <c r="AO575" s="330"/>
      <c r="AY575" s="330"/>
      <c r="AZ575" s="330"/>
      <c r="BA575" s="330"/>
      <c r="BB575" s="330"/>
      <c r="BC575" s="330"/>
      <c r="BD575" s="330"/>
      <c r="BE575" s="330"/>
      <c r="BF575" s="330"/>
      <c r="BI575" s="330"/>
      <c r="BS575" s="330"/>
      <c r="CC575" s="330"/>
      <c r="CM575" s="330"/>
      <c r="CW575" s="330"/>
      <c r="DG575" s="330"/>
      <c r="DQ575" s="330"/>
      <c r="EA575" s="330"/>
      <c r="EK575" s="330"/>
      <c r="EU575" s="330"/>
      <c r="FE575" s="330"/>
      <c r="FO575" s="330"/>
      <c r="FY575" s="330"/>
      <c r="GI575" s="330"/>
      <c r="GS575" s="330"/>
      <c r="HC575" s="330"/>
      <c r="HM575" s="330"/>
      <c r="HW575" s="330"/>
    </row>
    <row r="576" s="3" customFormat="true" x14ac:dyDescent="0.25">
      <c r="A576" s="330"/>
      <c r="K576" s="330"/>
      <c r="U576" s="330"/>
      <c r="AE576" s="330"/>
      <c r="AO576" s="330"/>
      <c r="AY576" s="330"/>
      <c r="AZ576" s="330"/>
      <c r="BA576" s="330"/>
      <c r="BB576" s="330"/>
      <c r="BC576" s="330"/>
      <c r="BD576" s="330"/>
      <c r="BE576" s="330"/>
      <c r="BF576" s="330"/>
      <c r="BI576" s="330"/>
      <c r="BS576" s="330"/>
      <c r="CC576" s="330"/>
      <c r="CM576" s="330"/>
      <c r="CW576" s="330"/>
      <c r="DG576" s="330"/>
      <c r="DQ576" s="330"/>
      <c r="EA576" s="330"/>
      <c r="EK576" s="330"/>
      <c r="EU576" s="330"/>
      <c r="FE576" s="330"/>
      <c r="FO576" s="330"/>
      <c r="FY576" s="330"/>
      <c r="GI576" s="330"/>
      <c r="GS576" s="330"/>
      <c r="HC576" s="330"/>
      <c r="HM576" s="330"/>
      <c r="HW576" s="330"/>
    </row>
    <row r="577" s="3" customFormat="true" x14ac:dyDescent="0.25">
      <c r="A577" s="330"/>
      <c r="K577" s="330"/>
      <c r="U577" s="330"/>
      <c r="AE577" s="330"/>
      <c r="AO577" s="330"/>
      <c r="AY577" s="330"/>
      <c r="AZ577" s="330"/>
      <c r="BA577" s="330"/>
      <c r="BB577" s="330"/>
      <c r="BC577" s="330"/>
      <c r="BD577" s="330"/>
      <c r="BE577" s="330"/>
      <c r="BF577" s="330"/>
      <c r="BI577" s="330"/>
      <c r="BS577" s="330"/>
      <c r="CC577" s="330"/>
      <c r="CM577" s="330"/>
      <c r="CW577" s="330"/>
      <c r="DG577" s="330"/>
      <c r="DQ577" s="330"/>
      <c r="EA577" s="330"/>
      <c r="EK577" s="330"/>
      <c r="EU577" s="330"/>
      <c r="FE577" s="330"/>
      <c r="FO577" s="330"/>
      <c r="FY577" s="330"/>
      <c r="GI577" s="330"/>
      <c r="GS577" s="330"/>
      <c r="HC577" s="330"/>
      <c r="HM577" s="330"/>
      <c r="HW577" s="330"/>
    </row>
    <row r="578" s="3" customFormat="true" x14ac:dyDescent="0.25">
      <c r="A578" s="330"/>
      <c r="K578" s="330"/>
      <c r="U578" s="330"/>
      <c r="AE578" s="330"/>
      <c r="AO578" s="330"/>
      <c r="AY578" s="330"/>
      <c r="AZ578" s="330"/>
      <c r="BA578" s="330"/>
      <c r="BB578" s="330"/>
      <c r="BC578" s="330"/>
      <c r="BD578" s="330"/>
      <c r="BE578" s="330"/>
      <c r="BF578" s="330"/>
      <c r="BI578" s="330"/>
      <c r="BS578" s="330"/>
      <c r="CC578" s="330"/>
      <c r="CM578" s="330"/>
      <c r="CW578" s="330"/>
      <c r="DG578" s="330"/>
      <c r="DQ578" s="330"/>
      <c r="EA578" s="330"/>
      <c r="EK578" s="330"/>
      <c r="EU578" s="330"/>
      <c r="FE578" s="330"/>
      <c r="FO578" s="330"/>
      <c r="FY578" s="330"/>
      <c r="GI578" s="330"/>
      <c r="GS578" s="330"/>
      <c r="HC578" s="330"/>
      <c r="HM578" s="330"/>
      <c r="HW578" s="330"/>
    </row>
    <row r="579" s="3" customFormat="true" x14ac:dyDescent="0.25">
      <c r="A579" s="330"/>
      <c r="K579" s="330"/>
      <c r="U579" s="330"/>
      <c r="AE579" s="330"/>
      <c r="AO579" s="330"/>
      <c r="AY579" s="330"/>
      <c r="AZ579" s="330"/>
      <c r="BA579" s="330"/>
      <c r="BB579" s="330"/>
      <c r="BC579" s="330"/>
      <c r="BD579" s="330"/>
      <c r="BE579" s="330"/>
      <c r="BF579" s="330"/>
      <c r="BI579" s="330"/>
      <c r="BS579" s="330"/>
      <c r="CC579" s="330"/>
      <c r="CM579" s="330"/>
      <c r="CW579" s="330"/>
      <c r="DG579" s="330"/>
      <c r="DQ579" s="330"/>
      <c r="EA579" s="330"/>
      <c r="EK579" s="330"/>
      <c r="EU579" s="330"/>
      <c r="FE579" s="330"/>
      <c r="FO579" s="330"/>
      <c r="FY579" s="330"/>
      <c r="GI579" s="330"/>
      <c r="GS579" s="330"/>
      <c r="HC579" s="330"/>
      <c r="HM579" s="330"/>
      <c r="HW579" s="330"/>
    </row>
    <row r="580" s="3" customFormat="true" x14ac:dyDescent="0.25">
      <c r="A580" s="330"/>
      <c r="K580" s="330"/>
      <c r="U580" s="330"/>
      <c r="AE580" s="330"/>
      <c r="AO580" s="330"/>
      <c r="AY580" s="330"/>
      <c r="AZ580" s="330"/>
      <c r="BA580" s="330"/>
      <c r="BB580" s="330"/>
      <c r="BC580" s="330"/>
      <c r="BD580" s="330"/>
      <c r="BE580" s="330"/>
      <c r="BF580" s="330"/>
      <c r="BI580" s="330"/>
      <c r="BS580" s="330"/>
      <c r="CC580" s="330"/>
      <c r="CM580" s="330"/>
      <c r="CW580" s="330"/>
      <c r="DG580" s="330"/>
      <c r="DQ580" s="330"/>
      <c r="EA580" s="330"/>
      <c r="EK580" s="330"/>
      <c r="EU580" s="330"/>
      <c r="FE580" s="330"/>
      <c r="FO580" s="330"/>
      <c r="FY580" s="330"/>
      <c r="GI580" s="330"/>
      <c r="GS580" s="330"/>
      <c r="HC580" s="330"/>
      <c r="HM580" s="330"/>
      <c r="HW580" s="330"/>
    </row>
    <row r="581" s="3" customFormat="true" x14ac:dyDescent="0.25">
      <c r="A581" s="330"/>
      <c r="K581" s="330"/>
      <c r="U581" s="330"/>
      <c r="AE581" s="330"/>
      <c r="AO581" s="330"/>
      <c r="AY581" s="330"/>
      <c r="AZ581" s="330"/>
      <c r="BA581" s="330"/>
      <c r="BB581" s="330"/>
      <c r="BC581" s="330"/>
      <c r="BD581" s="330"/>
      <c r="BE581" s="330"/>
      <c r="BF581" s="330"/>
      <c r="BI581" s="330"/>
      <c r="BS581" s="330"/>
      <c r="CC581" s="330"/>
      <c r="CM581" s="330"/>
      <c r="CW581" s="330"/>
      <c r="DG581" s="330"/>
      <c r="DQ581" s="330"/>
      <c r="EA581" s="330"/>
      <c r="EK581" s="330"/>
      <c r="EU581" s="330"/>
      <c r="FE581" s="330"/>
      <c r="FO581" s="330"/>
      <c r="FY581" s="330"/>
      <c r="GI581" s="330"/>
      <c r="GS581" s="330"/>
      <c r="HC581" s="330"/>
      <c r="HM581" s="330"/>
      <c r="HW581" s="330"/>
    </row>
    <row r="582" s="3" customFormat="true" x14ac:dyDescent="0.25">
      <c r="A582" s="330"/>
      <c r="K582" s="330"/>
      <c r="U582" s="330"/>
      <c r="AE582" s="330"/>
      <c r="AO582" s="330"/>
      <c r="AY582" s="330"/>
      <c r="AZ582" s="330"/>
      <c r="BA582" s="330"/>
      <c r="BB582" s="330"/>
      <c r="BC582" s="330"/>
      <c r="BD582" s="330"/>
      <c r="BE582" s="330"/>
      <c r="BF582" s="330"/>
      <c r="BI582" s="330"/>
      <c r="BS582" s="330"/>
      <c r="CC582" s="330"/>
      <c r="CM582" s="330"/>
      <c r="CW582" s="330"/>
      <c r="DG582" s="330"/>
      <c r="DQ582" s="330"/>
      <c r="EA582" s="330"/>
      <c r="EK582" s="330"/>
      <c r="EU582" s="330"/>
      <c r="FE582" s="330"/>
      <c r="FO582" s="330"/>
      <c r="FY582" s="330"/>
      <c r="GI582" s="330"/>
      <c r="GS582" s="330"/>
      <c r="HC582" s="330"/>
      <c r="HM582" s="330"/>
      <c r="HW582" s="330"/>
    </row>
    <row r="583" s="3" customFormat="true" x14ac:dyDescent="0.25">
      <c r="A583" s="330"/>
      <c r="K583" s="330"/>
      <c r="U583" s="330"/>
      <c r="AE583" s="330"/>
      <c r="AO583" s="330"/>
      <c r="AY583" s="330"/>
      <c r="AZ583" s="330"/>
      <c r="BA583" s="330"/>
      <c r="BB583" s="330"/>
      <c r="BC583" s="330"/>
      <c r="BD583" s="330"/>
      <c r="BE583" s="330"/>
      <c r="BF583" s="330"/>
      <c r="BI583" s="330"/>
      <c r="BS583" s="330"/>
      <c r="CC583" s="330"/>
      <c r="CM583" s="330"/>
      <c r="CW583" s="330"/>
      <c r="DG583" s="330"/>
      <c r="DQ583" s="330"/>
      <c r="EA583" s="330"/>
      <c r="EK583" s="330"/>
      <c r="EU583" s="330"/>
      <c r="FE583" s="330"/>
      <c r="FO583" s="330"/>
      <c r="FY583" s="330"/>
      <c r="GI583" s="330"/>
      <c r="GS583" s="330"/>
      <c r="HC583" s="330"/>
      <c r="HM583" s="330"/>
      <c r="HW583" s="330"/>
    </row>
    <row r="584" s="3" customFormat="true" x14ac:dyDescent="0.25">
      <c r="A584" s="330"/>
      <c r="K584" s="330"/>
      <c r="U584" s="330"/>
      <c r="AE584" s="330"/>
      <c r="AO584" s="330"/>
      <c r="AY584" s="330"/>
      <c r="AZ584" s="330"/>
      <c r="BA584" s="330"/>
      <c r="BB584" s="330"/>
      <c r="BC584" s="330"/>
      <c r="BD584" s="330"/>
      <c r="BE584" s="330"/>
      <c r="BF584" s="330"/>
      <c r="BI584" s="330"/>
      <c r="BS584" s="330"/>
      <c r="CC584" s="330"/>
      <c r="CM584" s="330"/>
      <c r="CW584" s="330"/>
      <c r="DG584" s="330"/>
      <c r="DQ584" s="330"/>
      <c r="EA584" s="330"/>
      <c r="EK584" s="330"/>
      <c r="EU584" s="330"/>
      <c r="FE584" s="330"/>
      <c r="FO584" s="330"/>
      <c r="FY584" s="330"/>
      <c r="GI584" s="330"/>
      <c r="GS584" s="330"/>
      <c r="HC584" s="330"/>
      <c r="HM584" s="330"/>
      <c r="HW584" s="330"/>
    </row>
    <row r="585" s="3" customFormat="true" x14ac:dyDescent="0.25">
      <c r="A585" s="330"/>
      <c r="K585" s="330"/>
      <c r="U585" s="330"/>
      <c r="AE585" s="330"/>
      <c r="AO585" s="330"/>
      <c r="AY585" s="330"/>
      <c r="AZ585" s="330"/>
      <c r="BA585" s="330"/>
      <c r="BB585" s="330"/>
      <c r="BC585" s="330"/>
      <c r="BD585" s="330"/>
      <c r="BE585" s="330"/>
      <c r="BF585" s="330"/>
      <c r="BI585" s="330"/>
      <c r="BS585" s="330"/>
      <c r="CC585" s="330"/>
      <c r="CM585" s="330"/>
      <c r="CW585" s="330"/>
      <c r="DG585" s="330"/>
      <c r="DQ585" s="330"/>
      <c r="EA585" s="330"/>
      <c r="EK585" s="330"/>
      <c r="EU585" s="330"/>
      <c r="FE585" s="330"/>
      <c r="FO585" s="330"/>
      <c r="FY585" s="330"/>
      <c r="GI585" s="330"/>
      <c r="GS585" s="330"/>
      <c r="HC585" s="330"/>
      <c r="HM585" s="330"/>
      <c r="HW585" s="330"/>
    </row>
    <row r="586" s="3" customFormat="true" x14ac:dyDescent="0.25">
      <c r="A586" s="330"/>
      <c r="K586" s="330"/>
      <c r="U586" s="330"/>
      <c r="AE586" s="330"/>
      <c r="AO586" s="330"/>
      <c r="AY586" s="330"/>
      <c r="AZ586" s="330"/>
      <c r="BA586" s="330"/>
      <c r="BB586" s="330"/>
      <c r="BC586" s="330"/>
      <c r="BD586" s="330"/>
      <c r="BE586" s="330"/>
      <c r="BF586" s="330"/>
      <c r="BI586" s="330"/>
      <c r="BS586" s="330"/>
      <c r="CC586" s="330"/>
      <c r="CM586" s="330"/>
      <c r="CW586" s="330"/>
      <c r="DG586" s="330"/>
      <c r="DQ586" s="330"/>
      <c r="EA586" s="330"/>
      <c r="EK586" s="330"/>
      <c r="EU586" s="330"/>
      <c r="FE586" s="330"/>
      <c r="FO586" s="330"/>
      <c r="FY586" s="330"/>
      <c r="GI586" s="330"/>
      <c r="GS586" s="330"/>
      <c r="HC586" s="330"/>
      <c r="HM586" s="330"/>
      <c r="HW586" s="330"/>
    </row>
    <row r="587" s="3" customFormat="true" x14ac:dyDescent="0.25">
      <c r="A587" s="330"/>
      <c r="K587" s="330"/>
      <c r="U587" s="330"/>
      <c r="AE587" s="330"/>
      <c r="AO587" s="330"/>
      <c r="AY587" s="330"/>
      <c r="AZ587" s="330"/>
      <c r="BA587" s="330"/>
      <c r="BB587" s="330"/>
      <c r="BC587" s="330"/>
      <c r="BD587" s="330"/>
      <c r="BE587" s="330"/>
      <c r="BF587" s="330"/>
      <c r="BI587" s="330"/>
      <c r="BS587" s="330"/>
      <c r="CC587" s="330"/>
      <c r="CM587" s="330"/>
      <c r="CW587" s="330"/>
      <c r="DG587" s="330"/>
      <c r="DQ587" s="330"/>
      <c r="EA587" s="330"/>
      <c r="EK587" s="330"/>
      <c r="EU587" s="330"/>
      <c r="FE587" s="330"/>
      <c r="FO587" s="330"/>
      <c r="FY587" s="330"/>
      <c r="GI587" s="330"/>
      <c r="GS587" s="330"/>
      <c r="HC587" s="330"/>
      <c r="HM587" s="330"/>
      <c r="HW587" s="330"/>
    </row>
    <row r="588" s="3" customFormat="true" x14ac:dyDescent="0.25">
      <c r="A588" s="330"/>
      <c r="K588" s="330"/>
      <c r="U588" s="330"/>
      <c r="AE588" s="330"/>
      <c r="AO588" s="330"/>
      <c r="AY588" s="330"/>
      <c r="AZ588" s="330"/>
      <c r="BA588" s="330"/>
      <c r="BB588" s="330"/>
      <c r="BC588" s="330"/>
      <c r="BD588" s="330"/>
      <c r="BE588" s="330"/>
      <c r="BF588" s="330"/>
      <c r="BI588" s="330"/>
      <c r="BS588" s="330"/>
      <c r="CC588" s="330"/>
      <c r="CM588" s="330"/>
      <c r="CW588" s="330"/>
      <c r="DG588" s="330"/>
      <c r="DQ588" s="330"/>
      <c r="EA588" s="330"/>
      <c r="EK588" s="330"/>
      <c r="EU588" s="330"/>
      <c r="FE588" s="330"/>
      <c r="FO588" s="330"/>
      <c r="FY588" s="330"/>
      <c r="GI588" s="330"/>
      <c r="GS588" s="330"/>
      <c r="HC588" s="330"/>
      <c r="HM588" s="330"/>
      <c r="HW588" s="330"/>
    </row>
    <row r="589" s="3" customFormat="true" x14ac:dyDescent="0.25">
      <c r="A589" s="330"/>
      <c r="K589" s="330"/>
      <c r="U589" s="330"/>
      <c r="AE589" s="330"/>
      <c r="AO589" s="330"/>
      <c r="AY589" s="330"/>
      <c r="AZ589" s="330"/>
      <c r="BA589" s="330"/>
      <c r="BB589" s="330"/>
      <c r="BC589" s="330"/>
      <c r="BD589" s="330"/>
      <c r="BE589" s="330"/>
      <c r="BF589" s="330"/>
      <c r="BI589" s="330"/>
      <c r="BS589" s="330"/>
      <c r="CC589" s="330"/>
      <c r="CM589" s="330"/>
      <c r="CW589" s="330"/>
      <c r="DG589" s="330"/>
      <c r="DQ589" s="330"/>
      <c r="EA589" s="330"/>
      <c r="EK589" s="330"/>
      <c r="EU589" s="330"/>
      <c r="FE589" s="330"/>
      <c r="FO589" s="330"/>
      <c r="FY589" s="330"/>
      <c r="GI589" s="330"/>
      <c r="GS589" s="330"/>
      <c r="HC589" s="330"/>
      <c r="HM589" s="330"/>
      <c r="HW589" s="330"/>
    </row>
    <row r="590" s="3" customFormat="true" x14ac:dyDescent="0.25">
      <c r="A590" s="330"/>
      <c r="K590" s="330"/>
      <c r="U590" s="330"/>
      <c r="AE590" s="330"/>
      <c r="AO590" s="330"/>
      <c r="AY590" s="330"/>
      <c r="AZ590" s="330"/>
      <c r="BA590" s="330"/>
      <c r="BB590" s="330"/>
      <c r="BC590" s="330"/>
      <c r="BD590" s="330"/>
      <c r="BE590" s="330"/>
      <c r="BF590" s="330"/>
      <c r="BI590" s="330"/>
      <c r="BS590" s="330"/>
      <c r="CC590" s="330"/>
      <c r="CM590" s="330"/>
      <c r="CW590" s="330"/>
      <c r="DG590" s="330"/>
      <c r="DQ590" s="330"/>
      <c r="EA590" s="330"/>
      <c r="EK590" s="330"/>
      <c r="EU590" s="330"/>
      <c r="FE590" s="330"/>
      <c r="FO590" s="330"/>
      <c r="FY590" s="330"/>
      <c r="GI590" s="330"/>
      <c r="GS590" s="330"/>
      <c r="HC590" s="330"/>
      <c r="HM590" s="330"/>
      <c r="HW590" s="330"/>
    </row>
    <row r="591" s="3" customFormat="true" x14ac:dyDescent="0.25">
      <c r="A591" s="330"/>
      <c r="K591" s="330"/>
      <c r="U591" s="330"/>
      <c r="AE591" s="330"/>
      <c r="AO591" s="330"/>
      <c r="AY591" s="330"/>
      <c r="AZ591" s="330"/>
      <c r="BA591" s="330"/>
      <c r="BB591" s="330"/>
      <c r="BC591" s="330"/>
      <c r="BD591" s="330"/>
      <c r="BE591" s="330"/>
      <c r="BF591" s="330"/>
      <c r="BI591" s="330"/>
      <c r="BS591" s="330"/>
      <c r="CC591" s="330"/>
      <c r="CM591" s="330"/>
      <c r="CW591" s="330"/>
      <c r="DG591" s="330"/>
      <c r="DQ591" s="330"/>
      <c r="EA591" s="330"/>
      <c r="EK591" s="330"/>
      <c r="EU591" s="330"/>
      <c r="FE591" s="330"/>
      <c r="FO591" s="330"/>
      <c r="FY591" s="330"/>
      <c r="GI591" s="330"/>
      <c r="GS591" s="330"/>
      <c r="HC591" s="330"/>
      <c r="HM591" s="330"/>
      <c r="HW591" s="330"/>
    </row>
    <row r="592" s="3" customFormat="true" x14ac:dyDescent="0.25">
      <c r="A592" s="330"/>
      <c r="K592" s="330"/>
      <c r="U592" s="330"/>
      <c r="AE592" s="330"/>
      <c r="AO592" s="330"/>
      <c r="AY592" s="330"/>
      <c r="AZ592" s="330"/>
      <c r="BA592" s="330"/>
      <c r="BB592" s="330"/>
      <c r="BC592" s="330"/>
      <c r="BD592" s="330"/>
      <c r="BE592" s="330"/>
      <c r="BF592" s="330"/>
      <c r="BI592" s="330"/>
      <c r="BS592" s="330"/>
      <c r="CC592" s="330"/>
      <c r="CM592" s="330"/>
      <c r="CW592" s="330"/>
      <c r="DG592" s="330"/>
      <c r="DQ592" s="330"/>
      <c r="EA592" s="330"/>
      <c r="EK592" s="330"/>
      <c r="EU592" s="330"/>
      <c r="FE592" s="330"/>
      <c r="FO592" s="330"/>
      <c r="FY592" s="330"/>
      <c r="GI592" s="330"/>
      <c r="GS592" s="330"/>
      <c r="HC592" s="330"/>
      <c r="HM592" s="330"/>
      <c r="HW592" s="330"/>
    </row>
    <row r="593" s="3" customFormat="true" x14ac:dyDescent="0.25">
      <c r="A593" s="330"/>
      <c r="K593" s="330"/>
      <c r="U593" s="330"/>
      <c r="AE593" s="330"/>
      <c r="AO593" s="330"/>
      <c r="AY593" s="330"/>
      <c r="AZ593" s="330"/>
      <c r="BA593" s="330"/>
      <c r="BB593" s="330"/>
      <c r="BC593" s="330"/>
      <c r="BD593" s="330"/>
      <c r="BE593" s="330"/>
      <c r="BF593" s="330"/>
      <c r="BI593" s="330"/>
      <c r="BS593" s="330"/>
      <c r="CC593" s="330"/>
      <c r="CM593" s="330"/>
      <c r="CW593" s="330"/>
      <c r="DG593" s="330"/>
      <c r="DQ593" s="330"/>
      <c r="EA593" s="330"/>
      <c r="EK593" s="330"/>
      <c r="EU593" s="330"/>
      <c r="FE593" s="330"/>
      <c r="FO593" s="330"/>
      <c r="FY593" s="330"/>
      <c r="GI593" s="330"/>
      <c r="GS593" s="330"/>
      <c r="HC593" s="330"/>
      <c r="HM593" s="330"/>
      <c r="HW593" s="330"/>
    </row>
    <row r="594" s="3" customFormat="true" x14ac:dyDescent="0.25">
      <c r="A594" s="330"/>
      <c r="K594" s="330"/>
      <c r="U594" s="330"/>
      <c r="AE594" s="330"/>
      <c r="AO594" s="330"/>
      <c r="AY594" s="330"/>
      <c r="AZ594" s="330"/>
      <c r="BA594" s="330"/>
      <c r="BB594" s="330"/>
      <c r="BC594" s="330"/>
      <c r="BD594" s="330"/>
      <c r="BE594" s="330"/>
      <c r="BF594" s="330"/>
      <c r="BI594" s="330"/>
      <c r="BS594" s="330"/>
      <c r="CC594" s="330"/>
      <c r="CM594" s="330"/>
      <c r="CW594" s="330"/>
      <c r="DG594" s="330"/>
      <c r="DQ594" s="330"/>
      <c r="EA594" s="330"/>
      <c r="EK594" s="330"/>
      <c r="EU594" s="330"/>
      <c r="FE594" s="330"/>
      <c r="FO594" s="330"/>
      <c r="FY594" s="330"/>
      <c r="GI594" s="330"/>
      <c r="GS594" s="330"/>
      <c r="HC594" s="330"/>
      <c r="HM594" s="330"/>
      <c r="HW594" s="330"/>
    </row>
    <row r="595" s="3" customFormat="true" x14ac:dyDescent="0.25">
      <c r="A595" s="330"/>
      <c r="K595" s="330"/>
      <c r="U595" s="330"/>
      <c r="AE595" s="330"/>
      <c r="AO595" s="330"/>
      <c r="AY595" s="330"/>
      <c r="AZ595" s="330"/>
      <c r="BA595" s="330"/>
      <c r="BB595" s="330"/>
      <c r="BC595" s="330"/>
      <c r="BD595" s="330"/>
      <c r="BE595" s="330"/>
      <c r="BF595" s="330"/>
      <c r="BI595" s="330"/>
      <c r="BS595" s="330"/>
      <c r="CC595" s="330"/>
      <c r="CM595" s="330"/>
      <c r="CW595" s="330"/>
      <c r="DG595" s="330"/>
      <c r="DQ595" s="330"/>
      <c r="EA595" s="330"/>
      <c r="EK595" s="330"/>
      <c r="EU595" s="330"/>
      <c r="FE595" s="330"/>
      <c r="FO595" s="330"/>
      <c r="FY595" s="330"/>
      <c r="GI595" s="330"/>
      <c r="GS595" s="330"/>
      <c r="HC595" s="330"/>
      <c r="HM595" s="330"/>
      <c r="HW595" s="330"/>
    </row>
    <row r="596" s="3" customFormat="true" x14ac:dyDescent="0.25">
      <c r="A596" s="330"/>
      <c r="K596" s="330"/>
      <c r="U596" s="330"/>
      <c r="AE596" s="330"/>
      <c r="AO596" s="330"/>
      <c r="AY596" s="330"/>
      <c r="AZ596" s="330"/>
      <c r="BA596" s="330"/>
      <c r="BB596" s="330"/>
      <c r="BC596" s="330"/>
      <c r="BD596" s="330"/>
      <c r="BE596" s="330"/>
      <c r="BF596" s="330"/>
      <c r="BI596" s="330"/>
      <c r="BS596" s="330"/>
      <c r="CC596" s="330"/>
      <c r="CM596" s="330"/>
      <c r="CW596" s="330"/>
      <c r="DG596" s="330"/>
      <c r="DQ596" s="330"/>
      <c r="EA596" s="330"/>
      <c r="EK596" s="330"/>
      <c r="EU596" s="330"/>
      <c r="FE596" s="330"/>
      <c r="FO596" s="330"/>
      <c r="FY596" s="330"/>
      <c r="GI596" s="330"/>
      <c r="GS596" s="330"/>
      <c r="HC596" s="330"/>
      <c r="HM596" s="330"/>
      <c r="HW596" s="330"/>
    </row>
    <row r="597" s="3" customFormat="true" x14ac:dyDescent="0.25">
      <c r="A597" s="330"/>
      <c r="K597" s="330"/>
      <c r="U597" s="330"/>
      <c r="AE597" s="330"/>
      <c r="AO597" s="330"/>
      <c r="AY597" s="330"/>
      <c r="AZ597" s="330"/>
      <c r="BA597" s="330"/>
      <c r="BB597" s="330"/>
      <c r="BC597" s="330"/>
      <c r="BD597" s="330"/>
      <c r="BE597" s="330"/>
      <c r="BF597" s="330"/>
      <c r="BI597" s="330"/>
      <c r="BS597" s="330"/>
      <c r="CC597" s="330"/>
      <c r="CM597" s="330"/>
      <c r="CW597" s="330"/>
      <c r="DG597" s="330"/>
      <c r="DQ597" s="330"/>
      <c r="EA597" s="330"/>
      <c r="EK597" s="330"/>
      <c r="EU597" s="330"/>
      <c r="FE597" s="330"/>
      <c r="FO597" s="330"/>
      <c r="FY597" s="330"/>
      <c r="GI597" s="330"/>
      <c r="GS597" s="330"/>
      <c r="HC597" s="330"/>
      <c r="HM597" s="330"/>
      <c r="HW597" s="330"/>
    </row>
    <row r="598" s="3" customFormat="true" x14ac:dyDescent="0.25">
      <c r="A598" s="330"/>
      <c r="K598" s="330"/>
      <c r="U598" s="330"/>
      <c r="AE598" s="330"/>
      <c r="AO598" s="330"/>
      <c r="AY598" s="330"/>
      <c r="AZ598" s="330"/>
      <c r="BA598" s="330"/>
      <c r="BB598" s="330"/>
      <c r="BC598" s="330"/>
      <c r="BD598" s="330"/>
      <c r="BE598" s="330"/>
      <c r="BF598" s="330"/>
      <c r="BI598" s="330"/>
      <c r="BS598" s="330"/>
      <c r="CC598" s="330"/>
      <c r="CM598" s="330"/>
      <c r="CW598" s="330"/>
      <c r="DG598" s="330"/>
      <c r="DQ598" s="330"/>
      <c r="EA598" s="330"/>
      <c r="EK598" s="330"/>
      <c r="EU598" s="330"/>
      <c r="FE598" s="330"/>
      <c r="FO598" s="330"/>
      <c r="FY598" s="330"/>
      <c r="GI598" s="330"/>
      <c r="GS598" s="330"/>
      <c r="HC598" s="330"/>
      <c r="HM598" s="330"/>
      <c r="HW598" s="330"/>
    </row>
    <row r="599" s="3" customFormat="true" x14ac:dyDescent="0.25">
      <c r="A599" s="330"/>
      <c r="K599" s="330"/>
      <c r="U599" s="330"/>
      <c r="AE599" s="330"/>
      <c r="AO599" s="330"/>
      <c r="AY599" s="330"/>
      <c r="AZ599" s="330"/>
      <c r="BA599" s="330"/>
      <c r="BB599" s="330"/>
      <c r="BC599" s="330"/>
      <c r="BD599" s="330"/>
      <c r="BE599" s="330"/>
      <c r="BF599" s="330"/>
      <c r="BI599" s="330"/>
      <c r="BS599" s="330"/>
      <c r="CC599" s="330"/>
      <c r="CM599" s="330"/>
      <c r="CW599" s="330"/>
      <c r="DG599" s="330"/>
      <c r="DQ599" s="330"/>
      <c r="EA599" s="330"/>
      <c r="EK599" s="330"/>
      <c r="EU599" s="330"/>
      <c r="FE599" s="330"/>
      <c r="FO599" s="330"/>
      <c r="FY599" s="330"/>
      <c r="GI599" s="330"/>
      <c r="GS599" s="330"/>
      <c r="HC599" s="330"/>
      <c r="HM599" s="330"/>
      <c r="HW599" s="330"/>
    </row>
    <row r="600" s="3" customFormat="true" x14ac:dyDescent="0.25">
      <c r="A600" s="330"/>
      <c r="K600" s="330"/>
      <c r="U600" s="330"/>
      <c r="AE600" s="330"/>
      <c r="AO600" s="330"/>
      <c r="AY600" s="330"/>
      <c r="AZ600" s="330"/>
      <c r="BA600" s="330"/>
      <c r="BB600" s="330"/>
      <c r="BC600" s="330"/>
      <c r="BD600" s="330"/>
      <c r="BE600" s="330"/>
      <c r="BF600" s="330"/>
      <c r="BI600" s="330"/>
      <c r="BS600" s="330"/>
      <c r="CC600" s="330"/>
      <c r="CM600" s="330"/>
      <c r="CW600" s="330"/>
      <c r="DG600" s="330"/>
      <c r="DQ600" s="330"/>
      <c r="EA600" s="330"/>
      <c r="EK600" s="330"/>
      <c r="EU600" s="330"/>
      <c r="FE600" s="330"/>
      <c r="FO600" s="330"/>
      <c r="FY600" s="330"/>
      <c r="GI600" s="330"/>
      <c r="GS600" s="330"/>
      <c r="HC600" s="330"/>
      <c r="HM600" s="330"/>
      <c r="HW600" s="330"/>
    </row>
    <row r="601" s="3" customFormat="true" x14ac:dyDescent="0.25">
      <c r="A601" s="330"/>
      <c r="K601" s="330"/>
      <c r="U601" s="330"/>
      <c r="AE601" s="330"/>
      <c r="AO601" s="330"/>
      <c r="AY601" s="330"/>
      <c r="AZ601" s="330"/>
      <c r="BA601" s="330"/>
      <c r="BB601" s="330"/>
      <c r="BC601" s="330"/>
      <c r="BD601" s="330"/>
      <c r="BE601" s="330"/>
      <c r="BF601" s="330"/>
      <c r="BI601" s="330"/>
      <c r="BS601" s="330"/>
      <c r="CC601" s="330"/>
      <c r="CM601" s="330"/>
      <c r="CW601" s="330"/>
      <c r="DG601" s="330"/>
      <c r="DQ601" s="330"/>
      <c r="EA601" s="330"/>
      <c r="EK601" s="330"/>
      <c r="EU601" s="330"/>
      <c r="FE601" s="330"/>
      <c r="FO601" s="330"/>
      <c r="FY601" s="330"/>
      <c r="GI601" s="330"/>
      <c r="GS601" s="330"/>
      <c r="HC601" s="330"/>
      <c r="HM601" s="330"/>
      <c r="HW601" s="330"/>
    </row>
    <row r="602" s="3" customFormat="true" x14ac:dyDescent="0.25">
      <c r="A602" s="330"/>
      <c r="K602" s="330"/>
      <c r="U602" s="330"/>
      <c r="AE602" s="330"/>
      <c r="AO602" s="330"/>
      <c r="AY602" s="330"/>
      <c r="AZ602" s="330"/>
      <c r="BA602" s="330"/>
      <c r="BB602" s="330"/>
      <c r="BC602" s="330"/>
      <c r="BD602" s="330"/>
      <c r="BE602" s="330"/>
      <c r="BF602" s="330"/>
      <c r="BI602" s="330"/>
      <c r="BS602" s="330"/>
      <c r="CC602" s="330"/>
      <c r="CM602" s="330"/>
      <c r="CW602" s="330"/>
      <c r="DG602" s="330"/>
      <c r="DQ602" s="330"/>
      <c r="EA602" s="330"/>
      <c r="EK602" s="330"/>
      <c r="EU602" s="330"/>
      <c r="FE602" s="330"/>
      <c r="FO602" s="330"/>
      <c r="FY602" s="330"/>
      <c r="GI602" s="330"/>
      <c r="GS602" s="330"/>
      <c r="HC602" s="330"/>
      <c r="HM602" s="330"/>
      <c r="HW602" s="330"/>
    </row>
    <row r="603" s="3" customFormat="true" x14ac:dyDescent="0.25">
      <c r="A603" s="330"/>
      <c r="K603" s="330"/>
      <c r="U603" s="330"/>
      <c r="AE603" s="330"/>
      <c r="AO603" s="330"/>
      <c r="AY603" s="330"/>
      <c r="AZ603" s="330"/>
      <c r="BA603" s="330"/>
      <c r="BB603" s="330"/>
      <c r="BC603" s="330"/>
      <c r="BD603" s="330"/>
      <c r="BE603" s="330"/>
      <c r="BF603" s="330"/>
      <c r="BI603" s="330"/>
      <c r="BS603" s="330"/>
      <c r="CC603" s="330"/>
      <c r="CM603" s="330"/>
      <c r="CW603" s="330"/>
      <c r="DG603" s="330"/>
      <c r="DQ603" s="330"/>
      <c r="EA603" s="330"/>
      <c r="EK603" s="330"/>
      <c r="EU603" s="330"/>
      <c r="FE603" s="330"/>
      <c r="FO603" s="330"/>
      <c r="FY603" s="330"/>
      <c r="GI603" s="330"/>
      <c r="GS603" s="330"/>
      <c r="HC603" s="330"/>
      <c r="HM603" s="330"/>
      <c r="HW603" s="330"/>
    </row>
    <row r="604" s="3" customFormat="true" x14ac:dyDescent="0.25">
      <c r="A604" s="330"/>
      <c r="K604" s="330"/>
      <c r="U604" s="330"/>
      <c r="AE604" s="330"/>
      <c r="AO604" s="330"/>
      <c r="AY604" s="330"/>
      <c r="AZ604" s="330"/>
      <c r="BA604" s="330"/>
      <c r="BB604" s="330"/>
      <c r="BC604" s="330"/>
      <c r="BD604" s="330"/>
      <c r="BE604" s="330"/>
      <c r="BF604" s="330"/>
      <c r="BI604" s="330"/>
      <c r="BS604" s="330"/>
      <c r="CC604" s="330"/>
      <c r="CM604" s="330"/>
      <c r="CW604" s="330"/>
      <c r="DG604" s="330"/>
      <c r="DQ604" s="330"/>
      <c r="EA604" s="330"/>
      <c r="EK604" s="330"/>
      <c r="EU604" s="330"/>
      <c r="FE604" s="330"/>
      <c r="FO604" s="330"/>
      <c r="FY604" s="330"/>
      <c r="GI604" s="330"/>
      <c r="GS604" s="330"/>
      <c r="HC604" s="330"/>
      <c r="HM604" s="330"/>
      <c r="HW604" s="330"/>
    </row>
    <row r="605" s="3" customFormat="true" x14ac:dyDescent="0.25">
      <c r="A605" s="330"/>
      <c r="K605" s="330"/>
      <c r="U605" s="330"/>
      <c r="AE605" s="330"/>
      <c r="AO605" s="330"/>
      <c r="AY605" s="330"/>
      <c r="AZ605" s="330"/>
      <c r="BA605" s="330"/>
      <c r="BB605" s="330"/>
      <c r="BC605" s="330"/>
      <c r="BD605" s="330"/>
      <c r="BE605" s="330"/>
      <c r="BF605" s="330"/>
      <c r="BI605" s="330"/>
      <c r="BS605" s="330"/>
      <c r="CC605" s="330"/>
      <c r="CM605" s="330"/>
      <c r="CW605" s="330"/>
      <c r="DG605" s="330"/>
      <c r="DQ605" s="330"/>
      <c r="EA605" s="330"/>
      <c r="EK605" s="330"/>
      <c r="EU605" s="330"/>
      <c r="FE605" s="330"/>
      <c r="FO605" s="330"/>
      <c r="FY605" s="330"/>
      <c r="GI605" s="330"/>
      <c r="GS605" s="330"/>
      <c r="HC605" s="330"/>
      <c r="HM605" s="330"/>
      <c r="HW605" s="330"/>
    </row>
    <row r="606" s="3" customFormat="true" x14ac:dyDescent="0.25">
      <c r="A606" s="330"/>
      <c r="K606" s="330"/>
      <c r="U606" s="330"/>
      <c r="AE606" s="330"/>
      <c r="AO606" s="330"/>
      <c r="AY606" s="330"/>
      <c r="AZ606" s="330"/>
      <c r="BA606" s="330"/>
      <c r="BB606" s="330"/>
      <c r="BC606" s="330"/>
      <c r="BD606" s="330"/>
      <c r="BE606" s="330"/>
      <c r="BF606" s="330"/>
      <c r="BI606" s="330"/>
      <c r="BS606" s="330"/>
      <c r="CC606" s="330"/>
      <c r="CM606" s="330"/>
      <c r="CW606" s="330"/>
      <c r="DG606" s="330"/>
      <c r="DQ606" s="330"/>
      <c r="EA606" s="330"/>
      <c r="EK606" s="330"/>
      <c r="EU606" s="330"/>
      <c r="FE606" s="330"/>
      <c r="FO606" s="330"/>
      <c r="FY606" s="330"/>
      <c r="GI606" s="330"/>
      <c r="GS606" s="330"/>
      <c r="HC606" s="330"/>
      <c r="HM606" s="330"/>
      <c r="HW606" s="330"/>
    </row>
    <row r="607" s="3" customFormat="true" x14ac:dyDescent="0.25">
      <c r="A607" s="330"/>
      <c r="K607" s="330"/>
      <c r="U607" s="330"/>
      <c r="AE607" s="330"/>
      <c r="AO607" s="330"/>
      <c r="AY607" s="330"/>
      <c r="AZ607" s="330"/>
      <c r="BA607" s="330"/>
      <c r="BB607" s="330"/>
      <c r="BC607" s="330"/>
      <c r="BD607" s="330"/>
      <c r="BE607" s="330"/>
      <c r="BF607" s="330"/>
      <c r="BI607" s="330"/>
      <c r="BS607" s="330"/>
      <c r="CC607" s="330"/>
      <c r="CM607" s="330"/>
      <c r="CW607" s="330"/>
      <c r="DG607" s="330"/>
      <c r="DQ607" s="330"/>
      <c r="EA607" s="330"/>
      <c r="EK607" s="330"/>
      <c r="EU607" s="330"/>
      <c r="FE607" s="330"/>
      <c r="FO607" s="330"/>
      <c r="FY607" s="330"/>
      <c r="GI607" s="330"/>
      <c r="GS607" s="330"/>
      <c r="HC607" s="330"/>
      <c r="HM607" s="330"/>
      <c r="HW607" s="330"/>
    </row>
    <row r="608" s="3" customFormat="true" x14ac:dyDescent="0.25">
      <c r="A608" s="330"/>
      <c r="K608" s="330"/>
      <c r="U608" s="330"/>
      <c r="AE608" s="330"/>
      <c r="AO608" s="330"/>
      <c r="AY608" s="330"/>
      <c r="AZ608" s="330"/>
      <c r="BA608" s="330"/>
      <c r="BB608" s="330"/>
      <c r="BC608" s="330"/>
      <c r="BD608" s="330"/>
      <c r="BE608" s="330"/>
      <c r="BF608" s="330"/>
      <c r="BI608" s="330"/>
      <c r="BS608" s="330"/>
      <c r="CC608" s="330"/>
      <c r="CM608" s="330"/>
      <c r="CW608" s="330"/>
      <c r="DG608" s="330"/>
      <c r="DQ608" s="330"/>
      <c r="EA608" s="330"/>
      <c r="EK608" s="330"/>
      <c r="EU608" s="330"/>
      <c r="FE608" s="330"/>
      <c r="FO608" s="330"/>
      <c r="FY608" s="330"/>
      <c r="GI608" s="330"/>
      <c r="GS608" s="330"/>
      <c r="HC608" s="330"/>
      <c r="HM608" s="330"/>
      <c r="HW608" s="330"/>
    </row>
    <row r="609" s="3" customFormat="true" x14ac:dyDescent="0.25">
      <c r="A609" s="330"/>
      <c r="K609" s="330"/>
      <c r="U609" s="330"/>
      <c r="AE609" s="330"/>
      <c r="AO609" s="330"/>
      <c r="AY609" s="330"/>
      <c r="AZ609" s="330"/>
      <c r="BA609" s="330"/>
      <c r="BB609" s="330"/>
      <c r="BC609" s="330"/>
      <c r="BD609" s="330"/>
      <c r="BE609" s="330"/>
      <c r="BF609" s="330"/>
      <c r="BI609" s="330"/>
      <c r="BS609" s="330"/>
      <c r="CC609" s="330"/>
      <c r="CM609" s="330"/>
      <c r="CW609" s="330"/>
      <c r="DG609" s="330"/>
      <c r="DQ609" s="330"/>
      <c r="EA609" s="330"/>
      <c r="EK609" s="330"/>
      <c r="EU609" s="330"/>
      <c r="FE609" s="330"/>
      <c r="FO609" s="330"/>
      <c r="FY609" s="330"/>
      <c r="GI609" s="330"/>
      <c r="GS609" s="330"/>
      <c r="HC609" s="330"/>
      <c r="HM609" s="330"/>
      <c r="HW609" s="330"/>
    </row>
    <row r="610" s="3" customFormat="true" x14ac:dyDescent="0.25">
      <c r="A610" s="330"/>
      <c r="K610" s="330"/>
      <c r="U610" s="330"/>
      <c r="AE610" s="330"/>
      <c r="AO610" s="330"/>
      <c r="AY610" s="330"/>
      <c r="AZ610" s="330"/>
      <c r="BA610" s="330"/>
      <c r="BB610" s="330"/>
      <c r="BC610" s="330"/>
      <c r="BD610" s="330"/>
      <c r="BE610" s="330"/>
      <c r="BF610" s="330"/>
      <c r="BI610" s="330"/>
      <c r="BS610" s="330"/>
      <c r="CC610" s="330"/>
      <c r="CM610" s="330"/>
      <c r="CW610" s="330"/>
      <c r="DG610" s="330"/>
      <c r="DQ610" s="330"/>
      <c r="EA610" s="330"/>
      <c r="EK610" s="330"/>
      <c r="EU610" s="330"/>
      <c r="FE610" s="330"/>
      <c r="FO610" s="330"/>
      <c r="FY610" s="330"/>
      <c r="GI610" s="330"/>
      <c r="GS610" s="330"/>
      <c r="HC610" s="330"/>
      <c r="HM610" s="330"/>
      <c r="HW610" s="330"/>
    </row>
    <row r="611" s="3" customFormat="true" x14ac:dyDescent="0.25">
      <c r="A611" s="330"/>
      <c r="K611" s="330"/>
      <c r="U611" s="330"/>
      <c r="AE611" s="330"/>
      <c r="AO611" s="330"/>
      <c r="AY611" s="330"/>
      <c r="AZ611" s="330"/>
      <c r="BA611" s="330"/>
      <c r="BB611" s="330"/>
      <c r="BC611" s="330"/>
      <c r="BD611" s="330"/>
      <c r="BE611" s="330"/>
      <c r="BF611" s="330"/>
      <c r="BI611" s="330"/>
      <c r="BS611" s="330"/>
      <c r="CC611" s="330"/>
      <c r="CM611" s="330"/>
      <c r="CW611" s="330"/>
      <c r="DG611" s="330"/>
      <c r="DQ611" s="330"/>
      <c r="EA611" s="330"/>
      <c r="EK611" s="330"/>
      <c r="EU611" s="330"/>
      <c r="FE611" s="330"/>
      <c r="FO611" s="330"/>
      <c r="FY611" s="330"/>
      <c r="GI611" s="330"/>
      <c r="GS611" s="330"/>
      <c r="HC611" s="330"/>
      <c r="HM611" s="330"/>
      <c r="HW611" s="330"/>
    </row>
    <row r="612" s="3" customFormat="true" x14ac:dyDescent="0.25">
      <c r="A612" s="330"/>
      <c r="K612" s="330"/>
      <c r="U612" s="330"/>
      <c r="AE612" s="330"/>
      <c r="AO612" s="330"/>
      <c r="AY612" s="330"/>
      <c r="AZ612" s="330"/>
      <c r="BA612" s="330"/>
      <c r="BB612" s="330"/>
      <c r="BC612" s="330"/>
      <c r="BD612" s="330"/>
      <c r="BE612" s="330"/>
      <c r="BF612" s="330"/>
      <c r="BI612" s="330"/>
      <c r="BS612" s="330"/>
      <c r="CC612" s="330"/>
      <c r="CM612" s="330"/>
      <c r="CW612" s="330"/>
      <c r="DG612" s="330"/>
      <c r="DQ612" s="330"/>
      <c r="EA612" s="330"/>
      <c r="EK612" s="330"/>
      <c r="EU612" s="330"/>
      <c r="FE612" s="330"/>
      <c r="FO612" s="330"/>
      <c r="FY612" s="330"/>
      <c r="GI612" s="330"/>
      <c r="GS612" s="330"/>
      <c r="HC612" s="330"/>
      <c r="HM612" s="330"/>
      <c r="HW612" s="330"/>
    </row>
    <row r="613" s="3" customFormat="true" x14ac:dyDescent="0.25">
      <c r="A613" s="330"/>
      <c r="K613" s="330"/>
      <c r="U613" s="330"/>
      <c r="AE613" s="330"/>
      <c r="AO613" s="330"/>
      <c r="AY613" s="330"/>
      <c r="AZ613" s="330"/>
      <c r="BA613" s="330"/>
      <c r="BB613" s="330"/>
      <c r="BC613" s="330"/>
      <c r="BD613" s="330"/>
      <c r="BE613" s="330"/>
      <c r="BF613" s="330"/>
      <c r="BI613" s="330"/>
      <c r="BS613" s="330"/>
      <c r="CC613" s="330"/>
      <c r="CM613" s="330"/>
      <c r="CW613" s="330"/>
      <c r="DG613" s="330"/>
      <c r="DQ613" s="330"/>
      <c r="EA613" s="330"/>
      <c r="EK613" s="330"/>
      <c r="EU613" s="330"/>
      <c r="FE613" s="330"/>
      <c r="FO613" s="330"/>
      <c r="FY613" s="330"/>
      <c r="GI613" s="330"/>
      <c r="GS613" s="330"/>
      <c r="HC613" s="330"/>
      <c r="HM613" s="330"/>
      <c r="HW613" s="330"/>
    </row>
    <row r="614" s="3" customFormat="true" x14ac:dyDescent="0.25">
      <c r="A614" s="330"/>
      <c r="K614" s="330"/>
      <c r="U614" s="330"/>
      <c r="AE614" s="330"/>
      <c r="AO614" s="330"/>
      <c r="AY614" s="330"/>
      <c r="AZ614" s="330"/>
      <c r="BA614" s="330"/>
      <c r="BB614" s="330"/>
      <c r="BC614" s="330"/>
      <c r="BD614" s="330"/>
      <c r="BE614" s="330"/>
      <c r="BF614" s="330"/>
      <c r="BI614" s="330"/>
      <c r="BS614" s="330"/>
      <c r="CC614" s="330"/>
      <c r="CM614" s="330"/>
      <c r="CW614" s="330"/>
      <c r="DG614" s="330"/>
      <c r="DQ614" s="330"/>
      <c r="EA614" s="330"/>
      <c r="EK614" s="330"/>
      <c r="EU614" s="330"/>
      <c r="FE614" s="330"/>
      <c r="FO614" s="330"/>
      <c r="FY614" s="330"/>
      <c r="GI614" s="330"/>
      <c r="GS614" s="330"/>
      <c r="HC614" s="330"/>
      <c r="HM614" s="330"/>
      <c r="HW614" s="330"/>
    </row>
    <row r="615" s="3" customFormat="true" x14ac:dyDescent="0.25">
      <c r="A615" s="330"/>
      <c r="K615" s="330"/>
      <c r="U615" s="330"/>
      <c r="AE615" s="330"/>
      <c r="AO615" s="330"/>
      <c r="AY615" s="330"/>
      <c r="AZ615" s="330"/>
      <c r="BA615" s="330"/>
      <c r="BB615" s="330"/>
      <c r="BC615" s="330"/>
      <c r="BD615" s="330"/>
      <c r="BE615" s="330"/>
      <c r="BF615" s="330"/>
      <c r="BI615" s="330"/>
      <c r="BS615" s="330"/>
      <c r="CC615" s="330"/>
      <c r="CM615" s="330"/>
      <c r="CW615" s="330"/>
      <c r="DG615" s="330"/>
      <c r="DQ615" s="330"/>
      <c r="EA615" s="330"/>
      <c r="EK615" s="330"/>
      <c r="EU615" s="330"/>
      <c r="FE615" s="330"/>
      <c r="FO615" s="330"/>
      <c r="FY615" s="330"/>
      <c r="GI615" s="330"/>
      <c r="GS615" s="330"/>
      <c r="HC615" s="330"/>
      <c r="HM615" s="330"/>
      <c r="HW615" s="330"/>
    </row>
    <row r="616" s="3" customFormat="true" x14ac:dyDescent="0.25">
      <c r="A616" s="330"/>
      <c r="K616" s="330"/>
      <c r="U616" s="330"/>
      <c r="AE616" s="330"/>
      <c r="AO616" s="330"/>
      <c r="AY616" s="330"/>
      <c r="AZ616" s="330"/>
      <c r="BA616" s="330"/>
      <c r="BB616" s="330"/>
      <c r="BC616" s="330"/>
      <c r="BD616" s="330"/>
      <c r="BE616" s="330"/>
      <c r="BF616" s="330"/>
      <c r="BI616" s="330"/>
      <c r="BS616" s="330"/>
      <c r="CC616" s="330"/>
      <c r="CM616" s="330"/>
      <c r="CW616" s="330"/>
      <c r="DG616" s="330"/>
      <c r="DQ616" s="330"/>
      <c r="EA616" s="330"/>
      <c r="EK616" s="330"/>
      <c r="EU616" s="330"/>
      <c r="FE616" s="330"/>
      <c r="FO616" s="330"/>
      <c r="FY616" s="330"/>
      <c r="GI616" s="330"/>
      <c r="GS616" s="330"/>
      <c r="HC616" s="330"/>
      <c r="HM616" s="330"/>
      <c r="HW616" s="330"/>
    </row>
    <row r="617" s="3" customFormat="true" x14ac:dyDescent="0.25">
      <c r="A617" s="330"/>
      <c r="K617" s="330"/>
      <c r="U617" s="330"/>
      <c r="AE617" s="330"/>
      <c r="AO617" s="330"/>
      <c r="AY617" s="330"/>
      <c r="AZ617" s="330"/>
      <c r="BA617" s="330"/>
      <c r="BB617" s="330"/>
      <c r="BC617" s="330"/>
      <c r="BD617" s="330"/>
      <c r="BE617" s="330"/>
      <c r="BF617" s="330"/>
      <c r="BI617" s="330"/>
      <c r="BS617" s="330"/>
      <c r="CC617" s="330"/>
      <c r="CM617" s="330"/>
      <c r="CW617" s="330"/>
      <c r="DG617" s="330"/>
      <c r="DQ617" s="330"/>
      <c r="EA617" s="330"/>
      <c r="EK617" s="330"/>
      <c r="EU617" s="330"/>
      <c r="FE617" s="330"/>
      <c r="FO617" s="330"/>
      <c r="FY617" s="330"/>
      <c r="GI617" s="330"/>
      <c r="GS617" s="330"/>
      <c r="HC617" s="330"/>
      <c r="HM617" s="330"/>
      <c r="HW617" s="330"/>
    </row>
    <row r="618" s="3" customFormat="true" x14ac:dyDescent="0.25">
      <c r="A618" s="330"/>
      <c r="K618" s="330"/>
      <c r="U618" s="330"/>
      <c r="AE618" s="330"/>
      <c r="AO618" s="330"/>
      <c r="AY618" s="330"/>
      <c r="AZ618" s="330"/>
      <c r="BA618" s="330"/>
      <c r="BB618" s="330"/>
      <c r="BC618" s="330"/>
      <c r="BD618" s="330"/>
      <c r="BE618" s="330"/>
      <c r="BF618" s="330"/>
      <c r="BI618" s="330"/>
      <c r="BS618" s="330"/>
      <c r="CC618" s="330"/>
      <c r="CM618" s="330"/>
      <c r="CW618" s="330"/>
      <c r="DG618" s="330"/>
      <c r="DQ618" s="330"/>
      <c r="EA618" s="330"/>
      <c r="EK618" s="330"/>
      <c r="EU618" s="330"/>
      <c r="FE618" s="330"/>
      <c r="FO618" s="330"/>
      <c r="FY618" s="330"/>
      <c r="GI618" s="330"/>
      <c r="GS618" s="330"/>
      <c r="HC618" s="330"/>
      <c r="HM618" s="330"/>
      <c r="HW618" s="330"/>
    </row>
    <row r="619" s="3" customFormat="true" x14ac:dyDescent="0.25">
      <c r="A619" s="330"/>
      <c r="K619" s="330"/>
      <c r="U619" s="330"/>
      <c r="AE619" s="330"/>
      <c r="AO619" s="330"/>
      <c r="AY619" s="330"/>
      <c r="AZ619" s="330"/>
      <c r="BA619" s="330"/>
      <c r="BB619" s="330"/>
      <c r="BC619" s="330"/>
      <c r="BD619" s="330"/>
      <c r="BE619" s="330"/>
      <c r="BF619" s="330"/>
      <c r="BI619" s="330"/>
      <c r="BS619" s="330"/>
      <c r="CC619" s="330"/>
      <c r="CM619" s="330"/>
      <c r="CW619" s="330"/>
      <c r="DG619" s="330"/>
      <c r="DQ619" s="330"/>
      <c r="EA619" s="330"/>
      <c r="EK619" s="330"/>
      <c r="EU619" s="330"/>
      <c r="FE619" s="330"/>
      <c r="FO619" s="330"/>
      <c r="FY619" s="330"/>
      <c r="GI619" s="330"/>
      <c r="GS619" s="330"/>
      <c r="HC619" s="330"/>
      <c r="HM619" s="330"/>
      <c r="HW619" s="330"/>
    </row>
    <row r="620" s="3" customFormat="true" x14ac:dyDescent="0.25">
      <c r="A620" s="330"/>
      <c r="K620" s="330"/>
      <c r="U620" s="330"/>
      <c r="AE620" s="330"/>
      <c r="AO620" s="330"/>
      <c r="AY620" s="330"/>
      <c r="AZ620" s="330"/>
      <c r="BA620" s="330"/>
      <c r="BB620" s="330"/>
      <c r="BC620" s="330"/>
      <c r="BD620" s="330"/>
      <c r="BE620" s="330"/>
      <c r="BF620" s="330"/>
      <c r="BI620" s="330"/>
      <c r="BS620" s="330"/>
      <c r="CC620" s="330"/>
      <c r="CM620" s="330"/>
      <c r="CW620" s="330"/>
      <c r="DG620" s="330"/>
      <c r="DQ620" s="330"/>
      <c r="EA620" s="330"/>
      <c r="EK620" s="330"/>
      <c r="EU620" s="330"/>
      <c r="FE620" s="330"/>
      <c r="FO620" s="330"/>
      <c r="FY620" s="330"/>
      <c r="GI620" s="330"/>
      <c r="GS620" s="330"/>
      <c r="HC620" s="330"/>
      <c r="HM620" s="330"/>
      <c r="HW620" s="330"/>
    </row>
    <row r="621" s="3" customFormat="true" x14ac:dyDescent="0.25">
      <c r="A621" s="330"/>
      <c r="K621" s="330"/>
      <c r="U621" s="330"/>
      <c r="AE621" s="330"/>
      <c r="AO621" s="330"/>
      <c r="AY621" s="330"/>
      <c r="AZ621" s="330"/>
      <c r="BA621" s="330"/>
      <c r="BB621" s="330"/>
      <c r="BC621" s="330"/>
      <c r="BD621" s="330"/>
      <c r="BE621" s="330"/>
      <c r="BF621" s="330"/>
      <c r="BI621" s="330"/>
      <c r="BS621" s="330"/>
      <c r="CC621" s="330"/>
      <c r="CM621" s="330"/>
      <c r="CW621" s="330"/>
      <c r="DG621" s="330"/>
      <c r="DQ621" s="330"/>
      <c r="EA621" s="330"/>
      <c r="EK621" s="330"/>
      <c r="EU621" s="330"/>
      <c r="FE621" s="330"/>
      <c r="FO621" s="330"/>
      <c r="FY621" s="330"/>
      <c r="GI621" s="330"/>
      <c r="GS621" s="330"/>
      <c r="HC621" s="330"/>
      <c r="HM621" s="330"/>
      <c r="HW621" s="330"/>
    </row>
    <row r="622" s="3" customFormat="true" x14ac:dyDescent="0.25">
      <c r="A622" s="330"/>
      <c r="K622" s="330"/>
      <c r="U622" s="330"/>
      <c r="AE622" s="330"/>
      <c r="AO622" s="330"/>
      <c r="AY622" s="330"/>
      <c r="AZ622" s="330"/>
      <c r="BA622" s="330"/>
      <c r="BB622" s="330"/>
      <c r="BC622" s="330"/>
      <c r="BD622" s="330"/>
      <c r="BE622" s="330"/>
      <c r="BF622" s="330"/>
      <c r="BI622" s="330"/>
      <c r="BS622" s="330"/>
      <c r="CC622" s="330"/>
      <c r="CM622" s="330"/>
      <c r="CW622" s="330"/>
      <c r="DG622" s="330"/>
      <c r="DQ622" s="330"/>
      <c r="EA622" s="330"/>
      <c r="EK622" s="330"/>
      <c r="EU622" s="330"/>
      <c r="FE622" s="330"/>
      <c r="FO622" s="330"/>
      <c r="FY622" s="330"/>
      <c r="GI622" s="330"/>
      <c r="GS622" s="330"/>
      <c r="HC622" s="330"/>
      <c r="HM622" s="330"/>
      <c r="HW622" s="330"/>
    </row>
    <row r="623" s="3" customFormat="true" x14ac:dyDescent="0.25">
      <c r="A623" s="330"/>
      <c r="K623" s="330"/>
      <c r="U623" s="330"/>
      <c r="AE623" s="330"/>
      <c r="AO623" s="330"/>
      <c r="AY623" s="330"/>
      <c r="AZ623" s="330"/>
      <c r="BA623" s="330"/>
      <c r="BB623" s="330"/>
      <c r="BC623" s="330"/>
      <c r="BD623" s="330"/>
      <c r="BE623" s="330"/>
      <c r="BF623" s="330"/>
      <c r="BI623" s="330"/>
      <c r="BS623" s="330"/>
      <c r="CC623" s="330"/>
      <c r="CM623" s="330"/>
      <c r="CW623" s="330"/>
      <c r="DG623" s="330"/>
      <c r="DQ623" s="330"/>
      <c r="EA623" s="330"/>
      <c r="EK623" s="330"/>
      <c r="EU623" s="330"/>
      <c r="FE623" s="330"/>
      <c r="FO623" s="330"/>
      <c r="FY623" s="330"/>
      <c r="GI623" s="330"/>
      <c r="GS623" s="330"/>
      <c r="HC623" s="330"/>
      <c r="HM623" s="330"/>
      <c r="HW623" s="330"/>
    </row>
    <row r="624" s="3" customFormat="true" x14ac:dyDescent="0.25">
      <c r="A624" s="330"/>
      <c r="K624" s="330"/>
      <c r="U624" s="330"/>
      <c r="AE624" s="330"/>
      <c r="AO624" s="330"/>
      <c r="AY624" s="330"/>
      <c r="AZ624" s="330"/>
      <c r="BA624" s="330"/>
      <c r="BB624" s="330"/>
      <c r="BC624" s="330"/>
      <c r="BD624" s="330"/>
      <c r="BE624" s="330"/>
      <c r="BF624" s="330"/>
      <c r="BI624" s="330"/>
      <c r="BS624" s="330"/>
      <c r="CC624" s="330"/>
      <c r="CM624" s="330"/>
      <c r="CW624" s="330"/>
      <c r="DG624" s="330"/>
      <c r="DQ624" s="330"/>
      <c r="EA624" s="330"/>
      <c r="EK624" s="330"/>
      <c r="EU624" s="330"/>
      <c r="FE624" s="330"/>
      <c r="FO624" s="330"/>
      <c r="FY624" s="330"/>
      <c r="GI624" s="330"/>
      <c r="GS624" s="330"/>
      <c r="HC624" s="330"/>
      <c r="HM624" s="330"/>
      <c r="HW624" s="330"/>
    </row>
    <row r="625" s="3" customFormat="true" x14ac:dyDescent="0.25">
      <c r="A625" s="330"/>
      <c r="K625" s="330"/>
      <c r="U625" s="330"/>
      <c r="AE625" s="330"/>
      <c r="AO625" s="330"/>
      <c r="AY625" s="330"/>
      <c r="AZ625" s="330"/>
      <c r="BA625" s="330"/>
      <c r="BB625" s="330"/>
      <c r="BC625" s="330"/>
      <c r="BD625" s="330"/>
      <c r="BE625" s="330"/>
      <c r="BF625" s="330"/>
      <c r="BI625" s="330"/>
      <c r="BS625" s="330"/>
      <c r="CC625" s="330"/>
      <c r="CM625" s="330"/>
      <c r="CW625" s="330"/>
      <c r="DG625" s="330"/>
      <c r="DQ625" s="330"/>
      <c r="EA625" s="330"/>
      <c r="EK625" s="330"/>
      <c r="EU625" s="330"/>
      <c r="FE625" s="330"/>
      <c r="FO625" s="330"/>
      <c r="FY625" s="330"/>
      <c r="GI625" s="330"/>
      <c r="GS625" s="330"/>
      <c r="HC625" s="330"/>
      <c r="HM625" s="330"/>
      <c r="HW625" s="330"/>
    </row>
    <row r="626" s="3" customFormat="true" x14ac:dyDescent="0.25">
      <c r="A626" s="330"/>
      <c r="K626" s="330"/>
      <c r="U626" s="330"/>
      <c r="AE626" s="330"/>
      <c r="AO626" s="330"/>
      <c r="AY626" s="330"/>
      <c r="AZ626" s="330"/>
      <c r="BA626" s="330"/>
      <c r="BB626" s="330"/>
      <c r="BC626" s="330"/>
      <c r="BD626" s="330"/>
      <c r="BE626" s="330"/>
      <c r="BF626" s="330"/>
      <c r="BI626" s="330"/>
      <c r="BS626" s="330"/>
      <c r="CC626" s="330"/>
      <c r="CM626" s="330"/>
      <c r="CW626" s="330"/>
      <c r="DG626" s="330"/>
      <c r="DQ626" s="330"/>
      <c r="EA626" s="330"/>
      <c r="EK626" s="330"/>
      <c r="EU626" s="330"/>
      <c r="FE626" s="330"/>
      <c r="FO626" s="330"/>
      <c r="FY626" s="330"/>
      <c r="GI626" s="330"/>
      <c r="GS626" s="330"/>
      <c r="HC626" s="330"/>
      <c r="HM626" s="330"/>
      <c r="HW626" s="330"/>
    </row>
    <row r="627" s="3" customFormat="true" x14ac:dyDescent="0.25">
      <c r="A627" s="330"/>
      <c r="K627" s="330"/>
      <c r="U627" s="330"/>
      <c r="AE627" s="330"/>
      <c r="AO627" s="330"/>
      <c r="AY627" s="330"/>
      <c r="AZ627" s="330"/>
      <c r="BA627" s="330"/>
      <c r="BB627" s="330"/>
      <c r="BC627" s="330"/>
      <c r="BD627" s="330"/>
      <c r="BE627" s="330"/>
      <c r="BF627" s="330"/>
      <c r="BI627" s="330"/>
      <c r="BS627" s="330"/>
      <c r="CC627" s="330"/>
      <c r="CM627" s="330"/>
      <c r="CW627" s="330"/>
      <c r="DG627" s="330"/>
      <c r="DQ627" s="330"/>
      <c r="EA627" s="330"/>
      <c r="EK627" s="330"/>
      <c r="EU627" s="330"/>
      <c r="FE627" s="330"/>
      <c r="FO627" s="330"/>
      <c r="FY627" s="330"/>
      <c r="GI627" s="330"/>
      <c r="GS627" s="330"/>
      <c r="HC627" s="330"/>
      <c r="HM627" s="330"/>
      <c r="HW627" s="330"/>
    </row>
    <row r="628" s="3" customFormat="true" x14ac:dyDescent="0.25">
      <c r="A628" s="330"/>
      <c r="K628" s="330"/>
      <c r="U628" s="330"/>
      <c r="AE628" s="330"/>
      <c r="AO628" s="330"/>
      <c r="AY628" s="330"/>
      <c r="AZ628" s="330"/>
      <c r="BA628" s="330"/>
      <c r="BB628" s="330"/>
      <c r="BC628" s="330"/>
      <c r="BD628" s="330"/>
      <c r="BE628" s="330"/>
      <c r="BF628" s="330"/>
      <c r="BI628" s="330"/>
      <c r="BS628" s="330"/>
      <c r="CC628" s="330"/>
      <c r="CM628" s="330"/>
      <c r="CW628" s="330"/>
      <c r="DG628" s="330"/>
      <c r="DQ628" s="330"/>
      <c r="EA628" s="330"/>
      <c r="EK628" s="330"/>
      <c r="EU628" s="330"/>
      <c r="FE628" s="330"/>
      <c r="FO628" s="330"/>
      <c r="FY628" s="330"/>
      <c r="GI628" s="330"/>
      <c r="GS628" s="330"/>
      <c r="HC628" s="330"/>
      <c r="HM628" s="330"/>
      <c r="HW628" s="330"/>
    </row>
    <row r="629" s="3" customFormat="true" x14ac:dyDescent="0.25">
      <c r="A629" s="330"/>
      <c r="K629" s="330"/>
      <c r="U629" s="330"/>
      <c r="AE629" s="330"/>
      <c r="AO629" s="330"/>
      <c r="AY629" s="330"/>
      <c r="AZ629" s="330"/>
      <c r="BA629" s="330"/>
      <c r="BB629" s="330"/>
      <c r="BC629" s="330"/>
      <c r="BD629" s="330"/>
      <c r="BE629" s="330"/>
      <c r="BF629" s="330"/>
      <c r="BI629" s="330"/>
      <c r="BS629" s="330"/>
      <c r="CC629" s="330"/>
      <c r="CM629" s="330"/>
      <c r="CW629" s="330"/>
      <c r="DG629" s="330"/>
      <c r="DQ629" s="330"/>
      <c r="EA629" s="330"/>
      <c r="EK629" s="330"/>
      <c r="EU629" s="330"/>
      <c r="FE629" s="330"/>
      <c r="FO629" s="330"/>
      <c r="FY629" s="330"/>
      <c r="GI629" s="330"/>
      <c r="GS629" s="330"/>
      <c r="HC629" s="330"/>
      <c r="HM629" s="330"/>
      <c r="HW629" s="330"/>
    </row>
    <row r="630" s="3" customFormat="true" x14ac:dyDescent="0.25">
      <c r="A630" s="330"/>
      <c r="K630" s="330"/>
      <c r="U630" s="330"/>
      <c r="AE630" s="330"/>
      <c r="AO630" s="330"/>
      <c r="AY630" s="330"/>
      <c r="AZ630" s="330"/>
      <c r="BA630" s="330"/>
      <c r="BB630" s="330"/>
      <c r="BC630" s="330"/>
      <c r="BD630" s="330"/>
      <c r="BE630" s="330"/>
      <c r="BF630" s="330"/>
      <c r="BI630" s="330"/>
      <c r="BS630" s="330"/>
      <c r="CC630" s="330"/>
      <c r="CM630" s="330"/>
      <c r="CW630" s="330"/>
      <c r="DG630" s="330"/>
      <c r="DQ630" s="330"/>
      <c r="EA630" s="330"/>
      <c r="EK630" s="330"/>
      <c r="EU630" s="330"/>
      <c r="FE630" s="330"/>
      <c r="FO630" s="330"/>
      <c r="FY630" s="330"/>
      <c r="GI630" s="330"/>
      <c r="GS630" s="330"/>
      <c r="HC630" s="330"/>
      <c r="HM630" s="330"/>
      <c r="HW630" s="330"/>
    </row>
    <row r="631" s="3" customFormat="true" x14ac:dyDescent="0.25">
      <c r="A631" s="330"/>
      <c r="K631" s="330"/>
      <c r="U631" s="330"/>
      <c r="AE631" s="330"/>
      <c r="AO631" s="330"/>
      <c r="AY631" s="330"/>
      <c r="AZ631" s="330"/>
      <c r="BA631" s="330"/>
      <c r="BB631" s="330"/>
      <c r="BC631" s="330"/>
      <c r="BD631" s="330"/>
      <c r="BE631" s="330"/>
      <c r="BF631" s="330"/>
      <c r="BI631" s="330"/>
      <c r="BS631" s="330"/>
      <c r="CC631" s="330"/>
      <c r="CM631" s="330"/>
      <c r="CW631" s="330"/>
      <c r="DG631" s="330"/>
      <c r="DQ631" s="330"/>
      <c r="EA631" s="330"/>
      <c r="EK631" s="330"/>
      <c r="EU631" s="330"/>
      <c r="FE631" s="330"/>
      <c r="FO631" s="330"/>
      <c r="FY631" s="330"/>
      <c r="GI631" s="330"/>
      <c r="GS631" s="330"/>
      <c r="HC631" s="330"/>
      <c r="HM631" s="330"/>
      <c r="HW631" s="330"/>
    </row>
    <row r="632" s="3" customFormat="true" x14ac:dyDescent="0.25">
      <c r="A632" s="330"/>
      <c r="K632" s="330"/>
      <c r="U632" s="330"/>
      <c r="AE632" s="330"/>
      <c r="AO632" s="330"/>
      <c r="AY632" s="330"/>
      <c r="AZ632" s="330"/>
      <c r="BA632" s="330"/>
      <c r="BB632" s="330"/>
      <c r="BC632" s="330"/>
      <c r="BD632" s="330"/>
      <c r="BE632" s="330"/>
      <c r="BF632" s="330"/>
      <c r="BI632" s="330"/>
      <c r="BS632" s="330"/>
      <c r="CC632" s="330"/>
      <c r="CM632" s="330"/>
      <c r="CW632" s="330"/>
      <c r="DG632" s="330"/>
      <c r="DQ632" s="330"/>
      <c r="EA632" s="330"/>
      <c r="EK632" s="330"/>
      <c r="EU632" s="330"/>
      <c r="FE632" s="330"/>
      <c r="FO632" s="330"/>
      <c r="FY632" s="330"/>
      <c r="GI632" s="330"/>
      <c r="GS632" s="330"/>
      <c r="HC632" s="330"/>
      <c r="HM632" s="330"/>
      <c r="HW632" s="330"/>
    </row>
    <row r="633" s="3" customFormat="true" x14ac:dyDescent="0.25">
      <c r="A633" s="330"/>
      <c r="K633" s="330"/>
      <c r="U633" s="330"/>
      <c r="AE633" s="330"/>
      <c r="AO633" s="330"/>
      <c r="AY633" s="330"/>
      <c r="AZ633" s="330"/>
      <c r="BA633" s="330"/>
      <c r="BB633" s="330"/>
      <c r="BC633" s="330"/>
      <c r="BD633" s="330"/>
      <c r="BE633" s="330"/>
      <c r="BF633" s="330"/>
      <c r="BI633" s="330"/>
      <c r="BS633" s="330"/>
      <c r="CC633" s="330"/>
      <c r="CM633" s="330"/>
      <c r="CW633" s="330"/>
      <c r="DG633" s="330"/>
      <c r="DQ633" s="330"/>
      <c r="EA633" s="330"/>
      <c r="EK633" s="330"/>
      <c r="EU633" s="330"/>
      <c r="FE633" s="330"/>
      <c r="FO633" s="330"/>
      <c r="FY633" s="330"/>
      <c r="GI633" s="330"/>
      <c r="GS633" s="330"/>
      <c r="HC633" s="330"/>
      <c r="HM633" s="330"/>
      <c r="HW633" s="330"/>
    </row>
    <row r="634" s="3" customFormat="true" x14ac:dyDescent="0.25">
      <c r="A634" s="330"/>
      <c r="K634" s="330"/>
      <c r="U634" s="330"/>
      <c r="AE634" s="330"/>
      <c r="AO634" s="330"/>
      <c r="AY634" s="330"/>
      <c r="AZ634" s="330"/>
      <c r="BA634" s="330"/>
      <c r="BB634" s="330"/>
      <c r="BC634" s="330"/>
      <c r="BD634" s="330"/>
      <c r="BE634" s="330"/>
      <c r="BF634" s="330"/>
      <c r="BI634" s="330"/>
      <c r="BS634" s="330"/>
      <c r="CC634" s="330"/>
      <c r="CM634" s="330"/>
      <c r="CW634" s="330"/>
      <c r="DG634" s="330"/>
      <c r="DQ634" s="330"/>
      <c r="EA634" s="330"/>
      <c r="EK634" s="330"/>
      <c r="EU634" s="330"/>
      <c r="FE634" s="330"/>
      <c r="FO634" s="330"/>
      <c r="FY634" s="330"/>
      <c r="GI634" s="330"/>
      <c r="GS634" s="330"/>
      <c r="HC634" s="330"/>
      <c r="HM634" s="330"/>
      <c r="HW634" s="330"/>
    </row>
    <row r="635" s="3" customFormat="true" x14ac:dyDescent="0.25">
      <c r="A635" s="330"/>
      <c r="K635" s="330"/>
      <c r="U635" s="330"/>
      <c r="AE635" s="330"/>
      <c r="AO635" s="330"/>
      <c r="AY635" s="330"/>
      <c r="AZ635" s="330"/>
      <c r="BA635" s="330"/>
      <c r="BB635" s="330"/>
      <c r="BC635" s="330"/>
      <c r="BD635" s="330"/>
      <c r="BE635" s="330"/>
      <c r="BF635" s="330"/>
      <c r="BI635" s="330"/>
      <c r="BS635" s="330"/>
      <c r="CC635" s="330"/>
      <c r="CM635" s="330"/>
      <c r="CW635" s="330"/>
      <c r="DG635" s="330"/>
      <c r="DQ635" s="330"/>
      <c r="EA635" s="330"/>
      <c r="EK635" s="330"/>
      <c r="EU635" s="330"/>
      <c r="FE635" s="330"/>
      <c r="FO635" s="330"/>
      <c r="FY635" s="330"/>
      <c r="GI635" s="330"/>
      <c r="GS635" s="330"/>
      <c r="HC635" s="330"/>
      <c r="HM635" s="330"/>
      <c r="HW635" s="330"/>
    </row>
    <row r="636" s="3" customFormat="true" x14ac:dyDescent="0.25">
      <c r="A636" s="330"/>
      <c r="K636" s="330"/>
      <c r="U636" s="330"/>
      <c r="AE636" s="330"/>
      <c r="AO636" s="330"/>
      <c r="AY636" s="330"/>
      <c r="AZ636" s="330"/>
      <c r="BA636" s="330"/>
      <c r="BB636" s="330"/>
      <c r="BC636" s="330"/>
      <c r="BD636" s="330"/>
      <c r="BE636" s="330"/>
      <c r="BF636" s="330"/>
      <c r="BI636" s="330"/>
      <c r="BS636" s="330"/>
      <c r="CC636" s="330"/>
      <c r="CM636" s="330"/>
      <c r="CW636" s="330"/>
      <c r="DG636" s="330"/>
      <c r="DQ636" s="330"/>
      <c r="EA636" s="330"/>
      <c r="EK636" s="330"/>
      <c r="EU636" s="330"/>
      <c r="FE636" s="330"/>
      <c r="FO636" s="330"/>
      <c r="FY636" s="330"/>
      <c r="GI636" s="330"/>
      <c r="GS636" s="330"/>
      <c r="HC636" s="330"/>
      <c r="HM636" s="330"/>
      <c r="HW636" s="330"/>
    </row>
    <row r="637" s="3" customFormat="true" x14ac:dyDescent="0.25">
      <c r="A637" s="330"/>
      <c r="K637" s="330"/>
      <c r="U637" s="330"/>
      <c r="AE637" s="330"/>
      <c r="AO637" s="330"/>
      <c r="AY637" s="330"/>
      <c r="AZ637" s="330"/>
      <c r="BA637" s="330"/>
      <c r="BB637" s="330"/>
      <c r="BC637" s="330"/>
      <c r="BD637" s="330"/>
      <c r="BE637" s="330"/>
      <c r="BF637" s="330"/>
      <c r="BI637" s="330"/>
      <c r="BS637" s="330"/>
      <c r="CC637" s="330"/>
      <c r="CM637" s="330"/>
      <c r="CW637" s="330"/>
      <c r="DG637" s="330"/>
      <c r="DQ637" s="330"/>
      <c r="EA637" s="330"/>
      <c r="EK637" s="330"/>
      <c r="EU637" s="330"/>
      <c r="FE637" s="330"/>
      <c r="FO637" s="330"/>
      <c r="FY637" s="330"/>
      <c r="GI637" s="330"/>
      <c r="GS637" s="330"/>
      <c r="HC637" s="330"/>
      <c r="HM637" s="330"/>
      <c r="HW637" s="330"/>
    </row>
    <row r="638" s="3" customFormat="true" x14ac:dyDescent="0.25">
      <c r="A638" s="330"/>
      <c r="K638" s="330"/>
      <c r="U638" s="330"/>
      <c r="AE638" s="330"/>
      <c r="AO638" s="330"/>
      <c r="AY638" s="330"/>
      <c r="AZ638" s="330"/>
      <c r="BA638" s="330"/>
      <c r="BB638" s="330"/>
      <c r="BC638" s="330"/>
      <c r="BD638" s="330"/>
      <c r="BE638" s="330"/>
      <c r="BF638" s="330"/>
      <c r="BI638" s="330"/>
      <c r="BS638" s="330"/>
      <c r="CC638" s="330"/>
      <c r="CM638" s="330"/>
      <c r="CW638" s="330"/>
      <c r="DG638" s="330"/>
      <c r="DQ638" s="330"/>
      <c r="EA638" s="330"/>
      <c r="EK638" s="330"/>
      <c r="EU638" s="330"/>
      <c r="FE638" s="330"/>
      <c r="FO638" s="330"/>
      <c r="FY638" s="330"/>
      <c r="GI638" s="330"/>
      <c r="GS638" s="330"/>
      <c r="HC638" s="330"/>
      <c r="HM638" s="330"/>
      <c r="HW638" s="330"/>
    </row>
  </sheetData>
  <mergeCells count="63">
    <mergeCell ref="GT27:GZ27"/>
    <mergeCell ref="GU1:GZ2"/>
    <mergeCell ref="GU3:GZ3"/>
    <mergeCell ref="FZ27:GF27"/>
    <mergeCell ref="GA1:GF2"/>
    <mergeCell ref="GA3:GF3"/>
    <mergeCell ref="GK1:GP2"/>
    <mergeCell ref="GK3:GP3"/>
    <mergeCell ref="GJ27:GP27"/>
    <mergeCell ref="FF27:FL27"/>
    <mergeCell ref="FG1:FL2"/>
    <mergeCell ref="FG3:FL3"/>
    <mergeCell ref="FP27:FV27"/>
    <mergeCell ref="FQ1:FV2"/>
    <mergeCell ref="FQ3:FV3"/>
    <mergeCell ref="EL27:ER27"/>
    <mergeCell ref="EM1:ER2"/>
    <mergeCell ref="EM3:ER3"/>
    <mergeCell ref="EV27:FB27"/>
    <mergeCell ref="EW1:FB2"/>
    <mergeCell ref="EW3:FB3"/>
    <mergeCell ref="DS1:DX2"/>
    <mergeCell ref="DS3:DX3"/>
    <mergeCell ref="DR27:DX27"/>
    <mergeCell ref="EC1:EH2"/>
    <mergeCell ref="EC3:EH3"/>
    <mergeCell ref="EB27:EH27"/>
    <mergeCell ref="CY1:DD2"/>
    <mergeCell ref="DI1:DN2"/>
    <mergeCell ref="CY3:DD3"/>
    <mergeCell ref="DI3:DN3"/>
    <mergeCell ref="CX27:DD27"/>
    <mergeCell ref="DH27:DN27"/>
    <mergeCell ref="B27:H27"/>
    <mergeCell ref="L27:R27"/>
    <mergeCell ref="V27:AB27"/>
    <mergeCell ref="AF27:AL27"/>
    <mergeCell ref="AP27:AV27"/>
    <mergeCell ref="C1:H2"/>
    <mergeCell ref="M1:R2"/>
    <mergeCell ref="W1:AB2"/>
    <mergeCell ref="AG1:AL2"/>
    <mergeCell ref="AQ1:AV2"/>
    <mergeCell ref="C3:H3"/>
    <mergeCell ref="M3:R3"/>
    <mergeCell ref="W3:AB3"/>
    <mergeCell ref="AG3:AL3"/>
    <mergeCell ref="AQ3:AV3"/>
    <mergeCell ref="BA1:BF2"/>
    <mergeCell ref="BA3:BF3"/>
    <mergeCell ref="BU1:BZ2"/>
    <mergeCell ref="BU3:BZ3"/>
    <mergeCell ref="BT27:BZ27"/>
    <mergeCell ref="BK1:BP2"/>
    <mergeCell ref="BK3:BP3"/>
    <mergeCell ref="BJ27:BP27"/>
    <mergeCell ref="AZ27:BF27"/>
    <mergeCell ref="CE1:CJ2"/>
    <mergeCell ref="CE3:CJ3"/>
    <mergeCell ref="CD27:CJ27"/>
    <mergeCell ref="CN27:CT27"/>
    <mergeCell ref="CO1:CT2"/>
    <mergeCell ref="CO3:CT3"/>
  </mergeCells>
  <pageMargins left="0.7" right="0.7" top="0.75" bottom="0.75" header="0.3" footer="0.3"/>
  <pageSetup orientation="portrait" r:id="rId1"/>
  <ignoredErrors>
    <ignoredError sqref="CP6" formulaRange="true"/>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31" customWidth="true"/>
    <col min="2" max="2" width="29.75" customWidth="true"/>
    <col min="3" max="8" width="7.875" customWidth="true"/>
    <col min="9" max="10" width="1.125" customWidth="true"/>
    <col min="11" max="11" width="24.625" style="331" customWidth="true"/>
    <col min="12" max="12" width="29.75" customWidth="true"/>
    <col min="13" max="18" width="7.875" customWidth="true"/>
    <col min="19" max="20" width="1.125" customWidth="true"/>
    <col min="21" max="21" width="24.625" style="331" customWidth="true"/>
    <col min="22" max="22" width="29.75" customWidth="true"/>
    <col min="23" max="28" width="7.875" customWidth="true"/>
    <col min="29" max="30" width="1.125" customWidth="true"/>
    <col min="31" max="31" width="24.625" style="331" customWidth="true"/>
    <col min="32" max="32" width="29.75" customWidth="true"/>
    <col min="33" max="38" width="7.875" customWidth="true"/>
    <col min="39" max="40" width="1.125" customWidth="true"/>
    <col min="41" max="41" width="24.625" style="331" customWidth="true"/>
    <col min="42" max="42" width="29.75" customWidth="true"/>
    <col min="43" max="48" width="7.875" customWidth="true"/>
    <col min="49" max="50" width="1.125" customWidth="true"/>
    <col min="51" max="51" width="24.625" style="331" customWidth="true"/>
    <col min="52" max="52" width="29.75" style="331" customWidth="true"/>
    <col min="53" max="58" width="7.875" style="331" customWidth="true"/>
    <col min="59" max="60" width="1.125" customWidth="true"/>
    <col min="61" max="61" width="24.625" style="331" customWidth="true"/>
    <col min="62" max="62" width="29.75" customWidth="true"/>
    <col min="63" max="68" width="7.875" customWidth="true"/>
    <col min="69" max="70" width="1.125" customWidth="true"/>
    <col min="71" max="71" width="24.625" style="331" customWidth="true"/>
    <col min="72" max="72" width="29.75" customWidth="true"/>
    <col min="73" max="78" width="7.875" customWidth="true"/>
    <col min="79" max="80" width="1.125" customWidth="true"/>
    <col min="81" max="81" width="24.625" style="331" customWidth="true"/>
    <col min="82" max="82" width="29.75" customWidth="true"/>
    <col min="83" max="88" width="7.875" customWidth="true"/>
    <col min="89" max="90" width="1.125" customWidth="true"/>
    <col min="91" max="91" width="24.625" style="331" customWidth="true"/>
    <col min="92" max="92" width="29.75" customWidth="true"/>
    <col min="93" max="98" width="7.875" customWidth="true"/>
    <col min="99" max="100" width="1.125" customWidth="true"/>
    <col min="101" max="101" width="24.625" style="331" customWidth="true"/>
    <col min="102" max="102" width="29.75" customWidth="true"/>
    <col min="103" max="108" width="7.875" customWidth="true"/>
    <col min="109" max="110" width="1.125" customWidth="true"/>
    <col min="111" max="111" width="24.625" style="331" customWidth="true"/>
    <col min="112" max="112" width="29.75" customWidth="true"/>
    <col min="113" max="118" width="7.875" customWidth="true"/>
    <col min="119" max="120" width="1.125" customWidth="true"/>
    <col min="121" max="121" width="24.625" style="331" customWidth="true"/>
    <col min="122" max="122" width="29.75" customWidth="true"/>
    <col min="123" max="128" width="7.875" customWidth="true"/>
    <col min="129" max="130" width="1.125" customWidth="true"/>
    <col min="131" max="131" width="24.625" style="331" customWidth="true"/>
    <col min="132" max="132" width="29.75" customWidth="true"/>
    <col min="133" max="138" width="7.875" customWidth="true"/>
    <col min="139" max="140" width="1.125" customWidth="true"/>
    <col min="141" max="141" width="24.625" style="331" customWidth="true"/>
    <col min="142" max="142" width="29.75" customWidth="true"/>
    <col min="143" max="148" width="7.875" customWidth="true"/>
    <col min="149" max="150" width="1.125" customWidth="true"/>
    <col min="151" max="151" width="24.625" style="331" customWidth="true"/>
    <col min="152" max="152" width="29.75" customWidth="true"/>
    <col min="153" max="158" width="7.875" customWidth="true"/>
    <col min="159" max="160" width="1.125" customWidth="true"/>
    <col min="161" max="161" width="24.625" style="331" customWidth="true"/>
    <col min="162" max="162" width="29.75" customWidth="true"/>
    <col min="163" max="168" width="7.875" customWidth="true"/>
    <col min="169" max="170" width="1.125" customWidth="true"/>
    <col min="171" max="171" width="24.625" style="331" customWidth="true"/>
    <col min="172" max="172" width="29.75" customWidth="true"/>
    <col min="173" max="178" width="7.875" customWidth="true"/>
    <col min="179" max="180" width="1.125" customWidth="true"/>
    <col min="181" max="181" width="24.625" style="331" customWidth="true"/>
    <col min="182" max="182" width="29.75" customWidth="true"/>
    <col min="183" max="188" width="7.875" customWidth="true"/>
    <col min="189" max="190" width="1.125" customWidth="true"/>
    <col min="191" max="191" width="24.625" style="331" customWidth="true"/>
    <col min="192" max="192" width="29.75" customWidth="true"/>
    <col min="193" max="198" width="7.875" customWidth="true"/>
    <col min="199" max="200" width="1.125" customWidth="true"/>
    <col min="201" max="201" width="24.625" style="331" customWidth="true"/>
    <col min="202" max="202" width="29.75" customWidth="true"/>
    <col min="203" max="208" width="7.875" customWidth="true"/>
    <col min="209" max="210" width="1.125" customWidth="true"/>
    <col min="211" max="211" width="24.625" style="331" customWidth="true"/>
    <col min="212" max="212" width="29.75" customWidth="true"/>
    <col min="213" max="218" width="7.875" customWidth="true"/>
    <col min="219" max="220" width="1.125" customWidth="true"/>
    <col min="221" max="221" width="24.625" style="331" customWidth="true"/>
    <col min="222" max="222" width="29.75" customWidth="true"/>
    <col min="223" max="228" width="7.875" customWidth="true"/>
    <col min="229" max="230" width="1.125" customWidth="true"/>
    <col min="231" max="231" width="24.625" style="331" customWidth="true"/>
    <col min="232" max="232" width="29.75" customWidth="true"/>
    <col min="233" max="238" width="7.875" customWidth="true"/>
    <col min="239" max="240" width="1.125" customWidth="true"/>
  </cols>
  <sheetData>
    <row r="1" ht="15.75" customHeight="true" x14ac:dyDescent="0.25">
      <c r="A1" s="361" t="s">
        <v>22</v>
      </c>
      <c r="B1" s="362" t="str">
        <f>'Water Data'!B1</f>
        <v>EMIS00</v>
      </c>
      <c r="C1" s="604" t="s">
        <v>180</v>
      </c>
      <c r="D1" s="610"/>
      <c r="E1" s="610"/>
      <c r="F1" s="610"/>
      <c r="G1" s="610"/>
      <c r="H1" s="611"/>
      <c r="I1" s="25"/>
      <c r="J1" s="16"/>
      <c r="K1" s="361" t="s">
        <v>22</v>
      </c>
      <c r="L1" s="453" t="str">
        <f>'Water Data'!L1</f>
        <v>EMIS01</v>
      </c>
      <c r="M1" s="604" t="s">
        <v>180</v>
      </c>
      <c r="N1" s="610"/>
      <c r="O1" s="610"/>
      <c r="P1" s="610"/>
      <c r="Q1" s="610"/>
      <c r="R1" s="611"/>
      <c r="S1" s="25"/>
      <c r="T1" s="16"/>
      <c r="U1" s="361" t="s">
        <v>22</v>
      </c>
      <c r="V1" s="453" t="str">
        <f>'Water Data'!V1</f>
        <v>EMIS02</v>
      </c>
      <c r="W1" s="604" t="s">
        <v>180</v>
      </c>
      <c r="X1" s="610"/>
      <c r="Y1" s="610"/>
      <c r="Z1" s="610"/>
      <c r="AA1" s="610"/>
      <c r="AB1" s="611"/>
      <c r="AC1" s="25"/>
      <c r="AD1" s="16"/>
      <c r="AE1" s="361" t="s">
        <v>22</v>
      </c>
      <c r="AF1" s="453" t="str">
        <f>'Water Data'!AF1</f>
        <v>EMIS03</v>
      </c>
      <c r="AG1" s="604" t="s">
        <v>180</v>
      </c>
      <c r="AH1" s="610"/>
      <c r="AI1" s="610"/>
      <c r="AJ1" s="610"/>
      <c r="AK1" s="610"/>
      <c r="AL1" s="611"/>
      <c r="AM1" s="25"/>
      <c r="AN1" s="16"/>
      <c r="AO1" s="361" t="s">
        <v>22</v>
      </c>
      <c r="AP1" s="453" t="str">
        <f>'Water Data'!AP1</f>
        <v>EMIS04</v>
      </c>
      <c r="AQ1" s="604" t="s">
        <v>180</v>
      </c>
      <c r="AR1" s="610"/>
      <c r="AS1" s="610"/>
      <c r="AT1" s="610"/>
      <c r="AU1" s="610"/>
      <c r="AV1" s="611"/>
      <c r="AW1" s="25"/>
      <c r="AX1" s="16"/>
      <c r="AY1" s="361" t="s">
        <v>22</v>
      </c>
      <c r="AZ1" s="453" t="str">
        <f>'Water Data'!AZ1</f>
        <v>EMIS05</v>
      </c>
      <c r="BA1" s="604" t="s">
        <v>180</v>
      </c>
      <c r="BB1" s="610"/>
      <c r="BC1" s="610"/>
      <c r="BD1" s="610"/>
      <c r="BE1" s="610"/>
      <c r="BF1" s="611"/>
      <c r="BG1" s="25"/>
      <c r="BH1" s="16"/>
      <c r="BI1" s="361" t="s">
        <v>22</v>
      </c>
      <c r="BJ1" s="362" t="str">
        <f>'Water Data'!BJ1</f>
        <v>EMIS06</v>
      </c>
      <c r="BK1" s="604" t="str">
        <f>'Water Data'!BK1:BP2</f>
        <v>Ethiopia</v>
      </c>
      <c r="BL1" s="610"/>
      <c r="BM1" s="610"/>
      <c r="BN1" s="610"/>
      <c r="BO1" s="610"/>
      <c r="BP1" s="611"/>
      <c r="BQ1" s="25"/>
      <c r="BR1" s="16"/>
      <c r="BS1" s="361" t="s">
        <v>22</v>
      </c>
      <c r="BT1" s="362" t="str">
        <f>'Water Data'!BT1</f>
        <v>EMIS07</v>
      </c>
      <c r="BU1" s="604" t="str">
        <f>'Water Data'!BU1:BZ2</f>
        <v>Ethiopia</v>
      </c>
      <c r="BV1" s="610"/>
      <c r="BW1" s="610"/>
      <c r="BX1" s="610"/>
      <c r="BY1" s="610"/>
      <c r="BZ1" s="611"/>
      <c r="CA1" s="25"/>
      <c r="CB1" s="16"/>
      <c r="CC1" s="361" t="s">
        <v>22</v>
      </c>
      <c r="CD1" s="448" t="str">
        <f>'Water Data'!CD1</f>
        <v>EMIS08</v>
      </c>
      <c r="CE1" s="604" t="str">
        <f>'Water Data'!CE1:CJ2</f>
        <v>Ethiopia</v>
      </c>
      <c r="CF1" s="610"/>
      <c r="CG1" s="610"/>
      <c r="CH1" s="610"/>
      <c r="CI1" s="610"/>
      <c r="CJ1" s="611"/>
      <c r="CK1" s="25"/>
      <c r="CL1" s="16"/>
      <c r="CM1" s="361" t="s">
        <v>22</v>
      </c>
      <c r="CN1" s="448" t="str">
        <f>'Water Data'!CN1</f>
        <v>EMIS09</v>
      </c>
      <c r="CO1" s="604" t="str">
        <f>'Water Data'!CO1:CT2</f>
        <v>Ethiopia</v>
      </c>
      <c r="CP1" s="604"/>
      <c r="CQ1" s="604"/>
      <c r="CR1" s="604"/>
      <c r="CS1" s="604"/>
      <c r="CT1" s="605"/>
      <c r="CU1" s="25"/>
      <c r="CV1" s="16"/>
      <c r="CW1" s="361" t="s">
        <v>22</v>
      </c>
      <c r="CX1" s="457" t="str">
        <f>'Water Data'!CX1</f>
        <v>EMIS10</v>
      </c>
      <c r="CY1" s="604" t="str">
        <f>'Water Data'!CY1:DD2</f>
        <v>Ethiopia</v>
      </c>
      <c r="CZ1" s="604"/>
      <c r="DA1" s="604"/>
      <c r="DB1" s="604"/>
      <c r="DC1" s="604"/>
      <c r="DD1" s="605"/>
      <c r="DE1" s="25"/>
      <c r="DF1" s="16"/>
      <c r="DG1" s="361" t="s">
        <v>22</v>
      </c>
      <c r="DH1" s="457" t="str">
        <f>'Water Data'!DH1</f>
        <v>UIS10</v>
      </c>
      <c r="DI1" s="604" t="str">
        <f>'Water Data'!DI1:DN2</f>
        <v>Ethiopia</v>
      </c>
      <c r="DJ1" s="604"/>
      <c r="DK1" s="604"/>
      <c r="DL1" s="604"/>
      <c r="DM1" s="604"/>
      <c r="DN1" s="605"/>
      <c r="DO1" s="25"/>
      <c r="DP1" s="16"/>
      <c r="DQ1" s="361" t="s">
        <v>22</v>
      </c>
      <c r="DR1" s="457" t="str">
        <f>'Water Data'!DR1</f>
        <v>EMIS11</v>
      </c>
      <c r="DS1" s="604" t="str">
        <f>'Water Data'!DS1:DX2</f>
        <v>Ethiopia</v>
      </c>
      <c r="DT1" s="604"/>
      <c r="DU1" s="604"/>
      <c r="DV1" s="604"/>
      <c r="DW1" s="604"/>
      <c r="DX1" s="605"/>
      <c r="DY1" s="25"/>
      <c r="DZ1" s="16"/>
      <c r="EA1" s="361" t="s">
        <v>22</v>
      </c>
      <c r="EB1" s="457" t="str">
        <f>'Water Data'!EB1</f>
        <v>UIS11</v>
      </c>
      <c r="EC1" s="604" t="str">
        <f>'Water Data'!EC1:EH2</f>
        <v>Ethiopia</v>
      </c>
      <c r="ED1" s="604"/>
      <c r="EE1" s="604"/>
      <c r="EF1" s="604"/>
      <c r="EG1" s="604"/>
      <c r="EH1" s="605"/>
      <c r="EI1" s="25"/>
      <c r="EJ1" s="16"/>
      <c r="EK1" s="361" t="s">
        <v>22</v>
      </c>
      <c r="EL1" s="457" t="str">
        <f>'Water Data'!EL1</f>
        <v>EMIS12</v>
      </c>
      <c r="EM1" s="604" t="str">
        <f>'Water Data'!EM1:ER2</f>
        <v>Ethiopia</v>
      </c>
      <c r="EN1" s="604"/>
      <c r="EO1" s="604"/>
      <c r="EP1" s="604"/>
      <c r="EQ1" s="604"/>
      <c r="ER1" s="605"/>
      <c r="ES1" s="25"/>
      <c r="ET1" s="16"/>
      <c r="EU1" s="361" t="s">
        <v>22</v>
      </c>
      <c r="EV1" s="457" t="str">
        <f>'Water Data'!EV1</f>
        <v>UIS12</v>
      </c>
      <c r="EW1" s="604" t="str">
        <f>'Water Data'!EW1:FB2</f>
        <v>Ethiopia</v>
      </c>
      <c r="EX1" s="604"/>
      <c r="EY1" s="604"/>
      <c r="EZ1" s="604"/>
      <c r="FA1" s="604"/>
      <c r="FB1" s="605"/>
      <c r="FC1" s="25"/>
      <c r="FD1" s="16"/>
      <c r="FE1" s="361" t="s">
        <v>22</v>
      </c>
      <c r="FF1" s="457" t="str">
        <f>'Water Data'!FF1</f>
        <v>EMIS13</v>
      </c>
      <c r="FG1" s="604" t="str">
        <f>'Water Data'!FG1:FL2</f>
        <v>Ethiopia</v>
      </c>
      <c r="FH1" s="604"/>
      <c r="FI1" s="604"/>
      <c r="FJ1" s="604"/>
      <c r="FK1" s="604"/>
      <c r="FL1" s="605"/>
      <c r="FM1" s="25"/>
      <c r="FN1" s="16"/>
      <c r="FO1" s="361" t="s">
        <v>22</v>
      </c>
      <c r="FP1" s="457" t="str">
        <f>'Water Data'!FP1</f>
        <v>UIS14</v>
      </c>
      <c r="FQ1" s="604" t="str">
        <f>'Water Data'!FQ1:FV2</f>
        <v>Ethiopia</v>
      </c>
      <c r="FR1" s="604"/>
      <c r="FS1" s="604"/>
      <c r="FT1" s="604"/>
      <c r="FU1" s="604"/>
      <c r="FV1" s="605"/>
      <c r="FW1" s="25"/>
      <c r="FX1" s="16"/>
      <c r="FY1" s="361" t="s">
        <v>22</v>
      </c>
      <c r="FZ1" s="457" t="str">
        <f>'Water Data'!FZ1</f>
        <v>EMIS14</v>
      </c>
      <c r="GA1" s="604" t="str">
        <f>'Water Data'!GA1:GF2</f>
        <v>Ethiopia</v>
      </c>
      <c r="GB1" s="604"/>
      <c r="GC1" s="604"/>
      <c r="GD1" s="604"/>
      <c r="GE1" s="604"/>
      <c r="GF1" s="605"/>
      <c r="GG1" s="25"/>
      <c r="GH1" s="16"/>
      <c r="GI1" s="361" t="s">
        <v>22</v>
      </c>
      <c r="GJ1" s="457" t="str">
        <f>'Water Data'!GJ1</f>
        <v>EMIS15</v>
      </c>
      <c r="GK1" s="604" t="str">
        <f>'Water Data'!GK1:GP2</f>
        <v>Ethiopia</v>
      </c>
      <c r="GL1" s="604"/>
      <c r="GM1" s="604"/>
      <c r="GN1" s="604"/>
      <c r="GO1" s="604"/>
      <c r="GP1" s="605"/>
      <c r="GQ1" s="25"/>
      <c r="GR1" s="16"/>
      <c r="GS1" s="361" t="s">
        <v>22</v>
      </c>
      <c r="GT1" s="457" t="str">
        <f>'Water Data'!GT1</f>
        <v>EMIS16</v>
      </c>
      <c r="GU1" s="604" t="str">
        <f>'Water Data'!GU1:GZ2</f>
        <v>Ethiopia</v>
      </c>
      <c r="GV1" s="604"/>
      <c r="GW1" s="604"/>
      <c r="GX1" s="604"/>
      <c r="GY1" s="604"/>
      <c r="GZ1" s="605"/>
      <c r="HA1" s="25"/>
      <c r="HB1" s="16"/>
    </row>
    <row r="2" x14ac:dyDescent="0.25">
      <c r="A2" s="363" t="str">
        <f>'Water Data'!A2</f>
        <v>Education Statistics Annual Abstract 1992 E.C. / 1999-2000</v>
      </c>
      <c r="B2" s="364"/>
      <c r="C2" s="612"/>
      <c r="D2" s="612"/>
      <c r="E2" s="612"/>
      <c r="F2" s="612"/>
      <c r="G2" s="612"/>
      <c r="H2" s="613"/>
      <c r="I2" s="11"/>
      <c r="J2" s="17"/>
      <c r="K2" s="363" t="str">
        <f>'Water Data'!K2</f>
        <v>Education Statistics Annual Abstract 1993 E.C. / 2000-2001</v>
      </c>
      <c r="L2" s="364"/>
      <c r="M2" s="612"/>
      <c r="N2" s="612"/>
      <c r="O2" s="612"/>
      <c r="P2" s="612"/>
      <c r="Q2" s="612"/>
      <c r="R2" s="613"/>
      <c r="S2" s="11"/>
      <c r="T2" s="17"/>
      <c r="U2" s="363" t="str">
        <f>'Water Data'!U2</f>
        <v>Education Statistics Annual Abstract 1994 E.C. / 2001-2002</v>
      </c>
      <c r="V2" s="364"/>
      <c r="W2" s="612"/>
      <c r="X2" s="612"/>
      <c r="Y2" s="612"/>
      <c r="Z2" s="612"/>
      <c r="AA2" s="612"/>
      <c r="AB2" s="613"/>
      <c r="AC2" s="11"/>
      <c r="AD2" s="17"/>
      <c r="AE2" s="363" t="str">
        <f>'Water Data'!AE2</f>
        <v>Education Statistics Annual Abstract 1995 E.C. / 2002-2003</v>
      </c>
      <c r="AF2" s="364"/>
      <c r="AG2" s="612"/>
      <c r="AH2" s="612"/>
      <c r="AI2" s="612"/>
      <c r="AJ2" s="612"/>
      <c r="AK2" s="612"/>
      <c r="AL2" s="613"/>
      <c r="AM2" s="11"/>
      <c r="AN2" s="17"/>
      <c r="AO2" s="363" t="str">
        <f>'Water Data'!AO2</f>
        <v>Education Statistics Annual Abstract 1996 E.C. / 2003-2004</v>
      </c>
      <c r="AP2" s="364"/>
      <c r="AQ2" s="612"/>
      <c r="AR2" s="612"/>
      <c r="AS2" s="612"/>
      <c r="AT2" s="612"/>
      <c r="AU2" s="612"/>
      <c r="AV2" s="613"/>
      <c r="AW2" s="11"/>
      <c r="AX2" s="17"/>
      <c r="AY2" s="363" t="str">
        <f>'Water Data'!AY2</f>
        <v>Education Statistics Annual Abstract 1997 E.C. / 2004-2005</v>
      </c>
      <c r="AZ2" s="364"/>
      <c r="BA2" s="612"/>
      <c r="BB2" s="612"/>
      <c r="BC2" s="612"/>
      <c r="BD2" s="612"/>
      <c r="BE2" s="612"/>
      <c r="BF2" s="613"/>
      <c r="BG2" s="11"/>
      <c r="BH2" s="17"/>
      <c r="BI2" s="363" t="str">
        <f>'Water Data'!BI2</f>
        <v>Education Statistics Annual Abstract 1998 E.C. / 2005-2006</v>
      </c>
      <c r="BJ2" s="364"/>
      <c r="BK2" s="612"/>
      <c r="BL2" s="612"/>
      <c r="BM2" s="612"/>
      <c r="BN2" s="612"/>
      <c r="BO2" s="612"/>
      <c r="BP2" s="613"/>
      <c r="BQ2" s="11"/>
      <c r="BR2" s="17"/>
      <c r="BS2" s="363" t="str">
        <f>'Water Data'!BS2</f>
        <v>Education Statistics Annual Abstract 1999 E.C. / 2006-2007</v>
      </c>
      <c r="BT2" s="364"/>
      <c r="BU2" s="612"/>
      <c r="BV2" s="612"/>
      <c r="BW2" s="612"/>
      <c r="BX2" s="612"/>
      <c r="BY2" s="612"/>
      <c r="BZ2" s="613"/>
      <c r="CA2" s="11"/>
      <c r="CB2" s="17"/>
      <c r="CC2" s="363" t="str">
        <f>'Water Data'!CC2</f>
        <v>Education Statistics Annual Abstract 2000 E.C. / 2007-2008</v>
      </c>
      <c r="CD2" s="364"/>
      <c r="CE2" s="612"/>
      <c r="CF2" s="612"/>
      <c r="CG2" s="612"/>
      <c r="CH2" s="612"/>
      <c r="CI2" s="612"/>
      <c r="CJ2" s="613"/>
      <c r="CK2" s="11"/>
      <c r="CL2" s="17"/>
      <c r="CM2" s="363" t="str">
        <f>'Water Data'!CM2</f>
        <v>Education Statistics Annual Abstract 2001 E.C. / 2008-2009</v>
      </c>
      <c r="CN2" s="364"/>
      <c r="CO2" s="606"/>
      <c r="CP2" s="606"/>
      <c r="CQ2" s="606"/>
      <c r="CR2" s="606"/>
      <c r="CS2" s="606"/>
      <c r="CT2" s="607"/>
      <c r="CU2" s="11"/>
      <c r="CV2" s="17"/>
      <c r="CW2" s="363" t="str">
        <f>'Water Data'!CW2</f>
        <v>Education Statistics Annual Abstract 2002 E.C. / 2009-2010</v>
      </c>
      <c r="CX2" s="364"/>
      <c r="CY2" s="606"/>
      <c r="CZ2" s="606"/>
      <c r="DA2" s="606"/>
      <c r="DB2" s="606"/>
      <c r="DC2" s="606"/>
      <c r="DD2" s="607"/>
      <c r="DE2" s="11"/>
      <c r="DF2" s="17"/>
      <c r="DG2" s="363" t="str">
        <f>'Water Data'!DG2</f>
        <v>UNESCO UIS (http://data.uis.unesco.org/)</v>
      </c>
      <c r="DH2" s="364"/>
      <c r="DI2" s="606"/>
      <c r="DJ2" s="606"/>
      <c r="DK2" s="606"/>
      <c r="DL2" s="606"/>
      <c r="DM2" s="606"/>
      <c r="DN2" s="607"/>
      <c r="DO2" s="11"/>
      <c r="DP2" s="17"/>
      <c r="DQ2" s="363" t="str">
        <f>'Water Data'!DQ2</f>
        <v>MoE Education Statistics Annual Abstract 2003 E.C / 2010-2011  G.C</v>
      </c>
      <c r="DR2" s="364"/>
      <c r="DS2" s="606"/>
      <c r="DT2" s="606"/>
      <c r="DU2" s="606"/>
      <c r="DV2" s="606"/>
      <c r="DW2" s="606"/>
      <c r="DX2" s="607"/>
      <c r="DY2" s="11"/>
      <c r="DZ2" s="17"/>
      <c r="EA2" s="363" t="str">
        <f>'Water Data'!EA2</f>
        <v>UNESCO UIS (http://data.uis.unesco.org/)</v>
      </c>
      <c r="EB2" s="364"/>
      <c r="EC2" s="606"/>
      <c r="ED2" s="606"/>
      <c r="EE2" s="606"/>
      <c r="EF2" s="606"/>
      <c r="EG2" s="606"/>
      <c r="EH2" s="607"/>
      <c r="EI2" s="11"/>
      <c r="EJ2" s="17"/>
      <c r="EK2" s="363" t="str">
        <f>'Water Data'!EK2</f>
        <v>MoE Education Statistics Annual Abstract 2004 E.C / 2011-12 G.C</v>
      </c>
      <c r="EL2" s="364"/>
      <c r="EM2" s="606"/>
      <c r="EN2" s="606"/>
      <c r="EO2" s="606"/>
      <c r="EP2" s="606"/>
      <c r="EQ2" s="606"/>
      <c r="ER2" s="607"/>
      <c r="ES2" s="11"/>
      <c r="ET2" s="17"/>
      <c r="EU2" s="363" t="str">
        <f>'Water Data'!EU2</f>
        <v>UNESCO UIS (http://data.uis.unesco.org/)</v>
      </c>
      <c r="EV2" s="364"/>
      <c r="EW2" s="606"/>
      <c r="EX2" s="606"/>
      <c r="EY2" s="606"/>
      <c r="EZ2" s="606"/>
      <c r="FA2" s="606"/>
      <c r="FB2" s="607"/>
      <c r="FC2" s="11"/>
      <c r="FD2" s="17"/>
      <c r="FE2" s="363" t="str">
        <f>'Water Data'!FE2</f>
        <v>MoE Education Statistics Annual Abstract 2005 E.C / 2012-13 G.C</v>
      </c>
      <c r="FF2" s="364"/>
      <c r="FG2" s="606"/>
      <c r="FH2" s="606"/>
      <c r="FI2" s="606"/>
      <c r="FJ2" s="606"/>
      <c r="FK2" s="606"/>
      <c r="FL2" s="607"/>
      <c r="FM2" s="11"/>
      <c r="FN2" s="17"/>
      <c r="FO2" s="363" t="str">
        <f>'Water Data'!FO2</f>
        <v>UNESCO UIS (http://data.uis.unesco.org/)</v>
      </c>
      <c r="FP2" s="364"/>
      <c r="FQ2" s="606"/>
      <c r="FR2" s="606"/>
      <c r="FS2" s="606"/>
      <c r="FT2" s="606"/>
      <c r="FU2" s="606"/>
      <c r="FV2" s="607"/>
      <c r="FW2" s="11"/>
      <c r="FX2" s="17"/>
      <c r="FY2" s="363" t="str">
        <f>'Water Data'!FY2</f>
        <v>MoE Education Statistics Annual Abstract 2006 E.C / 2013-14 G.C</v>
      </c>
      <c r="FZ2" s="364"/>
      <c r="GA2" s="606"/>
      <c r="GB2" s="606"/>
      <c r="GC2" s="606"/>
      <c r="GD2" s="606"/>
      <c r="GE2" s="606"/>
      <c r="GF2" s="607"/>
      <c r="GG2" s="11"/>
      <c r="GH2" s="17"/>
      <c r="GI2" s="363" t="str">
        <f>'Water Data'!GI2</f>
        <v>MoE Education Statistics Annual Abstract 2007 E.C / 2014-15 G.C</v>
      </c>
      <c r="GJ2" s="364"/>
      <c r="GK2" s="606"/>
      <c r="GL2" s="606"/>
      <c r="GM2" s="606"/>
      <c r="GN2" s="606"/>
      <c r="GO2" s="606"/>
      <c r="GP2" s="607"/>
      <c r="GQ2" s="11"/>
      <c r="GR2" s="17"/>
      <c r="GS2" s="363" t="str">
        <f>'Water Data'!GS2</f>
        <v>MoE Education Statistics Annual Abstract 2008 E.C / 2015-16 G.C</v>
      </c>
      <c r="GT2" s="364"/>
      <c r="GU2" s="606"/>
      <c r="GV2" s="606"/>
      <c r="GW2" s="606"/>
      <c r="GX2" s="606"/>
      <c r="GY2" s="606"/>
      <c r="GZ2" s="607"/>
      <c r="HA2" s="11"/>
      <c r="HB2" s="17"/>
    </row>
    <row r="3" x14ac:dyDescent="0.25">
      <c r="A3" s="365" t="str">
        <f>'Water Data'!A3</f>
        <v>EMIS</v>
      </c>
      <c r="B3" s="366"/>
      <c r="C3" s="608">
        <f>'Water Data'!C3:H3</f>
        <v>2000</v>
      </c>
      <c r="D3" s="614"/>
      <c r="E3" s="614"/>
      <c r="F3" s="614"/>
      <c r="G3" s="614"/>
      <c r="H3" s="615"/>
      <c r="I3" s="11"/>
      <c r="J3" s="17"/>
      <c r="K3" s="365" t="str">
        <f>'Water Data'!K3</f>
        <v>EMIS</v>
      </c>
      <c r="L3" s="366"/>
      <c r="M3" s="608">
        <f>'Water Data'!M3:R3</f>
        <v>2001</v>
      </c>
      <c r="N3" s="614"/>
      <c r="O3" s="614"/>
      <c r="P3" s="614"/>
      <c r="Q3" s="614"/>
      <c r="R3" s="615"/>
      <c r="S3" s="11"/>
      <c r="T3" s="17"/>
      <c r="U3" s="365" t="str">
        <f>'Water Data'!U3</f>
        <v>EMIS</v>
      </c>
      <c r="V3" s="366"/>
      <c r="W3" s="608">
        <f>'Water Data'!W3:AB3</f>
        <v>2002</v>
      </c>
      <c r="X3" s="614"/>
      <c r="Y3" s="614"/>
      <c r="Z3" s="614"/>
      <c r="AA3" s="614"/>
      <c r="AB3" s="615"/>
      <c r="AC3" s="11"/>
      <c r="AD3" s="17"/>
      <c r="AE3" s="365" t="str">
        <f>'Water Data'!AE3</f>
        <v>EMIS</v>
      </c>
      <c r="AF3" s="366"/>
      <c r="AG3" s="608">
        <f>'Water Data'!AG3:AL3</f>
        <v>2003</v>
      </c>
      <c r="AH3" s="614"/>
      <c r="AI3" s="614"/>
      <c r="AJ3" s="614"/>
      <c r="AK3" s="614"/>
      <c r="AL3" s="615"/>
      <c r="AM3" s="11"/>
      <c r="AN3" s="17"/>
      <c r="AO3" s="365" t="str">
        <f>'Water Data'!AO3</f>
        <v>EMIS</v>
      </c>
      <c r="AP3" s="366"/>
      <c r="AQ3" s="608">
        <f>'Water Data'!AQ3:AV3</f>
        <v>2004</v>
      </c>
      <c r="AR3" s="614"/>
      <c r="AS3" s="614"/>
      <c r="AT3" s="614"/>
      <c r="AU3" s="614"/>
      <c r="AV3" s="615"/>
      <c r="AW3" s="11"/>
      <c r="AX3" s="17"/>
      <c r="AY3" s="365" t="str">
        <f>'Water Data'!AY3</f>
        <v>EMIS</v>
      </c>
      <c r="AZ3" s="366"/>
      <c r="BA3" s="608">
        <f>'Water Data'!BA3:BF3</f>
        <v>2005</v>
      </c>
      <c r="BB3" s="614"/>
      <c r="BC3" s="614"/>
      <c r="BD3" s="614"/>
      <c r="BE3" s="614"/>
      <c r="BF3" s="615"/>
      <c r="BG3" s="11"/>
      <c r="BH3" s="17"/>
      <c r="BI3" s="365" t="str">
        <f>'Water Data'!BI3</f>
        <v>EMIS</v>
      </c>
      <c r="BJ3" s="366"/>
      <c r="BK3" s="608">
        <f>'Water Data'!BK3:BP3</f>
        <v>2006</v>
      </c>
      <c r="BL3" s="614"/>
      <c r="BM3" s="614"/>
      <c r="BN3" s="614"/>
      <c r="BO3" s="614"/>
      <c r="BP3" s="615"/>
      <c r="BQ3" s="11"/>
      <c r="BR3" s="17"/>
      <c r="BS3" s="365" t="str">
        <f>'Water Data'!BS3</f>
        <v>EMIS</v>
      </c>
      <c r="BT3" s="366"/>
      <c r="BU3" s="608">
        <f>'Water Data'!BU3:BZ3</f>
        <v>2007</v>
      </c>
      <c r="BV3" s="614"/>
      <c r="BW3" s="614"/>
      <c r="BX3" s="614"/>
      <c r="BY3" s="614"/>
      <c r="BZ3" s="615"/>
      <c r="CA3" s="11"/>
      <c r="CB3" s="17"/>
      <c r="CC3" s="365" t="str">
        <f>'Water Data'!CC3</f>
        <v>EMIS</v>
      </c>
      <c r="CD3" s="366"/>
      <c r="CE3" s="608">
        <f>'Water Data'!CE3:CJ3</f>
        <v>2008</v>
      </c>
      <c r="CF3" s="614"/>
      <c r="CG3" s="614"/>
      <c r="CH3" s="614"/>
      <c r="CI3" s="614"/>
      <c r="CJ3" s="615"/>
      <c r="CK3" s="11"/>
      <c r="CL3" s="17"/>
      <c r="CM3" s="365" t="str">
        <f>'Water Data'!CM3</f>
        <v>EMIS</v>
      </c>
      <c r="CN3" s="366"/>
      <c r="CO3" s="608">
        <f>'Water Data'!CO3:CT3</f>
        <v>2009</v>
      </c>
      <c r="CP3" s="608"/>
      <c r="CQ3" s="608"/>
      <c r="CR3" s="608"/>
      <c r="CS3" s="608"/>
      <c r="CT3" s="609"/>
      <c r="CU3" s="11"/>
      <c r="CV3" s="17"/>
      <c r="CW3" s="365" t="str">
        <f>'Water Data'!CW3</f>
        <v>EMIS</v>
      </c>
      <c r="CX3" s="366"/>
      <c r="CY3" s="608">
        <f>'Water Data'!CY3:DD3</f>
        <v>2010</v>
      </c>
      <c r="CZ3" s="608"/>
      <c r="DA3" s="608"/>
      <c r="DB3" s="608"/>
      <c r="DC3" s="608"/>
      <c r="DD3" s="609"/>
      <c r="DE3" s="11"/>
      <c r="DF3" s="17"/>
      <c r="DG3" s="365" t="str">
        <f>'Water Data'!DG3</f>
        <v>Other</v>
      </c>
      <c r="DH3" s="366"/>
      <c r="DI3" s="608">
        <f>'Water Data'!DI3:DN3</f>
        <v>2010</v>
      </c>
      <c r="DJ3" s="608"/>
      <c r="DK3" s="608"/>
      <c r="DL3" s="608"/>
      <c r="DM3" s="608"/>
      <c r="DN3" s="609"/>
      <c r="DO3" s="11"/>
      <c r="DP3" s="17"/>
      <c r="DQ3" s="365" t="str">
        <f>'Water Data'!DQ3</f>
        <v>EMIS</v>
      </c>
      <c r="DR3" s="366"/>
      <c r="DS3" s="608">
        <f>'Water Data'!DS3:DX3</f>
        <v>2011</v>
      </c>
      <c r="DT3" s="608"/>
      <c r="DU3" s="608"/>
      <c r="DV3" s="608"/>
      <c r="DW3" s="608"/>
      <c r="DX3" s="609"/>
      <c r="DY3" s="11"/>
      <c r="DZ3" s="17"/>
      <c r="EA3" s="365" t="str">
        <f>'Water Data'!EA3</f>
        <v>Other</v>
      </c>
      <c r="EB3" s="366"/>
      <c r="EC3" s="608">
        <f>'Water Data'!EC3:EH3</f>
        <v>2011</v>
      </c>
      <c r="ED3" s="608"/>
      <c r="EE3" s="608"/>
      <c r="EF3" s="608"/>
      <c r="EG3" s="608"/>
      <c r="EH3" s="609"/>
      <c r="EI3" s="11"/>
      <c r="EJ3" s="17"/>
      <c r="EK3" s="365" t="str">
        <f>'Water Data'!EK3</f>
        <v>EMIS</v>
      </c>
      <c r="EL3" s="366"/>
      <c r="EM3" s="608">
        <f>'Water Data'!EM3:ER3</f>
        <v>2012</v>
      </c>
      <c r="EN3" s="608"/>
      <c r="EO3" s="608"/>
      <c r="EP3" s="608"/>
      <c r="EQ3" s="608"/>
      <c r="ER3" s="609"/>
      <c r="ES3" s="11"/>
      <c r="ET3" s="17"/>
      <c r="EU3" s="365" t="str">
        <f>'Water Data'!EU3</f>
        <v>Other</v>
      </c>
      <c r="EV3" s="366"/>
      <c r="EW3" s="608">
        <f>'Water Data'!EW3:FB3</f>
        <v>2012</v>
      </c>
      <c r="EX3" s="608"/>
      <c r="EY3" s="608"/>
      <c r="EZ3" s="608"/>
      <c r="FA3" s="608"/>
      <c r="FB3" s="609"/>
      <c r="FC3" s="11"/>
      <c r="FD3" s="17"/>
      <c r="FE3" s="365" t="str">
        <f>'Water Data'!FE3</f>
        <v>EMIS</v>
      </c>
      <c r="FF3" s="366"/>
      <c r="FG3" s="608">
        <f>'Water Data'!FG3:FL3</f>
        <v>2013</v>
      </c>
      <c r="FH3" s="608"/>
      <c r="FI3" s="608"/>
      <c r="FJ3" s="608"/>
      <c r="FK3" s="608"/>
      <c r="FL3" s="609"/>
      <c r="FM3" s="11"/>
      <c r="FN3" s="17"/>
      <c r="FO3" s="365" t="str">
        <f>'Water Data'!FO3</f>
        <v>Other</v>
      </c>
      <c r="FP3" s="366"/>
      <c r="FQ3" s="608">
        <f>'Water Data'!FQ3:FV3</f>
        <v>2014</v>
      </c>
      <c r="FR3" s="608"/>
      <c r="FS3" s="608"/>
      <c r="FT3" s="608"/>
      <c r="FU3" s="608"/>
      <c r="FV3" s="609"/>
      <c r="FW3" s="11"/>
      <c r="FX3" s="17"/>
      <c r="FY3" s="365" t="str">
        <f>'Water Data'!FY3</f>
        <v>EMIS</v>
      </c>
      <c r="FZ3" s="366"/>
      <c r="GA3" s="608">
        <f>'Water Data'!GA3:GF3</f>
        <v>2014</v>
      </c>
      <c r="GB3" s="608"/>
      <c r="GC3" s="608"/>
      <c r="GD3" s="608"/>
      <c r="GE3" s="608"/>
      <c r="GF3" s="609"/>
      <c r="GG3" s="11"/>
      <c r="GH3" s="17"/>
      <c r="GI3" s="365" t="str">
        <f>'Water Data'!GI3</f>
        <v>EMIS</v>
      </c>
      <c r="GJ3" s="366"/>
      <c r="GK3" s="608">
        <f>'Water Data'!GK3:GP3</f>
        <v>2015</v>
      </c>
      <c r="GL3" s="608"/>
      <c r="GM3" s="608"/>
      <c r="GN3" s="608"/>
      <c r="GO3" s="608"/>
      <c r="GP3" s="609"/>
      <c r="GQ3" s="11"/>
      <c r="GR3" s="17"/>
      <c r="GS3" s="365" t="str">
        <f>'Water Data'!GS3</f>
        <v>EMIS</v>
      </c>
      <c r="GT3" s="366"/>
      <c r="GU3" s="608">
        <f>'Water Data'!GU3:GZ3</f>
        <v>2016</v>
      </c>
      <c r="GV3" s="608"/>
      <c r="GW3" s="608"/>
      <c r="GX3" s="608"/>
      <c r="GY3" s="608"/>
      <c r="GZ3" s="609"/>
      <c r="HA3" s="11"/>
      <c r="HB3" s="17"/>
    </row>
    <row r="4" s="4" customFormat="true" ht="18" customHeight="true" x14ac:dyDescent="0.25">
      <c r="A4" s="367" t="s">
        <v>226</v>
      </c>
      <c r="B4" s="368" t="s">
        <v>57</v>
      </c>
      <c r="C4" s="369" t="s">
        <v>7</v>
      </c>
      <c r="D4" s="370" t="s">
        <v>1</v>
      </c>
      <c r="E4" s="370" t="s">
        <v>2</v>
      </c>
      <c r="F4" s="370" t="s">
        <v>16</v>
      </c>
      <c r="G4" s="370" t="s">
        <v>17</v>
      </c>
      <c r="H4" s="371" t="s">
        <v>18</v>
      </c>
      <c r="I4" s="26"/>
      <c r="J4" s="18"/>
      <c r="K4" s="367" t="s">
        <v>226</v>
      </c>
      <c r="L4" s="368" t="s">
        <v>57</v>
      </c>
      <c r="M4" s="369" t="s">
        <v>7</v>
      </c>
      <c r="N4" s="370" t="s">
        <v>1</v>
      </c>
      <c r="O4" s="370" t="s">
        <v>2</v>
      </c>
      <c r="P4" s="370" t="s">
        <v>16</v>
      </c>
      <c r="Q4" s="370" t="s">
        <v>17</v>
      </c>
      <c r="R4" s="371" t="s">
        <v>18</v>
      </c>
      <c r="S4" s="26"/>
      <c r="T4" s="18"/>
      <c r="U4" s="367" t="s">
        <v>226</v>
      </c>
      <c r="V4" s="368" t="s">
        <v>57</v>
      </c>
      <c r="W4" s="369" t="s">
        <v>7</v>
      </c>
      <c r="X4" s="370" t="s">
        <v>1</v>
      </c>
      <c r="Y4" s="370" t="s">
        <v>2</v>
      </c>
      <c r="Z4" s="370" t="s">
        <v>16</v>
      </c>
      <c r="AA4" s="370" t="s">
        <v>17</v>
      </c>
      <c r="AB4" s="371" t="s">
        <v>18</v>
      </c>
      <c r="AC4" s="26"/>
      <c r="AD4" s="18"/>
      <c r="AE4" s="367" t="s">
        <v>226</v>
      </c>
      <c r="AF4" s="368" t="s">
        <v>57</v>
      </c>
      <c r="AG4" s="369" t="s">
        <v>7</v>
      </c>
      <c r="AH4" s="370" t="s">
        <v>1</v>
      </c>
      <c r="AI4" s="370" t="s">
        <v>2</v>
      </c>
      <c r="AJ4" s="370" t="s">
        <v>16</v>
      </c>
      <c r="AK4" s="370" t="s">
        <v>17</v>
      </c>
      <c r="AL4" s="371" t="s">
        <v>18</v>
      </c>
      <c r="AM4" s="26"/>
      <c r="AN4" s="18"/>
      <c r="AO4" s="367" t="s">
        <v>226</v>
      </c>
      <c r="AP4" s="368" t="s">
        <v>57</v>
      </c>
      <c r="AQ4" s="369" t="s">
        <v>7</v>
      </c>
      <c r="AR4" s="370" t="s">
        <v>1</v>
      </c>
      <c r="AS4" s="370" t="s">
        <v>2</v>
      </c>
      <c r="AT4" s="370" t="s">
        <v>16</v>
      </c>
      <c r="AU4" s="370" t="s">
        <v>17</v>
      </c>
      <c r="AV4" s="371" t="s">
        <v>18</v>
      </c>
      <c r="AW4" s="26"/>
      <c r="AX4" s="18"/>
      <c r="AY4" s="367" t="s">
        <v>226</v>
      </c>
      <c r="AZ4" s="372" t="s">
        <v>57</v>
      </c>
      <c r="BA4" s="369" t="s">
        <v>7</v>
      </c>
      <c r="BB4" s="370" t="s">
        <v>1</v>
      </c>
      <c r="BC4" s="370" t="s">
        <v>2</v>
      </c>
      <c r="BD4" s="370" t="s">
        <v>16</v>
      </c>
      <c r="BE4" s="370" t="s">
        <v>17</v>
      </c>
      <c r="BF4" s="371" t="s">
        <v>18</v>
      </c>
      <c r="BG4" s="26"/>
      <c r="BH4" s="18"/>
      <c r="BI4" s="367" t="s">
        <v>226</v>
      </c>
      <c r="BJ4" s="368" t="s">
        <v>57</v>
      </c>
      <c r="BK4" s="369" t="s">
        <v>7</v>
      </c>
      <c r="BL4" s="370" t="s">
        <v>1</v>
      </c>
      <c r="BM4" s="370" t="s">
        <v>2</v>
      </c>
      <c r="BN4" s="370" t="s">
        <v>16</v>
      </c>
      <c r="BO4" s="370" t="s">
        <v>17</v>
      </c>
      <c r="BP4" s="371" t="s">
        <v>18</v>
      </c>
      <c r="BQ4" s="26"/>
      <c r="BR4" s="18"/>
      <c r="BS4" s="367" t="s">
        <v>226</v>
      </c>
      <c r="BT4" s="368" t="s">
        <v>57</v>
      </c>
      <c r="BU4" s="369" t="s">
        <v>7</v>
      </c>
      <c r="BV4" s="370" t="s">
        <v>1</v>
      </c>
      <c r="BW4" s="370" t="s">
        <v>2</v>
      </c>
      <c r="BX4" s="370" t="s">
        <v>16</v>
      </c>
      <c r="BY4" s="370" t="s">
        <v>17</v>
      </c>
      <c r="BZ4" s="371" t="s">
        <v>18</v>
      </c>
      <c r="CA4" s="26"/>
      <c r="CB4" s="18"/>
      <c r="CC4" s="367" t="s">
        <v>226</v>
      </c>
      <c r="CD4" s="368" t="s">
        <v>57</v>
      </c>
      <c r="CE4" s="369" t="s">
        <v>7</v>
      </c>
      <c r="CF4" s="370" t="s">
        <v>1</v>
      </c>
      <c r="CG4" s="370" t="s">
        <v>2</v>
      </c>
      <c r="CH4" s="370" t="s">
        <v>16</v>
      </c>
      <c r="CI4" s="370" t="s">
        <v>17</v>
      </c>
      <c r="CJ4" s="371" t="s">
        <v>18</v>
      </c>
      <c r="CK4" s="26"/>
      <c r="CL4" s="18"/>
      <c r="CM4" s="367" t="s">
        <v>226</v>
      </c>
      <c r="CN4" s="368" t="s">
        <v>57</v>
      </c>
      <c r="CO4" s="369" t="s">
        <v>7</v>
      </c>
      <c r="CP4" s="370" t="s">
        <v>1</v>
      </c>
      <c r="CQ4" s="370" t="s">
        <v>2</v>
      </c>
      <c r="CR4" s="370" t="s">
        <v>16</v>
      </c>
      <c r="CS4" s="370" t="s">
        <v>17</v>
      </c>
      <c r="CT4" s="371" t="s">
        <v>18</v>
      </c>
      <c r="CU4" s="26"/>
      <c r="CV4" s="18"/>
      <c r="CW4" s="367" t="s">
        <v>226</v>
      </c>
      <c r="CX4" s="368" t="s">
        <v>57</v>
      </c>
      <c r="CY4" s="369" t="s">
        <v>7</v>
      </c>
      <c r="CZ4" s="370" t="s">
        <v>1</v>
      </c>
      <c r="DA4" s="370" t="s">
        <v>2</v>
      </c>
      <c r="DB4" s="370" t="s">
        <v>16</v>
      </c>
      <c r="DC4" s="370" t="s">
        <v>17</v>
      </c>
      <c r="DD4" s="371" t="s">
        <v>18</v>
      </c>
      <c r="DE4" s="26"/>
      <c r="DF4" s="18"/>
      <c r="DG4" s="367" t="s">
        <v>226</v>
      </c>
      <c r="DH4" s="368" t="s">
        <v>57</v>
      </c>
      <c r="DI4" s="369" t="s">
        <v>7</v>
      </c>
      <c r="DJ4" s="370" t="s">
        <v>1</v>
      </c>
      <c r="DK4" s="370" t="s">
        <v>2</v>
      </c>
      <c r="DL4" s="370" t="s">
        <v>16</v>
      </c>
      <c r="DM4" s="370" t="s">
        <v>17</v>
      </c>
      <c r="DN4" s="371" t="s">
        <v>18</v>
      </c>
      <c r="DO4" s="26"/>
      <c r="DP4" s="18"/>
      <c r="DQ4" s="367" t="s">
        <v>226</v>
      </c>
      <c r="DR4" s="368" t="s">
        <v>57</v>
      </c>
      <c r="DS4" s="369" t="s">
        <v>7</v>
      </c>
      <c r="DT4" s="370" t="s">
        <v>1</v>
      </c>
      <c r="DU4" s="370" t="s">
        <v>2</v>
      </c>
      <c r="DV4" s="370" t="s">
        <v>16</v>
      </c>
      <c r="DW4" s="370" t="s">
        <v>17</v>
      </c>
      <c r="DX4" s="371" t="s">
        <v>18</v>
      </c>
      <c r="DY4" s="26"/>
      <c r="DZ4" s="18"/>
      <c r="EA4" s="367" t="s">
        <v>226</v>
      </c>
      <c r="EB4" s="368" t="s">
        <v>57</v>
      </c>
      <c r="EC4" s="369" t="s">
        <v>7</v>
      </c>
      <c r="ED4" s="370" t="s">
        <v>1</v>
      </c>
      <c r="EE4" s="370" t="s">
        <v>2</v>
      </c>
      <c r="EF4" s="370" t="s">
        <v>16</v>
      </c>
      <c r="EG4" s="370" t="s">
        <v>17</v>
      </c>
      <c r="EH4" s="371" t="s">
        <v>18</v>
      </c>
      <c r="EI4" s="26"/>
      <c r="EJ4" s="18"/>
      <c r="EK4" s="367" t="s">
        <v>226</v>
      </c>
      <c r="EL4" s="368" t="s">
        <v>57</v>
      </c>
      <c r="EM4" s="369" t="s">
        <v>7</v>
      </c>
      <c r="EN4" s="370" t="s">
        <v>1</v>
      </c>
      <c r="EO4" s="370" t="s">
        <v>2</v>
      </c>
      <c r="EP4" s="370" t="s">
        <v>16</v>
      </c>
      <c r="EQ4" s="370" t="s">
        <v>17</v>
      </c>
      <c r="ER4" s="371" t="s">
        <v>18</v>
      </c>
      <c r="ES4" s="26"/>
      <c r="ET4" s="18"/>
      <c r="EU4" s="367" t="s">
        <v>226</v>
      </c>
      <c r="EV4" s="368" t="s">
        <v>57</v>
      </c>
      <c r="EW4" s="369" t="s">
        <v>7</v>
      </c>
      <c r="EX4" s="370" t="s">
        <v>1</v>
      </c>
      <c r="EY4" s="370" t="s">
        <v>2</v>
      </c>
      <c r="EZ4" s="370" t="s">
        <v>16</v>
      </c>
      <c r="FA4" s="370" t="s">
        <v>17</v>
      </c>
      <c r="FB4" s="371" t="s">
        <v>18</v>
      </c>
      <c r="FC4" s="26"/>
      <c r="FD4" s="18"/>
      <c r="FE4" s="367" t="s">
        <v>226</v>
      </c>
      <c r="FF4" s="372" t="s">
        <v>57</v>
      </c>
      <c r="FG4" s="369" t="s">
        <v>7</v>
      </c>
      <c r="FH4" s="370" t="s">
        <v>1</v>
      </c>
      <c r="FI4" s="370" t="s">
        <v>2</v>
      </c>
      <c r="FJ4" s="370" t="s">
        <v>16</v>
      </c>
      <c r="FK4" s="370" t="s">
        <v>17</v>
      </c>
      <c r="FL4" s="371" t="s">
        <v>18</v>
      </c>
      <c r="FM4" s="26"/>
      <c r="FN4" s="18"/>
      <c r="FO4" s="367" t="s">
        <v>226</v>
      </c>
      <c r="FP4" s="368" t="s">
        <v>57</v>
      </c>
      <c r="FQ4" s="369" t="s">
        <v>7</v>
      </c>
      <c r="FR4" s="370" t="s">
        <v>1</v>
      </c>
      <c r="FS4" s="370" t="s">
        <v>2</v>
      </c>
      <c r="FT4" s="370" t="s">
        <v>16</v>
      </c>
      <c r="FU4" s="370" t="s">
        <v>17</v>
      </c>
      <c r="FV4" s="371" t="s">
        <v>18</v>
      </c>
      <c r="FW4" s="26"/>
      <c r="FX4" s="18"/>
      <c r="FY4" s="367" t="s">
        <v>226</v>
      </c>
      <c r="FZ4" s="368" t="s">
        <v>57</v>
      </c>
      <c r="GA4" s="369" t="s">
        <v>7</v>
      </c>
      <c r="GB4" s="370" t="s">
        <v>1</v>
      </c>
      <c r="GC4" s="370" t="s">
        <v>2</v>
      </c>
      <c r="GD4" s="370" t="s">
        <v>16</v>
      </c>
      <c r="GE4" s="370" t="s">
        <v>17</v>
      </c>
      <c r="GF4" s="371" t="s">
        <v>18</v>
      </c>
      <c r="GG4" s="26"/>
      <c r="GH4" s="18"/>
      <c r="GI4" s="367" t="s">
        <v>226</v>
      </c>
      <c r="GJ4" s="368" t="s">
        <v>57</v>
      </c>
      <c r="GK4" s="369" t="s">
        <v>7</v>
      </c>
      <c r="GL4" s="370" t="s">
        <v>1</v>
      </c>
      <c r="GM4" s="370" t="s">
        <v>2</v>
      </c>
      <c r="GN4" s="370" t="s">
        <v>16</v>
      </c>
      <c r="GO4" s="370" t="s">
        <v>17</v>
      </c>
      <c r="GP4" s="371" t="s">
        <v>18</v>
      </c>
      <c r="GQ4" s="26"/>
      <c r="GR4" s="18"/>
      <c r="GS4" s="367" t="s">
        <v>226</v>
      </c>
      <c r="GT4" s="368" t="s">
        <v>57</v>
      </c>
      <c r="GU4" s="369" t="s">
        <v>7</v>
      </c>
      <c r="GV4" s="370" t="s">
        <v>1</v>
      </c>
      <c r="GW4" s="370" t="s">
        <v>2</v>
      </c>
      <c r="GX4" s="370" t="s">
        <v>16</v>
      </c>
      <c r="GY4" s="370" t="s">
        <v>17</v>
      </c>
      <c r="GZ4" s="371" t="s">
        <v>18</v>
      </c>
      <c r="HA4" s="26"/>
      <c r="HB4" s="18"/>
      <c r="HC4" s="336"/>
      <c r="HM4" s="336"/>
      <c r="HW4" s="336"/>
    </row>
    <row r="5" s="4" customFormat="true" x14ac:dyDescent="0.25">
      <c r="A5" s="324"/>
      <c r="B5" s="15" t="s">
        <v>3</v>
      </c>
      <c r="C5" s="9">
        <f t="shared" ref="C5:H5" si="0">IF(COUNTA(C15)=0,"",C15)</f>
        <v>46.20239571829071</v>
      </c>
      <c r="D5" s="9" t="str">
        <f t="shared" si="0"/>
        <v/>
      </c>
      <c r="E5" s="9" t="str">
        <f t="shared" si="0"/>
        <v/>
      </c>
      <c r="F5" s="9" t="str">
        <f t="shared" si="0"/>
        <v/>
      </c>
      <c r="G5" s="9">
        <f t="shared" si="0"/>
        <v>47.236744995648387</v>
      </c>
      <c r="H5" s="33">
        <f t="shared" si="0"/>
        <v>3.8629268292683037</v>
      </c>
      <c r="I5" s="26"/>
      <c r="J5" s="18"/>
      <c r="K5" s="324"/>
      <c r="L5" s="15" t="s">
        <v>3</v>
      </c>
      <c r="M5" s="9">
        <f t="shared" ref="M5:R5" si="1">IF(COUNTA(M15)=0,"",M15)</f>
        <v>22.50478358023669</v>
      </c>
      <c r="N5" s="9" t="str">
        <f t="shared" si="1"/>
        <v/>
      </c>
      <c r="O5" s="9" t="str">
        <f t="shared" si="1"/>
        <v/>
      </c>
      <c r="P5" s="9" t="str">
        <f t="shared" si="1"/>
        <v/>
      </c>
      <c r="Q5" s="9">
        <f t="shared" si="1"/>
        <v>23.021910016977927</v>
      </c>
      <c r="R5" s="33">
        <f t="shared" si="1"/>
        <v>2.6853773584905838</v>
      </c>
      <c r="S5" s="26"/>
      <c r="T5" s="18"/>
      <c r="U5" s="324"/>
      <c r="V5" s="15" t="s">
        <v>3</v>
      </c>
      <c r="W5" s="9">
        <f t="shared" ref="W5:AB5" si="2">IF(COUNTA(W15)=0,"",W15)</f>
        <v>25.064146990087835</v>
      </c>
      <c r="X5" s="9" t="str">
        <f t="shared" si="2"/>
        <v/>
      </c>
      <c r="Y5" s="9" t="str">
        <f t="shared" si="2"/>
        <v/>
      </c>
      <c r="Z5" s="9" t="str">
        <f t="shared" si="2"/>
        <v/>
      </c>
      <c r="AA5" s="9">
        <f t="shared" si="2"/>
        <v>25.450368774343232</v>
      </c>
      <c r="AB5" s="33">
        <f t="shared" si="2"/>
        <v>10.678713968957865</v>
      </c>
      <c r="AC5" s="26"/>
      <c r="AD5" s="18"/>
      <c r="AE5" s="324"/>
      <c r="AF5" s="15" t="s">
        <v>3</v>
      </c>
      <c r="AG5" s="9">
        <f t="shared" ref="AG5:AL5" si="3">IF(COUNTA(AG15)=0,"",AG15)</f>
        <v>21.321174874291643</v>
      </c>
      <c r="AH5" s="9" t="str">
        <f t="shared" si="3"/>
        <v/>
      </c>
      <c r="AI5" s="9" t="str">
        <f t="shared" si="3"/>
        <v/>
      </c>
      <c r="AJ5" s="9" t="str">
        <f t="shared" si="3"/>
        <v/>
      </c>
      <c r="AK5" s="9">
        <f t="shared" si="3"/>
        <v>21.685094494658998</v>
      </c>
      <c r="AL5" s="33">
        <f t="shared" si="3"/>
        <v>7.3802935010482145</v>
      </c>
      <c r="AM5" s="26"/>
      <c r="AN5" s="18"/>
      <c r="AO5" s="324"/>
      <c r="AP5" s="15" t="s">
        <v>3</v>
      </c>
      <c r="AQ5" s="9">
        <f t="shared" ref="AQ5:AV5" si="4">IF(COUNTA(AQ15)=0,"",AQ15)</f>
        <v>20.26046862050778</v>
      </c>
      <c r="AR5" s="9" t="str">
        <f t="shared" si="4"/>
        <v/>
      </c>
      <c r="AS5" s="9" t="str">
        <f t="shared" si="4"/>
        <v/>
      </c>
      <c r="AT5" s="9" t="str">
        <f t="shared" si="4"/>
        <v/>
      </c>
      <c r="AU5" s="9">
        <f t="shared" si="4"/>
        <v>20.66247178768775</v>
      </c>
      <c r="AV5" s="33">
        <f t="shared" si="4"/>
        <v>7.1111876075731431</v>
      </c>
      <c r="AW5" s="26"/>
      <c r="AX5" s="18"/>
      <c r="AY5" s="324"/>
      <c r="AZ5" s="140" t="s">
        <v>3</v>
      </c>
      <c r="BA5" s="9">
        <f t="shared" ref="BA5:BF5" si="5">IF(COUNTA(BA15)=0,"",BA15)</f>
        <v>26.213466158804565</v>
      </c>
      <c r="BB5" s="9" t="str">
        <f t="shared" si="5"/>
        <v/>
      </c>
      <c r="BC5" s="9" t="str">
        <f t="shared" si="5"/>
        <v/>
      </c>
      <c r="BD5" s="9" t="str">
        <f t="shared" si="5"/>
        <v/>
      </c>
      <c r="BE5" s="9">
        <f t="shared" si="5"/>
        <v>26.800224065887477</v>
      </c>
      <c r="BF5" s="33">
        <f t="shared" si="5"/>
        <v>8.3202549575070748</v>
      </c>
      <c r="BG5" s="26"/>
      <c r="BH5" s="18"/>
      <c r="BI5" s="324"/>
      <c r="BJ5" s="15" t="s">
        <v>3</v>
      </c>
      <c r="BK5" s="9">
        <f t="shared" ref="BK5:BP5" si="6">IF(COUNTA(BK15)=0,"",BK15)</f>
        <v>26.213466158804565</v>
      </c>
      <c r="BL5" s="9" t="str">
        <f t="shared" si="6"/>
        <v/>
      </c>
      <c r="BM5" s="9" t="str">
        <f t="shared" si="6"/>
        <v/>
      </c>
      <c r="BN5" s="9" t="str">
        <f t="shared" si="6"/>
        <v/>
      </c>
      <c r="BO5" s="9">
        <f t="shared" si="6"/>
        <v>26.800224065887477</v>
      </c>
      <c r="BP5" s="33">
        <f t="shared" si="6"/>
        <v>8.3202549575070748</v>
      </c>
      <c r="BQ5" s="26"/>
      <c r="BR5" s="18"/>
      <c r="BS5" s="324"/>
      <c r="BT5" s="15" t="s">
        <v>3</v>
      </c>
      <c r="BU5" s="9">
        <f t="shared" ref="BU5:BZ5" si="7">IF(COUNTA(BU15)=0,"",BU15)</f>
        <v>9.0815287803072362</v>
      </c>
      <c r="BV5" s="9" t="str">
        <f t="shared" si="7"/>
        <v/>
      </c>
      <c r="BW5" s="9" t="str">
        <f t="shared" si="7"/>
        <v/>
      </c>
      <c r="BX5" s="9" t="str">
        <f t="shared" si="7"/>
        <v/>
      </c>
      <c r="BY5" s="9">
        <f t="shared" si="7"/>
        <v>9.5</v>
      </c>
      <c r="BZ5" s="33">
        <f t="shared" si="7"/>
        <v>0</v>
      </c>
      <c r="CA5" s="26"/>
      <c r="CB5" s="18"/>
      <c r="CC5" s="324"/>
      <c r="CD5" s="15" t="s">
        <v>3</v>
      </c>
      <c r="CE5" s="9">
        <f t="shared" ref="CE5:CJ5" si="8">IF(COUNTA(CE15)=0,"",CE15)</f>
        <v>8.9819401824802636</v>
      </c>
      <c r="CF5" s="9" t="str">
        <f t="shared" si="8"/>
        <v/>
      </c>
      <c r="CG5" s="9" t="str">
        <f t="shared" si="8"/>
        <v/>
      </c>
      <c r="CH5" s="9" t="str">
        <f t="shared" si="8"/>
        <v/>
      </c>
      <c r="CI5" s="9">
        <f t="shared" si="8"/>
        <v>9.4000000000000057</v>
      </c>
      <c r="CJ5" s="33">
        <f t="shared" si="8"/>
        <v>0</v>
      </c>
      <c r="CK5" s="26"/>
      <c r="CL5" s="18"/>
      <c r="CM5" s="324"/>
      <c r="CN5" s="15" t="s">
        <v>3</v>
      </c>
      <c r="CO5" s="9">
        <f t="shared" ref="CO5:CT5" si="9">IF(COUNTA(CO15)=0,"",CO15)</f>
        <v>9.0694081563103488</v>
      </c>
      <c r="CP5" s="9" t="str">
        <f t="shared" si="9"/>
        <v/>
      </c>
      <c r="CQ5" s="9" t="str">
        <f t="shared" si="9"/>
        <v/>
      </c>
      <c r="CR5" s="9" t="str">
        <f t="shared" si="9"/>
        <v/>
      </c>
      <c r="CS5" s="9">
        <f t="shared" si="9"/>
        <v>9.5</v>
      </c>
      <c r="CT5" s="33">
        <f t="shared" si="9"/>
        <v>0</v>
      </c>
      <c r="CU5" s="26"/>
      <c r="CV5" s="18"/>
      <c r="CW5" s="324"/>
      <c r="CX5" s="15" t="s">
        <v>3</v>
      </c>
      <c r="CY5" s="9">
        <f t="shared" ref="CY5:DD5" si="10">IF(COUNTA(CY15)=0,"",CY15)</f>
        <v>9.5226485760723616</v>
      </c>
      <c r="CZ5" s="9" t="str">
        <f t="shared" si="10"/>
        <v/>
      </c>
      <c r="DA5" s="9" t="str">
        <f t="shared" si="10"/>
        <v/>
      </c>
      <c r="DB5" s="9" t="str">
        <f t="shared" si="10"/>
        <v/>
      </c>
      <c r="DC5" s="9">
        <f t="shared" si="10"/>
        <v>10</v>
      </c>
      <c r="DD5" s="33">
        <f t="shared" si="10"/>
        <v>0</v>
      </c>
      <c r="DE5" s="26"/>
      <c r="DF5" s="18"/>
      <c r="DG5" s="324"/>
      <c r="DH5" s="15" t="s">
        <v>3</v>
      </c>
      <c r="DI5" s="9" t="str">
        <f t="shared" ref="DI5:DN5" si="11">IF(COUNTA(DI15)=0,"",DI15)</f>
        <v/>
      </c>
      <c r="DJ5" s="9" t="str">
        <f t="shared" si="11"/>
        <v/>
      </c>
      <c r="DK5" s="9" t="str">
        <f t="shared" si="11"/>
        <v/>
      </c>
      <c r="DL5" s="9" t="str">
        <f t="shared" si="11"/>
        <v/>
      </c>
      <c r="DM5" s="9" t="str">
        <f t="shared" si="11"/>
        <v/>
      </c>
      <c r="DN5" s="33" t="str">
        <f t="shared" si="11"/>
        <v/>
      </c>
      <c r="DO5" s="26"/>
      <c r="DP5" s="18"/>
      <c r="DQ5" s="324"/>
      <c r="DR5" s="15" t="s">
        <v>3</v>
      </c>
      <c r="DS5" s="9">
        <f t="shared" ref="DS5:DX5" si="12">IF(COUNTA(DS15)=0,"",DS15)</f>
        <v>9.5</v>
      </c>
      <c r="DT5" s="9" t="str">
        <f t="shared" si="12"/>
        <v/>
      </c>
      <c r="DU5" s="9" t="str">
        <f t="shared" si="12"/>
        <v/>
      </c>
      <c r="DV5" s="9" t="str">
        <f t="shared" si="12"/>
        <v/>
      </c>
      <c r="DW5" s="9">
        <f t="shared" si="12"/>
        <v>10</v>
      </c>
      <c r="DX5" s="33">
        <f t="shared" si="12"/>
        <v>0</v>
      </c>
      <c r="DY5" s="26"/>
      <c r="DZ5" s="18"/>
      <c r="EA5" s="324"/>
      <c r="EB5" s="15" t="s">
        <v>3</v>
      </c>
      <c r="EC5" s="9" t="str">
        <f t="shared" ref="EC5:EH5" si="13">IF(COUNTA(EC15)=0,"",EC15)</f>
        <v/>
      </c>
      <c r="ED5" s="9" t="str">
        <f t="shared" si="13"/>
        <v/>
      </c>
      <c r="EE5" s="9" t="str">
        <f t="shared" si="13"/>
        <v/>
      </c>
      <c r="EF5" s="9" t="str">
        <f t="shared" si="13"/>
        <v/>
      </c>
      <c r="EG5" s="9" t="str">
        <f t="shared" si="13"/>
        <v/>
      </c>
      <c r="EH5" s="33" t="str">
        <f t="shared" si="13"/>
        <v/>
      </c>
      <c r="EI5" s="26"/>
      <c r="EJ5" s="18"/>
      <c r="EK5" s="324"/>
      <c r="EL5" s="15" t="s">
        <v>3</v>
      </c>
      <c r="EM5" s="9">
        <f t="shared" ref="EM5:ER5" si="14">IF(COUNTA(EM15)=0,"",EM15)</f>
        <v>9.5</v>
      </c>
      <c r="EN5" s="9" t="str">
        <f t="shared" si="14"/>
        <v/>
      </c>
      <c r="EO5" s="9" t="str">
        <f t="shared" si="14"/>
        <v/>
      </c>
      <c r="EP5" s="9" t="str">
        <f t="shared" si="14"/>
        <v/>
      </c>
      <c r="EQ5" s="9">
        <f t="shared" si="14"/>
        <v>10</v>
      </c>
      <c r="ER5" s="33">
        <f t="shared" si="14"/>
        <v>0</v>
      </c>
      <c r="ES5" s="26"/>
      <c r="ET5" s="18"/>
      <c r="EU5" s="324"/>
      <c r="EV5" s="15" t="s">
        <v>3</v>
      </c>
      <c r="EW5" s="9">
        <f t="shared" ref="EW5:FB5" si="15">IF(COUNTA(EW15)=0,"",EW15)</f>
        <v>21.726522141644807</v>
      </c>
      <c r="EX5" s="9" t="str">
        <f t="shared" si="15"/>
        <v/>
      </c>
      <c r="EY5" s="9" t="str">
        <f t="shared" si="15"/>
        <v/>
      </c>
      <c r="EZ5" s="9" t="str">
        <f t="shared" si="15"/>
        <v/>
      </c>
      <c r="FA5" s="9">
        <f t="shared" si="15"/>
        <v>21.5</v>
      </c>
      <c r="FB5" s="33">
        <f t="shared" si="15"/>
        <v>27.48</v>
      </c>
      <c r="FC5" s="26"/>
      <c r="FD5" s="18"/>
      <c r="FE5" s="324"/>
      <c r="FF5" s="140" t="s">
        <v>3</v>
      </c>
      <c r="FG5" s="9">
        <f t="shared" ref="FG5:FL5" si="16">IF(COUNTA(FG15)=0,"",FG15)</f>
        <v>7.5</v>
      </c>
      <c r="FH5" s="9" t="str">
        <f t="shared" si="16"/>
        <v/>
      </c>
      <c r="FI5" s="9" t="str">
        <f t="shared" si="16"/>
        <v/>
      </c>
      <c r="FJ5" s="9" t="str">
        <f t="shared" si="16"/>
        <v/>
      </c>
      <c r="FK5" s="9">
        <f t="shared" si="16"/>
        <v>8</v>
      </c>
      <c r="FL5" s="33">
        <f t="shared" si="16"/>
        <v>0</v>
      </c>
      <c r="FM5" s="26"/>
      <c r="FN5" s="18"/>
      <c r="FO5" s="324"/>
      <c r="FP5" s="15" t="s">
        <v>3</v>
      </c>
      <c r="FQ5" s="9">
        <f t="shared" ref="FQ5:FV5" si="17">IF(COUNTA(FQ15)=0,"",FQ15)</f>
        <v>0</v>
      </c>
      <c r="FR5" s="9" t="str">
        <f t="shared" si="17"/>
        <v/>
      </c>
      <c r="FS5" s="9" t="str">
        <f t="shared" si="17"/>
        <v/>
      </c>
      <c r="FT5" s="9" t="str">
        <f t="shared" si="17"/>
        <v/>
      </c>
      <c r="FU5" s="9">
        <f t="shared" si="17"/>
        <v>0</v>
      </c>
      <c r="FV5" s="33">
        <f t="shared" si="17"/>
        <v>0</v>
      </c>
      <c r="FW5" s="26"/>
      <c r="FX5" s="18"/>
      <c r="FY5" s="324"/>
      <c r="FZ5" s="15" t="s">
        <v>3</v>
      </c>
      <c r="GA5" s="9">
        <f t="shared" ref="GA5:GF5" si="18">IF(COUNTA(GA15)=0,"",GA15)</f>
        <v>7.4571420261190777</v>
      </c>
      <c r="GB5" s="9" t="str">
        <f t="shared" si="18"/>
        <v/>
      </c>
      <c r="GC5" s="9" t="str">
        <f t="shared" si="18"/>
        <v/>
      </c>
      <c r="GD5" s="9" t="str">
        <f t="shared" si="18"/>
        <v/>
      </c>
      <c r="GE5" s="9">
        <f t="shared" si="18"/>
        <v>8</v>
      </c>
      <c r="GF5" s="33">
        <f t="shared" si="18"/>
        <v>0</v>
      </c>
      <c r="GG5" s="26"/>
      <c r="GH5" s="18"/>
      <c r="GI5" s="324"/>
      <c r="GJ5" s="15" t="s">
        <v>3</v>
      </c>
      <c r="GK5" s="9">
        <f t="shared" ref="GK5:GP5" si="19">IF(COUNTA(GK15)=0,"",GK15)</f>
        <v>12.0818716680938</v>
      </c>
      <c r="GL5" s="9" t="str">
        <f t="shared" si="19"/>
        <v/>
      </c>
      <c r="GM5" s="9" t="str">
        <f t="shared" si="19"/>
        <v/>
      </c>
      <c r="GN5" s="9" t="str">
        <f t="shared" si="19"/>
        <v/>
      </c>
      <c r="GO5" s="9">
        <f t="shared" si="19"/>
        <v>11.922811853893862</v>
      </c>
      <c r="GP5" s="33">
        <f t="shared" si="19"/>
        <v>13.957597173144876</v>
      </c>
      <c r="GQ5" s="26"/>
      <c r="GR5" s="18"/>
      <c r="GS5" s="324"/>
      <c r="GT5" s="15" t="s">
        <v>3</v>
      </c>
      <c r="GU5" s="9">
        <f t="shared" ref="GU5:GZ5" si="20">IF(COUNTA(GU15)=0,"",GU15)</f>
        <v>14.158895931409932</v>
      </c>
      <c r="GV5" s="9" t="str">
        <f t="shared" si="20"/>
        <v/>
      </c>
      <c r="GW5" s="9" t="str">
        <f t="shared" si="20"/>
        <v/>
      </c>
      <c r="GX5" s="9" t="str">
        <f t="shared" si="20"/>
        <v/>
      </c>
      <c r="GY5" s="9">
        <f t="shared" si="20"/>
        <v>14.299999999999997</v>
      </c>
      <c r="GZ5" s="33">
        <f t="shared" si="20"/>
        <v>12.599999999999994</v>
      </c>
      <c r="HA5" s="26"/>
      <c r="HB5" s="18"/>
      <c r="HC5" s="336"/>
      <c r="HM5" s="336"/>
      <c r="HW5" s="336"/>
    </row>
    <row r="6" s="4" customFormat="true" x14ac:dyDescent="0.25">
      <c r="A6" s="324"/>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3" t="str">
        <f>IF((COUNTA(H16:H27)=0)+(COUNTA(H15)=0),"",100-H15-SUMPRODUCT(B16:B27,H16:H27))</f>
        <v/>
      </c>
      <c r="I6" s="26"/>
      <c r="J6" s="18"/>
      <c r="K6" s="324"/>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3" t="str">
        <f>IF((COUNTA(R16:R27)=0)+(COUNTA(R15)=0),"",100-R15-SUMPRODUCT(L16:L27,R16:R27))</f>
        <v/>
      </c>
      <c r="S6" s="26"/>
      <c r="T6" s="18"/>
      <c r="U6" s="324"/>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3" t="str">
        <f>IF((COUNTA(AB16:AB27)=0)+(COUNTA(AB15)=0),"",100-AB15-SUMPRODUCT(V16:V27,AB16:AB27))</f>
        <v/>
      </c>
      <c r="AC6" s="26"/>
      <c r="AD6" s="18"/>
      <c r="AE6" s="324"/>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3" t="str">
        <f>IF((COUNTA(AL16:AL27)=0)+(COUNTA(AL15)=0),"",100-AL15-SUMPRODUCT(AF16:AF27,AL16:AL27))</f>
        <v/>
      </c>
      <c r="AM6" s="26"/>
      <c r="AN6" s="18"/>
      <c r="AO6" s="324"/>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3" t="str">
        <f>IF((COUNTA(AV16:AV27)=0)+(COUNTA(AV15)=0),"",100-AV15-SUMPRODUCT(AP16:AP27,AV16:AV27))</f>
        <v/>
      </c>
      <c r="AW6" s="26"/>
      <c r="AX6" s="18"/>
      <c r="AY6" s="324"/>
      <c r="AZ6" s="140"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3" t="str">
        <f>IF((COUNTA(BF16:BF27)=0)+(COUNTA(BF15)=0),"",100-BF15-SUMPRODUCT(AZ16:AZ27,BF16:BF27))</f>
        <v/>
      </c>
      <c r="BG6" s="26"/>
      <c r="BH6" s="18"/>
      <c r="BI6" s="324"/>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3" t="str">
        <f>IF((COUNTA(BP16:BP27)=0)+(COUNTA(BP15)=0),"",100-BP15-SUMPRODUCT(BJ16:BJ27,BP16:BP27))</f>
        <v/>
      </c>
      <c r="BQ6" s="26"/>
      <c r="BR6" s="18"/>
      <c r="BS6" s="324"/>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3" t="str">
        <f>IF((COUNTA(BZ16:BZ27)=0)+(COUNTA(BZ15)=0),"",100-BZ15-SUMPRODUCT(BT16:BT27,BZ16:BZ27))</f>
        <v/>
      </c>
      <c r="CA6" s="26"/>
      <c r="CB6" s="18"/>
      <c r="CC6" s="324"/>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3" t="str">
        <f>IF((COUNTA(CJ16:CJ27)=0)+(COUNTA(CJ15)=0),"",100-CJ15-SUMPRODUCT(CD16:CD27,CJ16:CJ27))</f>
        <v/>
      </c>
      <c r="CK6" s="26"/>
      <c r="CL6" s="18"/>
      <c r="CM6" s="324"/>
      <c r="CN6" s="15" t="s">
        <v>0</v>
      </c>
      <c r="CO6" s="9" t="str">
        <f>IF((COUNTA(CO16:CO27)=0)+(COUNTA(CO15)=0),"",100-CO15-SUMPRODUCT(CN16:CN27,CO16:CO27))</f>
        <v/>
      </c>
      <c r="CP6" s="9" t="str">
        <f>IF((COUNTA(CP16:CP27)=0)+(COUNTA(CP15)=0),"",100-CP15-SUMPRODUCT(CN16:CN27,CP16:CP27))</f>
        <v/>
      </c>
      <c r="CQ6" s="9" t="str">
        <f>IF((COUNTA(CQ16:CQ27)=0)+(COUNTA(CQ15)=0),"",100-CQ15-SUMPRODUCT(CN16:CN27,CQ16:CQ27))</f>
        <v/>
      </c>
      <c r="CR6" s="9" t="str">
        <f>IF((COUNTA(CR16:CR27)=0)+(COUNTA(CR15)=0),"",100-CR15-SUMPRODUCT(CN16:CN27,CR16:CR27))</f>
        <v/>
      </c>
      <c r="CS6" s="9" t="str">
        <f>IF((COUNTA(CS16:CS27)=0)+(COUNTA(CS15)=0),"",100-CS15-SUMPRODUCT(CN16:CN27,CS16:CS27))</f>
        <v/>
      </c>
      <c r="CT6" s="33" t="str">
        <f>IF((COUNTA(CT16:CT27)=0)+(COUNTA(CT15)=0),"",100-CT15-SUMPRODUCT(CN16:CN27,CT16:CT27))</f>
        <v/>
      </c>
      <c r="CU6" s="26"/>
      <c r="CV6" s="18"/>
      <c r="CW6" s="324"/>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t="str">
        <f>IF((COUNTA(DC16:DC27)=0)+(COUNTA(DC15)=0),"",100-DC15-SUMPRODUCT(CX16:CX27,DC16:DC27))</f>
        <v/>
      </c>
      <c r="DD6" s="33" t="str">
        <f>IF((COUNTA(DD16:DD27)=0)+(COUNTA(DD15)=0),"",100-DD15-SUMPRODUCT(CX16:CX27,DD16:DD27))</f>
        <v/>
      </c>
      <c r="DE6" s="26"/>
      <c r="DF6" s="18"/>
      <c r="DG6" s="324"/>
      <c r="DH6" s="15" t="s">
        <v>0</v>
      </c>
      <c r="DI6" s="9" t="str">
        <f>IF((COUNTA(DI16:DI27)=0)+(COUNTA(DI15)=0),"",100-DI15-SUMPRODUCT(DH16:DH27,DI16:DI27))</f>
        <v/>
      </c>
      <c r="DJ6" s="9" t="str">
        <f>IF((COUNTA(DJ16:DJ27)=0)+(COUNTA(DJ15)=0),"",100-DJ15-SUMPRODUCT(DH16:DH27,DJ16:DJ27))</f>
        <v/>
      </c>
      <c r="DK6" s="9" t="str">
        <f>IF((COUNTA(DK16:DK27)=0)+(COUNTA(DK15)=0),"",100-DK15-SUMPRODUCT(DH16:DH27,DK16:DK27))</f>
        <v/>
      </c>
      <c r="DL6" s="9" t="str">
        <f>IF((COUNTA(DL16:DL27)=0)+(COUNTA(DL15)=0),"",100-DL15-SUMPRODUCT(DH16:DH27,DL16:DL27))</f>
        <v/>
      </c>
      <c r="DM6" s="9" t="str">
        <f>IF((COUNTA(DM16:DM27)=0)+(COUNTA(DM15)=0),"",100-DM15-SUMPRODUCT(DH16:DH27,DM16:DM27))</f>
        <v/>
      </c>
      <c r="DN6" s="33" t="str">
        <f>IF((COUNTA(DN16:DN27)=0)+(COUNTA(DN15)=0),"",100-DN15-SUMPRODUCT(DH16:DH27,DN16:DN27))</f>
        <v/>
      </c>
      <c r="DO6" s="26"/>
      <c r="DP6" s="18"/>
      <c r="DQ6" s="324"/>
      <c r="DR6" s="15" t="s">
        <v>0</v>
      </c>
      <c r="DS6" s="9" t="str">
        <f>IF((COUNTA(DS16:DS27)=0)+(COUNTA(DS15)=0),"",100-DS15-SUMPRODUCT(DR16:DR27,DS16:DS27))</f>
        <v/>
      </c>
      <c r="DT6" s="9" t="str">
        <f>IF((COUNTA(DT16:DT27)=0)+(COUNTA(DT15)=0),"",100-DT15-SUMPRODUCT(DR16:DR27,DT16:DT27))</f>
        <v/>
      </c>
      <c r="DU6" s="9" t="str">
        <f>IF((COUNTA(DU16:DU27)=0)+(COUNTA(DU15)=0),"",100-DU15-SUMPRODUCT(DR16:DR27,DU16:DU27))</f>
        <v/>
      </c>
      <c r="DV6" s="9" t="str">
        <f>IF((COUNTA(DV16:DV27)=0)+(COUNTA(DV15)=0),"",100-DV15-SUMPRODUCT(DR16:DR27,DV16:DV27))</f>
        <v/>
      </c>
      <c r="DW6" s="9" t="str">
        <f>IF((COUNTA(DW16:DW27)=0)+(COUNTA(DW15)=0),"",100-DW15-SUMPRODUCT(DR16:DR27,DW16:DW27))</f>
        <v/>
      </c>
      <c r="DX6" s="33" t="str">
        <f>IF((COUNTA(DX16:DX27)=0)+(COUNTA(DX15)=0),"",100-DX15-SUMPRODUCT(DR16:DR27,DX16:DX27))</f>
        <v/>
      </c>
      <c r="DY6" s="26"/>
      <c r="DZ6" s="18"/>
      <c r="EA6" s="324"/>
      <c r="EB6" s="15" t="s">
        <v>0</v>
      </c>
      <c r="EC6" s="9" t="str">
        <f>IF((COUNTA(EC16:EC27)=0)+(COUNTA(EC15)=0),"",100-EC15-SUMPRODUCT(EB16:EB27,EC16:EC27))</f>
        <v/>
      </c>
      <c r="ED6" s="9" t="str">
        <f>IF((COUNTA(ED16:ED27)=0)+(COUNTA(ED15)=0),"",100-ED15-SUMPRODUCT(EB16:EB27,ED16:ED27))</f>
        <v/>
      </c>
      <c r="EE6" s="9" t="str">
        <f>IF((COUNTA(EE16:EE27)=0)+(COUNTA(EE15)=0),"",100-EE15-SUMPRODUCT(EB16:EB27,EE16:EE27))</f>
        <v/>
      </c>
      <c r="EF6" s="9" t="str">
        <f>IF((COUNTA(EF16:EF27)=0)+(COUNTA(EF15)=0),"",100-EF15-SUMPRODUCT(EB16:EB27,EF16:EF27))</f>
        <v/>
      </c>
      <c r="EG6" s="9" t="str">
        <f>IF((COUNTA(EG16:EG27)=0)+(COUNTA(EG15)=0),"",100-EG15-SUMPRODUCT(EB16:EB27,EG16:EG27))</f>
        <v/>
      </c>
      <c r="EH6" s="33" t="str">
        <f>IF((COUNTA(EH16:EH27)=0)+(COUNTA(EH15)=0),"",100-EH15-SUMPRODUCT(EB16:EB27,EH16:EH27))</f>
        <v/>
      </c>
      <c r="EI6" s="26"/>
      <c r="EJ6" s="18"/>
      <c r="EK6" s="324"/>
      <c r="EL6" s="15" t="s">
        <v>0</v>
      </c>
      <c r="EM6" s="9" t="str">
        <f>IF((COUNTA(EM16:EM27)=0)+(COUNTA(EM15)=0),"",100-EM15-SUMPRODUCT(EL16:EL27,EM16:EM27))</f>
        <v/>
      </c>
      <c r="EN6" s="9" t="str">
        <f>IF((COUNTA(EN16:EN27)=0)+(COUNTA(EN15)=0),"",100-EN15-SUMPRODUCT(EL16:EL27,EN16:EN27))</f>
        <v/>
      </c>
      <c r="EO6" s="9" t="str">
        <f>IF((COUNTA(EO16:EO27)=0)+(COUNTA(EO15)=0),"",100-EO15-SUMPRODUCT(EL16:EL27,EO16:EO27))</f>
        <v/>
      </c>
      <c r="EP6" s="9" t="str">
        <f>IF((COUNTA(EP16:EP27)=0)+(COUNTA(EP15)=0),"",100-EP15-SUMPRODUCT(EL16:EL27,EP16:EP27))</f>
        <v/>
      </c>
      <c r="EQ6" s="9" t="str">
        <f>IF((COUNTA(EQ16:EQ27)=0)+(COUNTA(EQ15)=0),"",100-EQ15-SUMPRODUCT(EL16:EL27,EQ16:EQ27))</f>
        <v/>
      </c>
      <c r="ER6" s="33" t="str">
        <f>IF((COUNTA(ER16:ER27)=0)+(COUNTA(ER15)=0),"",100-ER15-SUMPRODUCT(EL16:EL27,ER16:ER27))</f>
        <v/>
      </c>
      <c r="ES6" s="26"/>
      <c r="ET6" s="18"/>
      <c r="EU6" s="324"/>
      <c r="EV6" s="15" t="s">
        <v>0</v>
      </c>
      <c r="EW6" s="9" t="str">
        <f>IF((COUNTA(EW16:EW27)=0)+(COUNTA(EW15)=0),"",100-EW15-SUMPRODUCT(EV16:EV27,EW16:EW27))</f>
        <v/>
      </c>
      <c r="EX6" s="9" t="str">
        <f>IF((COUNTA(EX16:EX27)=0)+(COUNTA(EX15)=0),"",100-EX15-SUMPRODUCT(EV16:EV27,EX16:EX27))</f>
        <v/>
      </c>
      <c r="EY6" s="9" t="str">
        <f>IF((COUNTA(EY16:EY27)=0)+(COUNTA(EY15)=0),"",100-EY15-SUMPRODUCT(EV16:EV27,EY16:EY27))</f>
        <v/>
      </c>
      <c r="EZ6" s="9" t="str">
        <f>IF((COUNTA(EZ16:EZ27)=0)+(COUNTA(EZ15)=0),"",100-EZ15-SUMPRODUCT(EV16:EV27,EZ16:EZ27))</f>
        <v/>
      </c>
      <c r="FA6" s="9" t="str">
        <f>IF((COUNTA(FA16:FA27)=0)+(COUNTA(FA15)=0),"",100-FA15-SUMPRODUCT(EV16:EV27,FA16:FA27))</f>
        <v/>
      </c>
      <c r="FB6" s="33" t="str">
        <f>IF((COUNTA(FB16:FB27)=0)+(COUNTA(FB15)=0),"",100-FB15-SUMPRODUCT(EV16:EV27,FB16:FB27))</f>
        <v/>
      </c>
      <c r="FC6" s="26"/>
      <c r="FD6" s="18"/>
      <c r="FE6" s="324"/>
      <c r="FF6" s="140" t="s">
        <v>0</v>
      </c>
      <c r="FG6" s="9" t="str">
        <f>IF((COUNTA(FG16:FG27)=0)+(COUNTA(FG15)=0),"",100-FG15-SUMPRODUCT(FF16:FF27,FG16:FG27))</f>
        <v/>
      </c>
      <c r="FH6" s="9" t="str">
        <f>IF((COUNTA(FH16:FH27)=0)+(COUNTA(FH15)=0),"",100-FH15-SUMPRODUCT(FF16:FF27,FH16:FH27))</f>
        <v/>
      </c>
      <c r="FI6" s="9" t="str">
        <f>IF((COUNTA(FI16:FI27)=0)+(COUNTA(FI15)=0),"",100-FI15-SUMPRODUCT(FF16:FF27,FI16:FI27))</f>
        <v/>
      </c>
      <c r="FJ6" s="9" t="str">
        <f>IF((COUNTA(FJ16:FJ27)=0)+(COUNTA(FJ15)=0),"",100-FJ15-SUMPRODUCT(FF16:FF27,FJ16:FJ27))</f>
        <v/>
      </c>
      <c r="FK6" s="9" t="str">
        <f>IF((COUNTA(FK16:FK27)=0)+(COUNTA(FK15)=0),"",100-FK15-SUMPRODUCT(FF16:FF27,FK16:FK27))</f>
        <v/>
      </c>
      <c r="FL6" s="33" t="str">
        <f>IF((COUNTA(FL16:FL27)=0)+(COUNTA(FL15)=0),"",100-FL15-SUMPRODUCT(FF16:FF27,FL16:FL27))</f>
        <v/>
      </c>
      <c r="FM6" s="26"/>
      <c r="FN6" s="18"/>
      <c r="FO6" s="324"/>
      <c r="FP6" s="15" t="s">
        <v>0</v>
      </c>
      <c r="FQ6" s="9" t="str">
        <f>IF((COUNTA(FQ16:FQ27)=0)+(COUNTA(FQ15)=0),"",100-FQ15-SUMPRODUCT(FP16:FP27,FQ16:FQ27))</f>
        <v/>
      </c>
      <c r="FR6" s="9" t="str">
        <f>IF((COUNTA(FR16:FR27)=0)+(COUNTA(FR15)=0),"",100-FR15-SUMPRODUCT(FP16:FP27,FR16:FR27))</f>
        <v/>
      </c>
      <c r="FS6" s="9" t="str">
        <f>IF((COUNTA(FS16:FS27)=0)+(COUNTA(FS15)=0),"",100-FS15-SUMPRODUCT(FP16:FP27,FS16:FS27))</f>
        <v/>
      </c>
      <c r="FT6" s="9" t="str">
        <f>IF((COUNTA(FT16:FT27)=0)+(COUNTA(FT15)=0),"",100-FT15-SUMPRODUCT(FP16:FP27,FT16:FT27))</f>
        <v/>
      </c>
      <c r="FU6" s="9" t="str">
        <f>IF((COUNTA(FU16:FU27)=0)+(COUNTA(FU15)=0),"",100-FU15-SUMPRODUCT(FP16:FP27,FU16:FU27))</f>
        <v/>
      </c>
      <c r="FV6" s="33" t="str">
        <f>IF((COUNTA(FV16:FV27)=0)+(COUNTA(FV15)=0),"",100-FV15-SUMPRODUCT(FP16:FP27,FV16:FV27))</f>
        <v/>
      </c>
      <c r="FW6" s="26"/>
      <c r="FX6" s="18"/>
      <c r="FY6" s="324"/>
      <c r="FZ6" s="15" t="s">
        <v>0</v>
      </c>
      <c r="GA6" s="9" t="str">
        <f>IF((COUNTA(GA16:GA27)=0)+(COUNTA(GA15)=0),"",100-GA15-SUMPRODUCT(FZ16:FZ27,GA16:GA27))</f>
        <v/>
      </c>
      <c r="GB6" s="9" t="str">
        <f>IF((COUNTA(GB16:GB27)=0)+(COUNTA(GB15)=0),"",100-GB15-SUMPRODUCT(FZ16:FZ27,GB16:GB27))</f>
        <v/>
      </c>
      <c r="GC6" s="9" t="str">
        <f>IF((COUNTA(GC16:GC27)=0)+(COUNTA(GC15)=0),"",100-GC15-SUMPRODUCT(FZ16:FZ27,GC16:GC27))</f>
        <v/>
      </c>
      <c r="GD6" s="9" t="str">
        <f>IF((COUNTA(GD16:GD27)=0)+(COUNTA(GD15)=0),"",100-GD15-SUMPRODUCT(FZ16:FZ27,GD16:GD27))</f>
        <v/>
      </c>
      <c r="GE6" s="9" t="str">
        <f>IF((COUNTA(GE16:GE27)=0)+(COUNTA(GE15)=0),"",100-GE15-SUMPRODUCT(FZ16:FZ27,GE16:GE27))</f>
        <v/>
      </c>
      <c r="GF6" s="33" t="str">
        <f>IF((COUNTA(GF16:GF27)=0)+(COUNTA(GF15)=0),"",100-GF15-SUMPRODUCT(FZ16:FZ27,GF16:GF27))</f>
        <v/>
      </c>
      <c r="GG6" s="26"/>
      <c r="GH6" s="18"/>
      <c r="GI6" s="324"/>
      <c r="GJ6" s="15" t="s">
        <v>0</v>
      </c>
      <c r="GK6" s="9" t="str">
        <f>IF((COUNTA(GK16:GK27)=0)+(COUNTA(GK15)=0),"",100-GK15-SUMPRODUCT(GJ16:GJ27,GK16:GK27))</f>
        <v/>
      </c>
      <c r="GL6" s="9" t="str">
        <f>IF((COUNTA(GL16:GL27)=0)+(COUNTA(GL15)=0),"",100-GL15-SUMPRODUCT(GJ16:GJ27,GL16:GL27))</f>
        <v/>
      </c>
      <c r="GM6" s="9" t="str">
        <f>IF((COUNTA(GM16:GM27)=0)+(COUNTA(GM15)=0),"",100-GM15-SUMPRODUCT(GJ16:GJ27,GM16:GM27))</f>
        <v/>
      </c>
      <c r="GN6" s="9" t="str">
        <f>IF((COUNTA(GN16:GN27)=0)+(COUNTA(GN15)=0),"",100-GN15-SUMPRODUCT(GJ16:GJ27,GN16:GN27))</f>
        <v/>
      </c>
      <c r="GO6" s="9" t="str">
        <f>IF((COUNTA(GO16:GO27)=0)+(COUNTA(GO15)=0),"",100-GO15-SUMPRODUCT(GJ16:GJ27,GO16:GO27))</f>
        <v/>
      </c>
      <c r="GP6" s="33" t="str">
        <f>IF((COUNTA(GP16:GP27)=0)+(COUNTA(GP15)=0),"",100-GP15-SUMPRODUCT(GJ16:GJ27,GP16:GP27))</f>
        <v/>
      </c>
      <c r="GQ6" s="26"/>
      <c r="GR6" s="18"/>
      <c r="GS6" s="324"/>
      <c r="GT6" s="15" t="s">
        <v>0</v>
      </c>
      <c r="GU6" s="9">
        <f>IF((COUNTA(GU16:GU27)=0)+(COUNTA(GU15)=0),"",100-GU15-SUMPRODUCT(GT16:GT27,GU16:GU27))</f>
        <v>45.937966493964183</v>
      </c>
      <c r="GV6" s="9" t="str">
        <f>IF((COUNTA(GV16:GV27)=0)+(COUNTA(GV15)=0),"",100-GV15-SUMPRODUCT(GT16:GT27,GV16:GV27))</f>
        <v/>
      </c>
      <c r="GW6" s="9" t="str">
        <f>IF((COUNTA(GW16:GW27)=0)+(COUNTA(GW15)=0),"",100-GW15-SUMPRODUCT(GT16:GT27,GW16:GW27))</f>
        <v/>
      </c>
      <c r="GX6" s="9" t="str">
        <f>IF((COUNTA(GX16:GX27)=0)+(COUNTA(GX15)=0),"",100-GX15-SUMPRODUCT(GT16:GT27,GX16:GX27))</f>
        <v/>
      </c>
      <c r="GY6" s="9">
        <f>IF((COUNTA(GY16:GY27)=0)+(COUNTA(GY15)=0),"",100-GY15-SUMPRODUCT(GT16:GT27,GY16:GY27))</f>
        <v>47.1</v>
      </c>
      <c r="GZ6" s="33">
        <f>IF((COUNTA(GZ16:GZ27)=0)+(COUNTA(GZ15)=0),"",100-GZ15-SUMPRODUCT(GT16:GT27,GZ16:GZ27))</f>
        <v>33.100000000000009</v>
      </c>
      <c r="HA6" s="26"/>
      <c r="HB6" s="18"/>
      <c r="HC6" s="336"/>
      <c r="HM6" s="336"/>
      <c r="HW6" s="336"/>
    </row>
    <row r="7" s="4" customFormat="true" x14ac:dyDescent="0.25">
      <c r="A7" s="324"/>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3" t="str">
        <f>IF(COUNTA(H16:H27)=0,"",SUMPRODUCT(H16:H27,B16:B27))</f>
        <v/>
      </c>
      <c r="I7" s="26"/>
      <c r="J7" s="18"/>
      <c r="K7" s="324"/>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3" t="str">
        <f>IF(COUNTA(R16:R27)=0,"",SUMPRODUCT(R16:R27,L16:L27))</f>
        <v/>
      </c>
      <c r="S7" s="26"/>
      <c r="T7" s="18"/>
      <c r="U7" s="324"/>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3" t="str">
        <f>IF(COUNTA(AB16:AB27)=0,"",SUMPRODUCT(AB16:AB27,V16:V27))</f>
        <v/>
      </c>
      <c r="AC7" s="26"/>
      <c r="AD7" s="18"/>
      <c r="AE7" s="324"/>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3" t="str">
        <f>IF(COUNTA(AL16:AL27)=0,"",SUMPRODUCT(AL16:AL27,AF16:AF27))</f>
        <v/>
      </c>
      <c r="AM7" s="26"/>
      <c r="AN7" s="18"/>
      <c r="AO7" s="324"/>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3" t="str">
        <f>IF(COUNTA(AV16:AV27)=0,"",SUMPRODUCT(AV16:AV27,AP16:AP27))</f>
        <v/>
      </c>
      <c r="AW7" s="26"/>
      <c r="AX7" s="18"/>
      <c r="AY7" s="324"/>
      <c r="AZ7" s="140"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3" t="str">
        <f>IF(COUNTA(BF16:BF27)=0,"",SUMPRODUCT(BF16:BF27,AZ16:AZ27))</f>
        <v/>
      </c>
      <c r="BG7" s="26"/>
      <c r="BH7" s="18"/>
      <c r="BI7" s="324"/>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3" t="str">
        <f>IF(COUNTA(BP16:BP27)=0,"",SUMPRODUCT(BP16:BP27,BJ16:BJ27))</f>
        <v/>
      </c>
      <c r="BQ7" s="26"/>
      <c r="BR7" s="18"/>
      <c r="BS7" s="324"/>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3" t="str">
        <f>IF(COUNTA(BZ16:BZ27)=0,"",SUMPRODUCT(BZ16:BZ27,BT16:BT27))</f>
        <v/>
      </c>
      <c r="CA7" s="26"/>
      <c r="CB7" s="18"/>
      <c r="CC7" s="324"/>
      <c r="CD7" s="15" t="s">
        <v>19</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3" t="str">
        <f>IF(COUNTA(CJ16:CJ27)=0,"",SUMPRODUCT(CJ16:CJ27,CD16:CD27))</f>
        <v/>
      </c>
      <c r="CK7" s="26"/>
      <c r="CL7" s="18"/>
      <c r="CM7" s="324"/>
      <c r="CN7" s="15" t="s">
        <v>19</v>
      </c>
      <c r="CO7" s="9" t="str">
        <f>IF(COUNTA(CO16:CO27)=0,"",SUMPRODUCT(CO16:CO27,CN16:CN27))</f>
        <v/>
      </c>
      <c r="CP7" s="9" t="str">
        <f>IF(COUNTA(CP16:CP27)=0,"",SUMPRODUCT(CP16:CP27,CN16:CN27))</f>
        <v/>
      </c>
      <c r="CQ7" s="9" t="str">
        <f>IF(COUNTA(CQ16:CQ27)=0,"",SUMPRODUCT(CQ16:CQ27,CN16:CN27))</f>
        <v/>
      </c>
      <c r="CR7" s="9" t="str">
        <f>IF(COUNTA(CR16:CR27)=0,"",SUMPRODUCT(CR16:CR27,CN16:CN27))</f>
        <v/>
      </c>
      <c r="CS7" s="9" t="str">
        <f>IF(COUNTA(CS16:CS27)=0,"",SUMPRODUCT(CS16:CS27,CN16:CN27))</f>
        <v/>
      </c>
      <c r="CT7" s="33" t="str">
        <f>IF(COUNTA(CT16:CT27)=0,"",SUMPRODUCT(CT16:CT27,CN16:CN27))</f>
        <v/>
      </c>
      <c r="CU7" s="26"/>
      <c r="CV7" s="18"/>
      <c r="CW7" s="324"/>
      <c r="CX7" s="15" t="s">
        <v>19</v>
      </c>
      <c r="CY7" s="9" t="str">
        <f>IF(COUNTA(CY16:CY27)=0,"",SUMPRODUCT(CY16:CY27,CX16:CX27))</f>
        <v/>
      </c>
      <c r="CZ7" s="9" t="str">
        <f>IF(COUNTA(CZ16:CZ27)=0,"",SUMPRODUCT(CZ16:CZ27,CX16:CX27))</f>
        <v/>
      </c>
      <c r="DA7" s="9" t="str">
        <f>IF(COUNTA(DA16:DA27)=0,"",SUMPRODUCT(DA16:DA27,CX16:CX27))</f>
        <v/>
      </c>
      <c r="DB7" s="9" t="str">
        <f>IF(COUNTA(DB16:DB27)=0,"",SUMPRODUCT(DB16:DB27,CX16:CX27))</f>
        <v/>
      </c>
      <c r="DC7" s="9" t="str">
        <f>IF(COUNTA(DC16:DC27)=0,"",SUMPRODUCT(DC16:DC27,CX16:CX27))</f>
        <v/>
      </c>
      <c r="DD7" s="33" t="str">
        <f>IF(COUNTA(DD16:DD27)=0,"",SUMPRODUCT(DD16:DD27,CX16:CX27))</f>
        <v/>
      </c>
      <c r="DE7" s="26"/>
      <c r="DF7" s="18"/>
      <c r="DG7" s="324"/>
      <c r="DH7" s="15" t="s">
        <v>19</v>
      </c>
      <c r="DI7" s="9" t="str">
        <f>IF(COUNTA(DI16:DI27)=0,"",SUMPRODUCT(DI16:DI27,DH16:DH27))</f>
        <v/>
      </c>
      <c r="DJ7" s="9" t="str">
        <f>IF(COUNTA(DJ16:DJ27)=0,"",SUMPRODUCT(DJ16:DJ27,DH16:DH27))</f>
        <v/>
      </c>
      <c r="DK7" s="9" t="str">
        <f>IF(COUNTA(DK16:DK27)=0,"",SUMPRODUCT(DK16:DK27,DH16:DH27))</f>
        <v/>
      </c>
      <c r="DL7" s="9" t="str">
        <f>IF(COUNTA(DL16:DL27)=0,"",SUMPRODUCT(DL16:DL27,DH16:DH27))</f>
        <v/>
      </c>
      <c r="DM7" s="9" t="str">
        <f>IF(COUNTA(DM16:DM27)=0,"",SUMPRODUCT(DM16:DM27,DH16:DH27))</f>
        <v/>
      </c>
      <c r="DN7" s="33" t="str">
        <f>IF(COUNTA(DN16:DN27)=0,"",SUMPRODUCT(DN16:DN27,DH16:DH27))</f>
        <v/>
      </c>
      <c r="DO7" s="26"/>
      <c r="DP7" s="18"/>
      <c r="DQ7" s="324"/>
      <c r="DR7" s="15" t="s">
        <v>19</v>
      </c>
      <c r="DS7" s="9" t="str">
        <f>IF(COUNTA(DS16:DS27)=0,"",SUMPRODUCT(DS16:DS27,DR16:DR27))</f>
        <v/>
      </c>
      <c r="DT7" s="9" t="str">
        <f>IF(COUNTA(DT16:DT27)=0,"",SUMPRODUCT(DT16:DT27,DR16:DR27))</f>
        <v/>
      </c>
      <c r="DU7" s="9" t="str">
        <f>IF(COUNTA(DU16:DU27)=0,"",SUMPRODUCT(DU16:DU27,DR16:DR27))</f>
        <v/>
      </c>
      <c r="DV7" s="9" t="str">
        <f>IF(COUNTA(DV16:DV27)=0,"",SUMPRODUCT(DV16:DV27,DR16:DR27))</f>
        <v/>
      </c>
      <c r="DW7" s="9" t="str">
        <f>IF(COUNTA(DW16:DW27)=0,"",SUMPRODUCT(DW16:DW27,DR16:DR27))</f>
        <v/>
      </c>
      <c r="DX7" s="33" t="str">
        <f>IF(COUNTA(DX16:DX27)=0,"",SUMPRODUCT(DX16:DX27,DR16:DR27))</f>
        <v/>
      </c>
      <c r="DY7" s="26"/>
      <c r="DZ7" s="18"/>
      <c r="EA7" s="324"/>
      <c r="EB7" s="15" t="s">
        <v>19</v>
      </c>
      <c r="EC7" s="9" t="str">
        <f>IF(COUNTA(EC16:EC27)=0,"",SUMPRODUCT(EC16:EC27,EB16:EB27))</f>
        <v/>
      </c>
      <c r="ED7" s="9" t="str">
        <f>IF(COUNTA(ED16:ED27)=0,"",SUMPRODUCT(ED16:ED27,EB16:EB27))</f>
        <v/>
      </c>
      <c r="EE7" s="9" t="str">
        <f>IF(COUNTA(EE16:EE27)=0,"",SUMPRODUCT(EE16:EE27,EB16:EB27))</f>
        <v/>
      </c>
      <c r="EF7" s="9" t="str">
        <f>IF(COUNTA(EF16:EF27)=0,"",SUMPRODUCT(EF16:EF27,EB16:EB27))</f>
        <v/>
      </c>
      <c r="EG7" s="9" t="str">
        <f>IF(COUNTA(EG16:EG27)=0,"",SUMPRODUCT(EG16:EG27,EB16:EB27))</f>
        <v/>
      </c>
      <c r="EH7" s="33" t="str">
        <f>IF(COUNTA(EH16:EH27)=0,"",SUMPRODUCT(EH16:EH27,EB16:EB27))</f>
        <v/>
      </c>
      <c r="EI7" s="26"/>
      <c r="EJ7" s="18"/>
      <c r="EK7" s="324"/>
      <c r="EL7" s="15" t="s">
        <v>19</v>
      </c>
      <c r="EM7" s="9" t="str">
        <f>IF(COUNTA(EM16:EM27)=0,"",SUMPRODUCT(EM16:EM27,EL16:EL27))</f>
        <v/>
      </c>
      <c r="EN7" s="9" t="str">
        <f>IF(COUNTA(EN16:EN27)=0,"",SUMPRODUCT(EN16:EN27,EL16:EL27))</f>
        <v/>
      </c>
      <c r="EO7" s="9" t="str">
        <f>IF(COUNTA(EO16:EO27)=0,"",SUMPRODUCT(EO16:EO27,EL16:EL27))</f>
        <v/>
      </c>
      <c r="EP7" s="9" t="str">
        <f>IF(COUNTA(EP16:EP27)=0,"",SUMPRODUCT(EP16:EP27,EL16:EL27))</f>
        <v/>
      </c>
      <c r="EQ7" s="9" t="str">
        <f>IF(COUNTA(EQ16:EQ27)=0,"",SUMPRODUCT(EQ16:EQ27,EL16:EL27))</f>
        <v/>
      </c>
      <c r="ER7" s="33" t="str">
        <f>IF(COUNTA(ER16:ER27)=0,"",SUMPRODUCT(ER16:ER27,EL16:EL27))</f>
        <v/>
      </c>
      <c r="ES7" s="26"/>
      <c r="ET7" s="18"/>
      <c r="EU7" s="324"/>
      <c r="EV7" s="15" t="s">
        <v>19</v>
      </c>
      <c r="EW7" s="9" t="str">
        <f>IF(COUNTA(EW16:EW27)=0,"",SUMPRODUCT(EW16:EW27,EV16:EV27))</f>
        <v/>
      </c>
      <c r="EX7" s="9" t="str">
        <f>IF(COUNTA(EX16:EX27)=0,"",SUMPRODUCT(EX16:EX27,EV16:EV27))</f>
        <v/>
      </c>
      <c r="EY7" s="9" t="str">
        <f>IF(COUNTA(EY16:EY27)=0,"",SUMPRODUCT(EY16:EY27,EV16:EV27))</f>
        <v/>
      </c>
      <c r="EZ7" s="9" t="str">
        <f>IF(COUNTA(EZ16:EZ27)=0,"",SUMPRODUCT(EZ16:EZ27,EV16:EV27))</f>
        <v/>
      </c>
      <c r="FA7" s="9" t="str">
        <f>IF(COUNTA(FA16:FA27)=0,"",SUMPRODUCT(FA16:FA27,EV16:EV27))</f>
        <v/>
      </c>
      <c r="FB7" s="33" t="str">
        <f>IF(COUNTA(FB16:FB27)=0,"",SUMPRODUCT(FB16:FB27,EV16:EV27))</f>
        <v/>
      </c>
      <c r="FC7" s="26"/>
      <c r="FD7" s="18"/>
      <c r="FE7" s="324"/>
      <c r="FF7" s="140" t="s">
        <v>19</v>
      </c>
      <c r="FG7" s="9" t="str">
        <f>IF(COUNTA(FG16:FG27)=0,"",SUMPRODUCT(FG16:FG27,FF16:FF27))</f>
        <v/>
      </c>
      <c r="FH7" s="9" t="str">
        <f>IF(COUNTA(FH16:FH27)=0,"",SUMPRODUCT(FH16:FH27,FF16:FF27))</f>
        <v/>
      </c>
      <c r="FI7" s="9" t="str">
        <f>IF(COUNTA(FI16:FI27)=0,"",SUMPRODUCT(FI16:FI27,FF16:FF27))</f>
        <v/>
      </c>
      <c r="FJ7" s="9" t="str">
        <f>IF(COUNTA(FJ16:FJ27)=0,"",SUMPRODUCT(FJ16:FJ27,FF16:FF27))</f>
        <v/>
      </c>
      <c r="FK7" s="9" t="str">
        <f>IF(COUNTA(FK16:FK27)=0,"",SUMPRODUCT(FK16:FK27,FF16:FF27))</f>
        <v/>
      </c>
      <c r="FL7" s="33" t="str">
        <f>IF(COUNTA(FL16:FL27)=0,"",SUMPRODUCT(FL16:FL27,FF16:FF27))</f>
        <v/>
      </c>
      <c r="FM7" s="26"/>
      <c r="FN7" s="18"/>
      <c r="FO7" s="324"/>
      <c r="FP7" s="15" t="s">
        <v>19</v>
      </c>
      <c r="FQ7" s="9" t="str">
        <f>IF(COUNTA(FQ16:FQ27)=0,"",SUMPRODUCT(FQ16:FQ27,FP16:FP27))</f>
        <v/>
      </c>
      <c r="FR7" s="9" t="str">
        <f>IF(COUNTA(FR16:FR27)=0,"",SUMPRODUCT(FR16:FR27,FP16:FP27))</f>
        <v/>
      </c>
      <c r="FS7" s="9" t="str">
        <f>IF(COUNTA(FS16:FS27)=0,"",SUMPRODUCT(FS16:FS27,FP16:FP27))</f>
        <v/>
      </c>
      <c r="FT7" s="9" t="str">
        <f>IF(COUNTA(FT16:FT27)=0,"",SUMPRODUCT(FT16:FT27,FP16:FP27))</f>
        <v/>
      </c>
      <c r="FU7" s="9" t="str">
        <f>IF(COUNTA(FU16:FU27)=0,"",SUMPRODUCT(FU16:FU27,FP16:FP27))</f>
        <v/>
      </c>
      <c r="FV7" s="33" t="str">
        <f>IF(COUNTA(FV16:FV27)=0,"",SUMPRODUCT(FV16:FV27,FP16:FP27))</f>
        <v/>
      </c>
      <c r="FW7" s="26"/>
      <c r="FX7" s="18"/>
      <c r="FY7" s="324"/>
      <c r="FZ7" s="15" t="s">
        <v>19</v>
      </c>
      <c r="GA7" s="9" t="str">
        <f>IF(COUNTA(GA16:GA27)=0,"",SUMPRODUCT(GA16:GA27,FZ16:FZ27))</f>
        <v/>
      </c>
      <c r="GB7" s="9" t="str">
        <f>IF(COUNTA(GB16:GB27)=0,"",SUMPRODUCT(GB16:GB27,FZ16:FZ27))</f>
        <v/>
      </c>
      <c r="GC7" s="9" t="str">
        <f>IF(COUNTA(GC16:GC27)=0,"",SUMPRODUCT(GC16:GC27,FZ16:FZ27))</f>
        <v/>
      </c>
      <c r="GD7" s="9" t="str">
        <f>IF(COUNTA(GD16:GD27)=0,"",SUMPRODUCT(GD16:GD27,FZ16:FZ27))</f>
        <v/>
      </c>
      <c r="GE7" s="9" t="str">
        <f>IF(COUNTA(GE16:GE27)=0,"",SUMPRODUCT(GE16:GE27,FZ16:FZ27))</f>
        <v/>
      </c>
      <c r="GF7" s="33" t="str">
        <f>IF(COUNTA(GF16:GF27)=0,"",SUMPRODUCT(GF16:GF27,FZ16:FZ27))</f>
        <v/>
      </c>
      <c r="GG7" s="26"/>
      <c r="GH7" s="18"/>
      <c r="GI7" s="324"/>
      <c r="GJ7" s="15" t="s">
        <v>19</v>
      </c>
      <c r="GK7" s="9" t="str">
        <f>IF(COUNTA(GK16:GK27)=0,"",SUMPRODUCT(GK16:GK27,GJ16:GJ27))</f>
        <v/>
      </c>
      <c r="GL7" s="9" t="str">
        <f>IF(COUNTA(GL16:GL27)=0,"",SUMPRODUCT(GL16:GL27,GJ16:GJ27))</f>
        <v/>
      </c>
      <c r="GM7" s="9" t="str">
        <f>IF(COUNTA(GM16:GM27)=0,"",SUMPRODUCT(GM16:GM27,GJ16:GJ27))</f>
        <v/>
      </c>
      <c r="GN7" s="9" t="str">
        <f>IF(COUNTA(GN16:GN27)=0,"",SUMPRODUCT(GN16:GN27,GJ16:GJ27))</f>
        <v/>
      </c>
      <c r="GO7" s="9" t="str">
        <f>IF(COUNTA(GO16:GO27)=0,"",SUMPRODUCT(GO16:GO27,GJ16:GJ27))</f>
        <v/>
      </c>
      <c r="GP7" s="33" t="str">
        <f>IF(COUNTA(GP16:GP27)=0,"",SUMPRODUCT(GP16:GP27,GJ16:GJ27))</f>
        <v/>
      </c>
      <c r="GQ7" s="26"/>
      <c r="GR7" s="18"/>
      <c r="GS7" s="324"/>
      <c r="GT7" s="15" t="s">
        <v>19</v>
      </c>
      <c r="GU7" s="9">
        <f>IF(COUNTA(GU16:GU27)=0,"",SUMPRODUCT(GU16:GU27,GT16:GT27))</f>
        <v>39.903137574625887</v>
      </c>
      <c r="GV7" s="9" t="str">
        <f>IF(COUNTA(GV16:GV27)=0,"",SUMPRODUCT(GV16:GV27,GT16:GT27))</f>
        <v/>
      </c>
      <c r="GW7" s="9" t="str">
        <f>IF(COUNTA(GW16:GW27)=0,"",SUMPRODUCT(GW16:GW27,GT16:GT27))</f>
        <v/>
      </c>
      <c r="GX7" s="9" t="str">
        <f>IF(COUNTA(GX16:GX27)=0,"",SUMPRODUCT(GX16:GX27,GT16:GT27))</f>
        <v/>
      </c>
      <c r="GY7" s="9">
        <f>IF(COUNTA(GY16:GY27)=0,"",SUMPRODUCT(GY16:GY27,GT16:GT27))</f>
        <v>38.6</v>
      </c>
      <c r="GZ7" s="33">
        <f>IF(COUNTA(GZ16:GZ27)=0,"",SUMPRODUCT(GZ16:GZ27,GT16:GT27))</f>
        <v>54.3</v>
      </c>
      <c r="HA7" s="26"/>
      <c r="HB7" s="18"/>
      <c r="HC7" s="336"/>
      <c r="HM7" s="336"/>
      <c r="HW7" s="336"/>
    </row>
    <row r="8" s="4" customFormat="true" x14ac:dyDescent="0.25">
      <c r="A8" s="324"/>
      <c r="B8" s="85" t="s">
        <v>54</v>
      </c>
      <c r="C8" s="20"/>
      <c r="D8" s="20"/>
      <c r="E8" s="20"/>
      <c r="F8" s="20"/>
      <c r="G8" s="20"/>
      <c r="H8" s="153"/>
      <c r="I8" s="26"/>
      <c r="J8" s="18"/>
      <c r="K8" s="324"/>
      <c r="L8" s="85" t="s">
        <v>54</v>
      </c>
      <c r="M8" s="20"/>
      <c r="N8" s="20"/>
      <c r="O8" s="20"/>
      <c r="P8" s="20"/>
      <c r="Q8" s="20"/>
      <c r="R8" s="153"/>
      <c r="S8" s="26"/>
      <c r="T8" s="18"/>
      <c r="U8" s="324"/>
      <c r="V8" s="85" t="s">
        <v>54</v>
      </c>
      <c r="W8" s="20"/>
      <c r="X8" s="20"/>
      <c r="Y8" s="20"/>
      <c r="Z8" s="20"/>
      <c r="AA8" s="20"/>
      <c r="AB8" s="153"/>
      <c r="AC8" s="26"/>
      <c r="AD8" s="18"/>
      <c r="AE8" s="324"/>
      <c r="AF8" s="85" t="s">
        <v>54</v>
      </c>
      <c r="AG8" s="20"/>
      <c r="AH8" s="20"/>
      <c r="AI8" s="20"/>
      <c r="AJ8" s="20"/>
      <c r="AK8" s="20"/>
      <c r="AL8" s="153"/>
      <c r="AM8" s="26"/>
      <c r="AN8" s="18"/>
      <c r="AO8" s="324"/>
      <c r="AP8" s="85" t="s">
        <v>54</v>
      </c>
      <c r="AQ8" s="20"/>
      <c r="AR8" s="20"/>
      <c r="AS8" s="20"/>
      <c r="AT8" s="20"/>
      <c r="AU8" s="20"/>
      <c r="AV8" s="153"/>
      <c r="AW8" s="26"/>
      <c r="AX8" s="18"/>
      <c r="AY8" s="324"/>
      <c r="AZ8" s="332" t="s">
        <v>54</v>
      </c>
      <c r="BA8" s="20"/>
      <c r="BB8" s="20"/>
      <c r="BC8" s="20"/>
      <c r="BD8" s="20"/>
      <c r="BE8" s="20"/>
      <c r="BF8" s="153"/>
      <c r="BG8" s="26"/>
      <c r="BH8" s="18"/>
      <c r="BI8" s="324"/>
      <c r="BJ8" s="85" t="s">
        <v>54</v>
      </c>
      <c r="BK8" s="20"/>
      <c r="BL8" s="20"/>
      <c r="BM8" s="20"/>
      <c r="BN8" s="20"/>
      <c r="BO8" s="20"/>
      <c r="BP8" s="153"/>
      <c r="BQ8" s="26"/>
      <c r="BR8" s="18"/>
      <c r="BS8" s="324"/>
      <c r="BT8" s="85" t="s">
        <v>54</v>
      </c>
      <c r="BU8" s="20"/>
      <c r="BV8" s="20"/>
      <c r="BW8" s="20"/>
      <c r="BX8" s="20"/>
      <c r="BY8" s="20"/>
      <c r="BZ8" s="153"/>
      <c r="CA8" s="26"/>
      <c r="CB8" s="18"/>
      <c r="CC8" s="324"/>
      <c r="CD8" s="85" t="s">
        <v>54</v>
      </c>
      <c r="CE8" s="20"/>
      <c r="CF8" s="20"/>
      <c r="CG8" s="20"/>
      <c r="CH8" s="20"/>
      <c r="CI8" s="20"/>
      <c r="CJ8" s="153"/>
      <c r="CK8" s="26"/>
      <c r="CL8" s="18"/>
      <c r="CM8" s="324"/>
      <c r="CN8" s="85" t="s">
        <v>54</v>
      </c>
      <c r="CO8" s="20"/>
      <c r="CP8" s="20"/>
      <c r="CQ8" s="20"/>
      <c r="CR8" s="20"/>
      <c r="CS8" s="20"/>
      <c r="CT8" s="153"/>
      <c r="CU8" s="26"/>
      <c r="CV8" s="18"/>
      <c r="CW8" s="324"/>
      <c r="CX8" s="85" t="s">
        <v>54</v>
      </c>
      <c r="CY8" s="20"/>
      <c r="CZ8" s="20"/>
      <c r="DA8" s="20"/>
      <c r="DB8" s="20"/>
      <c r="DC8" s="20"/>
      <c r="DD8" s="153"/>
      <c r="DE8" s="26"/>
      <c r="DF8" s="18"/>
      <c r="DG8" s="324"/>
      <c r="DH8" s="85" t="s">
        <v>54</v>
      </c>
      <c r="DI8" s="20"/>
      <c r="DJ8" s="20"/>
      <c r="DK8" s="20"/>
      <c r="DL8" s="20"/>
      <c r="DM8" s="20"/>
      <c r="DN8" s="153"/>
      <c r="DO8" s="26"/>
      <c r="DP8" s="18"/>
      <c r="DQ8" s="324"/>
      <c r="DR8" s="85" t="s">
        <v>54</v>
      </c>
      <c r="DS8" s="20"/>
      <c r="DT8" s="20"/>
      <c r="DU8" s="20"/>
      <c r="DV8" s="20"/>
      <c r="DW8" s="20"/>
      <c r="DX8" s="153"/>
      <c r="DY8" s="26"/>
      <c r="DZ8" s="18"/>
      <c r="EA8" s="324"/>
      <c r="EB8" s="85" t="s">
        <v>54</v>
      </c>
      <c r="EC8" s="20"/>
      <c r="ED8" s="20"/>
      <c r="EE8" s="20"/>
      <c r="EF8" s="20"/>
      <c r="EG8" s="20"/>
      <c r="EH8" s="153"/>
      <c r="EI8" s="26"/>
      <c r="EJ8" s="18"/>
      <c r="EK8" s="324"/>
      <c r="EL8" s="85" t="s">
        <v>54</v>
      </c>
      <c r="EM8" s="20"/>
      <c r="EN8" s="20"/>
      <c r="EO8" s="20"/>
      <c r="EP8" s="20"/>
      <c r="EQ8" s="20"/>
      <c r="ER8" s="153"/>
      <c r="ES8" s="26"/>
      <c r="ET8" s="18"/>
      <c r="EU8" s="324"/>
      <c r="EV8" s="85" t="s">
        <v>54</v>
      </c>
      <c r="EW8" s="20"/>
      <c r="EX8" s="20"/>
      <c r="EY8" s="20"/>
      <c r="EZ8" s="20"/>
      <c r="FA8" s="20"/>
      <c r="FB8" s="153"/>
      <c r="FC8" s="26"/>
      <c r="FD8" s="18"/>
      <c r="FE8" s="324"/>
      <c r="FF8" s="332" t="s">
        <v>54</v>
      </c>
      <c r="FG8" s="20"/>
      <c r="FH8" s="20"/>
      <c r="FI8" s="20"/>
      <c r="FJ8" s="20"/>
      <c r="FK8" s="20"/>
      <c r="FL8" s="153"/>
      <c r="FM8" s="26"/>
      <c r="FN8" s="18"/>
      <c r="FO8" s="324"/>
      <c r="FP8" s="85" t="s">
        <v>54</v>
      </c>
      <c r="FQ8" s="20"/>
      <c r="FR8" s="20"/>
      <c r="FS8" s="20"/>
      <c r="FT8" s="20"/>
      <c r="FU8" s="20"/>
      <c r="FV8" s="153"/>
      <c r="FW8" s="26"/>
      <c r="FX8" s="18"/>
      <c r="FY8" s="324"/>
      <c r="FZ8" s="85" t="s">
        <v>54</v>
      </c>
      <c r="GA8" s="20"/>
      <c r="GB8" s="20"/>
      <c r="GC8" s="20"/>
      <c r="GD8" s="20"/>
      <c r="GE8" s="20"/>
      <c r="GF8" s="153"/>
      <c r="GG8" s="26"/>
      <c r="GH8" s="18"/>
      <c r="GI8" s="324"/>
      <c r="GJ8" s="85" t="s">
        <v>54</v>
      </c>
      <c r="GK8" s="20"/>
      <c r="GL8" s="20"/>
      <c r="GM8" s="20"/>
      <c r="GN8" s="20"/>
      <c r="GO8" s="20"/>
      <c r="GP8" s="153"/>
      <c r="GQ8" s="26"/>
      <c r="GR8" s="18"/>
      <c r="GS8" s="324"/>
      <c r="GT8" s="85" t="s">
        <v>54</v>
      </c>
      <c r="GU8" s="20"/>
      <c r="GV8" s="20"/>
      <c r="GW8" s="20"/>
      <c r="GX8" s="20"/>
      <c r="GY8" s="20"/>
      <c r="GZ8" s="153"/>
      <c r="HA8" s="26"/>
      <c r="HB8" s="18"/>
      <c r="HC8" s="336"/>
      <c r="HM8" s="336"/>
      <c r="HW8" s="336"/>
    </row>
    <row r="9" s="4" customFormat="true" x14ac:dyDescent="0.25">
      <c r="A9" s="324"/>
      <c r="B9" s="85" t="s">
        <v>59</v>
      </c>
      <c r="C9" s="20"/>
      <c r="D9" s="20"/>
      <c r="E9" s="20"/>
      <c r="F9" s="20"/>
      <c r="G9" s="20"/>
      <c r="H9" s="153"/>
      <c r="I9" s="26"/>
      <c r="J9" s="18"/>
      <c r="K9" s="324"/>
      <c r="L9" s="85" t="s">
        <v>59</v>
      </c>
      <c r="M9" s="20"/>
      <c r="N9" s="20"/>
      <c r="O9" s="20"/>
      <c r="P9" s="20"/>
      <c r="Q9" s="20"/>
      <c r="R9" s="153"/>
      <c r="S9" s="26"/>
      <c r="T9" s="18"/>
      <c r="U9" s="324"/>
      <c r="V9" s="85" t="s">
        <v>59</v>
      </c>
      <c r="W9" s="20"/>
      <c r="X9" s="20"/>
      <c r="Y9" s="20"/>
      <c r="Z9" s="20"/>
      <c r="AA9" s="20"/>
      <c r="AB9" s="153"/>
      <c r="AC9" s="26"/>
      <c r="AD9" s="18"/>
      <c r="AE9" s="324"/>
      <c r="AF9" s="85" t="s">
        <v>59</v>
      </c>
      <c r="AG9" s="20"/>
      <c r="AH9" s="20"/>
      <c r="AI9" s="20"/>
      <c r="AJ9" s="20"/>
      <c r="AK9" s="20"/>
      <c r="AL9" s="153"/>
      <c r="AM9" s="26"/>
      <c r="AN9" s="18"/>
      <c r="AO9" s="324"/>
      <c r="AP9" s="85" t="s">
        <v>59</v>
      </c>
      <c r="AQ9" s="20"/>
      <c r="AR9" s="20"/>
      <c r="AS9" s="20"/>
      <c r="AT9" s="20"/>
      <c r="AU9" s="20"/>
      <c r="AV9" s="153"/>
      <c r="AW9" s="26"/>
      <c r="AX9" s="18"/>
      <c r="AY9" s="324"/>
      <c r="AZ9" s="332" t="s">
        <v>59</v>
      </c>
      <c r="BA9" s="20"/>
      <c r="BB9" s="20"/>
      <c r="BC9" s="20"/>
      <c r="BD9" s="20"/>
      <c r="BE9" s="20"/>
      <c r="BF9" s="153"/>
      <c r="BG9" s="26"/>
      <c r="BH9" s="18"/>
      <c r="BI9" s="324"/>
      <c r="BJ9" s="85" t="s">
        <v>59</v>
      </c>
      <c r="BK9" s="20"/>
      <c r="BL9" s="20"/>
      <c r="BM9" s="20"/>
      <c r="BN9" s="20"/>
      <c r="BO9" s="20"/>
      <c r="BP9" s="153"/>
      <c r="BQ9" s="26"/>
      <c r="BR9" s="18"/>
      <c r="BS9" s="324"/>
      <c r="BT9" s="85" t="s">
        <v>59</v>
      </c>
      <c r="BU9" s="84"/>
      <c r="BV9" s="20"/>
      <c r="BW9" s="20"/>
      <c r="BX9" s="20"/>
      <c r="BY9" s="20"/>
      <c r="BZ9" s="153"/>
      <c r="CA9" s="26"/>
      <c r="CB9" s="18"/>
      <c r="CC9" s="324"/>
      <c r="CD9" s="85" t="s">
        <v>59</v>
      </c>
      <c r="CE9" s="84"/>
      <c r="CF9" s="20"/>
      <c r="CG9" s="20"/>
      <c r="CH9" s="20"/>
      <c r="CI9" s="20"/>
      <c r="CJ9" s="153"/>
      <c r="CK9" s="26"/>
      <c r="CL9" s="18"/>
      <c r="CM9" s="324"/>
      <c r="CN9" s="85" t="s">
        <v>59</v>
      </c>
      <c r="CO9" s="84"/>
      <c r="CP9" s="20"/>
      <c r="CQ9" s="20"/>
      <c r="CR9" s="20"/>
      <c r="CS9" s="20"/>
      <c r="CT9" s="153"/>
      <c r="CU9" s="26"/>
      <c r="CV9" s="18"/>
      <c r="CW9" s="324"/>
      <c r="CX9" s="85" t="s">
        <v>59</v>
      </c>
      <c r="CY9" s="20"/>
      <c r="CZ9" s="20"/>
      <c r="DA9" s="20"/>
      <c r="DB9" s="20"/>
      <c r="DC9" s="20"/>
      <c r="DD9" s="153"/>
      <c r="DE9" s="26"/>
      <c r="DF9" s="18"/>
      <c r="DG9" s="324"/>
      <c r="DH9" s="85" t="s">
        <v>59</v>
      </c>
      <c r="DI9" s="20"/>
      <c r="DJ9" s="20"/>
      <c r="DK9" s="20"/>
      <c r="DL9" s="20"/>
      <c r="DM9" s="20"/>
      <c r="DN9" s="153"/>
      <c r="DO9" s="26"/>
      <c r="DP9" s="18"/>
      <c r="DQ9" s="324"/>
      <c r="DR9" s="85" t="s">
        <v>59</v>
      </c>
      <c r="DS9" s="20"/>
      <c r="DT9" s="20"/>
      <c r="DU9" s="20"/>
      <c r="DV9" s="20"/>
      <c r="DW9" s="20"/>
      <c r="DX9" s="153"/>
      <c r="DY9" s="26"/>
      <c r="DZ9" s="18"/>
      <c r="EA9" s="324"/>
      <c r="EB9" s="85" t="s">
        <v>59</v>
      </c>
      <c r="EC9" s="20"/>
      <c r="ED9" s="20"/>
      <c r="EE9" s="20"/>
      <c r="EF9" s="20"/>
      <c r="EG9" s="20"/>
      <c r="EH9" s="153"/>
      <c r="EI9" s="26"/>
      <c r="EJ9" s="18"/>
      <c r="EK9" s="324"/>
      <c r="EL9" s="85" t="s">
        <v>59</v>
      </c>
      <c r="EM9" s="20"/>
      <c r="EN9" s="20"/>
      <c r="EO9" s="20"/>
      <c r="EP9" s="20"/>
      <c r="EQ9" s="20"/>
      <c r="ER9" s="153"/>
      <c r="ES9" s="26"/>
      <c r="ET9" s="18"/>
      <c r="EU9" s="324"/>
      <c r="EV9" s="85" t="s">
        <v>59</v>
      </c>
      <c r="EW9" s="20"/>
      <c r="EX9" s="20"/>
      <c r="EY9" s="20"/>
      <c r="EZ9" s="20"/>
      <c r="FA9" s="20"/>
      <c r="FB9" s="153"/>
      <c r="FC9" s="26"/>
      <c r="FD9" s="18"/>
      <c r="FE9" s="324"/>
      <c r="FF9" s="332" t="s">
        <v>59</v>
      </c>
      <c r="FG9" s="20"/>
      <c r="FH9" s="20"/>
      <c r="FI9" s="20"/>
      <c r="FJ9" s="20"/>
      <c r="FK9" s="20"/>
      <c r="FL9" s="153"/>
      <c r="FM9" s="26"/>
      <c r="FN9" s="18"/>
      <c r="FO9" s="324"/>
      <c r="FP9" s="85" t="s">
        <v>59</v>
      </c>
      <c r="FQ9" s="20"/>
      <c r="FR9" s="20"/>
      <c r="FS9" s="20"/>
      <c r="FT9" s="20"/>
      <c r="FU9" s="20"/>
      <c r="FV9" s="153"/>
      <c r="FW9" s="26"/>
      <c r="FX9" s="18"/>
      <c r="FY9" s="324"/>
      <c r="FZ9" s="85" t="s">
        <v>59</v>
      </c>
      <c r="GA9" s="84"/>
      <c r="GB9" s="20"/>
      <c r="GC9" s="20"/>
      <c r="GD9" s="20"/>
      <c r="GE9" s="20"/>
      <c r="GF9" s="153"/>
      <c r="GG9" s="26"/>
      <c r="GH9" s="18"/>
      <c r="GI9" s="324"/>
      <c r="GJ9" s="85" t="s">
        <v>59</v>
      </c>
      <c r="GK9" s="84"/>
      <c r="GL9" s="20"/>
      <c r="GM9" s="20"/>
      <c r="GN9" s="20"/>
      <c r="GO9" s="20"/>
      <c r="GP9" s="153"/>
      <c r="GQ9" s="26"/>
      <c r="GR9" s="18"/>
      <c r="GS9" s="324" t="s">
        <v>215</v>
      </c>
      <c r="GT9" s="85" t="s">
        <v>59</v>
      </c>
      <c r="GU9" s="84">
        <f>(GY9/100*(GY$35)+GZ9/100*GZ$35)/(GY$35+GZ$35)*100</f>
        <v>36.252978460405544</v>
      </c>
      <c r="GV9" s="20"/>
      <c r="GW9" s="20"/>
      <c r="GX9" s="20"/>
      <c r="GY9" s="20">
        <v>37</v>
      </c>
      <c r="GZ9" s="153">
        <v>28</v>
      </c>
      <c r="HA9" s="26"/>
      <c r="HB9" s="18"/>
      <c r="HC9" s="336"/>
      <c r="HM9" s="336"/>
      <c r="HW9" s="336"/>
    </row>
    <row r="10" s="4" customFormat="true" x14ac:dyDescent="0.25">
      <c r="A10" s="324"/>
      <c r="B10" s="85" t="s">
        <v>122</v>
      </c>
      <c r="C10" s="20"/>
      <c r="D10" s="20"/>
      <c r="E10" s="20"/>
      <c r="F10" s="20"/>
      <c r="G10" s="20"/>
      <c r="H10" s="153"/>
      <c r="I10" s="26"/>
      <c r="J10" s="18"/>
      <c r="K10" s="324"/>
      <c r="L10" s="85" t="s">
        <v>122</v>
      </c>
      <c r="M10" s="20"/>
      <c r="N10" s="20"/>
      <c r="O10" s="20"/>
      <c r="P10" s="20"/>
      <c r="Q10" s="20"/>
      <c r="R10" s="153"/>
      <c r="S10" s="26"/>
      <c r="T10" s="18"/>
      <c r="U10" s="324"/>
      <c r="V10" s="85" t="s">
        <v>122</v>
      </c>
      <c r="W10" s="20"/>
      <c r="X10" s="20"/>
      <c r="Y10" s="20"/>
      <c r="Z10" s="20"/>
      <c r="AA10" s="20"/>
      <c r="AB10" s="153"/>
      <c r="AC10" s="26"/>
      <c r="AD10" s="18"/>
      <c r="AE10" s="324"/>
      <c r="AF10" s="85" t="s">
        <v>122</v>
      </c>
      <c r="AG10" s="20"/>
      <c r="AH10" s="20"/>
      <c r="AI10" s="20"/>
      <c r="AJ10" s="20"/>
      <c r="AK10" s="20"/>
      <c r="AL10" s="153"/>
      <c r="AM10" s="26"/>
      <c r="AN10" s="18"/>
      <c r="AO10" s="324"/>
      <c r="AP10" s="85" t="s">
        <v>122</v>
      </c>
      <c r="AQ10" s="20"/>
      <c r="AR10" s="20"/>
      <c r="AS10" s="20"/>
      <c r="AT10" s="20"/>
      <c r="AU10" s="20"/>
      <c r="AV10" s="153"/>
      <c r="AW10" s="26"/>
      <c r="AX10" s="18"/>
      <c r="AY10" s="324"/>
      <c r="AZ10" s="332" t="s">
        <v>122</v>
      </c>
      <c r="BA10" s="20"/>
      <c r="BB10" s="20"/>
      <c r="BC10" s="20"/>
      <c r="BD10" s="20"/>
      <c r="BE10" s="20"/>
      <c r="BF10" s="153"/>
      <c r="BG10" s="26"/>
      <c r="BH10" s="18"/>
      <c r="BI10" s="324"/>
      <c r="BJ10" s="85" t="s">
        <v>122</v>
      </c>
      <c r="BK10" s="20"/>
      <c r="BL10" s="20"/>
      <c r="BM10" s="20"/>
      <c r="BN10" s="20"/>
      <c r="BO10" s="20"/>
      <c r="BP10" s="153"/>
      <c r="BQ10" s="26"/>
      <c r="BR10" s="18"/>
      <c r="BS10" s="324"/>
      <c r="BT10" s="85" t="s">
        <v>122</v>
      </c>
      <c r="BU10" s="20"/>
      <c r="BV10" s="20"/>
      <c r="BW10" s="20"/>
      <c r="BX10" s="20"/>
      <c r="BY10" s="20"/>
      <c r="BZ10" s="153"/>
      <c r="CA10" s="26"/>
      <c r="CB10" s="18"/>
      <c r="CC10" s="324"/>
      <c r="CD10" s="85" t="s">
        <v>122</v>
      </c>
      <c r="CE10" s="20"/>
      <c r="CF10" s="20"/>
      <c r="CG10" s="20"/>
      <c r="CH10" s="20"/>
      <c r="CI10" s="20"/>
      <c r="CJ10" s="153"/>
      <c r="CK10" s="26"/>
      <c r="CL10" s="18"/>
      <c r="CM10" s="324"/>
      <c r="CN10" s="85" t="s">
        <v>122</v>
      </c>
      <c r="CO10" s="20"/>
      <c r="CP10" s="20"/>
      <c r="CQ10" s="20"/>
      <c r="CR10" s="20"/>
      <c r="CS10" s="20"/>
      <c r="CT10" s="153"/>
      <c r="CU10" s="26"/>
      <c r="CV10" s="18"/>
      <c r="CW10" s="324"/>
      <c r="CX10" s="85" t="s">
        <v>122</v>
      </c>
      <c r="CY10" s="20"/>
      <c r="CZ10" s="20"/>
      <c r="DA10" s="20"/>
      <c r="DB10" s="20"/>
      <c r="DC10" s="20"/>
      <c r="DD10" s="153"/>
      <c r="DE10" s="26"/>
      <c r="DF10" s="18"/>
      <c r="DG10" s="324"/>
      <c r="DH10" s="85" t="s">
        <v>122</v>
      </c>
      <c r="DI10" s="20"/>
      <c r="DJ10" s="20"/>
      <c r="DK10" s="20"/>
      <c r="DL10" s="20"/>
      <c r="DM10" s="20"/>
      <c r="DN10" s="153"/>
      <c r="DO10" s="26"/>
      <c r="DP10" s="18"/>
      <c r="DQ10" s="324"/>
      <c r="DR10" s="85" t="s">
        <v>122</v>
      </c>
      <c r="DS10" s="20"/>
      <c r="DT10" s="20"/>
      <c r="DU10" s="20"/>
      <c r="DV10" s="20"/>
      <c r="DW10" s="20"/>
      <c r="DX10" s="153"/>
      <c r="DY10" s="26"/>
      <c r="DZ10" s="18"/>
      <c r="EA10" s="324"/>
      <c r="EB10" s="85" t="s">
        <v>122</v>
      </c>
      <c r="EC10" s="20"/>
      <c r="ED10" s="20"/>
      <c r="EE10" s="20"/>
      <c r="EF10" s="20"/>
      <c r="EG10" s="20"/>
      <c r="EH10" s="153"/>
      <c r="EI10" s="26"/>
      <c r="EJ10" s="18"/>
      <c r="EK10" s="324"/>
      <c r="EL10" s="85" t="s">
        <v>122</v>
      </c>
      <c r="EM10" s="20"/>
      <c r="EN10" s="20"/>
      <c r="EO10" s="20"/>
      <c r="EP10" s="20"/>
      <c r="EQ10" s="20"/>
      <c r="ER10" s="153"/>
      <c r="ES10" s="26"/>
      <c r="ET10" s="18"/>
      <c r="EU10" s="324"/>
      <c r="EV10" s="85" t="s">
        <v>122</v>
      </c>
      <c r="EW10" s="20"/>
      <c r="EX10" s="20"/>
      <c r="EY10" s="20"/>
      <c r="EZ10" s="20"/>
      <c r="FA10" s="20"/>
      <c r="FB10" s="153"/>
      <c r="FC10" s="26"/>
      <c r="FD10" s="18"/>
      <c r="FE10" s="324"/>
      <c r="FF10" s="332" t="s">
        <v>122</v>
      </c>
      <c r="FG10" s="20"/>
      <c r="FH10" s="20"/>
      <c r="FI10" s="20"/>
      <c r="FJ10" s="20"/>
      <c r="FK10" s="20"/>
      <c r="FL10" s="153"/>
      <c r="FM10" s="26"/>
      <c r="FN10" s="18"/>
      <c r="FO10" s="324"/>
      <c r="FP10" s="85" t="s">
        <v>122</v>
      </c>
      <c r="FQ10" s="20"/>
      <c r="FR10" s="20"/>
      <c r="FS10" s="20"/>
      <c r="FT10" s="20"/>
      <c r="FU10" s="20"/>
      <c r="FV10" s="153"/>
      <c r="FW10" s="26"/>
      <c r="FX10" s="18"/>
      <c r="FY10" s="324"/>
      <c r="FZ10" s="85" t="s">
        <v>122</v>
      </c>
      <c r="GA10" s="20"/>
      <c r="GB10" s="20"/>
      <c r="GC10" s="20"/>
      <c r="GD10" s="20"/>
      <c r="GE10" s="20"/>
      <c r="GF10" s="153"/>
      <c r="GG10" s="26"/>
      <c r="GH10" s="18"/>
      <c r="GI10" s="324"/>
      <c r="GJ10" s="85" t="s">
        <v>122</v>
      </c>
      <c r="GK10" s="20"/>
      <c r="GL10" s="20"/>
      <c r="GM10" s="20"/>
      <c r="GN10" s="20"/>
      <c r="GO10" s="20"/>
      <c r="GP10" s="153"/>
      <c r="GQ10" s="26"/>
      <c r="GR10" s="18"/>
      <c r="GS10" s="324"/>
      <c r="GT10" s="85" t="s">
        <v>122</v>
      </c>
      <c r="GU10" s="20"/>
      <c r="GV10" s="20"/>
      <c r="GW10" s="20"/>
      <c r="GX10" s="20"/>
      <c r="GY10" s="20"/>
      <c r="GZ10" s="153"/>
      <c r="HA10" s="26"/>
      <c r="HB10" s="18"/>
      <c r="HC10" s="336"/>
      <c r="HM10" s="336"/>
      <c r="HW10" s="336"/>
    </row>
    <row r="11" s="4" customFormat="true" x14ac:dyDescent="0.25">
      <c r="A11" s="324"/>
      <c r="B11" s="140" t="s">
        <v>21</v>
      </c>
      <c r="C11" s="20"/>
      <c r="D11" s="20"/>
      <c r="E11" s="20"/>
      <c r="F11" s="20"/>
      <c r="G11" s="20"/>
      <c r="H11" s="153"/>
      <c r="I11" s="26"/>
      <c r="J11" s="18"/>
      <c r="K11" s="324"/>
      <c r="L11" s="140" t="s">
        <v>21</v>
      </c>
      <c r="M11" s="20"/>
      <c r="N11" s="20"/>
      <c r="O11" s="20"/>
      <c r="P11" s="20"/>
      <c r="Q11" s="20"/>
      <c r="R11" s="153"/>
      <c r="S11" s="26"/>
      <c r="T11" s="18"/>
      <c r="U11" s="324"/>
      <c r="V11" s="140" t="s">
        <v>21</v>
      </c>
      <c r="W11" s="20"/>
      <c r="X11" s="20"/>
      <c r="Y11" s="20"/>
      <c r="Z11" s="20"/>
      <c r="AA11" s="20"/>
      <c r="AB11" s="153"/>
      <c r="AC11" s="26"/>
      <c r="AD11" s="18"/>
      <c r="AE11" s="324"/>
      <c r="AF11" s="140" t="s">
        <v>21</v>
      </c>
      <c r="AG11" s="20"/>
      <c r="AH11" s="20"/>
      <c r="AI11" s="20"/>
      <c r="AJ11" s="20"/>
      <c r="AK11" s="20"/>
      <c r="AL11" s="153"/>
      <c r="AM11" s="26"/>
      <c r="AN11" s="18"/>
      <c r="AO11" s="324"/>
      <c r="AP11" s="140" t="s">
        <v>21</v>
      </c>
      <c r="AQ11" s="20"/>
      <c r="AR11" s="20"/>
      <c r="AS11" s="20"/>
      <c r="AT11" s="20"/>
      <c r="AU11" s="20"/>
      <c r="AV11" s="153"/>
      <c r="AW11" s="26"/>
      <c r="AX11" s="18"/>
      <c r="AY11" s="324"/>
      <c r="AZ11" s="140" t="s">
        <v>21</v>
      </c>
      <c r="BA11" s="20"/>
      <c r="BB11" s="20"/>
      <c r="BC11" s="20"/>
      <c r="BD11" s="20"/>
      <c r="BE11" s="20"/>
      <c r="BF11" s="153"/>
      <c r="BG11" s="26"/>
      <c r="BH11" s="18"/>
      <c r="BI11" s="324"/>
      <c r="BJ11" s="140" t="s">
        <v>21</v>
      </c>
      <c r="BK11" s="20"/>
      <c r="BL11" s="20"/>
      <c r="BM11" s="20"/>
      <c r="BN11" s="20"/>
      <c r="BO11" s="20"/>
      <c r="BP11" s="153"/>
      <c r="BQ11" s="26"/>
      <c r="BR11" s="18"/>
      <c r="BS11" s="324"/>
      <c r="BT11" s="140" t="s">
        <v>21</v>
      </c>
      <c r="BU11" s="20"/>
      <c r="BV11" s="20"/>
      <c r="BW11" s="20"/>
      <c r="BX11" s="20"/>
      <c r="BY11" s="20"/>
      <c r="BZ11" s="153"/>
      <c r="CA11" s="26"/>
      <c r="CB11" s="18"/>
      <c r="CC11" s="324"/>
      <c r="CD11" s="140" t="s">
        <v>21</v>
      </c>
      <c r="CE11" s="20"/>
      <c r="CF11" s="20"/>
      <c r="CG11" s="20"/>
      <c r="CH11" s="20"/>
      <c r="CI11" s="20"/>
      <c r="CJ11" s="153"/>
      <c r="CK11" s="26"/>
      <c r="CL11" s="18"/>
      <c r="CM11" s="324"/>
      <c r="CN11" s="140" t="s">
        <v>21</v>
      </c>
      <c r="CO11" s="20"/>
      <c r="CP11" s="20"/>
      <c r="CQ11" s="20"/>
      <c r="CR11" s="20"/>
      <c r="CS11" s="20"/>
      <c r="CT11" s="153"/>
      <c r="CU11" s="26"/>
      <c r="CV11" s="18"/>
      <c r="CW11" s="324"/>
      <c r="CX11" s="140" t="s">
        <v>21</v>
      </c>
      <c r="CY11" s="20"/>
      <c r="CZ11" s="20"/>
      <c r="DA11" s="20"/>
      <c r="DB11" s="20"/>
      <c r="DC11" s="20"/>
      <c r="DD11" s="153"/>
      <c r="DE11" s="26"/>
      <c r="DF11" s="18"/>
      <c r="DG11" s="324"/>
      <c r="DH11" s="140" t="s">
        <v>21</v>
      </c>
      <c r="DI11" s="20"/>
      <c r="DJ11" s="20"/>
      <c r="DK11" s="20"/>
      <c r="DL11" s="20"/>
      <c r="DM11" s="20"/>
      <c r="DN11" s="153"/>
      <c r="DO11" s="26"/>
      <c r="DP11" s="18"/>
      <c r="DQ11" s="324"/>
      <c r="DR11" s="140" t="s">
        <v>21</v>
      </c>
      <c r="DS11" s="20"/>
      <c r="DT11" s="20"/>
      <c r="DU11" s="20"/>
      <c r="DV11" s="20"/>
      <c r="DW11" s="20"/>
      <c r="DX11" s="153"/>
      <c r="DY11" s="26"/>
      <c r="DZ11" s="18"/>
      <c r="EA11" s="324"/>
      <c r="EB11" s="140" t="s">
        <v>21</v>
      </c>
      <c r="EC11" s="20"/>
      <c r="ED11" s="20"/>
      <c r="EE11" s="20"/>
      <c r="EF11" s="20"/>
      <c r="EG11" s="20"/>
      <c r="EH11" s="153"/>
      <c r="EI11" s="26"/>
      <c r="EJ11" s="18"/>
      <c r="EK11" s="324"/>
      <c r="EL11" s="140" t="s">
        <v>21</v>
      </c>
      <c r="EM11" s="20"/>
      <c r="EN11" s="20"/>
      <c r="EO11" s="20"/>
      <c r="EP11" s="20"/>
      <c r="EQ11" s="20"/>
      <c r="ER11" s="153"/>
      <c r="ES11" s="26"/>
      <c r="ET11" s="18"/>
      <c r="EU11" s="324"/>
      <c r="EV11" s="140" t="s">
        <v>21</v>
      </c>
      <c r="EW11" s="20"/>
      <c r="EX11" s="20"/>
      <c r="EY11" s="20"/>
      <c r="EZ11" s="20"/>
      <c r="FA11" s="20"/>
      <c r="FB11" s="153"/>
      <c r="FC11" s="26"/>
      <c r="FD11" s="18"/>
      <c r="FE11" s="324"/>
      <c r="FF11" s="140" t="s">
        <v>21</v>
      </c>
      <c r="FG11" s="20"/>
      <c r="FH11" s="20"/>
      <c r="FI11" s="20"/>
      <c r="FJ11" s="20"/>
      <c r="FK11" s="20"/>
      <c r="FL11" s="153"/>
      <c r="FM11" s="26"/>
      <c r="FN11" s="18"/>
      <c r="FO11" s="324"/>
      <c r="FP11" s="140" t="s">
        <v>21</v>
      </c>
      <c r="FQ11" s="20"/>
      <c r="FR11" s="20"/>
      <c r="FS11" s="20"/>
      <c r="FT11" s="20"/>
      <c r="FU11" s="20"/>
      <c r="FV11" s="153"/>
      <c r="FW11" s="26"/>
      <c r="FX11" s="18"/>
      <c r="FY11" s="324"/>
      <c r="FZ11" s="140" t="s">
        <v>21</v>
      </c>
      <c r="GA11" s="20"/>
      <c r="GB11" s="20"/>
      <c r="GC11" s="20"/>
      <c r="GD11" s="20"/>
      <c r="GE11" s="20"/>
      <c r="GF11" s="153"/>
      <c r="GG11" s="26"/>
      <c r="GH11" s="18"/>
      <c r="GI11" s="324"/>
      <c r="GJ11" s="140" t="s">
        <v>21</v>
      </c>
      <c r="GK11" s="20"/>
      <c r="GL11" s="20"/>
      <c r="GM11" s="20"/>
      <c r="GN11" s="20"/>
      <c r="GO11" s="20"/>
      <c r="GP11" s="153"/>
      <c r="GQ11" s="26"/>
      <c r="GR11" s="18"/>
      <c r="GS11" s="324"/>
      <c r="GT11" s="140" t="s">
        <v>21</v>
      </c>
      <c r="GU11" s="20"/>
      <c r="GV11" s="20"/>
      <c r="GW11" s="20"/>
      <c r="GX11" s="20"/>
      <c r="GY11" s="20"/>
      <c r="GZ11" s="153"/>
      <c r="HA11" s="26"/>
      <c r="HB11" s="18"/>
      <c r="HC11" s="336"/>
      <c r="HM11" s="336"/>
      <c r="HW11" s="336"/>
    </row>
    <row r="12" s="4" customFormat="true" x14ac:dyDescent="0.25">
      <c r="A12" s="324"/>
      <c r="B12" s="140" t="s">
        <v>30</v>
      </c>
      <c r="C12" s="20"/>
      <c r="D12" s="7"/>
      <c r="E12" s="7"/>
      <c r="F12" s="7"/>
      <c r="G12" s="7"/>
      <c r="H12" s="28"/>
      <c r="I12" s="26"/>
      <c r="J12" s="18"/>
      <c r="K12" s="324"/>
      <c r="L12" s="140" t="s">
        <v>30</v>
      </c>
      <c r="M12" s="20"/>
      <c r="N12" s="7"/>
      <c r="O12" s="7"/>
      <c r="P12" s="7"/>
      <c r="Q12" s="7"/>
      <c r="R12" s="28"/>
      <c r="S12" s="26"/>
      <c r="T12" s="18"/>
      <c r="U12" s="324"/>
      <c r="V12" s="140" t="s">
        <v>30</v>
      </c>
      <c r="W12" s="20"/>
      <c r="X12" s="7"/>
      <c r="Y12" s="7"/>
      <c r="Z12" s="7"/>
      <c r="AA12" s="7"/>
      <c r="AB12" s="28"/>
      <c r="AC12" s="26"/>
      <c r="AD12" s="18"/>
      <c r="AE12" s="324"/>
      <c r="AF12" s="140" t="s">
        <v>30</v>
      </c>
      <c r="AG12" s="20"/>
      <c r="AH12" s="7"/>
      <c r="AI12" s="7"/>
      <c r="AJ12" s="7"/>
      <c r="AK12" s="7"/>
      <c r="AL12" s="28"/>
      <c r="AM12" s="26"/>
      <c r="AN12" s="18"/>
      <c r="AO12" s="324"/>
      <c r="AP12" s="140" t="s">
        <v>30</v>
      </c>
      <c r="AQ12" s="20"/>
      <c r="AR12" s="7"/>
      <c r="AS12" s="7"/>
      <c r="AT12" s="7"/>
      <c r="AU12" s="7"/>
      <c r="AV12" s="28"/>
      <c r="AW12" s="26"/>
      <c r="AX12" s="18"/>
      <c r="AY12" s="324"/>
      <c r="AZ12" s="140" t="s">
        <v>30</v>
      </c>
      <c r="BA12" s="20"/>
      <c r="BB12" s="7"/>
      <c r="BC12" s="7"/>
      <c r="BD12" s="7"/>
      <c r="BE12" s="7"/>
      <c r="BF12" s="28"/>
      <c r="BG12" s="26"/>
      <c r="BH12" s="18"/>
      <c r="BI12" s="324"/>
      <c r="BJ12" s="140" t="s">
        <v>30</v>
      </c>
      <c r="BK12" s="20"/>
      <c r="BL12" s="7"/>
      <c r="BM12" s="7"/>
      <c r="BN12" s="7"/>
      <c r="BO12" s="7"/>
      <c r="BP12" s="28"/>
      <c r="BQ12" s="26"/>
      <c r="BR12" s="18"/>
      <c r="BS12" s="324"/>
      <c r="BT12" s="140" t="s">
        <v>30</v>
      </c>
      <c r="BU12" s="20"/>
      <c r="BV12" s="7"/>
      <c r="BW12" s="7"/>
      <c r="BX12" s="7"/>
      <c r="BY12" s="7"/>
      <c r="BZ12" s="28"/>
      <c r="CA12" s="26"/>
      <c r="CB12" s="18"/>
      <c r="CC12" s="324"/>
      <c r="CD12" s="140" t="s">
        <v>30</v>
      </c>
      <c r="CE12" s="20"/>
      <c r="CF12" s="7"/>
      <c r="CG12" s="7"/>
      <c r="CH12" s="7"/>
      <c r="CI12" s="7"/>
      <c r="CJ12" s="28"/>
      <c r="CK12" s="26"/>
      <c r="CL12" s="18"/>
      <c r="CM12" s="324"/>
      <c r="CN12" s="140" t="s">
        <v>30</v>
      </c>
      <c r="CO12" s="20"/>
      <c r="CP12" s="7"/>
      <c r="CQ12" s="7"/>
      <c r="CR12" s="7"/>
      <c r="CS12" s="7"/>
      <c r="CT12" s="28"/>
      <c r="CU12" s="26"/>
      <c r="CV12" s="18"/>
      <c r="CW12" s="324"/>
      <c r="CX12" s="140" t="s">
        <v>30</v>
      </c>
      <c r="CY12" s="20"/>
      <c r="CZ12" s="7"/>
      <c r="DA12" s="7"/>
      <c r="DB12" s="7"/>
      <c r="DC12" s="7"/>
      <c r="DD12" s="28"/>
      <c r="DE12" s="26"/>
      <c r="DF12" s="18"/>
      <c r="DG12" s="324"/>
      <c r="DH12" s="140" t="s">
        <v>30</v>
      </c>
      <c r="DI12" s="20"/>
      <c r="DJ12" s="7"/>
      <c r="DK12" s="7"/>
      <c r="DL12" s="7"/>
      <c r="DM12" s="7"/>
      <c r="DN12" s="28"/>
      <c r="DO12" s="26"/>
      <c r="DP12" s="18"/>
      <c r="DQ12" s="324"/>
      <c r="DR12" s="140" t="s">
        <v>30</v>
      </c>
      <c r="DS12" s="20"/>
      <c r="DT12" s="7"/>
      <c r="DU12" s="7"/>
      <c r="DV12" s="7"/>
      <c r="DW12" s="7"/>
      <c r="DX12" s="28"/>
      <c r="DY12" s="26"/>
      <c r="DZ12" s="18"/>
      <c r="EA12" s="324"/>
      <c r="EB12" s="140" t="s">
        <v>30</v>
      </c>
      <c r="EC12" s="20"/>
      <c r="ED12" s="7"/>
      <c r="EE12" s="7"/>
      <c r="EF12" s="7"/>
      <c r="EG12" s="7"/>
      <c r="EH12" s="28"/>
      <c r="EI12" s="26"/>
      <c r="EJ12" s="18"/>
      <c r="EK12" s="324"/>
      <c r="EL12" s="140" t="s">
        <v>30</v>
      </c>
      <c r="EM12" s="20"/>
      <c r="EN12" s="7"/>
      <c r="EO12" s="7"/>
      <c r="EP12" s="7"/>
      <c r="EQ12" s="7"/>
      <c r="ER12" s="28"/>
      <c r="ES12" s="26"/>
      <c r="ET12" s="18"/>
      <c r="EU12" s="324"/>
      <c r="EV12" s="140" t="s">
        <v>30</v>
      </c>
      <c r="EW12" s="20"/>
      <c r="EX12" s="7"/>
      <c r="EY12" s="7"/>
      <c r="EZ12" s="7"/>
      <c r="FA12" s="7"/>
      <c r="FB12" s="28"/>
      <c r="FC12" s="26"/>
      <c r="FD12" s="18"/>
      <c r="FE12" s="324"/>
      <c r="FF12" s="140" t="s">
        <v>30</v>
      </c>
      <c r="FG12" s="20"/>
      <c r="FH12" s="7"/>
      <c r="FI12" s="7"/>
      <c r="FJ12" s="7"/>
      <c r="FK12" s="7"/>
      <c r="FL12" s="28"/>
      <c r="FM12" s="26"/>
      <c r="FN12" s="18"/>
      <c r="FO12" s="324"/>
      <c r="FP12" s="140" t="s">
        <v>30</v>
      </c>
      <c r="FQ12" s="20"/>
      <c r="FR12" s="7"/>
      <c r="FS12" s="7"/>
      <c r="FT12" s="7"/>
      <c r="FU12" s="7"/>
      <c r="FV12" s="28"/>
      <c r="FW12" s="26"/>
      <c r="FX12" s="18"/>
      <c r="FY12" s="324"/>
      <c r="FZ12" s="140" t="s">
        <v>30</v>
      </c>
      <c r="GA12" s="20"/>
      <c r="GB12" s="7"/>
      <c r="GC12" s="7"/>
      <c r="GD12" s="7"/>
      <c r="GE12" s="7"/>
      <c r="GF12" s="28"/>
      <c r="GG12" s="26"/>
      <c r="GH12" s="18"/>
      <c r="GI12" s="324"/>
      <c r="GJ12" s="140" t="s">
        <v>30</v>
      </c>
      <c r="GK12" s="20"/>
      <c r="GL12" s="7"/>
      <c r="GM12" s="7"/>
      <c r="GN12" s="7"/>
      <c r="GO12" s="7"/>
      <c r="GP12" s="28"/>
      <c r="GQ12" s="26"/>
      <c r="GR12" s="18"/>
      <c r="GS12" s="324"/>
      <c r="GT12" s="140" t="s">
        <v>30</v>
      </c>
      <c r="GU12" s="20"/>
      <c r="GV12" s="7"/>
      <c r="GW12" s="7"/>
      <c r="GX12" s="7"/>
      <c r="GY12" s="7"/>
      <c r="GZ12" s="28"/>
      <c r="HA12" s="26"/>
      <c r="HB12" s="18"/>
      <c r="HC12" s="336"/>
      <c r="HM12" s="336"/>
      <c r="HW12" s="336"/>
    </row>
    <row r="13" s="1" customFormat="true" ht="15.75" customHeight="true" x14ac:dyDescent="0.2">
      <c r="A13" s="324"/>
      <c r="B13" s="140" t="s">
        <v>228</v>
      </c>
      <c r="C13" s="20"/>
      <c r="D13" s="20"/>
      <c r="E13" s="20"/>
      <c r="F13" s="20"/>
      <c r="G13" s="20"/>
      <c r="H13" s="153"/>
      <c r="I13" s="26"/>
      <c r="J13" s="18"/>
      <c r="K13" s="324"/>
      <c r="L13" s="140" t="s">
        <v>228</v>
      </c>
      <c r="M13" s="20"/>
      <c r="N13" s="20"/>
      <c r="O13" s="20"/>
      <c r="P13" s="20"/>
      <c r="Q13" s="20"/>
      <c r="R13" s="153"/>
      <c r="S13" s="26"/>
      <c r="T13" s="18"/>
      <c r="U13" s="324"/>
      <c r="V13" s="140" t="s">
        <v>228</v>
      </c>
      <c r="W13" s="20"/>
      <c r="X13" s="20"/>
      <c r="Y13" s="20"/>
      <c r="Z13" s="20"/>
      <c r="AA13" s="20"/>
      <c r="AB13" s="153"/>
      <c r="AC13" s="26"/>
      <c r="AD13" s="18"/>
      <c r="AE13" s="324"/>
      <c r="AF13" s="140" t="s">
        <v>228</v>
      </c>
      <c r="AG13" s="20"/>
      <c r="AH13" s="20"/>
      <c r="AI13" s="20"/>
      <c r="AJ13" s="20"/>
      <c r="AK13" s="20"/>
      <c r="AL13" s="153"/>
      <c r="AM13" s="26"/>
      <c r="AN13" s="18"/>
      <c r="AO13" s="324"/>
      <c r="AP13" s="140" t="s">
        <v>228</v>
      </c>
      <c r="AQ13" s="20"/>
      <c r="AR13" s="20"/>
      <c r="AS13" s="20"/>
      <c r="AT13" s="20"/>
      <c r="AU13" s="20"/>
      <c r="AV13" s="153"/>
      <c r="AW13" s="26"/>
      <c r="AX13" s="18"/>
      <c r="AY13" s="324"/>
      <c r="AZ13" s="140" t="s">
        <v>228</v>
      </c>
      <c r="BA13" s="20"/>
      <c r="BB13" s="20"/>
      <c r="BC13" s="20"/>
      <c r="BD13" s="20"/>
      <c r="BE13" s="20"/>
      <c r="BF13" s="153"/>
      <c r="BG13" s="26"/>
      <c r="BH13" s="18"/>
      <c r="BI13" s="324"/>
      <c r="BJ13" s="140" t="s">
        <v>228</v>
      </c>
      <c r="BK13" s="20"/>
      <c r="BL13" s="20"/>
      <c r="BM13" s="20"/>
      <c r="BN13" s="20"/>
      <c r="BO13" s="20"/>
      <c r="BP13" s="153"/>
      <c r="BQ13" s="26"/>
      <c r="BR13" s="18"/>
      <c r="BS13" s="324"/>
      <c r="BT13" s="140" t="s">
        <v>228</v>
      </c>
      <c r="BU13" s="20"/>
      <c r="BV13" s="20"/>
      <c r="BW13" s="20"/>
      <c r="BX13" s="20"/>
      <c r="BY13" s="20"/>
      <c r="BZ13" s="153"/>
      <c r="CA13" s="26"/>
      <c r="CB13" s="18"/>
      <c r="CC13" s="324"/>
      <c r="CD13" s="140" t="s">
        <v>228</v>
      </c>
      <c r="CE13" s="20"/>
      <c r="CF13" s="20"/>
      <c r="CG13" s="20"/>
      <c r="CH13" s="20"/>
      <c r="CI13" s="20"/>
      <c r="CJ13" s="153"/>
      <c r="CK13" s="26"/>
      <c r="CL13" s="18"/>
      <c r="CM13" s="324"/>
      <c r="CN13" s="140" t="s">
        <v>228</v>
      </c>
      <c r="CO13" s="20"/>
      <c r="CP13" s="20"/>
      <c r="CQ13" s="20"/>
      <c r="CR13" s="20"/>
      <c r="CS13" s="20"/>
      <c r="CT13" s="153"/>
      <c r="CU13" s="26"/>
      <c r="CV13" s="18"/>
      <c r="CW13" s="324"/>
      <c r="CX13" s="140" t="s">
        <v>228</v>
      </c>
      <c r="CY13" s="20"/>
      <c r="CZ13" s="20"/>
      <c r="DA13" s="20"/>
      <c r="DB13" s="20"/>
      <c r="DC13" s="20"/>
      <c r="DD13" s="153"/>
      <c r="DE13" s="26"/>
      <c r="DF13" s="18"/>
      <c r="DG13" s="324"/>
      <c r="DH13" s="140" t="s">
        <v>228</v>
      </c>
      <c r="DI13" s="20"/>
      <c r="DJ13" s="20"/>
      <c r="DK13" s="20"/>
      <c r="DL13" s="20"/>
      <c r="DM13" s="20"/>
      <c r="DN13" s="153"/>
      <c r="DO13" s="26"/>
      <c r="DP13" s="18"/>
      <c r="DQ13" s="324"/>
      <c r="DR13" s="140" t="s">
        <v>228</v>
      </c>
      <c r="DS13" s="20"/>
      <c r="DT13" s="20"/>
      <c r="DU13" s="20"/>
      <c r="DV13" s="20"/>
      <c r="DW13" s="20"/>
      <c r="DX13" s="153"/>
      <c r="DY13" s="26"/>
      <c r="DZ13" s="18"/>
      <c r="EA13" s="324"/>
      <c r="EB13" s="140" t="s">
        <v>228</v>
      </c>
      <c r="EC13" s="20"/>
      <c r="ED13" s="20"/>
      <c r="EE13" s="20"/>
      <c r="EF13" s="20"/>
      <c r="EG13" s="20"/>
      <c r="EH13" s="153"/>
      <c r="EI13" s="26"/>
      <c r="EJ13" s="18"/>
      <c r="EK13" s="324"/>
      <c r="EL13" s="140" t="s">
        <v>228</v>
      </c>
      <c r="EM13" s="20"/>
      <c r="EN13" s="20"/>
      <c r="EO13" s="20"/>
      <c r="EP13" s="20"/>
      <c r="EQ13" s="20"/>
      <c r="ER13" s="153"/>
      <c r="ES13" s="26"/>
      <c r="ET13" s="18"/>
      <c r="EU13" s="324"/>
      <c r="EV13" s="140" t="s">
        <v>228</v>
      </c>
      <c r="EW13" s="20"/>
      <c r="EX13" s="20"/>
      <c r="EY13" s="20"/>
      <c r="EZ13" s="20"/>
      <c r="FA13" s="20"/>
      <c r="FB13" s="153"/>
      <c r="FC13" s="26"/>
      <c r="FD13" s="18"/>
      <c r="FE13" s="324"/>
      <c r="FF13" s="140" t="s">
        <v>228</v>
      </c>
      <c r="FG13" s="20"/>
      <c r="FH13" s="20"/>
      <c r="FI13" s="20"/>
      <c r="FJ13" s="20"/>
      <c r="FK13" s="20"/>
      <c r="FL13" s="153"/>
      <c r="FM13" s="26"/>
      <c r="FN13" s="18"/>
      <c r="FO13" s="324"/>
      <c r="FP13" s="140" t="s">
        <v>228</v>
      </c>
      <c r="FQ13" s="20"/>
      <c r="FR13" s="20"/>
      <c r="FS13" s="20"/>
      <c r="FT13" s="20"/>
      <c r="FU13" s="20"/>
      <c r="FV13" s="153"/>
      <c r="FW13" s="26"/>
      <c r="FX13" s="18"/>
      <c r="FY13" s="324"/>
      <c r="FZ13" s="140" t="s">
        <v>228</v>
      </c>
      <c r="GA13" s="20"/>
      <c r="GB13" s="20"/>
      <c r="GC13" s="20"/>
      <c r="GD13" s="20"/>
      <c r="GE13" s="20"/>
      <c r="GF13" s="153"/>
      <c r="GG13" s="26"/>
      <c r="GH13" s="18"/>
      <c r="GI13" s="324"/>
      <c r="GJ13" s="140" t="s">
        <v>228</v>
      </c>
      <c r="GK13" s="20"/>
      <c r="GL13" s="20"/>
      <c r="GM13" s="20"/>
      <c r="GN13" s="20"/>
      <c r="GO13" s="20"/>
      <c r="GP13" s="153"/>
      <c r="GQ13" s="26"/>
      <c r="GR13" s="18"/>
      <c r="GS13" s="324"/>
      <c r="GT13" s="140" t="s">
        <v>228</v>
      </c>
      <c r="GU13" s="20"/>
      <c r="GV13" s="20"/>
      <c r="GW13" s="20"/>
      <c r="GX13" s="20"/>
      <c r="GY13" s="20"/>
      <c r="GZ13" s="153"/>
      <c r="HA13" s="26"/>
      <c r="HB13" s="18"/>
      <c r="HC13" s="337"/>
      <c r="HM13" s="337"/>
      <c r="HW13" s="337"/>
    </row>
    <row r="14" s="14" customFormat="true" ht="18" customHeight="true" x14ac:dyDescent="0.25">
      <c r="A14" s="367" t="s">
        <v>58</v>
      </c>
      <c r="B14" s="373" t="s">
        <v>27</v>
      </c>
      <c r="C14" s="374"/>
      <c r="D14" s="374"/>
      <c r="E14" s="374"/>
      <c r="F14" s="375"/>
      <c r="G14" s="375"/>
      <c r="H14" s="376"/>
      <c r="I14" s="26"/>
      <c r="J14" s="18"/>
      <c r="K14" s="367" t="s">
        <v>58</v>
      </c>
      <c r="L14" s="373" t="s">
        <v>27</v>
      </c>
      <c r="M14" s="374"/>
      <c r="N14" s="374"/>
      <c r="O14" s="374"/>
      <c r="P14" s="375"/>
      <c r="Q14" s="375"/>
      <c r="R14" s="376"/>
      <c r="S14" s="26"/>
      <c r="T14" s="18"/>
      <c r="U14" s="367" t="s">
        <v>58</v>
      </c>
      <c r="V14" s="373" t="s">
        <v>27</v>
      </c>
      <c r="W14" s="374"/>
      <c r="X14" s="374"/>
      <c r="Y14" s="374"/>
      <c r="Z14" s="374"/>
      <c r="AA14" s="374"/>
      <c r="AB14" s="465"/>
      <c r="AC14" s="26"/>
      <c r="AD14" s="18"/>
      <c r="AE14" s="367" t="s">
        <v>58</v>
      </c>
      <c r="AF14" s="373" t="s">
        <v>27</v>
      </c>
      <c r="AG14" s="374"/>
      <c r="AH14" s="374"/>
      <c r="AI14" s="374"/>
      <c r="AJ14" s="375"/>
      <c r="AK14" s="375"/>
      <c r="AL14" s="376"/>
      <c r="AM14" s="26"/>
      <c r="AN14" s="18"/>
      <c r="AO14" s="367" t="s">
        <v>58</v>
      </c>
      <c r="AP14" s="373" t="s">
        <v>27</v>
      </c>
      <c r="AQ14" s="374"/>
      <c r="AR14" s="374"/>
      <c r="AS14" s="374"/>
      <c r="AT14" s="375"/>
      <c r="AU14" s="375"/>
      <c r="AV14" s="376"/>
      <c r="AW14" s="26"/>
      <c r="AX14" s="18"/>
      <c r="AY14" s="367" t="s">
        <v>58</v>
      </c>
      <c r="AZ14" s="377" t="s">
        <v>27</v>
      </c>
      <c r="BA14" s="445"/>
      <c r="BB14" s="445"/>
      <c r="BC14" s="445"/>
      <c r="BD14" s="446"/>
      <c r="BE14" s="446"/>
      <c r="BF14" s="447"/>
      <c r="BG14" s="26"/>
      <c r="BH14" s="18"/>
      <c r="BI14" s="367" t="s">
        <v>58</v>
      </c>
      <c r="BJ14" s="373" t="s">
        <v>27</v>
      </c>
      <c r="BK14" s="374"/>
      <c r="BL14" s="374"/>
      <c r="BM14" s="374"/>
      <c r="BN14" s="375"/>
      <c r="BO14" s="375"/>
      <c r="BP14" s="376"/>
      <c r="BQ14" s="26"/>
      <c r="BR14" s="18"/>
      <c r="BS14" s="367" t="s">
        <v>58</v>
      </c>
      <c r="BT14" s="373" t="s">
        <v>27</v>
      </c>
      <c r="BU14" s="374"/>
      <c r="BV14" s="374"/>
      <c r="BW14" s="374"/>
      <c r="BX14" s="375"/>
      <c r="BY14" s="375"/>
      <c r="BZ14" s="376"/>
      <c r="CA14" s="26"/>
      <c r="CB14" s="18"/>
      <c r="CC14" s="367" t="s">
        <v>58</v>
      </c>
      <c r="CD14" s="373" t="s">
        <v>27</v>
      </c>
      <c r="CE14" s="374"/>
      <c r="CF14" s="374"/>
      <c r="CG14" s="374"/>
      <c r="CH14" s="375"/>
      <c r="CI14" s="375"/>
      <c r="CJ14" s="376"/>
      <c r="CK14" s="26"/>
      <c r="CL14" s="18"/>
      <c r="CM14" s="367" t="s">
        <v>58</v>
      </c>
      <c r="CN14" s="373" t="s">
        <v>27</v>
      </c>
      <c r="CO14" s="374"/>
      <c r="CP14" s="374"/>
      <c r="CQ14" s="374"/>
      <c r="CR14" s="375"/>
      <c r="CS14" s="375"/>
      <c r="CT14" s="376"/>
      <c r="CU14" s="26"/>
      <c r="CV14" s="18"/>
      <c r="CW14" s="367" t="s">
        <v>58</v>
      </c>
      <c r="CX14" s="373" t="s">
        <v>27</v>
      </c>
      <c r="CY14" s="374"/>
      <c r="CZ14" s="374"/>
      <c r="DA14" s="374"/>
      <c r="DB14" s="375"/>
      <c r="DC14" s="375"/>
      <c r="DD14" s="376"/>
      <c r="DE14" s="26"/>
      <c r="DF14" s="18"/>
      <c r="DG14" s="367" t="s">
        <v>58</v>
      </c>
      <c r="DH14" s="373" t="s">
        <v>27</v>
      </c>
      <c r="DI14" s="374"/>
      <c r="DJ14" s="374"/>
      <c r="DK14" s="374"/>
      <c r="DL14" s="375"/>
      <c r="DM14" s="375"/>
      <c r="DN14" s="376"/>
      <c r="DO14" s="26"/>
      <c r="DP14" s="18"/>
      <c r="DQ14" s="367" t="s">
        <v>58</v>
      </c>
      <c r="DR14" s="373" t="s">
        <v>27</v>
      </c>
      <c r="DS14" s="374"/>
      <c r="DT14" s="374"/>
      <c r="DU14" s="374"/>
      <c r="DV14" s="375"/>
      <c r="DW14" s="375"/>
      <c r="DX14" s="376"/>
      <c r="DY14" s="26"/>
      <c r="DZ14" s="18"/>
      <c r="EA14" s="367" t="s">
        <v>58</v>
      </c>
      <c r="EB14" s="373" t="s">
        <v>27</v>
      </c>
      <c r="EC14" s="374"/>
      <c r="ED14" s="374"/>
      <c r="EE14" s="374"/>
      <c r="EF14" s="375"/>
      <c r="EG14" s="375"/>
      <c r="EH14" s="376"/>
      <c r="EI14" s="26"/>
      <c r="EJ14" s="18"/>
      <c r="EK14" s="367" t="s">
        <v>58</v>
      </c>
      <c r="EL14" s="373" t="s">
        <v>27</v>
      </c>
      <c r="EM14" s="374"/>
      <c r="EN14" s="374"/>
      <c r="EO14" s="374"/>
      <c r="EP14" s="375"/>
      <c r="EQ14" s="375"/>
      <c r="ER14" s="376"/>
      <c r="ES14" s="26"/>
      <c r="ET14" s="18"/>
      <c r="EU14" s="367" t="s">
        <v>58</v>
      </c>
      <c r="EV14" s="373" t="s">
        <v>27</v>
      </c>
      <c r="EW14" s="374"/>
      <c r="EX14" s="374"/>
      <c r="EY14" s="374"/>
      <c r="EZ14" s="375"/>
      <c r="FA14" s="375"/>
      <c r="FB14" s="376"/>
      <c r="FC14" s="26"/>
      <c r="FD14" s="18"/>
      <c r="FE14" s="367" t="s">
        <v>58</v>
      </c>
      <c r="FF14" s="377" t="s">
        <v>27</v>
      </c>
      <c r="FG14" s="445"/>
      <c r="FH14" s="445"/>
      <c r="FI14" s="445"/>
      <c r="FJ14" s="446"/>
      <c r="FK14" s="446"/>
      <c r="FL14" s="447"/>
      <c r="FM14" s="26"/>
      <c r="FN14" s="18"/>
      <c r="FO14" s="367" t="s">
        <v>58</v>
      </c>
      <c r="FP14" s="373" t="s">
        <v>27</v>
      </c>
      <c r="FQ14" s="374"/>
      <c r="FR14" s="374"/>
      <c r="FS14" s="374"/>
      <c r="FT14" s="375"/>
      <c r="FU14" s="375"/>
      <c r="FV14" s="376"/>
      <c r="FW14" s="26"/>
      <c r="FX14" s="18"/>
      <c r="FY14" s="367" t="s">
        <v>58</v>
      </c>
      <c r="FZ14" s="373" t="s">
        <v>27</v>
      </c>
      <c r="GA14" s="374"/>
      <c r="GB14" s="374"/>
      <c r="GC14" s="374"/>
      <c r="GD14" s="375"/>
      <c r="GE14" s="375"/>
      <c r="GF14" s="376"/>
      <c r="GG14" s="26"/>
      <c r="GH14" s="18"/>
      <c r="GI14" s="367" t="s">
        <v>58</v>
      </c>
      <c r="GJ14" s="373" t="s">
        <v>27</v>
      </c>
      <c r="GK14" s="374"/>
      <c r="GL14" s="374"/>
      <c r="GM14" s="374"/>
      <c r="GN14" s="375"/>
      <c r="GO14" s="375"/>
      <c r="GP14" s="376"/>
      <c r="GQ14" s="26"/>
      <c r="GR14" s="18"/>
      <c r="GS14" s="367" t="s">
        <v>58</v>
      </c>
      <c r="GT14" s="373" t="s">
        <v>27</v>
      </c>
      <c r="GU14" s="374"/>
      <c r="GV14" s="374"/>
      <c r="GW14" s="374"/>
      <c r="GX14" s="375"/>
      <c r="GY14" s="375"/>
      <c r="GZ14" s="376"/>
      <c r="HA14" s="26"/>
      <c r="HB14" s="18"/>
      <c r="HC14" s="338"/>
      <c r="HM14" s="338"/>
      <c r="HW14" s="338"/>
    </row>
    <row r="15" x14ac:dyDescent="0.25">
      <c r="A15" s="325" t="s">
        <v>31</v>
      </c>
      <c r="B15" s="21">
        <v>0</v>
      </c>
      <c r="C15" s="84">
        <f>100-(55.8*4451+50*6910+96.2*129+96*281)/(4451+6910+129+281)</f>
        <v>46.20239571829071</v>
      </c>
      <c r="D15" s="84"/>
      <c r="E15" s="84"/>
      <c r="F15" s="7"/>
      <c r="G15" s="7">
        <f>100-(55.8*4451+50*6910+96*129)/(4451+6910+129)</f>
        <v>47.236744995648387</v>
      </c>
      <c r="H15" s="28">
        <f>100-(96.2*281+96*129)/(281+129)</f>
        <v>3.8629268292683037</v>
      </c>
      <c r="I15" s="11"/>
      <c r="J15" s="17"/>
      <c r="K15" s="325" t="s">
        <v>31</v>
      </c>
      <c r="L15" s="21">
        <v>0</v>
      </c>
      <c r="M15" s="84">
        <f>100-(68.3*4701+82.5*6958+97.6*303+96.6*121)/(4701+6958+303+121)</f>
        <v>22.50478358023669</v>
      </c>
      <c r="N15" s="84"/>
      <c r="O15" s="84"/>
      <c r="P15" s="7"/>
      <c r="Q15" s="7">
        <f>100-(68.3*4701+82.5*6958+96.6*121)/(4701+6958+121)</f>
        <v>23.021910016977927</v>
      </c>
      <c r="R15" s="28">
        <f>100-(97.6*303+96.6*121)/(303+121)</f>
        <v>2.6853773584905838</v>
      </c>
      <c r="S15" s="11"/>
      <c r="T15" s="17"/>
      <c r="U15" s="325" t="s">
        <v>31</v>
      </c>
      <c r="V15" s="21">
        <v>0</v>
      </c>
      <c r="W15" s="84">
        <f>100-(64.7*4933+81.2*7025+74.4*43+90.6*299+91.7*109)/(4933+7025+43+299+109)</f>
        <v>25.064146990087835</v>
      </c>
      <c r="X15" s="84"/>
      <c r="Y15" s="84"/>
      <c r="Z15" s="84"/>
      <c r="AA15" s="84">
        <f>100-(64.7*4933+81.2*7025+91.7*109)/(4933+7025+109)</f>
        <v>25.450368774343232</v>
      </c>
      <c r="AB15" s="141">
        <f>100-(74.4*43+90.6*299+91.7*109)/(43+299+109)</f>
        <v>10.678713968957865</v>
      </c>
      <c r="AC15" s="11"/>
      <c r="AD15" s="17"/>
      <c r="AE15" s="325" t="s">
        <v>31</v>
      </c>
      <c r="AF15" s="21">
        <v>0</v>
      </c>
      <c r="AG15" s="84">
        <f>100-(70.4*5050+83.7*7002+91.8*183+90.2*176+97.5*118)/(5050+7002+183+176+118)</f>
        <v>21.321174874291643</v>
      </c>
      <c r="AH15" s="84"/>
      <c r="AI15" s="84"/>
      <c r="AJ15" s="7"/>
      <c r="AK15" s="7">
        <f>100-(70.4*5050+83.7*7002+97.5*118)/(5050+7002+118)</f>
        <v>21.685094494658998</v>
      </c>
      <c r="AL15" s="28">
        <f>100-(91.8*183+90.2*176+97.5*118)/(183+176+118)</f>
        <v>7.3802935010482145</v>
      </c>
      <c r="AM15" s="11"/>
      <c r="AN15" s="17"/>
      <c r="AO15" s="325" t="s">
        <v>31</v>
      </c>
      <c r="AP15" s="21">
        <v>0</v>
      </c>
      <c r="AQ15" s="84">
        <f>100-(71.2*5496+85.2*7196+90.6*214+90.9*11+93.4*199+95.5*157)/(5496+7196+214+11+199+157)</f>
        <v>20.26046862050778</v>
      </c>
      <c r="AR15" s="84"/>
      <c r="AS15" s="84"/>
      <c r="AT15" s="7"/>
      <c r="AU15" s="7">
        <f>100-(71.2*5496+85.2*7196+95.5*157)/(5496+7196+157)</f>
        <v>20.66247178768775</v>
      </c>
      <c r="AV15" s="28">
        <f>100-(90.6*214+90.9*11+93.4*199+95.5*157)/(214+11+199+157)</f>
        <v>7.1111876075731431</v>
      </c>
      <c r="AW15" s="11"/>
      <c r="AX15" s="17"/>
      <c r="AY15" s="325" t="s">
        <v>31</v>
      </c>
      <c r="AZ15" s="21">
        <v>0</v>
      </c>
      <c r="BA15" s="84">
        <f>100-(60.7*8459+86.2*7900+87.7*324+100*13+96.3*215+92.9*154)/(8459+7900+324+13+215+154)</f>
        <v>26.213466158804565</v>
      </c>
      <c r="BB15" s="84"/>
      <c r="BC15" s="84"/>
      <c r="BD15" s="7"/>
      <c r="BE15" s="7">
        <f>100-(60.7*8459+86.2*7900+92.9*154)/(8459+7900+154)</f>
        <v>26.800224065887477</v>
      </c>
      <c r="BF15" s="28">
        <f>100-(87.7*324+100*13+96.3*215+92.9*154)/(324+13+215+154)</f>
        <v>8.3202549575070748</v>
      </c>
      <c r="BG15" s="11"/>
      <c r="BH15" s="17"/>
      <c r="BI15" s="325" t="s">
        <v>31</v>
      </c>
      <c r="BJ15" s="21">
        <v>0</v>
      </c>
      <c r="BK15" s="84">
        <f>100-(60.7*8459+86.2*7900+87.7*324+100*13+96.3*215+92.9*154)/(8459+7900+324+13+215+154)</f>
        <v>26.213466158804565</v>
      </c>
      <c r="BL15" s="84"/>
      <c r="BM15" s="84"/>
      <c r="BN15" s="7"/>
      <c r="BO15" s="7">
        <f>100-(60.7*8459+86.2*7900+92.9*154)/(8459+7900+154)</f>
        <v>26.800224065887477</v>
      </c>
      <c r="BP15" s="28">
        <f>100-(87.7*324+100*13+96.3*215+92.9*154)/(324+13+215+154)</f>
        <v>8.3202549575070748</v>
      </c>
      <c r="BQ15" s="11"/>
      <c r="BR15" s="17"/>
      <c r="BS15" s="325" t="s">
        <v>31</v>
      </c>
      <c r="BT15" s="21">
        <v>0</v>
      </c>
      <c r="BU15" s="84">
        <f>SUMPRODUCT(BY15:BZ15,BY35:BZ35)/SUM(BY35:BZ35)</f>
        <v>9.0815287803072362</v>
      </c>
      <c r="BV15" s="84"/>
      <c r="BW15" s="84"/>
      <c r="BX15" s="7"/>
      <c r="BY15" s="7">
        <f>100-90.5</f>
        <v>9.5</v>
      </c>
      <c r="BZ15" s="28">
        <v>0</v>
      </c>
      <c r="CA15" s="11"/>
      <c r="CB15" s="17"/>
      <c r="CC15" s="325" t="s">
        <v>31</v>
      </c>
      <c r="CD15" s="21">
        <v>0</v>
      </c>
      <c r="CE15" s="84">
        <f>SUMPRODUCT(CI15:CJ15,CI35:CJ35)/SUM(CI35:CJ35)</f>
        <v>8.9819401824802636</v>
      </c>
      <c r="CF15" s="84"/>
      <c r="CG15" s="84"/>
      <c r="CH15" s="7"/>
      <c r="CI15" s="7">
        <f>100-90.6</f>
        <v>9.4000000000000057</v>
      </c>
      <c r="CJ15" s="28">
        <v>0</v>
      </c>
      <c r="CK15" s="11"/>
      <c r="CL15" s="17"/>
      <c r="CM15" s="325" t="s">
        <v>31</v>
      </c>
      <c r="CN15" s="21">
        <v>0</v>
      </c>
      <c r="CO15" s="84">
        <f>SUMPRODUCT(CS15:CT15,CS35:CT35)/SUM(CS35:CT35)</f>
        <v>9.0694081563103488</v>
      </c>
      <c r="CP15" s="84"/>
      <c r="CQ15" s="84"/>
      <c r="CR15" s="7"/>
      <c r="CS15" s="7">
        <f>100-90.5</f>
        <v>9.5</v>
      </c>
      <c r="CT15" s="28">
        <v>0</v>
      </c>
      <c r="CU15" s="11"/>
      <c r="CV15" s="17"/>
      <c r="CW15" s="325" t="s">
        <v>31</v>
      </c>
      <c r="CX15" s="21">
        <v>0</v>
      </c>
      <c r="CY15" s="84">
        <f>SUMPRODUCT(DC15:DD15,DC35:DD35)/SUM(DC35:DD35)</f>
        <v>9.5226485760723616</v>
      </c>
      <c r="CZ15" s="84"/>
      <c r="DA15" s="84"/>
      <c r="DB15" s="7"/>
      <c r="DC15" s="7">
        <f>100-90</f>
        <v>10</v>
      </c>
      <c r="DD15" s="28">
        <v>0</v>
      </c>
      <c r="DE15" s="11"/>
      <c r="DF15" s="17"/>
      <c r="DG15" s="325" t="s">
        <v>31</v>
      </c>
      <c r="DH15" s="21">
        <v>0</v>
      </c>
      <c r="DI15" s="154"/>
      <c r="DJ15" s="84"/>
      <c r="DK15" s="84"/>
      <c r="DL15" s="7"/>
      <c r="DM15" s="7"/>
      <c r="DN15" s="28"/>
      <c r="DO15" s="11"/>
      <c r="DP15" s="17"/>
      <c r="DQ15" s="325" t="s">
        <v>31</v>
      </c>
      <c r="DR15" s="21">
        <v>0</v>
      </c>
      <c r="DS15" s="154">
        <v>9.5</v>
      </c>
      <c r="DT15" s="84"/>
      <c r="DU15" s="84"/>
      <c r="DV15" s="7"/>
      <c r="DW15" s="7">
        <v>10</v>
      </c>
      <c r="DX15" s="28">
        <v>0</v>
      </c>
      <c r="DY15" s="11"/>
      <c r="DZ15" s="17"/>
      <c r="EA15" s="325" t="s">
        <v>31</v>
      </c>
      <c r="EB15" s="21">
        <v>0</v>
      </c>
      <c r="EC15" s="154"/>
      <c r="ED15" s="84"/>
      <c r="EE15" s="84"/>
      <c r="EF15" s="7"/>
      <c r="EG15" s="7"/>
      <c r="EH15" s="28"/>
      <c r="EI15" s="11"/>
      <c r="EJ15" s="17"/>
      <c r="EK15" s="325" t="s">
        <v>31</v>
      </c>
      <c r="EL15" s="21">
        <v>0</v>
      </c>
      <c r="EM15" s="154">
        <v>9.5</v>
      </c>
      <c r="EN15" s="84"/>
      <c r="EO15" s="84"/>
      <c r="EP15" s="7"/>
      <c r="EQ15" s="7">
        <v>10</v>
      </c>
      <c r="ER15" s="28">
        <v>0</v>
      </c>
      <c r="ES15" s="11"/>
      <c r="ET15" s="17"/>
      <c r="EU15" s="325" t="s">
        <v>31</v>
      </c>
      <c r="EV15" s="21">
        <v>0</v>
      </c>
      <c r="EW15" s="84">
        <f>(FA15/100*$AK34+FB15/100*$AL34)/($AK34+$AL34)*100</f>
        <v>21.726522141644807</v>
      </c>
      <c r="EX15" s="84"/>
      <c r="EY15" s="84"/>
      <c r="EZ15" s="7"/>
      <c r="FA15" s="7">
        <v>21.5</v>
      </c>
      <c r="FB15" s="28">
        <v>27.48</v>
      </c>
      <c r="FC15" s="11"/>
      <c r="FD15" s="17"/>
      <c r="FE15" s="325" t="s">
        <v>31</v>
      </c>
      <c r="FF15" s="21">
        <v>0</v>
      </c>
      <c r="FG15" s="154">
        <v>7.5</v>
      </c>
      <c r="FH15" s="84"/>
      <c r="FI15" s="84"/>
      <c r="FJ15" s="7"/>
      <c r="FK15" s="7">
        <v>8</v>
      </c>
      <c r="FL15" s="28">
        <v>0</v>
      </c>
      <c r="FM15" s="11"/>
      <c r="FN15" s="17"/>
      <c r="FO15" s="325" t="s">
        <v>31</v>
      </c>
      <c r="FP15" s="21">
        <v>0</v>
      </c>
      <c r="FQ15" s="154">
        <v>0</v>
      </c>
      <c r="FR15" s="84"/>
      <c r="FS15" s="84"/>
      <c r="FT15" s="7"/>
      <c r="FU15" s="7">
        <v>0</v>
      </c>
      <c r="FV15" s="28">
        <v>0</v>
      </c>
      <c r="FW15" s="11"/>
      <c r="FX15" s="17"/>
      <c r="FY15" s="325" t="s">
        <v>31</v>
      </c>
      <c r="FZ15" s="21">
        <v>0</v>
      </c>
      <c r="GA15" s="84">
        <f>SUMPRODUCT(GE15:GF15,GE35:GF35)/SUM(GE35:GF35)</f>
        <v>7.4571420261190777</v>
      </c>
      <c r="GB15" s="84"/>
      <c r="GC15" s="84"/>
      <c r="GD15" s="7"/>
      <c r="GE15" s="7">
        <f>100-92</f>
        <v>8</v>
      </c>
      <c r="GF15" s="28">
        <v>0</v>
      </c>
      <c r="GG15" s="11"/>
      <c r="GH15" s="17"/>
      <c r="GI15" s="325" t="s">
        <v>31</v>
      </c>
      <c r="GJ15" s="21">
        <v>0</v>
      </c>
      <c r="GK15" s="84">
        <f>SUMPRODUCT(GO15:GP15,GO35:GP35/SUM(GO35:GP35))</f>
        <v>12.0818716680938</v>
      </c>
      <c r="GL15" s="84"/>
      <c r="GM15" s="84"/>
      <c r="GN15" s="7"/>
      <c r="GO15" s="7">
        <f>100-29394/GO35*100</f>
        <v>11.922811853893862</v>
      </c>
      <c r="GP15" s="28">
        <f>100-2435/GP35*100</f>
        <v>13.957597173144876</v>
      </c>
      <c r="GQ15" s="11"/>
      <c r="GR15" s="17"/>
      <c r="GS15" s="325" t="s">
        <v>31</v>
      </c>
      <c r="GT15" s="21">
        <v>0</v>
      </c>
      <c r="GU15" s="84">
        <f t="shared" ref="GU15" si="21">(GY15/100*(GY$35)+GZ15/100*GZ$35)/(GY$35+GZ$35)*100</f>
        <v>14.158895931409932</v>
      </c>
      <c r="GV15" s="84"/>
      <c r="GW15" s="84"/>
      <c r="GX15" s="7"/>
      <c r="GY15" s="7">
        <f>100-85.7</f>
        <v>14.299999999999997</v>
      </c>
      <c r="GZ15" s="28">
        <f>100-87.4</f>
        <v>12.599999999999994</v>
      </c>
      <c r="HA15" s="11"/>
      <c r="HB15" s="17"/>
    </row>
    <row r="16" s="2" customFormat="true" x14ac:dyDescent="0.25">
      <c r="A16" s="325" t="s">
        <v>118</v>
      </c>
      <c r="B16" s="155">
        <v>0</v>
      </c>
      <c r="C16" s="84"/>
      <c r="D16" s="84"/>
      <c r="E16" s="84"/>
      <c r="F16" s="7"/>
      <c r="G16" s="7"/>
      <c r="H16" s="28"/>
      <c r="I16" s="11"/>
      <c r="J16" s="17"/>
      <c r="K16" s="325" t="s">
        <v>118</v>
      </c>
      <c r="L16" s="155">
        <v>0</v>
      </c>
      <c r="M16" s="84"/>
      <c r="N16" s="84"/>
      <c r="O16" s="84"/>
      <c r="P16" s="7"/>
      <c r="Q16" s="7"/>
      <c r="R16" s="28"/>
      <c r="S16" s="11"/>
      <c r="T16" s="17"/>
      <c r="U16" s="325" t="s">
        <v>118</v>
      </c>
      <c r="V16" s="155">
        <v>0</v>
      </c>
      <c r="W16" s="84"/>
      <c r="X16" s="84"/>
      <c r="Y16" s="84"/>
      <c r="Z16" s="7"/>
      <c r="AA16" s="7"/>
      <c r="AB16" s="28"/>
      <c r="AC16" s="11"/>
      <c r="AD16" s="17"/>
      <c r="AE16" s="325" t="s">
        <v>118</v>
      </c>
      <c r="AF16" s="155">
        <v>0</v>
      </c>
      <c r="AG16" s="84"/>
      <c r="AH16" s="84"/>
      <c r="AI16" s="84"/>
      <c r="AJ16" s="7"/>
      <c r="AK16" s="7"/>
      <c r="AL16" s="28"/>
      <c r="AM16" s="11"/>
      <c r="AN16" s="17"/>
      <c r="AO16" s="325" t="s">
        <v>118</v>
      </c>
      <c r="AP16" s="155">
        <v>0</v>
      </c>
      <c r="AQ16" s="84"/>
      <c r="AR16" s="84"/>
      <c r="AS16" s="84"/>
      <c r="AT16" s="7"/>
      <c r="AU16" s="7"/>
      <c r="AV16" s="28"/>
      <c r="AW16" s="11"/>
      <c r="AX16" s="17"/>
      <c r="AY16" s="325" t="s">
        <v>118</v>
      </c>
      <c r="AZ16" s="155">
        <v>0</v>
      </c>
      <c r="BA16" s="84"/>
      <c r="BB16" s="84"/>
      <c r="BC16" s="84"/>
      <c r="BD16" s="7"/>
      <c r="BE16" s="7"/>
      <c r="BF16" s="28"/>
      <c r="BG16" s="11"/>
      <c r="BH16" s="17"/>
      <c r="BI16" s="325" t="s">
        <v>118</v>
      </c>
      <c r="BJ16" s="155">
        <v>0</v>
      </c>
      <c r="BK16" s="84"/>
      <c r="BL16" s="84"/>
      <c r="BM16" s="84"/>
      <c r="BN16" s="7"/>
      <c r="BO16" s="7"/>
      <c r="BP16" s="28"/>
      <c r="BQ16" s="11"/>
      <c r="BR16" s="17"/>
      <c r="BS16" s="325" t="s">
        <v>118</v>
      </c>
      <c r="BT16" s="155">
        <v>0</v>
      </c>
      <c r="BU16" s="84"/>
      <c r="BV16" s="84"/>
      <c r="BW16" s="84"/>
      <c r="BX16" s="7"/>
      <c r="BY16" s="7"/>
      <c r="BZ16" s="28"/>
      <c r="CA16" s="11"/>
      <c r="CB16" s="17"/>
      <c r="CC16" s="325" t="s">
        <v>118</v>
      </c>
      <c r="CD16" s="155">
        <v>0</v>
      </c>
      <c r="CE16" s="84"/>
      <c r="CF16" s="84"/>
      <c r="CG16" s="84"/>
      <c r="CH16" s="7"/>
      <c r="CI16" s="7"/>
      <c r="CJ16" s="28"/>
      <c r="CK16" s="11"/>
      <c r="CL16" s="17"/>
      <c r="CM16" s="325" t="s">
        <v>118</v>
      </c>
      <c r="CN16" s="155">
        <v>0</v>
      </c>
      <c r="CO16" s="84"/>
      <c r="CP16" s="84"/>
      <c r="CQ16" s="84"/>
      <c r="CR16" s="7"/>
      <c r="CS16" s="7"/>
      <c r="CT16" s="28"/>
      <c r="CU16" s="11"/>
      <c r="CV16" s="17"/>
      <c r="CW16" s="325" t="s">
        <v>118</v>
      </c>
      <c r="CX16" s="155">
        <v>0</v>
      </c>
      <c r="CY16" s="84"/>
      <c r="CZ16" s="84"/>
      <c r="DA16" s="84"/>
      <c r="DB16" s="7"/>
      <c r="DC16" s="7"/>
      <c r="DD16" s="28"/>
      <c r="DE16" s="11"/>
      <c r="DF16" s="17"/>
      <c r="DG16" s="325" t="s">
        <v>118</v>
      </c>
      <c r="DH16" s="155">
        <v>0</v>
      </c>
      <c r="DI16" s="84"/>
      <c r="DJ16" s="84"/>
      <c r="DK16" s="84"/>
      <c r="DL16" s="7"/>
      <c r="DM16" s="7"/>
      <c r="DN16" s="28"/>
      <c r="DO16" s="11"/>
      <c r="DP16" s="17"/>
      <c r="DQ16" s="325" t="s">
        <v>118</v>
      </c>
      <c r="DR16" s="155">
        <v>0</v>
      </c>
      <c r="DS16" s="84"/>
      <c r="DT16" s="84"/>
      <c r="DU16" s="84"/>
      <c r="DV16" s="7"/>
      <c r="DW16" s="7"/>
      <c r="DX16" s="28"/>
      <c r="DY16" s="11"/>
      <c r="DZ16" s="17"/>
      <c r="EA16" s="325" t="s">
        <v>118</v>
      </c>
      <c r="EB16" s="155">
        <v>0</v>
      </c>
      <c r="EC16" s="84"/>
      <c r="ED16" s="84"/>
      <c r="EE16" s="84"/>
      <c r="EF16" s="7"/>
      <c r="EG16" s="7"/>
      <c r="EH16" s="28"/>
      <c r="EI16" s="11"/>
      <c r="EJ16" s="17"/>
      <c r="EK16" s="325" t="s">
        <v>118</v>
      </c>
      <c r="EL16" s="155">
        <v>0</v>
      </c>
      <c r="EM16" s="84"/>
      <c r="EN16" s="84"/>
      <c r="EO16" s="84"/>
      <c r="EP16" s="7"/>
      <c r="EQ16" s="7"/>
      <c r="ER16" s="28"/>
      <c r="ES16" s="11"/>
      <c r="ET16" s="17"/>
      <c r="EU16" s="325" t="s">
        <v>118</v>
      </c>
      <c r="EV16" s="155">
        <v>0</v>
      </c>
      <c r="EW16" s="84"/>
      <c r="EX16" s="84"/>
      <c r="EY16" s="84"/>
      <c r="EZ16" s="7"/>
      <c r="FA16" s="7"/>
      <c r="FB16" s="28"/>
      <c r="FC16" s="11"/>
      <c r="FD16" s="17"/>
      <c r="FE16" s="325" t="s">
        <v>118</v>
      </c>
      <c r="FF16" s="155">
        <v>0</v>
      </c>
      <c r="FG16" s="84"/>
      <c r="FH16" s="84"/>
      <c r="FI16" s="84"/>
      <c r="FJ16" s="7"/>
      <c r="FK16" s="7"/>
      <c r="FL16" s="28"/>
      <c r="FM16" s="11"/>
      <c r="FN16" s="17"/>
      <c r="FO16" s="325" t="s">
        <v>118</v>
      </c>
      <c r="FP16" s="155">
        <v>0</v>
      </c>
      <c r="FQ16" s="84"/>
      <c r="FR16" s="84"/>
      <c r="FS16" s="84"/>
      <c r="FT16" s="7"/>
      <c r="FU16" s="7"/>
      <c r="FV16" s="28"/>
      <c r="FW16" s="11"/>
      <c r="FX16" s="17"/>
      <c r="FY16" s="325" t="s">
        <v>118</v>
      </c>
      <c r="FZ16" s="155">
        <v>0</v>
      </c>
      <c r="GA16" s="84"/>
      <c r="GB16" s="84"/>
      <c r="GC16" s="84"/>
      <c r="GD16" s="7"/>
      <c r="GE16" s="7"/>
      <c r="GF16" s="28"/>
      <c r="GG16" s="11"/>
      <c r="GH16" s="17"/>
      <c r="GI16" s="325" t="s">
        <v>118</v>
      </c>
      <c r="GJ16" s="155">
        <v>0</v>
      </c>
      <c r="GK16" s="84"/>
      <c r="GL16" s="84"/>
      <c r="GM16" s="84"/>
      <c r="GN16" s="7"/>
      <c r="GO16" s="7"/>
      <c r="GP16" s="28"/>
      <c r="GQ16" s="11"/>
      <c r="GR16" s="17"/>
      <c r="GS16" s="325" t="s">
        <v>118</v>
      </c>
      <c r="GT16" s="155">
        <v>0</v>
      </c>
      <c r="GU16" s="84"/>
      <c r="GV16" s="84"/>
      <c r="GW16" s="84"/>
      <c r="GX16" s="7"/>
      <c r="GY16" s="7"/>
      <c r="GZ16" s="28"/>
      <c r="HA16" s="11"/>
      <c r="HB16" s="17"/>
      <c r="HC16" s="339"/>
      <c r="HM16" s="339"/>
      <c r="HW16" s="339"/>
    </row>
    <row r="17" s="2" customFormat="true" x14ac:dyDescent="0.25">
      <c r="A17" s="326"/>
      <c r="B17" s="22"/>
      <c r="C17" s="154"/>
      <c r="D17" s="84"/>
      <c r="E17" s="7"/>
      <c r="F17" s="7"/>
      <c r="G17" s="7"/>
      <c r="H17" s="28"/>
      <c r="I17" s="11"/>
      <c r="J17" s="17"/>
      <c r="K17" s="326"/>
      <c r="L17" s="22"/>
      <c r="M17" s="154"/>
      <c r="N17" s="84"/>
      <c r="O17" s="7"/>
      <c r="P17" s="7"/>
      <c r="Q17" s="7"/>
      <c r="R17" s="28"/>
      <c r="S17" s="11"/>
      <c r="T17" s="17"/>
      <c r="U17" s="326"/>
      <c r="V17" s="22"/>
      <c r="W17" s="154"/>
      <c r="X17" s="84"/>
      <c r="Y17" s="84"/>
      <c r="Z17" s="7"/>
      <c r="AA17" s="7"/>
      <c r="AB17" s="28"/>
      <c r="AC17" s="11"/>
      <c r="AD17" s="17"/>
      <c r="AE17" s="326"/>
      <c r="AF17" s="22"/>
      <c r="AG17" s="154"/>
      <c r="AH17" s="84"/>
      <c r="AI17" s="7"/>
      <c r="AJ17" s="7"/>
      <c r="AK17" s="7"/>
      <c r="AL17" s="28"/>
      <c r="AM17" s="11"/>
      <c r="AN17" s="17"/>
      <c r="AO17" s="326"/>
      <c r="AP17" s="22"/>
      <c r="AQ17" s="154"/>
      <c r="AR17" s="84"/>
      <c r="AS17" s="7"/>
      <c r="AT17" s="7"/>
      <c r="AU17" s="7"/>
      <c r="AV17" s="28"/>
      <c r="AW17" s="11"/>
      <c r="AX17" s="17"/>
      <c r="AY17" s="326"/>
      <c r="AZ17" s="22"/>
      <c r="BA17" s="154"/>
      <c r="BB17" s="84"/>
      <c r="BC17" s="7"/>
      <c r="BD17" s="7"/>
      <c r="BE17" s="7"/>
      <c r="BF17" s="28"/>
      <c r="BG17" s="11"/>
      <c r="BH17" s="17"/>
      <c r="BI17" s="326"/>
      <c r="BJ17" s="22"/>
      <c r="BK17" s="154"/>
      <c r="BL17" s="84"/>
      <c r="BM17" s="7"/>
      <c r="BN17" s="7"/>
      <c r="BO17" s="7"/>
      <c r="BP17" s="28"/>
      <c r="BQ17" s="11"/>
      <c r="BR17" s="17"/>
      <c r="BS17" s="326"/>
      <c r="BT17" s="22"/>
      <c r="BU17" s="84"/>
      <c r="BV17" s="84"/>
      <c r="BW17" s="7"/>
      <c r="BX17" s="7"/>
      <c r="BY17" s="7"/>
      <c r="BZ17" s="28"/>
      <c r="CA17" s="11"/>
      <c r="CB17" s="17"/>
      <c r="CC17" s="326"/>
      <c r="CD17" s="22"/>
      <c r="CE17" s="84"/>
      <c r="CF17" s="84"/>
      <c r="CG17" s="7"/>
      <c r="CH17" s="7"/>
      <c r="CI17" s="7"/>
      <c r="CJ17" s="28"/>
      <c r="CK17" s="11"/>
      <c r="CL17" s="17"/>
      <c r="CM17" s="326"/>
      <c r="CN17" s="22"/>
      <c r="CO17" s="84"/>
      <c r="CP17" s="84"/>
      <c r="CQ17" s="7"/>
      <c r="CR17" s="7"/>
      <c r="CS17" s="7"/>
      <c r="CT17" s="28"/>
      <c r="CU17" s="11"/>
      <c r="CV17" s="17"/>
      <c r="CW17" s="326"/>
      <c r="CX17" s="22"/>
      <c r="CY17" s="154"/>
      <c r="CZ17" s="84"/>
      <c r="DA17" s="7"/>
      <c r="DB17" s="7"/>
      <c r="DC17" s="7"/>
      <c r="DD17" s="28"/>
      <c r="DE17" s="11"/>
      <c r="DF17" s="17"/>
      <c r="DG17" s="326"/>
      <c r="DH17" s="22"/>
      <c r="DI17" s="154"/>
      <c r="DJ17" s="84"/>
      <c r="DK17" s="7"/>
      <c r="DL17" s="7"/>
      <c r="DM17" s="7"/>
      <c r="DN17" s="28"/>
      <c r="DO17" s="11"/>
      <c r="DP17" s="17"/>
      <c r="DQ17" s="326"/>
      <c r="DR17" s="22"/>
      <c r="DS17" s="154"/>
      <c r="DT17" s="84"/>
      <c r="DU17" s="7"/>
      <c r="DV17" s="7"/>
      <c r="DW17" s="7"/>
      <c r="DX17" s="28"/>
      <c r="DY17" s="11"/>
      <c r="DZ17" s="17"/>
      <c r="EA17" s="326"/>
      <c r="EB17" s="22"/>
      <c r="EC17" s="154"/>
      <c r="ED17" s="84"/>
      <c r="EE17" s="84"/>
      <c r="EF17" s="7"/>
      <c r="EG17" s="7"/>
      <c r="EH17" s="28"/>
      <c r="EI17" s="11"/>
      <c r="EJ17" s="17"/>
      <c r="EK17" s="326"/>
      <c r="EL17" s="22"/>
      <c r="EM17" s="154"/>
      <c r="EN17" s="84"/>
      <c r="EO17" s="7"/>
      <c r="EP17" s="7"/>
      <c r="EQ17" s="7"/>
      <c r="ER17" s="28"/>
      <c r="ES17" s="11"/>
      <c r="ET17" s="17"/>
      <c r="EU17" s="326"/>
      <c r="EV17" s="22"/>
      <c r="EW17" s="154"/>
      <c r="EX17" s="84"/>
      <c r="EY17" s="7"/>
      <c r="EZ17" s="7"/>
      <c r="FA17" s="7"/>
      <c r="FB17" s="28"/>
      <c r="FC17" s="11"/>
      <c r="FD17" s="17"/>
      <c r="FE17" s="326"/>
      <c r="FF17" s="22"/>
      <c r="FG17" s="154"/>
      <c r="FH17" s="84"/>
      <c r="FI17" s="7"/>
      <c r="FJ17" s="7"/>
      <c r="FK17" s="7"/>
      <c r="FL17" s="28"/>
      <c r="FM17" s="11"/>
      <c r="FN17" s="17"/>
      <c r="FO17" s="326"/>
      <c r="FP17" s="22"/>
      <c r="FQ17" s="154"/>
      <c r="FR17" s="84"/>
      <c r="FS17" s="7"/>
      <c r="FT17" s="7"/>
      <c r="FU17" s="7"/>
      <c r="FV17" s="28"/>
      <c r="FW17" s="11"/>
      <c r="FX17" s="17"/>
      <c r="FY17" s="326"/>
      <c r="FZ17" s="22"/>
      <c r="GA17" s="84"/>
      <c r="GB17" s="84"/>
      <c r="GC17" s="7"/>
      <c r="GD17" s="7"/>
      <c r="GE17" s="7"/>
      <c r="GF17" s="28"/>
      <c r="GG17" s="11"/>
      <c r="GH17" s="17"/>
      <c r="GI17" s="326"/>
      <c r="GJ17" s="22"/>
      <c r="GK17" s="84"/>
      <c r="GL17" s="84"/>
      <c r="GM17" s="7"/>
      <c r="GN17" s="7"/>
      <c r="GO17" s="7"/>
      <c r="GP17" s="28"/>
      <c r="GQ17" s="11"/>
      <c r="GR17" s="17"/>
      <c r="GS17" s="326" t="s">
        <v>211</v>
      </c>
      <c r="GT17" s="22">
        <v>1</v>
      </c>
      <c r="GU17" s="84">
        <f t="shared" ref="GU17" si="22">(GY17/100*(GY$35)+GZ17/100*GZ$35)/(GY$35+GZ$35)*100</f>
        <v>39.903137574625887</v>
      </c>
      <c r="GV17" s="84"/>
      <c r="GW17" s="7"/>
      <c r="GX17" s="7"/>
      <c r="GY17" s="7">
        <v>38.6</v>
      </c>
      <c r="GZ17" s="28">
        <v>54.3</v>
      </c>
      <c r="HA17" s="11"/>
      <c r="HB17" s="17"/>
      <c r="HC17" s="339"/>
      <c r="HM17" s="339"/>
      <c r="HW17" s="339"/>
    </row>
    <row r="18" s="2" customFormat="true" x14ac:dyDescent="0.25">
      <c r="A18" s="326"/>
      <c r="B18" s="23"/>
      <c r="C18" s="84"/>
      <c r="D18" s="7"/>
      <c r="E18" s="7"/>
      <c r="F18" s="7"/>
      <c r="G18" s="7"/>
      <c r="H18" s="28"/>
      <c r="I18" s="11"/>
      <c r="J18" s="17"/>
      <c r="K18" s="326"/>
      <c r="L18" s="23"/>
      <c r="M18" s="84"/>
      <c r="N18" s="7"/>
      <c r="O18" s="7"/>
      <c r="P18" s="7"/>
      <c r="Q18" s="7"/>
      <c r="R18" s="28"/>
      <c r="S18" s="11"/>
      <c r="T18" s="17"/>
      <c r="U18" s="326"/>
      <c r="V18" s="23"/>
      <c r="W18" s="84"/>
      <c r="X18" s="7"/>
      <c r="Y18" s="7"/>
      <c r="Z18" s="7"/>
      <c r="AA18" s="7"/>
      <c r="AB18" s="28"/>
      <c r="AC18" s="11"/>
      <c r="AD18" s="17"/>
      <c r="AE18" s="326"/>
      <c r="AF18" s="23"/>
      <c r="AG18" s="84"/>
      <c r="AH18" s="7"/>
      <c r="AI18" s="7"/>
      <c r="AJ18" s="7"/>
      <c r="AK18" s="7"/>
      <c r="AL18" s="28"/>
      <c r="AM18" s="11"/>
      <c r="AN18" s="17"/>
      <c r="AO18" s="326"/>
      <c r="AP18" s="23"/>
      <c r="AQ18" s="84"/>
      <c r="AR18" s="7"/>
      <c r="AS18" s="7"/>
      <c r="AT18" s="7"/>
      <c r="AU18" s="7"/>
      <c r="AV18" s="28"/>
      <c r="AW18" s="11"/>
      <c r="AX18" s="17"/>
      <c r="AY18" s="326"/>
      <c r="AZ18" s="23"/>
      <c r="BA18" s="84"/>
      <c r="BB18" s="7"/>
      <c r="BC18" s="7"/>
      <c r="BD18" s="7"/>
      <c r="BE18" s="7"/>
      <c r="BF18" s="28"/>
      <c r="BG18" s="11"/>
      <c r="BH18" s="17"/>
      <c r="BI18" s="326"/>
      <c r="BJ18" s="23"/>
      <c r="BK18" s="84"/>
      <c r="BL18" s="7"/>
      <c r="BM18" s="7"/>
      <c r="BN18" s="7"/>
      <c r="BO18" s="7"/>
      <c r="BP18" s="28"/>
      <c r="BQ18" s="11"/>
      <c r="BR18" s="17"/>
      <c r="BS18" s="326"/>
      <c r="BT18" s="23"/>
      <c r="BU18" s="84"/>
      <c r="BV18" s="7"/>
      <c r="BW18" s="7"/>
      <c r="BX18" s="7"/>
      <c r="BY18" s="7"/>
      <c r="BZ18" s="28"/>
      <c r="CA18" s="11"/>
      <c r="CB18" s="17"/>
      <c r="CC18" s="326"/>
      <c r="CD18" s="23"/>
      <c r="CE18" s="84"/>
      <c r="CF18" s="7"/>
      <c r="CG18" s="7"/>
      <c r="CH18" s="7"/>
      <c r="CI18" s="7"/>
      <c r="CJ18" s="28"/>
      <c r="CK18" s="11"/>
      <c r="CL18" s="17"/>
      <c r="CM18" s="326"/>
      <c r="CN18" s="23"/>
      <c r="CO18" s="84"/>
      <c r="CP18" s="7"/>
      <c r="CQ18" s="7"/>
      <c r="CR18" s="7"/>
      <c r="CS18" s="7"/>
      <c r="CT18" s="28"/>
      <c r="CU18" s="11"/>
      <c r="CV18" s="17"/>
      <c r="CW18" s="326"/>
      <c r="CX18" s="23"/>
      <c r="CY18" s="84"/>
      <c r="CZ18" s="7"/>
      <c r="DA18" s="7"/>
      <c r="DB18" s="7"/>
      <c r="DC18" s="7"/>
      <c r="DD18" s="28"/>
      <c r="DE18" s="11"/>
      <c r="DF18" s="17"/>
      <c r="DG18" s="326"/>
      <c r="DH18" s="23"/>
      <c r="DI18" s="84"/>
      <c r="DJ18" s="7"/>
      <c r="DK18" s="7"/>
      <c r="DL18" s="7"/>
      <c r="DM18" s="7"/>
      <c r="DN18" s="28"/>
      <c r="DO18" s="11"/>
      <c r="DP18" s="17"/>
      <c r="DQ18" s="326"/>
      <c r="DR18" s="23"/>
      <c r="DS18" s="84"/>
      <c r="DT18" s="7"/>
      <c r="DU18" s="7"/>
      <c r="DV18" s="7"/>
      <c r="DW18" s="7"/>
      <c r="DX18" s="28"/>
      <c r="DY18" s="11"/>
      <c r="DZ18" s="17"/>
      <c r="EA18" s="326"/>
      <c r="EB18" s="23"/>
      <c r="EC18" s="84"/>
      <c r="ED18" s="7"/>
      <c r="EE18" s="7"/>
      <c r="EF18" s="7"/>
      <c r="EG18" s="7"/>
      <c r="EH18" s="28"/>
      <c r="EI18" s="11"/>
      <c r="EJ18" s="17"/>
      <c r="EK18" s="326"/>
      <c r="EL18" s="23"/>
      <c r="EM18" s="84"/>
      <c r="EN18" s="7"/>
      <c r="EO18" s="7"/>
      <c r="EP18" s="7"/>
      <c r="EQ18" s="7"/>
      <c r="ER18" s="28"/>
      <c r="ES18" s="11"/>
      <c r="ET18" s="17"/>
      <c r="EU18" s="326"/>
      <c r="EV18" s="23"/>
      <c r="EW18" s="84"/>
      <c r="EX18" s="7"/>
      <c r="EY18" s="7"/>
      <c r="EZ18" s="7"/>
      <c r="FA18" s="7"/>
      <c r="FB18" s="28"/>
      <c r="FC18" s="11"/>
      <c r="FD18" s="17"/>
      <c r="FE18" s="326"/>
      <c r="FF18" s="23"/>
      <c r="FG18" s="84"/>
      <c r="FH18" s="7"/>
      <c r="FI18" s="7"/>
      <c r="FJ18" s="7"/>
      <c r="FK18" s="7"/>
      <c r="FL18" s="28"/>
      <c r="FM18" s="11"/>
      <c r="FN18" s="17"/>
      <c r="FO18" s="326"/>
      <c r="FP18" s="23"/>
      <c r="FQ18" s="84"/>
      <c r="FR18" s="7"/>
      <c r="FS18" s="7"/>
      <c r="FT18" s="7"/>
      <c r="FU18" s="7"/>
      <c r="FV18" s="28"/>
      <c r="FW18" s="11"/>
      <c r="FX18" s="17"/>
      <c r="FY18" s="326"/>
      <c r="FZ18" s="23"/>
      <c r="GA18" s="84"/>
      <c r="GB18" s="7"/>
      <c r="GC18" s="7"/>
      <c r="GD18" s="7"/>
      <c r="GE18" s="7"/>
      <c r="GF18" s="28"/>
      <c r="GG18" s="11"/>
      <c r="GH18" s="17"/>
      <c r="GI18" s="326"/>
      <c r="GJ18" s="23"/>
      <c r="GK18" s="84"/>
      <c r="GL18" s="7"/>
      <c r="GM18" s="7"/>
      <c r="GN18" s="7"/>
      <c r="GO18" s="7"/>
      <c r="GP18" s="28"/>
      <c r="GQ18" s="11"/>
      <c r="GR18" s="17"/>
      <c r="GS18" s="326" t="s">
        <v>212</v>
      </c>
      <c r="GT18" s="23">
        <v>0</v>
      </c>
      <c r="GU18" s="84">
        <f>(GY18/100*(GY$35)+GZ18/100*GZ$35)/(GY$35+GZ$35)*100</f>
        <v>45.937966493964176</v>
      </c>
      <c r="GV18" s="7"/>
      <c r="GW18" s="7"/>
      <c r="GX18" s="7"/>
      <c r="GY18" s="7">
        <v>47.1</v>
      </c>
      <c r="GZ18" s="28">
        <v>33.1</v>
      </c>
      <c r="HA18" s="11"/>
      <c r="HB18" s="17"/>
      <c r="HC18" s="339"/>
      <c r="HM18" s="339"/>
      <c r="HW18" s="339"/>
    </row>
    <row r="19" s="2" customFormat="true" x14ac:dyDescent="0.25">
      <c r="A19" s="326"/>
      <c r="B19" s="23"/>
      <c r="C19" s="7"/>
      <c r="D19" s="7"/>
      <c r="E19" s="7"/>
      <c r="F19" s="7"/>
      <c r="G19" s="7"/>
      <c r="H19" s="28"/>
      <c r="I19" s="11"/>
      <c r="J19" s="17"/>
      <c r="K19" s="326"/>
      <c r="L19" s="23"/>
      <c r="M19" s="7"/>
      <c r="N19" s="7"/>
      <c r="O19" s="7"/>
      <c r="P19" s="7"/>
      <c r="Q19" s="7"/>
      <c r="R19" s="28"/>
      <c r="S19" s="11"/>
      <c r="T19" s="17"/>
      <c r="U19" s="326"/>
      <c r="V19" s="23"/>
      <c r="W19" s="7"/>
      <c r="X19" s="7"/>
      <c r="Y19" s="7"/>
      <c r="Z19" s="7"/>
      <c r="AA19" s="7"/>
      <c r="AB19" s="28"/>
      <c r="AC19" s="11"/>
      <c r="AD19" s="17"/>
      <c r="AE19" s="326"/>
      <c r="AF19" s="23"/>
      <c r="AG19" s="7"/>
      <c r="AH19" s="7"/>
      <c r="AI19" s="7"/>
      <c r="AJ19" s="7"/>
      <c r="AK19" s="7"/>
      <c r="AL19" s="28"/>
      <c r="AM19" s="11"/>
      <c r="AN19" s="17"/>
      <c r="AO19" s="326"/>
      <c r="AP19" s="23"/>
      <c r="AQ19" s="7"/>
      <c r="AR19" s="7"/>
      <c r="AS19" s="7"/>
      <c r="AT19" s="7"/>
      <c r="AU19" s="7"/>
      <c r="AV19" s="28"/>
      <c r="AW19" s="11"/>
      <c r="AX19" s="17"/>
      <c r="AY19" s="326"/>
      <c r="AZ19" s="23"/>
      <c r="BA19" s="7"/>
      <c r="BB19" s="7"/>
      <c r="BC19" s="7"/>
      <c r="BD19" s="7"/>
      <c r="BE19" s="7"/>
      <c r="BF19" s="28"/>
      <c r="BG19" s="11"/>
      <c r="BH19" s="17"/>
      <c r="BI19" s="326"/>
      <c r="BJ19" s="23"/>
      <c r="BK19" s="7"/>
      <c r="BL19" s="7"/>
      <c r="BM19" s="7"/>
      <c r="BN19" s="7"/>
      <c r="BO19" s="7"/>
      <c r="BP19" s="28"/>
      <c r="BQ19" s="11"/>
      <c r="BR19" s="17"/>
      <c r="BS19" s="326"/>
      <c r="BT19" s="23"/>
      <c r="BU19" s="7"/>
      <c r="BV19" s="7"/>
      <c r="BW19" s="7"/>
      <c r="BX19" s="7"/>
      <c r="BY19" s="7"/>
      <c r="BZ19" s="28"/>
      <c r="CA19" s="11"/>
      <c r="CB19" s="17"/>
      <c r="CC19" s="326"/>
      <c r="CD19" s="23"/>
      <c r="CE19" s="7"/>
      <c r="CF19" s="7"/>
      <c r="CG19" s="7"/>
      <c r="CH19" s="7"/>
      <c r="CI19" s="7"/>
      <c r="CJ19" s="28"/>
      <c r="CK19" s="11"/>
      <c r="CL19" s="17"/>
      <c r="CM19" s="326"/>
      <c r="CN19" s="23"/>
      <c r="CO19" s="7"/>
      <c r="CP19" s="7"/>
      <c r="CQ19" s="7"/>
      <c r="CR19" s="7"/>
      <c r="CS19" s="7"/>
      <c r="CT19" s="28"/>
      <c r="CU19" s="11"/>
      <c r="CV19" s="17"/>
      <c r="CW19" s="326"/>
      <c r="CX19" s="23"/>
      <c r="CY19" s="7"/>
      <c r="CZ19" s="7"/>
      <c r="DA19" s="7"/>
      <c r="DB19" s="7"/>
      <c r="DC19" s="7"/>
      <c r="DD19" s="28"/>
      <c r="DE19" s="11"/>
      <c r="DF19" s="17"/>
      <c r="DG19" s="326"/>
      <c r="DH19" s="23"/>
      <c r="DI19" s="7"/>
      <c r="DJ19" s="7"/>
      <c r="DK19" s="7"/>
      <c r="DL19" s="7"/>
      <c r="DM19" s="7"/>
      <c r="DN19" s="28"/>
      <c r="DO19" s="11"/>
      <c r="DP19" s="17"/>
      <c r="DQ19" s="326"/>
      <c r="DR19" s="23"/>
      <c r="DS19" s="7"/>
      <c r="DT19" s="7"/>
      <c r="DU19" s="7"/>
      <c r="DV19" s="7"/>
      <c r="DW19" s="7"/>
      <c r="DX19" s="28"/>
      <c r="DY19" s="11"/>
      <c r="DZ19" s="17"/>
      <c r="EA19" s="326"/>
      <c r="EB19" s="23"/>
      <c r="EC19" s="7"/>
      <c r="ED19" s="7"/>
      <c r="EE19" s="7"/>
      <c r="EF19" s="7"/>
      <c r="EG19" s="7"/>
      <c r="EH19" s="28"/>
      <c r="EI19" s="11"/>
      <c r="EJ19" s="17"/>
      <c r="EK19" s="326"/>
      <c r="EL19" s="23"/>
      <c r="EM19" s="7"/>
      <c r="EN19" s="7"/>
      <c r="EO19" s="7"/>
      <c r="EP19" s="7"/>
      <c r="EQ19" s="7"/>
      <c r="ER19" s="28"/>
      <c r="ES19" s="11"/>
      <c r="ET19" s="17"/>
      <c r="EU19" s="326"/>
      <c r="EV19" s="23"/>
      <c r="EW19" s="7"/>
      <c r="EX19" s="7"/>
      <c r="EY19" s="7"/>
      <c r="EZ19" s="7"/>
      <c r="FA19" s="7"/>
      <c r="FB19" s="28"/>
      <c r="FC19" s="11"/>
      <c r="FD19" s="17"/>
      <c r="FE19" s="326"/>
      <c r="FF19" s="23"/>
      <c r="FG19" s="7"/>
      <c r="FH19" s="7"/>
      <c r="FI19" s="7"/>
      <c r="FJ19" s="7"/>
      <c r="FK19" s="7"/>
      <c r="FL19" s="28"/>
      <c r="FM19" s="11"/>
      <c r="FN19" s="17"/>
      <c r="FO19" s="326"/>
      <c r="FP19" s="23"/>
      <c r="FQ19" s="7"/>
      <c r="FR19" s="7"/>
      <c r="FS19" s="7"/>
      <c r="FT19" s="7"/>
      <c r="FU19" s="7"/>
      <c r="FV19" s="28"/>
      <c r="FW19" s="11"/>
      <c r="FX19" s="17"/>
      <c r="FY19" s="326"/>
      <c r="FZ19" s="23"/>
      <c r="GA19" s="7"/>
      <c r="GB19" s="7"/>
      <c r="GC19" s="7"/>
      <c r="GD19" s="7"/>
      <c r="GE19" s="7"/>
      <c r="GF19" s="28"/>
      <c r="GG19" s="11"/>
      <c r="GH19" s="17"/>
      <c r="GI19" s="326"/>
      <c r="GJ19" s="23"/>
      <c r="GK19" s="7"/>
      <c r="GL19" s="7"/>
      <c r="GM19" s="7"/>
      <c r="GN19" s="7"/>
      <c r="GO19" s="7"/>
      <c r="GP19" s="28"/>
      <c r="GQ19" s="11"/>
      <c r="GR19" s="17"/>
      <c r="GS19" s="326"/>
      <c r="GT19" s="23"/>
      <c r="GU19" s="7"/>
      <c r="GV19" s="7"/>
      <c r="GW19" s="7"/>
      <c r="GX19" s="7"/>
      <c r="GY19" s="7"/>
      <c r="GZ19" s="28"/>
      <c r="HA19" s="11"/>
      <c r="HB19" s="17"/>
      <c r="HC19" s="339"/>
      <c r="HM19" s="339"/>
      <c r="HW19" s="339"/>
    </row>
    <row r="20" s="2" customFormat="true" x14ac:dyDescent="0.25">
      <c r="A20" s="326"/>
      <c r="B20" s="23"/>
      <c r="C20" s="7"/>
      <c r="D20" s="7"/>
      <c r="E20" s="142"/>
      <c r="F20" s="7"/>
      <c r="G20" s="7"/>
      <c r="H20" s="28"/>
      <c r="I20" s="11"/>
      <c r="J20" s="17"/>
      <c r="K20" s="326"/>
      <c r="L20" s="23"/>
      <c r="M20" s="7"/>
      <c r="N20" s="7"/>
      <c r="O20" s="142"/>
      <c r="P20" s="7"/>
      <c r="Q20" s="7"/>
      <c r="R20" s="28"/>
      <c r="S20" s="11"/>
      <c r="T20" s="17"/>
      <c r="U20" s="326"/>
      <c r="V20" s="23"/>
      <c r="W20" s="7"/>
      <c r="X20" s="7"/>
      <c r="Y20" s="7"/>
      <c r="Z20" s="7"/>
      <c r="AA20" s="7"/>
      <c r="AB20" s="28"/>
      <c r="AC20" s="11"/>
      <c r="AD20" s="17"/>
      <c r="AE20" s="326"/>
      <c r="AF20" s="23"/>
      <c r="AG20" s="7"/>
      <c r="AH20" s="7"/>
      <c r="AI20" s="142"/>
      <c r="AJ20" s="7"/>
      <c r="AK20" s="7"/>
      <c r="AL20" s="28"/>
      <c r="AM20" s="11"/>
      <c r="AN20" s="17"/>
      <c r="AO20" s="326"/>
      <c r="AP20" s="23"/>
      <c r="AQ20" s="7"/>
      <c r="AR20" s="7"/>
      <c r="AS20" s="142"/>
      <c r="AT20" s="7"/>
      <c r="AU20" s="7"/>
      <c r="AV20" s="28"/>
      <c r="AW20" s="11"/>
      <c r="AX20" s="17"/>
      <c r="AY20" s="326"/>
      <c r="AZ20" s="23"/>
      <c r="BA20" s="7"/>
      <c r="BB20" s="7"/>
      <c r="BC20" s="142"/>
      <c r="BD20" s="7"/>
      <c r="BE20" s="7"/>
      <c r="BF20" s="28"/>
      <c r="BG20" s="11"/>
      <c r="BH20" s="17"/>
      <c r="BI20" s="326"/>
      <c r="BJ20" s="23"/>
      <c r="BK20" s="7"/>
      <c r="BL20" s="7"/>
      <c r="BM20" s="142"/>
      <c r="BN20" s="7"/>
      <c r="BO20" s="7"/>
      <c r="BP20" s="28"/>
      <c r="BQ20" s="11"/>
      <c r="BR20" s="17"/>
      <c r="BS20" s="326"/>
      <c r="BT20" s="23"/>
      <c r="BU20" s="7"/>
      <c r="BV20" s="7"/>
      <c r="BW20" s="142"/>
      <c r="BX20" s="7"/>
      <c r="BY20" s="7"/>
      <c r="BZ20" s="28"/>
      <c r="CA20" s="11"/>
      <c r="CB20" s="17"/>
      <c r="CC20" s="326"/>
      <c r="CD20" s="23"/>
      <c r="CE20" s="7"/>
      <c r="CF20" s="7"/>
      <c r="CG20" s="142"/>
      <c r="CH20" s="7"/>
      <c r="CI20" s="7"/>
      <c r="CJ20" s="28"/>
      <c r="CK20" s="11"/>
      <c r="CL20" s="17"/>
      <c r="CM20" s="326"/>
      <c r="CN20" s="23"/>
      <c r="CO20" s="7"/>
      <c r="CP20" s="7"/>
      <c r="CQ20" s="142"/>
      <c r="CR20" s="7"/>
      <c r="CS20" s="7"/>
      <c r="CT20" s="28"/>
      <c r="CU20" s="11"/>
      <c r="CV20" s="17"/>
      <c r="CW20" s="326"/>
      <c r="CX20" s="23"/>
      <c r="CY20" s="7"/>
      <c r="CZ20" s="7"/>
      <c r="DA20" s="142"/>
      <c r="DB20" s="7"/>
      <c r="DC20" s="7"/>
      <c r="DD20" s="28"/>
      <c r="DE20" s="11"/>
      <c r="DF20" s="17"/>
      <c r="DG20" s="326"/>
      <c r="DH20" s="23"/>
      <c r="DI20" s="7"/>
      <c r="DJ20" s="7"/>
      <c r="DK20" s="142"/>
      <c r="DL20" s="7"/>
      <c r="DM20" s="7"/>
      <c r="DN20" s="28"/>
      <c r="DO20" s="11"/>
      <c r="DP20" s="17"/>
      <c r="DQ20" s="326"/>
      <c r="DR20" s="23"/>
      <c r="DS20" s="7"/>
      <c r="DT20" s="7"/>
      <c r="DU20" s="142"/>
      <c r="DV20" s="7"/>
      <c r="DW20" s="7"/>
      <c r="DX20" s="28"/>
      <c r="DY20" s="11"/>
      <c r="DZ20" s="17"/>
      <c r="EA20" s="326"/>
      <c r="EB20" s="23"/>
      <c r="EC20" s="7"/>
      <c r="ED20" s="7"/>
      <c r="EE20" s="7"/>
      <c r="EF20" s="7"/>
      <c r="EG20" s="7"/>
      <c r="EH20" s="28"/>
      <c r="EI20" s="11"/>
      <c r="EJ20" s="17"/>
      <c r="EK20" s="326"/>
      <c r="EL20" s="23"/>
      <c r="EM20" s="7"/>
      <c r="EN20" s="7"/>
      <c r="EO20" s="142"/>
      <c r="EP20" s="7"/>
      <c r="EQ20" s="7"/>
      <c r="ER20" s="28"/>
      <c r="ES20" s="11"/>
      <c r="ET20" s="17"/>
      <c r="EU20" s="326"/>
      <c r="EV20" s="23"/>
      <c r="EW20" s="7"/>
      <c r="EX20" s="7"/>
      <c r="EY20" s="142"/>
      <c r="EZ20" s="7"/>
      <c r="FA20" s="7"/>
      <c r="FB20" s="28"/>
      <c r="FC20" s="11"/>
      <c r="FD20" s="17"/>
      <c r="FE20" s="326"/>
      <c r="FF20" s="23"/>
      <c r="FG20" s="7"/>
      <c r="FH20" s="7"/>
      <c r="FI20" s="142"/>
      <c r="FJ20" s="7"/>
      <c r="FK20" s="7"/>
      <c r="FL20" s="28"/>
      <c r="FM20" s="11"/>
      <c r="FN20" s="17"/>
      <c r="FO20" s="326"/>
      <c r="FP20" s="23"/>
      <c r="FQ20" s="7"/>
      <c r="FR20" s="7"/>
      <c r="FS20" s="142"/>
      <c r="FT20" s="7"/>
      <c r="FU20" s="7"/>
      <c r="FV20" s="28"/>
      <c r="FW20" s="11"/>
      <c r="FX20" s="17"/>
      <c r="FY20" s="326"/>
      <c r="FZ20" s="23"/>
      <c r="GA20" s="7"/>
      <c r="GB20" s="7"/>
      <c r="GC20" s="142"/>
      <c r="GD20" s="7"/>
      <c r="GE20" s="7"/>
      <c r="GF20" s="28"/>
      <c r="GG20" s="11"/>
      <c r="GH20" s="17"/>
      <c r="GI20" s="326"/>
      <c r="GJ20" s="23"/>
      <c r="GK20" s="7"/>
      <c r="GL20" s="7"/>
      <c r="GM20" s="142"/>
      <c r="GN20" s="7"/>
      <c r="GO20" s="7"/>
      <c r="GP20" s="28"/>
      <c r="GQ20" s="11"/>
      <c r="GR20" s="17"/>
      <c r="GS20" s="326"/>
      <c r="GT20" s="23"/>
      <c r="GU20" s="7"/>
      <c r="GV20" s="7"/>
      <c r="GW20" s="142"/>
      <c r="GX20" s="7"/>
      <c r="GY20" s="7"/>
      <c r="GZ20" s="28"/>
      <c r="HA20" s="11"/>
      <c r="HB20" s="17"/>
      <c r="HC20" s="339"/>
      <c r="HM20" s="339"/>
      <c r="HW20" s="339"/>
    </row>
    <row r="21" s="2" customFormat="true" x14ac:dyDescent="0.25">
      <c r="A21" s="326"/>
      <c r="B21" s="22"/>
      <c r="C21" s="7"/>
      <c r="D21" s="142"/>
      <c r="E21" s="142"/>
      <c r="F21" s="7"/>
      <c r="G21" s="7"/>
      <c r="H21" s="28"/>
      <c r="I21" s="11"/>
      <c r="J21" s="17"/>
      <c r="K21" s="326"/>
      <c r="L21" s="22"/>
      <c r="M21" s="7"/>
      <c r="N21" s="142"/>
      <c r="O21" s="142"/>
      <c r="P21" s="7"/>
      <c r="Q21" s="7"/>
      <c r="R21" s="28"/>
      <c r="S21" s="11"/>
      <c r="T21" s="17"/>
      <c r="U21" s="326"/>
      <c r="V21" s="22"/>
      <c r="W21" s="7"/>
      <c r="X21" s="142"/>
      <c r="Y21" s="142"/>
      <c r="Z21" s="7"/>
      <c r="AA21" s="7"/>
      <c r="AB21" s="28"/>
      <c r="AC21" s="11"/>
      <c r="AD21" s="17"/>
      <c r="AE21" s="326"/>
      <c r="AF21" s="22"/>
      <c r="AG21" s="7"/>
      <c r="AH21" s="142"/>
      <c r="AI21" s="142"/>
      <c r="AJ21" s="7"/>
      <c r="AK21" s="7"/>
      <c r="AL21" s="28"/>
      <c r="AM21" s="11"/>
      <c r="AN21" s="17"/>
      <c r="AO21" s="326"/>
      <c r="AP21" s="22"/>
      <c r="AQ21" s="7"/>
      <c r="AR21" s="142"/>
      <c r="AS21" s="142"/>
      <c r="AT21" s="7"/>
      <c r="AU21" s="7"/>
      <c r="AV21" s="28"/>
      <c r="AW21" s="11"/>
      <c r="AX21" s="17"/>
      <c r="AY21" s="326"/>
      <c r="AZ21" s="22"/>
      <c r="BA21" s="7"/>
      <c r="BB21" s="142"/>
      <c r="BC21" s="142"/>
      <c r="BD21" s="7"/>
      <c r="BE21" s="7"/>
      <c r="BF21" s="28"/>
      <c r="BG21" s="11"/>
      <c r="BH21" s="17"/>
      <c r="BI21" s="326"/>
      <c r="BJ21" s="22"/>
      <c r="BK21" s="7"/>
      <c r="BL21" s="142"/>
      <c r="BM21" s="142"/>
      <c r="BN21" s="7"/>
      <c r="BO21" s="7"/>
      <c r="BP21" s="28"/>
      <c r="BQ21" s="11"/>
      <c r="BR21" s="17"/>
      <c r="BS21" s="326"/>
      <c r="BT21" s="22"/>
      <c r="BU21" s="7"/>
      <c r="BV21" s="142"/>
      <c r="BW21" s="142"/>
      <c r="BX21" s="7"/>
      <c r="BY21" s="7"/>
      <c r="BZ21" s="28"/>
      <c r="CA21" s="11"/>
      <c r="CB21" s="17"/>
      <c r="CC21" s="326"/>
      <c r="CD21" s="22"/>
      <c r="CE21" s="7"/>
      <c r="CF21" s="142"/>
      <c r="CG21" s="142"/>
      <c r="CH21" s="7"/>
      <c r="CI21" s="7"/>
      <c r="CJ21" s="28"/>
      <c r="CK21" s="11"/>
      <c r="CL21" s="17"/>
      <c r="CM21" s="326"/>
      <c r="CN21" s="22"/>
      <c r="CO21" s="7"/>
      <c r="CP21" s="142"/>
      <c r="CQ21" s="142"/>
      <c r="CR21" s="7"/>
      <c r="CS21" s="7"/>
      <c r="CT21" s="28"/>
      <c r="CU21" s="11"/>
      <c r="CV21" s="17"/>
      <c r="CW21" s="326"/>
      <c r="CX21" s="22"/>
      <c r="CY21" s="7"/>
      <c r="CZ21" s="142"/>
      <c r="DA21" s="142"/>
      <c r="DB21" s="7"/>
      <c r="DC21" s="7"/>
      <c r="DD21" s="28"/>
      <c r="DE21" s="11"/>
      <c r="DF21" s="17"/>
      <c r="DG21" s="326"/>
      <c r="DH21" s="22"/>
      <c r="DI21" s="7"/>
      <c r="DJ21" s="142"/>
      <c r="DK21" s="142"/>
      <c r="DL21" s="7"/>
      <c r="DM21" s="7"/>
      <c r="DN21" s="28"/>
      <c r="DO21" s="11"/>
      <c r="DP21" s="17"/>
      <c r="DQ21" s="326"/>
      <c r="DR21" s="22"/>
      <c r="DS21" s="7"/>
      <c r="DT21" s="142"/>
      <c r="DU21" s="142"/>
      <c r="DV21" s="7"/>
      <c r="DW21" s="7"/>
      <c r="DX21" s="28"/>
      <c r="DY21" s="11"/>
      <c r="DZ21" s="17"/>
      <c r="EA21" s="326"/>
      <c r="EB21" s="22"/>
      <c r="EC21" s="7"/>
      <c r="ED21" s="142"/>
      <c r="EE21" s="142"/>
      <c r="EF21" s="7"/>
      <c r="EG21" s="7"/>
      <c r="EH21" s="28"/>
      <c r="EI21" s="11"/>
      <c r="EJ21" s="17"/>
      <c r="EK21" s="326"/>
      <c r="EL21" s="22"/>
      <c r="EM21" s="7"/>
      <c r="EN21" s="142"/>
      <c r="EO21" s="142"/>
      <c r="EP21" s="7"/>
      <c r="EQ21" s="7"/>
      <c r="ER21" s="28"/>
      <c r="ES21" s="11"/>
      <c r="ET21" s="17"/>
      <c r="EU21" s="326"/>
      <c r="EV21" s="22"/>
      <c r="EW21" s="7"/>
      <c r="EX21" s="142"/>
      <c r="EY21" s="142"/>
      <c r="EZ21" s="7"/>
      <c r="FA21" s="7"/>
      <c r="FB21" s="28"/>
      <c r="FC21" s="11"/>
      <c r="FD21" s="17"/>
      <c r="FE21" s="326"/>
      <c r="FF21" s="22"/>
      <c r="FG21" s="7"/>
      <c r="FH21" s="142"/>
      <c r="FI21" s="142"/>
      <c r="FJ21" s="7"/>
      <c r="FK21" s="7"/>
      <c r="FL21" s="28"/>
      <c r="FM21" s="11"/>
      <c r="FN21" s="17"/>
      <c r="FO21" s="326"/>
      <c r="FP21" s="22"/>
      <c r="FQ21" s="7"/>
      <c r="FR21" s="142"/>
      <c r="FS21" s="142"/>
      <c r="FT21" s="7"/>
      <c r="FU21" s="7"/>
      <c r="FV21" s="28"/>
      <c r="FW21" s="11"/>
      <c r="FX21" s="17"/>
      <c r="FY21" s="326"/>
      <c r="FZ21" s="22"/>
      <c r="GA21" s="7"/>
      <c r="GB21" s="142"/>
      <c r="GC21" s="142"/>
      <c r="GD21" s="7"/>
      <c r="GE21" s="7"/>
      <c r="GF21" s="28"/>
      <c r="GG21" s="11"/>
      <c r="GH21" s="17"/>
      <c r="GI21" s="326"/>
      <c r="GJ21" s="22"/>
      <c r="GK21" s="7"/>
      <c r="GL21" s="142"/>
      <c r="GM21" s="142"/>
      <c r="GN21" s="7"/>
      <c r="GO21" s="7"/>
      <c r="GP21" s="28"/>
      <c r="GQ21" s="11"/>
      <c r="GR21" s="17"/>
      <c r="GS21" s="326"/>
      <c r="GT21" s="22"/>
      <c r="GU21" s="7"/>
      <c r="GV21" s="142"/>
      <c r="GW21" s="142"/>
      <c r="GX21" s="7"/>
      <c r="GY21" s="7"/>
      <c r="GZ21" s="28"/>
      <c r="HA21" s="11"/>
      <c r="HB21" s="17"/>
      <c r="HC21" s="339"/>
      <c r="HM21" s="339"/>
      <c r="HW21" s="339"/>
    </row>
    <row r="22" s="2" customFormat="true" x14ac:dyDescent="0.25">
      <c r="A22" s="326"/>
      <c r="B22" s="22"/>
      <c r="C22" s="142"/>
      <c r="D22" s="142"/>
      <c r="E22" s="142"/>
      <c r="F22" s="142"/>
      <c r="G22" s="142"/>
      <c r="H22" s="143"/>
      <c r="I22" s="11"/>
      <c r="J22" s="17"/>
      <c r="K22" s="326"/>
      <c r="L22" s="22"/>
      <c r="M22" s="142"/>
      <c r="N22" s="142"/>
      <c r="O22" s="142"/>
      <c r="P22" s="142"/>
      <c r="Q22" s="142"/>
      <c r="R22" s="143"/>
      <c r="S22" s="11"/>
      <c r="T22" s="17"/>
      <c r="U22" s="326"/>
      <c r="V22" s="22"/>
      <c r="W22" s="142"/>
      <c r="X22" s="142"/>
      <c r="Y22" s="142"/>
      <c r="Z22" s="142"/>
      <c r="AA22" s="142"/>
      <c r="AB22" s="143"/>
      <c r="AC22" s="11"/>
      <c r="AD22" s="17"/>
      <c r="AE22" s="326"/>
      <c r="AF22" s="22"/>
      <c r="AG22" s="142"/>
      <c r="AH22" s="142"/>
      <c r="AI22" s="142"/>
      <c r="AJ22" s="142"/>
      <c r="AK22" s="142"/>
      <c r="AL22" s="143"/>
      <c r="AM22" s="11"/>
      <c r="AN22" s="17"/>
      <c r="AO22" s="326"/>
      <c r="AP22" s="22"/>
      <c r="AQ22" s="142"/>
      <c r="AR22" s="142"/>
      <c r="AS22" s="142"/>
      <c r="AT22" s="142"/>
      <c r="AU22" s="142"/>
      <c r="AV22" s="143"/>
      <c r="AW22" s="11"/>
      <c r="AX22" s="17"/>
      <c r="AY22" s="326"/>
      <c r="AZ22" s="22"/>
      <c r="BA22" s="142"/>
      <c r="BB22" s="142"/>
      <c r="BC22" s="142"/>
      <c r="BD22" s="142"/>
      <c r="BE22" s="142"/>
      <c r="BF22" s="143"/>
      <c r="BG22" s="11"/>
      <c r="BH22" s="17"/>
      <c r="BI22" s="326"/>
      <c r="BJ22" s="22"/>
      <c r="BK22" s="142"/>
      <c r="BL22" s="142"/>
      <c r="BM22" s="142"/>
      <c r="BN22" s="142"/>
      <c r="BO22" s="142"/>
      <c r="BP22" s="143"/>
      <c r="BQ22" s="11"/>
      <c r="BR22" s="17"/>
      <c r="BS22" s="326"/>
      <c r="BT22" s="22"/>
      <c r="BU22" s="142"/>
      <c r="BV22" s="142"/>
      <c r="BW22" s="142"/>
      <c r="BX22" s="142"/>
      <c r="BY22" s="142"/>
      <c r="BZ22" s="143"/>
      <c r="CA22" s="11"/>
      <c r="CB22" s="17"/>
      <c r="CC22" s="326"/>
      <c r="CD22" s="22"/>
      <c r="CE22" s="142"/>
      <c r="CF22" s="142"/>
      <c r="CG22" s="142"/>
      <c r="CH22" s="142"/>
      <c r="CI22" s="142"/>
      <c r="CJ22" s="143"/>
      <c r="CK22" s="11"/>
      <c r="CL22" s="17"/>
      <c r="CM22" s="326"/>
      <c r="CN22" s="22"/>
      <c r="CO22" s="142"/>
      <c r="CP22" s="142"/>
      <c r="CQ22" s="142"/>
      <c r="CR22" s="142"/>
      <c r="CS22" s="142"/>
      <c r="CT22" s="143"/>
      <c r="CU22" s="11"/>
      <c r="CV22" s="17"/>
      <c r="CW22" s="326"/>
      <c r="CX22" s="22"/>
      <c r="CY22" s="142"/>
      <c r="CZ22" s="142"/>
      <c r="DA22" s="142"/>
      <c r="DB22" s="142"/>
      <c r="DC22" s="142"/>
      <c r="DD22" s="143"/>
      <c r="DE22" s="11"/>
      <c r="DF22" s="17"/>
      <c r="DG22" s="326"/>
      <c r="DH22" s="22"/>
      <c r="DI22" s="142"/>
      <c r="DJ22" s="142"/>
      <c r="DK22" s="142"/>
      <c r="DL22" s="142"/>
      <c r="DM22" s="142"/>
      <c r="DN22" s="143"/>
      <c r="DO22" s="11"/>
      <c r="DP22" s="17"/>
      <c r="DQ22" s="326"/>
      <c r="DR22" s="22"/>
      <c r="DS22" s="142"/>
      <c r="DT22" s="142"/>
      <c r="DU22" s="142"/>
      <c r="DV22" s="142"/>
      <c r="DW22" s="142"/>
      <c r="DX22" s="143"/>
      <c r="DY22" s="11"/>
      <c r="DZ22" s="17"/>
      <c r="EA22" s="326"/>
      <c r="EB22" s="22"/>
      <c r="EC22" s="142"/>
      <c r="ED22" s="142"/>
      <c r="EE22" s="142"/>
      <c r="EF22" s="142"/>
      <c r="EG22" s="142"/>
      <c r="EH22" s="143"/>
      <c r="EI22" s="11"/>
      <c r="EJ22" s="17"/>
      <c r="EK22" s="326"/>
      <c r="EL22" s="22"/>
      <c r="EM22" s="142"/>
      <c r="EN22" s="142"/>
      <c r="EO22" s="142"/>
      <c r="EP22" s="142"/>
      <c r="EQ22" s="142"/>
      <c r="ER22" s="143"/>
      <c r="ES22" s="11"/>
      <c r="ET22" s="17"/>
      <c r="EU22" s="326"/>
      <c r="EV22" s="22"/>
      <c r="EW22" s="142"/>
      <c r="EX22" s="142"/>
      <c r="EY22" s="142"/>
      <c r="EZ22" s="142"/>
      <c r="FA22" s="142"/>
      <c r="FB22" s="143"/>
      <c r="FC22" s="11"/>
      <c r="FD22" s="17"/>
      <c r="FE22" s="326"/>
      <c r="FF22" s="22"/>
      <c r="FG22" s="142"/>
      <c r="FH22" s="142"/>
      <c r="FI22" s="142"/>
      <c r="FJ22" s="142"/>
      <c r="FK22" s="142"/>
      <c r="FL22" s="143"/>
      <c r="FM22" s="11"/>
      <c r="FN22" s="17"/>
      <c r="FO22" s="326"/>
      <c r="FP22" s="22"/>
      <c r="FQ22" s="142"/>
      <c r="FR22" s="142"/>
      <c r="FS22" s="142"/>
      <c r="FT22" s="142"/>
      <c r="FU22" s="142"/>
      <c r="FV22" s="143"/>
      <c r="FW22" s="11"/>
      <c r="FX22" s="17"/>
      <c r="FY22" s="326"/>
      <c r="FZ22" s="22"/>
      <c r="GA22" s="142"/>
      <c r="GB22" s="142"/>
      <c r="GC22" s="142"/>
      <c r="GD22" s="142"/>
      <c r="GE22" s="142"/>
      <c r="GF22" s="143"/>
      <c r="GG22" s="11"/>
      <c r="GH22" s="17"/>
      <c r="GI22" s="326"/>
      <c r="GJ22" s="22"/>
      <c r="GK22" s="142"/>
      <c r="GL22" s="142"/>
      <c r="GM22" s="142"/>
      <c r="GN22" s="142"/>
      <c r="GO22" s="142"/>
      <c r="GP22" s="143"/>
      <c r="GQ22" s="11"/>
      <c r="GR22" s="17"/>
      <c r="GS22" s="326"/>
      <c r="GT22" s="22"/>
      <c r="GU22" s="142"/>
      <c r="GV22" s="142"/>
      <c r="GW22" s="142"/>
      <c r="GX22" s="142"/>
      <c r="GY22" s="142"/>
      <c r="GZ22" s="143"/>
      <c r="HA22" s="11"/>
      <c r="HB22" s="17"/>
      <c r="HC22" s="339"/>
      <c r="HM22" s="339"/>
      <c r="HW22" s="339"/>
    </row>
    <row r="23" s="2" customFormat="true" x14ac:dyDescent="0.25">
      <c r="A23" s="326"/>
      <c r="B23" s="22"/>
      <c r="C23" s="142"/>
      <c r="D23" s="142"/>
      <c r="E23" s="142"/>
      <c r="F23" s="142"/>
      <c r="G23" s="142"/>
      <c r="H23" s="143"/>
      <c r="I23" s="11"/>
      <c r="J23" s="17"/>
      <c r="K23" s="326"/>
      <c r="L23" s="22"/>
      <c r="M23" s="142"/>
      <c r="N23" s="142"/>
      <c r="O23" s="142"/>
      <c r="P23" s="142"/>
      <c r="Q23" s="142"/>
      <c r="R23" s="143"/>
      <c r="S23" s="11"/>
      <c r="T23" s="17"/>
      <c r="U23" s="326"/>
      <c r="V23" s="22"/>
      <c r="W23" s="142"/>
      <c r="X23" s="142"/>
      <c r="Y23" s="142"/>
      <c r="Z23" s="142"/>
      <c r="AA23" s="142"/>
      <c r="AB23" s="143"/>
      <c r="AC23" s="11"/>
      <c r="AD23" s="17"/>
      <c r="AE23" s="326"/>
      <c r="AF23" s="22"/>
      <c r="AG23" s="142"/>
      <c r="AH23" s="142"/>
      <c r="AI23" s="142"/>
      <c r="AJ23" s="142"/>
      <c r="AK23" s="142"/>
      <c r="AL23" s="143"/>
      <c r="AM23" s="11"/>
      <c r="AN23" s="17"/>
      <c r="AO23" s="326"/>
      <c r="AP23" s="22"/>
      <c r="AQ23" s="142"/>
      <c r="AR23" s="142"/>
      <c r="AS23" s="142"/>
      <c r="AT23" s="142"/>
      <c r="AU23" s="142"/>
      <c r="AV23" s="143"/>
      <c r="AW23" s="11"/>
      <c r="AX23" s="17"/>
      <c r="AY23" s="326"/>
      <c r="AZ23" s="22"/>
      <c r="BA23" s="142"/>
      <c r="BB23" s="142"/>
      <c r="BC23" s="142"/>
      <c r="BD23" s="142"/>
      <c r="BE23" s="142"/>
      <c r="BF23" s="143"/>
      <c r="BG23" s="11"/>
      <c r="BH23" s="17"/>
      <c r="BI23" s="326"/>
      <c r="BJ23" s="22"/>
      <c r="BK23" s="142"/>
      <c r="BL23" s="142"/>
      <c r="BM23" s="142"/>
      <c r="BN23" s="142"/>
      <c r="BO23" s="142"/>
      <c r="BP23" s="143"/>
      <c r="BQ23" s="11"/>
      <c r="BR23" s="17"/>
      <c r="BS23" s="326"/>
      <c r="BT23" s="22"/>
      <c r="BU23" s="142"/>
      <c r="BV23" s="142"/>
      <c r="BW23" s="142"/>
      <c r="BX23" s="142"/>
      <c r="BY23" s="142"/>
      <c r="BZ23" s="143"/>
      <c r="CA23" s="11"/>
      <c r="CB23" s="17"/>
      <c r="CC23" s="326"/>
      <c r="CD23" s="22"/>
      <c r="CE23" s="142"/>
      <c r="CF23" s="142"/>
      <c r="CG23" s="142"/>
      <c r="CH23" s="142"/>
      <c r="CI23" s="142"/>
      <c r="CJ23" s="143"/>
      <c r="CK23" s="11"/>
      <c r="CL23" s="17"/>
      <c r="CM23" s="326"/>
      <c r="CN23" s="22"/>
      <c r="CO23" s="142"/>
      <c r="CP23" s="142"/>
      <c r="CQ23" s="142"/>
      <c r="CR23" s="142"/>
      <c r="CS23" s="142"/>
      <c r="CT23" s="143"/>
      <c r="CU23" s="11"/>
      <c r="CV23" s="17"/>
      <c r="CW23" s="326"/>
      <c r="CX23" s="22"/>
      <c r="CY23" s="142"/>
      <c r="CZ23" s="142"/>
      <c r="DA23" s="142"/>
      <c r="DB23" s="142"/>
      <c r="DC23" s="142"/>
      <c r="DD23" s="143"/>
      <c r="DE23" s="11"/>
      <c r="DF23" s="17"/>
      <c r="DG23" s="326"/>
      <c r="DH23" s="22"/>
      <c r="DI23" s="142"/>
      <c r="DJ23" s="142"/>
      <c r="DK23" s="142"/>
      <c r="DL23" s="142"/>
      <c r="DM23" s="142"/>
      <c r="DN23" s="143"/>
      <c r="DO23" s="11"/>
      <c r="DP23" s="17"/>
      <c r="DQ23" s="326"/>
      <c r="DR23" s="22"/>
      <c r="DS23" s="142"/>
      <c r="DT23" s="142"/>
      <c r="DU23" s="142"/>
      <c r="DV23" s="142"/>
      <c r="DW23" s="142"/>
      <c r="DX23" s="143"/>
      <c r="DY23" s="11"/>
      <c r="DZ23" s="17"/>
      <c r="EA23" s="326"/>
      <c r="EB23" s="22"/>
      <c r="EC23" s="142"/>
      <c r="ED23" s="142"/>
      <c r="EE23" s="142"/>
      <c r="EF23" s="142"/>
      <c r="EG23" s="142"/>
      <c r="EH23" s="143"/>
      <c r="EI23" s="11"/>
      <c r="EJ23" s="17"/>
      <c r="EK23" s="326"/>
      <c r="EL23" s="22"/>
      <c r="EM23" s="142"/>
      <c r="EN23" s="142"/>
      <c r="EO23" s="142"/>
      <c r="EP23" s="142"/>
      <c r="EQ23" s="142"/>
      <c r="ER23" s="143"/>
      <c r="ES23" s="11"/>
      <c r="ET23" s="17"/>
      <c r="EU23" s="326"/>
      <c r="EV23" s="22"/>
      <c r="EW23" s="142"/>
      <c r="EX23" s="142"/>
      <c r="EY23" s="142"/>
      <c r="EZ23" s="142"/>
      <c r="FA23" s="142"/>
      <c r="FB23" s="143"/>
      <c r="FC23" s="11"/>
      <c r="FD23" s="17"/>
      <c r="FE23" s="326"/>
      <c r="FF23" s="22"/>
      <c r="FG23" s="142"/>
      <c r="FH23" s="142"/>
      <c r="FI23" s="142"/>
      <c r="FJ23" s="142"/>
      <c r="FK23" s="142"/>
      <c r="FL23" s="143"/>
      <c r="FM23" s="11"/>
      <c r="FN23" s="17"/>
      <c r="FO23" s="326"/>
      <c r="FP23" s="22"/>
      <c r="FQ23" s="142"/>
      <c r="FR23" s="142"/>
      <c r="FS23" s="142"/>
      <c r="FT23" s="142"/>
      <c r="FU23" s="142"/>
      <c r="FV23" s="143"/>
      <c r="FW23" s="11"/>
      <c r="FX23" s="17"/>
      <c r="FY23" s="326"/>
      <c r="FZ23" s="22"/>
      <c r="GA23" s="142"/>
      <c r="GB23" s="142"/>
      <c r="GC23" s="142"/>
      <c r="GD23" s="142"/>
      <c r="GE23" s="142"/>
      <c r="GF23" s="143"/>
      <c r="GG23" s="11"/>
      <c r="GH23" s="17"/>
      <c r="GI23" s="326"/>
      <c r="GJ23" s="22"/>
      <c r="GK23" s="142"/>
      <c r="GL23" s="142"/>
      <c r="GM23" s="142"/>
      <c r="GN23" s="142"/>
      <c r="GO23" s="142"/>
      <c r="GP23" s="143"/>
      <c r="GQ23" s="11"/>
      <c r="GR23" s="17"/>
      <c r="GS23" s="326"/>
      <c r="GT23" s="22"/>
      <c r="GU23" s="142"/>
      <c r="GV23" s="142"/>
      <c r="GW23" s="142"/>
      <c r="GX23" s="142"/>
      <c r="GY23" s="142"/>
      <c r="GZ23" s="143"/>
      <c r="HA23" s="11"/>
      <c r="HB23" s="17"/>
      <c r="HC23" s="339"/>
      <c r="HM23" s="339"/>
      <c r="HW23" s="339"/>
    </row>
    <row r="24" s="2" customFormat="true" x14ac:dyDescent="0.25">
      <c r="A24" s="326"/>
      <c r="B24" s="22"/>
      <c r="C24" s="142"/>
      <c r="D24" s="142"/>
      <c r="E24" s="142"/>
      <c r="F24" s="142"/>
      <c r="G24" s="142"/>
      <c r="H24" s="143"/>
      <c r="I24" s="11"/>
      <c r="J24" s="17"/>
      <c r="K24" s="326"/>
      <c r="L24" s="22"/>
      <c r="M24" s="142"/>
      <c r="N24" s="142"/>
      <c r="O24" s="142"/>
      <c r="P24" s="142"/>
      <c r="Q24" s="142"/>
      <c r="R24" s="143"/>
      <c r="S24" s="11"/>
      <c r="T24" s="17"/>
      <c r="U24" s="326"/>
      <c r="V24" s="22"/>
      <c r="W24" s="142"/>
      <c r="X24" s="142"/>
      <c r="Y24" s="142"/>
      <c r="Z24" s="142"/>
      <c r="AA24" s="142"/>
      <c r="AB24" s="143"/>
      <c r="AC24" s="11"/>
      <c r="AD24" s="17"/>
      <c r="AE24" s="326"/>
      <c r="AF24" s="22"/>
      <c r="AG24" s="142"/>
      <c r="AH24" s="142"/>
      <c r="AI24" s="142"/>
      <c r="AJ24" s="142"/>
      <c r="AK24" s="142"/>
      <c r="AL24" s="143"/>
      <c r="AM24" s="11"/>
      <c r="AN24" s="17"/>
      <c r="AO24" s="326"/>
      <c r="AP24" s="22"/>
      <c r="AQ24" s="142"/>
      <c r="AR24" s="142"/>
      <c r="AS24" s="142"/>
      <c r="AT24" s="142"/>
      <c r="AU24" s="142"/>
      <c r="AV24" s="143"/>
      <c r="AW24" s="11"/>
      <c r="AX24" s="17"/>
      <c r="AY24" s="326"/>
      <c r="AZ24" s="22"/>
      <c r="BA24" s="142"/>
      <c r="BB24" s="142"/>
      <c r="BC24" s="142"/>
      <c r="BD24" s="142"/>
      <c r="BE24" s="142"/>
      <c r="BF24" s="143"/>
      <c r="BG24" s="11"/>
      <c r="BH24" s="17"/>
      <c r="BI24" s="326"/>
      <c r="BJ24" s="22"/>
      <c r="BK24" s="142"/>
      <c r="BL24" s="142"/>
      <c r="BM24" s="142"/>
      <c r="BN24" s="142"/>
      <c r="BO24" s="142"/>
      <c r="BP24" s="143"/>
      <c r="BQ24" s="11"/>
      <c r="BR24" s="17"/>
      <c r="BS24" s="326"/>
      <c r="BT24" s="22"/>
      <c r="BU24" s="142"/>
      <c r="BV24" s="142"/>
      <c r="BW24" s="142"/>
      <c r="BX24" s="142"/>
      <c r="BY24" s="142"/>
      <c r="BZ24" s="143"/>
      <c r="CA24" s="11"/>
      <c r="CB24" s="17"/>
      <c r="CC24" s="326"/>
      <c r="CD24" s="22"/>
      <c r="CE24" s="142"/>
      <c r="CF24" s="142"/>
      <c r="CG24" s="142"/>
      <c r="CH24" s="142"/>
      <c r="CI24" s="142"/>
      <c r="CJ24" s="143"/>
      <c r="CK24" s="11"/>
      <c r="CL24" s="17"/>
      <c r="CM24" s="326"/>
      <c r="CN24" s="22"/>
      <c r="CO24" s="142"/>
      <c r="CP24" s="142"/>
      <c r="CQ24" s="142"/>
      <c r="CR24" s="142"/>
      <c r="CS24" s="142"/>
      <c r="CT24" s="143"/>
      <c r="CU24" s="11"/>
      <c r="CV24" s="17"/>
      <c r="CW24" s="326"/>
      <c r="CX24" s="22"/>
      <c r="CY24" s="142"/>
      <c r="CZ24" s="142"/>
      <c r="DA24" s="142"/>
      <c r="DB24" s="142"/>
      <c r="DC24" s="142"/>
      <c r="DD24" s="143"/>
      <c r="DE24" s="11"/>
      <c r="DF24" s="17"/>
      <c r="DG24" s="326"/>
      <c r="DH24" s="22"/>
      <c r="DI24" s="142"/>
      <c r="DJ24" s="142"/>
      <c r="DK24" s="142"/>
      <c r="DL24" s="142"/>
      <c r="DM24" s="142"/>
      <c r="DN24" s="143"/>
      <c r="DO24" s="11"/>
      <c r="DP24" s="17"/>
      <c r="DQ24" s="326"/>
      <c r="DR24" s="22"/>
      <c r="DS24" s="142"/>
      <c r="DT24" s="142"/>
      <c r="DU24" s="142"/>
      <c r="DV24" s="142"/>
      <c r="DW24" s="142"/>
      <c r="DX24" s="143"/>
      <c r="DY24" s="11"/>
      <c r="DZ24" s="17"/>
      <c r="EA24" s="326"/>
      <c r="EB24" s="22"/>
      <c r="EC24" s="142"/>
      <c r="ED24" s="142"/>
      <c r="EE24" s="142"/>
      <c r="EF24" s="142"/>
      <c r="EG24" s="142"/>
      <c r="EH24" s="143"/>
      <c r="EI24" s="11"/>
      <c r="EJ24" s="17"/>
      <c r="EK24" s="326"/>
      <c r="EL24" s="22"/>
      <c r="EM24" s="142"/>
      <c r="EN24" s="142"/>
      <c r="EO24" s="142"/>
      <c r="EP24" s="142"/>
      <c r="EQ24" s="142"/>
      <c r="ER24" s="143"/>
      <c r="ES24" s="11"/>
      <c r="ET24" s="17"/>
      <c r="EU24" s="326"/>
      <c r="EV24" s="22"/>
      <c r="EW24" s="142"/>
      <c r="EX24" s="142"/>
      <c r="EY24" s="142"/>
      <c r="EZ24" s="142"/>
      <c r="FA24" s="142"/>
      <c r="FB24" s="143"/>
      <c r="FC24" s="11"/>
      <c r="FD24" s="17"/>
      <c r="FE24" s="326"/>
      <c r="FF24" s="22"/>
      <c r="FG24" s="142"/>
      <c r="FH24" s="142"/>
      <c r="FI24" s="142"/>
      <c r="FJ24" s="142"/>
      <c r="FK24" s="142"/>
      <c r="FL24" s="143"/>
      <c r="FM24" s="11"/>
      <c r="FN24" s="17"/>
      <c r="FO24" s="326"/>
      <c r="FP24" s="22"/>
      <c r="FQ24" s="142"/>
      <c r="FR24" s="142"/>
      <c r="FS24" s="142"/>
      <c r="FT24" s="142"/>
      <c r="FU24" s="142"/>
      <c r="FV24" s="143"/>
      <c r="FW24" s="11"/>
      <c r="FX24" s="17"/>
      <c r="FY24" s="326"/>
      <c r="FZ24" s="22"/>
      <c r="GA24" s="142"/>
      <c r="GB24" s="142"/>
      <c r="GC24" s="142"/>
      <c r="GD24" s="142"/>
      <c r="GE24" s="142"/>
      <c r="GF24" s="143"/>
      <c r="GG24" s="11"/>
      <c r="GH24" s="17"/>
      <c r="GI24" s="326"/>
      <c r="GJ24" s="22"/>
      <c r="GK24" s="142"/>
      <c r="GL24" s="142"/>
      <c r="GM24" s="142"/>
      <c r="GN24" s="142"/>
      <c r="GO24" s="142"/>
      <c r="GP24" s="143"/>
      <c r="GQ24" s="11"/>
      <c r="GR24" s="17"/>
      <c r="GS24" s="326"/>
      <c r="GT24" s="22"/>
      <c r="GU24" s="142"/>
      <c r="GV24" s="142"/>
      <c r="GW24" s="142"/>
      <c r="GX24" s="142"/>
      <c r="GY24" s="142"/>
      <c r="GZ24" s="143"/>
      <c r="HA24" s="11"/>
      <c r="HB24" s="17"/>
      <c r="HC24" s="339"/>
      <c r="HM24" s="339"/>
      <c r="HW24" s="339"/>
    </row>
    <row r="25" s="2" customFormat="true" x14ac:dyDescent="0.25">
      <c r="A25" s="326"/>
      <c r="B25" s="22"/>
      <c r="C25" s="142"/>
      <c r="D25" s="142"/>
      <c r="E25" s="142"/>
      <c r="F25" s="142"/>
      <c r="G25" s="142"/>
      <c r="H25" s="143"/>
      <c r="I25" s="11"/>
      <c r="J25" s="17"/>
      <c r="K25" s="326"/>
      <c r="L25" s="22"/>
      <c r="M25" s="142"/>
      <c r="N25" s="142"/>
      <c r="O25" s="142"/>
      <c r="P25" s="142"/>
      <c r="Q25" s="142"/>
      <c r="R25" s="143"/>
      <c r="S25" s="11"/>
      <c r="T25" s="17"/>
      <c r="U25" s="326"/>
      <c r="V25" s="22"/>
      <c r="W25" s="142"/>
      <c r="X25" s="142"/>
      <c r="Y25" s="142"/>
      <c r="Z25" s="142"/>
      <c r="AA25" s="142"/>
      <c r="AB25" s="143"/>
      <c r="AC25" s="11"/>
      <c r="AD25" s="17"/>
      <c r="AE25" s="326"/>
      <c r="AF25" s="22"/>
      <c r="AG25" s="142"/>
      <c r="AH25" s="142"/>
      <c r="AI25" s="142"/>
      <c r="AJ25" s="142"/>
      <c r="AK25" s="142"/>
      <c r="AL25" s="143"/>
      <c r="AM25" s="11"/>
      <c r="AN25" s="17"/>
      <c r="AO25" s="326"/>
      <c r="AP25" s="22"/>
      <c r="AQ25" s="142"/>
      <c r="AR25" s="142"/>
      <c r="AS25" s="142"/>
      <c r="AT25" s="142"/>
      <c r="AU25" s="142"/>
      <c r="AV25" s="143"/>
      <c r="AW25" s="11"/>
      <c r="AX25" s="17"/>
      <c r="AY25" s="326"/>
      <c r="AZ25" s="22"/>
      <c r="BA25" s="142"/>
      <c r="BB25" s="142"/>
      <c r="BC25" s="142"/>
      <c r="BD25" s="142"/>
      <c r="BE25" s="142"/>
      <c r="BF25" s="143"/>
      <c r="BG25" s="11"/>
      <c r="BH25" s="17"/>
      <c r="BI25" s="326"/>
      <c r="BJ25" s="22"/>
      <c r="BK25" s="142"/>
      <c r="BL25" s="142"/>
      <c r="BM25" s="142"/>
      <c r="BN25" s="142"/>
      <c r="BO25" s="142"/>
      <c r="BP25" s="143"/>
      <c r="BQ25" s="11"/>
      <c r="BR25" s="17"/>
      <c r="BS25" s="326"/>
      <c r="BT25" s="22"/>
      <c r="BU25" s="142"/>
      <c r="BV25" s="142"/>
      <c r="BW25" s="142"/>
      <c r="BX25" s="142"/>
      <c r="BY25" s="142"/>
      <c r="BZ25" s="143"/>
      <c r="CA25" s="11"/>
      <c r="CB25" s="17"/>
      <c r="CC25" s="326"/>
      <c r="CD25" s="22"/>
      <c r="CE25" s="142"/>
      <c r="CF25" s="142"/>
      <c r="CG25" s="142"/>
      <c r="CH25" s="142"/>
      <c r="CI25" s="142"/>
      <c r="CJ25" s="143"/>
      <c r="CK25" s="11"/>
      <c r="CL25" s="17"/>
      <c r="CM25" s="326"/>
      <c r="CN25" s="22"/>
      <c r="CO25" s="142"/>
      <c r="CP25" s="142"/>
      <c r="CQ25" s="142"/>
      <c r="CR25" s="142"/>
      <c r="CS25" s="142"/>
      <c r="CT25" s="143"/>
      <c r="CU25" s="11"/>
      <c r="CV25" s="17"/>
      <c r="CW25" s="326"/>
      <c r="CX25" s="22"/>
      <c r="CY25" s="142"/>
      <c r="CZ25" s="142"/>
      <c r="DA25" s="142"/>
      <c r="DB25" s="142"/>
      <c r="DC25" s="142"/>
      <c r="DD25" s="143"/>
      <c r="DE25" s="11"/>
      <c r="DF25" s="17"/>
      <c r="DG25" s="326"/>
      <c r="DH25" s="22"/>
      <c r="DI25" s="142"/>
      <c r="DJ25" s="142"/>
      <c r="DK25" s="142"/>
      <c r="DL25" s="142"/>
      <c r="DM25" s="142"/>
      <c r="DN25" s="143"/>
      <c r="DO25" s="11"/>
      <c r="DP25" s="17"/>
      <c r="DQ25" s="326"/>
      <c r="DR25" s="22"/>
      <c r="DS25" s="142"/>
      <c r="DT25" s="142"/>
      <c r="DU25" s="142"/>
      <c r="DV25" s="142"/>
      <c r="DW25" s="142"/>
      <c r="DX25" s="143"/>
      <c r="DY25" s="11"/>
      <c r="DZ25" s="17"/>
      <c r="EA25" s="326"/>
      <c r="EB25" s="22"/>
      <c r="EC25" s="142"/>
      <c r="ED25" s="142"/>
      <c r="EE25" s="142"/>
      <c r="EF25" s="142"/>
      <c r="EG25" s="142"/>
      <c r="EH25" s="143"/>
      <c r="EI25" s="11"/>
      <c r="EJ25" s="17"/>
      <c r="EK25" s="326"/>
      <c r="EL25" s="22"/>
      <c r="EM25" s="142"/>
      <c r="EN25" s="142"/>
      <c r="EO25" s="142"/>
      <c r="EP25" s="142"/>
      <c r="EQ25" s="142"/>
      <c r="ER25" s="143"/>
      <c r="ES25" s="11"/>
      <c r="ET25" s="17"/>
      <c r="EU25" s="326"/>
      <c r="EV25" s="22"/>
      <c r="EW25" s="142"/>
      <c r="EX25" s="142"/>
      <c r="EY25" s="142"/>
      <c r="EZ25" s="142"/>
      <c r="FA25" s="142"/>
      <c r="FB25" s="143"/>
      <c r="FC25" s="11"/>
      <c r="FD25" s="17"/>
      <c r="FE25" s="326"/>
      <c r="FF25" s="22"/>
      <c r="FG25" s="142"/>
      <c r="FH25" s="142"/>
      <c r="FI25" s="142"/>
      <c r="FJ25" s="142"/>
      <c r="FK25" s="142"/>
      <c r="FL25" s="143"/>
      <c r="FM25" s="11"/>
      <c r="FN25" s="17"/>
      <c r="FO25" s="326"/>
      <c r="FP25" s="22"/>
      <c r="FQ25" s="142"/>
      <c r="FR25" s="142"/>
      <c r="FS25" s="142"/>
      <c r="FT25" s="142"/>
      <c r="FU25" s="142"/>
      <c r="FV25" s="143"/>
      <c r="FW25" s="11"/>
      <c r="FX25" s="17"/>
      <c r="FY25" s="326"/>
      <c r="FZ25" s="22"/>
      <c r="GA25" s="142"/>
      <c r="GB25" s="142"/>
      <c r="GC25" s="142"/>
      <c r="GD25" s="142"/>
      <c r="GE25" s="142"/>
      <c r="GF25" s="143"/>
      <c r="GG25" s="11"/>
      <c r="GH25" s="17"/>
      <c r="GI25" s="326"/>
      <c r="GJ25" s="22"/>
      <c r="GK25" s="142"/>
      <c r="GL25" s="142"/>
      <c r="GM25" s="142"/>
      <c r="GN25" s="142"/>
      <c r="GO25" s="142"/>
      <c r="GP25" s="143"/>
      <c r="GQ25" s="11"/>
      <c r="GR25" s="17"/>
      <c r="GS25" s="326"/>
      <c r="GT25" s="22"/>
      <c r="GU25" s="142"/>
      <c r="GV25" s="142"/>
      <c r="GW25" s="142"/>
      <c r="GX25" s="142"/>
      <c r="GY25" s="142"/>
      <c r="GZ25" s="143"/>
      <c r="HA25" s="11"/>
      <c r="HB25" s="17"/>
      <c r="HC25" s="339"/>
      <c r="HM25" s="339"/>
      <c r="HW25" s="339"/>
    </row>
    <row r="26" s="2" customFormat="true" x14ac:dyDescent="0.25">
      <c r="A26" s="326"/>
      <c r="B26" s="22"/>
      <c r="C26" s="142"/>
      <c r="D26" s="142"/>
      <c r="E26" s="142"/>
      <c r="F26" s="142"/>
      <c r="G26" s="142"/>
      <c r="H26" s="143"/>
      <c r="I26" s="11"/>
      <c r="J26" s="17"/>
      <c r="K26" s="326"/>
      <c r="L26" s="22"/>
      <c r="M26" s="142"/>
      <c r="N26" s="142"/>
      <c r="O26" s="142"/>
      <c r="P26" s="142"/>
      <c r="Q26" s="142"/>
      <c r="R26" s="143"/>
      <c r="S26" s="11"/>
      <c r="T26" s="17"/>
      <c r="U26" s="326"/>
      <c r="V26" s="22"/>
      <c r="W26" s="142"/>
      <c r="X26" s="142"/>
      <c r="Y26" s="142"/>
      <c r="Z26" s="142"/>
      <c r="AA26" s="142"/>
      <c r="AB26" s="143"/>
      <c r="AC26" s="11"/>
      <c r="AD26" s="17"/>
      <c r="AE26" s="326"/>
      <c r="AF26" s="22"/>
      <c r="AG26" s="142"/>
      <c r="AH26" s="142"/>
      <c r="AI26" s="142"/>
      <c r="AJ26" s="142"/>
      <c r="AK26" s="142"/>
      <c r="AL26" s="143"/>
      <c r="AM26" s="11"/>
      <c r="AN26" s="17"/>
      <c r="AO26" s="326"/>
      <c r="AP26" s="22"/>
      <c r="AQ26" s="142"/>
      <c r="AR26" s="142"/>
      <c r="AS26" s="142"/>
      <c r="AT26" s="142"/>
      <c r="AU26" s="142"/>
      <c r="AV26" s="143"/>
      <c r="AW26" s="11"/>
      <c r="AX26" s="17"/>
      <c r="AY26" s="326"/>
      <c r="AZ26" s="22"/>
      <c r="BA26" s="142"/>
      <c r="BB26" s="142"/>
      <c r="BC26" s="142"/>
      <c r="BD26" s="142"/>
      <c r="BE26" s="142"/>
      <c r="BF26" s="143"/>
      <c r="BG26" s="11"/>
      <c r="BH26" s="17"/>
      <c r="BI26" s="326"/>
      <c r="BJ26" s="22"/>
      <c r="BK26" s="142"/>
      <c r="BL26" s="142"/>
      <c r="BM26" s="142"/>
      <c r="BN26" s="142"/>
      <c r="BO26" s="142"/>
      <c r="BP26" s="143"/>
      <c r="BQ26" s="11"/>
      <c r="BR26" s="17"/>
      <c r="BS26" s="326"/>
      <c r="BT26" s="22"/>
      <c r="BU26" s="142"/>
      <c r="BV26" s="142"/>
      <c r="BW26" s="142"/>
      <c r="BX26" s="142"/>
      <c r="BY26" s="142"/>
      <c r="BZ26" s="143"/>
      <c r="CA26" s="11"/>
      <c r="CB26" s="17"/>
      <c r="CC26" s="326"/>
      <c r="CD26" s="22"/>
      <c r="CE26" s="142"/>
      <c r="CF26" s="142"/>
      <c r="CG26" s="142"/>
      <c r="CH26" s="142"/>
      <c r="CI26" s="142"/>
      <c r="CJ26" s="143"/>
      <c r="CK26" s="11"/>
      <c r="CL26" s="17"/>
      <c r="CM26" s="326"/>
      <c r="CN26" s="22"/>
      <c r="CO26" s="142"/>
      <c r="CP26" s="142"/>
      <c r="CQ26" s="142"/>
      <c r="CR26" s="142"/>
      <c r="CS26" s="142"/>
      <c r="CT26" s="143"/>
      <c r="CU26" s="11"/>
      <c r="CV26" s="17"/>
      <c r="CW26" s="326"/>
      <c r="CX26" s="22"/>
      <c r="CY26" s="142"/>
      <c r="CZ26" s="142"/>
      <c r="DA26" s="142"/>
      <c r="DB26" s="142"/>
      <c r="DC26" s="142"/>
      <c r="DD26" s="143"/>
      <c r="DE26" s="11"/>
      <c r="DF26" s="17"/>
      <c r="DG26" s="326"/>
      <c r="DH26" s="22"/>
      <c r="DI26" s="142"/>
      <c r="DJ26" s="142"/>
      <c r="DK26" s="142"/>
      <c r="DL26" s="142"/>
      <c r="DM26" s="142"/>
      <c r="DN26" s="143"/>
      <c r="DO26" s="11"/>
      <c r="DP26" s="17"/>
      <c r="DQ26" s="326"/>
      <c r="DR26" s="22"/>
      <c r="DS26" s="142"/>
      <c r="DT26" s="142"/>
      <c r="DU26" s="142"/>
      <c r="DV26" s="142"/>
      <c r="DW26" s="142"/>
      <c r="DX26" s="143"/>
      <c r="DY26" s="11"/>
      <c r="DZ26" s="17"/>
      <c r="EA26" s="326"/>
      <c r="EB26" s="22"/>
      <c r="EC26" s="142"/>
      <c r="ED26" s="142"/>
      <c r="EE26" s="142"/>
      <c r="EF26" s="142"/>
      <c r="EG26" s="142"/>
      <c r="EH26" s="143"/>
      <c r="EI26" s="11"/>
      <c r="EJ26" s="17"/>
      <c r="EK26" s="326"/>
      <c r="EL26" s="22"/>
      <c r="EM26" s="142"/>
      <c r="EN26" s="142"/>
      <c r="EO26" s="142"/>
      <c r="EP26" s="142"/>
      <c r="EQ26" s="142"/>
      <c r="ER26" s="143"/>
      <c r="ES26" s="11"/>
      <c r="ET26" s="17"/>
      <c r="EU26" s="326"/>
      <c r="EV26" s="22"/>
      <c r="EW26" s="142"/>
      <c r="EX26" s="142"/>
      <c r="EY26" s="142"/>
      <c r="EZ26" s="142"/>
      <c r="FA26" s="142"/>
      <c r="FB26" s="143"/>
      <c r="FC26" s="11"/>
      <c r="FD26" s="17"/>
      <c r="FE26" s="326"/>
      <c r="FF26" s="22"/>
      <c r="FG26" s="142"/>
      <c r="FH26" s="142"/>
      <c r="FI26" s="142"/>
      <c r="FJ26" s="142"/>
      <c r="FK26" s="142"/>
      <c r="FL26" s="143"/>
      <c r="FM26" s="11"/>
      <c r="FN26" s="17"/>
      <c r="FO26" s="326"/>
      <c r="FP26" s="22"/>
      <c r="FQ26" s="142"/>
      <c r="FR26" s="142"/>
      <c r="FS26" s="142"/>
      <c r="FT26" s="142"/>
      <c r="FU26" s="142"/>
      <c r="FV26" s="143"/>
      <c r="FW26" s="11"/>
      <c r="FX26" s="17"/>
      <c r="FY26" s="326"/>
      <c r="FZ26" s="22"/>
      <c r="GA26" s="142"/>
      <c r="GB26" s="142"/>
      <c r="GC26" s="142"/>
      <c r="GD26" s="142"/>
      <c r="GE26" s="142"/>
      <c r="GF26" s="143"/>
      <c r="GG26" s="11"/>
      <c r="GH26" s="17"/>
      <c r="GI26" s="326"/>
      <c r="GJ26" s="22"/>
      <c r="GK26" s="142"/>
      <c r="GL26" s="142"/>
      <c r="GM26" s="142"/>
      <c r="GN26" s="142"/>
      <c r="GO26" s="142"/>
      <c r="GP26" s="143"/>
      <c r="GQ26" s="11"/>
      <c r="GR26" s="17"/>
      <c r="GS26" s="326"/>
      <c r="GT26" s="22"/>
      <c r="GU26" s="142"/>
      <c r="GV26" s="142"/>
      <c r="GW26" s="142"/>
      <c r="GX26" s="142"/>
      <c r="GY26" s="142"/>
      <c r="GZ26" s="143"/>
      <c r="HA26" s="11"/>
      <c r="HB26" s="17"/>
      <c r="HC26" s="339"/>
      <c r="HM26" s="339"/>
      <c r="HW26" s="339"/>
    </row>
    <row r="27" s="2" customFormat="true" x14ac:dyDescent="0.25">
      <c r="A27" s="326"/>
      <c r="B27" s="24"/>
      <c r="C27" s="6"/>
      <c r="D27" s="6"/>
      <c r="E27" s="6"/>
      <c r="F27" s="6"/>
      <c r="G27" s="6"/>
      <c r="H27" s="29"/>
      <c r="I27" s="11"/>
      <c r="J27" s="17"/>
      <c r="K27" s="326"/>
      <c r="L27" s="24"/>
      <c r="M27" s="6"/>
      <c r="N27" s="6"/>
      <c r="O27" s="6"/>
      <c r="P27" s="6"/>
      <c r="Q27" s="6"/>
      <c r="R27" s="29"/>
      <c r="S27" s="11"/>
      <c r="T27" s="17"/>
      <c r="U27" s="326"/>
      <c r="V27" s="24"/>
      <c r="W27" s="6"/>
      <c r="X27" s="6"/>
      <c r="Y27" s="6"/>
      <c r="Z27" s="6"/>
      <c r="AA27" s="6"/>
      <c r="AB27" s="29"/>
      <c r="AC27" s="11"/>
      <c r="AD27" s="17"/>
      <c r="AE27" s="326"/>
      <c r="AF27" s="24"/>
      <c r="AG27" s="6"/>
      <c r="AH27" s="6"/>
      <c r="AI27" s="6"/>
      <c r="AJ27" s="6"/>
      <c r="AK27" s="6"/>
      <c r="AL27" s="29"/>
      <c r="AM27" s="11"/>
      <c r="AN27" s="17"/>
      <c r="AO27" s="326"/>
      <c r="AP27" s="24"/>
      <c r="AQ27" s="6"/>
      <c r="AR27" s="6"/>
      <c r="AS27" s="6"/>
      <c r="AT27" s="6"/>
      <c r="AU27" s="6"/>
      <c r="AV27" s="29"/>
      <c r="AW27" s="11"/>
      <c r="AX27" s="17"/>
      <c r="AY27" s="326"/>
      <c r="AZ27" s="24"/>
      <c r="BA27" s="6"/>
      <c r="BB27" s="6"/>
      <c r="BC27" s="6"/>
      <c r="BD27" s="6"/>
      <c r="BE27" s="6"/>
      <c r="BF27" s="29"/>
      <c r="BG27" s="11"/>
      <c r="BH27" s="17"/>
      <c r="BI27" s="326"/>
      <c r="BJ27" s="24"/>
      <c r="BK27" s="6"/>
      <c r="BL27" s="6"/>
      <c r="BM27" s="6"/>
      <c r="BN27" s="6"/>
      <c r="BO27" s="6"/>
      <c r="BP27" s="29"/>
      <c r="BQ27" s="11"/>
      <c r="BR27" s="17"/>
      <c r="BS27" s="326"/>
      <c r="BT27" s="24"/>
      <c r="BU27" s="6"/>
      <c r="BV27" s="6"/>
      <c r="BW27" s="6"/>
      <c r="BX27" s="6"/>
      <c r="BY27" s="6"/>
      <c r="BZ27" s="29"/>
      <c r="CA27" s="11"/>
      <c r="CB27" s="17"/>
      <c r="CC27" s="326"/>
      <c r="CD27" s="24"/>
      <c r="CE27" s="6"/>
      <c r="CF27" s="6"/>
      <c r="CG27" s="6"/>
      <c r="CH27" s="6"/>
      <c r="CI27" s="6"/>
      <c r="CJ27" s="29"/>
      <c r="CK27" s="11"/>
      <c r="CL27" s="17"/>
      <c r="CM27" s="326"/>
      <c r="CN27" s="24"/>
      <c r="CO27" s="6"/>
      <c r="CP27" s="6"/>
      <c r="CQ27" s="6"/>
      <c r="CR27" s="6"/>
      <c r="CS27" s="6"/>
      <c r="CT27" s="29"/>
      <c r="CU27" s="11"/>
      <c r="CV27" s="17"/>
      <c r="CW27" s="326"/>
      <c r="CX27" s="24"/>
      <c r="CY27" s="6"/>
      <c r="CZ27" s="6"/>
      <c r="DA27" s="6"/>
      <c r="DB27" s="6"/>
      <c r="DC27" s="6"/>
      <c r="DD27" s="29"/>
      <c r="DE27" s="11"/>
      <c r="DF27" s="17"/>
      <c r="DG27" s="326"/>
      <c r="DH27" s="24"/>
      <c r="DI27" s="6"/>
      <c r="DJ27" s="6"/>
      <c r="DK27" s="6"/>
      <c r="DL27" s="6"/>
      <c r="DM27" s="6"/>
      <c r="DN27" s="29"/>
      <c r="DO27" s="11"/>
      <c r="DP27" s="17"/>
      <c r="DQ27" s="326"/>
      <c r="DR27" s="24"/>
      <c r="DS27" s="6"/>
      <c r="DT27" s="6"/>
      <c r="DU27" s="6"/>
      <c r="DV27" s="6"/>
      <c r="DW27" s="6"/>
      <c r="DX27" s="29"/>
      <c r="DY27" s="11"/>
      <c r="DZ27" s="17"/>
      <c r="EA27" s="326"/>
      <c r="EB27" s="24"/>
      <c r="EC27" s="6"/>
      <c r="ED27" s="6"/>
      <c r="EE27" s="6"/>
      <c r="EF27" s="6"/>
      <c r="EG27" s="6"/>
      <c r="EH27" s="29"/>
      <c r="EI27" s="11"/>
      <c r="EJ27" s="17"/>
      <c r="EK27" s="326"/>
      <c r="EL27" s="24"/>
      <c r="EM27" s="6"/>
      <c r="EN27" s="6"/>
      <c r="EO27" s="6"/>
      <c r="EP27" s="6"/>
      <c r="EQ27" s="6"/>
      <c r="ER27" s="29"/>
      <c r="ES27" s="11"/>
      <c r="ET27" s="17"/>
      <c r="EU27" s="326"/>
      <c r="EV27" s="24"/>
      <c r="EW27" s="6"/>
      <c r="EX27" s="6"/>
      <c r="EY27" s="6"/>
      <c r="EZ27" s="6"/>
      <c r="FA27" s="6"/>
      <c r="FB27" s="29"/>
      <c r="FC27" s="11"/>
      <c r="FD27" s="17"/>
      <c r="FE27" s="326"/>
      <c r="FF27" s="24"/>
      <c r="FG27" s="6"/>
      <c r="FH27" s="6"/>
      <c r="FI27" s="6"/>
      <c r="FJ27" s="6"/>
      <c r="FK27" s="6"/>
      <c r="FL27" s="29"/>
      <c r="FM27" s="11"/>
      <c r="FN27" s="17"/>
      <c r="FO27" s="326"/>
      <c r="FP27" s="24"/>
      <c r="FQ27" s="6"/>
      <c r="FR27" s="6"/>
      <c r="FS27" s="6"/>
      <c r="FT27" s="6"/>
      <c r="FU27" s="6"/>
      <c r="FV27" s="29"/>
      <c r="FW27" s="11"/>
      <c r="FX27" s="17"/>
      <c r="FY27" s="326"/>
      <c r="FZ27" s="24"/>
      <c r="GA27" s="6"/>
      <c r="GB27" s="6"/>
      <c r="GC27" s="6"/>
      <c r="GD27" s="6"/>
      <c r="GE27" s="6"/>
      <c r="GF27" s="29"/>
      <c r="GG27" s="11"/>
      <c r="GH27" s="17"/>
      <c r="GI27" s="326"/>
      <c r="GJ27" s="24"/>
      <c r="GK27" s="6"/>
      <c r="GL27" s="6"/>
      <c r="GM27" s="6"/>
      <c r="GN27" s="6"/>
      <c r="GO27" s="6"/>
      <c r="GP27" s="29"/>
      <c r="GQ27" s="11"/>
      <c r="GR27" s="17"/>
      <c r="GS27" s="326"/>
      <c r="GT27" s="24"/>
      <c r="GU27" s="6"/>
      <c r="GV27" s="6"/>
      <c r="GW27" s="6"/>
      <c r="GX27" s="6"/>
      <c r="GY27" s="6"/>
      <c r="GZ27" s="29"/>
      <c r="HA27" s="11"/>
      <c r="HB27" s="17"/>
      <c r="HC27" s="339"/>
      <c r="HM27" s="339"/>
      <c r="HW27" s="339"/>
    </row>
    <row r="28" s="2" customFormat="true" ht="93" customHeight="true" x14ac:dyDescent="0.25">
      <c r="A28" s="327" t="s">
        <v>12</v>
      </c>
      <c r="B28" s="597" t="s">
        <v>271</v>
      </c>
      <c r="C28" s="598"/>
      <c r="D28" s="598"/>
      <c r="E28" s="598"/>
      <c r="F28" s="598"/>
      <c r="G28" s="598"/>
      <c r="H28" s="599"/>
      <c r="I28" s="11"/>
      <c r="J28" s="17"/>
      <c r="K28" s="327" t="s">
        <v>12</v>
      </c>
      <c r="L28" s="597" t="s">
        <v>272</v>
      </c>
      <c r="M28" s="598"/>
      <c r="N28" s="598"/>
      <c r="O28" s="598"/>
      <c r="P28" s="598"/>
      <c r="Q28" s="598"/>
      <c r="R28" s="599"/>
      <c r="S28" s="11"/>
      <c r="T28" s="17"/>
      <c r="U28" s="327" t="s">
        <v>12</v>
      </c>
      <c r="V28" s="597" t="s">
        <v>273</v>
      </c>
      <c r="W28" s="598"/>
      <c r="X28" s="598"/>
      <c r="Y28" s="598"/>
      <c r="Z28" s="598"/>
      <c r="AA28" s="598"/>
      <c r="AB28" s="599"/>
      <c r="AC28" s="11"/>
      <c r="AD28" s="17"/>
      <c r="AE28" s="327" t="s">
        <v>12</v>
      </c>
      <c r="AF28" s="597" t="s">
        <v>274</v>
      </c>
      <c r="AG28" s="598"/>
      <c r="AH28" s="598"/>
      <c r="AI28" s="598"/>
      <c r="AJ28" s="598"/>
      <c r="AK28" s="598"/>
      <c r="AL28" s="599"/>
      <c r="AM28" s="11"/>
      <c r="AN28" s="17"/>
      <c r="AO28" s="327" t="s">
        <v>12</v>
      </c>
      <c r="AP28" s="597" t="s">
        <v>275</v>
      </c>
      <c r="AQ28" s="598"/>
      <c r="AR28" s="598"/>
      <c r="AS28" s="598"/>
      <c r="AT28" s="598"/>
      <c r="AU28" s="598"/>
      <c r="AV28" s="599"/>
      <c r="AW28" s="11"/>
      <c r="AX28" s="17"/>
      <c r="AY28" s="327" t="s">
        <v>12</v>
      </c>
      <c r="AZ28" s="597" t="s">
        <v>276</v>
      </c>
      <c r="BA28" s="598"/>
      <c r="BB28" s="598"/>
      <c r="BC28" s="598"/>
      <c r="BD28" s="598"/>
      <c r="BE28" s="598"/>
      <c r="BF28" s="599"/>
      <c r="BG28" s="11"/>
      <c r="BH28" s="17"/>
      <c r="BI28" s="327" t="s">
        <v>12</v>
      </c>
      <c r="BJ28" s="597" t="s">
        <v>277</v>
      </c>
      <c r="BK28" s="598"/>
      <c r="BL28" s="598"/>
      <c r="BM28" s="598"/>
      <c r="BN28" s="598"/>
      <c r="BO28" s="598"/>
      <c r="BP28" s="599"/>
      <c r="BQ28" s="11"/>
      <c r="BR28" s="17"/>
      <c r="BS28" s="327" t="s">
        <v>12</v>
      </c>
      <c r="BT28" s="597" t="s">
        <v>283</v>
      </c>
      <c r="BU28" s="598"/>
      <c r="BV28" s="598"/>
      <c r="BW28" s="598"/>
      <c r="BX28" s="598"/>
      <c r="BY28" s="598"/>
      <c r="BZ28" s="599"/>
      <c r="CA28" s="11"/>
      <c r="CB28" s="17"/>
      <c r="CC28" s="327" t="s">
        <v>12</v>
      </c>
      <c r="CD28" s="597" t="s">
        <v>282</v>
      </c>
      <c r="CE28" s="598"/>
      <c r="CF28" s="598"/>
      <c r="CG28" s="598"/>
      <c r="CH28" s="598"/>
      <c r="CI28" s="598"/>
      <c r="CJ28" s="599"/>
      <c r="CK28" s="11"/>
      <c r="CL28" s="17"/>
      <c r="CM28" s="327" t="s">
        <v>12</v>
      </c>
      <c r="CN28" s="597" t="s">
        <v>278</v>
      </c>
      <c r="CO28" s="598"/>
      <c r="CP28" s="598"/>
      <c r="CQ28" s="598"/>
      <c r="CR28" s="598"/>
      <c r="CS28" s="598"/>
      <c r="CT28" s="599"/>
      <c r="CU28" s="11"/>
      <c r="CV28" s="17"/>
      <c r="CW28" s="327" t="s">
        <v>12</v>
      </c>
      <c r="CX28" s="597" t="s">
        <v>287</v>
      </c>
      <c r="CY28" s="598"/>
      <c r="CZ28" s="598"/>
      <c r="DA28" s="598"/>
      <c r="DB28" s="598"/>
      <c r="DC28" s="598"/>
      <c r="DD28" s="599"/>
      <c r="DE28" s="11"/>
      <c r="DF28" s="17"/>
      <c r="DG28" s="327" t="s">
        <v>12</v>
      </c>
      <c r="DH28" s="616" t="s">
        <v>202</v>
      </c>
      <c r="DI28" s="616"/>
      <c r="DJ28" s="616"/>
      <c r="DK28" s="616"/>
      <c r="DL28" s="616"/>
      <c r="DM28" s="616"/>
      <c r="DN28" s="617"/>
      <c r="DO28" s="11"/>
      <c r="DP28" s="17"/>
      <c r="DQ28" s="327" t="s">
        <v>12</v>
      </c>
      <c r="DR28" s="597" t="s">
        <v>203</v>
      </c>
      <c r="DS28" s="598"/>
      <c r="DT28" s="598"/>
      <c r="DU28" s="598"/>
      <c r="DV28" s="598"/>
      <c r="DW28" s="598"/>
      <c r="DX28" s="599"/>
      <c r="DY28" s="11"/>
      <c r="DZ28" s="17"/>
      <c r="EA28" s="327" t="s">
        <v>12</v>
      </c>
      <c r="EB28" s="597" t="s">
        <v>202</v>
      </c>
      <c r="EC28" s="598"/>
      <c r="ED28" s="598"/>
      <c r="EE28" s="598"/>
      <c r="EF28" s="598"/>
      <c r="EG28" s="598"/>
      <c r="EH28" s="599"/>
      <c r="EI28" s="11"/>
      <c r="EJ28" s="17"/>
      <c r="EK28" s="327" t="s">
        <v>12</v>
      </c>
      <c r="EL28" s="597" t="s">
        <v>203</v>
      </c>
      <c r="EM28" s="598"/>
      <c r="EN28" s="598"/>
      <c r="EO28" s="598"/>
      <c r="EP28" s="598"/>
      <c r="EQ28" s="598"/>
      <c r="ER28" s="599"/>
      <c r="ES28" s="11"/>
      <c r="ET28" s="17"/>
      <c r="EU28" s="327" t="s">
        <v>12</v>
      </c>
      <c r="EV28" s="597" t="s">
        <v>204</v>
      </c>
      <c r="EW28" s="598"/>
      <c r="EX28" s="598"/>
      <c r="EY28" s="598"/>
      <c r="EZ28" s="598"/>
      <c r="FA28" s="598"/>
      <c r="FB28" s="599"/>
      <c r="FC28" s="11"/>
      <c r="FD28" s="17"/>
      <c r="FE28" s="327" t="s">
        <v>12</v>
      </c>
      <c r="FF28" s="597" t="s">
        <v>203</v>
      </c>
      <c r="FG28" s="598"/>
      <c r="FH28" s="598"/>
      <c r="FI28" s="598"/>
      <c r="FJ28" s="598"/>
      <c r="FK28" s="598"/>
      <c r="FL28" s="599"/>
      <c r="FM28" s="11"/>
      <c r="FN28" s="17"/>
      <c r="FO28" s="327" t="s">
        <v>12</v>
      </c>
      <c r="FP28" s="618" t="s">
        <v>205</v>
      </c>
      <c r="FQ28" s="619"/>
      <c r="FR28" s="619"/>
      <c r="FS28" s="619"/>
      <c r="FT28" s="619"/>
      <c r="FU28" s="619"/>
      <c r="FV28" s="620"/>
      <c r="FW28" s="11"/>
      <c r="FX28" s="17"/>
      <c r="FY28" s="327" t="s">
        <v>12</v>
      </c>
      <c r="FZ28" s="597" t="s">
        <v>249</v>
      </c>
      <c r="GA28" s="598"/>
      <c r="GB28" s="598"/>
      <c r="GC28" s="598"/>
      <c r="GD28" s="598"/>
      <c r="GE28" s="598"/>
      <c r="GF28" s="599"/>
      <c r="GG28" s="11"/>
      <c r="GH28" s="17"/>
      <c r="GI28" s="327" t="s">
        <v>12</v>
      </c>
      <c r="GJ28" s="597" t="s">
        <v>243</v>
      </c>
      <c r="GK28" s="598"/>
      <c r="GL28" s="598"/>
      <c r="GM28" s="598"/>
      <c r="GN28" s="598"/>
      <c r="GO28" s="598"/>
      <c r="GP28" s="599"/>
      <c r="GQ28" s="11"/>
      <c r="GR28" s="17"/>
      <c r="GS28" s="327" t="s">
        <v>12</v>
      </c>
      <c r="GT28" s="597" t="s">
        <v>240</v>
      </c>
      <c r="GU28" s="598"/>
      <c r="GV28" s="598"/>
      <c r="GW28" s="598"/>
      <c r="GX28" s="598"/>
      <c r="GY28" s="598"/>
      <c r="GZ28" s="599"/>
      <c r="HA28" s="11"/>
      <c r="HB28" s="17"/>
      <c r="HC28" s="339"/>
      <c r="HM28" s="339"/>
      <c r="HW28" s="339"/>
    </row>
    <row r="29" s="2" customFormat="true" ht="15.75" customHeight="true" x14ac:dyDescent="0.25">
      <c r="A29" s="327"/>
      <c r="B29" s="139" t="s">
        <v>139</v>
      </c>
      <c r="C29" s="92" t="s">
        <v>200</v>
      </c>
      <c r="D29" s="92"/>
      <c r="E29" s="92"/>
      <c r="F29" s="92"/>
      <c r="G29" s="92" t="s">
        <v>200</v>
      </c>
      <c r="H29" s="263" t="s">
        <v>200</v>
      </c>
      <c r="I29" s="11"/>
      <c r="J29" s="17"/>
      <c r="K29" s="327"/>
      <c r="L29" s="139" t="s">
        <v>139</v>
      </c>
      <c r="M29" s="92" t="s">
        <v>200</v>
      </c>
      <c r="N29" s="92"/>
      <c r="O29" s="92"/>
      <c r="P29" s="92"/>
      <c r="Q29" s="92" t="s">
        <v>200</v>
      </c>
      <c r="R29" s="263" t="s">
        <v>200</v>
      </c>
      <c r="S29" s="11"/>
      <c r="T29" s="17"/>
      <c r="U29" s="327"/>
      <c r="V29" s="139" t="s">
        <v>139</v>
      </c>
      <c r="W29" s="92" t="s">
        <v>200</v>
      </c>
      <c r="X29" s="92"/>
      <c r="Y29" s="92"/>
      <c r="Z29" s="92"/>
      <c r="AA29" s="92" t="s">
        <v>200</v>
      </c>
      <c r="AB29" s="263" t="s">
        <v>200</v>
      </c>
      <c r="AC29" s="11"/>
      <c r="AD29" s="17"/>
      <c r="AE29" s="327"/>
      <c r="AF29" s="139" t="s">
        <v>139</v>
      </c>
      <c r="AG29" s="92" t="s">
        <v>200</v>
      </c>
      <c r="AH29" s="92"/>
      <c r="AI29" s="92"/>
      <c r="AJ29" s="92"/>
      <c r="AK29" s="92" t="s">
        <v>200</v>
      </c>
      <c r="AL29" s="263" t="s">
        <v>200</v>
      </c>
      <c r="AM29" s="11"/>
      <c r="AN29" s="17"/>
      <c r="AO29" s="327"/>
      <c r="AP29" s="139" t="s">
        <v>139</v>
      </c>
      <c r="AQ29" s="92" t="s">
        <v>200</v>
      </c>
      <c r="AR29" s="92"/>
      <c r="AS29" s="92"/>
      <c r="AT29" s="92"/>
      <c r="AU29" s="92" t="s">
        <v>200</v>
      </c>
      <c r="AV29" s="263" t="s">
        <v>200</v>
      </c>
      <c r="AW29" s="11"/>
      <c r="AX29" s="17"/>
      <c r="AY29" s="327"/>
      <c r="AZ29" s="139" t="s">
        <v>139</v>
      </c>
      <c r="BA29" s="92" t="s">
        <v>200</v>
      </c>
      <c r="BB29" s="92"/>
      <c r="BC29" s="92"/>
      <c r="BD29" s="92"/>
      <c r="BE29" s="92" t="s">
        <v>200</v>
      </c>
      <c r="BF29" s="263" t="s">
        <v>200</v>
      </c>
      <c r="BG29" s="11"/>
      <c r="BH29" s="17"/>
      <c r="BI29" s="327"/>
      <c r="BJ29" s="139" t="s">
        <v>139</v>
      </c>
      <c r="BK29" s="92" t="s">
        <v>201</v>
      </c>
      <c r="BL29" s="92"/>
      <c r="BM29" s="92"/>
      <c r="BN29" s="92"/>
      <c r="BO29" s="92" t="s">
        <v>201</v>
      </c>
      <c r="BP29" s="263" t="s">
        <v>201</v>
      </c>
      <c r="BQ29" s="11"/>
      <c r="BR29" s="17"/>
      <c r="BS29" s="327"/>
      <c r="BT29" s="139" t="s">
        <v>139</v>
      </c>
      <c r="BU29" s="92" t="s">
        <v>200</v>
      </c>
      <c r="BV29" s="92"/>
      <c r="BW29" s="92"/>
      <c r="BX29" s="92"/>
      <c r="BY29" s="92" t="s">
        <v>200</v>
      </c>
      <c r="BZ29" s="263" t="s">
        <v>200</v>
      </c>
      <c r="CA29" s="11"/>
      <c r="CB29" s="17"/>
      <c r="CC29" s="327"/>
      <c r="CD29" s="139" t="s">
        <v>139</v>
      </c>
      <c r="CE29" s="92" t="s">
        <v>200</v>
      </c>
      <c r="CF29" s="92"/>
      <c r="CG29" s="92"/>
      <c r="CH29" s="92"/>
      <c r="CI29" s="92" t="s">
        <v>200</v>
      </c>
      <c r="CJ29" s="263" t="s">
        <v>200</v>
      </c>
      <c r="CK29" s="11"/>
      <c r="CL29" s="17"/>
      <c r="CM29" s="327"/>
      <c r="CN29" s="139" t="s">
        <v>139</v>
      </c>
      <c r="CO29" s="92" t="s">
        <v>200</v>
      </c>
      <c r="CP29" s="92"/>
      <c r="CQ29" s="92"/>
      <c r="CR29" s="92"/>
      <c r="CS29" s="92" t="s">
        <v>200</v>
      </c>
      <c r="CT29" s="263" t="s">
        <v>200</v>
      </c>
      <c r="CU29" s="11"/>
      <c r="CV29" s="17"/>
      <c r="CW29" s="327"/>
      <c r="CX29" s="139" t="s">
        <v>139</v>
      </c>
      <c r="CY29" s="92" t="s">
        <v>200</v>
      </c>
      <c r="CZ29" s="92"/>
      <c r="DA29" s="92"/>
      <c r="DB29" s="92"/>
      <c r="DC29" s="92" t="s">
        <v>200</v>
      </c>
      <c r="DD29" s="263" t="s">
        <v>200</v>
      </c>
      <c r="DE29" s="11"/>
      <c r="DF29" s="17"/>
      <c r="DG29" s="327"/>
      <c r="DH29" s="139" t="s">
        <v>139</v>
      </c>
      <c r="DI29" s="92"/>
      <c r="DJ29" s="92"/>
      <c r="DK29" s="92"/>
      <c r="DL29" s="92"/>
      <c r="DM29" s="92"/>
      <c r="DN29" s="263"/>
      <c r="DO29" s="11"/>
      <c r="DP29" s="17"/>
      <c r="DQ29" s="327"/>
      <c r="DR29" s="139" t="s">
        <v>139</v>
      </c>
      <c r="DS29" s="92" t="s">
        <v>200</v>
      </c>
      <c r="DT29" s="92"/>
      <c r="DU29" s="92"/>
      <c r="DV29" s="92"/>
      <c r="DW29" s="92" t="s">
        <v>200</v>
      </c>
      <c r="DX29" s="263" t="s">
        <v>200</v>
      </c>
      <c r="DY29" s="11"/>
      <c r="DZ29" s="17"/>
      <c r="EA29" s="327"/>
      <c r="EB29" s="139" t="s">
        <v>139</v>
      </c>
      <c r="EC29" s="92"/>
      <c r="ED29" s="92"/>
      <c r="EE29" s="92"/>
      <c r="EF29" s="92"/>
      <c r="EG29" s="92"/>
      <c r="EH29" s="263"/>
      <c r="EI29" s="11"/>
      <c r="EJ29" s="17"/>
      <c r="EK29" s="327"/>
      <c r="EL29" s="139" t="s">
        <v>139</v>
      </c>
      <c r="EM29" s="92" t="s">
        <v>200</v>
      </c>
      <c r="EN29" s="92"/>
      <c r="EO29" s="92"/>
      <c r="EP29" s="92"/>
      <c r="EQ29" s="92" t="s">
        <v>200</v>
      </c>
      <c r="ER29" s="263" t="s">
        <v>200</v>
      </c>
      <c r="ES29" s="11"/>
      <c r="ET29" s="17"/>
      <c r="EU29" s="327"/>
      <c r="EV29" s="139" t="s">
        <v>139</v>
      </c>
      <c r="EW29" s="92" t="s">
        <v>201</v>
      </c>
      <c r="EX29" s="92"/>
      <c r="EY29" s="92"/>
      <c r="EZ29" s="92"/>
      <c r="FA29" s="92" t="s">
        <v>201</v>
      </c>
      <c r="FB29" s="263" t="s">
        <v>201</v>
      </c>
      <c r="FC29" s="11"/>
      <c r="FD29" s="17"/>
      <c r="FE29" s="327"/>
      <c r="FF29" s="139" t="s">
        <v>139</v>
      </c>
      <c r="FG29" s="92" t="s">
        <v>200</v>
      </c>
      <c r="FH29" s="92"/>
      <c r="FI29" s="92"/>
      <c r="FJ29" s="92"/>
      <c r="FK29" s="92" t="s">
        <v>200</v>
      </c>
      <c r="FL29" s="263" t="s">
        <v>200</v>
      </c>
      <c r="FM29" s="11"/>
      <c r="FN29" s="17"/>
      <c r="FO29" s="327"/>
      <c r="FP29" s="139" t="s">
        <v>139</v>
      </c>
      <c r="FQ29" s="92" t="s">
        <v>201</v>
      </c>
      <c r="FR29" s="92"/>
      <c r="FS29" s="92"/>
      <c r="FT29" s="92"/>
      <c r="FU29" s="92" t="s">
        <v>201</v>
      </c>
      <c r="FV29" s="263" t="s">
        <v>201</v>
      </c>
      <c r="FW29" s="11"/>
      <c r="FX29" s="17"/>
      <c r="FY29" s="327"/>
      <c r="FZ29" s="139" t="s">
        <v>139</v>
      </c>
      <c r="GA29" s="92" t="s">
        <v>200</v>
      </c>
      <c r="GB29" s="92"/>
      <c r="GC29" s="92"/>
      <c r="GD29" s="92"/>
      <c r="GE29" s="92" t="s">
        <v>200</v>
      </c>
      <c r="GF29" s="263" t="s">
        <v>200</v>
      </c>
      <c r="GG29" s="11"/>
      <c r="GH29" s="17"/>
      <c r="GI29" s="327"/>
      <c r="GJ29" s="139" t="s">
        <v>139</v>
      </c>
      <c r="GK29" s="92" t="s">
        <v>200</v>
      </c>
      <c r="GL29" s="92"/>
      <c r="GM29" s="92"/>
      <c r="GN29" s="92"/>
      <c r="GO29" s="92" t="s">
        <v>200</v>
      </c>
      <c r="GP29" s="263" t="s">
        <v>200</v>
      </c>
      <c r="GQ29" s="11"/>
      <c r="GR29" s="17"/>
      <c r="GS29" s="327"/>
      <c r="GT29" s="139" t="s">
        <v>139</v>
      </c>
      <c r="GU29" s="92" t="s">
        <v>200</v>
      </c>
      <c r="GV29" s="92"/>
      <c r="GW29" s="92"/>
      <c r="GX29" s="92"/>
      <c r="GY29" s="92" t="s">
        <v>200</v>
      </c>
      <c r="GZ29" s="263" t="s">
        <v>200</v>
      </c>
      <c r="HA29" s="11"/>
      <c r="HB29" s="17"/>
      <c r="HC29" s="339"/>
      <c r="HM29" s="339"/>
      <c r="HW29" s="339"/>
    </row>
    <row r="30" s="2" customFormat="true" ht="15" customHeight="true" x14ac:dyDescent="0.25">
      <c r="A30" s="327"/>
      <c r="B30" s="139" t="s">
        <v>115</v>
      </c>
      <c r="C30" s="92"/>
      <c r="D30" s="92"/>
      <c r="E30" s="92"/>
      <c r="F30" s="92"/>
      <c r="G30" s="92"/>
      <c r="H30" s="263"/>
      <c r="I30" s="11"/>
      <c r="J30" s="17"/>
      <c r="K30" s="327"/>
      <c r="L30" s="139" t="s">
        <v>115</v>
      </c>
      <c r="M30" s="92"/>
      <c r="N30" s="92"/>
      <c r="O30" s="92"/>
      <c r="P30" s="92"/>
      <c r="Q30" s="92"/>
      <c r="R30" s="263"/>
      <c r="S30" s="11"/>
      <c r="T30" s="17"/>
      <c r="U30" s="327"/>
      <c r="V30" s="139" t="s">
        <v>115</v>
      </c>
      <c r="W30" s="92"/>
      <c r="X30" s="92"/>
      <c r="Y30" s="92"/>
      <c r="Z30" s="92"/>
      <c r="AA30" s="92"/>
      <c r="AB30" s="263"/>
      <c r="AC30" s="11"/>
      <c r="AD30" s="17"/>
      <c r="AE30" s="327"/>
      <c r="AF30" s="139" t="s">
        <v>115</v>
      </c>
      <c r="AG30" s="92"/>
      <c r="AH30" s="92"/>
      <c r="AI30" s="92"/>
      <c r="AJ30" s="92"/>
      <c r="AK30" s="92"/>
      <c r="AL30" s="263"/>
      <c r="AM30" s="11"/>
      <c r="AN30" s="17"/>
      <c r="AO30" s="327"/>
      <c r="AP30" s="139" t="s">
        <v>115</v>
      </c>
      <c r="AQ30" s="92"/>
      <c r="AR30" s="92"/>
      <c r="AS30" s="92"/>
      <c r="AT30" s="92"/>
      <c r="AU30" s="92"/>
      <c r="AV30" s="263"/>
      <c r="AW30" s="11"/>
      <c r="AX30" s="17"/>
      <c r="AY30" s="327"/>
      <c r="AZ30" s="139" t="s">
        <v>115</v>
      </c>
      <c r="BA30" s="92"/>
      <c r="BB30" s="92"/>
      <c r="BC30" s="92"/>
      <c r="BD30" s="92"/>
      <c r="BE30" s="92"/>
      <c r="BF30" s="263"/>
      <c r="BG30" s="11"/>
      <c r="BH30" s="17"/>
      <c r="BI30" s="327"/>
      <c r="BJ30" s="139" t="s">
        <v>115</v>
      </c>
      <c r="BK30" s="92"/>
      <c r="BL30" s="92"/>
      <c r="BM30" s="92"/>
      <c r="BN30" s="92"/>
      <c r="BO30" s="92"/>
      <c r="BP30" s="263"/>
      <c r="BQ30" s="11"/>
      <c r="BR30" s="17"/>
      <c r="BS30" s="327"/>
      <c r="BT30" s="139" t="s">
        <v>115</v>
      </c>
      <c r="BU30" s="92"/>
      <c r="BV30" s="92"/>
      <c r="BW30" s="92"/>
      <c r="BX30" s="92"/>
      <c r="BY30" s="92"/>
      <c r="BZ30" s="263"/>
      <c r="CA30" s="11"/>
      <c r="CB30" s="17"/>
      <c r="CC30" s="327"/>
      <c r="CD30" s="139" t="s">
        <v>115</v>
      </c>
      <c r="CE30" s="92"/>
      <c r="CF30" s="92"/>
      <c r="CG30" s="92"/>
      <c r="CH30" s="92"/>
      <c r="CI30" s="92"/>
      <c r="CJ30" s="263"/>
      <c r="CK30" s="11"/>
      <c r="CL30" s="17"/>
      <c r="CM30" s="327"/>
      <c r="CN30" s="139" t="s">
        <v>115</v>
      </c>
      <c r="CO30" s="92"/>
      <c r="CP30" s="92"/>
      <c r="CQ30" s="92"/>
      <c r="CR30" s="92"/>
      <c r="CS30" s="92"/>
      <c r="CT30" s="263"/>
      <c r="CU30" s="11"/>
      <c r="CV30" s="17"/>
      <c r="CW30" s="327"/>
      <c r="CX30" s="139" t="s">
        <v>115</v>
      </c>
      <c r="CY30" s="92"/>
      <c r="CZ30" s="92"/>
      <c r="DA30" s="92"/>
      <c r="DB30" s="92"/>
      <c r="DC30" s="92"/>
      <c r="DD30" s="263"/>
      <c r="DE30" s="11"/>
      <c r="DF30" s="17"/>
      <c r="DG30" s="327"/>
      <c r="DH30" s="139" t="s">
        <v>115</v>
      </c>
      <c r="DI30" s="92"/>
      <c r="DJ30" s="92"/>
      <c r="DK30" s="92"/>
      <c r="DL30" s="92"/>
      <c r="DM30" s="92"/>
      <c r="DN30" s="263"/>
      <c r="DO30" s="11"/>
      <c r="DP30" s="17"/>
      <c r="DQ30" s="327"/>
      <c r="DR30" s="139" t="s">
        <v>115</v>
      </c>
      <c r="DS30" s="92"/>
      <c r="DT30" s="92"/>
      <c r="DU30" s="92"/>
      <c r="DV30" s="92"/>
      <c r="DW30" s="92"/>
      <c r="DX30" s="263"/>
      <c r="DY30" s="11"/>
      <c r="DZ30" s="17"/>
      <c r="EA30" s="327"/>
      <c r="EB30" s="139" t="s">
        <v>115</v>
      </c>
      <c r="EC30" s="92"/>
      <c r="ED30" s="92"/>
      <c r="EE30" s="92"/>
      <c r="EF30" s="92"/>
      <c r="EG30" s="92"/>
      <c r="EH30" s="263"/>
      <c r="EI30" s="11"/>
      <c r="EJ30" s="17"/>
      <c r="EK30" s="327"/>
      <c r="EL30" s="139" t="s">
        <v>115</v>
      </c>
      <c r="EM30" s="92"/>
      <c r="EN30" s="92"/>
      <c r="EO30" s="92"/>
      <c r="EP30" s="92"/>
      <c r="EQ30" s="92"/>
      <c r="ER30" s="263"/>
      <c r="ES30" s="11"/>
      <c r="ET30" s="17"/>
      <c r="EU30" s="327"/>
      <c r="EV30" s="139" t="s">
        <v>115</v>
      </c>
      <c r="EW30" s="92"/>
      <c r="EX30" s="92"/>
      <c r="EY30" s="92"/>
      <c r="EZ30" s="92"/>
      <c r="FA30" s="92"/>
      <c r="FB30" s="263"/>
      <c r="FC30" s="11"/>
      <c r="FD30" s="17"/>
      <c r="FE30" s="327"/>
      <c r="FF30" s="139" t="s">
        <v>115</v>
      </c>
      <c r="FG30" s="92"/>
      <c r="FH30" s="92"/>
      <c r="FI30" s="92"/>
      <c r="FJ30" s="92"/>
      <c r="FK30" s="92"/>
      <c r="FL30" s="263"/>
      <c r="FM30" s="11"/>
      <c r="FN30" s="17"/>
      <c r="FO30" s="327"/>
      <c r="FP30" s="139" t="s">
        <v>115</v>
      </c>
      <c r="FQ30" s="92"/>
      <c r="FR30" s="92"/>
      <c r="FS30" s="92"/>
      <c r="FT30" s="92"/>
      <c r="FU30" s="92"/>
      <c r="FV30" s="263"/>
      <c r="FW30" s="11"/>
      <c r="FX30" s="17"/>
      <c r="FY30" s="327"/>
      <c r="FZ30" s="139" t="s">
        <v>115</v>
      </c>
      <c r="GA30" s="92"/>
      <c r="GB30" s="92"/>
      <c r="GC30" s="92"/>
      <c r="GD30" s="92"/>
      <c r="GE30" s="92"/>
      <c r="GF30" s="263"/>
      <c r="GG30" s="11"/>
      <c r="GH30" s="17"/>
      <c r="GI30" s="327"/>
      <c r="GJ30" s="139" t="s">
        <v>115</v>
      </c>
      <c r="GK30" s="92"/>
      <c r="GL30" s="92"/>
      <c r="GM30" s="92"/>
      <c r="GN30" s="92"/>
      <c r="GO30" s="92"/>
      <c r="GP30" s="263"/>
      <c r="GQ30" s="11"/>
      <c r="GR30" s="17"/>
      <c r="GS30" s="327"/>
      <c r="GT30" s="139" t="s">
        <v>115</v>
      </c>
      <c r="GU30" s="92" t="s">
        <v>200</v>
      </c>
      <c r="GV30" s="92"/>
      <c r="GW30" s="92"/>
      <c r="GX30" s="92"/>
      <c r="GY30" s="92" t="s">
        <v>200</v>
      </c>
      <c r="GZ30" s="263" t="s">
        <v>200</v>
      </c>
      <c r="HA30" s="11"/>
      <c r="HB30" s="17"/>
      <c r="HC30" s="339"/>
      <c r="HM30" s="339"/>
      <c r="HW30" s="339"/>
    </row>
    <row r="31" s="2" customFormat="true" ht="15" hidden="true" customHeight="true" x14ac:dyDescent="0.25">
      <c r="A31" s="327"/>
      <c r="B31" s="139" t="s">
        <v>146</v>
      </c>
      <c r="C31" s="92"/>
      <c r="D31" s="92"/>
      <c r="E31" s="92"/>
      <c r="F31" s="92"/>
      <c r="G31" s="92"/>
      <c r="H31" s="263"/>
      <c r="I31" s="11"/>
      <c r="J31" s="17"/>
      <c r="K31" s="327"/>
      <c r="L31" s="139" t="s">
        <v>146</v>
      </c>
      <c r="M31" s="92"/>
      <c r="N31" s="92"/>
      <c r="O31" s="92"/>
      <c r="P31" s="92"/>
      <c r="Q31" s="92"/>
      <c r="R31" s="263"/>
      <c r="S31" s="11"/>
      <c r="T31" s="17"/>
      <c r="U31" s="327"/>
      <c r="V31" s="139" t="s">
        <v>146</v>
      </c>
      <c r="W31" s="92"/>
      <c r="X31" s="92"/>
      <c r="Y31" s="92"/>
      <c r="Z31" s="92"/>
      <c r="AA31" s="92"/>
      <c r="AB31" s="263"/>
      <c r="AC31" s="11"/>
      <c r="AD31" s="17"/>
      <c r="AE31" s="327"/>
      <c r="AF31" s="139" t="s">
        <v>146</v>
      </c>
      <c r="AG31" s="92"/>
      <c r="AH31" s="92"/>
      <c r="AI31" s="92"/>
      <c r="AJ31" s="92"/>
      <c r="AK31" s="92"/>
      <c r="AL31" s="263"/>
      <c r="AM31" s="11"/>
      <c r="AN31" s="17"/>
      <c r="AO31" s="327"/>
      <c r="AP31" s="139" t="s">
        <v>146</v>
      </c>
      <c r="AQ31" s="92"/>
      <c r="AR31" s="92"/>
      <c r="AS31" s="92"/>
      <c r="AT31" s="92"/>
      <c r="AU31" s="92"/>
      <c r="AV31" s="263"/>
      <c r="AW31" s="11"/>
      <c r="AX31" s="17"/>
      <c r="AY31" s="327"/>
      <c r="AZ31" s="139" t="s">
        <v>146</v>
      </c>
      <c r="BA31" s="92"/>
      <c r="BB31" s="92"/>
      <c r="BC31" s="92"/>
      <c r="BD31" s="92"/>
      <c r="BE31" s="92"/>
      <c r="BF31" s="263"/>
      <c r="BG31" s="11"/>
      <c r="BH31" s="17"/>
      <c r="BI31" s="327"/>
      <c r="BJ31" s="139" t="s">
        <v>146</v>
      </c>
      <c r="BK31" s="92"/>
      <c r="BL31" s="92"/>
      <c r="BM31" s="92"/>
      <c r="BN31" s="92"/>
      <c r="BO31" s="92"/>
      <c r="BP31" s="263"/>
      <c r="BQ31" s="11"/>
      <c r="BR31" s="17"/>
      <c r="BS31" s="327"/>
      <c r="BT31" s="139" t="s">
        <v>146</v>
      </c>
      <c r="BU31" s="92"/>
      <c r="BV31" s="92"/>
      <c r="BW31" s="92"/>
      <c r="BX31" s="92"/>
      <c r="BY31" s="92"/>
      <c r="BZ31" s="263"/>
      <c r="CA31" s="11"/>
      <c r="CB31" s="17"/>
      <c r="CC31" s="327"/>
      <c r="CD31" s="139" t="s">
        <v>146</v>
      </c>
      <c r="CE31" s="92"/>
      <c r="CF31" s="92"/>
      <c r="CG31" s="92"/>
      <c r="CH31" s="92"/>
      <c r="CI31" s="92"/>
      <c r="CJ31" s="263"/>
      <c r="CK31" s="11"/>
      <c r="CL31" s="17"/>
      <c r="CM31" s="327"/>
      <c r="CN31" s="139" t="s">
        <v>146</v>
      </c>
      <c r="CO31" s="92"/>
      <c r="CP31" s="92"/>
      <c r="CQ31" s="92"/>
      <c r="CR31" s="92"/>
      <c r="CS31" s="92"/>
      <c r="CT31" s="263"/>
      <c r="CU31" s="11"/>
      <c r="CV31" s="17"/>
      <c r="CW31" s="327"/>
      <c r="CX31" s="139" t="s">
        <v>146</v>
      </c>
      <c r="CY31" s="92"/>
      <c r="CZ31" s="92"/>
      <c r="DA31" s="92"/>
      <c r="DB31" s="92"/>
      <c r="DC31" s="92"/>
      <c r="DD31" s="263"/>
      <c r="DE31" s="11"/>
      <c r="DF31" s="17"/>
      <c r="DG31" s="327"/>
      <c r="DH31" s="139" t="s">
        <v>146</v>
      </c>
      <c r="DI31" s="92"/>
      <c r="DJ31" s="92"/>
      <c r="DK31" s="92"/>
      <c r="DL31" s="92"/>
      <c r="DM31" s="92"/>
      <c r="DN31" s="263"/>
      <c r="DO31" s="11"/>
      <c r="DP31" s="17"/>
      <c r="DQ31" s="327"/>
      <c r="DR31" s="139" t="s">
        <v>146</v>
      </c>
      <c r="DS31" s="92"/>
      <c r="DT31" s="92"/>
      <c r="DU31" s="92"/>
      <c r="DV31" s="92"/>
      <c r="DW31" s="92"/>
      <c r="DX31" s="263"/>
      <c r="DY31" s="11"/>
      <c r="DZ31" s="17"/>
      <c r="EA31" s="327"/>
      <c r="EB31" s="139" t="s">
        <v>146</v>
      </c>
      <c r="EC31" s="92"/>
      <c r="ED31" s="92"/>
      <c r="EE31" s="92"/>
      <c r="EF31" s="92"/>
      <c r="EG31" s="92"/>
      <c r="EH31" s="263"/>
      <c r="EI31" s="11"/>
      <c r="EJ31" s="17"/>
      <c r="EK31" s="327"/>
      <c r="EL31" s="139" t="s">
        <v>146</v>
      </c>
      <c r="EM31" s="92"/>
      <c r="EN31" s="92"/>
      <c r="EO31" s="92"/>
      <c r="EP31" s="92"/>
      <c r="EQ31" s="92"/>
      <c r="ER31" s="263"/>
      <c r="ES31" s="11"/>
      <c r="ET31" s="17"/>
      <c r="EU31" s="327"/>
      <c r="EV31" s="139" t="s">
        <v>146</v>
      </c>
      <c r="EW31" s="92"/>
      <c r="EX31" s="92"/>
      <c r="EY31" s="92"/>
      <c r="EZ31" s="92"/>
      <c r="FA31" s="92"/>
      <c r="FB31" s="263"/>
      <c r="FC31" s="11"/>
      <c r="FD31" s="17"/>
      <c r="FE31" s="327"/>
      <c r="FF31" s="139" t="s">
        <v>146</v>
      </c>
      <c r="FG31" s="92"/>
      <c r="FH31" s="92"/>
      <c r="FI31" s="92"/>
      <c r="FJ31" s="92"/>
      <c r="FK31" s="92"/>
      <c r="FL31" s="263"/>
      <c r="FM31" s="11"/>
      <c r="FN31" s="17"/>
      <c r="FO31" s="327"/>
      <c r="FP31" s="139" t="s">
        <v>146</v>
      </c>
      <c r="FQ31" s="92"/>
      <c r="FR31" s="92"/>
      <c r="FS31" s="92"/>
      <c r="FT31" s="92"/>
      <c r="FU31" s="92"/>
      <c r="FV31" s="263"/>
      <c r="FW31" s="11"/>
      <c r="FX31" s="17"/>
      <c r="FY31" s="327"/>
      <c r="FZ31" s="139" t="s">
        <v>146</v>
      </c>
      <c r="GA31" s="92"/>
      <c r="GB31" s="92"/>
      <c r="GC31" s="92"/>
      <c r="GD31" s="92"/>
      <c r="GE31" s="92"/>
      <c r="GF31" s="263"/>
      <c r="GG31" s="11"/>
      <c r="GH31" s="17"/>
      <c r="GI31" s="327"/>
      <c r="GJ31" s="139" t="s">
        <v>146</v>
      </c>
      <c r="GK31" s="92"/>
      <c r="GL31" s="92"/>
      <c r="GM31" s="92"/>
      <c r="GN31" s="92"/>
      <c r="GO31" s="92"/>
      <c r="GP31" s="263"/>
      <c r="GQ31" s="11"/>
      <c r="GR31" s="17"/>
      <c r="GS31" s="327"/>
      <c r="GT31" s="139" t="s">
        <v>146</v>
      </c>
      <c r="GU31" s="92"/>
      <c r="GV31" s="92"/>
      <c r="GW31" s="92"/>
      <c r="GX31" s="92"/>
      <c r="GY31" s="92"/>
      <c r="GZ31" s="263"/>
      <c r="HA31" s="11"/>
      <c r="HB31" s="17"/>
      <c r="HC31" s="339"/>
      <c r="HM31" s="339"/>
      <c r="HW31" s="339"/>
    </row>
    <row r="32" ht="16.5" hidden="true" customHeight="true" x14ac:dyDescent="0.25">
      <c r="A32" s="327"/>
      <c r="B32" s="139" t="s">
        <v>147</v>
      </c>
      <c r="C32" s="92"/>
      <c r="D32" s="92"/>
      <c r="E32" s="92"/>
      <c r="F32" s="92"/>
      <c r="G32" s="92"/>
      <c r="H32" s="263"/>
      <c r="I32" s="11"/>
      <c r="J32" s="17"/>
      <c r="K32" s="327"/>
      <c r="L32" s="139" t="s">
        <v>147</v>
      </c>
      <c r="M32" s="92"/>
      <c r="N32" s="92"/>
      <c r="O32" s="92"/>
      <c r="P32" s="92"/>
      <c r="Q32" s="92"/>
      <c r="R32" s="263"/>
      <c r="S32" s="11"/>
      <c r="T32" s="17"/>
      <c r="U32" s="327"/>
      <c r="V32" s="139" t="s">
        <v>147</v>
      </c>
      <c r="W32" s="92"/>
      <c r="X32" s="92"/>
      <c r="Y32" s="92"/>
      <c r="Z32" s="92"/>
      <c r="AA32" s="92"/>
      <c r="AB32" s="263"/>
      <c r="AC32" s="11"/>
      <c r="AD32" s="17"/>
      <c r="AE32" s="327"/>
      <c r="AF32" s="139" t="s">
        <v>147</v>
      </c>
      <c r="AG32" s="92"/>
      <c r="AH32" s="92"/>
      <c r="AI32" s="92"/>
      <c r="AJ32" s="92"/>
      <c r="AK32" s="92"/>
      <c r="AL32" s="263"/>
      <c r="AM32" s="11"/>
      <c r="AN32" s="17"/>
      <c r="AO32" s="327"/>
      <c r="AP32" s="139" t="s">
        <v>147</v>
      </c>
      <c r="AQ32" s="92"/>
      <c r="AR32" s="92"/>
      <c r="AS32" s="92"/>
      <c r="AT32" s="92"/>
      <c r="AU32" s="92"/>
      <c r="AV32" s="263"/>
      <c r="AW32" s="11"/>
      <c r="AX32" s="17"/>
      <c r="AY32" s="327"/>
      <c r="AZ32" s="139" t="s">
        <v>147</v>
      </c>
      <c r="BA32" s="92"/>
      <c r="BB32" s="92"/>
      <c r="BC32" s="92"/>
      <c r="BD32" s="92"/>
      <c r="BE32" s="92"/>
      <c r="BF32" s="263"/>
      <c r="BG32" s="11"/>
      <c r="BH32" s="17"/>
      <c r="BI32" s="327"/>
      <c r="BJ32" s="139" t="s">
        <v>147</v>
      </c>
      <c r="BK32" s="92"/>
      <c r="BL32" s="92"/>
      <c r="BM32" s="92"/>
      <c r="BN32" s="92"/>
      <c r="BO32" s="92"/>
      <c r="BP32" s="263"/>
      <c r="BQ32" s="11"/>
      <c r="BR32" s="17"/>
      <c r="BS32" s="327"/>
      <c r="BT32" s="139" t="s">
        <v>147</v>
      </c>
      <c r="BU32" s="92"/>
      <c r="BV32" s="92"/>
      <c r="BW32" s="92"/>
      <c r="BX32" s="92"/>
      <c r="BY32" s="92"/>
      <c r="BZ32" s="263"/>
      <c r="CA32" s="11"/>
      <c r="CB32" s="17"/>
      <c r="CC32" s="327"/>
      <c r="CD32" s="139" t="s">
        <v>147</v>
      </c>
      <c r="CE32" s="92"/>
      <c r="CF32" s="92"/>
      <c r="CG32" s="92"/>
      <c r="CH32" s="92"/>
      <c r="CI32" s="92"/>
      <c r="CJ32" s="263"/>
      <c r="CK32" s="11"/>
      <c r="CL32" s="17"/>
      <c r="CM32" s="327"/>
      <c r="CN32" s="139" t="s">
        <v>147</v>
      </c>
      <c r="CO32" s="92"/>
      <c r="CP32" s="92"/>
      <c r="CQ32" s="92"/>
      <c r="CR32" s="92"/>
      <c r="CS32" s="92"/>
      <c r="CT32" s="263"/>
      <c r="CU32" s="11"/>
      <c r="CV32" s="17"/>
      <c r="CW32" s="327"/>
      <c r="CX32" s="139" t="s">
        <v>147</v>
      </c>
      <c r="CY32" s="92"/>
      <c r="CZ32" s="92"/>
      <c r="DA32" s="92"/>
      <c r="DB32" s="92"/>
      <c r="DC32" s="92"/>
      <c r="DD32" s="263"/>
      <c r="DE32" s="11"/>
      <c r="DF32" s="17"/>
      <c r="DG32" s="327"/>
      <c r="DH32" s="139" t="s">
        <v>147</v>
      </c>
      <c r="DI32" s="92"/>
      <c r="DJ32" s="92"/>
      <c r="DK32" s="92"/>
      <c r="DL32" s="92"/>
      <c r="DM32" s="92"/>
      <c r="DN32" s="263"/>
      <c r="DO32" s="11"/>
      <c r="DP32" s="17"/>
      <c r="DQ32" s="327"/>
      <c r="DR32" s="139" t="s">
        <v>147</v>
      </c>
      <c r="DS32" s="92"/>
      <c r="DT32" s="92"/>
      <c r="DU32" s="92"/>
      <c r="DV32" s="92"/>
      <c r="DW32" s="92"/>
      <c r="DX32" s="263"/>
      <c r="DY32" s="11"/>
      <c r="DZ32" s="17"/>
      <c r="EA32" s="327"/>
      <c r="EB32" s="139" t="s">
        <v>147</v>
      </c>
      <c r="EC32" s="92"/>
      <c r="ED32" s="92"/>
      <c r="EE32" s="92"/>
      <c r="EF32" s="92"/>
      <c r="EG32" s="92"/>
      <c r="EH32" s="263"/>
      <c r="EI32" s="11"/>
      <c r="EJ32" s="17"/>
      <c r="EK32" s="327"/>
      <c r="EL32" s="139" t="s">
        <v>147</v>
      </c>
      <c r="EM32" s="92"/>
      <c r="EN32" s="92"/>
      <c r="EO32" s="92"/>
      <c r="EP32" s="92"/>
      <c r="EQ32" s="92"/>
      <c r="ER32" s="263"/>
      <c r="ES32" s="11"/>
      <c r="ET32" s="17"/>
      <c r="EU32" s="327"/>
      <c r="EV32" s="139" t="s">
        <v>147</v>
      </c>
      <c r="EW32" s="92"/>
      <c r="EX32" s="92"/>
      <c r="EY32" s="92"/>
      <c r="EZ32" s="92"/>
      <c r="FA32" s="92"/>
      <c r="FB32" s="263"/>
      <c r="FC32" s="11"/>
      <c r="FD32" s="17"/>
      <c r="FE32" s="327"/>
      <c r="FF32" s="139" t="s">
        <v>147</v>
      </c>
      <c r="FG32" s="92"/>
      <c r="FH32" s="92"/>
      <c r="FI32" s="92"/>
      <c r="FJ32" s="92"/>
      <c r="FK32" s="92"/>
      <c r="FL32" s="263"/>
      <c r="FM32" s="11"/>
      <c r="FN32" s="17"/>
      <c r="FO32" s="327"/>
      <c r="FP32" s="139" t="s">
        <v>147</v>
      </c>
      <c r="FQ32" s="92"/>
      <c r="FR32" s="92"/>
      <c r="FS32" s="92"/>
      <c r="FT32" s="92"/>
      <c r="FU32" s="92"/>
      <c r="FV32" s="263"/>
      <c r="FW32" s="11"/>
      <c r="FX32" s="17"/>
      <c r="FY32" s="327"/>
      <c r="FZ32" s="139" t="s">
        <v>147</v>
      </c>
      <c r="GA32" s="92"/>
      <c r="GB32" s="92"/>
      <c r="GC32" s="92"/>
      <c r="GD32" s="92"/>
      <c r="GE32" s="92"/>
      <c r="GF32" s="263"/>
      <c r="GG32" s="11"/>
      <c r="GH32" s="17"/>
      <c r="GI32" s="327"/>
      <c r="GJ32" s="139" t="s">
        <v>147</v>
      </c>
      <c r="GK32" s="92"/>
      <c r="GL32" s="92"/>
      <c r="GM32" s="92"/>
      <c r="GN32" s="92"/>
      <c r="GO32" s="92"/>
      <c r="GP32" s="263"/>
      <c r="GQ32" s="11"/>
      <c r="GR32" s="17"/>
      <c r="GS32" s="327"/>
      <c r="GT32" s="139" t="s">
        <v>147</v>
      </c>
      <c r="GU32" s="92"/>
      <c r="GV32" s="92"/>
      <c r="GW32" s="92"/>
      <c r="GX32" s="92"/>
      <c r="GY32" s="92"/>
      <c r="GZ32" s="263"/>
      <c r="HA32" s="11"/>
      <c r="HB32" s="17"/>
    </row>
    <row r="33" ht="16.5" customHeight="true" x14ac:dyDescent="0.25">
      <c r="A33" s="327"/>
      <c r="B33" s="139" t="s">
        <v>116</v>
      </c>
      <c r="C33" s="92"/>
      <c r="D33" s="92"/>
      <c r="E33" s="92"/>
      <c r="F33" s="92"/>
      <c r="G33" s="92"/>
      <c r="H33" s="263"/>
      <c r="I33" s="11"/>
      <c r="J33" s="17"/>
      <c r="K33" s="327"/>
      <c r="L33" s="139" t="s">
        <v>116</v>
      </c>
      <c r="M33" s="92"/>
      <c r="N33" s="92"/>
      <c r="O33" s="92"/>
      <c r="P33" s="92"/>
      <c r="Q33" s="92"/>
      <c r="R33" s="263"/>
      <c r="S33" s="11"/>
      <c r="T33" s="17"/>
      <c r="U33" s="327"/>
      <c r="V33" s="139" t="s">
        <v>116</v>
      </c>
      <c r="W33" s="92"/>
      <c r="X33" s="92"/>
      <c r="Y33" s="92"/>
      <c r="Z33" s="92"/>
      <c r="AA33" s="92"/>
      <c r="AB33" s="263"/>
      <c r="AC33" s="11"/>
      <c r="AD33" s="17"/>
      <c r="AE33" s="327"/>
      <c r="AF33" s="139" t="s">
        <v>116</v>
      </c>
      <c r="AG33" s="92"/>
      <c r="AH33" s="92"/>
      <c r="AI33" s="92"/>
      <c r="AJ33" s="92"/>
      <c r="AK33" s="92"/>
      <c r="AL33" s="263"/>
      <c r="AM33" s="11"/>
      <c r="AN33" s="17"/>
      <c r="AO33" s="327"/>
      <c r="AP33" s="139" t="s">
        <v>116</v>
      </c>
      <c r="AQ33" s="92"/>
      <c r="AR33" s="92"/>
      <c r="AS33" s="92"/>
      <c r="AT33" s="92"/>
      <c r="AU33" s="92"/>
      <c r="AV33" s="263"/>
      <c r="AW33" s="11"/>
      <c r="AX33" s="17"/>
      <c r="AY33" s="327"/>
      <c r="AZ33" s="139" t="s">
        <v>116</v>
      </c>
      <c r="BA33" s="92"/>
      <c r="BB33" s="92"/>
      <c r="BC33" s="92"/>
      <c r="BD33" s="92"/>
      <c r="BE33" s="92"/>
      <c r="BF33" s="263"/>
      <c r="BG33" s="11"/>
      <c r="BH33" s="17"/>
      <c r="BI33" s="327"/>
      <c r="BJ33" s="139" t="s">
        <v>116</v>
      </c>
      <c r="BK33" s="92"/>
      <c r="BL33" s="92"/>
      <c r="BM33" s="92"/>
      <c r="BN33" s="92"/>
      <c r="BO33" s="92"/>
      <c r="BP33" s="263"/>
      <c r="BQ33" s="11"/>
      <c r="BR33" s="17"/>
      <c r="BS33" s="327"/>
      <c r="BT33" s="139" t="s">
        <v>116</v>
      </c>
      <c r="BU33" s="92"/>
      <c r="BV33" s="92"/>
      <c r="BW33" s="92"/>
      <c r="BX33" s="92"/>
      <c r="BY33" s="92"/>
      <c r="BZ33" s="263"/>
      <c r="CA33" s="11"/>
      <c r="CB33" s="17"/>
      <c r="CC33" s="327"/>
      <c r="CD33" s="139" t="s">
        <v>116</v>
      </c>
      <c r="CE33" s="92"/>
      <c r="CF33" s="92"/>
      <c r="CG33" s="92"/>
      <c r="CH33" s="92"/>
      <c r="CI33" s="92"/>
      <c r="CJ33" s="263"/>
      <c r="CK33" s="11"/>
      <c r="CL33" s="17"/>
      <c r="CM33" s="327"/>
      <c r="CN33" s="139" t="s">
        <v>116</v>
      </c>
      <c r="CO33" s="92"/>
      <c r="CP33" s="92"/>
      <c r="CQ33" s="92"/>
      <c r="CR33" s="92"/>
      <c r="CS33" s="92"/>
      <c r="CT33" s="263"/>
      <c r="CU33" s="11"/>
      <c r="CV33" s="17"/>
      <c r="CW33" s="327"/>
      <c r="CX33" s="139" t="s">
        <v>116</v>
      </c>
      <c r="CY33" s="92"/>
      <c r="CZ33" s="92"/>
      <c r="DA33" s="92"/>
      <c r="DB33" s="92"/>
      <c r="DC33" s="92"/>
      <c r="DD33" s="263"/>
      <c r="DE33" s="11"/>
      <c r="DF33" s="17"/>
      <c r="DG33" s="327"/>
      <c r="DH33" s="139" t="s">
        <v>116</v>
      </c>
      <c r="DI33" s="92"/>
      <c r="DJ33" s="92"/>
      <c r="DK33" s="92"/>
      <c r="DL33" s="92"/>
      <c r="DM33" s="92"/>
      <c r="DN33" s="263"/>
      <c r="DO33" s="11"/>
      <c r="DP33" s="17"/>
      <c r="DQ33" s="327"/>
      <c r="DR33" s="139" t="s">
        <v>116</v>
      </c>
      <c r="DS33" s="92"/>
      <c r="DT33" s="92"/>
      <c r="DU33" s="92"/>
      <c r="DV33" s="92"/>
      <c r="DW33" s="92"/>
      <c r="DX33" s="263"/>
      <c r="DY33" s="11"/>
      <c r="DZ33" s="17"/>
      <c r="EA33" s="327"/>
      <c r="EB33" s="139" t="s">
        <v>116</v>
      </c>
      <c r="EC33" s="92"/>
      <c r="ED33" s="92"/>
      <c r="EE33" s="92"/>
      <c r="EF33" s="92"/>
      <c r="EG33" s="92"/>
      <c r="EH33" s="263"/>
      <c r="EI33" s="11"/>
      <c r="EJ33" s="17"/>
      <c r="EK33" s="327"/>
      <c r="EL33" s="139" t="s">
        <v>116</v>
      </c>
      <c r="EM33" s="92"/>
      <c r="EN33" s="92"/>
      <c r="EO33" s="92"/>
      <c r="EP33" s="92"/>
      <c r="EQ33" s="92"/>
      <c r="ER33" s="263"/>
      <c r="ES33" s="11"/>
      <c r="ET33" s="17"/>
      <c r="EU33" s="327"/>
      <c r="EV33" s="139" t="s">
        <v>116</v>
      </c>
      <c r="EW33" s="92"/>
      <c r="EX33" s="92"/>
      <c r="EY33" s="92"/>
      <c r="EZ33" s="92"/>
      <c r="FA33" s="92"/>
      <c r="FB33" s="263"/>
      <c r="FC33" s="11"/>
      <c r="FD33" s="17"/>
      <c r="FE33" s="327"/>
      <c r="FF33" s="139" t="s">
        <v>116</v>
      </c>
      <c r="FG33" s="92"/>
      <c r="FH33" s="92"/>
      <c r="FI33" s="92"/>
      <c r="FJ33" s="92"/>
      <c r="FK33" s="92"/>
      <c r="FL33" s="263"/>
      <c r="FM33" s="11"/>
      <c r="FN33" s="17"/>
      <c r="FO33" s="327"/>
      <c r="FP33" s="139" t="s">
        <v>116</v>
      </c>
      <c r="FQ33" s="92"/>
      <c r="FR33" s="92"/>
      <c r="FS33" s="92"/>
      <c r="FT33" s="92"/>
      <c r="FU33" s="92"/>
      <c r="FV33" s="263"/>
      <c r="FW33" s="11"/>
      <c r="FX33" s="17"/>
      <c r="FY33" s="327"/>
      <c r="FZ33" s="139" t="s">
        <v>116</v>
      </c>
      <c r="GA33" s="92"/>
      <c r="GB33" s="92"/>
      <c r="GC33" s="92"/>
      <c r="GD33" s="92"/>
      <c r="GE33" s="92"/>
      <c r="GF33" s="263"/>
      <c r="GG33" s="11"/>
      <c r="GH33" s="17"/>
      <c r="GI33" s="327"/>
      <c r="GJ33" s="139" t="s">
        <v>116</v>
      </c>
      <c r="GK33" s="92"/>
      <c r="GL33" s="92"/>
      <c r="GM33" s="92"/>
      <c r="GN33" s="92"/>
      <c r="GO33" s="92"/>
      <c r="GP33" s="263"/>
      <c r="GQ33" s="11"/>
      <c r="GR33" s="17"/>
      <c r="GS33" s="327"/>
      <c r="GT33" s="139" t="s">
        <v>116</v>
      </c>
      <c r="GU33" s="92"/>
      <c r="GV33" s="92"/>
      <c r="GW33" s="92"/>
      <c r="GX33" s="92"/>
      <c r="GY33" s="92"/>
      <c r="GZ33" s="263"/>
      <c r="HA33" s="11"/>
      <c r="HB33" s="17"/>
    </row>
    <row r="34" ht="16.5" customHeight="true" x14ac:dyDescent="0.25">
      <c r="A34" s="328"/>
      <c r="B34" s="12" t="s">
        <v>23</v>
      </c>
      <c r="C34" s="146"/>
      <c r="D34" s="146"/>
      <c r="E34" s="146"/>
      <c r="F34" s="147"/>
      <c r="G34" s="148">
        <v>11490</v>
      </c>
      <c r="H34" s="149">
        <v>410</v>
      </c>
      <c r="I34" s="11"/>
      <c r="J34" s="17"/>
      <c r="K34" s="328"/>
      <c r="L34" s="12" t="s">
        <v>23</v>
      </c>
      <c r="M34" s="146"/>
      <c r="N34" s="146"/>
      <c r="O34" s="146"/>
      <c r="P34" s="146"/>
      <c r="Q34" s="146">
        <v>11780</v>
      </c>
      <c r="R34" s="464">
        <v>424</v>
      </c>
      <c r="S34" s="11"/>
      <c r="T34" s="17"/>
      <c r="U34" s="328"/>
      <c r="V34" s="12" t="s">
        <v>23</v>
      </c>
      <c r="W34" s="146"/>
      <c r="X34" s="146"/>
      <c r="Y34" s="146"/>
      <c r="Z34" s="147"/>
      <c r="AA34" s="148">
        <v>12089</v>
      </c>
      <c r="AB34" s="149">
        <v>455</v>
      </c>
      <c r="AC34" s="11"/>
      <c r="AD34" s="17"/>
      <c r="AE34" s="328"/>
      <c r="AF34" s="12" t="s">
        <v>23</v>
      </c>
      <c r="AG34" s="146"/>
      <c r="AH34" s="146"/>
      <c r="AI34" s="146"/>
      <c r="AJ34" s="147"/>
      <c r="AK34" s="148">
        <v>12471</v>
      </c>
      <c r="AL34" s="149">
        <v>491</v>
      </c>
      <c r="AM34" s="11"/>
      <c r="AN34" s="17"/>
      <c r="AO34" s="328"/>
      <c r="AP34" s="12" t="s">
        <v>23</v>
      </c>
      <c r="AQ34" s="146"/>
      <c r="AR34" s="146"/>
      <c r="AS34" s="146"/>
      <c r="AT34" s="147"/>
      <c r="AU34" s="148">
        <v>13181</v>
      </c>
      <c r="AV34" s="149">
        <v>595</v>
      </c>
      <c r="AW34" s="11"/>
      <c r="AX34" s="17"/>
      <c r="AY34" s="328"/>
      <c r="AZ34" s="12" t="s">
        <v>23</v>
      </c>
      <c r="BA34" s="146"/>
      <c r="BB34" s="146"/>
      <c r="BC34" s="146"/>
      <c r="BD34" s="147"/>
      <c r="BE34" s="148">
        <v>16513</v>
      </c>
      <c r="BF34" s="149">
        <v>706</v>
      </c>
      <c r="BG34" s="11"/>
      <c r="BH34" s="17"/>
      <c r="BI34" s="328"/>
      <c r="BJ34" s="12" t="s">
        <v>23</v>
      </c>
      <c r="BK34" s="146"/>
      <c r="BL34" s="146"/>
      <c r="BM34" s="146"/>
      <c r="BN34" s="147"/>
      <c r="BO34" s="148">
        <v>19412</v>
      </c>
      <c r="BP34" s="149">
        <v>835</v>
      </c>
      <c r="BQ34" s="11"/>
      <c r="BR34" s="17"/>
      <c r="BS34" s="328"/>
      <c r="BT34" s="12" t="s">
        <v>23</v>
      </c>
      <c r="BU34" s="146"/>
      <c r="BV34" s="146"/>
      <c r="BW34" s="146"/>
      <c r="BX34" s="147"/>
      <c r="BY34" s="148">
        <v>20660</v>
      </c>
      <c r="BZ34" s="149">
        <v>952</v>
      </c>
      <c r="CA34" s="11"/>
      <c r="CB34" s="17"/>
      <c r="CC34" s="328"/>
      <c r="CD34" s="12" t="s">
        <v>23</v>
      </c>
      <c r="CE34" s="146"/>
      <c r="CF34" s="146"/>
      <c r="CG34" s="146"/>
      <c r="CH34" s="147"/>
      <c r="CI34" s="148">
        <v>23354</v>
      </c>
      <c r="CJ34" s="149">
        <v>1087</v>
      </c>
      <c r="CK34" s="11"/>
      <c r="CL34" s="17"/>
      <c r="CM34" s="328"/>
      <c r="CN34" s="12" t="s">
        <v>23</v>
      </c>
      <c r="CO34" s="146"/>
      <c r="CP34" s="146"/>
      <c r="CQ34" s="146"/>
      <c r="CR34" s="147"/>
      <c r="CS34" s="148">
        <v>25212</v>
      </c>
      <c r="CT34" s="149">
        <v>1197</v>
      </c>
      <c r="CU34" s="11"/>
      <c r="CV34" s="17"/>
      <c r="CW34" s="328"/>
      <c r="CX34" s="12" t="s">
        <v>23</v>
      </c>
      <c r="CY34" s="146"/>
      <c r="CZ34" s="146"/>
      <c r="DA34" s="146"/>
      <c r="DB34" s="147"/>
      <c r="DC34" s="148">
        <v>26951</v>
      </c>
      <c r="DD34" s="149">
        <v>1351</v>
      </c>
      <c r="DE34" s="11"/>
      <c r="DF34" s="17"/>
      <c r="DG34" s="328"/>
      <c r="DH34" s="12" t="s">
        <v>23</v>
      </c>
      <c r="DI34" s="146"/>
      <c r="DJ34" s="10"/>
      <c r="DK34" s="10"/>
      <c r="DL34" s="147"/>
      <c r="DM34" s="148"/>
      <c r="DN34" s="149"/>
      <c r="DO34" s="11"/>
      <c r="DP34" s="17"/>
      <c r="DQ34" s="328"/>
      <c r="DR34" s="12" t="s">
        <v>23</v>
      </c>
      <c r="DS34" s="146"/>
      <c r="DT34" s="10"/>
      <c r="DU34" s="10"/>
      <c r="DV34" s="147">
        <v>3418</v>
      </c>
      <c r="DW34" s="148">
        <v>28349</v>
      </c>
      <c r="DX34" s="149">
        <v>1517</v>
      </c>
      <c r="DY34" s="11"/>
      <c r="DZ34" s="17"/>
      <c r="EA34" s="328"/>
      <c r="EB34" s="12" t="s">
        <v>23</v>
      </c>
      <c r="EC34" s="146"/>
      <c r="ED34" s="10"/>
      <c r="EE34" s="10"/>
      <c r="EF34" s="268"/>
      <c r="EG34" s="268"/>
      <c r="EH34" s="269"/>
      <c r="EI34" s="11"/>
      <c r="EJ34" s="17"/>
      <c r="EK34" s="328"/>
      <c r="EL34" s="12" t="s">
        <v>23</v>
      </c>
      <c r="EM34" s="146"/>
      <c r="EN34" s="10"/>
      <c r="EO34" s="10"/>
      <c r="EP34" s="268">
        <v>3580</v>
      </c>
      <c r="EQ34" s="268">
        <v>29643</v>
      </c>
      <c r="ER34" s="269">
        <v>1710</v>
      </c>
      <c r="ES34" s="11"/>
      <c r="ET34" s="17"/>
      <c r="EU34" s="328"/>
      <c r="EV34" s="12" t="s">
        <v>23</v>
      </c>
      <c r="EW34" s="10"/>
      <c r="EX34" s="10"/>
      <c r="EY34" s="10"/>
      <c r="EZ34" s="268"/>
      <c r="FA34" s="268"/>
      <c r="FB34" s="269"/>
      <c r="FC34" s="11"/>
      <c r="FD34" s="17"/>
      <c r="FE34" s="328"/>
      <c r="FF34" s="12" t="s">
        <v>23</v>
      </c>
      <c r="FG34" s="10"/>
      <c r="FH34" s="10"/>
      <c r="FI34" s="10"/>
      <c r="FJ34" s="268">
        <v>3688</v>
      </c>
      <c r="FK34" s="268">
        <v>30534</v>
      </c>
      <c r="FL34" s="269">
        <v>1912</v>
      </c>
      <c r="FM34" s="11"/>
      <c r="FN34" s="17"/>
      <c r="FO34" s="328"/>
      <c r="FP34" s="12" t="s">
        <v>23</v>
      </c>
      <c r="FQ34" s="10"/>
      <c r="FR34" s="10"/>
      <c r="FS34" s="10"/>
      <c r="FT34" s="147"/>
      <c r="FU34" s="148"/>
      <c r="FV34" s="149"/>
      <c r="FW34" s="11"/>
      <c r="FX34" s="17"/>
      <c r="FY34" s="328"/>
      <c r="FZ34" s="12" t="s">
        <v>23</v>
      </c>
      <c r="GA34" s="10"/>
      <c r="GB34" s="10"/>
      <c r="GC34" s="10"/>
      <c r="GD34" s="147"/>
      <c r="GE34" s="148"/>
      <c r="GF34" s="149"/>
      <c r="GG34" s="11"/>
      <c r="GH34" s="17"/>
      <c r="GI34" s="328"/>
      <c r="GJ34" s="12" t="s">
        <v>23</v>
      </c>
      <c r="GK34" s="10"/>
      <c r="GL34" s="10"/>
      <c r="GM34" s="10"/>
      <c r="GN34" s="147"/>
      <c r="GO34" s="148"/>
      <c r="GP34" s="149"/>
      <c r="GQ34" s="11"/>
      <c r="GR34" s="17"/>
      <c r="GS34" s="328"/>
      <c r="GT34" s="12" t="s">
        <v>23</v>
      </c>
      <c r="GU34" s="10"/>
      <c r="GV34" s="10"/>
      <c r="GW34" s="10"/>
      <c r="GX34" s="147"/>
      <c r="GY34" s="148"/>
      <c r="GZ34" s="149"/>
      <c r="HA34" s="11"/>
      <c r="HB34" s="17"/>
    </row>
    <row r="35" s="3" customFormat="true" ht="16.5" thickBot="true" x14ac:dyDescent="0.3">
      <c r="A35" s="329"/>
      <c r="B35" s="30" t="s">
        <v>20</v>
      </c>
      <c r="C35" s="151">
        <f>11490+410</f>
        <v>11900</v>
      </c>
      <c r="D35" s="151">
        <f>1745+381</f>
        <v>2126</v>
      </c>
      <c r="E35" s="151">
        <f>9745+29</f>
        <v>9774</v>
      </c>
      <c r="F35" s="151"/>
      <c r="G35" s="151">
        <v>11490</v>
      </c>
      <c r="H35" s="152">
        <v>410</v>
      </c>
      <c r="I35" s="27"/>
      <c r="J35" s="19"/>
      <c r="K35" s="329"/>
      <c r="L35" s="30" t="s">
        <v>20</v>
      </c>
      <c r="M35" s="151">
        <f>SUM(Q35:R35)</f>
        <v>12204</v>
      </c>
      <c r="N35" s="462">
        <f>1793+395</f>
        <v>2188</v>
      </c>
      <c r="O35" s="462">
        <f>9987+29</f>
        <v>10016</v>
      </c>
      <c r="P35" s="462"/>
      <c r="Q35" s="462">
        <v>11780</v>
      </c>
      <c r="R35" s="463">
        <v>424</v>
      </c>
      <c r="S35" s="27"/>
      <c r="T35" s="19"/>
      <c r="U35" s="329"/>
      <c r="V35" s="30" t="s">
        <v>20</v>
      </c>
      <c r="W35" s="151">
        <f>SUM(AA35:AB35)</f>
        <v>12544</v>
      </c>
      <c r="X35" s="151">
        <f>1930+426</f>
        <v>2356</v>
      </c>
      <c r="Y35" s="151">
        <f>10159+29</f>
        <v>10188</v>
      </c>
      <c r="Z35" s="151"/>
      <c r="AA35" s="151">
        <v>12089</v>
      </c>
      <c r="AB35" s="152">
        <v>455</v>
      </c>
      <c r="AC35" s="27"/>
      <c r="AD35" s="19"/>
      <c r="AE35" s="329"/>
      <c r="AF35" s="30" t="s">
        <v>20</v>
      </c>
      <c r="AG35" s="151">
        <f>SUM(AK35:AL35)</f>
        <v>12962</v>
      </c>
      <c r="AH35" s="151">
        <f>1998+449</f>
        <v>2447</v>
      </c>
      <c r="AI35" s="151">
        <f>10473+42</f>
        <v>10515</v>
      </c>
      <c r="AJ35" s="151"/>
      <c r="AK35" s="151">
        <v>12471</v>
      </c>
      <c r="AL35" s="152">
        <v>491</v>
      </c>
      <c r="AM35" s="27"/>
      <c r="AN35" s="19"/>
      <c r="AO35" s="329"/>
      <c r="AP35" s="30" t="s">
        <v>20</v>
      </c>
      <c r="AQ35" s="151">
        <f>SUM(AU35:AV35)</f>
        <v>13776</v>
      </c>
      <c r="AR35" s="151">
        <f>2134+533</f>
        <v>2667</v>
      </c>
      <c r="AS35" s="151">
        <f>11047+62</f>
        <v>11109</v>
      </c>
      <c r="AT35" s="151"/>
      <c r="AU35" s="151">
        <v>13181</v>
      </c>
      <c r="AV35" s="152">
        <v>595</v>
      </c>
      <c r="AW35" s="27"/>
      <c r="AX35" s="19"/>
      <c r="AY35" s="329"/>
      <c r="AZ35" s="30" t="s">
        <v>20</v>
      </c>
      <c r="BA35" s="151">
        <f>SUM(BE35:BF35)</f>
        <v>17219</v>
      </c>
      <c r="BB35" s="151">
        <f>2428+617</f>
        <v>3045</v>
      </c>
      <c r="BC35" s="151">
        <f>14085+89</f>
        <v>14174</v>
      </c>
      <c r="BD35" s="151"/>
      <c r="BE35" s="151">
        <v>16513</v>
      </c>
      <c r="BF35" s="152">
        <v>706</v>
      </c>
      <c r="BG35" s="27"/>
      <c r="BH35" s="19"/>
      <c r="BI35" s="329"/>
      <c r="BJ35" s="30" t="s">
        <v>20</v>
      </c>
      <c r="BK35" s="151">
        <f>SUM(BO35:BP35)</f>
        <v>20247</v>
      </c>
      <c r="BL35" s="151">
        <f>2676+707</f>
        <v>3383</v>
      </c>
      <c r="BM35" s="151">
        <f>16736+128</f>
        <v>16864</v>
      </c>
      <c r="BN35" s="151"/>
      <c r="BO35" s="151">
        <v>19412</v>
      </c>
      <c r="BP35" s="152">
        <v>835</v>
      </c>
      <c r="BQ35" s="27"/>
      <c r="BR35" s="19"/>
      <c r="BS35" s="329"/>
      <c r="BT35" s="30" t="s">
        <v>20</v>
      </c>
      <c r="BU35" s="156">
        <f>SUM(BY35:BZ35)</f>
        <v>21612</v>
      </c>
      <c r="BV35" s="156">
        <f>2680+803</f>
        <v>3483</v>
      </c>
      <c r="BW35" s="156">
        <f>17980+149</f>
        <v>18129</v>
      </c>
      <c r="BX35" s="157"/>
      <c r="BY35" s="151">
        <v>20660</v>
      </c>
      <c r="BZ35" s="152">
        <v>952</v>
      </c>
      <c r="CA35" s="27"/>
      <c r="CB35" s="19"/>
      <c r="CC35" s="329"/>
      <c r="CD35" s="30" t="s">
        <v>20</v>
      </c>
      <c r="CE35" s="156">
        <f>SUM(CI35:CJ35)</f>
        <v>24441</v>
      </c>
      <c r="CF35" s="156">
        <f>3100+904</f>
        <v>4004</v>
      </c>
      <c r="CG35" s="156">
        <f>20254+183</f>
        <v>20437</v>
      </c>
      <c r="CH35" s="157"/>
      <c r="CI35" s="151">
        <v>23354</v>
      </c>
      <c r="CJ35" s="152">
        <v>1087</v>
      </c>
      <c r="CK35" s="27"/>
      <c r="CL35" s="19"/>
      <c r="CM35" s="329"/>
      <c r="CN35" s="30" t="s">
        <v>20</v>
      </c>
      <c r="CO35" s="151">
        <f>SUM(CS35:CT35)</f>
        <v>26409</v>
      </c>
      <c r="CP35" s="151">
        <f>3206+976</f>
        <v>4182</v>
      </c>
      <c r="CQ35" s="151">
        <f>21886+209</f>
        <v>22095</v>
      </c>
      <c r="CR35" s="151"/>
      <c r="CS35" s="151">
        <v>25212</v>
      </c>
      <c r="CT35" s="152">
        <v>1197</v>
      </c>
      <c r="CU35" s="27"/>
      <c r="CV35" s="19"/>
      <c r="CW35" s="329"/>
      <c r="CX35" s="30" t="s">
        <v>20</v>
      </c>
      <c r="CY35" s="151">
        <f>SUM(DC35:DD35)</f>
        <v>28302</v>
      </c>
      <c r="CZ35" s="151">
        <f>3206+1053</f>
        <v>4259</v>
      </c>
      <c r="DA35" s="151">
        <f>23745+298</f>
        <v>24043</v>
      </c>
      <c r="DB35" s="151"/>
      <c r="DC35" s="151">
        <v>26951</v>
      </c>
      <c r="DD35" s="152">
        <v>1351</v>
      </c>
      <c r="DE35" s="27"/>
      <c r="DF35" s="19"/>
      <c r="DG35" s="329"/>
      <c r="DH35" s="30" t="s">
        <v>20</v>
      </c>
      <c r="DI35" s="151"/>
      <c r="DJ35" s="151"/>
      <c r="DK35" s="151"/>
      <c r="DL35" s="157"/>
      <c r="DM35" s="156"/>
      <c r="DN35" s="158"/>
      <c r="DO35" s="27"/>
      <c r="DP35" s="19"/>
      <c r="DQ35" s="329"/>
      <c r="DR35" s="30" t="s">
        <v>20</v>
      </c>
      <c r="DS35" s="151"/>
      <c r="DT35" s="151"/>
      <c r="DU35" s="151"/>
      <c r="DV35" s="157"/>
      <c r="DW35" s="156">
        <v>28349</v>
      </c>
      <c r="DX35" s="158">
        <v>1517</v>
      </c>
      <c r="DY35" s="27"/>
      <c r="DZ35" s="19"/>
      <c r="EA35" s="329"/>
      <c r="EB35" s="30" t="s">
        <v>20</v>
      </c>
      <c r="EC35" s="151"/>
      <c r="ED35" s="156"/>
      <c r="EE35" s="156"/>
      <c r="EF35" s="31"/>
      <c r="EG35" s="270"/>
      <c r="EH35" s="32"/>
      <c r="EI35" s="27"/>
      <c r="EJ35" s="19"/>
      <c r="EK35" s="329"/>
      <c r="EL35" s="30" t="s">
        <v>20</v>
      </c>
      <c r="EM35" s="151"/>
      <c r="EN35" s="156"/>
      <c r="EO35" s="156"/>
      <c r="EP35" s="31"/>
      <c r="EQ35" s="270">
        <v>29482</v>
      </c>
      <c r="ER35" s="32">
        <v>1710</v>
      </c>
      <c r="ES35" s="27"/>
      <c r="ET35" s="19"/>
      <c r="EU35" s="329"/>
      <c r="EV35" s="30" t="s">
        <v>20</v>
      </c>
      <c r="EW35" s="156"/>
      <c r="EX35" s="156"/>
      <c r="EY35" s="156"/>
      <c r="EZ35" s="31"/>
      <c r="FA35" s="31"/>
      <c r="FB35" s="32"/>
      <c r="FC35" s="27"/>
      <c r="FD35" s="19"/>
      <c r="FE35" s="329"/>
      <c r="FF35" s="30" t="s">
        <v>20</v>
      </c>
      <c r="FG35" s="156"/>
      <c r="FH35" s="156"/>
      <c r="FI35" s="156"/>
      <c r="FJ35" s="31"/>
      <c r="FK35" s="31">
        <v>30534</v>
      </c>
      <c r="FL35" s="32">
        <v>1912</v>
      </c>
      <c r="FM35" s="27"/>
      <c r="FN35" s="19"/>
      <c r="FO35" s="329"/>
      <c r="FP35" s="30" t="s">
        <v>20</v>
      </c>
      <c r="FQ35" s="156"/>
      <c r="FR35" s="156"/>
      <c r="FS35" s="156"/>
      <c r="FT35" s="157"/>
      <c r="FU35" s="156"/>
      <c r="FV35" s="158"/>
      <c r="FW35" s="27"/>
      <c r="FX35" s="19"/>
      <c r="FY35" s="329"/>
      <c r="FZ35" s="30" t="s">
        <v>20</v>
      </c>
      <c r="GA35" s="156">
        <f>SUM(GE35:GF35)</f>
        <v>34381</v>
      </c>
      <c r="GB35" s="156"/>
      <c r="GC35" s="156"/>
      <c r="GD35" s="157"/>
      <c r="GE35" s="151">
        <v>32048</v>
      </c>
      <c r="GF35" s="152">
        <v>2333</v>
      </c>
      <c r="GG35" s="27"/>
      <c r="GH35" s="19"/>
      <c r="GI35" s="329"/>
      <c r="GJ35" s="30" t="s">
        <v>20</v>
      </c>
      <c r="GK35" s="156">
        <f>SUM(GO35:GP35)</f>
        <v>36203</v>
      </c>
      <c r="GL35" s="156"/>
      <c r="GM35" s="156"/>
      <c r="GN35" s="157"/>
      <c r="GO35" s="151">
        <v>33373</v>
      </c>
      <c r="GP35" s="152">
        <v>2830</v>
      </c>
      <c r="GQ35" s="27"/>
      <c r="GR35" s="19"/>
      <c r="GS35" s="329"/>
      <c r="GT35" s="30" t="s">
        <v>20</v>
      </c>
      <c r="GU35" s="156">
        <f>SUM(GY35:GZ35)</f>
        <v>38023</v>
      </c>
      <c r="GV35" s="156"/>
      <c r="GW35" s="156"/>
      <c r="GX35" s="157"/>
      <c r="GY35" s="151">
        <v>34867</v>
      </c>
      <c r="GZ35" s="152">
        <v>3156</v>
      </c>
      <c r="HA35" s="27"/>
      <c r="HB35" s="19"/>
      <c r="HC35" s="330"/>
      <c r="HM35" s="330"/>
      <c r="HW35" s="330"/>
    </row>
    <row r="36" s="3" customFormat="true" x14ac:dyDescent="0.25">
      <c r="A36" s="330"/>
      <c r="K36" s="330"/>
      <c r="U36" s="330"/>
      <c r="AE36" s="330"/>
      <c r="AO36" s="330"/>
      <c r="AY36" s="330"/>
      <c r="AZ36" s="330"/>
      <c r="BA36" s="330"/>
      <c r="BB36" s="330"/>
      <c r="BC36" s="330"/>
      <c r="BD36" s="330"/>
      <c r="BE36" s="330"/>
      <c r="BF36" s="330"/>
      <c r="BI36" s="330"/>
      <c r="BS36" s="330"/>
      <c r="CC36" s="330"/>
      <c r="CM36" s="330"/>
      <c r="CW36" s="330"/>
      <c r="DG36" s="330"/>
      <c r="DQ36" s="330"/>
      <c r="EA36" s="330"/>
      <c r="EK36" s="330"/>
      <c r="EU36" s="330"/>
      <c r="FE36" s="330"/>
      <c r="FO36" s="330"/>
      <c r="FY36" s="330"/>
      <c r="GI36" s="330"/>
      <c r="GS36" s="330"/>
      <c r="HC36" s="330"/>
      <c r="HM36" s="330"/>
      <c r="HW36" s="330"/>
    </row>
    <row r="37" s="3" customFormat="true" x14ac:dyDescent="0.25">
      <c r="A37" s="330"/>
      <c r="K37" s="330"/>
      <c r="U37" s="330"/>
      <c r="AE37" s="330"/>
      <c r="AO37" s="330"/>
      <c r="AY37" s="330"/>
      <c r="AZ37" s="330"/>
      <c r="BA37" s="330"/>
      <c r="BB37" s="330"/>
      <c r="BC37" s="330"/>
      <c r="BD37" s="330"/>
      <c r="BE37" s="330"/>
      <c r="BF37" s="330"/>
      <c r="BI37" s="330"/>
      <c r="BS37" s="330"/>
      <c r="CC37" s="330"/>
      <c r="CM37" s="330"/>
      <c r="CW37" s="330"/>
      <c r="DG37" s="330"/>
      <c r="DQ37" s="330"/>
      <c r="EA37" s="330"/>
      <c r="EK37" s="330"/>
      <c r="EU37" s="330"/>
      <c r="FE37" s="330"/>
      <c r="FO37" s="330"/>
      <c r="FY37" s="330"/>
      <c r="GI37" s="330"/>
      <c r="GS37" s="330"/>
      <c r="HC37" s="330"/>
      <c r="HM37" s="330"/>
      <c r="HW37" s="330"/>
    </row>
    <row r="38" s="3" customFormat="true" x14ac:dyDescent="0.25">
      <c r="A38" s="330"/>
      <c r="K38" s="330"/>
      <c r="U38" s="330"/>
      <c r="AE38" s="330"/>
      <c r="AO38" s="330"/>
      <c r="AY38" s="330"/>
      <c r="AZ38" s="330"/>
      <c r="BA38" s="330"/>
      <c r="BB38" s="330"/>
      <c r="BC38" s="330"/>
      <c r="BD38" s="330"/>
      <c r="BE38" s="330"/>
      <c r="BF38" s="330"/>
      <c r="BI38" s="330"/>
      <c r="BS38" s="330"/>
      <c r="CC38" s="330"/>
      <c r="CM38" s="330"/>
      <c r="CW38" s="330"/>
      <c r="DG38" s="330"/>
      <c r="DQ38" s="330"/>
      <c r="EA38" s="330"/>
      <c r="EK38" s="330"/>
      <c r="EU38" s="330"/>
      <c r="FE38" s="330"/>
      <c r="FO38" s="330"/>
      <c r="FY38" s="330"/>
      <c r="GI38" s="330"/>
      <c r="GS38" s="330"/>
      <c r="HC38" s="330"/>
      <c r="HM38" s="330"/>
      <c r="HW38" s="330"/>
    </row>
    <row r="39" s="3" customFormat="true" x14ac:dyDescent="0.25">
      <c r="A39" s="330"/>
      <c r="K39" s="330"/>
      <c r="U39" s="330"/>
      <c r="AE39" s="330"/>
      <c r="AO39" s="330"/>
      <c r="AY39" s="330"/>
      <c r="AZ39" s="330"/>
      <c r="BA39" s="330"/>
      <c r="BB39" s="330"/>
      <c r="BC39" s="330"/>
      <c r="BD39" s="330"/>
      <c r="BE39" s="330"/>
      <c r="BF39" s="330"/>
      <c r="BI39" s="330"/>
      <c r="BS39" s="330"/>
      <c r="CC39" s="330"/>
      <c r="CM39" s="330"/>
      <c r="CW39" s="330"/>
      <c r="DG39" s="330"/>
      <c r="DQ39" s="330"/>
      <c r="EA39" s="330"/>
      <c r="EK39" s="330"/>
      <c r="EU39" s="330"/>
      <c r="FE39" s="330"/>
      <c r="FO39" s="330"/>
      <c r="FY39" s="330"/>
      <c r="GI39" s="330"/>
      <c r="GS39" s="330"/>
      <c r="HC39" s="330"/>
      <c r="HM39" s="330"/>
      <c r="HW39" s="330"/>
    </row>
    <row r="40" s="3" customFormat="true" x14ac:dyDescent="0.25">
      <c r="A40" s="330"/>
      <c r="K40" s="330"/>
      <c r="U40" s="330"/>
      <c r="AE40" s="330"/>
      <c r="AO40" s="330"/>
      <c r="AY40" s="330"/>
      <c r="AZ40" s="330"/>
      <c r="BA40" s="330"/>
      <c r="BB40" s="330"/>
      <c r="BC40" s="330"/>
      <c r="BD40" s="330"/>
      <c r="BE40" s="330"/>
      <c r="BF40" s="330"/>
      <c r="BI40" s="330"/>
      <c r="BS40" s="330"/>
      <c r="CC40" s="330"/>
      <c r="CM40" s="330"/>
      <c r="CW40" s="330"/>
      <c r="DG40" s="330"/>
      <c r="DQ40" s="330"/>
      <c r="EA40" s="330"/>
      <c r="EK40" s="330"/>
      <c r="EU40" s="330"/>
      <c r="FE40" s="330"/>
      <c r="FO40" s="330"/>
      <c r="FY40" s="330"/>
      <c r="GI40" s="330"/>
      <c r="GS40" s="330"/>
      <c r="HC40" s="330"/>
      <c r="HM40" s="330"/>
      <c r="HW40" s="330"/>
    </row>
    <row r="41" s="3" customFormat="true" x14ac:dyDescent="0.25">
      <c r="A41" s="330"/>
      <c r="K41" s="330"/>
      <c r="U41" s="330"/>
      <c r="AE41" s="330"/>
      <c r="AO41" s="330"/>
      <c r="AY41" s="330"/>
      <c r="AZ41" s="330"/>
      <c r="BA41" s="330"/>
      <c r="BB41" s="330"/>
      <c r="BC41" s="330"/>
      <c r="BD41" s="330"/>
      <c r="BE41" s="330"/>
      <c r="BF41" s="330"/>
      <c r="BI41" s="330"/>
      <c r="BS41" s="330"/>
      <c r="CC41" s="330"/>
      <c r="CM41" s="330"/>
      <c r="CW41" s="330"/>
      <c r="DG41" s="330"/>
      <c r="DQ41" s="330"/>
      <c r="EA41" s="330"/>
      <c r="EK41" s="330"/>
      <c r="EU41" s="330"/>
      <c r="FE41" s="330"/>
      <c r="FO41" s="330"/>
      <c r="FY41" s="330"/>
      <c r="GI41" s="330"/>
      <c r="GS41" s="330"/>
      <c r="HC41" s="330"/>
      <c r="HM41" s="330"/>
      <c r="HW41" s="330"/>
    </row>
    <row r="42" s="3" customFormat="true" x14ac:dyDescent="0.25">
      <c r="A42" s="330"/>
      <c r="K42" s="330"/>
      <c r="U42" s="330"/>
      <c r="AE42" s="330"/>
      <c r="AO42" s="330"/>
      <c r="AY42" s="330"/>
      <c r="AZ42" s="330"/>
      <c r="BA42" s="330"/>
      <c r="BB42" s="330"/>
      <c r="BC42" s="330"/>
      <c r="BD42" s="330"/>
      <c r="BE42" s="330"/>
      <c r="BF42" s="330"/>
      <c r="BI42" s="330"/>
      <c r="BS42" s="330"/>
      <c r="CC42" s="330"/>
      <c r="CM42" s="330"/>
      <c r="CW42" s="330"/>
      <c r="DG42" s="330"/>
      <c r="DQ42" s="330"/>
      <c r="EA42" s="330"/>
      <c r="EK42" s="330"/>
      <c r="EU42" s="330"/>
      <c r="FE42" s="330"/>
      <c r="FO42" s="330"/>
      <c r="FY42" s="330"/>
      <c r="GI42" s="330"/>
      <c r="GS42" s="330"/>
      <c r="HC42" s="330"/>
      <c r="HM42" s="330"/>
      <c r="HW42" s="330"/>
    </row>
    <row r="43" s="3" customFormat="true" x14ac:dyDescent="0.25">
      <c r="A43" s="330"/>
      <c r="K43" s="330"/>
      <c r="U43" s="330"/>
      <c r="AE43" s="330"/>
      <c r="AO43" s="330"/>
      <c r="AY43" s="330"/>
      <c r="AZ43" s="330"/>
      <c r="BA43" s="330"/>
      <c r="BB43" s="330"/>
      <c r="BC43" s="330"/>
      <c r="BD43" s="330"/>
      <c r="BE43" s="330"/>
      <c r="BF43" s="330"/>
      <c r="BI43" s="330"/>
      <c r="BS43" s="330"/>
      <c r="CC43" s="330"/>
      <c r="CM43" s="330"/>
      <c r="CW43" s="330"/>
      <c r="DG43" s="330"/>
      <c r="DQ43" s="330"/>
      <c r="EA43" s="330"/>
      <c r="EK43" s="330"/>
      <c r="EU43" s="330"/>
      <c r="FE43" s="330"/>
      <c r="FO43" s="330"/>
      <c r="FY43" s="330"/>
      <c r="GI43" s="330"/>
      <c r="GS43" s="330"/>
      <c r="HC43" s="330"/>
      <c r="HM43" s="330"/>
      <c r="HW43" s="330"/>
    </row>
    <row r="44" s="3" customFormat="true" x14ac:dyDescent="0.25">
      <c r="A44" s="330"/>
      <c r="K44" s="330"/>
      <c r="U44" s="330"/>
      <c r="AE44" s="330"/>
      <c r="AO44" s="330"/>
      <c r="AY44" s="330"/>
      <c r="AZ44" s="330"/>
      <c r="BA44" s="330"/>
      <c r="BB44" s="330"/>
      <c r="BC44" s="330"/>
      <c r="BD44" s="330"/>
      <c r="BE44" s="330"/>
      <c r="BF44" s="330"/>
      <c r="BI44" s="330"/>
      <c r="BS44" s="330"/>
      <c r="CC44" s="330"/>
      <c r="CM44" s="330"/>
      <c r="CW44" s="330"/>
      <c r="DG44" s="330"/>
      <c r="DQ44" s="330"/>
      <c r="EA44" s="330"/>
      <c r="EK44" s="330"/>
      <c r="EU44" s="330"/>
      <c r="FE44" s="330"/>
      <c r="FO44" s="330"/>
      <c r="FY44" s="330"/>
      <c r="GI44" s="330"/>
      <c r="GS44" s="330"/>
      <c r="HC44" s="330"/>
      <c r="HM44" s="330"/>
      <c r="HW44" s="330"/>
    </row>
    <row r="45" s="3" customFormat="true" x14ac:dyDescent="0.25">
      <c r="A45" s="330"/>
      <c r="K45" s="330"/>
      <c r="U45" s="330"/>
      <c r="AE45" s="330"/>
      <c r="AO45" s="330"/>
      <c r="AY45" s="330"/>
      <c r="AZ45" s="330"/>
      <c r="BA45" s="330"/>
      <c r="BB45" s="330"/>
      <c r="BC45" s="330"/>
      <c r="BD45" s="330"/>
      <c r="BE45" s="330"/>
      <c r="BF45" s="330"/>
      <c r="BI45" s="330"/>
      <c r="BS45" s="330"/>
      <c r="CC45" s="330"/>
      <c r="CM45" s="330"/>
      <c r="CW45" s="330"/>
      <c r="DG45" s="330"/>
      <c r="DQ45" s="330"/>
      <c r="EA45" s="330"/>
      <c r="EK45" s="330"/>
      <c r="EU45" s="330"/>
      <c r="FE45" s="330"/>
      <c r="FO45" s="330"/>
      <c r="FY45" s="330"/>
      <c r="GI45" s="330"/>
      <c r="GS45" s="330"/>
      <c r="HC45" s="330"/>
      <c r="HM45" s="330"/>
      <c r="HW45" s="330"/>
    </row>
    <row r="46" s="3" customFormat="true" x14ac:dyDescent="0.25">
      <c r="A46" s="330"/>
      <c r="K46" s="330"/>
      <c r="U46" s="330"/>
      <c r="AE46" s="330"/>
      <c r="AO46" s="330"/>
      <c r="AY46" s="330"/>
      <c r="AZ46" s="330"/>
      <c r="BA46" s="330"/>
      <c r="BB46" s="330"/>
      <c r="BC46" s="330"/>
      <c r="BD46" s="330"/>
      <c r="BE46" s="330"/>
      <c r="BF46" s="330"/>
      <c r="BI46" s="330"/>
      <c r="BS46" s="330"/>
      <c r="CC46" s="330"/>
      <c r="CM46" s="330"/>
      <c r="CW46" s="330"/>
      <c r="DG46" s="330"/>
      <c r="DQ46" s="330"/>
      <c r="EA46" s="330"/>
      <c r="EK46" s="330"/>
      <c r="EU46" s="330"/>
      <c r="FE46" s="330"/>
      <c r="FO46" s="330"/>
      <c r="FY46" s="330"/>
      <c r="GI46" s="330"/>
      <c r="GS46" s="330"/>
      <c r="HC46" s="330"/>
      <c r="HM46" s="330"/>
      <c r="HW46" s="330"/>
    </row>
    <row r="47" s="3" customFormat="true" x14ac:dyDescent="0.25">
      <c r="A47" s="330"/>
      <c r="K47" s="330"/>
      <c r="U47" s="330"/>
      <c r="AE47" s="330"/>
      <c r="AO47" s="330"/>
      <c r="AY47" s="330"/>
      <c r="AZ47" s="330"/>
      <c r="BA47" s="330"/>
      <c r="BB47" s="330"/>
      <c r="BC47" s="330"/>
      <c r="BD47" s="330"/>
      <c r="BE47" s="330"/>
      <c r="BF47" s="330"/>
      <c r="BI47" s="330"/>
      <c r="BS47" s="330"/>
      <c r="CC47" s="330"/>
      <c r="CM47" s="330"/>
      <c r="CW47" s="330"/>
      <c r="DG47" s="330"/>
      <c r="DQ47" s="330"/>
      <c r="EA47" s="330"/>
      <c r="EK47" s="330"/>
      <c r="EU47" s="330"/>
      <c r="FE47" s="330"/>
      <c r="FO47" s="330"/>
      <c r="FY47" s="330"/>
      <c r="GI47" s="330"/>
      <c r="GS47" s="330"/>
      <c r="HC47" s="330"/>
      <c r="HM47" s="330"/>
      <c r="HW47" s="330"/>
    </row>
    <row r="48" s="3" customFormat="true" x14ac:dyDescent="0.25">
      <c r="A48" s="330"/>
      <c r="K48" s="330"/>
      <c r="U48" s="330"/>
      <c r="AE48" s="330"/>
      <c r="AO48" s="330"/>
      <c r="AY48" s="330"/>
      <c r="AZ48" s="330"/>
      <c r="BA48" s="330"/>
      <c r="BB48" s="330"/>
      <c r="BC48" s="330"/>
      <c r="BD48" s="330"/>
      <c r="BE48" s="330"/>
      <c r="BF48" s="330"/>
      <c r="BI48" s="330"/>
      <c r="BS48" s="330"/>
      <c r="CC48" s="330"/>
      <c r="CM48" s="330"/>
      <c r="CW48" s="330"/>
      <c r="DG48" s="330"/>
      <c r="DQ48" s="330"/>
      <c r="EA48" s="330"/>
      <c r="EK48" s="330"/>
      <c r="EU48" s="330"/>
      <c r="FE48" s="330"/>
      <c r="FO48" s="330"/>
      <c r="FY48" s="330"/>
      <c r="GI48" s="330"/>
      <c r="GS48" s="330"/>
      <c r="HC48" s="330"/>
      <c r="HM48" s="330"/>
      <c r="HW48" s="330"/>
    </row>
    <row r="49" s="3" customFormat="true" x14ac:dyDescent="0.25">
      <c r="A49" s="330"/>
      <c r="K49" s="330"/>
      <c r="U49" s="330"/>
      <c r="AE49" s="330"/>
      <c r="AO49" s="330"/>
      <c r="AY49" s="330"/>
      <c r="AZ49" s="330"/>
      <c r="BA49" s="330"/>
      <c r="BB49" s="330"/>
      <c r="BC49" s="330"/>
      <c r="BD49" s="330"/>
      <c r="BE49" s="330"/>
      <c r="BF49" s="330"/>
      <c r="BI49" s="330"/>
      <c r="BS49" s="330"/>
      <c r="CC49" s="330"/>
      <c r="CM49" s="330"/>
      <c r="CW49" s="330"/>
      <c r="DG49" s="330"/>
      <c r="DQ49" s="330"/>
      <c r="EA49" s="330"/>
      <c r="EK49" s="330"/>
      <c r="EU49" s="330"/>
      <c r="FE49" s="330"/>
      <c r="FO49" s="330"/>
      <c r="FY49" s="330"/>
      <c r="GI49" s="330"/>
      <c r="GS49" s="330"/>
      <c r="HC49" s="330"/>
      <c r="HM49" s="330"/>
      <c r="HW49" s="330"/>
    </row>
    <row r="50" s="3" customFormat="true" x14ac:dyDescent="0.25">
      <c r="A50" s="330"/>
      <c r="K50" s="330"/>
      <c r="U50" s="330"/>
      <c r="AE50" s="330"/>
      <c r="AO50" s="330"/>
      <c r="AY50" s="330"/>
      <c r="AZ50" s="330"/>
      <c r="BA50" s="330"/>
      <c r="BB50" s="330"/>
      <c r="BC50" s="330"/>
      <c r="BD50" s="330"/>
      <c r="BE50" s="330"/>
      <c r="BF50" s="330"/>
      <c r="BI50" s="330"/>
      <c r="BS50" s="330"/>
      <c r="CC50" s="330"/>
      <c r="CM50" s="330"/>
      <c r="CW50" s="330"/>
      <c r="DG50" s="330"/>
      <c r="DQ50" s="330"/>
      <c r="EA50" s="330"/>
      <c r="EK50" s="330"/>
      <c r="EU50" s="330"/>
      <c r="FE50" s="330"/>
      <c r="FO50" s="330"/>
      <c r="FY50" s="330"/>
      <c r="GI50" s="330"/>
      <c r="GS50" s="330"/>
      <c r="HC50" s="330"/>
      <c r="HM50" s="330"/>
      <c r="HW50" s="330"/>
    </row>
    <row r="51" s="3" customFormat="true" x14ac:dyDescent="0.25">
      <c r="A51" s="330"/>
      <c r="K51" s="330"/>
      <c r="U51" s="330"/>
      <c r="AE51" s="330"/>
      <c r="AO51" s="330"/>
      <c r="AY51" s="330"/>
      <c r="AZ51" s="330"/>
      <c r="BA51" s="330"/>
      <c r="BB51" s="330"/>
      <c r="BC51" s="330"/>
      <c r="BD51" s="330"/>
      <c r="BE51" s="330"/>
      <c r="BF51" s="330"/>
      <c r="BI51" s="330"/>
      <c r="BS51" s="330"/>
      <c r="CC51" s="330"/>
      <c r="CM51" s="330"/>
      <c r="CW51" s="330"/>
      <c r="DG51" s="330"/>
      <c r="DQ51" s="330"/>
      <c r="EA51" s="330"/>
      <c r="EK51" s="330"/>
      <c r="EU51" s="330"/>
      <c r="FE51" s="330"/>
      <c r="FO51" s="330"/>
      <c r="FY51" s="330"/>
      <c r="GI51" s="330"/>
      <c r="GS51" s="330"/>
      <c r="HC51" s="330"/>
      <c r="HM51" s="330"/>
      <c r="HW51" s="330"/>
    </row>
    <row r="52" s="3" customFormat="true" x14ac:dyDescent="0.25">
      <c r="A52" s="330"/>
      <c r="K52" s="330"/>
      <c r="U52" s="330"/>
      <c r="AE52" s="330"/>
      <c r="AO52" s="330"/>
      <c r="AY52" s="330"/>
      <c r="AZ52" s="330"/>
      <c r="BA52" s="330"/>
      <c r="BB52" s="330"/>
      <c r="BC52" s="330"/>
      <c r="BD52" s="330"/>
      <c r="BE52" s="330"/>
      <c r="BF52" s="330"/>
      <c r="BI52" s="330"/>
      <c r="BS52" s="330"/>
      <c r="CC52" s="330"/>
      <c r="CM52" s="330"/>
      <c r="CW52" s="330"/>
      <c r="DG52" s="330"/>
      <c r="DQ52" s="330"/>
      <c r="EA52" s="330"/>
      <c r="EK52" s="330"/>
      <c r="EU52" s="330"/>
      <c r="FE52" s="330"/>
      <c r="FO52" s="330"/>
      <c r="FY52" s="330"/>
      <c r="GI52" s="330"/>
      <c r="GS52" s="330"/>
      <c r="HC52" s="330"/>
      <c r="HM52" s="330"/>
      <c r="HW52" s="330"/>
    </row>
    <row r="53" s="3" customFormat="true" x14ac:dyDescent="0.25">
      <c r="A53" s="330"/>
      <c r="K53" s="330"/>
      <c r="U53" s="330"/>
      <c r="AE53" s="330"/>
      <c r="AO53" s="330"/>
      <c r="AY53" s="330"/>
      <c r="AZ53" s="330"/>
      <c r="BA53" s="330"/>
      <c r="BB53" s="330"/>
      <c r="BC53" s="330"/>
      <c r="BD53" s="330"/>
      <c r="BE53" s="330"/>
      <c r="BF53" s="330"/>
      <c r="BI53" s="330"/>
      <c r="BS53" s="330"/>
      <c r="CC53" s="330"/>
      <c r="CM53" s="330"/>
      <c r="CW53" s="330"/>
      <c r="DG53" s="330"/>
      <c r="DQ53" s="330"/>
      <c r="EA53" s="330"/>
      <c r="EK53" s="330"/>
      <c r="EU53" s="330"/>
      <c r="FE53" s="330"/>
      <c r="FO53" s="330"/>
      <c r="FY53" s="330"/>
      <c r="GI53" s="330"/>
      <c r="GS53" s="330"/>
      <c r="HC53" s="330"/>
      <c r="HM53" s="330"/>
      <c r="HW53" s="330"/>
    </row>
    <row r="54" s="3" customFormat="true" x14ac:dyDescent="0.25">
      <c r="A54" s="330"/>
      <c r="K54" s="330"/>
      <c r="U54" s="330"/>
      <c r="AE54" s="330"/>
      <c r="AO54" s="330"/>
      <c r="AY54" s="330"/>
      <c r="AZ54" s="330"/>
      <c r="BA54" s="330"/>
      <c r="BB54" s="330"/>
      <c r="BC54" s="330"/>
      <c r="BD54" s="330"/>
      <c r="BE54" s="330"/>
      <c r="BF54" s="330"/>
      <c r="BI54" s="330"/>
      <c r="BS54" s="330"/>
      <c r="CC54" s="330"/>
      <c r="CM54" s="330"/>
      <c r="CW54" s="330"/>
      <c r="DG54" s="330"/>
      <c r="DQ54" s="330"/>
      <c r="EA54" s="330"/>
      <c r="EK54" s="330"/>
      <c r="EU54" s="330"/>
      <c r="FE54" s="330"/>
      <c r="FO54" s="330"/>
      <c r="FY54" s="330"/>
      <c r="GI54" s="330"/>
      <c r="GS54" s="330"/>
      <c r="HC54" s="330"/>
      <c r="HM54" s="330"/>
      <c r="HW54" s="330"/>
    </row>
    <row r="55" s="3" customFormat="true" x14ac:dyDescent="0.25">
      <c r="A55" s="330"/>
      <c r="K55" s="330"/>
      <c r="U55" s="330"/>
      <c r="AE55" s="330"/>
      <c r="AO55" s="330"/>
      <c r="AY55" s="330"/>
      <c r="AZ55" s="330"/>
      <c r="BA55" s="330"/>
      <c r="BB55" s="330"/>
      <c r="BC55" s="330"/>
      <c r="BD55" s="330"/>
      <c r="BE55" s="330"/>
      <c r="BF55" s="330"/>
      <c r="BI55" s="330"/>
      <c r="BS55" s="330"/>
      <c r="CC55" s="330"/>
      <c r="CM55" s="330"/>
      <c r="CW55" s="330"/>
      <c r="DG55" s="330"/>
      <c r="DQ55" s="330"/>
      <c r="EA55" s="330"/>
      <c r="EK55" s="330"/>
      <c r="EU55" s="330"/>
      <c r="FE55" s="330"/>
      <c r="FO55" s="330"/>
      <c r="FY55" s="330"/>
      <c r="GI55" s="330"/>
      <c r="GS55" s="330"/>
      <c r="HC55" s="330"/>
      <c r="HM55" s="330"/>
      <c r="HW55" s="330"/>
    </row>
    <row r="56" s="3" customFormat="true" x14ac:dyDescent="0.25">
      <c r="A56" s="330"/>
      <c r="K56" s="330"/>
      <c r="U56" s="330"/>
      <c r="AE56" s="330"/>
      <c r="AO56" s="330"/>
      <c r="AY56" s="330"/>
      <c r="AZ56" s="330"/>
      <c r="BA56" s="330"/>
      <c r="BB56" s="330"/>
      <c r="BC56" s="330"/>
      <c r="BD56" s="330"/>
      <c r="BE56" s="330"/>
      <c r="BF56" s="330"/>
      <c r="BI56" s="330"/>
      <c r="BS56" s="330"/>
      <c r="CC56" s="330"/>
      <c r="CM56" s="330"/>
      <c r="CW56" s="330"/>
      <c r="DG56" s="330"/>
      <c r="DQ56" s="330"/>
      <c r="EA56" s="330"/>
      <c r="EK56" s="330"/>
      <c r="EU56" s="330"/>
      <c r="FE56" s="330"/>
      <c r="FO56" s="330"/>
      <c r="FY56" s="330"/>
      <c r="GI56" s="330"/>
      <c r="GS56" s="330"/>
      <c r="HC56" s="330"/>
      <c r="HM56" s="330"/>
      <c r="HW56" s="330"/>
    </row>
    <row r="57" s="3" customFormat="true" x14ac:dyDescent="0.25">
      <c r="A57" s="330"/>
      <c r="K57" s="330"/>
      <c r="U57" s="330"/>
      <c r="AE57" s="330"/>
      <c r="AO57" s="330"/>
      <c r="AY57" s="330"/>
      <c r="AZ57" s="330"/>
      <c r="BA57" s="330"/>
      <c r="BB57" s="330"/>
      <c r="BC57" s="330"/>
      <c r="BD57" s="330"/>
      <c r="BE57" s="330"/>
      <c r="BF57" s="330"/>
      <c r="BI57" s="330"/>
      <c r="BS57" s="330"/>
      <c r="CC57" s="330"/>
      <c r="CM57" s="330"/>
      <c r="CW57" s="330"/>
      <c r="DG57" s="330"/>
      <c r="DQ57" s="330"/>
      <c r="EA57" s="330"/>
      <c r="EK57" s="330"/>
      <c r="EU57" s="330"/>
      <c r="FE57" s="330"/>
      <c r="FO57" s="330"/>
      <c r="FY57" s="330"/>
      <c r="GI57" s="330"/>
      <c r="GS57" s="330"/>
      <c r="HC57" s="330"/>
      <c r="HM57" s="330"/>
      <c r="HW57" s="330"/>
    </row>
    <row r="58" s="3" customFormat="true" x14ac:dyDescent="0.25">
      <c r="A58" s="330"/>
      <c r="K58" s="330"/>
      <c r="U58" s="330"/>
      <c r="AE58" s="330"/>
      <c r="AO58" s="330"/>
      <c r="AY58" s="330"/>
      <c r="AZ58" s="330"/>
      <c r="BA58" s="330"/>
      <c r="BB58" s="330"/>
      <c r="BC58" s="330"/>
      <c r="BD58" s="330"/>
      <c r="BE58" s="330"/>
      <c r="BF58" s="330"/>
      <c r="BI58" s="330"/>
      <c r="BS58" s="330"/>
      <c r="CC58" s="330"/>
      <c r="CM58" s="330"/>
      <c r="CW58" s="330"/>
      <c r="DG58" s="330"/>
      <c r="DQ58" s="330"/>
      <c r="EA58" s="330"/>
      <c r="EK58" s="330"/>
      <c r="EU58" s="330"/>
      <c r="FE58" s="330"/>
      <c r="FO58" s="330"/>
      <c r="FY58" s="330"/>
      <c r="GI58" s="330"/>
      <c r="GS58" s="330"/>
      <c r="HC58" s="330"/>
      <c r="HM58" s="330"/>
      <c r="HW58" s="330"/>
    </row>
    <row r="59" s="3" customFormat="true" x14ac:dyDescent="0.25">
      <c r="A59" s="330"/>
      <c r="K59" s="330"/>
      <c r="U59" s="330"/>
      <c r="AE59" s="330"/>
      <c r="AO59" s="330"/>
      <c r="AY59" s="330"/>
      <c r="AZ59" s="330"/>
      <c r="BA59" s="330"/>
      <c r="BB59" s="330"/>
      <c r="BC59" s="330"/>
      <c r="BD59" s="330"/>
      <c r="BE59" s="330"/>
      <c r="BF59" s="330"/>
      <c r="BI59" s="330"/>
      <c r="BS59" s="330"/>
      <c r="CC59" s="330"/>
      <c r="CM59" s="330"/>
      <c r="CW59" s="330"/>
      <c r="DG59" s="330"/>
      <c r="DQ59" s="330"/>
      <c r="EA59" s="330"/>
      <c r="EK59" s="330"/>
      <c r="EU59" s="330"/>
      <c r="FE59" s="330"/>
      <c r="FO59" s="330"/>
      <c r="FY59" s="330"/>
      <c r="GI59" s="330"/>
      <c r="GS59" s="330"/>
      <c r="HC59" s="330"/>
      <c r="HM59" s="330"/>
      <c r="HW59" s="330"/>
    </row>
    <row r="60" s="3" customFormat="true" x14ac:dyDescent="0.25">
      <c r="A60" s="330"/>
      <c r="K60" s="330"/>
      <c r="U60" s="330"/>
      <c r="AE60" s="330"/>
      <c r="AO60" s="330"/>
      <c r="AY60" s="330"/>
      <c r="AZ60" s="330"/>
      <c r="BA60" s="330"/>
      <c r="BB60" s="330"/>
      <c r="BC60" s="330"/>
      <c r="BD60" s="330"/>
      <c r="BE60" s="330"/>
      <c r="BF60" s="330"/>
      <c r="BI60" s="330"/>
      <c r="BS60" s="330"/>
      <c r="CC60" s="330"/>
      <c r="CM60" s="330"/>
      <c r="CW60" s="330"/>
      <c r="DG60" s="330"/>
      <c r="DQ60" s="330"/>
      <c r="EA60" s="330"/>
      <c r="EK60" s="330"/>
      <c r="EU60" s="330"/>
      <c r="FE60" s="330"/>
      <c r="FO60" s="330"/>
      <c r="FY60" s="330"/>
      <c r="GI60" s="330"/>
      <c r="GS60" s="330"/>
      <c r="HC60" s="330"/>
      <c r="HM60" s="330"/>
      <c r="HW60" s="330"/>
    </row>
    <row r="61" s="3" customFormat="true" x14ac:dyDescent="0.25">
      <c r="A61" s="330"/>
      <c r="K61" s="330"/>
      <c r="U61" s="330"/>
      <c r="AE61" s="330"/>
      <c r="AO61" s="330"/>
      <c r="AY61" s="330"/>
      <c r="AZ61" s="330"/>
      <c r="BA61" s="330"/>
      <c r="BB61" s="330"/>
      <c r="BC61" s="330"/>
      <c r="BD61" s="330"/>
      <c r="BE61" s="330"/>
      <c r="BF61" s="330"/>
      <c r="BI61" s="330"/>
      <c r="BS61" s="330"/>
      <c r="CC61" s="330"/>
      <c r="CM61" s="330"/>
      <c r="CW61" s="330"/>
      <c r="DG61" s="330"/>
      <c r="DQ61" s="330"/>
      <c r="EA61" s="330"/>
      <c r="EK61" s="330"/>
      <c r="EU61" s="330"/>
      <c r="FE61" s="330"/>
      <c r="FO61" s="330"/>
      <c r="FY61" s="330"/>
      <c r="GI61" s="330"/>
      <c r="GS61" s="330"/>
      <c r="HC61" s="330"/>
      <c r="HM61" s="330"/>
      <c r="HW61" s="330"/>
    </row>
    <row r="62" s="3" customFormat="true" x14ac:dyDescent="0.25">
      <c r="A62" s="330"/>
      <c r="K62" s="330"/>
      <c r="U62" s="330"/>
      <c r="AE62" s="330"/>
      <c r="AO62" s="330"/>
      <c r="AY62" s="330"/>
      <c r="AZ62" s="330"/>
      <c r="BA62" s="330"/>
      <c r="BB62" s="330"/>
      <c r="BC62" s="330"/>
      <c r="BD62" s="330"/>
      <c r="BE62" s="330"/>
      <c r="BF62" s="330"/>
      <c r="BI62" s="330"/>
      <c r="BS62" s="330"/>
      <c r="CC62" s="330"/>
      <c r="CM62" s="330"/>
      <c r="CW62" s="330"/>
      <c r="DG62" s="330"/>
      <c r="DQ62" s="330"/>
      <c r="EA62" s="330"/>
      <c r="EK62" s="330"/>
      <c r="EU62" s="330"/>
      <c r="FE62" s="330"/>
      <c r="FO62" s="330"/>
      <c r="FY62" s="330"/>
      <c r="GI62" s="330"/>
      <c r="GS62" s="330"/>
      <c r="HC62" s="330"/>
      <c r="HM62" s="330"/>
      <c r="HW62" s="330"/>
    </row>
    <row r="63" s="3" customFormat="true" x14ac:dyDescent="0.25">
      <c r="A63" s="330"/>
      <c r="K63" s="330"/>
      <c r="U63" s="330"/>
      <c r="AE63" s="330"/>
      <c r="AO63" s="330"/>
      <c r="AY63" s="330"/>
      <c r="AZ63" s="330"/>
      <c r="BA63" s="330"/>
      <c r="BB63" s="330"/>
      <c r="BC63" s="330"/>
      <c r="BD63" s="330"/>
      <c r="BE63" s="330"/>
      <c r="BF63" s="330"/>
      <c r="BI63" s="330"/>
      <c r="BS63" s="330"/>
      <c r="CC63" s="330"/>
      <c r="CM63" s="330"/>
      <c r="CW63" s="330"/>
      <c r="DG63" s="330"/>
      <c r="DQ63" s="330"/>
      <c r="EA63" s="330"/>
      <c r="EK63" s="330"/>
      <c r="EU63" s="330"/>
      <c r="FE63" s="330"/>
      <c r="FO63" s="330"/>
      <c r="FY63" s="330"/>
      <c r="GI63" s="330"/>
      <c r="GS63" s="330"/>
      <c r="HC63" s="330"/>
      <c r="HM63" s="330"/>
      <c r="HW63" s="330"/>
    </row>
    <row r="64" s="3" customFormat="true" x14ac:dyDescent="0.25">
      <c r="A64" s="330"/>
      <c r="K64" s="330"/>
      <c r="U64" s="330"/>
      <c r="AE64" s="330"/>
      <c r="AO64" s="330"/>
      <c r="AY64" s="330"/>
      <c r="AZ64" s="330"/>
      <c r="BA64" s="330"/>
      <c r="BB64" s="330"/>
      <c r="BC64" s="330"/>
      <c r="BD64" s="330"/>
      <c r="BE64" s="330"/>
      <c r="BF64" s="330"/>
      <c r="BI64" s="330"/>
      <c r="BS64" s="330"/>
      <c r="CC64" s="330"/>
      <c r="CM64" s="330"/>
      <c r="CW64" s="330"/>
      <c r="DG64" s="330"/>
      <c r="DQ64" s="330"/>
      <c r="EA64" s="330"/>
      <c r="EK64" s="330"/>
      <c r="EU64" s="330"/>
      <c r="FE64" s="330"/>
      <c r="FO64" s="330"/>
      <c r="FY64" s="330"/>
      <c r="GI64" s="330"/>
      <c r="GS64" s="330"/>
      <c r="HC64" s="330"/>
      <c r="HM64" s="330"/>
      <c r="HW64" s="330"/>
    </row>
    <row r="65" s="3" customFormat="true" x14ac:dyDescent="0.25">
      <c r="A65" s="330"/>
      <c r="K65" s="330"/>
      <c r="U65" s="330"/>
      <c r="AE65" s="330"/>
      <c r="AO65" s="330"/>
      <c r="AY65" s="330"/>
      <c r="AZ65" s="330"/>
      <c r="BA65" s="330"/>
      <c r="BB65" s="330"/>
      <c r="BC65" s="330"/>
      <c r="BD65" s="330"/>
      <c r="BE65" s="330"/>
      <c r="BF65" s="330"/>
      <c r="BI65" s="330"/>
      <c r="BS65" s="330"/>
      <c r="CC65" s="330"/>
      <c r="CM65" s="330"/>
      <c r="CW65" s="330"/>
      <c r="DG65" s="330"/>
      <c r="DQ65" s="330"/>
      <c r="EA65" s="330"/>
      <c r="EK65" s="330"/>
      <c r="EU65" s="330"/>
      <c r="FE65" s="330"/>
      <c r="FO65" s="330"/>
      <c r="FY65" s="330"/>
      <c r="GI65" s="330"/>
      <c r="GS65" s="330"/>
      <c r="HC65" s="330"/>
      <c r="HM65" s="330"/>
      <c r="HW65" s="330"/>
    </row>
    <row r="66" s="3" customFormat="true" x14ac:dyDescent="0.25">
      <c r="A66" s="330"/>
      <c r="K66" s="330"/>
      <c r="U66" s="330"/>
      <c r="AE66" s="330"/>
      <c r="AO66" s="330"/>
      <c r="AY66" s="330"/>
      <c r="AZ66" s="330"/>
      <c r="BA66" s="330"/>
      <c r="BB66" s="330"/>
      <c r="BC66" s="330"/>
      <c r="BD66" s="330"/>
      <c r="BE66" s="330"/>
      <c r="BF66" s="330"/>
      <c r="BI66" s="330"/>
      <c r="BS66" s="330"/>
      <c r="CC66" s="330"/>
      <c r="CM66" s="330"/>
      <c r="CW66" s="330"/>
      <c r="DG66" s="330"/>
      <c r="DQ66" s="330"/>
      <c r="EA66" s="330"/>
      <c r="EK66" s="330"/>
      <c r="EU66" s="330"/>
      <c r="FE66" s="330"/>
      <c r="FO66" s="330"/>
      <c r="FY66" s="330"/>
      <c r="GI66" s="330"/>
      <c r="GS66" s="330"/>
      <c r="HC66" s="330"/>
      <c r="HM66" s="330"/>
      <c r="HW66" s="330"/>
    </row>
    <row r="67" s="3" customFormat="true" x14ac:dyDescent="0.25">
      <c r="A67" s="330"/>
      <c r="K67" s="330"/>
      <c r="U67" s="330"/>
      <c r="AE67" s="330"/>
      <c r="AO67" s="330"/>
      <c r="AY67" s="330"/>
      <c r="AZ67" s="330"/>
      <c r="BA67" s="330"/>
      <c r="BB67" s="330"/>
      <c r="BC67" s="330"/>
      <c r="BD67" s="330"/>
      <c r="BE67" s="330"/>
      <c r="BF67" s="330"/>
      <c r="BI67" s="330"/>
      <c r="BS67" s="330"/>
      <c r="CC67" s="330"/>
      <c r="CM67" s="330"/>
      <c r="CW67" s="330"/>
      <c r="DG67" s="330"/>
      <c r="DQ67" s="330"/>
      <c r="EA67" s="330"/>
      <c r="EK67" s="330"/>
      <c r="EU67" s="330"/>
      <c r="FE67" s="330"/>
      <c r="FO67" s="330"/>
      <c r="FY67" s="330"/>
      <c r="GI67" s="330"/>
      <c r="GS67" s="330"/>
      <c r="HC67" s="330"/>
      <c r="HM67" s="330"/>
      <c r="HW67" s="330"/>
    </row>
    <row r="68" s="3" customFormat="true" x14ac:dyDescent="0.25">
      <c r="A68" s="330"/>
      <c r="K68" s="330"/>
      <c r="U68" s="330"/>
      <c r="AE68" s="330"/>
      <c r="AO68" s="330"/>
      <c r="AY68" s="330"/>
      <c r="AZ68" s="330"/>
      <c r="BA68" s="330"/>
      <c r="BB68" s="330"/>
      <c r="BC68" s="330"/>
      <c r="BD68" s="330"/>
      <c r="BE68" s="330"/>
      <c r="BF68" s="330"/>
      <c r="BI68" s="330"/>
      <c r="BS68" s="330"/>
      <c r="CC68" s="330"/>
      <c r="CM68" s="330"/>
      <c r="CW68" s="330"/>
      <c r="DG68" s="330"/>
      <c r="DQ68" s="330"/>
      <c r="EA68" s="330"/>
      <c r="EK68" s="330"/>
      <c r="EU68" s="330"/>
      <c r="FE68" s="330"/>
      <c r="FO68" s="330"/>
      <c r="FY68" s="330"/>
      <c r="GI68" s="330"/>
      <c r="GS68" s="330"/>
      <c r="HC68" s="330"/>
      <c r="HM68" s="330"/>
      <c r="HW68" s="330"/>
    </row>
    <row r="69" s="3" customFormat="true" x14ac:dyDescent="0.25">
      <c r="A69" s="330"/>
      <c r="K69" s="330"/>
      <c r="U69" s="330"/>
      <c r="AE69" s="330"/>
      <c r="AO69" s="330"/>
      <c r="AY69" s="330"/>
      <c r="AZ69" s="330"/>
      <c r="BA69" s="330"/>
      <c r="BB69" s="330"/>
      <c r="BC69" s="330"/>
      <c r="BD69" s="330"/>
      <c r="BE69" s="330"/>
      <c r="BF69" s="330"/>
      <c r="BI69" s="330"/>
      <c r="BS69" s="330"/>
      <c r="CC69" s="330"/>
      <c r="CM69" s="330"/>
      <c r="CW69" s="330"/>
      <c r="DG69" s="330"/>
      <c r="DQ69" s="330"/>
      <c r="EA69" s="330"/>
      <c r="EK69" s="330"/>
      <c r="EU69" s="330"/>
      <c r="FE69" s="330"/>
      <c r="FO69" s="330"/>
      <c r="FY69" s="330"/>
      <c r="GI69" s="330"/>
      <c r="GS69" s="330"/>
      <c r="HC69" s="330"/>
      <c r="HM69" s="330"/>
      <c r="HW69" s="330"/>
    </row>
    <row r="70" s="3" customFormat="true" x14ac:dyDescent="0.25">
      <c r="A70" s="330"/>
      <c r="K70" s="330"/>
      <c r="U70" s="330"/>
      <c r="AE70" s="330"/>
      <c r="AO70" s="330"/>
      <c r="AY70" s="330"/>
      <c r="AZ70" s="330"/>
      <c r="BA70" s="330"/>
      <c r="BB70" s="330"/>
      <c r="BC70" s="330"/>
      <c r="BD70" s="330"/>
      <c r="BE70" s="330"/>
      <c r="BF70" s="330"/>
      <c r="BI70" s="330"/>
      <c r="BS70" s="330"/>
      <c r="CC70" s="330"/>
      <c r="CM70" s="330"/>
      <c r="CW70" s="330"/>
      <c r="DG70" s="330"/>
      <c r="DQ70" s="330"/>
      <c r="EA70" s="330"/>
      <c r="EK70" s="330"/>
      <c r="EU70" s="330"/>
      <c r="FE70" s="330"/>
      <c r="FO70" s="330"/>
      <c r="FY70" s="330"/>
      <c r="GI70" s="330"/>
      <c r="GS70" s="330"/>
      <c r="HC70" s="330"/>
      <c r="HM70" s="330"/>
      <c r="HW70" s="330"/>
    </row>
    <row r="71" s="3" customFormat="true" x14ac:dyDescent="0.25">
      <c r="A71" s="330"/>
      <c r="K71" s="330"/>
      <c r="U71" s="330"/>
      <c r="AE71" s="330"/>
      <c r="AO71" s="330"/>
      <c r="AY71" s="330"/>
      <c r="AZ71" s="330"/>
      <c r="BA71" s="330"/>
      <c r="BB71" s="330"/>
      <c r="BC71" s="330"/>
      <c r="BD71" s="330"/>
      <c r="BE71" s="330"/>
      <c r="BF71" s="330"/>
      <c r="BI71" s="330"/>
      <c r="BS71" s="330"/>
      <c r="CC71" s="330"/>
      <c r="CM71" s="330"/>
      <c r="CW71" s="330"/>
      <c r="DG71" s="330"/>
      <c r="DQ71" s="330"/>
      <c r="EA71" s="330"/>
      <c r="EK71" s="330"/>
      <c r="EU71" s="330"/>
      <c r="FE71" s="330"/>
      <c r="FO71" s="330"/>
      <c r="FY71" s="330"/>
      <c r="GI71" s="330"/>
      <c r="GS71" s="330"/>
      <c r="HC71" s="330"/>
      <c r="HM71" s="330"/>
      <c r="HW71" s="330"/>
    </row>
    <row r="72" s="3" customFormat="true" x14ac:dyDescent="0.25">
      <c r="A72" s="330"/>
      <c r="K72" s="330"/>
      <c r="U72" s="330"/>
      <c r="AE72" s="330"/>
      <c r="AO72" s="330"/>
      <c r="AY72" s="330"/>
      <c r="AZ72" s="330"/>
      <c r="BA72" s="330"/>
      <c r="BB72" s="330"/>
      <c r="BC72" s="330"/>
      <c r="BD72" s="330"/>
      <c r="BE72" s="330"/>
      <c r="BF72" s="330"/>
      <c r="BI72" s="330"/>
      <c r="BS72" s="330"/>
      <c r="CC72" s="330"/>
      <c r="CM72" s="330"/>
      <c r="CW72" s="330"/>
      <c r="DG72" s="330"/>
      <c r="DQ72" s="330"/>
      <c r="EA72" s="330"/>
      <c r="EK72" s="330"/>
      <c r="EU72" s="330"/>
      <c r="FE72" s="330"/>
      <c r="FO72" s="330"/>
      <c r="FY72" s="330"/>
      <c r="GI72" s="330"/>
      <c r="GS72" s="330"/>
      <c r="HC72" s="330"/>
      <c r="HM72" s="330"/>
      <c r="HW72" s="330"/>
    </row>
    <row r="73" s="3" customFormat="true" x14ac:dyDescent="0.25">
      <c r="A73" s="330"/>
      <c r="K73" s="330"/>
      <c r="U73" s="330"/>
      <c r="AE73" s="330"/>
      <c r="AO73" s="330"/>
      <c r="AY73" s="330"/>
      <c r="AZ73" s="330"/>
      <c r="BA73" s="330"/>
      <c r="BB73" s="330"/>
      <c r="BC73" s="330"/>
      <c r="BD73" s="330"/>
      <c r="BE73" s="330"/>
      <c r="BF73" s="330"/>
      <c r="BI73" s="330"/>
      <c r="BS73" s="330"/>
      <c r="CC73" s="330"/>
      <c r="CM73" s="330"/>
      <c r="CW73" s="330"/>
      <c r="DG73" s="330"/>
      <c r="DQ73" s="330"/>
      <c r="EA73" s="330"/>
      <c r="EK73" s="330"/>
      <c r="EU73" s="330"/>
      <c r="FE73" s="330"/>
      <c r="FO73" s="330"/>
      <c r="FY73" s="330"/>
      <c r="GI73" s="330"/>
      <c r="GS73" s="330"/>
      <c r="HC73" s="330"/>
      <c r="HM73" s="330"/>
      <c r="HW73" s="330"/>
    </row>
    <row r="74" s="3" customFormat="true" x14ac:dyDescent="0.25">
      <c r="A74" s="330"/>
      <c r="K74" s="330"/>
      <c r="U74" s="330"/>
      <c r="AE74" s="330"/>
      <c r="AO74" s="330"/>
      <c r="AY74" s="330"/>
      <c r="AZ74" s="330"/>
      <c r="BA74" s="330"/>
      <c r="BB74" s="330"/>
      <c r="BC74" s="330"/>
      <c r="BD74" s="330"/>
      <c r="BE74" s="330"/>
      <c r="BF74" s="330"/>
      <c r="BI74" s="330"/>
      <c r="BS74" s="330"/>
      <c r="CC74" s="330"/>
      <c r="CM74" s="330"/>
      <c r="CW74" s="330"/>
      <c r="DG74" s="330"/>
      <c r="DQ74" s="330"/>
      <c r="EA74" s="330"/>
      <c r="EK74" s="330"/>
      <c r="EU74" s="330"/>
      <c r="FE74" s="330"/>
      <c r="FO74" s="330"/>
      <c r="FY74" s="330"/>
      <c r="GI74" s="330"/>
      <c r="GS74" s="330"/>
      <c r="HC74" s="330"/>
      <c r="HM74" s="330"/>
      <c r="HW74" s="330"/>
    </row>
    <row r="75" s="3" customFormat="true" x14ac:dyDescent="0.25">
      <c r="A75" s="330"/>
      <c r="K75" s="330"/>
      <c r="U75" s="330"/>
      <c r="AE75" s="330"/>
      <c r="AO75" s="330"/>
      <c r="AY75" s="330"/>
      <c r="AZ75" s="330"/>
      <c r="BA75" s="330"/>
      <c r="BB75" s="330"/>
      <c r="BC75" s="330"/>
      <c r="BD75" s="330"/>
      <c r="BE75" s="330"/>
      <c r="BF75" s="330"/>
      <c r="BI75" s="330"/>
      <c r="BS75" s="330"/>
      <c r="CC75" s="330"/>
      <c r="CM75" s="330"/>
      <c r="CW75" s="330"/>
      <c r="DG75" s="330"/>
      <c r="DQ75" s="330"/>
      <c r="EA75" s="330"/>
      <c r="EK75" s="330"/>
      <c r="EU75" s="330"/>
      <c r="FE75" s="330"/>
      <c r="FO75" s="330"/>
      <c r="FY75" s="330"/>
      <c r="GI75" s="330"/>
      <c r="GS75" s="330"/>
      <c r="HC75" s="330"/>
      <c r="HM75" s="330"/>
      <c r="HW75" s="330"/>
    </row>
    <row r="76" s="3" customFormat="true" x14ac:dyDescent="0.25">
      <c r="A76" s="330"/>
      <c r="K76" s="330"/>
      <c r="U76" s="330"/>
      <c r="AE76" s="330"/>
      <c r="AO76" s="330"/>
      <c r="AY76" s="330"/>
      <c r="AZ76" s="330"/>
      <c r="BA76" s="330"/>
      <c r="BB76" s="330"/>
      <c r="BC76" s="330"/>
      <c r="BD76" s="330"/>
      <c r="BE76" s="330"/>
      <c r="BF76" s="330"/>
      <c r="BI76" s="330"/>
      <c r="BS76" s="330"/>
      <c r="CC76" s="330"/>
      <c r="CM76" s="330"/>
      <c r="CW76" s="330"/>
      <c r="DG76" s="330"/>
      <c r="DQ76" s="330"/>
      <c r="EA76" s="330"/>
      <c r="EK76" s="330"/>
      <c r="EU76" s="330"/>
      <c r="FE76" s="330"/>
      <c r="FO76" s="330"/>
      <c r="FY76" s="330"/>
      <c r="GI76" s="330"/>
      <c r="GS76" s="330"/>
      <c r="HC76" s="330"/>
      <c r="HM76" s="330"/>
      <c r="HW76" s="330"/>
    </row>
    <row r="77" s="3" customFormat="true" x14ac:dyDescent="0.25">
      <c r="A77" s="330"/>
      <c r="K77" s="330"/>
      <c r="U77" s="330"/>
      <c r="AE77" s="330"/>
      <c r="AO77" s="330"/>
      <c r="AY77" s="330"/>
      <c r="AZ77" s="330"/>
      <c r="BA77" s="330"/>
      <c r="BB77" s="330"/>
      <c r="BC77" s="330"/>
      <c r="BD77" s="330"/>
      <c r="BE77" s="330"/>
      <c r="BF77" s="330"/>
      <c r="BI77" s="330"/>
      <c r="BS77" s="330"/>
      <c r="CC77" s="330"/>
      <c r="CM77" s="330"/>
      <c r="CW77" s="330"/>
      <c r="DG77" s="330"/>
      <c r="DQ77" s="330"/>
      <c r="EA77" s="330"/>
      <c r="EK77" s="330"/>
      <c r="EU77" s="330"/>
      <c r="FE77" s="330"/>
      <c r="FO77" s="330"/>
      <c r="FY77" s="330"/>
      <c r="GI77" s="330"/>
      <c r="GS77" s="330"/>
      <c r="HC77" s="330"/>
      <c r="HM77" s="330"/>
      <c r="HW77" s="330"/>
    </row>
    <row r="78" s="3" customFormat="true" x14ac:dyDescent="0.25">
      <c r="A78" s="330"/>
      <c r="K78" s="330"/>
      <c r="U78" s="330"/>
      <c r="AE78" s="330"/>
      <c r="AO78" s="330"/>
      <c r="AY78" s="330"/>
      <c r="AZ78" s="330"/>
      <c r="BA78" s="330"/>
      <c r="BB78" s="330"/>
      <c r="BC78" s="330"/>
      <c r="BD78" s="330"/>
      <c r="BE78" s="330"/>
      <c r="BF78" s="330"/>
      <c r="BI78" s="330"/>
      <c r="BS78" s="330"/>
      <c r="CC78" s="330"/>
      <c r="CM78" s="330"/>
      <c r="CW78" s="330"/>
      <c r="DG78" s="330"/>
      <c r="DQ78" s="330"/>
      <c r="EA78" s="330"/>
      <c r="EK78" s="330"/>
      <c r="EU78" s="330"/>
      <c r="FE78" s="330"/>
      <c r="FO78" s="330"/>
      <c r="FY78" s="330"/>
      <c r="GI78" s="330"/>
      <c r="GS78" s="330"/>
      <c r="HC78" s="330"/>
      <c r="HM78" s="330"/>
      <c r="HW78" s="330"/>
    </row>
    <row r="79" s="3" customFormat="true" x14ac:dyDescent="0.25">
      <c r="A79" s="330"/>
      <c r="K79" s="330"/>
      <c r="U79" s="330"/>
      <c r="AE79" s="330"/>
      <c r="AO79" s="330"/>
      <c r="AY79" s="330"/>
      <c r="AZ79" s="330"/>
      <c r="BA79" s="330"/>
      <c r="BB79" s="330"/>
      <c r="BC79" s="330"/>
      <c r="BD79" s="330"/>
      <c r="BE79" s="330"/>
      <c r="BF79" s="330"/>
      <c r="BI79" s="330"/>
      <c r="BS79" s="330"/>
      <c r="CC79" s="330"/>
      <c r="CM79" s="330"/>
      <c r="CW79" s="330"/>
      <c r="DG79" s="330"/>
      <c r="DQ79" s="330"/>
      <c r="EA79" s="330"/>
      <c r="EK79" s="330"/>
      <c r="EU79" s="330"/>
      <c r="FE79" s="330"/>
      <c r="FO79" s="330"/>
      <c r="FY79" s="330"/>
      <c r="GI79" s="330"/>
      <c r="GS79" s="330"/>
      <c r="HC79" s="330"/>
      <c r="HM79" s="330"/>
      <c r="HW79" s="330"/>
    </row>
    <row r="80" s="3" customFormat="true" x14ac:dyDescent="0.25">
      <c r="A80" s="330"/>
      <c r="K80" s="330"/>
      <c r="U80" s="330"/>
      <c r="AE80" s="330"/>
      <c r="AO80" s="330"/>
      <c r="AY80" s="330"/>
      <c r="AZ80" s="330"/>
      <c r="BA80" s="330"/>
      <c r="BB80" s="330"/>
      <c r="BC80" s="330"/>
      <c r="BD80" s="330"/>
      <c r="BE80" s="330"/>
      <c r="BF80" s="330"/>
      <c r="BI80" s="330"/>
      <c r="BS80" s="330"/>
      <c r="CC80" s="330"/>
      <c r="CM80" s="330"/>
      <c r="CW80" s="330"/>
      <c r="DG80" s="330"/>
      <c r="DQ80" s="330"/>
      <c r="EA80" s="330"/>
      <c r="EK80" s="330"/>
      <c r="EU80" s="330"/>
      <c r="FE80" s="330"/>
      <c r="FO80" s="330"/>
      <c r="FY80" s="330"/>
      <c r="GI80" s="330"/>
      <c r="GS80" s="330"/>
      <c r="HC80" s="330"/>
      <c r="HM80" s="330"/>
      <c r="HW80" s="330"/>
    </row>
    <row r="81" s="3" customFormat="true" x14ac:dyDescent="0.25">
      <c r="A81" s="330"/>
      <c r="K81" s="330"/>
      <c r="U81" s="330"/>
      <c r="AE81" s="330"/>
      <c r="AO81" s="330"/>
      <c r="AY81" s="330"/>
      <c r="AZ81" s="330"/>
      <c r="BA81" s="330"/>
      <c r="BB81" s="330"/>
      <c r="BC81" s="330"/>
      <c r="BD81" s="330"/>
      <c r="BE81" s="330"/>
      <c r="BF81" s="330"/>
      <c r="BI81" s="330"/>
      <c r="BS81" s="330"/>
      <c r="CC81" s="330"/>
      <c r="CM81" s="330"/>
      <c r="CW81" s="330"/>
      <c r="DG81" s="330"/>
      <c r="DQ81" s="330"/>
      <c r="EA81" s="330"/>
      <c r="EK81" s="330"/>
      <c r="EU81" s="330"/>
      <c r="FE81" s="330"/>
      <c r="FO81" s="330"/>
      <c r="FY81" s="330"/>
      <c r="GI81" s="330"/>
      <c r="GS81" s="330"/>
      <c r="HC81" s="330"/>
      <c r="HM81" s="330"/>
      <c r="HW81" s="330"/>
    </row>
    <row r="82" s="3" customFormat="true" x14ac:dyDescent="0.25">
      <c r="A82" s="330"/>
      <c r="K82" s="330"/>
      <c r="U82" s="330"/>
      <c r="AE82" s="330"/>
      <c r="AO82" s="330"/>
      <c r="AY82" s="330"/>
      <c r="AZ82" s="330"/>
      <c r="BA82" s="330"/>
      <c r="BB82" s="330"/>
      <c r="BC82" s="330"/>
      <c r="BD82" s="330"/>
      <c r="BE82" s="330"/>
      <c r="BF82" s="330"/>
      <c r="BI82" s="330"/>
      <c r="BS82" s="330"/>
      <c r="CC82" s="330"/>
      <c r="CM82" s="330"/>
      <c r="CW82" s="330"/>
      <c r="DG82" s="330"/>
      <c r="DQ82" s="330"/>
      <c r="EA82" s="330"/>
      <c r="EK82" s="330"/>
      <c r="EU82" s="330"/>
      <c r="FE82" s="330"/>
      <c r="FO82" s="330"/>
      <c r="FY82" s="330"/>
      <c r="GI82" s="330"/>
      <c r="GS82" s="330"/>
      <c r="HC82" s="330"/>
      <c r="HM82" s="330"/>
      <c r="HW82" s="330"/>
    </row>
    <row r="83" s="3" customFormat="true" x14ac:dyDescent="0.25">
      <c r="A83" s="330"/>
      <c r="K83" s="330"/>
      <c r="U83" s="330"/>
      <c r="AE83" s="330"/>
      <c r="AO83" s="330"/>
      <c r="AY83" s="330"/>
      <c r="AZ83" s="330"/>
      <c r="BA83" s="330"/>
      <c r="BB83" s="330"/>
      <c r="BC83" s="330"/>
      <c r="BD83" s="330"/>
      <c r="BE83" s="330"/>
      <c r="BF83" s="330"/>
      <c r="BI83" s="330"/>
      <c r="BS83" s="330"/>
      <c r="CC83" s="330"/>
      <c r="CM83" s="330"/>
      <c r="CW83" s="330"/>
      <c r="DG83" s="330"/>
      <c r="DQ83" s="330"/>
      <c r="EA83" s="330"/>
      <c r="EK83" s="330"/>
      <c r="EU83" s="330"/>
      <c r="FE83" s="330"/>
      <c r="FO83" s="330"/>
      <c r="FY83" s="330"/>
      <c r="GI83" s="330"/>
      <c r="GS83" s="330"/>
      <c r="HC83" s="330"/>
      <c r="HM83" s="330"/>
      <c r="HW83" s="330"/>
    </row>
    <row r="84" s="3" customFormat="true" x14ac:dyDescent="0.25">
      <c r="A84" s="330"/>
      <c r="K84" s="330"/>
      <c r="U84" s="330"/>
      <c r="AE84" s="330"/>
      <c r="AO84" s="330"/>
      <c r="AY84" s="330"/>
      <c r="AZ84" s="330"/>
      <c r="BA84" s="330"/>
      <c r="BB84" s="330"/>
      <c r="BC84" s="330"/>
      <c r="BD84" s="330"/>
      <c r="BE84" s="330"/>
      <c r="BF84" s="330"/>
      <c r="BI84" s="330"/>
      <c r="BS84" s="330"/>
      <c r="CC84" s="330"/>
      <c r="CM84" s="330"/>
      <c r="CW84" s="330"/>
      <c r="DG84" s="330"/>
      <c r="DQ84" s="330"/>
      <c r="EA84" s="330"/>
      <c r="EK84" s="330"/>
      <c r="EU84" s="330"/>
      <c r="FE84" s="330"/>
      <c r="FO84" s="330"/>
      <c r="FY84" s="330"/>
      <c r="GI84" s="330"/>
      <c r="GS84" s="330"/>
      <c r="HC84" s="330"/>
      <c r="HM84" s="330"/>
      <c r="HW84" s="330"/>
    </row>
    <row r="85" s="3" customFormat="true" x14ac:dyDescent="0.25">
      <c r="A85" s="330"/>
      <c r="K85" s="330"/>
      <c r="U85" s="330"/>
      <c r="AE85" s="330"/>
      <c r="AO85" s="330"/>
      <c r="AY85" s="330"/>
      <c r="AZ85" s="330"/>
      <c r="BA85" s="330"/>
      <c r="BB85" s="330"/>
      <c r="BC85" s="330"/>
      <c r="BD85" s="330"/>
      <c r="BE85" s="330"/>
      <c r="BF85" s="330"/>
      <c r="BI85" s="330"/>
      <c r="BS85" s="330"/>
      <c r="CC85" s="330"/>
      <c r="CM85" s="330"/>
      <c r="CW85" s="330"/>
      <c r="DG85" s="330"/>
      <c r="DQ85" s="330"/>
      <c r="EA85" s="330"/>
      <c r="EK85" s="330"/>
      <c r="EU85" s="330"/>
      <c r="FE85" s="330"/>
      <c r="FO85" s="330"/>
      <c r="FY85" s="330"/>
      <c r="GI85" s="330"/>
      <c r="GS85" s="330"/>
      <c r="HC85" s="330"/>
      <c r="HM85" s="330"/>
      <c r="HW85" s="330"/>
    </row>
    <row r="86" s="3" customFormat="true" x14ac:dyDescent="0.25">
      <c r="A86" s="330"/>
      <c r="K86" s="330"/>
      <c r="U86" s="330"/>
      <c r="AE86" s="330"/>
      <c r="AO86" s="330"/>
      <c r="AY86" s="330"/>
      <c r="AZ86" s="330"/>
      <c r="BA86" s="330"/>
      <c r="BB86" s="330"/>
      <c r="BC86" s="330"/>
      <c r="BD86" s="330"/>
      <c r="BE86" s="330"/>
      <c r="BF86" s="330"/>
      <c r="BI86" s="330"/>
      <c r="BS86" s="330"/>
      <c r="CC86" s="330"/>
      <c r="CM86" s="330"/>
      <c r="CW86" s="330"/>
      <c r="DG86" s="330"/>
      <c r="DQ86" s="330"/>
      <c r="EA86" s="330"/>
      <c r="EK86" s="330"/>
      <c r="EU86" s="330"/>
      <c r="FE86" s="330"/>
      <c r="FO86" s="330"/>
      <c r="FY86" s="330"/>
      <c r="GI86" s="330"/>
      <c r="GS86" s="330"/>
      <c r="HC86" s="330"/>
      <c r="HM86" s="330"/>
      <c r="HW86" s="330"/>
    </row>
    <row r="87" s="3" customFormat="true" x14ac:dyDescent="0.25">
      <c r="A87" s="330"/>
      <c r="K87" s="330"/>
      <c r="U87" s="330"/>
      <c r="AE87" s="330"/>
      <c r="AO87" s="330"/>
      <c r="AY87" s="330"/>
      <c r="AZ87" s="330"/>
      <c r="BA87" s="330"/>
      <c r="BB87" s="330"/>
      <c r="BC87" s="330"/>
      <c r="BD87" s="330"/>
      <c r="BE87" s="330"/>
      <c r="BF87" s="330"/>
      <c r="BI87" s="330"/>
      <c r="BS87" s="330"/>
      <c r="CC87" s="330"/>
      <c r="CM87" s="330"/>
      <c r="CW87" s="330"/>
      <c r="DG87" s="330"/>
      <c r="DQ87" s="330"/>
      <c r="EA87" s="330"/>
      <c r="EK87" s="330"/>
      <c r="EU87" s="330"/>
      <c r="FE87" s="330"/>
      <c r="FO87" s="330"/>
      <c r="FY87" s="330"/>
      <c r="GI87" s="330"/>
      <c r="GS87" s="330"/>
      <c r="HC87" s="330"/>
      <c r="HM87" s="330"/>
      <c r="HW87" s="330"/>
    </row>
    <row r="88" s="3" customFormat="true" x14ac:dyDescent="0.25">
      <c r="A88" s="330"/>
      <c r="K88" s="330"/>
      <c r="U88" s="330"/>
      <c r="AE88" s="330"/>
      <c r="AO88" s="330"/>
      <c r="AY88" s="330"/>
      <c r="AZ88" s="330"/>
      <c r="BA88" s="330"/>
      <c r="BB88" s="330"/>
      <c r="BC88" s="330"/>
      <c r="BD88" s="330"/>
      <c r="BE88" s="330"/>
      <c r="BF88" s="330"/>
      <c r="BI88" s="330"/>
      <c r="BS88" s="330"/>
      <c r="CC88" s="330"/>
      <c r="CM88" s="330"/>
      <c r="CW88" s="330"/>
      <c r="DG88" s="330"/>
      <c r="DQ88" s="330"/>
      <c r="EA88" s="330"/>
      <c r="EK88" s="330"/>
      <c r="EU88" s="330"/>
      <c r="FE88" s="330"/>
      <c r="FO88" s="330"/>
      <c r="FY88" s="330"/>
      <c r="GI88" s="330"/>
      <c r="GS88" s="330"/>
      <c r="HC88" s="330"/>
      <c r="HM88" s="330"/>
      <c r="HW88" s="330"/>
    </row>
    <row r="89" s="3" customFormat="true" x14ac:dyDescent="0.25">
      <c r="A89" s="330"/>
      <c r="K89" s="330"/>
      <c r="U89" s="330"/>
      <c r="AE89" s="330"/>
      <c r="AO89" s="330"/>
      <c r="AY89" s="330"/>
      <c r="AZ89" s="330"/>
      <c r="BA89" s="330"/>
      <c r="BB89" s="330"/>
      <c r="BC89" s="330"/>
      <c r="BD89" s="330"/>
      <c r="BE89" s="330"/>
      <c r="BF89" s="330"/>
      <c r="BI89" s="330"/>
      <c r="BS89" s="330"/>
      <c r="CC89" s="330"/>
      <c r="CM89" s="330"/>
      <c r="CW89" s="330"/>
      <c r="DG89" s="330"/>
      <c r="DQ89" s="330"/>
      <c r="EA89" s="330"/>
      <c r="EK89" s="330"/>
      <c r="EU89" s="330"/>
      <c r="FE89" s="330"/>
      <c r="FO89" s="330"/>
      <c r="FY89" s="330"/>
      <c r="GI89" s="330"/>
      <c r="GS89" s="330"/>
      <c r="HC89" s="330"/>
      <c r="HM89" s="330"/>
      <c r="HW89" s="330"/>
    </row>
    <row r="90" s="3" customFormat="true" x14ac:dyDescent="0.25">
      <c r="A90" s="330"/>
      <c r="K90" s="330"/>
      <c r="U90" s="330"/>
      <c r="AE90" s="330"/>
      <c r="AO90" s="330"/>
      <c r="AY90" s="330"/>
      <c r="AZ90" s="330"/>
      <c r="BA90" s="330"/>
      <c r="BB90" s="330"/>
      <c r="BC90" s="330"/>
      <c r="BD90" s="330"/>
      <c r="BE90" s="330"/>
      <c r="BF90" s="330"/>
      <c r="BI90" s="330"/>
      <c r="BS90" s="330"/>
      <c r="CC90" s="330"/>
      <c r="CM90" s="330"/>
      <c r="CW90" s="330"/>
      <c r="DG90" s="330"/>
      <c r="DQ90" s="330"/>
      <c r="EA90" s="330"/>
      <c r="EK90" s="330"/>
      <c r="EU90" s="330"/>
      <c r="FE90" s="330"/>
      <c r="FO90" s="330"/>
      <c r="FY90" s="330"/>
      <c r="GI90" s="330"/>
      <c r="GS90" s="330"/>
      <c r="HC90" s="330"/>
      <c r="HM90" s="330"/>
      <c r="HW90" s="330"/>
    </row>
    <row r="91" s="3" customFormat="true" x14ac:dyDescent="0.25">
      <c r="A91" s="330"/>
      <c r="K91" s="330"/>
      <c r="U91" s="330"/>
      <c r="AE91" s="330"/>
      <c r="AO91" s="330"/>
      <c r="AY91" s="330"/>
      <c r="AZ91" s="330"/>
      <c r="BA91" s="330"/>
      <c r="BB91" s="330"/>
      <c r="BC91" s="330"/>
      <c r="BD91" s="330"/>
      <c r="BE91" s="330"/>
      <c r="BF91" s="330"/>
      <c r="BI91" s="330"/>
      <c r="BS91" s="330"/>
      <c r="CC91" s="330"/>
      <c r="CM91" s="330"/>
      <c r="CW91" s="330"/>
      <c r="DG91" s="330"/>
      <c r="DQ91" s="330"/>
      <c r="EA91" s="330"/>
      <c r="EK91" s="330"/>
      <c r="EU91" s="330"/>
      <c r="FE91" s="330"/>
      <c r="FO91" s="330"/>
      <c r="FY91" s="330"/>
      <c r="GI91" s="330"/>
      <c r="GS91" s="330"/>
      <c r="HC91" s="330"/>
      <c r="HM91" s="330"/>
      <c r="HW91" s="330"/>
    </row>
    <row r="92" s="3" customFormat="true" x14ac:dyDescent="0.25">
      <c r="A92" s="330"/>
      <c r="K92" s="330"/>
      <c r="U92" s="330"/>
      <c r="AE92" s="330"/>
      <c r="AO92" s="330"/>
      <c r="AY92" s="330"/>
      <c r="AZ92" s="330"/>
      <c r="BA92" s="330"/>
      <c r="BB92" s="330"/>
      <c r="BC92" s="330"/>
      <c r="BD92" s="330"/>
      <c r="BE92" s="330"/>
      <c r="BF92" s="330"/>
      <c r="BI92" s="330"/>
      <c r="BS92" s="330"/>
      <c r="CC92" s="330"/>
      <c r="CM92" s="330"/>
      <c r="CW92" s="330"/>
      <c r="DG92" s="330"/>
      <c r="DQ92" s="330"/>
      <c r="EA92" s="330"/>
      <c r="EK92" s="330"/>
      <c r="EU92" s="330"/>
      <c r="FE92" s="330"/>
      <c r="FO92" s="330"/>
      <c r="FY92" s="330"/>
      <c r="GI92" s="330"/>
      <c r="GS92" s="330"/>
      <c r="HC92" s="330"/>
      <c r="HM92" s="330"/>
      <c r="HW92" s="330"/>
    </row>
    <row r="93" s="3" customFormat="true" x14ac:dyDescent="0.25">
      <c r="A93" s="330"/>
      <c r="K93" s="330"/>
      <c r="U93" s="330"/>
      <c r="AE93" s="330"/>
      <c r="AO93" s="330"/>
      <c r="AY93" s="330"/>
      <c r="AZ93" s="330"/>
      <c r="BA93" s="330"/>
      <c r="BB93" s="330"/>
      <c r="BC93" s="330"/>
      <c r="BD93" s="330"/>
      <c r="BE93" s="330"/>
      <c r="BF93" s="330"/>
      <c r="BI93" s="330"/>
      <c r="BS93" s="330"/>
      <c r="CC93" s="330"/>
      <c r="CM93" s="330"/>
      <c r="CW93" s="330"/>
      <c r="DG93" s="330"/>
      <c r="DQ93" s="330"/>
      <c r="EA93" s="330"/>
      <c r="EK93" s="330"/>
      <c r="EU93" s="330"/>
      <c r="FE93" s="330"/>
      <c r="FO93" s="330"/>
      <c r="FY93" s="330"/>
      <c r="GI93" s="330"/>
      <c r="GS93" s="330"/>
      <c r="HC93" s="330"/>
      <c r="HM93" s="330"/>
      <c r="HW93" s="330"/>
    </row>
    <row r="94" s="3" customFormat="true" x14ac:dyDescent="0.25">
      <c r="A94" s="330"/>
      <c r="K94" s="330"/>
      <c r="U94" s="330"/>
      <c r="AE94" s="330"/>
      <c r="AO94" s="330"/>
      <c r="AY94" s="330"/>
      <c r="AZ94" s="330"/>
      <c r="BA94" s="330"/>
      <c r="BB94" s="330"/>
      <c r="BC94" s="330"/>
      <c r="BD94" s="330"/>
      <c r="BE94" s="330"/>
      <c r="BF94" s="330"/>
      <c r="BI94" s="330"/>
      <c r="BS94" s="330"/>
      <c r="CC94" s="330"/>
      <c r="CM94" s="330"/>
      <c r="CW94" s="330"/>
      <c r="DG94" s="330"/>
      <c r="DQ94" s="330"/>
      <c r="EA94" s="330"/>
      <c r="EK94" s="330"/>
      <c r="EU94" s="330"/>
      <c r="FE94" s="330"/>
      <c r="FO94" s="330"/>
      <c r="FY94" s="330"/>
      <c r="GI94" s="330"/>
      <c r="GS94" s="330"/>
      <c r="HC94" s="330"/>
      <c r="HM94" s="330"/>
      <c r="HW94" s="330"/>
    </row>
    <row r="95" s="3" customFormat="true" x14ac:dyDescent="0.25">
      <c r="A95" s="330"/>
      <c r="K95" s="330"/>
      <c r="U95" s="330"/>
      <c r="AE95" s="330"/>
      <c r="AO95" s="330"/>
      <c r="AY95" s="330"/>
      <c r="AZ95" s="330"/>
      <c r="BA95" s="330"/>
      <c r="BB95" s="330"/>
      <c r="BC95" s="330"/>
      <c r="BD95" s="330"/>
      <c r="BE95" s="330"/>
      <c r="BF95" s="330"/>
      <c r="BI95" s="330"/>
      <c r="BS95" s="330"/>
      <c r="CC95" s="330"/>
      <c r="CM95" s="330"/>
      <c r="CW95" s="330"/>
      <c r="DG95" s="330"/>
      <c r="DQ95" s="330"/>
      <c r="EA95" s="330"/>
      <c r="EK95" s="330"/>
      <c r="EU95" s="330"/>
      <c r="FE95" s="330"/>
      <c r="FO95" s="330"/>
      <c r="FY95" s="330"/>
      <c r="GI95" s="330"/>
      <c r="GS95" s="330"/>
      <c r="HC95" s="330"/>
      <c r="HM95" s="330"/>
      <c r="HW95" s="330"/>
    </row>
    <row r="96" s="3" customFormat="true" x14ac:dyDescent="0.25">
      <c r="A96" s="330"/>
      <c r="K96" s="330"/>
      <c r="U96" s="330"/>
      <c r="AE96" s="330"/>
      <c r="AO96" s="330"/>
      <c r="AY96" s="330"/>
      <c r="AZ96" s="330"/>
      <c r="BA96" s="330"/>
      <c r="BB96" s="330"/>
      <c r="BC96" s="330"/>
      <c r="BD96" s="330"/>
      <c r="BE96" s="330"/>
      <c r="BF96" s="330"/>
      <c r="BI96" s="330"/>
      <c r="BS96" s="330"/>
      <c r="CC96" s="330"/>
      <c r="CM96" s="330"/>
      <c r="CW96" s="330"/>
      <c r="DG96" s="330"/>
      <c r="DQ96" s="330"/>
      <c r="EA96" s="330"/>
      <c r="EK96" s="330"/>
      <c r="EU96" s="330"/>
      <c r="FE96" s="330"/>
      <c r="FO96" s="330"/>
      <c r="FY96" s="330"/>
      <c r="GI96" s="330"/>
      <c r="GS96" s="330"/>
      <c r="HC96" s="330"/>
      <c r="HM96" s="330"/>
      <c r="HW96" s="330"/>
    </row>
    <row r="97" s="3" customFormat="true" x14ac:dyDescent="0.25">
      <c r="A97" s="330"/>
      <c r="K97" s="330"/>
      <c r="U97" s="330"/>
      <c r="AE97" s="330"/>
      <c r="AO97" s="330"/>
      <c r="AY97" s="330"/>
      <c r="AZ97" s="330"/>
      <c r="BA97" s="330"/>
      <c r="BB97" s="330"/>
      <c r="BC97" s="330"/>
      <c r="BD97" s="330"/>
      <c r="BE97" s="330"/>
      <c r="BF97" s="330"/>
      <c r="BI97" s="330"/>
      <c r="BS97" s="330"/>
      <c r="CC97" s="330"/>
      <c r="CM97" s="330"/>
      <c r="CW97" s="330"/>
      <c r="DG97" s="330"/>
      <c r="DQ97" s="330"/>
      <c r="EA97" s="330"/>
      <c r="EK97" s="330"/>
      <c r="EU97" s="330"/>
      <c r="FE97" s="330"/>
      <c r="FO97" s="330"/>
      <c r="FY97" s="330"/>
      <c r="GI97" s="330"/>
      <c r="GS97" s="330"/>
      <c r="HC97" s="330"/>
      <c r="HM97" s="330"/>
      <c r="HW97" s="330"/>
    </row>
    <row r="98" s="3" customFormat="true" x14ac:dyDescent="0.25">
      <c r="A98" s="330"/>
      <c r="K98" s="330"/>
      <c r="U98" s="330"/>
      <c r="AE98" s="330"/>
      <c r="AO98" s="330"/>
      <c r="AY98" s="330"/>
      <c r="AZ98" s="330"/>
      <c r="BA98" s="330"/>
      <c r="BB98" s="330"/>
      <c r="BC98" s="330"/>
      <c r="BD98" s="330"/>
      <c r="BE98" s="330"/>
      <c r="BF98" s="330"/>
      <c r="BI98" s="330"/>
      <c r="BS98" s="330"/>
      <c r="CC98" s="330"/>
      <c r="CM98" s="330"/>
      <c r="CW98" s="330"/>
      <c r="DG98" s="330"/>
      <c r="DQ98" s="330"/>
      <c r="EA98" s="330"/>
      <c r="EK98" s="330"/>
      <c r="EU98" s="330"/>
      <c r="FE98" s="330"/>
      <c r="FO98" s="330"/>
      <c r="FY98" s="330"/>
      <c r="GI98" s="330"/>
      <c r="GS98" s="330"/>
      <c r="HC98" s="330"/>
      <c r="HM98" s="330"/>
      <c r="HW98" s="330"/>
    </row>
    <row r="99" s="3" customFormat="true" x14ac:dyDescent="0.25">
      <c r="A99" s="330"/>
      <c r="K99" s="330"/>
      <c r="U99" s="330"/>
      <c r="AE99" s="330"/>
      <c r="AO99" s="330"/>
      <c r="AY99" s="330"/>
      <c r="AZ99" s="330"/>
      <c r="BA99" s="330"/>
      <c r="BB99" s="330"/>
      <c r="BC99" s="330"/>
      <c r="BD99" s="330"/>
      <c r="BE99" s="330"/>
      <c r="BF99" s="330"/>
      <c r="BI99" s="330"/>
      <c r="BS99" s="330"/>
      <c r="CC99" s="330"/>
      <c r="CM99" s="330"/>
      <c r="CW99" s="330"/>
      <c r="DG99" s="330"/>
      <c r="DQ99" s="330"/>
      <c r="EA99" s="330"/>
      <c r="EK99" s="330"/>
      <c r="EU99" s="330"/>
      <c r="FE99" s="330"/>
      <c r="FO99" s="330"/>
      <c r="FY99" s="330"/>
      <c r="GI99" s="330"/>
      <c r="GS99" s="330"/>
      <c r="HC99" s="330"/>
      <c r="HM99" s="330"/>
      <c r="HW99" s="330"/>
    </row>
    <row r="100" s="3" customFormat="true" x14ac:dyDescent="0.25">
      <c r="A100" s="330"/>
      <c r="K100" s="330"/>
      <c r="U100" s="330"/>
      <c r="AE100" s="330"/>
      <c r="AO100" s="330"/>
      <c r="AY100" s="330"/>
      <c r="AZ100" s="330"/>
      <c r="BA100" s="330"/>
      <c r="BB100" s="330"/>
      <c r="BC100" s="330"/>
      <c r="BD100" s="330"/>
      <c r="BE100" s="330"/>
      <c r="BF100" s="330"/>
      <c r="BI100" s="330"/>
      <c r="BS100" s="330"/>
      <c r="CC100" s="330"/>
      <c r="CM100" s="330"/>
      <c r="CW100" s="330"/>
      <c r="DG100" s="330"/>
      <c r="DQ100" s="330"/>
      <c r="EA100" s="330"/>
      <c r="EK100" s="330"/>
      <c r="EU100" s="330"/>
      <c r="FE100" s="330"/>
      <c r="FO100" s="330"/>
      <c r="FY100" s="330"/>
      <c r="GI100" s="330"/>
      <c r="GS100" s="330"/>
      <c r="HC100" s="330"/>
      <c r="HM100" s="330"/>
      <c r="HW100" s="330"/>
    </row>
    <row r="101" s="3" customFormat="true" x14ac:dyDescent="0.25">
      <c r="A101" s="330"/>
      <c r="K101" s="330"/>
      <c r="U101" s="330"/>
      <c r="AE101" s="330"/>
      <c r="AO101" s="330"/>
      <c r="AY101" s="330"/>
      <c r="AZ101" s="330"/>
      <c r="BA101" s="330"/>
      <c r="BB101" s="330"/>
      <c r="BC101" s="330"/>
      <c r="BD101" s="330"/>
      <c r="BE101" s="330"/>
      <c r="BF101" s="330"/>
      <c r="BI101" s="330"/>
      <c r="BS101" s="330"/>
      <c r="CC101" s="330"/>
      <c r="CM101" s="330"/>
      <c r="CW101" s="330"/>
      <c r="DG101" s="330"/>
      <c r="DQ101" s="330"/>
      <c r="EA101" s="330"/>
      <c r="EK101" s="330"/>
      <c r="EU101" s="330"/>
      <c r="FE101" s="330"/>
      <c r="FO101" s="330"/>
      <c r="FY101" s="330"/>
      <c r="GI101" s="330"/>
      <c r="GS101" s="330"/>
      <c r="HC101" s="330"/>
      <c r="HM101" s="330"/>
      <c r="HW101" s="330"/>
    </row>
    <row r="102" s="3" customFormat="true" x14ac:dyDescent="0.25">
      <c r="A102" s="330"/>
      <c r="K102" s="330"/>
      <c r="U102" s="330"/>
      <c r="AE102" s="330"/>
      <c r="AO102" s="330"/>
      <c r="AY102" s="330"/>
      <c r="AZ102" s="330"/>
      <c r="BA102" s="330"/>
      <c r="BB102" s="330"/>
      <c r="BC102" s="330"/>
      <c r="BD102" s="330"/>
      <c r="BE102" s="330"/>
      <c r="BF102" s="330"/>
      <c r="BI102" s="330"/>
      <c r="BS102" s="330"/>
      <c r="CC102" s="330"/>
      <c r="CM102" s="330"/>
      <c r="CW102" s="330"/>
      <c r="DG102" s="330"/>
      <c r="DQ102" s="330"/>
      <c r="EA102" s="330"/>
      <c r="EK102" s="330"/>
      <c r="EU102" s="330"/>
      <c r="FE102" s="330"/>
      <c r="FO102" s="330"/>
      <c r="FY102" s="330"/>
      <c r="GI102" s="330"/>
      <c r="GS102" s="330"/>
      <c r="HC102" s="330"/>
      <c r="HM102" s="330"/>
      <c r="HW102" s="330"/>
    </row>
    <row r="103" s="3" customFormat="true" x14ac:dyDescent="0.25">
      <c r="A103" s="330"/>
      <c r="K103" s="330"/>
      <c r="U103" s="330"/>
      <c r="AE103" s="330"/>
      <c r="AO103" s="330"/>
      <c r="AY103" s="330"/>
      <c r="AZ103" s="330"/>
      <c r="BA103" s="330"/>
      <c r="BB103" s="330"/>
      <c r="BC103" s="330"/>
      <c r="BD103" s="330"/>
      <c r="BE103" s="330"/>
      <c r="BF103" s="330"/>
      <c r="BI103" s="330"/>
      <c r="BS103" s="330"/>
      <c r="CC103" s="330"/>
      <c r="CM103" s="330"/>
      <c r="CW103" s="330"/>
      <c r="DG103" s="330"/>
      <c r="DQ103" s="330"/>
      <c r="EA103" s="330"/>
      <c r="EK103" s="330"/>
      <c r="EU103" s="330"/>
      <c r="FE103" s="330"/>
      <c r="FO103" s="330"/>
      <c r="FY103" s="330"/>
      <c r="GI103" s="330"/>
      <c r="GS103" s="330"/>
      <c r="HC103" s="330"/>
      <c r="HM103" s="330"/>
      <c r="HW103" s="330"/>
    </row>
    <row r="104" s="3" customFormat="true" x14ac:dyDescent="0.25">
      <c r="A104" s="330"/>
      <c r="K104" s="330"/>
      <c r="U104" s="330"/>
      <c r="AE104" s="330"/>
      <c r="AO104" s="330"/>
      <c r="AY104" s="330"/>
      <c r="AZ104" s="330"/>
      <c r="BA104" s="330"/>
      <c r="BB104" s="330"/>
      <c r="BC104" s="330"/>
      <c r="BD104" s="330"/>
      <c r="BE104" s="330"/>
      <c r="BF104" s="330"/>
      <c r="BI104" s="330"/>
      <c r="BS104" s="330"/>
      <c r="CC104" s="330"/>
      <c r="CM104" s="330"/>
      <c r="CW104" s="330"/>
      <c r="DG104" s="330"/>
      <c r="DQ104" s="330"/>
      <c r="EA104" s="330"/>
      <c r="EK104" s="330"/>
      <c r="EU104" s="330"/>
      <c r="FE104" s="330"/>
      <c r="FO104" s="330"/>
      <c r="FY104" s="330"/>
      <c r="GI104" s="330"/>
      <c r="GS104" s="330"/>
      <c r="HC104" s="330"/>
      <c r="HM104" s="330"/>
      <c r="HW104" s="330"/>
    </row>
    <row r="105" s="3" customFormat="true" x14ac:dyDescent="0.25">
      <c r="A105" s="330"/>
      <c r="K105" s="330"/>
      <c r="U105" s="330"/>
      <c r="AE105" s="330"/>
      <c r="AO105" s="330"/>
      <c r="AY105" s="330"/>
      <c r="AZ105" s="330"/>
      <c r="BA105" s="330"/>
      <c r="BB105" s="330"/>
      <c r="BC105" s="330"/>
      <c r="BD105" s="330"/>
      <c r="BE105" s="330"/>
      <c r="BF105" s="330"/>
      <c r="BI105" s="330"/>
      <c r="BS105" s="330"/>
      <c r="CC105" s="330"/>
      <c r="CM105" s="330"/>
      <c r="CW105" s="330"/>
      <c r="DG105" s="330"/>
      <c r="DQ105" s="330"/>
      <c r="EA105" s="330"/>
      <c r="EK105" s="330"/>
      <c r="EU105" s="330"/>
      <c r="FE105" s="330"/>
      <c r="FO105" s="330"/>
      <c r="FY105" s="330"/>
      <c r="GI105" s="330"/>
      <c r="GS105" s="330"/>
      <c r="HC105" s="330"/>
      <c r="HM105" s="330"/>
      <c r="HW105" s="330"/>
    </row>
    <row r="106" s="3" customFormat="true" x14ac:dyDescent="0.25">
      <c r="A106" s="330"/>
      <c r="K106" s="330"/>
      <c r="U106" s="330"/>
      <c r="AE106" s="330"/>
      <c r="AO106" s="330"/>
      <c r="AY106" s="330"/>
      <c r="AZ106" s="330"/>
      <c r="BA106" s="330"/>
      <c r="BB106" s="330"/>
      <c r="BC106" s="330"/>
      <c r="BD106" s="330"/>
      <c r="BE106" s="330"/>
      <c r="BF106" s="330"/>
      <c r="BI106" s="330"/>
      <c r="BS106" s="330"/>
      <c r="CC106" s="330"/>
      <c r="CM106" s="330"/>
      <c r="CW106" s="330"/>
      <c r="DG106" s="330"/>
      <c r="DQ106" s="330"/>
      <c r="EA106" s="330"/>
      <c r="EK106" s="330"/>
      <c r="EU106" s="330"/>
      <c r="FE106" s="330"/>
      <c r="FO106" s="330"/>
      <c r="FY106" s="330"/>
      <c r="GI106" s="330"/>
      <c r="GS106" s="330"/>
      <c r="HC106" s="330"/>
      <c r="HM106" s="330"/>
      <c r="HW106" s="330"/>
    </row>
    <row r="107" s="3" customFormat="true" x14ac:dyDescent="0.25">
      <c r="A107" s="330"/>
      <c r="K107" s="330"/>
      <c r="U107" s="330"/>
      <c r="AE107" s="330"/>
      <c r="AO107" s="330"/>
      <c r="AY107" s="330"/>
      <c r="AZ107" s="330"/>
      <c r="BA107" s="330"/>
      <c r="BB107" s="330"/>
      <c r="BC107" s="330"/>
      <c r="BD107" s="330"/>
      <c r="BE107" s="330"/>
      <c r="BF107" s="330"/>
      <c r="BI107" s="330"/>
      <c r="BS107" s="330"/>
      <c r="CC107" s="330"/>
      <c r="CM107" s="330"/>
      <c r="CW107" s="330"/>
      <c r="DG107" s="330"/>
      <c r="DQ107" s="330"/>
      <c r="EA107" s="330"/>
      <c r="EK107" s="330"/>
      <c r="EU107" s="330"/>
      <c r="FE107" s="330"/>
      <c r="FO107" s="330"/>
      <c r="FY107" s="330"/>
      <c r="GI107" s="330"/>
      <c r="GS107" s="330"/>
      <c r="HC107" s="330"/>
      <c r="HM107" s="330"/>
      <c r="HW107" s="330"/>
    </row>
    <row r="108" s="3" customFormat="true" x14ac:dyDescent="0.25">
      <c r="A108" s="330"/>
      <c r="K108" s="330"/>
      <c r="U108" s="330"/>
      <c r="AE108" s="330"/>
      <c r="AO108" s="330"/>
      <c r="AY108" s="330"/>
      <c r="AZ108" s="330"/>
      <c r="BA108" s="330"/>
      <c r="BB108" s="330"/>
      <c r="BC108" s="330"/>
      <c r="BD108" s="330"/>
      <c r="BE108" s="330"/>
      <c r="BF108" s="330"/>
      <c r="BI108" s="330"/>
      <c r="BS108" s="330"/>
      <c r="CC108" s="330"/>
      <c r="CM108" s="330"/>
      <c r="CW108" s="330"/>
      <c r="DG108" s="330"/>
      <c r="DQ108" s="330"/>
      <c r="EA108" s="330"/>
      <c r="EK108" s="330"/>
      <c r="EU108" s="330"/>
      <c r="FE108" s="330"/>
      <c r="FO108" s="330"/>
      <c r="FY108" s="330"/>
      <c r="GI108" s="330"/>
      <c r="GS108" s="330"/>
      <c r="HC108" s="330"/>
      <c r="HM108" s="330"/>
      <c r="HW108" s="330"/>
    </row>
    <row r="109" s="3" customFormat="true" x14ac:dyDescent="0.25">
      <c r="A109" s="330"/>
      <c r="K109" s="330"/>
      <c r="U109" s="330"/>
      <c r="AE109" s="330"/>
      <c r="AO109" s="330"/>
      <c r="AY109" s="330"/>
      <c r="AZ109" s="330"/>
      <c r="BA109" s="330"/>
      <c r="BB109" s="330"/>
      <c r="BC109" s="330"/>
      <c r="BD109" s="330"/>
      <c r="BE109" s="330"/>
      <c r="BF109" s="330"/>
      <c r="BI109" s="330"/>
      <c r="BS109" s="330"/>
      <c r="CC109" s="330"/>
      <c r="CM109" s="330"/>
      <c r="CW109" s="330"/>
      <c r="DG109" s="330"/>
      <c r="DQ109" s="330"/>
      <c r="EA109" s="330"/>
      <c r="EK109" s="330"/>
      <c r="EU109" s="330"/>
      <c r="FE109" s="330"/>
      <c r="FO109" s="330"/>
      <c r="FY109" s="330"/>
      <c r="GI109" s="330"/>
      <c r="GS109" s="330"/>
      <c r="HC109" s="330"/>
      <c r="HM109" s="330"/>
      <c r="HW109" s="330"/>
    </row>
    <row r="110" s="3" customFormat="true" x14ac:dyDescent="0.25">
      <c r="A110" s="330"/>
      <c r="K110" s="330"/>
      <c r="U110" s="330"/>
      <c r="AE110" s="330"/>
      <c r="AO110" s="330"/>
      <c r="AY110" s="330"/>
      <c r="AZ110" s="330"/>
      <c r="BA110" s="330"/>
      <c r="BB110" s="330"/>
      <c r="BC110" s="330"/>
      <c r="BD110" s="330"/>
      <c r="BE110" s="330"/>
      <c r="BF110" s="330"/>
      <c r="BI110" s="330"/>
      <c r="BS110" s="330"/>
      <c r="CC110" s="330"/>
      <c r="CM110" s="330"/>
      <c r="CW110" s="330"/>
      <c r="DG110" s="330"/>
      <c r="DQ110" s="330"/>
      <c r="EA110" s="330"/>
      <c r="EK110" s="330"/>
      <c r="EU110" s="330"/>
      <c r="FE110" s="330"/>
      <c r="FO110" s="330"/>
      <c r="FY110" s="330"/>
      <c r="GI110" s="330"/>
      <c r="GS110" s="330"/>
      <c r="HC110" s="330"/>
      <c r="HM110" s="330"/>
      <c r="HW110" s="330"/>
    </row>
    <row r="111" s="3" customFormat="true" x14ac:dyDescent="0.25">
      <c r="A111" s="330"/>
      <c r="K111" s="330"/>
      <c r="U111" s="330"/>
      <c r="AE111" s="330"/>
      <c r="AO111" s="330"/>
      <c r="AY111" s="330"/>
      <c r="AZ111" s="330"/>
      <c r="BA111" s="330"/>
      <c r="BB111" s="330"/>
      <c r="BC111" s="330"/>
      <c r="BD111" s="330"/>
      <c r="BE111" s="330"/>
      <c r="BF111" s="330"/>
      <c r="BI111" s="330"/>
      <c r="BS111" s="330"/>
      <c r="CC111" s="330"/>
      <c r="CM111" s="330"/>
      <c r="CW111" s="330"/>
      <c r="DG111" s="330"/>
      <c r="DQ111" s="330"/>
      <c r="EA111" s="330"/>
      <c r="EK111" s="330"/>
      <c r="EU111" s="330"/>
      <c r="FE111" s="330"/>
      <c r="FO111" s="330"/>
      <c r="FY111" s="330"/>
      <c r="GI111" s="330"/>
      <c r="GS111" s="330"/>
      <c r="HC111" s="330"/>
      <c r="HM111" s="330"/>
      <c r="HW111" s="330"/>
    </row>
    <row r="112" s="3" customFormat="true" x14ac:dyDescent="0.25">
      <c r="A112" s="330"/>
      <c r="K112" s="330"/>
      <c r="U112" s="330"/>
      <c r="AE112" s="330"/>
      <c r="AO112" s="330"/>
      <c r="AY112" s="330"/>
      <c r="AZ112" s="330"/>
      <c r="BA112" s="330"/>
      <c r="BB112" s="330"/>
      <c r="BC112" s="330"/>
      <c r="BD112" s="330"/>
      <c r="BE112" s="330"/>
      <c r="BF112" s="330"/>
      <c r="BI112" s="330"/>
      <c r="BS112" s="330"/>
      <c r="CC112" s="330"/>
      <c r="CM112" s="330"/>
      <c r="CW112" s="330"/>
      <c r="DG112" s="330"/>
      <c r="DQ112" s="330"/>
      <c r="EA112" s="330"/>
      <c r="EK112" s="330"/>
      <c r="EU112" s="330"/>
      <c r="FE112" s="330"/>
      <c r="FO112" s="330"/>
      <c r="FY112" s="330"/>
      <c r="GI112" s="330"/>
      <c r="GS112" s="330"/>
      <c r="HC112" s="330"/>
      <c r="HM112" s="330"/>
      <c r="HW112" s="330"/>
    </row>
    <row r="113" s="3" customFormat="true" x14ac:dyDescent="0.25">
      <c r="A113" s="330"/>
      <c r="K113" s="330"/>
      <c r="U113" s="330"/>
      <c r="AE113" s="330"/>
      <c r="AO113" s="330"/>
      <c r="AY113" s="330"/>
      <c r="AZ113" s="330"/>
      <c r="BA113" s="330"/>
      <c r="BB113" s="330"/>
      <c r="BC113" s="330"/>
      <c r="BD113" s="330"/>
      <c r="BE113" s="330"/>
      <c r="BF113" s="330"/>
      <c r="BI113" s="330"/>
      <c r="BS113" s="330"/>
      <c r="CC113" s="330"/>
      <c r="CM113" s="330"/>
      <c r="CW113" s="330"/>
      <c r="DG113" s="330"/>
      <c r="DQ113" s="330"/>
      <c r="EA113" s="330"/>
      <c r="EK113" s="330"/>
      <c r="EU113" s="330"/>
      <c r="FE113" s="330"/>
      <c r="FO113" s="330"/>
      <c r="FY113" s="330"/>
      <c r="GI113" s="330"/>
      <c r="GS113" s="330"/>
      <c r="HC113" s="330"/>
      <c r="HM113" s="330"/>
      <c r="HW113" s="330"/>
    </row>
    <row r="114" s="3" customFormat="true" x14ac:dyDescent="0.25">
      <c r="A114" s="330"/>
      <c r="K114" s="330"/>
      <c r="U114" s="330"/>
      <c r="AE114" s="330"/>
      <c r="AO114" s="330"/>
      <c r="AY114" s="330"/>
      <c r="AZ114" s="330"/>
      <c r="BA114" s="330"/>
      <c r="BB114" s="330"/>
      <c r="BC114" s="330"/>
      <c r="BD114" s="330"/>
      <c r="BE114" s="330"/>
      <c r="BF114" s="330"/>
      <c r="BI114" s="330"/>
      <c r="BS114" s="330"/>
      <c r="CC114" s="330"/>
      <c r="CM114" s="330"/>
      <c r="CW114" s="330"/>
      <c r="DG114" s="330"/>
      <c r="DQ114" s="330"/>
      <c r="EA114" s="330"/>
      <c r="EK114" s="330"/>
      <c r="EU114" s="330"/>
      <c r="FE114" s="330"/>
      <c r="FO114" s="330"/>
      <c r="FY114" s="330"/>
      <c r="GI114" s="330"/>
      <c r="GS114" s="330"/>
      <c r="HC114" s="330"/>
      <c r="HM114" s="330"/>
      <c r="HW114" s="330"/>
    </row>
    <row r="115" s="3" customFormat="true" x14ac:dyDescent="0.25">
      <c r="A115" s="330"/>
      <c r="K115" s="330"/>
      <c r="U115" s="330"/>
      <c r="AE115" s="330"/>
      <c r="AO115" s="330"/>
      <c r="AY115" s="330"/>
      <c r="AZ115" s="330"/>
      <c r="BA115" s="330"/>
      <c r="BB115" s="330"/>
      <c r="BC115" s="330"/>
      <c r="BD115" s="330"/>
      <c r="BE115" s="330"/>
      <c r="BF115" s="330"/>
      <c r="BI115" s="330"/>
      <c r="BS115" s="330"/>
      <c r="CC115" s="330"/>
      <c r="CM115" s="330"/>
      <c r="CW115" s="330"/>
      <c r="DG115" s="330"/>
      <c r="DQ115" s="330"/>
      <c r="EA115" s="330"/>
      <c r="EK115" s="330"/>
      <c r="EU115" s="330"/>
      <c r="FE115" s="330"/>
      <c r="FO115" s="330"/>
      <c r="FY115" s="330"/>
      <c r="GI115" s="330"/>
      <c r="GS115" s="330"/>
      <c r="HC115" s="330"/>
      <c r="HM115" s="330"/>
      <c r="HW115" s="330"/>
    </row>
    <row r="116" s="3" customFormat="true" x14ac:dyDescent="0.25">
      <c r="A116" s="330"/>
      <c r="K116" s="330"/>
      <c r="U116" s="330"/>
      <c r="AE116" s="330"/>
      <c r="AO116" s="330"/>
      <c r="AY116" s="330"/>
      <c r="AZ116" s="330"/>
      <c r="BA116" s="330"/>
      <c r="BB116" s="330"/>
      <c r="BC116" s="330"/>
      <c r="BD116" s="330"/>
      <c r="BE116" s="330"/>
      <c r="BF116" s="330"/>
      <c r="BI116" s="330"/>
      <c r="BS116" s="330"/>
      <c r="CC116" s="330"/>
      <c r="CM116" s="330"/>
      <c r="CW116" s="330"/>
      <c r="DG116" s="330"/>
      <c r="DQ116" s="330"/>
      <c r="EA116" s="330"/>
      <c r="EK116" s="330"/>
      <c r="EU116" s="330"/>
      <c r="FE116" s="330"/>
      <c r="FO116" s="330"/>
      <c r="FY116" s="330"/>
      <c r="GI116" s="330"/>
      <c r="GS116" s="330"/>
      <c r="HC116" s="330"/>
      <c r="HM116" s="330"/>
      <c r="HW116" s="330"/>
    </row>
    <row r="117" s="3" customFormat="true" x14ac:dyDescent="0.25">
      <c r="A117" s="330"/>
      <c r="K117" s="330"/>
      <c r="U117" s="330"/>
      <c r="AE117" s="330"/>
      <c r="AO117" s="330"/>
      <c r="AY117" s="330"/>
      <c r="AZ117" s="330"/>
      <c r="BA117" s="330"/>
      <c r="BB117" s="330"/>
      <c r="BC117" s="330"/>
      <c r="BD117" s="330"/>
      <c r="BE117" s="330"/>
      <c r="BF117" s="330"/>
      <c r="BI117" s="330"/>
      <c r="BS117" s="330"/>
      <c r="CC117" s="330"/>
      <c r="CM117" s="330"/>
      <c r="CW117" s="330"/>
      <c r="DG117" s="330"/>
      <c r="DQ117" s="330"/>
      <c r="EA117" s="330"/>
      <c r="EK117" s="330"/>
      <c r="EU117" s="330"/>
      <c r="FE117" s="330"/>
      <c r="FO117" s="330"/>
      <c r="FY117" s="330"/>
      <c r="GI117" s="330"/>
      <c r="GS117" s="330"/>
      <c r="HC117" s="330"/>
      <c r="HM117" s="330"/>
      <c r="HW117" s="330"/>
    </row>
    <row r="118" s="3" customFormat="true" x14ac:dyDescent="0.25">
      <c r="A118" s="330"/>
      <c r="K118" s="330"/>
      <c r="U118" s="330"/>
      <c r="AE118" s="330"/>
      <c r="AO118" s="330"/>
      <c r="AY118" s="330"/>
      <c r="AZ118" s="330"/>
      <c r="BA118" s="330"/>
      <c r="BB118" s="330"/>
      <c r="BC118" s="330"/>
      <c r="BD118" s="330"/>
      <c r="BE118" s="330"/>
      <c r="BF118" s="330"/>
      <c r="BI118" s="330"/>
      <c r="BS118" s="330"/>
      <c r="CC118" s="330"/>
      <c r="CM118" s="330"/>
      <c r="CW118" s="330"/>
      <c r="DG118" s="330"/>
      <c r="DQ118" s="330"/>
      <c r="EA118" s="330"/>
      <c r="EK118" s="330"/>
      <c r="EU118" s="330"/>
      <c r="FE118" s="330"/>
      <c r="FO118" s="330"/>
      <c r="FY118" s="330"/>
      <c r="GI118" s="330"/>
      <c r="GS118" s="330"/>
      <c r="HC118" s="330"/>
      <c r="HM118" s="330"/>
      <c r="HW118" s="330"/>
    </row>
    <row r="119" s="3" customFormat="true" x14ac:dyDescent="0.25">
      <c r="A119" s="330"/>
      <c r="K119" s="330"/>
      <c r="U119" s="330"/>
      <c r="AE119" s="330"/>
      <c r="AO119" s="330"/>
      <c r="AY119" s="330"/>
      <c r="AZ119" s="330"/>
      <c r="BA119" s="330"/>
      <c r="BB119" s="330"/>
      <c r="BC119" s="330"/>
      <c r="BD119" s="330"/>
      <c r="BE119" s="330"/>
      <c r="BF119" s="330"/>
      <c r="BI119" s="330"/>
      <c r="BS119" s="330"/>
      <c r="CC119" s="330"/>
      <c r="CM119" s="330"/>
      <c r="CW119" s="330"/>
      <c r="DG119" s="330"/>
      <c r="DQ119" s="330"/>
      <c r="EA119" s="330"/>
      <c r="EK119" s="330"/>
      <c r="EU119" s="330"/>
      <c r="FE119" s="330"/>
      <c r="FO119" s="330"/>
      <c r="FY119" s="330"/>
      <c r="GI119" s="330"/>
      <c r="GS119" s="330"/>
      <c r="HC119" s="330"/>
      <c r="HM119" s="330"/>
      <c r="HW119" s="330"/>
    </row>
    <row r="120" s="3" customFormat="true" x14ac:dyDescent="0.25">
      <c r="A120" s="330"/>
      <c r="K120" s="330"/>
      <c r="U120" s="330"/>
      <c r="AE120" s="330"/>
      <c r="AO120" s="330"/>
      <c r="AY120" s="330"/>
      <c r="AZ120" s="330"/>
      <c r="BA120" s="330"/>
      <c r="BB120" s="330"/>
      <c r="BC120" s="330"/>
      <c r="BD120" s="330"/>
      <c r="BE120" s="330"/>
      <c r="BF120" s="330"/>
      <c r="BI120" s="330"/>
      <c r="BS120" s="330"/>
      <c r="CC120" s="330"/>
      <c r="CM120" s="330"/>
      <c r="CW120" s="330"/>
      <c r="DG120" s="330"/>
      <c r="DQ120" s="330"/>
      <c r="EA120" s="330"/>
      <c r="EK120" s="330"/>
      <c r="EU120" s="330"/>
      <c r="FE120" s="330"/>
      <c r="FO120" s="330"/>
      <c r="FY120" s="330"/>
      <c r="GI120" s="330"/>
      <c r="GS120" s="330"/>
      <c r="HC120" s="330"/>
      <c r="HM120" s="330"/>
      <c r="HW120" s="330"/>
    </row>
    <row r="121" s="3" customFormat="true" x14ac:dyDescent="0.25">
      <c r="A121" s="330"/>
      <c r="K121" s="330"/>
      <c r="U121" s="330"/>
      <c r="AE121" s="330"/>
      <c r="AO121" s="330"/>
      <c r="AY121" s="330"/>
      <c r="AZ121" s="330"/>
      <c r="BA121" s="330"/>
      <c r="BB121" s="330"/>
      <c r="BC121" s="330"/>
      <c r="BD121" s="330"/>
      <c r="BE121" s="330"/>
      <c r="BF121" s="330"/>
      <c r="BI121" s="330"/>
      <c r="BS121" s="330"/>
      <c r="CC121" s="330"/>
      <c r="CM121" s="330"/>
      <c r="CW121" s="330"/>
      <c r="DG121" s="330"/>
      <c r="DQ121" s="330"/>
      <c r="EA121" s="330"/>
      <c r="EK121" s="330"/>
      <c r="EU121" s="330"/>
      <c r="FE121" s="330"/>
      <c r="FO121" s="330"/>
      <c r="FY121" s="330"/>
      <c r="GI121" s="330"/>
      <c r="GS121" s="330"/>
      <c r="HC121" s="330"/>
      <c r="HM121" s="330"/>
      <c r="HW121" s="330"/>
    </row>
    <row r="122" s="3" customFormat="true" x14ac:dyDescent="0.25">
      <c r="A122" s="330"/>
      <c r="K122" s="330"/>
      <c r="U122" s="330"/>
      <c r="AE122" s="330"/>
      <c r="AO122" s="330"/>
      <c r="AY122" s="330"/>
      <c r="AZ122" s="330"/>
      <c r="BA122" s="330"/>
      <c r="BB122" s="330"/>
      <c r="BC122" s="330"/>
      <c r="BD122" s="330"/>
      <c r="BE122" s="330"/>
      <c r="BF122" s="330"/>
      <c r="BI122" s="330"/>
      <c r="BS122" s="330"/>
      <c r="CC122" s="330"/>
      <c r="CM122" s="330"/>
      <c r="CW122" s="330"/>
      <c r="DG122" s="330"/>
      <c r="DQ122" s="330"/>
      <c r="EA122" s="330"/>
      <c r="EK122" s="330"/>
      <c r="EU122" s="330"/>
      <c r="FE122" s="330"/>
      <c r="FO122" s="330"/>
      <c r="FY122" s="330"/>
      <c r="GI122" s="330"/>
      <c r="GS122" s="330"/>
      <c r="HC122" s="330"/>
      <c r="HM122" s="330"/>
      <c r="HW122" s="330"/>
    </row>
    <row r="123" s="3" customFormat="true" x14ac:dyDescent="0.25">
      <c r="A123" s="330"/>
      <c r="K123" s="330"/>
      <c r="U123" s="330"/>
      <c r="AE123" s="330"/>
      <c r="AO123" s="330"/>
      <c r="AY123" s="330"/>
      <c r="AZ123" s="330"/>
      <c r="BA123" s="330"/>
      <c r="BB123" s="330"/>
      <c r="BC123" s="330"/>
      <c r="BD123" s="330"/>
      <c r="BE123" s="330"/>
      <c r="BF123" s="330"/>
      <c r="BI123" s="330"/>
      <c r="BS123" s="330"/>
      <c r="CC123" s="330"/>
      <c r="CM123" s="330"/>
      <c r="CW123" s="330"/>
      <c r="DG123" s="330"/>
      <c r="DQ123" s="330"/>
      <c r="EA123" s="330"/>
      <c r="EK123" s="330"/>
      <c r="EU123" s="330"/>
      <c r="FE123" s="330"/>
      <c r="FO123" s="330"/>
      <c r="FY123" s="330"/>
      <c r="GI123" s="330"/>
      <c r="GS123" s="330"/>
      <c r="HC123" s="330"/>
      <c r="HM123" s="330"/>
      <c r="HW123" s="330"/>
    </row>
    <row r="124" s="3" customFormat="true" x14ac:dyDescent="0.25">
      <c r="A124" s="330"/>
      <c r="K124" s="330"/>
      <c r="U124" s="330"/>
      <c r="AE124" s="330"/>
      <c r="AO124" s="330"/>
      <c r="AY124" s="330"/>
      <c r="AZ124" s="330"/>
      <c r="BA124" s="330"/>
      <c r="BB124" s="330"/>
      <c r="BC124" s="330"/>
      <c r="BD124" s="330"/>
      <c r="BE124" s="330"/>
      <c r="BF124" s="330"/>
      <c r="BI124" s="330"/>
      <c r="BS124" s="330"/>
      <c r="CC124" s="330"/>
      <c r="CM124" s="330"/>
      <c r="CW124" s="330"/>
      <c r="DG124" s="330"/>
      <c r="DQ124" s="330"/>
      <c r="EA124" s="330"/>
      <c r="EK124" s="330"/>
      <c r="EU124" s="330"/>
      <c r="FE124" s="330"/>
      <c r="FO124" s="330"/>
      <c r="FY124" s="330"/>
      <c r="GI124" s="330"/>
      <c r="GS124" s="330"/>
      <c r="HC124" s="330"/>
      <c r="HM124" s="330"/>
      <c r="HW124" s="330"/>
    </row>
    <row r="125" s="3" customFormat="true" x14ac:dyDescent="0.25">
      <c r="A125" s="330"/>
      <c r="K125" s="330"/>
      <c r="U125" s="330"/>
      <c r="AE125" s="330"/>
      <c r="AO125" s="330"/>
      <c r="AY125" s="330"/>
      <c r="AZ125" s="330"/>
      <c r="BA125" s="330"/>
      <c r="BB125" s="330"/>
      <c r="BC125" s="330"/>
      <c r="BD125" s="330"/>
      <c r="BE125" s="330"/>
      <c r="BF125" s="330"/>
      <c r="BI125" s="330"/>
      <c r="BS125" s="330"/>
      <c r="CC125" s="330"/>
      <c r="CM125" s="330"/>
      <c r="CW125" s="330"/>
      <c r="DG125" s="330"/>
      <c r="DQ125" s="330"/>
      <c r="EA125" s="330"/>
      <c r="EK125" s="330"/>
      <c r="EU125" s="330"/>
      <c r="FE125" s="330"/>
      <c r="FO125" s="330"/>
      <c r="FY125" s="330"/>
      <c r="GI125" s="330"/>
      <c r="GS125" s="330"/>
      <c r="HC125" s="330"/>
      <c r="HM125" s="330"/>
      <c r="HW125" s="330"/>
    </row>
    <row r="126" s="3" customFormat="true" x14ac:dyDescent="0.25">
      <c r="A126" s="330"/>
      <c r="K126" s="330"/>
      <c r="U126" s="330"/>
      <c r="AE126" s="330"/>
      <c r="AO126" s="330"/>
      <c r="AY126" s="330"/>
      <c r="AZ126" s="330"/>
      <c r="BA126" s="330"/>
      <c r="BB126" s="330"/>
      <c r="BC126" s="330"/>
      <c r="BD126" s="330"/>
      <c r="BE126" s="330"/>
      <c r="BF126" s="330"/>
      <c r="BI126" s="330"/>
      <c r="BS126" s="330"/>
      <c r="CC126" s="330"/>
      <c r="CM126" s="330"/>
      <c r="CW126" s="330"/>
      <c r="DG126" s="330"/>
      <c r="DQ126" s="330"/>
      <c r="EA126" s="330"/>
      <c r="EK126" s="330"/>
      <c r="EU126" s="330"/>
      <c r="FE126" s="330"/>
      <c r="FO126" s="330"/>
      <c r="FY126" s="330"/>
      <c r="GI126" s="330"/>
      <c r="GS126" s="330"/>
      <c r="HC126" s="330"/>
      <c r="HM126" s="330"/>
      <c r="HW126" s="330"/>
    </row>
    <row r="127" s="3" customFormat="true" x14ac:dyDescent="0.25">
      <c r="A127" s="330"/>
      <c r="K127" s="330"/>
      <c r="U127" s="330"/>
      <c r="AE127" s="330"/>
      <c r="AO127" s="330"/>
      <c r="AY127" s="330"/>
      <c r="AZ127" s="330"/>
      <c r="BA127" s="330"/>
      <c r="BB127" s="330"/>
      <c r="BC127" s="330"/>
      <c r="BD127" s="330"/>
      <c r="BE127" s="330"/>
      <c r="BF127" s="330"/>
      <c r="BI127" s="330"/>
      <c r="BS127" s="330"/>
      <c r="CC127" s="330"/>
      <c r="CM127" s="330"/>
      <c r="CW127" s="330"/>
      <c r="DG127" s="330"/>
      <c r="DQ127" s="330"/>
      <c r="EA127" s="330"/>
      <c r="EK127" s="330"/>
      <c r="EU127" s="330"/>
      <c r="FE127" s="330"/>
      <c r="FO127" s="330"/>
      <c r="FY127" s="330"/>
      <c r="GI127" s="330"/>
      <c r="GS127" s="330"/>
      <c r="HC127" s="330"/>
      <c r="HM127" s="330"/>
      <c r="HW127" s="330"/>
    </row>
    <row r="128" s="3" customFormat="true" x14ac:dyDescent="0.25">
      <c r="A128" s="330"/>
      <c r="K128" s="330"/>
      <c r="U128" s="330"/>
      <c r="AE128" s="330"/>
      <c r="AO128" s="330"/>
      <c r="AY128" s="330"/>
      <c r="AZ128" s="330"/>
      <c r="BA128" s="330"/>
      <c r="BB128" s="330"/>
      <c r="BC128" s="330"/>
      <c r="BD128" s="330"/>
      <c r="BE128" s="330"/>
      <c r="BF128" s="330"/>
      <c r="BI128" s="330"/>
      <c r="BS128" s="330"/>
      <c r="CC128" s="330"/>
      <c r="CM128" s="330"/>
      <c r="CW128" s="330"/>
      <c r="DG128" s="330"/>
      <c r="DQ128" s="330"/>
      <c r="EA128" s="330"/>
      <c r="EK128" s="330"/>
      <c r="EU128" s="330"/>
      <c r="FE128" s="330"/>
      <c r="FO128" s="330"/>
      <c r="FY128" s="330"/>
      <c r="GI128" s="330"/>
      <c r="GS128" s="330"/>
      <c r="HC128" s="330"/>
      <c r="HM128" s="330"/>
      <c r="HW128" s="330"/>
    </row>
    <row r="129" s="3" customFormat="true" x14ac:dyDescent="0.25">
      <c r="A129" s="330"/>
      <c r="K129" s="330"/>
      <c r="U129" s="330"/>
      <c r="AE129" s="330"/>
      <c r="AO129" s="330"/>
      <c r="AY129" s="330"/>
      <c r="AZ129" s="330"/>
      <c r="BA129" s="330"/>
      <c r="BB129" s="330"/>
      <c r="BC129" s="330"/>
      <c r="BD129" s="330"/>
      <c r="BE129" s="330"/>
      <c r="BF129" s="330"/>
      <c r="BI129" s="330"/>
      <c r="BS129" s="330"/>
      <c r="CC129" s="330"/>
      <c r="CM129" s="330"/>
      <c r="CW129" s="330"/>
      <c r="DG129" s="330"/>
      <c r="DQ129" s="330"/>
      <c r="EA129" s="330"/>
      <c r="EK129" s="330"/>
      <c r="EU129" s="330"/>
      <c r="FE129" s="330"/>
      <c r="FO129" s="330"/>
      <c r="FY129" s="330"/>
      <c r="GI129" s="330"/>
      <c r="GS129" s="330"/>
      <c r="HC129" s="330"/>
      <c r="HM129" s="330"/>
      <c r="HW129" s="330"/>
    </row>
    <row r="130" s="3" customFormat="true" x14ac:dyDescent="0.25">
      <c r="A130" s="330"/>
      <c r="K130" s="330"/>
      <c r="U130" s="330"/>
      <c r="AE130" s="330"/>
      <c r="AO130" s="330"/>
      <c r="AY130" s="330"/>
      <c r="AZ130" s="330"/>
      <c r="BA130" s="330"/>
      <c r="BB130" s="330"/>
      <c r="BC130" s="330"/>
      <c r="BD130" s="330"/>
      <c r="BE130" s="330"/>
      <c r="BF130" s="330"/>
      <c r="BI130" s="330"/>
      <c r="BS130" s="330"/>
      <c r="CC130" s="330"/>
      <c r="CM130" s="330"/>
      <c r="CW130" s="330"/>
      <c r="DG130" s="330"/>
      <c r="DQ130" s="330"/>
      <c r="EA130" s="330"/>
      <c r="EK130" s="330"/>
      <c r="EU130" s="330"/>
      <c r="FE130" s="330"/>
      <c r="FO130" s="330"/>
      <c r="FY130" s="330"/>
      <c r="GI130" s="330"/>
      <c r="GS130" s="330"/>
      <c r="HC130" s="330"/>
      <c r="HM130" s="330"/>
      <c r="HW130" s="330"/>
    </row>
    <row r="131" s="3" customFormat="true" x14ac:dyDescent="0.25">
      <c r="A131" s="330"/>
      <c r="K131" s="330"/>
      <c r="U131" s="330"/>
      <c r="AE131" s="330"/>
      <c r="AO131" s="330"/>
      <c r="AY131" s="330"/>
      <c r="AZ131" s="330"/>
      <c r="BA131" s="330"/>
      <c r="BB131" s="330"/>
      <c r="BC131" s="330"/>
      <c r="BD131" s="330"/>
      <c r="BE131" s="330"/>
      <c r="BF131" s="330"/>
      <c r="BI131" s="330"/>
      <c r="BS131" s="330"/>
      <c r="CC131" s="330"/>
      <c r="CM131" s="330"/>
      <c r="CW131" s="330"/>
      <c r="DG131" s="330"/>
      <c r="DQ131" s="330"/>
      <c r="EA131" s="330"/>
      <c r="EK131" s="330"/>
      <c r="EU131" s="330"/>
      <c r="FE131" s="330"/>
      <c r="FO131" s="330"/>
      <c r="FY131" s="330"/>
      <c r="GI131" s="330"/>
      <c r="GS131" s="330"/>
      <c r="HC131" s="330"/>
      <c r="HM131" s="330"/>
      <c r="HW131" s="330"/>
    </row>
    <row r="132" s="3" customFormat="true" x14ac:dyDescent="0.25">
      <c r="A132" s="330"/>
      <c r="K132" s="330"/>
      <c r="U132" s="330"/>
      <c r="AE132" s="330"/>
      <c r="AO132" s="330"/>
      <c r="AY132" s="330"/>
      <c r="AZ132" s="330"/>
      <c r="BA132" s="330"/>
      <c r="BB132" s="330"/>
      <c r="BC132" s="330"/>
      <c r="BD132" s="330"/>
      <c r="BE132" s="330"/>
      <c r="BF132" s="330"/>
      <c r="BI132" s="330"/>
      <c r="BS132" s="330"/>
      <c r="CC132" s="330"/>
      <c r="CM132" s="330"/>
      <c r="CW132" s="330"/>
      <c r="DG132" s="330"/>
      <c r="DQ132" s="330"/>
      <c r="EA132" s="330"/>
      <c r="EK132" s="330"/>
      <c r="EU132" s="330"/>
      <c r="FE132" s="330"/>
      <c r="FO132" s="330"/>
      <c r="FY132" s="330"/>
      <c r="GI132" s="330"/>
      <c r="GS132" s="330"/>
      <c r="HC132" s="330"/>
      <c r="HM132" s="330"/>
      <c r="HW132" s="330"/>
    </row>
    <row r="133" s="3" customFormat="true" x14ac:dyDescent="0.25">
      <c r="A133" s="330"/>
      <c r="K133" s="330"/>
      <c r="U133" s="330"/>
      <c r="AE133" s="330"/>
      <c r="AO133" s="330"/>
      <c r="AY133" s="330"/>
      <c r="AZ133" s="330"/>
      <c r="BA133" s="330"/>
      <c r="BB133" s="330"/>
      <c r="BC133" s="330"/>
      <c r="BD133" s="330"/>
      <c r="BE133" s="330"/>
      <c r="BF133" s="330"/>
      <c r="BI133" s="330"/>
      <c r="BS133" s="330"/>
      <c r="CC133" s="330"/>
      <c r="CM133" s="330"/>
      <c r="CW133" s="330"/>
      <c r="DG133" s="330"/>
      <c r="DQ133" s="330"/>
      <c r="EA133" s="330"/>
      <c r="EK133" s="330"/>
      <c r="EU133" s="330"/>
      <c r="FE133" s="330"/>
      <c r="FO133" s="330"/>
      <c r="FY133" s="330"/>
      <c r="GI133" s="330"/>
      <c r="GS133" s="330"/>
      <c r="HC133" s="330"/>
      <c r="HM133" s="330"/>
      <c r="HW133" s="330"/>
    </row>
    <row r="134" s="3" customFormat="true" x14ac:dyDescent="0.25">
      <c r="A134" s="330"/>
      <c r="K134" s="330"/>
      <c r="U134" s="330"/>
      <c r="AE134" s="330"/>
      <c r="AO134" s="330"/>
      <c r="AY134" s="330"/>
      <c r="AZ134" s="330"/>
      <c r="BA134" s="330"/>
      <c r="BB134" s="330"/>
      <c r="BC134" s="330"/>
      <c r="BD134" s="330"/>
      <c r="BE134" s="330"/>
      <c r="BF134" s="330"/>
      <c r="BI134" s="330"/>
      <c r="BS134" s="330"/>
      <c r="CC134" s="330"/>
      <c r="CM134" s="330"/>
      <c r="CW134" s="330"/>
      <c r="DG134" s="330"/>
      <c r="DQ134" s="330"/>
      <c r="EA134" s="330"/>
      <c r="EK134" s="330"/>
      <c r="EU134" s="330"/>
      <c r="FE134" s="330"/>
      <c r="FO134" s="330"/>
      <c r="FY134" s="330"/>
      <c r="GI134" s="330"/>
      <c r="GS134" s="330"/>
      <c r="HC134" s="330"/>
      <c r="HM134" s="330"/>
      <c r="HW134" s="330"/>
    </row>
    <row r="135" s="3" customFormat="true" x14ac:dyDescent="0.25">
      <c r="A135" s="330"/>
      <c r="K135" s="330"/>
      <c r="U135" s="330"/>
      <c r="AE135" s="330"/>
      <c r="AO135" s="330"/>
      <c r="AY135" s="330"/>
      <c r="AZ135" s="330"/>
      <c r="BA135" s="330"/>
      <c r="BB135" s="330"/>
      <c r="BC135" s="330"/>
      <c r="BD135" s="330"/>
      <c r="BE135" s="330"/>
      <c r="BF135" s="330"/>
      <c r="BI135" s="330"/>
      <c r="BS135" s="330"/>
      <c r="CC135" s="330"/>
      <c r="CM135" s="330"/>
      <c r="CW135" s="330"/>
      <c r="DG135" s="330"/>
      <c r="DQ135" s="330"/>
      <c r="EA135" s="330"/>
      <c r="EK135" s="330"/>
      <c r="EU135" s="330"/>
      <c r="FE135" s="330"/>
      <c r="FO135" s="330"/>
      <c r="FY135" s="330"/>
      <c r="GI135" s="330"/>
      <c r="GS135" s="330"/>
      <c r="HC135" s="330"/>
      <c r="HM135" s="330"/>
      <c r="HW135" s="330"/>
    </row>
    <row r="136" s="3" customFormat="true" x14ac:dyDescent="0.25">
      <c r="A136" s="330"/>
      <c r="K136" s="330"/>
      <c r="U136" s="330"/>
      <c r="AE136" s="330"/>
      <c r="AO136" s="330"/>
      <c r="AY136" s="330"/>
      <c r="AZ136" s="330"/>
      <c r="BA136" s="330"/>
      <c r="BB136" s="330"/>
      <c r="BC136" s="330"/>
      <c r="BD136" s="330"/>
      <c r="BE136" s="330"/>
      <c r="BF136" s="330"/>
      <c r="BI136" s="330"/>
      <c r="BS136" s="330"/>
      <c r="CC136" s="330"/>
      <c r="CM136" s="330"/>
      <c r="CW136" s="330"/>
      <c r="DG136" s="330"/>
      <c r="DQ136" s="330"/>
      <c r="EA136" s="330"/>
      <c r="EK136" s="330"/>
      <c r="EU136" s="330"/>
      <c r="FE136" s="330"/>
      <c r="FO136" s="330"/>
      <c r="FY136" s="330"/>
      <c r="GI136" s="330"/>
      <c r="GS136" s="330"/>
      <c r="HC136" s="330"/>
      <c r="HM136" s="330"/>
      <c r="HW136" s="330"/>
    </row>
    <row r="137" s="3" customFormat="true" x14ac:dyDescent="0.25">
      <c r="A137" s="330"/>
      <c r="K137" s="330"/>
      <c r="U137" s="330"/>
      <c r="AE137" s="330"/>
      <c r="AO137" s="330"/>
      <c r="AY137" s="330"/>
      <c r="AZ137" s="330"/>
      <c r="BA137" s="330"/>
      <c r="BB137" s="330"/>
      <c r="BC137" s="330"/>
      <c r="BD137" s="330"/>
      <c r="BE137" s="330"/>
      <c r="BF137" s="330"/>
      <c r="BI137" s="330"/>
      <c r="BS137" s="330"/>
      <c r="CC137" s="330"/>
      <c r="CM137" s="330"/>
      <c r="CW137" s="330"/>
      <c r="DG137" s="330"/>
      <c r="DQ137" s="330"/>
      <c r="EA137" s="330"/>
      <c r="EK137" s="330"/>
      <c r="EU137" s="330"/>
      <c r="FE137" s="330"/>
      <c r="FO137" s="330"/>
      <c r="FY137" s="330"/>
      <c r="GI137" s="330"/>
      <c r="GS137" s="330"/>
      <c r="HC137" s="330"/>
      <c r="HM137" s="330"/>
      <c r="HW137" s="330"/>
    </row>
    <row r="138" s="3" customFormat="true" x14ac:dyDescent="0.25">
      <c r="A138" s="330"/>
      <c r="K138" s="330"/>
      <c r="U138" s="330"/>
      <c r="AE138" s="330"/>
      <c r="AO138" s="330"/>
      <c r="AY138" s="330"/>
      <c r="AZ138" s="330"/>
      <c r="BA138" s="330"/>
      <c r="BB138" s="330"/>
      <c r="BC138" s="330"/>
      <c r="BD138" s="330"/>
      <c r="BE138" s="330"/>
      <c r="BF138" s="330"/>
      <c r="BI138" s="330"/>
      <c r="BS138" s="330"/>
      <c r="CC138" s="330"/>
      <c r="CM138" s="330"/>
      <c r="CW138" s="330"/>
      <c r="DG138" s="330"/>
      <c r="DQ138" s="330"/>
      <c r="EA138" s="330"/>
      <c r="EK138" s="330"/>
      <c r="EU138" s="330"/>
      <c r="FE138" s="330"/>
      <c r="FO138" s="330"/>
      <c r="FY138" s="330"/>
      <c r="GI138" s="330"/>
      <c r="GS138" s="330"/>
      <c r="HC138" s="330"/>
      <c r="HM138" s="330"/>
      <c r="HW138" s="330"/>
    </row>
    <row r="139" s="3" customFormat="true" x14ac:dyDescent="0.25">
      <c r="A139" s="330"/>
      <c r="K139" s="330"/>
      <c r="U139" s="330"/>
      <c r="AE139" s="330"/>
      <c r="AO139" s="330"/>
      <c r="AY139" s="330"/>
      <c r="AZ139" s="330"/>
      <c r="BA139" s="330"/>
      <c r="BB139" s="330"/>
      <c r="BC139" s="330"/>
      <c r="BD139" s="330"/>
      <c r="BE139" s="330"/>
      <c r="BF139" s="330"/>
      <c r="BI139" s="330"/>
      <c r="BS139" s="330"/>
      <c r="CC139" s="330"/>
      <c r="CM139" s="330"/>
      <c r="CW139" s="330"/>
      <c r="DG139" s="330"/>
      <c r="DQ139" s="330"/>
      <c r="EA139" s="330"/>
      <c r="EK139" s="330"/>
      <c r="EU139" s="330"/>
      <c r="FE139" s="330"/>
      <c r="FO139" s="330"/>
      <c r="FY139" s="330"/>
      <c r="GI139" s="330"/>
      <c r="GS139" s="330"/>
      <c r="HC139" s="330"/>
      <c r="HM139" s="330"/>
      <c r="HW139" s="330"/>
    </row>
    <row r="140" s="3" customFormat="true" x14ac:dyDescent="0.25">
      <c r="A140" s="330"/>
      <c r="K140" s="330"/>
      <c r="U140" s="330"/>
      <c r="AE140" s="330"/>
      <c r="AO140" s="330"/>
      <c r="AY140" s="330"/>
      <c r="AZ140" s="330"/>
      <c r="BA140" s="330"/>
      <c r="BB140" s="330"/>
      <c r="BC140" s="330"/>
      <c r="BD140" s="330"/>
      <c r="BE140" s="330"/>
      <c r="BF140" s="330"/>
      <c r="BI140" s="330"/>
      <c r="BS140" s="330"/>
      <c r="CC140" s="330"/>
      <c r="CM140" s="330"/>
      <c r="CW140" s="330"/>
      <c r="DG140" s="330"/>
      <c r="DQ140" s="330"/>
      <c r="EA140" s="330"/>
      <c r="EK140" s="330"/>
      <c r="EU140" s="330"/>
      <c r="FE140" s="330"/>
      <c r="FO140" s="330"/>
      <c r="FY140" s="330"/>
      <c r="GI140" s="330"/>
      <c r="GS140" s="330"/>
      <c r="HC140" s="330"/>
      <c r="HM140" s="330"/>
      <c r="HW140" s="330"/>
    </row>
    <row r="141" s="3" customFormat="true" x14ac:dyDescent="0.25">
      <c r="A141" s="330"/>
      <c r="K141" s="330"/>
      <c r="U141" s="330"/>
      <c r="AE141" s="330"/>
      <c r="AO141" s="330"/>
      <c r="AY141" s="330"/>
      <c r="AZ141" s="330"/>
      <c r="BA141" s="330"/>
      <c r="BB141" s="330"/>
      <c r="BC141" s="330"/>
      <c r="BD141" s="330"/>
      <c r="BE141" s="330"/>
      <c r="BF141" s="330"/>
      <c r="BI141" s="330"/>
      <c r="BS141" s="330"/>
      <c r="CC141" s="330"/>
      <c r="CM141" s="330"/>
      <c r="CW141" s="330"/>
      <c r="DG141" s="330"/>
      <c r="DQ141" s="330"/>
      <c r="EA141" s="330"/>
      <c r="EK141" s="330"/>
      <c r="EU141" s="330"/>
      <c r="FE141" s="330"/>
      <c r="FO141" s="330"/>
      <c r="FY141" s="330"/>
      <c r="GI141" s="330"/>
      <c r="GS141" s="330"/>
      <c r="HC141" s="330"/>
      <c r="HM141" s="330"/>
      <c r="HW141" s="330"/>
    </row>
    <row r="142" s="3" customFormat="true" x14ac:dyDescent="0.25">
      <c r="A142" s="330"/>
      <c r="K142" s="330"/>
      <c r="U142" s="330"/>
      <c r="AE142" s="330"/>
      <c r="AO142" s="330"/>
      <c r="AY142" s="330"/>
      <c r="AZ142" s="330"/>
      <c r="BA142" s="330"/>
      <c r="BB142" s="330"/>
      <c r="BC142" s="330"/>
      <c r="BD142" s="330"/>
      <c r="BE142" s="330"/>
      <c r="BF142" s="330"/>
      <c r="BI142" s="330"/>
      <c r="BS142" s="330"/>
      <c r="CC142" s="330"/>
      <c r="CM142" s="330"/>
      <c r="CW142" s="330"/>
      <c r="DG142" s="330"/>
      <c r="DQ142" s="330"/>
      <c r="EA142" s="330"/>
      <c r="EK142" s="330"/>
      <c r="EU142" s="330"/>
      <c r="FE142" s="330"/>
      <c r="FO142" s="330"/>
      <c r="FY142" s="330"/>
      <c r="GI142" s="330"/>
      <c r="GS142" s="330"/>
      <c r="HC142" s="330"/>
      <c r="HM142" s="330"/>
      <c r="HW142" s="330"/>
    </row>
    <row r="143" s="3" customFormat="true" x14ac:dyDescent="0.25">
      <c r="A143" s="330"/>
      <c r="K143" s="330"/>
      <c r="U143" s="330"/>
      <c r="AE143" s="330"/>
      <c r="AO143" s="330"/>
      <c r="AY143" s="330"/>
      <c r="AZ143" s="330"/>
      <c r="BA143" s="330"/>
      <c r="BB143" s="330"/>
      <c r="BC143" s="330"/>
      <c r="BD143" s="330"/>
      <c r="BE143" s="330"/>
      <c r="BF143" s="330"/>
      <c r="BI143" s="330"/>
      <c r="BS143" s="330"/>
      <c r="CC143" s="330"/>
      <c r="CM143" s="330"/>
      <c r="CW143" s="330"/>
      <c r="DG143" s="330"/>
      <c r="DQ143" s="330"/>
      <c r="EA143" s="330"/>
      <c r="EK143" s="330"/>
      <c r="EU143" s="330"/>
      <c r="FE143" s="330"/>
      <c r="FO143" s="330"/>
      <c r="FY143" s="330"/>
      <c r="GI143" s="330"/>
      <c r="GS143" s="330"/>
      <c r="HC143" s="330"/>
      <c r="HM143" s="330"/>
      <c r="HW143" s="330"/>
    </row>
    <row r="144" s="3" customFormat="true" x14ac:dyDescent="0.25">
      <c r="A144" s="330"/>
      <c r="K144" s="330"/>
      <c r="U144" s="330"/>
      <c r="AE144" s="330"/>
      <c r="AO144" s="330"/>
      <c r="AY144" s="330"/>
      <c r="AZ144" s="330"/>
      <c r="BA144" s="330"/>
      <c r="BB144" s="330"/>
      <c r="BC144" s="330"/>
      <c r="BD144" s="330"/>
      <c r="BE144" s="330"/>
      <c r="BF144" s="330"/>
      <c r="BI144" s="330"/>
      <c r="BS144" s="330"/>
      <c r="CC144" s="330"/>
      <c r="CM144" s="330"/>
      <c r="CW144" s="330"/>
      <c r="DG144" s="330"/>
      <c r="DQ144" s="330"/>
      <c r="EA144" s="330"/>
      <c r="EK144" s="330"/>
      <c r="EU144" s="330"/>
      <c r="FE144" s="330"/>
      <c r="FO144" s="330"/>
      <c r="FY144" s="330"/>
      <c r="GI144" s="330"/>
      <c r="GS144" s="330"/>
      <c r="HC144" s="330"/>
      <c r="HM144" s="330"/>
      <c r="HW144" s="330"/>
    </row>
    <row r="145" s="3" customFormat="true" x14ac:dyDescent="0.25">
      <c r="A145" s="330"/>
      <c r="K145" s="330"/>
      <c r="U145" s="330"/>
      <c r="AE145" s="330"/>
      <c r="AO145" s="330"/>
      <c r="AY145" s="330"/>
      <c r="AZ145" s="330"/>
      <c r="BA145" s="330"/>
      <c r="BB145" s="330"/>
      <c r="BC145" s="330"/>
      <c r="BD145" s="330"/>
      <c r="BE145" s="330"/>
      <c r="BF145" s="330"/>
      <c r="BI145" s="330"/>
      <c r="BS145" s="330"/>
      <c r="CC145" s="330"/>
      <c r="CM145" s="330"/>
      <c r="CW145" s="330"/>
      <c r="DG145" s="330"/>
      <c r="DQ145" s="330"/>
      <c r="EA145" s="330"/>
      <c r="EK145" s="330"/>
      <c r="EU145" s="330"/>
      <c r="FE145" s="330"/>
      <c r="FO145" s="330"/>
      <c r="FY145" s="330"/>
      <c r="GI145" s="330"/>
      <c r="GS145" s="330"/>
      <c r="HC145" s="330"/>
      <c r="HM145" s="330"/>
      <c r="HW145" s="330"/>
    </row>
    <row r="146" s="3" customFormat="true" x14ac:dyDescent="0.25">
      <c r="A146" s="330"/>
      <c r="K146" s="330"/>
      <c r="U146" s="330"/>
      <c r="AE146" s="330"/>
      <c r="AO146" s="330"/>
      <c r="AY146" s="330"/>
      <c r="AZ146" s="330"/>
      <c r="BA146" s="330"/>
      <c r="BB146" s="330"/>
      <c r="BC146" s="330"/>
      <c r="BD146" s="330"/>
      <c r="BE146" s="330"/>
      <c r="BF146" s="330"/>
      <c r="BI146" s="330"/>
      <c r="BS146" s="330"/>
      <c r="CC146" s="330"/>
      <c r="CM146" s="330"/>
      <c r="CW146" s="330"/>
      <c r="DG146" s="330"/>
      <c r="DQ146" s="330"/>
      <c r="EA146" s="330"/>
      <c r="EK146" s="330"/>
      <c r="EU146" s="330"/>
      <c r="FE146" s="330"/>
      <c r="FO146" s="330"/>
      <c r="FY146" s="330"/>
      <c r="GI146" s="330"/>
      <c r="GS146" s="330"/>
      <c r="HC146" s="330"/>
      <c r="HM146" s="330"/>
      <c r="HW146" s="330"/>
    </row>
    <row r="147" s="3" customFormat="true" x14ac:dyDescent="0.25">
      <c r="A147" s="330"/>
      <c r="K147" s="330"/>
      <c r="U147" s="330"/>
      <c r="AE147" s="330"/>
      <c r="AO147" s="330"/>
      <c r="AY147" s="330"/>
      <c r="AZ147" s="330"/>
      <c r="BA147" s="330"/>
      <c r="BB147" s="330"/>
      <c r="BC147" s="330"/>
      <c r="BD147" s="330"/>
      <c r="BE147" s="330"/>
      <c r="BF147" s="330"/>
      <c r="BI147" s="330"/>
      <c r="BS147" s="330"/>
      <c r="CC147" s="330"/>
      <c r="CM147" s="330"/>
      <c r="CW147" s="330"/>
      <c r="DG147" s="330"/>
      <c r="DQ147" s="330"/>
      <c r="EA147" s="330"/>
      <c r="EK147" s="330"/>
      <c r="EU147" s="330"/>
      <c r="FE147" s="330"/>
      <c r="FO147" s="330"/>
      <c r="FY147" s="330"/>
      <c r="GI147" s="330"/>
      <c r="GS147" s="330"/>
      <c r="HC147" s="330"/>
      <c r="HM147" s="330"/>
      <c r="HW147" s="330"/>
    </row>
    <row r="148" s="3" customFormat="true" x14ac:dyDescent="0.25">
      <c r="A148" s="330"/>
      <c r="K148" s="330"/>
      <c r="U148" s="330"/>
      <c r="AE148" s="330"/>
      <c r="AO148" s="330"/>
      <c r="AY148" s="330"/>
      <c r="AZ148" s="330"/>
      <c r="BA148" s="330"/>
      <c r="BB148" s="330"/>
      <c r="BC148" s="330"/>
      <c r="BD148" s="330"/>
      <c r="BE148" s="330"/>
      <c r="BF148" s="330"/>
      <c r="BI148" s="330"/>
      <c r="BS148" s="330"/>
      <c r="CC148" s="330"/>
      <c r="CM148" s="330"/>
      <c r="CW148" s="330"/>
      <c r="DG148" s="330"/>
      <c r="DQ148" s="330"/>
      <c r="EA148" s="330"/>
      <c r="EK148" s="330"/>
      <c r="EU148" s="330"/>
      <c r="FE148" s="330"/>
      <c r="FO148" s="330"/>
      <c r="FY148" s="330"/>
      <c r="GI148" s="330"/>
      <c r="GS148" s="330"/>
      <c r="HC148" s="330"/>
      <c r="HM148" s="330"/>
      <c r="HW148" s="330"/>
    </row>
    <row r="149" s="3" customFormat="true" x14ac:dyDescent="0.25">
      <c r="A149" s="330"/>
      <c r="K149" s="330"/>
      <c r="U149" s="330"/>
      <c r="AE149" s="330"/>
      <c r="AO149" s="330"/>
      <c r="AY149" s="330"/>
      <c r="AZ149" s="330"/>
      <c r="BA149" s="330"/>
      <c r="BB149" s="330"/>
      <c r="BC149" s="330"/>
      <c r="BD149" s="330"/>
      <c r="BE149" s="330"/>
      <c r="BF149" s="330"/>
      <c r="BI149" s="330"/>
      <c r="BS149" s="330"/>
      <c r="CC149" s="330"/>
      <c r="CM149" s="330"/>
      <c r="CW149" s="330"/>
      <c r="DG149" s="330"/>
      <c r="DQ149" s="330"/>
      <c r="EA149" s="330"/>
      <c r="EK149" s="330"/>
      <c r="EU149" s="330"/>
      <c r="FE149" s="330"/>
      <c r="FO149" s="330"/>
      <c r="FY149" s="330"/>
      <c r="GI149" s="330"/>
      <c r="GS149" s="330"/>
      <c r="HC149" s="330"/>
      <c r="HM149" s="330"/>
      <c r="HW149" s="330"/>
    </row>
    <row r="150" s="3" customFormat="true" x14ac:dyDescent="0.25">
      <c r="A150" s="330"/>
      <c r="K150" s="330"/>
      <c r="U150" s="330"/>
      <c r="AE150" s="330"/>
      <c r="AO150" s="330"/>
      <c r="AY150" s="330"/>
      <c r="AZ150" s="330"/>
      <c r="BA150" s="330"/>
      <c r="BB150" s="330"/>
      <c r="BC150" s="330"/>
      <c r="BD150" s="330"/>
      <c r="BE150" s="330"/>
      <c r="BF150" s="330"/>
      <c r="BI150" s="330"/>
      <c r="BS150" s="330"/>
      <c r="CC150" s="330"/>
      <c r="CM150" s="330"/>
      <c r="CW150" s="330"/>
      <c r="DG150" s="330"/>
      <c r="DQ150" s="330"/>
      <c r="EA150" s="330"/>
      <c r="EK150" s="330"/>
      <c r="EU150" s="330"/>
      <c r="FE150" s="330"/>
      <c r="FO150" s="330"/>
      <c r="FY150" s="330"/>
      <c r="GI150" s="330"/>
      <c r="GS150" s="330"/>
      <c r="HC150" s="330"/>
      <c r="HM150" s="330"/>
      <c r="HW150" s="330"/>
    </row>
    <row r="151" s="3" customFormat="true" x14ac:dyDescent="0.25">
      <c r="A151" s="330"/>
      <c r="K151" s="330"/>
      <c r="U151" s="330"/>
      <c r="AE151" s="330"/>
      <c r="AO151" s="330"/>
      <c r="AY151" s="330"/>
      <c r="AZ151" s="330"/>
      <c r="BA151" s="330"/>
      <c r="BB151" s="330"/>
      <c r="BC151" s="330"/>
      <c r="BD151" s="330"/>
      <c r="BE151" s="330"/>
      <c r="BF151" s="330"/>
      <c r="BI151" s="330"/>
      <c r="BS151" s="330"/>
      <c r="CC151" s="330"/>
      <c r="CM151" s="330"/>
      <c r="CW151" s="330"/>
      <c r="DG151" s="330"/>
      <c r="DQ151" s="330"/>
      <c r="EA151" s="330"/>
      <c r="EK151" s="330"/>
      <c r="EU151" s="330"/>
      <c r="FE151" s="330"/>
      <c r="FO151" s="330"/>
      <c r="FY151" s="330"/>
      <c r="GI151" s="330"/>
      <c r="GS151" s="330"/>
      <c r="HC151" s="330"/>
      <c r="HM151" s="330"/>
      <c r="HW151" s="330"/>
    </row>
    <row r="152" s="3" customFormat="true" x14ac:dyDescent="0.25">
      <c r="A152" s="330"/>
      <c r="K152" s="330"/>
      <c r="U152" s="330"/>
      <c r="AE152" s="330"/>
      <c r="AO152" s="330"/>
      <c r="AY152" s="330"/>
      <c r="AZ152" s="330"/>
      <c r="BA152" s="330"/>
      <c r="BB152" s="330"/>
      <c r="BC152" s="330"/>
      <c r="BD152" s="330"/>
      <c r="BE152" s="330"/>
      <c r="BF152" s="330"/>
      <c r="BI152" s="330"/>
      <c r="BS152" s="330"/>
      <c r="CC152" s="330"/>
      <c r="CM152" s="330"/>
      <c r="CW152" s="330"/>
      <c r="DG152" s="330"/>
      <c r="DQ152" s="330"/>
      <c r="EA152" s="330"/>
      <c r="EK152" s="330"/>
      <c r="EU152" s="330"/>
      <c r="FE152" s="330"/>
      <c r="FO152" s="330"/>
      <c r="FY152" s="330"/>
      <c r="GI152" s="330"/>
      <c r="GS152" s="330"/>
      <c r="HC152" s="330"/>
      <c r="HM152" s="330"/>
      <c r="HW152" s="330"/>
    </row>
    <row r="153" s="3" customFormat="true" x14ac:dyDescent="0.25">
      <c r="A153" s="330"/>
      <c r="K153" s="330"/>
      <c r="U153" s="330"/>
      <c r="AE153" s="330"/>
      <c r="AO153" s="330"/>
      <c r="AY153" s="330"/>
      <c r="AZ153" s="330"/>
      <c r="BA153" s="330"/>
      <c r="BB153" s="330"/>
      <c r="BC153" s="330"/>
      <c r="BD153" s="330"/>
      <c r="BE153" s="330"/>
      <c r="BF153" s="330"/>
      <c r="BI153" s="330"/>
      <c r="BS153" s="330"/>
      <c r="CC153" s="330"/>
      <c r="CM153" s="330"/>
      <c r="CW153" s="330"/>
      <c r="DG153" s="330"/>
      <c r="DQ153" s="330"/>
      <c r="EA153" s="330"/>
      <c r="EK153" s="330"/>
      <c r="EU153" s="330"/>
      <c r="FE153" s="330"/>
      <c r="FO153" s="330"/>
      <c r="FY153" s="330"/>
      <c r="GI153" s="330"/>
      <c r="GS153" s="330"/>
      <c r="HC153" s="330"/>
      <c r="HM153" s="330"/>
      <c r="HW153" s="330"/>
    </row>
    <row r="154" s="3" customFormat="true" x14ac:dyDescent="0.25">
      <c r="A154" s="330"/>
      <c r="K154" s="330"/>
      <c r="U154" s="330"/>
      <c r="AE154" s="330"/>
      <c r="AO154" s="330"/>
      <c r="AY154" s="330"/>
      <c r="AZ154" s="330"/>
      <c r="BA154" s="330"/>
      <c r="BB154" s="330"/>
      <c r="BC154" s="330"/>
      <c r="BD154" s="330"/>
      <c r="BE154" s="330"/>
      <c r="BF154" s="330"/>
      <c r="BI154" s="330"/>
      <c r="BS154" s="330"/>
      <c r="CC154" s="330"/>
      <c r="CM154" s="330"/>
      <c r="CW154" s="330"/>
      <c r="DG154" s="330"/>
      <c r="DQ154" s="330"/>
      <c r="EA154" s="330"/>
      <c r="EK154" s="330"/>
      <c r="EU154" s="330"/>
      <c r="FE154" s="330"/>
      <c r="FO154" s="330"/>
      <c r="FY154" s="330"/>
      <c r="GI154" s="330"/>
      <c r="GS154" s="330"/>
      <c r="HC154" s="330"/>
      <c r="HM154" s="330"/>
      <c r="HW154" s="330"/>
    </row>
    <row r="155" s="3" customFormat="true" x14ac:dyDescent="0.25">
      <c r="A155" s="330"/>
      <c r="K155" s="330"/>
      <c r="U155" s="330"/>
      <c r="AE155" s="330"/>
      <c r="AO155" s="330"/>
      <c r="AY155" s="330"/>
      <c r="AZ155" s="330"/>
      <c r="BA155" s="330"/>
      <c r="BB155" s="330"/>
      <c r="BC155" s="330"/>
      <c r="BD155" s="330"/>
      <c r="BE155" s="330"/>
      <c r="BF155" s="330"/>
      <c r="BI155" s="330"/>
      <c r="BS155" s="330"/>
      <c r="CC155" s="330"/>
      <c r="CM155" s="330"/>
      <c r="CW155" s="330"/>
      <c r="DG155" s="330"/>
      <c r="DQ155" s="330"/>
      <c r="EA155" s="330"/>
      <c r="EK155" s="330"/>
      <c r="EU155" s="330"/>
      <c r="FE155" s="330"/>
      <c r="FO155" s="330"/>
      <c r="FY155" s="330"/>
      <c r="GI155" s="330"/>
      <c r="GS155" s="330"/>
      <c r="HC155" s="330"/>
      <c r="HM155" s="330"/>
      <c r="HW155" s="330"/>
    </row>
    <row r="156" s="3" customFormat="true" x14ac:dyDescent="0.25">
      <c r="A156" s="330"/>
      <c r="K156" s="330"/>
      <c r="U156" s="330"/>
      <c r="AE156" s="330"/>
      <c r="AO156" s="330"/>
      <c r="AY156" s="330"/>
      <c r="AZ156" s="330"/>
      <c r="BA156" s="330"/>
      <c r="BB156" s="330"/>
      <c r="BC156" s="330"/>
      <c r="BD156" s="330"/>
      <c r="BE156" s="330"/>
      <c r="BF156" s="330"/>
      <c r="BI156" s="330"/>
      <c r="BS156" s="330"/>
      <c r="CC156" s="330"/>
      <c r="CM156" s="330"/>
      <c r="CW156" s="330"/>
      <c r="DG156" s="330"/>
      <c r="DQ156" s="330"/>
      <c r="EA156" s="330"/>
      <c r="EK156" s="330"/>
      <c r="EU156" s="330"/>
      <c r="FE156" s="330"/>
      <c r="FO156" s="330"/>
      <c r="FY156" s="330"/>
      <c r="GI156" s="330"/>
      <c r="GS156" s="330"/>
      <c r="HC156" s="330"/>
      <c r="HM156" s="330"/>
      <c r="HW156" s="330"/>
    </row>
    <row r="157" s="3" customFormat="true" x14ac:dyDescent="0.25">
      <c r="A157" s="330"/>
      <c r="K157" s="330"/>
      <c r="U157" s="330"/>
      <c r="AE157" s="330"/>
      <c r="AO157" s="330"/>
      <c r="AY157" s="330"/>
      <c r="AZ157" s="330"/>
      <c r="BA157" s="330"/>
      <c r="BB157" s="330"/>
      <c r="BC157" s="330"/>
      <c r="BD157" s="330"/>
      <c r="BE157" s="330"/>
      <c r="BF157" s="330"/>
      <c r="BI157" s="330"/>
      <c r="BS157" s="330"/>
      <c r="CC157" s="330"/>
      <c r="CM157" s="330"/>
      <c r="CW157" s="330"/>
      <c r="DG157" s="330"/>
      <c r="DQ157" s="330"/>
      <c r="EA157" s="330"/>
      <c r="EK157" s="330"/>
      <c r="EU157" s="330"/>
      <c r="FE157" s="330"/>
      <c r="FO157" s="330"/>
      <c r="FY157" s="330"/>
      <c r="GI157" s="330"/>
      <c r="GS157" s="330"/>
      <c r="HC157" s="330"/>
      <c r="HM157" s="330"/>
      <c r="HW157" s="330"/>
    </row>
    <row r="158" s="3" customFormat="true" x14ac:dyDescent="0.25">
      <c r="A158" s="330"/>
      <c r="K158" s="330"/>
      <c r="U158" s="330"/>
      <c r="AE158" s="330"/>
      <c r="AO158" s="330"/>
      <c r="AY158" s="330"/>
      <c r="AZ158" s="330"/>
      <c r="BA158" s="330"/>
      <c r="BB158" s="330"/>
      <c r="BC158" s="330"/>
      <c r="BD158" s="330"/>
      <c r="BE158" s="330"/>
      <c r="BF158" s="330"/>
      <c r="BI158" s="330"/>
      <c r="BS158" s="330"/>
      <c r="CC158" s="330"/>
      <c r="CM158" s="330"/>
      <c r="CW158" s="330"/>
      <c r="DG158" s="330"/>
      <c r="DQ158" s="330"/>
      <c r="EA158" s="330"/>
      <c r="EK158" s="330"/>
      <c r="EU158" s="330"/>
      <c r="FE158" s="330"/>
      <c r="FO158" s="330"/>
      <c r="FY158" s="330"/>
      <c r="GI158" s="330"/>
      <c r="GS158" s="330"/>
      <c r="HC158" s="330"/>
      <c r="HM158" s="330"/>
      <c r="HW158" s="330"/>
    </row>
    <row r="159" s="3" customFormat="true" x14ac:dyDescent="0.25">
      <c r="A159" s="330"/>
      <c r="K159" s="330"/>
      <c r="U159" s="330"/>
      <c r="AE159" s="330"/>
      <c r="AO159" s="330"/>
      <c r="AY159" s="330"/>
      <c r="AZ159" s="330"/>
      <c r="BA159" s="330"/>
      <c r="BB159" s="330"/>
      <c r="BC159" s="330"/>
      <c r="BD159" s="330"/>
      <c r="BE159" s="330"/>
      <c r="BF159" s="330"/>
      <c r="BI159" s="330"/>
      <c r="BS159" s="330"/>
      <c r="CC159" s="330"/>
      <c r="CM159" s="330"/>
      <c r="CW159" s="330"/>
      <c r="DG159" s="330"/>
      <c r="DQ159" s="330"/>
      <c r="EA159" s="330"/>
      <c r="EK159" s="330"/>
      <c r="EU159" s="330"/>
      <c r="FE159" s="330"/>
      <c r="FO159" s="330"/>
      <c r="FY159" s="330"/>
      <c r="GI159" s="330"/>
      <c r="GS159" s="330"/>
      <c r="HC159" s="330"/>
      <c r="HM159" s="330"/>
      <c r="HW159" s="330"/>
    </row>
    <row r="160" s="3" customFormat="true" x14ac:dyDescent="0.25">
      <c r="A160" s="330"/>
      <c r="K160" s="330"/>
      <c r="U160" s="330"/>
      <c r="AE160" s="330"/>
      <c r="AO160" s="330"/>
      <c r="AY160" s="330"/>
      <c r="AZ160" s="330"/>
      <c r="BA160" s="330"/>
      <c r="BB160" s="330"/>
      <c r="BC160" s="330"/>
      <c r="BD160" s="330"/>
      <c r="BE160" s="330"/>
      <c r="BF160" s="330"/>
      <c r="BI160" s="330"/>
      <c r="BS160" s="330"/>
      <c r="CC160" s="330"/>
      <c r="CM160" s="330"/>
      <c r="CW160" s="330"/>
      <c r="DG160" s="330"/>
      <c r="DQ160" s="330"/>
      <c r="EA160" s="330"/>
      <c r="EK160" s="330"/>
      <c r="EU160" s="330"/>
      <c r="FE160" s="330"/>
      <c r="FO160" s="330"/>
      <c r="FY160" s="330"/>
      <c r="GI160" s="330"/>
      <c r="GS160" s="330"/>
      <c r="HC160" s="330"/>
      <c r="HM160" s="330"/>
      <c r="HW160" s="330"/>
    </row>
    <row r="161" s="3" customFormat="true" x14ac:dyDescent="0.25">
      <c r="A161" s="330"/>
      <c r="K161" s="330"/>
      <c r="U161" s="330"/>
      <c r="AE161" s="330"/>
      <c r="AO161" s="330"/>
      <c r="AY161" s="330"/>
      <c r="AZ161" s="330"/>
      <c r="BA161" s="330"/>
      <c r="BB161" s="330"/>
      <c r="BC161" s="330"/>
      <c r="BD161" s="330"/>
      <c r="BE161" s="330"/>
      <c r="BF161" s="330"/>
      <c r="BI161" s="330"/>
      <c r="BS161" s="330"/>
      <c r="CC161" s="330"/>
      <c r="CM161" s="330"/>
      <c r="CW161" s="330"/>
      <c r="DG161" s="330"/>
      <c r="DQ161" s="330"/>
      <c r="EA161" s="330"/>
      <c r="EK161" s="330"/>
      <c r="EU161" s="330"/>
      <c r="FE161" s="330"/>
      <c r="FO161" s="330"/>
      <c r="FY161" s="330"/>
      <c r="GI161" s="330"/>
      <c r="GS161" s="330"/>
      <c r="HC161" s="330"/>
      <c r="HM161" s="330"/>
      <c r="HW161" s="330"/>
    </row>
    <row r="162" s="3" customFormat="true" x14ac:dyDescent="0.25">
      <c r="A162" s="330"/>
      <c r="K162" s="330"/>
      <c r="U162" s="330"/>
      <c r="AE162" s="330"/>
      <c r="AO162" s="330"/>
      <c r="AY162" s="330"/>
      <c r="AZ162" s="330"/>
      <c r="BA162" s="330"/>
      <c r="BB162" s="330"/>
      <c r="BC162" s="330"/>
      <c r="BD162" s="330"/>
      <c r="BE162" s="330"/>
      <c r="BF162" s="330"/>
      <c r="BI162" s="330"/>
      <c r="BS162" s="330"/>
      <c r="CC162" s="330"/>
      <c r="CM162" s="330"/>
      <c r="CW162" s="330"/>
      <c r="DG162" s="330"/>
      <c r="DQ162" s="330"/>
      <c r="EA162" s="330"/>
      <c r="EK162" s="330"/>
      <c r="EU162" s="330"/>
      <c r="FE162" s="330"/>
      <c r="FO162" s="330"/>
      <c r="FY162" s="330"/>
      <c r="GI162" s="330"/>
      <c r="GS162" s="330"/>
      <c r="HC162" s="330"/>
      <c r="HM162" s="330"/>
      <c r="HW162" s="330"/>
    </row>
    <row r="163" s="3" customFormat="true" x14ac:dyDescent="0.25">
      <c r="A163" s="330"/>
      <c r="K163" s="330"/>
      <c r="U163" s="330"/>
      <c r="AE163" s="330"/>
      <c r="AO163" s="330"/>
      <c r="AY163" s="330"/>
      <c r="AZ163" s="330"/>
      <c r="BA163" s="330"/>
      <c r="BB163" s="330"/>
      <c r="BC163" s="330"/>
      <c r="BD163" s="330"/>
      <c r="BE163" s="330"/>
      <c r="BF163" s="330"/>
      <c r="BI163" s="330"/>
      <c r="BS163" s="330"/>
      <c r="CC163" s="330"/>
      <c r="CM163" s="330"/>
      <c r="CW163" s="330"/>
      <c r="DG163" s="330"/>
      <c r="DQ163" s="330"/>
      <c r="EA163" s="330"/>
      <c r="EK163" s="330"/>
      <c r="EU163" s="330"/>
      <c r="FE163" s="330"/>
      <c r="FO163" s="330"/>
      <c r="FY163" s="330"/>
      <c r="GI163" s="330"/>
      <c r="GS163" s="330"/>
      <c r="HC163" s="330"/>
      <c r="HM163" s="330"/>
      <c r="HW163" s="330"/>
    </row>
    <row r="164" s="3" customFormat="true" x14ac:dyDescent="0.25">
      <c r="A164" s="330"/>
      <c r="K164" s="330"/>
      <c r="U164" s="330"/>
      <c r="AE164" s="330"/>
      <c r="AO164" s="330"/>
      <c r="AY164" s="330"/>
      <c r="AZ164" s="330"/>
      <c r="BA164" s="330"/>
      <c r="BB164" s="330"/>
      <c r="BC164" s="330"/>
      <c r="BD164" s="330"/>
      <c r="BE164" s="330"/>
      <c r="BF164" s="330"/>
      <c r="BI164" s="330"/>
      <c r="BS164" s="330"/>
      <c r="CC164" s="330"/>
      <c r="CM164" s="330"/>
      <c r="CW164" s="330"/>
      <c r="DG164" s="330"/>
      <c r="DQ164" s="330"/>
      <c r="EA164" s="330"/>
      <c r="EK164" s="330"/>
      <c r="EU164" s="330"/>
      <c r="FE164" s="330"/>
      <c r="FO164" s="330"/>
      <c r="FY164" s="330"/>
      <c r="GI164" s="330"/>
      <c r="GS164" s="330"/>
      <c r="HC164" s="330"/>
      <c r="HM164" s="330"/>
      <c r="HW164" s="330"/>
    </row>
    <row r="165" s="3" customFormat="true" x14ac:dyDescent="0.25">
      <c r="A165" s="330"/>
      <c r="K165" s="330"/>
      <c r="U165" s="330"/>
      <c r="AE165" s="330"/>
      <c r="AO165" s="330"/>
      <c r="AY165" s="330"/>
      <c r="AZ165" s="330"/>
      <c r="BA165" s="330"/>
      <c r="BB165" s="330"/>
      <c r="BC165" s="330"/>
      <c r="BD165" s="330"/>
      <c r="BE165" s="330"/>
      <c r="BF165" s="330"/>
      <c r="BI165" s="330"/>
      <c r="BS165" s="330"/>
      <c r="CC165" s="330"/>
      <c r="CM165" s="330"/>
      <c r="CW165" s="330"/>
      <c r="DG165" s="330"/>
      <c r="DQ165" s="330"/>
      <c r="EA165" s="330"/>
      <c r="EK165" s="330"/>
      <c r="EU165" s="330"/>
      <c r="FE165" s="330"/>
      <c r="FO165" s="330"/>
      <c r="FY165" s="330"/>
      <c r="GI165" s="330"/>
      <c r="GS165" s="330"/>
      <c r="HC165" s="330"/>
      <c r="HM165" s="330"/>
      <c r="HW165" s="330"/>
    </row>
    <row r="166" s="3" customFormat="true" x14ac:dyDescent="0.25">
      <c r="A166" s="330"/>
      <c r="K166" s="330"/>
      <c r="U166" s="330"/>
      <c r="AE166" s="330"/>
      <c r="AO166" s="330"/>
      <c r="AY166" s="330"/>
      <c r="AZ166" s="330"/>
      <c r="BA166" s="330"/>
      <c r="BB166" s="330"/>
      <c r="BC166" s="330"/>
      <c r="BD166" s="330"/>
      <c r="BE166" s="330"/>
      <c r="BF166" s="330"/>
      <c r="BI166" s="330"/>
      <c r="BS166" s="330"/>
      <c r="CC166" s="330"/>
      <c r="CM166" s="330"/>
      <c r="CW166" s="330"/>
      <c r="DG166" s="330"/>
      <c r="DQ166" s="330"/>
      <c r="EA166" s="330"/>
      <c r="EK166" s="330"/>
      <c r="EU166" s="330"/>
      <c r="FE166" s="330"/>
      <c r="FO166" s="330"/>
      <c r="FY166" s="330"/>
      <c r="GI166" s="330"/>
      <c r="GS166" s="330"/>
      <c r="HC166" s="330"/>
      <c r="HM166" s="330"/>
      <c r="HW166" s="330"/>
    </row>
    <row r="167" s="3" customFormat="true" x14ac:dyDescent="0.25">
      <c r="A167" s="330"/>
      <c r="K167" s="330"/>
      <c r="U167" s="330"/>
      <c r="AE167" s="330"/>
      <c r="AO167" s="330"/>
      <c r="AY167" s="330"/>
      <c r="AZ167" s="330"/>
      <c r="BA167" s="330"/>
      <c r="BB167" s="330"/>
      <c r="BC167" s="330"/>
      <c r="BD167" s="330"/>
      <c r="BE167" s="330"/>
      <c r="BF167" s="330"/>
      <c r="BI167" s="330"/>
      <c r="BS167" s="330"/>
      <c r="CC167" s="330"/>
      <c r="CM167" s="330"/>
      <c r="CW167" s="330"/>
      <c r="DG167" s="330"/>
      <c r="DQ167" s="330"/>
      <c r="EA167" s="330"/>
      <c r="EK167" s="330"/>
      <c r="EU167" s="330"/>
      <c r="FE167" s="330"/>
      <c r="FO167" s="330"/>
      <c r="FY167" s="330"/>
      <c r="GI167" s="330"/>
      <c r="GS167" s="330"/>
      <c r="HC167" s="330"/>
      <c r="HM167" s="330"/>
      <c r="HW167" s="330"/>
    </row>
    <row r="168" s="3" customFormat="true" x14ac:dyDescent="0.25">
      <c r="A168" s="330"/>
      <c r="K168" s="330"/>
      <c r="U168" s="330"/>
      <c r="AE168" s="330"/>
      <c r="AO168" s="330"/>
      <c r="AY168" s="330"/>
      <c r="AZ168" s="330"/>
      <c r="BA168" s="330"/>
      <c r="BB168" s="330"/>
      <c r="BC168" s="330"/>
      <c r="BD168" s="330"/>
      <c r="BE168" s="330"/>
      <c r="BF168" s="330"/>
      <c r="BI168" s="330"/>
      <c r="BS168" s="330"/>
      <c r="CC168" s="330"/>
      <c r="CM168" s="330"/>
      <c r="CW168" s="330"/>
      <c r="DG168" s="330"/>
      <c r="DQ168" s="330"/>
      <c r="EA168" s="330"/>
      <c r="EK168" s="330"/>
      <c r="EU168" s="330"/>
      <c r="FE168" s="330"/>
      <c r="FO168" s="330"/>
      <c r="FY168" s="330"/>
      <c r="GI168" s="330"/>
      <c r="GS168" s="330"/>
      <c r="HC168" s="330"/>
      <c r="HM168" s="330"/>
      <c r="HW168" s="330"/>
    </row>
    <row r="169" s="3" customFormat="true" x14ac:dyDescent="0.25">
      <c r="A169" s="330"/>
      <c r="K169" s="330"/>
      <c r="U169" s="330"/>
      <c r="AE169" s="330"/>
      <c r="AO169" s="330"/>
      <c r="AY169" s="330"/>
      <c r="AZ169" s="330"/>
      <c r="BA169" s="330"/>
      <c r="BB169" s="330"/>
      <c r="BC169" s="330"/>
      <c r="BD169" s="330"/>
      <c r="BE169" s="330"/>
      <c r="BF169" s="330"/>
      <c r="BI169" s="330"/>
      <c r="BS169" s="330"/>
      <c r="CC169" s="330"/>
      <c r="CM169" s="330"/>
      <c r="CW169" s="330"/>
      <c r="DG169" s="330"/>
      <c r="DQ169" s="330"/>
      <c r="EA169" s="330"/>
      <c r="EK169" s="330"/>
      <c r="EU169" s="330"/>
      <c r="FE169" s="330"/>
      <c r="FO169" s="330"/>
      <c r="FY169" s="330"/>
      <c r="GI169" s="330"/>
      <c r="GS169" s="330"/>
      <c r="HC169" s="330"/>
      <c r="HM169" s="330"/>
      <c r="HW169" s="330"/>
    </row>
    <row r="170" s="3" customFormat="true" x14ac:dyDescent="0.25">
      <c r="A170" s="330"/>
      <c r="K170" s="330"/>
      <c r="U170" s="330"/>
      <c r="AE170" s="330"/>
      <c r="AO170" s="330"/>
      <c r="AY170" s="330"/>
      <c r="AZ170" s="330"/>
      <c r="BA170" s="330"/>
      <c r="BB170" s="330"/>
      <c r="BC170" s="330"/>
      <c r="BD170" s="330"/>
      <c r="BE170" s="330"/>
      <c r="BF170" s="330"/>
      <c r="BI170" s="330"/>
      <c r="BS170" s="330"/>
      <c r="CC170" s="330"/>
      <c r="CM170" s="330"/>
      <c r="CW170" s="330"/>
      <c r="DG170" s="330"/>
      <c r="DQ170" s="330"/>
      <c r="EA170" s="330"/>
      <c r="EK170" s="330"/>
      <c r="EU170" s="330"/>
      <c r="FE170" s="330"/>
      <c r="FO170" s="330"/>
      <c r="FY170" s="330"/>
      <c r="GI170" s="330"/>
      <c r="GS170" s="330"/>
      <c r="HC170" s="330"/>
      <c r="HM170" s="330"/>
      <c r="HW170" s="330"/>
    </row>
    <row r="171" s="3" customFormat="true" x14ac:dyDescent="0.25">
      <c r="A171" s="330"/>
      <c r="K171" s="330"/>
      <c r="U171" s="330"/>
      <c r="AE171" s="330"/>
      <c r="AO171" s="330"/>
      <c r="AY171" s="330"/>
      <c r="AZ171" s="330"/>
      <c r="BA171" s="330"/>
      <c r="BB171" s="330"/>
      <c r="BC171" s="330"/>
      <c r="BD171" s="330"/>
      <c r="BE171" s="330"/>
      <c r="BF171" s="330"/>
      <c r="BI171" s="330"/>
      <c r="BS171" s="330"/>
      <c r="CC171" s="330"/>
      <c r="CM171" s="330"/>
      <c r="CW171" s="330"/>
      <c r="DG171" s="330"/>
      <c r="DQ171" s="330"/>
      <c r="EA171" s="330"/>
      <c r="EK171" s="330"/>
      <c r="EU171" s="330"/>
      <c r="FE171" s="330"/>
      <c r="FO171" s="330"/>
      <c r="FY171" s="330"/>
      <c r="GI171" s="330"/>
      <c r="GS171" s="330"/>
      <c r="HC171" s="330"/>
      <c r="HM171" s="330"/>
      <c r="HW171" s="330"/>
    </row>
    <row r="172" s="3" customFormat="true" x14ac:dyDescent="0.25">
      <c r="A172" s="330"/>
      <c r="K172" s="330"/>
      <c r="U172" s="330"/>
      <c r="AE172" s="330"/>
      <c r="AO172" s="330"/>
      <c r="AY172" s="330"/>
      <c r="AZ172" s="330"/>
      <c r="BA172" s="330"/>
      <c r="BB172" s="330"/>
      <c r="BC172" s="330"/>
      <c r="BD172" s="330"/>
      <c r="BE172" s="330"/>
      <c r="BF172" s="330"/>
      <c r="BI172" s="330"/>
      <c r="BS172" s="330"/>
      <c r="CC172" s="330"/>
      <c r="CM172" s="330"/>
      <c r="CW172" s="330"/>
      <c r="DG172" s="330"/>
      <c r="DQ172" s="330"/>
      <c r="EA172" s="330"/>
      <c r="EK172" s="330"/>
      <c r="EU172" s="330"/>
      <c r="FE172" s="330"/>
      <c r="FO172" s="330"/>
      <c r="FY172" s="330"/>
      <c r="GI172" s="330"/>
      <c r="GS172" s="330"/>
      <c r="HC172" s="330"/>
      <c r="HM172" s="330"/>
      <c r="HW172" s="330"/>
    </row>
    <row r="173" s="3" customFormat="true" x14ac:dyDescent="0.25">
      <c r="A173" s="330"/>
      <c r="K173" s="330"/>
      <c r="U173" s="330"/>
      <c r="AE173" s="330"/>
      <c r="AO173" s="330"/>
      <c r="AY173" s="330"/>
      <c r="AZ173" s="330"/>
      <c r="BA173" s="330"/>
      <c r="BB173" s="330"/>
      <c r="BC173" s="330"/>
      <c r="BD173" s="330"/>
      <c r="BE173" s="330"/>
      <c r="BF173" s="330"/>
      <c r="BI173" s="330"/>
      <c r="BS173" s="330"/>
      <c r="CC173" s="330"/>
      <c r="CM173" s="330"/>
      <c r="CW173" s="330"/>
      <c r="DG173" s="330"/>
      <c r="DQ173" s="330"/>
      <c r="EA173" s="330"/>
      <c r="EK173" s="330"/>
      <c r="EU173" s="330"/>
      <c r="FE173" s="330"/>
      <c r="FO173" s="330"/>
      <c r="FY173" s="330"/>
      <c r="GI173" s="330"/>
      <c r="GS173" s="330"/>
      <c r="HC173" s="330"/>
      <c r="HM173" s="330"/>
      <c r="HW173" s="330"/>
    </row>
    <row r="174" s="3" customFormat="true" x14ac:dyDescent="0.25">
      <c r="A174" s="330"/>
      <c r="K174" s="330"/>
      <c r="U174" s="330"/>
      <c r="AE174" s="330"/>
      <c r="AO174" s="330"/>
      <c r="AY174" s="330"/>
      <c r="AZ174" s="330"/>
      <c r="BA174" s="330"/>
      <c r="BB174" s="330"/>
      <c r="BC174" s="330"/>
      <c r="BD174" s="330"/>
      <c r="BE174" s="330"/>
      <c r="BF174" s="330"/>
      <c r="BI174" s="330"/>
      <c r="BS174" s="330"/>
      <c r="CC174" s="330"/>
      <c r="CM174" s="330"/>
      <c r="CW174" s="330"/>
      <c r="DG174" s="330"/>
      <c r="DQ174" s="330"/>
      <c r="EA174" s="330"/>
      <c r="EK174" s="330"/>
      <c r="EU174" s="330"/>
      <c r="FE174" s="330"/>
      <c r="FO174" s="330"/>
      <c r="FY174" s="330"/>
      <c r="GI174" s="330"/>
      <c r="GS174" s="330"/>
      <c r="HC174" s="330"/>
      <c r="HM174" s="330"/>
      <c r="HW174" s="330"/>
    </row>
    <row r="175" s="3" customFormat="true" x14ac:dyDescent="0.25">
      <c r="A175" s="330"/>
      <c r="K175" s="330"/>
      <c r="U175" s="330"/>
      <c r="AE175" s="330"/>
      <c r="AO175" s="330"/>
      <c r="AY175" s="330"/>
      <c r="AZ175" s="330"/>
      <c r="BA175" s="330"/>
      <c r="BB175" s="330"/>
      <c r="BC175" s="330"/>
      <c r="BD175" s="330"/>
      <c r="BE175" s="330"/>
      <c r="BF175" s="330"/>
      <c r="BI175" s="330"/>
      <c r="BS175" s="330"/>
      <c r="CC175" s="330"/>
      <c r="CM175" s="330"/>
      <c r="CW175" s="330"/>
      <c r="DG175" s="330"/>
      <c r="DQ175" s="330"/>
      <c r="EA175" s="330"/>
      <c r="EK175" s="330"/>
      <c r="EU175" s="330"/>
      <c r="FE175" s="330"/>
      <c r="FO175" s="330"/>
      <c r="FY175" s="330"/>
      <c r="GI175" s="330"/>
      <c r="GS175" s="330"/>
      <c r="HC175" s="330"/>
      <c r="HM175" s="330"/>
      <c r="HW175" s="330"/>
    </row>
    <row r="176" s="3" customFormat="true" x14ac:dyDescent="0.25">
      <c r="A176" s="330"/>
      <c r="K176" s="330"/>
      <c r="U176" s="330"/>
      <c r="AE176" s="330"/>
      <c r="AO176" s="330"/>
      <c r="AY176" s="330"/>
      <c r="AZ176" s="330"/>
      <c r="BA176" s="330"/>
      <c r="BB176" s="330"/>
      <c r="BC176" s="330"/>
      <c r="BD176" s="330"/>
      <c r="BE176" s="330"/>
      <c r="BF176" s="330"/>
      <c r="BI176" s="330"/>
      <c r="BS176" s="330"/>
      <c r="CC176" s="330"/>
      <c r="CM176" s="330"/>
      <c r="CW176" s="330"/>
      <c r="DG176" s="330"/>
      <c r="DQ176" s="330"/>
      <c r="EA176" s="330"/>
      <c r="EK176" s="330"/>
      <c r="EU176" s="330"/>
      <c r="FE176" s="330"/>
      <c r="FO176" s="330"/>
      <c r="FY176" s="330"/>
      <c r="GI176" s="330"/>
      <c r="GS176" s="330"/>
      <c r="HC176" s="330"/>
      <c r="HM176" s="330"/>
      <c r="HW176" s="330"/>
    </row>
    <row r="177" s="3" customFormat="true" x14ac:dyDescent="0.25">
      <c r="A177" s="330"/>
      <c r="K177" s="330"/>
      <c r="U177" s="330"/>
      <c r="AE177" s="330"/>
      <c r="AO177" s="330"/>
      <c r="AY177" s="330"/>
      <c r="AZ177" s="330"/>
      <c r="BA177" s="330"/>
      <c r="BB177" s="330"/>
      <c r="BC177" s="330"/>
      <c r="BD177" s="330"/>
      <c r="BE177" s="330"/>
      <c r="BF177" s="330"/>
      <c r="BI177" s="330"/>
      <c r="BS177" s="330"/>
      <c r="CC177" s="330"/>
      <c r="CM177" s="330"/>
      <c r="CW177" s="330"/>
      <c r="DG177" s="330"/>
      <c r="DQ177" s="330"/>
      <c r="EA177" s="330"/>
      <c r="EK177" s="330"/>
      <c r="EU177" s="330"/>
      <c r="FE177" s="330"/>
      <c r="FO177" s="330"/>
      <c r="FY177" s="330"/>
      <c r="GI177" s="330"/>
      <c r="GS177" s="330"/>
      <c r="HC177" s="330"/>
      <c r="HM177" s="330"/>
      <c r="HW177" s="330"/>
    </row>
    <row r="178" s="3" customFormat="true" x14ac:dyDescent="0.25">
      <c r="A178" s="330"/>
      <c r="K178" s="330"/>
      <c r="U178" s="330"/>
      <c r="AE178" s="330"/>
      <c r="AO178" s="330"/>
      <c r="AY178" s="330"/>
      <c r="AZ178" s="330"/>
      <c r="BA178" s="330"/>
      <c r="BB178" s="330"/>
      <c r="BC178" s="330"/>
      <c r="BD178" s="330"/>
      <c r="BE178" s="330"/>
      <c r="BF178" s="330"/>
      <c r="BI178" s="330"/>
      <c r="BS178" s="330"/>
      <c r="CC178" s="330"/>
      <c r="CM178" s="330"/>
      <c r="CW178" s="330"/>
      <c r="DG178" s="330"/>
      <c r="DQ178" s="330"/>
      <c r="EA178" s="330"/>
      <c r="EK178" s="330"/>
      <c r="EU178" s="330"/>
      <c r="FE178" s="330"/>
      <c r="FO178" s="330"/>
      <c r="FY178" s="330"/>
      <c r="GI178" s="330"/>
      <c r="GS178" s="330"/>
      <c r="HC178" s="330"/>
      <c r="HM178" s="330"/>
      <c r="HW178" s="330"/>
    </row>
    <row r="179" s="3" customFormat="true" x14ac:dyDescent="0.25">
      <c r="A179" s="330"/>
      <c r="K179" s="330"/>
      <c r="U179" s="330"/>
      <c r="AE179" s="330"/>
      <c r="AO179" s="330"/>
      <c r="AY179" s="330"/>
      <c r="AZ179" s="330"/>
      <c r="BA179" s="330"/>
      <c r="BB179" s="330"/>
      <c r="BC179" s="330"/>
      <c r="BD179" s="330"/>
      <c r="BE179" s="330"/>
      <c r="BF179" s="330"/>
      <c r="BI179" s="330"/>
      <c r="BS179" s="330"/>
      <c r="CC179" s="330"/>
      <c r="CM179" s="330"/>
      <c r="CW179" s="330"/>
      <c r="DG179" s="330"/>
      <c r="DQ179" s="330"/>
      <c r="EA179" s="330"/>
      <c r="EK179" s="330"/>
      <c r="EU179" s="330"/>
      <c r="FE179" s="330"/>
      <c r="FO179" s="330"/>
      <c r="FY179" s="330"/>
      <c r="GI179" s="330"/>
      <c r="GS179" s="330"/>
      <c r="HC179" s="330"/>
      <c r="HM179" s="330"/>
      <c r="HW179" s="330"/>
    </row>
    <row r="180" s="3" customFormat="true" x14ac:dyDescent="0.25">
      <c r="A180" s="330"/>
      <c r="K180" s="330"/>
      <c r="U180" s="330"/>
      <c r="AE180" s="330"/>
      <c r="AO180" s="330"/>
      <c r="AY180" s="330"/>
      <c r="AZ180" s="330"/>
      <c r="BA180" s="330"/>
      <c r="BB180" s="330"/>
      <c r="BC180" s="330"/>
      <c r="BD180" s="330"/>
      <c r="BE180" s="330"/>
      <c r="BF180" s="330"/>
      <c r="BI180" s="330"/>
      <c r="BS180" s="330"/>
      <c r="CC180" s="330"/>
      <c r="CM180" s="330"/>
      <c r="CW180" s="330"/>
      <c r="DG180" s="330"/>
      <c r="DQ180" s="330"/>
      <c r="EA180" s="330"/>
      <c r="EK180" s="330"/>
      <c r="EU180" s="330"/>
      <c r="FE180" s="330"/>
      <c r="FO180" s="330"/>
      <c r="FY180" s="330"/>
      <c r="GI180" s="330"/>
      <c r="GS180" s="330"/>
      <c r="HC180" s="330"/>
      <c r="HM180" s="330"/>
      <c r="HW180" s="330"/>
    </row>
    <row r="181" s="3" customFormat="true" x14ac:dyDescent="0.25">
      <c r="A181" s="330"/>
      <c r="K181" s="330"/>
      <c r="U181" s="330"/>
      <c r="AE181" s="330"/>
      <c r="AO181" s="330"/>
      <c r="AY181" s="330"/>
      <c r="AZ181" s="330"/>
      <c r="BA181" s="330"/>
      <c r="BB181" s="330"/>
      <c r="BC181" s="330"/>
      <c r="BD181" s="330"/>
      <c r="BE181" s="330"/>
      <c r="BF181" s="330"/>
      <c r="BI181" s="330"/>
      <c r="BS181" s="330"/>
      <c r="CC181" s="330"/>
      <c r="CM181" s="330"/>
      <c r="CW181" s="330"/>
      <c r="DG181" s="330"/>
      <c r="DQ181" s="330"/>
      <c r="EA181" s="330"/>
      <c r="EK181" s="330"/>
      <c r="EU181" s="330"/>
      <c r="FE181" s="330"/>
      <c r="FO181" s="330"/>
      <c r="FY181" s="330"/>
      <c r="GI181" s="330"/>
      <c r="GS181" s="330"/>
      <c r="HC181" s="330"/>
      <c r="HM181" s="330"/>
      <c r="HW181" s="330"/>
    </row>
    <row r="182" s="3" customFormat="true" x14ac:dyDescent="0.25">
      <c r="A182" s="330"/>
      <c r="K182" s="330"/>
      <c r="U182" s="330"/>
      <c r="AE182" s="330"/>
      <c r="AO182" s="330"/>
      <c r="AY182" s="330"/>
      <c r="AZ182" s="330"/>
      <c r="BA182" s="330"/>
      <c r="BB182" s="330"/>
      <c r="BC182" s="330"/>
      <c r="BD182" s="330"/>
      <c r="BE182" s="330"/>
      <c r="BF182" s="330"/>
      <c r="BI182" s="330"/>
      <c r="BS182" s="330"/>
      <c r="CC182" s="330"/>
      <c r="CM182" s="330"/>
      <c r="CW182" s="330"/>
      <c r="DG182" s="330"/>
      <c r="DQ182" s="330"/>
      <c r="EA182" s="330"/>
      <c r="EK182" s="330"/>
      <c r="EU182" s="330"/>
      <c r="FE182" s="330"/>
      <c r="FO182" s="330"/>
      <c r="FY182" s="330"/>
      <c r="GI182" s="330"/>
      <c r="GS182" s="330"/>
      <c r="HC182" s="330"/>
      <c r="HM182" s="330"/>
      <c r="HW182" s="330"/>
    </row>
    <row r="183" s="3" customFormat="true" x14ac:dyDescent="0.25">
      <c r="A183" s="330"/>
      <c r="K183" s="330"/>
      <c r="U183" s="330"/>
      <c r="AE183" s="330"/>
      <c r="AO183" s="330"/>
      <c r="AY183" s="330"/>
      <c r="AZ183" s="330"/>
      <c r="BA183" s="330"/>
      <c r="BB183" s="330"/>
      <c r="BC183" s="330"/>
      <c r="BD183" s="330"/>
      <c r="BE183" s="330"/>
      <c r="BF183" s="330"/>
      <c r="BI183" s="330"/>
      <c r="BS183" s="330"/>
      <c r="CC183" s="330"/>
      <c r="CM183" s="330"/>
      <c r="CW183" s="330"/>
      <c r="DG183" s="330"/>
      <c r="DQ183" s="330"/>
      <c r="EA183" s="330"/>
      <c r="EK183" s="330"/>
      <c r="EU183" s="330"/>
      <c r="FE183" s="330"/>
      <c r="FO183" s="330"/>
      <c r="FY183" s="330"/>
      <c r="GI183" s="330"/>
      <c r="GS183" s="330"/>
      <c r="HC183" s="330"/>
      <c r="HM183" s="330"/>
      <c r="HW183" s="330"/>
    </row>
    <row r="184" s="3" customFormat="true" x14ac:dyDescent="0.25">
      <c r="A184" s="330"/>
      <c r="K184" s="330"/>
      <c r="U184" s="330"/>
      <c r="AE184" s="330"/>
      <c r="AO184" s="330"/>
      <c r="AY184" s="330"/>
      <c r="AZ184" s="330"/>
      <c r="BA184" s="330"/>
      <c r="BB184" s="330"/>
      <c r="BC184" s="330"/>
      <c r="BD184" s="330"/>
      <c r="BE184" s="330"/>
      <c r="BF184" s="330"/>
      <c r="BI184" s="330"/>
      <c r="BS184" s="330"/>
      <c r="CC184" s="330"/>
      <c r="CM184" s="330"/>
      <c r="CW184" s="330"/>
      <c r="DG184" s="330"/>
      <c r="DQ184" s="330"/>
      <c r="EA184" s="330"/>
      <c r="EK184" s="330"/>
      <c r="EU184" s="330"/>
      <c r="FE184" s="330"/>
      <c r="FO184" s="330"/>
      <c r="FY184" s="330"/>
      <c r="GI184" s="330"/>
      <c r="GS184" s="330"/>
      <c r="HC184" s="330"/>
      <c r="HM184" s="330"/>
      <c r="HW184" s="330"/>
    </row>
    <row r="185" s="3" customFormat="true" x14ac:dyDescent="0.25">
      <c r="A185" s="330"/>
      <c r="K185" s="330"/>
      <c r="U185" s="330"/>
      <c r="AE185" s="330"/>
      <c r="AO185" s="330"/>
      <c r="AY185" s="330"/>
      <c r="AZ185" s="330"/>
      <c r="BA185" s="330"/>
      <c r="BB185" s="330"/>
      <c r="BC185" s="330"/>
      <c r="BD185" s="330"/>
      <c r="BE185" s="330"/>
      <c r="BF185" s="330"/>
      <c r="BI185" s="330"/>
      <c r="BS185" s="330"/>
      <c r="CC185" s="330"/>
      <c r="CM185" s="330"/>
      <c r="CW185" s="330"/>
      <c r="DG185" s="330"/>
      <c r="DQ185" s="330"/>
      <c r="EA185" s="330"/>
      <c r="EK185" s="330"/>
      <c r="EU185" s="330"/>
      <c r="FE185" s="330"/>
      <c r="FO185" s="330"/>
      <c r="FY185" s="330"/>
      <c r="GI185" s="330"/>
      <c r="GS185" s="330"/>
      <c r="HC185" s="330"/>
      <c r="HM185" s="330"/>
      <c r="HW185" s="330"/>
    </row>
    <row r="186" s="3" customFormat="true" x14ac:dyDescent="0.25">
      <c r="A186" s="330"/>
      <c r="K186" s="330"/>
      <c r="U186" s="330"/>
      <c r="AE186" s="330"/>
      <c r="AO186" s="330"/>
      <c r="AY186" s="330"/>
      <c r="AZ186" s="330"/>
      <c r="BA186" s="330"/>
      <c r="BB186" s="330"/>
      <c r="BC186" s="330"/>
      <c r="BD186" s="330"/>
      <c r="BE186" s="330"/>
      <c r="BF186" s="330"/>
      <c r="BI186" s="330"/>
      <c r="BS186" s="330"/>
      <c r="CC186" s="330"/>
      <c r="CM186" s="330"/>
      <c r="CW186" s="330"/>
      <c r="DG186" s="330"/>
      <c r="DQ186" s="330"/>
      <c r="EA186" s="330"/>
      <c r="EK186" s="330"/>
      <c r="EU186" s="330"/>
      <c r="FE186" s="330"/>
      <c r="FO186" s="330"/>
      <c r="FY186" s="330"/>
      <c r="GI186" s="330"/>
      <c r="GS186" s="330"/>
      <c r="HC186" s="330"/>
      <c r="HM186" s="330"/>
      <c r="HW186" s="330"/>
    </row>
    <row r="187" s="3" customFormat="true" x14ac:dyDescent="0.25">
      <c r="A187" s="330"/>
      <c r="K187" s="330"/>
      <c r="U187" s="330"/>
      <c r="AE187" s="330"/>
      <c r="AO187" s="330"/>
      <c r="AY187" s="330"/>
      <c r="AZ187" s="330"/>
      <c r="BA187" s="330"/>
      <c r="BB187" s="330"/>
      <c r="BC187" s="330"/>
      <c r="BD187" s="330"/>
      <c r="BE187" s="330"/>
      <c r="BF187" s="330"/>
      <c r="BI187" s="330"/>
      <c r="BS187" s="330"/>
      <c r="CC187" s="330"/>
      <c r="CM187" s="330"/>
      <c r="CW187" s="330"/>
      <c r="DG187" s="330"/>
      <c r="DQ187" s="330"/>
      <c r="EA187" s="330"/>
      <c r="EK187" s="330"/>
      <c r="EU187" s="330"/>
      <c r="FE187" s="330"/>
      <c r="FO187" s="330"/>
      <c r="FY187" s="330"/>
      <c r="GI187" s="330"/>
      <c r="GS187" s="330"/>
      <c r="HC187" s="330"/>
      <c r="HM187" s="330"/>
      <c r="HW187" s="330"/>
    </row>
    <row r="188" s="3" customFormat="true" x14ac:dyDescent="0.25">
      <c r="A188" s="330"/>
      <c r="K188" s="330"/>
      <c r="U188" s="330"/>
      <c r="AE188" s="330"/>
      <c r="AO188" s="330"/>
      <c r="AY188" s="330"/>
      <c r="AZ188" s="330"/>
      <c r="BA188" s="330"/>
      <c r="BB188" s="330"/>
      <c r="BC188" s="330"/>
      <c r="BD188" s="330"/>
      <c r="BE188" s="330"/>
      <c r="BF188" s="330"/>
      <c r="BI188" s="330"/>
      <c r="BS188" s="330"/>
      <c r="CC188" s="330"/>
      <c r="CM188" s="330"/>
      <c r="CW188" s="330"/>
      <c r="DG188" s="330"/>
      <c r="DQ188" s="330"/>
      <c r="EA188" s="330"/>
      <c r="EK188" s="330"/>
      <c r="EU188" s="330"/>
      <c r="FE188" s="330"/>
      <c r="FO188" s="330"/>
      <c r="FY188" s="330"/>
      <c r="GI188" s="330"/>
      <c r="GS188" s="330"/>
      <c r="HC188" s="330"/>
      <c r="HM188" s="330"/>
      <c r="HW188" s="330"/>
    </row>
    <row r="189" s="3" customFormat="true" x14ac:dyDescent="0.25">
      <c r="A189" s="330"/>
      <c r="K189" s="330"/>
      <c r="U189" s="330"/>
      <c r="AE189" s="330"/>
      <c r="AO189" s="330"/>
      <c r="AY189" s="330"/>
      <c r="AZ189" s="330"/>
      <c r="BA189" s="330"/>
      <c r="BB189" s="330"/>
      <c r="BC189" s="330"/>
      <c r="BD189" s="330"/>
      <c r="BE189" s="330"/>
      <c r="BF189" s="330"/>
      <c r="BI189" s="330"/>
      <c r="BS189" s="330"/>
      <c r="CC189" s="330"/>
      <c r="CM189" s="330"/>
      <c r="CW189" s="330"/>
      <c r="DG189" s="330"/>
      <c r="DQ189" s="330"/>
      <c r="EA189" s="330"/>
      <c r="EK189" s="330"/>
      <c r="EU189" s="330"/>
      <c r="FE189" s="330"/>
      <c r="FO189" s="330"/>
      <c r="FY189" s="330"/>
      <c r="GI189" s="330"/>
      <c r="GS189" s="330"/>
      <c r="HC189" s="330"/>
      <c r="HM189" s="330"/>
      <c r="HW189" s="330"/>
    </row>
    <row r="190" s="3" customFormat="true" x14ac:dyDescent="0.25">
      <c r="A190" s="330"/>
      <c r="K190" s="330"/>
      <c r="U190" s="330"/>
      <c r="AE190" s="330"/>
      <c r="AO190" s="330"/>
      <c r="AY190" s="330"/>
      <c r="AZ190" s="330"/>
      <c r="BA190" s="330"/>
      <c r="BB190" s="330"/>
      <c r="BC190" s="330"/>
      <c r="BD190" s="330"/>
      <c r="BE190" s="330"/>
      <c r="BF190" s="330"/>
      <c r="BI190" s="330"/>
      <c r="BS190" s="330"/>
      <c r="CC190" s="330"/>
      <c r="CM190" s="330"/>
      <c r="CW190" s="330"/>
      <c r="DG190" s="330"/>
      <c r="DQ190" s="330"/>
      <c r="EA190" s="330"/>
      <c r="EK190" s="330"/>
      <c r="EU190" s="330"/>
      <c r="FE190" s="330"/>
      <c r="FO190" s="330"/>
      <c r="FY190" s="330"/>
      <c r="GI190" s="330"/>
      <c r="GS190" s="330"/>
      <c r="HC190" s="330"/>
      <c r="HM190" s="330"/>
      <c r="HW190" s="330"/>
    </row>
    <row r="191" s="3" customFormat="true" x14ac:dyDescent="0.25">
      <c r="A191" s="330"/>
      <c r="K191" s="330"/>
      <c r="U191" s="330"/>
      <c r="AE191" s="330"/>
      <c r="AO191" s="330"/>
      <c r="AY191" s="330"/>
      <c r="AZ191" s="330"/>
      <c r="BA191" s="330"/>
      <c r="BB191" s="330"/>
      <c r="BC191" s="330"/>
      <c r="BD191" s="330"/>
      <c r="BE191" s="330"/>
      <c r="BF191" s="330"/>
      <c r="BI191" s="330"/>
      <c r="BS191" s="330"/>
      <c r="CC191" s="330"/>
      <c r="CM191" s="330"/>
      <c r="CW191" s="330"/>
      <c r="DG191" s="330"/>
      <c r="DQ191" s="330"/>
      <c r="EA191" s="330"/>
      <c r="EK191" s="330"/>
      <c r="EU191" s="330"/>
      <c r="FE191" s="330"/>
      <c r="FO191" s="330"/>
      <c r="FY191" s="330"/>
      <c r="GI191" s="330"/>
      <c r="GS191" s="330"/>
      <c r="HC191" s="330"/>
      <c r="HM191" s="330"/>
      <c r="HW191" s="330"/>
    </row>
    <row r="192" s="3" customFormat="true" x14ac:dyDescent="0.25">
      <c r="A192" s="330"/>
      <c r="K192" s="330"/>
      <c r="U192" s="330"/>
      <c r="AE192" s="330"/>
      <c r="AO192" s="330"/>
      <c r="AY192" s="330"/>
      <c r="AZ192" s="330"/>
      <c r="BA192" s="330"/>
      <c r="BB192" s="330"/>
      <c r="BC192" s="330"/>
      <c r="BD192" s="330"/>
      <c r="BE192" s="330"/>
      <c r="BF192" s="330"/>
      <c r="BI192" s="330"/>
      <c r="BS192" s="330"/>
      <c r="CC192" s="330"/>
      <c r="CM192" s="330"/>
      <c r="CW192" s="330"/>
      <c r="DG192" s="330"/>
      <c r="DQ192" s="330"/>
      <c r="EA192" s="330"/>
      <c r="EK192" s="330"/>
      <c r="EU192" s="330"/>
      <c r="FE192" s="330"/>
      <c r="FO192" s="330"/>
      <c r="FY192" s="330"/>
      <c r="GI192" s="330"/>
      <c r="GS192" s="330"/>
      <c r="HC192" s="330"/>
      <c r="HM192" s="330"/>
      <c r="HW192" s="330"/>
    </row>
    <row r="193" s="3" customFormat="true" x14ac:dyDescent="0.25">
      <c r="A193" s="330"/>
      <c r="K193" s="330"/>
      <c r="U193" s="330"/>
      <c r="AE193" s="330"/>
      <c r="AO193" s="330"/>
      <c r="AY193" s="330"/>
      <c r="AZ193" s="330"/>
      <c r="BA193" s="330"/>
      <c r="BB193" s="330"/>
      <c r="BC193" s="330"/>
      <c r="BD193" s="330"/>
      <c r="BE193" s="330"/>
      <c r="BF193" s="330"/>
      <c r="BI193" s="330"/>
      <c r="BS193" s="330"/>
      <c r="CC193" s="330"/>
      <c r="CM193" s="330"/>
      <c r="CW193" s="330"/>
      <c r="DG193" s="330"/>
      <c r="DQ193" s="330"/>
      <c r="EA193" s="330"/>
      <c r="EK193" s="330"/>
      <c r="EU193" s="330"/>
      <c r="FE193" s="330"/>
      <c r="FO193" s="330"/>
      <c r="FY193" s="330"/>
      <c r="GI193" s="330"/>
      <c r="GS193" s="330"/>
      <c r="HC193" s="330"/>
      <c r="HM193" s="330"/>
      <c r="HW193" s="330"/>
    </row>
    <row r="194" s="3" customFormat="true" x14ac:dyDescent="0.25">
      <c r="A194" s="330"/>
      <c r="K194" s="330"/>
      <c r="U194" s="330"/>
      <c r="AE194" s="330"/>
      <c r="AO194" s="330"/>
      <c r="AY194" s="330"/>
      <c r="AZ194" s="330"/>
      <c r="BA194" s="330"/>
      <c r="BB194" s="330"/>
      <c r="BC194" s="330"/>
      <c r="BD194" s="330"/>
      <c r="BE194" s="330"/>
      <c r="BF194" s="330"/>
      <c r="BI194" s="330"/>
      <c r="BS194" s="330"/>
      <c r="CC194" s="330"/>
      <c r="CM194" s="330"/>
      <c r="CW194" s="330"/>
      <c r="DG194" s="330"/>
      <c r="DQ194" s="330"/>
      <c r="EA194" s="330"/>
      <c r="EK194" s="330"/>
      <c r="EU194" s="330"/>
      <c r="FE194" s="330"/>
      <c r="FO194" s="330"/>
      <c r="FY194" s="330"/>
      <c r="GI194" s="330"/>
      <c r="GS194" s="330"/>
      <c r="HC194" s="330"/>
      <c r="HM194" s="330"/>
      <c r="HW194" s="330"/>
    </row>
    <row r="195" s="3" customFormat="true" x14ac:dyDescent="0.25">
      <c r="A195" s="330"/>
      <c r="K195" s="330"/>
      <c r="U195" s="330"/>
      <c r="AE195" s="330"/>
      <c r="AO195" s="330"/>
      <c r="AY195" s="330"/>
      <c r="AZ195" s="330"/>
      <c r="BA195" s="330"/>
      <c r="BB195" s="330"/>
      <c r="BC195" s="330"/>
      <c r="BD195" s="330"/>
      <c r="BE195" s="330"/>
      <c r="BF195" s="330"/>
      <c r="BI195" s="330"/>
      <c r="BS195" s="330"/>
      <c r="CC195" s="330"/>
      <c r="CM195" s="330"/>
      <c r="CW195" s="330"/>
      <c r="DG195" s="330"/>
      <c r="DQ195" s="330"/>
      <c r="EA195" s="330"/>
      <c r="EK195" s="330"/>
      <c r="EU195" s="330"/>
      <c r="FE195" s="330"/>
      <c r="FO195" s="330"/>
      <c r="FY195" s="330"/>
      <c r="GI195" s="330"/>
      <c r="GS195" s="330"/>
      <c r="HC195" s="330"/>
      <c r="HM195" s="330"/>
      <c r="HW195" s="330"/>
    </row>
    <row r="196" s="3" customFormat="true" x14ac:dyDescent="0.25">
      <c r="A196" s="330"/>
      <c r="K196" s="330"/>
      <c r="U196" s="330"/>
      <c r="AE196" s="330"/>
      <c r="AO196" s="330"/>
      <c r="AY196" s="330"/>
      <c r="AZ196" s="330"/>
      <c r="BA196" s="330"/>
      <c r="BB196" s="330"/>
      <c r="BC196" s="330"/>
      <c r="BD196" s="330"/>
      <c r="BE196" s="330"/>
      <c r="BF196" s="330"/>
      <c r="BI196" s="330"/>
      <c r="BS196" s="330"/>
      <c r="CC196" s="330"/>
      <c r="CM196" s="330"/>
      <c r="CW196" s="330"/>
      <c r="DG196" s="330"/>
      <c r="DQ196" s="330"/>
      <c r="EA196" s="330"/>
      <c r="EK196" s="330"/>
      <c r="EU196" s="330"/>
      <c r="FE196" s="330"/>
      <c r="FO196" s="330"/>
      <c r="FY196" s="330"/>
      <c r="GI196" s="330"/>
      <c r="GS196" s="330"/>
      <c r="HC196" s="330"/>
      <c r="HM196" s="330"/>
      <c r="HW196" s="330"/>
    </row>
    <row r="197" s="3" customFormat="true" x14ac:dyDescent="0.25">
      <c r="A197" s="330"/>
      <c r="K197" s="330"/>
      <c r="U197" s="330"/>
      <c r="AE197" s="330"/>
      <c r="AO197" s="330"/>
      <c r="AY197" s="330"/>
      <c r="AZ197" s="330"/>
      <c r="BA197" s="330"/>
      <c r="BB197" s="330"/>
      <c r="BC197" s="330"/>
      <c r="BD197" s="330"/>
      <c r="BE197" s="330"/>
      <c r="BF197" s="330"/>
      <c r="BI197" s="330"/>
      <c r="BS197" s="330"/>
      <c r="CC197" s="330"/>
      <c r="CM197" s="330"/>
      <c r="CW197" s="330"/>
      <c r="DG197" s="330"/>
      <c r="DQ197" s="330"/>
      <c r="EA197" s="330"/>
      <c r="EK197" s="330"/>
      <c r="EU197" s="330"/>
      <c r="FE197" s="330"/>
      <c r="FO197" s="330"/>
      <c r="FY197" s="330"/>
      <c r="GI197" s="330"/>
      <c r="GS197" s="330"/>
      <c r="HC197" s="330"/>
      <c r="HM197" s="330"/>
      <c r="HW197" s="330"/>
    </row>
    <row r="198" s="3" customFormat="true" x14ac:dyDescent="0.25">
      <c r="A198" s="330"/>
      <c r="K198" s="330"/>
      <c r="U198" s="330"/>
      <c r="AE198" s="330"/>
      <c r="AO198" s="330"/>
      <c r="AY198" s="330"/>
      <c r="AZ198" s="330"/>
      <c r="BA198" s="330"/>
      <c r="BB198" s="330"/>
      <c r="BC198" s="330"/>
      <c r="BD198" s="330"/>
      <c r="BE198" s="330"/>
      <c r="BF198" s="330"/>
      <c r="BI198" s="330"/>
      <c r="BS198" s="330"/>
      <c r="CC198" s="330"/>
      <c r="CM198" s="330"/>
      <c r="CW198" s="330"/>
      <c r="DG198" s="330"/>
      <c r="DQ198" s="330"/>
      <c r="EA198" s="330"/>
      <c r="EK198" s="330"/>
      <c r="EU198" s="330"/>
      <c r="FE198" s="330"/>
      <c r="FO198" s="330"/>
      <c r="FY198" s="330"/>
      <c r="GI198" s="330"/>
      <c r="GS198" s="330"/>
      <c r="HC198" s="330"/>
      <c r="HM198" s="330"/>
      <c r="HW198" s="330"/>
    </row>
    <row r="199" s="3" customFormat="true" x14ac:dyDescent="0.25">
      <c r="A199" s="330"/>
      <c r="K199" s="330"/>
      <c r="U199" s="330"/>
      <c r="AE199" s="330"/>
      <c r="AO199" s="330"/>
      <c r="AY199" s="330"/>
      <c r="AZ199" s="330"/>
      <c r="BA199" s="330"/>
      <c r="BB199" s="330"/>
      <c r="BC199" s="330"/>
      <c r="BD199" s="330"/>
      <c r="BE199" s="330"/>
      <c r="BF199" s="330"/>
      <c r="BI199" s="330"/>
      <c r="BS199" s="330"/>
      <c r="CC199" s="330"/>
      <c r="CM199" s="330"/>
      <c r="CW199" s="330"/>
      <c r="DG199" s="330"/>
      <c r="DQ199" s="330"/>
      <c r="EA199" s="330"/>
      <c r="EK199" s="330"/>
      <c r="EU199" s="330"/>
      <c r="FE199" s="330"/>
      <c r="FO199" s="330"/>
      <c r="FY199" s="330"/>
      <c r="GI199" s="330"/>
      <c r="GS199" s="330"/>
      <c r="HC199" s="330"/>
      <c r="HM199" s="330"/>
      <c r="HW199" s="330"/>
    </row>
    <row r="200" s="3" customFormat="true" x14ac:dyDescent="0.25">
      <c r="A200" s="330"/>
      <c r="K200" s="330"/>
      <c r="U200" s="330"/>
      <c r="AE200" s="330"/>
      <c r="AO200" s="330"/>
      <c r="AY200" s="330"/>
      <c r="AZ200" s="330"/>
      <c r="BA200" s="330"/>
      <c r="BB200" s="330"/>
      <c r="BC200" s="330"/>
      <c r="BD200" s="330"/>
      <c r="BE200" s="330"/>
      <c r="BF200" s="330"/>
      <c r="BI200" s="330"/>
      <c r="BS200" s="330"/>
      <c r="CC200" s="330"/>
      <c r="CM200" s="330"/>
      <c r="CW200" s="330"/>
      <c r="DG200" s="330"/>
      <c r="DQ200" s="330"/>
      <c r="EA200" s="330"/>
      <c r="EK200" s="330"/>
      <c r="EU200" s="330"/>
      <c r="FE200" s="330"/>
      <c r="FO200" s="330"/>
      <c r="FY200" s="330"/>
      <c r="GI200" s="330"/>
      <c r="GS200" s="330"/>
      <c r="HC200" s="330"/>
      <c r="HM200" s="330"/>
      <c r="HW200" s="330"/>
    </row>
    <row r="201" s="3" customFormat="true" x14ac:dyDescent="0.25">
      <c r="A201" s="330"/>
      <c r="K201" s="330"/>
      <c r="U201" s="330"/>
      <c r="AE201" s="330"/>
      <c r="AO201" s="330"/>
      <c r="AY201" s="330"/>
      <c r="AZ201" s="330"/>
      <c r="BA201" s="330"/>
      <c r="BB201" s="330"/>
      <c r="BC201" s="330"/>
      <c r="BD201" s="330"/>
      <c r="BE201" s="330"/>
      <c r="BF201" s="330"/>
      <c r="BI201" s="330"/>
      <c r="BS201" s="330"/>
      <c r="CC201" s="330"/>
      <c r="CM201" s="330"/>
      <c r="CW201" s="330"/>
      <c r="DG201" s="330"/>
      <c r="DQ201" s="330"/>
      <c r="EA201" s="330"/>
      <c r="EK201" s="330"/>
      <c r="EU201" s="330"/>
      <c r="FE201" s="330"/>
      <c r="FO201" s="330"/>
      <c r="FY201" s="330"/>
      <c r="GI201" s="330"/>
      <c r="GS201" s="330"/>
      <c r="HC201" s="330"/>
      <c r="HM201" s="330"/>
      <c r="HW201" s="330"/>
    </row>
    <row r="202" s="3" customFormat="true" x14ac:dyDescent="0.25">
      <c r="A202" s="330"/>
      <c r="K202" s="330"/>
      <c r="U202" s="330"/>
      <c r="AE202" s="330"/>
      <c r="AO202" s="330"/>
      <c r="AY202" s="330"/>
      <c r="AZ202" s="330"/>
      <c r="BA202" s="330"/>
      <c r="BB202" s="330"/>
      <c r="BC202" s="330"/>
      <c r="BD202" s="330"/>
      <c r="BE202" s="330"/>
      <c r="BF202" s="330"/>
      <c r="BI202" s="330"/>
      <c r="BS202" s="330"/>
      <c r="CC202" s="330"/>
      <c r="CM202" s="330"/>
      <c r="CW202" s="330"/>
      <c r="DG202" s="330"/>
      <c r="DQ202" s="330"/>
      <c r="EA202" s="330"/>
      <c r="EK202" s="330"/>
      <c r="EU202" s="330"/>
      <c r="FE202" s="330"/>
      <c r="FO202" s="330"/>
      <c r="FY202" s="330"/>
      <c r="GI202" s="330"/>
      <c r="GS202" s="330"/>
      <c r="HC202" s="330"/>
      <c r="HM202" s="330"/>
      <c r="HW202" s="330"/>
    </row>
    <row r="203" s="3" customFormat="true" x14ac:dyDescent="0.25">
      <c r="A203" s="330"/>
      <c r="K203" s="330"/>
      <c r="U203" s="330"/>
      <c r="AE203" s="330"/>
      <c r="AO203" s="330"/>
      <c r="AY203" s="330"/>
      <c r="AZ203" s="330"/>
      <c r="BA203" s="330"/>
      <c r="BB203" s="330"/>
      <c r="BC203" s="330"/>
      <c r="BD203" s="330"/>
      <c r="BE203" s="330"/>
      <c r="BF203" s="330"/>
      <c r="BI203" s="330"/>
      <c r="BS203" s="330"/>
      <c r="CC203" s="330"/>
      <c r="CM203" s="330"/>
      <c r="CW203" s="330"/>
      <c r="DG203" s="330"/>
      <c r="DQ203" s="330"/>
      <c r="EA203" s="330"/>
      <c r="EK203" s="330"/>
      <c r="EU203" s="330"/>
      <c r="FE203" s="330"/>
      <c r="FO203" s="330"/>
      <c r="FY203" s="330"/>
      <c r="GI203" s="330"/>
      <c r="GS203" s="330"/>
      <c r="HC203" s="330"/>
      <c r="HM203" s="330"/>
      <c r="HW203" s="330"/>
    </row>
    <row r="204" s="3" customFormat="true" x14ac:dyDescent="0.25">
      <c r="A204" s="330"/>
      <c r="K204" s="330"/>
      <c r="U204" s="330"/>
      <c r="AE204" s="330"/>
      <c r="AO204" s="330"/>
      <c r="AY204" s="330"/>
      <c r="AZ204" s="330"/>
      <c r="BA204" s="330"/>
      <c r="BB204" s="330"/>
      <c r="BC204" s="330"/>
      <c r="BD204" s="330"/>
      <c r="BE204" s="330"/>
      <c r="BF204" s="330"/>
      <c r="BI204" s="330"/>
      <c r="BS204" s="330"/>
      <c r="CC204" s="330"/>
      <c r="CM204" s="330"/>
      <c r="CW204" s="330"/>
      <c r="DG204" s="330"/>
      <c r="DQ204" s="330"/>
      <c r="EA204" s="330"/>
      <c r="EK204" s="330"/>
      <c r="EU204" s="330"/>
      <c r="FE204" s="330"/>
      <c r="FO204" s="330"/>
      <c r="FY204" s="330"/>
      <c r="GI204" s="330"/>
      <c r="GS204" s="330"/>
      <c r="HC204" s="330"/>
      <c r="HM204" s="330"/>
      <c r="HW204" s="330"/>
    </row>
    <row r="205" s="3" customFormat="true" x14ac:dyDescent="0.25">
      <c r="A205" s="330"/>
      <c r="K205" s="330"/>
      <c r="U205" s="330"/>
      <c r="AE205" s="330"/>
      <c r="AO205" s="330"/>
      <c r="AY205" s="330"/>
      <c r="AZ205" s="330"/>
      <c r="BA205" s="330"/>
      <c r="BB205" s="330"/>
      <c r="BC205" s="330"/>
      <c r="BD205" s="330"/>
      <c r="BE205" s="330"/>
      <c r="BF205" s="330"/>
      <c r="BI205" s="330"/>
      <c r="BS205" s="330"/>
      <c r="CC205" s="330"/>
      <c r="CM205" s="330"/>
      <c r="CW205" s="330"/>
      <c r="DG205" s="330"/>
      <c r="DQ205" s="330"/>
      <c r="EA205" s="330"/>
      <c r="EK205" s="330"/>
      <c r="EU205" s="330"/>
      <c r="FE205" s="330"/>
      <c r="FO205" s="330"/>
      <c r="FY205" s="330"/>
      <c r="GI205" s="330"/>
      <c r="GS205" s="330"/>
      <c r="HC205" s="330"/>
      <c r="HM205" s="330"/>
      <c r="HW205" s="330"/>
    </row>
    <row r="206" s="3" customFormat="true" x14ac:dyDescent="0.25">
      <c r="A206" s="330"/>
      <c r="K206" s="330"/>
      <c r="U206" s="330"/>
      <c r="AE206" s="330"/>
      <c r="AO206" s="330"/>
      <c r="AY206" s="330"/>
      <c r="AZ206" s="330"/>
      <c r="BA206" s="330"/>
      <c r="BB206" s="330"/>
      <c r="BC206" s="330"/>
      <c r="BD206" s="330"/>
      <c r="BE206" s="330"/>
      <c r="BF206" s="330"/>
      <c r="BI206" s="330"/>
      <c r="BS206" s="330"/>
      <c r="CC206" s="330"/>
      <c r="CM206" s="330"/>
      <c r="CW206" s="330"/>
      <c r="DG206" s="330"/>
      <c r="DQ206" s="330"/>
      <c r="EA206" s="330"/>
      <c r="EK206" s="330"/>
      <c r="EU206" s="330"/>
      <c r="FE206" s="330"/>
      <c r="FO206" s="330"/>
      <c r="FY206" s="330"/>
      <c r="GI206" s="330"/>
      <c r="GS206" s="330"/>
      <c r="HC206" s="330"/>
      <c r="HM206" s="330"/>
      <c r="HW206" s="330"/>
    </row>
    <row r="207" s="3" customFormat="true" x14ac:dyDescent="0.25">
      <c r="A207" s="330"/>
      <c r="K207" s="330"/>
      <c r="U207" s="330"/>
      <c r="AE207" s="330"/>
      <c r="AO207" s="330"/>
      <c r="AY207" s="330"/>
      <c r="AZ207" s="330"/>
      <c r="BA207" s="330"/>
      <c r="BB207" s="330"/>
      <c r="BC207" s="330"/>
      <c r="BD207" s="330"/>
      <c r="BE207" s="330"/>
      <c r="BF207" s="330"/>
      <c r="BI207" s="330"/>
      <c r="BS207" s="330"/>
      <c r="CC207" s="330"/>
      <c r="CM207" s="330"/>
      <c r="CW207" s="330"/>
      <c r="DG207" s="330"/>
      <c r="DQ207" s="330"/>
      <c r="EA207" s="330"/>
      <c r="EK207" s="330"/>
      <c r="EU207" s="330"/>
      <c r="FE207" s="330"/>
      <c r="FO207" s="330"/>
      <c r="FY207" s="330"/>
      <c r="GI207" s="330"/>
      <c r="GS207" s="330"/>
      <c r="HC207" s="330"/>
      <c r="HM207" s="330"/>
      <c r="HW207" s="330"/>
    </row>
    <row r="208" s="3" customFormat="true" x14ac:dyDescent="0.25">
      <c r="A208" s="330"/>
      <c r="K208" s="330"/>
      <c r="U208" s="330"/>
      <c r="AE208" s="330"/>
      <c r="AO208" s="330"/>
      <c r="AY208" s="330"/>
      <c r="AZ208" s="330"/>
      <c r="BA208" s="330"/>
      <c r="BB208" s="330"/>
      <c r="BC208" s="330"/>
      <c r="BD208" s="330"/>
      <c r="BE208" s="330"/>
      <c r="BF208" s="330"/>
      <c r="BI208" s="330"/>
      <c r="BS208" s="330"/>
      <c r="CC208" s="330"/>
      <c r="CM208" s="330"/>
      <c r="CW208" s="330"/>
      <c r="DG208" s="330"/>
      <c r="DQ208" s="330"/>
      <c r="EA208" s="330"/>
      <c r="EK208" s="330"/>
      <c r="EU208" s="330"/>
      <c r="FE208" s="330"/>
      <c r="FO208" s="330"/>
      <c r="FY208" s="330"/>
      <c r="GI208" s="330"/>
      <c r="GS208" s="330"/>
      <c r="HC208" s="330"/>
      <c r="HM208" s="330"/>
      <c r="HW208" s="330"/>
    </row>
    <row r="209" s="3" customFormat="true" x14ac:dyDescent="0.25">
      <c r="A209" s="330"/>
      <c r="K209" s="330"/>
      <c r="U209" s="330"/>
      <c r="AE209" s="330"/>
      <c r="AO209" s="330"/>
      <c r="AY209" s="330"/>
      <c r="AZ209" s="330"/>
      <c r="BA209" s="330"/>
      <c r="BB209" s="330"/>
      <c r="BC209" s="330"/>
      <c r="BD209" s="330"/>
      <c r="BE209" s="330"/>
      <c r="BF209" s="330"/>
      <c r="BI209" s="330"/>
      <c r="BS209" s="330"/>
      <c r="CC209" s="330"/>
      <c r="CM209" s="330"/>
      <c r="CW209" s="330"/>
      <c r="DG209" s="330"/>
      <c r="DQ209" s="330"/>
      <c r="EA209" s="330"/>
      <c r="EK209" s="330"/>
      <c r="EU209" s="330"/>
      <c r="FE209" s="330"/>
      <c r="FO209" s="330"/>
      <c r="FY209" s="330"/>
      <c r="GI209" s="330"/>
      <c r="GS209" s="330"/>
      <c r="HC209" s="330"/>
      <c r="HM209" s="330"/>
      <c r="HW209" s="330"/>
    </row>
    <row r="210" s="3" customFormat="true" x14ac:dyDescent="0.25">
      <c r="A210" s="330"/>
      <c r="K210" s="330"/>
      <c r="U210" s="330"/>
      <c r="AE210" s="330"/>
      <c r="AO210" s="330"/>
      <c r="AY210" s="330"/>
      <c r="AZ210" s="330"/>
      <c r="BA210" s="330"/>
      <c r="BB210" s="330"/>
      <c r="BC210" s="330"/>
      <c r="BD210" s="330"/>
      <c r="BE210" s="330"/>
      <c r="BF210" s="330"/>
      <c r="BI210" s="330"/>
      <c r="BS210" s="330"/>
      <c r="CC210" s="330"/>
      <c r="CM210" s="330"/>
      <c r="CW210" s="330"/>
      <c r="DG210" s="330"/>
      <c r="DQ210" s="330"/>
      <c r="EA210" s="330"/>
      <c r="EK210" s="330"/>
      <c r="EU210" s="330"/>
      <c r="FE210" s="330"/>
      <c r="FO210" s="330"/>
      <c r="FY210" s="330"/>
      <c r="GI210" s="330"/>
      <c r="GS210" s="330"/>
      <c r="HC210" s="330"/>
      <c r="HM210" s="330"/>
      <c r="HW210" s="330"/>
    </row>
    <row r="211" s="3" customFormat="true" x14ac:dyDescent="0.25">
      <c r="A211" s="330"/>
      <c r="K211" s="330"/>
      <c r="U211" s="330"/>
      <c r="AE211" s="330"/>
      <c r="AO211" s="330"/>
      <c r="AY211" s="330"/>
      <c r="AZ211" s="330"/>
      <c r="BA211" s="330"/>
      <c r="BB211" s="330"/>
      <c r="BC211" s="330"/>
      <c r="BD211" s="330"/>
      <c r="BE211" s="330"/>
      <c r="BF211" s="330"/>
      <c r="BI211" s="330"/>
      <c r="BS211" s="330"/>
      <c r="CC211" s="330"/>
      <c r="CM211" s="330"/>
      <c r="CW211" s="330"/>
      <c r="DG211" s="330"/>
      <c r="DQ211" s="330"/>
      <c r="EA211" s="330"/>
      <c r="EK211" s="330"/>
      <c r="EU211" s="330"/>
      <c r="FE211" s="330"/>
      <c r="FO211" s="330"/>
      <c r="FY211" s="330"/>
      <c r="GI211" s="330"/>
      <c r="GS211" s="330"/>
      <c r="HC211" s="330"/>
      <c r="HM211" s="330"/>
      <c r="HW211" s="330"/>
    </row>
    <row r="212" s="3" customFormat="true" x14ac:dyDescent="0.25">
      <c r="A212" s="330"/>
      <c r="K212" s="330"/>
      <c r="U212" s="330"/>
      <c r="AE212" s="330"/>
      <c r="AO212" s="330"/>
      <c r="AY212" s="330"/>
      <c r="AZ212" s="330"/>
      <c r="BA212" s="330"/>
      <c r="BB212" s="330"/>
      <c r="BC212" s="330"/>
      <c r="BD212" s="330"/>
      <c r="BE212" s="330"/>
      <c r="BF212" s="330"/>
      <c r="BI212" s="330"/>
      <c r="BS212" s="330"/>
      <c r="CC212" s="330"/>
      <c r="CM212" s="330"/>
      <c r="CW212" s="330"/>
      <c r="DG212" s="330"/>
      <c r="DQ212" s="330"/>
      <c r="EA212" s="330"/>
      <c r="EK212" s="330"/>
      <c r="EU212" s="330"/>
      <c r="FE212" s="330"/>
      <c r="FO212" s="330"/>
      <c r="FY212" s="330"/>
      <c r="GI212" s="330"/>
      <c r="GS212" s="330"/>
      <c r="HC212" s="330"/>
      <c r="HM212" s="330"/>
      <c r="HW212" s="330"/>
    </row>
    <row r="213" s="3" customFormat="true" x14ac:dyDescent="0.25">
      <c r="A213" s="330"/>
      <c r="K213" s="330"/>
      <c r="U213" s="330"/>
      <c r="AE213" s="330"/>
      <c r="AO213" s="330"/>
      <c r="AY213" s="330"/>
      <c r="AZ213" s="330"/>
      <c r="BA213" s="330"/>
      <c r="BB213" s="330"/>
      <c r="BC213" s="330"/>
      <c r="BD213" s="330"/>
      <c r="BE213" s="330"/>
      <c r="BF213" s="330"/>
      <c r="BI213" s="330"/>
      <c r="BS213" s="330"/>
      <c r="CC213" s="330"/>
      <c r="CM213" s="330"/>
      <c r="CW213" s="330"/>
      <c r="DG213" s="330"/>
      <c r="DQ213" s="330"/>
      <c r="EA213" s="330"/>
      <c r="EK213" s="330"/>
      <c r="EU213" s="330"/>
      <c r="FE213" s="330"/>
      <c r="FO213" s="330"/>
      <c r="FY213" s="330"/>
      <c r="GI213" s="330"/>
      <c r="GS213" s="330"/>
      <c r="HC213" s="330"/>
      <c r="HM213" s="330"/>
      <c r="HW213" s="330"/>
    </row>
    <row r="214" s="3" customFormat="true" x14ac:dyDescent="0.25">
      <c r="A214" s="330"/>
      <c r="K214" s="330"/>
      <c r="U214" s="330"/>
      <c r="AE214" s="330"/>
      <c r="AO214" s="330"/>
      <c r="AY214" s="330"/>
      <c r="AZ214" s="330"/>
      <c r="BA214" s="330"/>
      <c r="BB214" s="330"/>
      <c r="BC214" s="330"/>
      <c r="BD214" s="330"/>
      <c r="BE214" s="330"/>
      <c r="BF214" s="330"/>
      <c r="BI214" s="330"/>
      <c r="BS214" s="330"/>
      <c r="CC214" s="330"/>
      <c r="CM214" s="330"/>
      <c r="CW214" s="330"/>
      <c r="DG214" s="330"/>
      <c r="DQ214" s="330"/>
      <c r="EA214" s="330"/>
      <c r="EK214" s="330"/>
      <c r="EU214" s="330"/>
      <c r="FE214" s="330"/>
      <c r="FO214" s="330"/>
      <c r="FY214" s="330"/>
      <c r="GI214" s="330"/>
      <c r="GS214" s="330"/>
      <c r="HC214" s="330"/>
      <c r="HM214" s="330"/>
      <c r="HW214" s="330"/>
    </row>
    <row r="215" s="3" customFormat="true" x14ac:dyDescent="0.25">
      <c r="A215" s="330"/>
      <c r="K215" s="330"/>
      <c r="U215" s="330"/>
      <c r="AE215" s="330"/>
      <c r="AO215" s="330"/>
      <c r="AY215" s="330"/>
      <c r="AZ215" s="330"/>
      <c r="BA215" s="330"/>
      <c r="BB215" s="330"/>
      <c r="BC215" s="330"/>
      <c r="BD215" s="330"/>
      <c r="BE215" s="330"/>
      <c r="BF215" s="330"/>
      <c r="BI215" s="330"/>
      <c r="BS215" s="330"/>
      <c r="CC215" s="330"/>
      <c r="CM215" s="330"/>
      <c r="CW215" s="330"/>
      <c r="DG215" s="330"/>
      <c r="DQ215" s="330"/>
      <c r="EA215" s="330"/>
      <c r="EK215" s="330"/>
      <c r="EU215" s="330"/>
      <c r="FE215" s="330"/>
      <c r="FO215" s="330"/>
      <c r="FY215" s="330"/>
      <c r="GI215" s="330"/>
      <c r="GS215" s="330"/>
      <c r="HC215" s="330"/>
      <c r="HM215" s="330"/>
      <c r="HW215" s="330"/>
    </row>
    <row r="216" s="3" customFormat="true" x14ac:dyDescent="0.25">
      <c r="A216" s="330"/>
      <c r="K216" s="330"/>
      <c r="U216" s="330"/>
      <c r="AE216" s="330"/>
      <c r="AO216" s="330"/>
      <c r="AY216" s="330"/>
      <c r="AZ216" s="330"/>
      <c r="BA216" s="330"/>
      <c r="BB216" s="330"/>
      <c r="BC216" s="330"/>
      <c r="BD216" s="330"/>
      <c r="BE216" s="330"/>
      <c r="BF216" s="330"/>
      <c r="BI216" s="330"/>
      <c r="BS216" s="330"/>
      <c r="CC216" s="330"/>
      <c r="CM216" s="330"/>
      <c r="CW216" s="330"/>
      <c r="DG216" s="330"/>
      <c r="DQ216" s="330"/>
      <c r="EA216" s="330"/>
      <c r="EK216" s="330"/>
      <c r="EU216" s="330"/>
      <c r="FE216" s="330"/>
      <c r="FO216" s="330"/>
      <c r="FY216" s="330"/>
      <c r="GI216" s="330"/>
      <c r="GS216" s="330"/>
      <c r="HC216" s="330"/>
      <c r="HM216" s="330"/>
      <c r="HW216" s="330"/>
    </row>
    <row r="217" s="3" customFormat="true" x14ac:dyDescent="0.25">
      <c r="A217" s="330"/>
      <c r="K217" s="330"/>
      <c r="U217" s="330"/>
      <c r="AE217" s="330"/>
      <c r="AO217" s="330"/>
      <c r="AY217" s="330"/>
      <c r="AZ217" s="330"/>
      <c r="BA217" s="330"/>
      <c r="BB217" s="330"/>
      <c r="BC217" s="330"/>
      <c r="BD217" s="330"/>
      <c r="BE217" s="330"/>
      <c r="BF217" s="330"/>
      <c r="BI217" s="330"/>
      <c r="BS217" s="330"/>
      <c r="CC217" s="330"/>
      <c r="CM217" s="330"/>
      <c r="CW217" s="330"/>
      <c r="DG217" s="330"/>
      <c r="DQ217" s="330"/>
      <c r="EA217" s="330"/>
      <c r="EK217" s="330"/>
      <c r="EU217" s="330"/>
      <c r="FE217" s="330"/>
      <c r="FO217" s="330"/>
      <c r="FY217" s="330"/>
      <c r="GI217" s="330"/>
      <c r="GS217" s="330"/>
      <c r="HC217" s="330"/>
      <c r="HM217" s="330"/>
      <c r="HW217" s="330"/>
    </row>
    <row r="218" s="3" customFormat="true" x14ac:dyDescent="0.25">
      <c r="A218" s="330"/>
      <c r="K218" s="330"/>
      <c r="U218" s="330"/>
      <c r="AE218" s="330"/>
      <c r="AO218" s="330"/>
      <c r="AY218" s="330"/>
      <c r="AZ218" s="330"/>
      <c r="BA218" s="330"/>
      <c r="BB218" s="330"/>
      <c r="BC218" s="330"/>
      <c r="BD218" s="330"/>
      <c r="BE218" s="330"/>
      <c r="BF218" s="330"/>
      <c r="BI218" s="330"/>
      <c r="BS218" s="330"/>
      <c r="CC218" s="330"/>
      <c r="CM218" s="330"/>
      <c r="CW218" s="330"/>
      <c r="DG218" s="330"/>
      <c r="DQ218" s="330"/>
      <c r="EA218" s="330"/>
      <c r="EK218" s="330"/>
      <c r="EU218" s="330"/>
      <c r="FE218" s="330"/>
      <c r="FO218" s="330"/>
      <c r="FY218" s="330"/>
      <c r="GI218" s="330"/>
      <c r="GS218" s="330"/>
      <c r="HC218" s="330"/>
      <c r="HM218" s="330"/>
      <c r="HW218" s="330"/>
    </row>
    <row r="219" s="3" customFormat="true" x14ac:dyDescent="0.25">
      <c r="A219" s="330"/>
      <c r="K219" s="330"/>
      <c r="U219" s="330"/>
      <c r="AE219" s="330"/>
      <c r="AO219" s="330"/>
      <c r="AY219" s="330"/>
      <c r="AZ219" s="330"/>
      <c r="BA219" s="330"/>
      <c r="BB219" s="330"/>
      <c r="BC219" s="330"/>
      <c r="BD219" s="330"/>
      <c r="BE219" s="330"/>
      <c r="BF219" s="330"/>
      <c r="BI219" s="330"/>
      <c r="BS219" s="330"/>
      <c r="CC219" s="330"/>
      <c r="CM219" s="330"/>
      <c r="CW219" s="330"/>
      <c r="DG219" s="330"/>
      <c r="DQ219" s="330"/>
      <c r="EA219" s="330"/>
      <c r="EK219" s="330"/>
      <c r="EU219" s="330"/>
      <c r="FE219" s="330"/>
      <c r="FO219" s="330"/>
      <c r="FY219" s="330"/>
      <c r="GI219" s="330"/>
      <c r="GS219" s="330"/>
      <c r="HC219" s="330"/>
      <c r="HM219" s="330"/>
      <c r="HW219" s="330"/>
    </row>
    <row r="220" s="3" customFormat="true" x14ac:dyDescent="0.25">
      <c r="A220" s="330"/>
      <c r="K220" s="330"/>
      <c r="U220" s="330"/>
      <c r="AE220" s="330"/>
      <c r="AO220" s="330"/>
      <c r="AY220" s="330"/>
      <c r="AZ220" s="330"/>
      <c r="BA220" s="330"/>
      <c r="BB220" s="330"/>
      <c r="BC220" s="330"/>
      <c r="BD220" s="330"/>
      <c r="BE220" s="330"/>
      <c r="BF220" s="330"/>
      <c r="BI220" s="330"/>
      <c r="BS220" s="330"/>
      <c r="CC220" s="330"/>
      <c r="CM220" s="330"/>
      <c r="CW220" s="330"/>
      <c r="DG220" s="330"/>
      <c r="DQ220" s="330"/>
      <c r="EA220" s="330"/>
      <c r="EK220" s="330"/>
      <c r="EU220" s="330"/>
      <c r="FE220" s="330"/>
      <c r="FO220" s="330"/>
      <c r="FY220" s="330"/>
      <c r="GI220" s="330"/>
      <c r="GS220" s="330"/>
      <c r="HC220" s="330"/>
      <c r="HM220" s="330"/>
      <c r="HW220" s="330"/>
    </row>
    <row r="221" s="3" customFormat="true" x14ac:dyDescent="0.25">
      <c r="A221" s="330"/>
      <c r="K221" s="330"/>
      <c r="U221" s="330"/>
      <c r="AE221" s="330"/>
      <c r="AO221" s="330"/>
      <c r="AY221" s="330"/>
      <c r="AZ221" s="330"/>
      <c r="BA221" s="330"/>
      <c r="BB221" s="330"/>
      <c r="BC221" s="330"/>
      <c r="BD221" s="330"/>
      <c r="BE221" s="330"/>
      <c r="BF221" s="330"/>
      <c r="BI221" s="330"/>
      <c r="BS221" s="330"/>
      <c r="CC221" s="330"/>
      <c r="CM221" s="330"/>
      <c r="CW221" s="330"/>
      <c r="DG221" s="330"/>
      <c r="DQ221" s="330"/>
      <c r="EA221" s="330"/>
      <c r="EK221" s="330"/>
      <c r="EU221" s="330"/>
      <c r="FE221" s="330"/>
      <c r="FO221" s="330"/>
      <c r="FY221" s="330"/>
      <c r="GI221" s="330"/>
      <c r="GS221" s="330"/>
      <c r="HC221" s="330"/>
      <c r="HM221" s="330"/>
      <c r="HW221" s="330"/>
    </row>
    <row r="222" s="3" customFormat="true" x14ac:dyDescent="0.25">
      <c r="A222" s="330"/>
      <c r="K222" s="330"/>
      <c r="U222" s="330"/>
      <c r="AE222" s="330"/>
      <c r="AO222" s="330"/>
      <c r="AY222" s="330"/>
      <c r="AZ222" s="330"/>
      <c r="BA222" s="330"/>
      <c r="BB222" s="330"/>
      <c r="BC222" s="330"/>
      <c r="BD222" s="330"/>
      <c r="BE222" s="330"/>
      <c r="BF222" s="330"/>
      <c r="BI222" s="330"/>
      <c r="BS222" s="330"/>
      <c r="CC222" s="330"/>
      <c r="CM222" s="330"/>
      <c r="CW222" s="330"/>
      <c r="DG222" s="330"/>
      <c r="DQ222" s="330"/>
      <c r="EA222" s="330"/>
      <c r="EK222" s="330"/>
      <c r="EU222" s="330"/>
      <c r="FE222" s="330"/>
      <c r="FO222" s="330"/>
      <c r="FY222" s="330"/>
      <c r="GI222" s="330"/>
      <c r="GS222" s="330"/>
      <c r="HC222" s="330"/>
      <c r="HM222" s="330"/>
      <c r="HW222" s="330"/>
    </row>
    <row r="223" s="3" customFormat="true" x14ac:dyDescent="0.25">
      <c r="A223" s="330"/>
      <c r="K223" s="330"/>
      <c r="U223" s="330"/>
      <c r="AE223" s="330"/>
      <c r="AO223" s="330"/>
      <c r="AY223" s="330"/>
      <c r="AZ223" s="330"/>
      <c r="BA223" s="330"/>
      <c r="BB223" s="330"/>
      <c r="BC223" s="330"/>
      <c r="BD223" s="330"/>
      <c r="BE223" s="330"/>
      <c r="BF223" s="330"/>
      <c r="BI223" s="330"/>
      <c r="BS223" s="330"/>
      <c r="CC223" s="330"/>
      <c r="CM223" s="330"/>
      <c r="CW223" s="330"/>
      <c r="DG223" s="330"/>
      <c r="DQ223" s="330"/>
      <c r="EA223" s="330"/>
      <c r="EK223" s="330"/>
      <c r="EU223" s="330"/>
      <c r="FE223" s="330"/>
      <c r="FO223" s="330"/>
      <c r="FY223" s="330"/>
      <c r="GI223" s="330"/>
      <c r="GS223" s="330"/>
      <c r="HC223" s="330"/>
      <c r="HM223" s="330"/>
      <c r="HW223" s="330"/>
    </row>
    <row r="224" s="3" customFormat="true" x14ac:dyDescent="0.25">
      <c r="A224" s="330"/>
      <c r="K224" s="330"/>
      <c r="U224" s="330"/>
      <c r="AE224" s="330"/>
      <c r="AO224" s="330"/>
      <c r="AY224" s="330"/>
      <c r="AZ224" s="330"/>
      <c r="BA224" s="330"/>
      <c r="BB224" s="330"/>
      <c r="BC224" s="330"/>
      <c r="BD224" s="330"/>
      <c r="BE224" s="330"/>
      <c r="BF224" s="330"/>
      <c r="BI224" s="330"/>
      <c r="BS224" s="330"/>
      <c r="CC224" s="330"/>
      <c r="CM224" s="330"/>
      <c r="CW224" s="330"/>
      <c r="DG224" s="330"/>
      <c r="DQ224" s="330"/>
      <c r="EA224" s="330"/>
      <c r="EK224" s="330"/>
      <c r="EU224" s="330"/>
      <c r="FE224" s="330"/>
      <c r="FO224" s="330"/>
      <c r="FY224" s="330"/>
      <c r="GI224" s="330"/>
      <c r="GS224" s="330"/>
      <c r="HC224" s="330"/>
      <c r="HM224" s="330"/>
      <c r="HW224" s="330"/>
    </row>
    <row r="225" s="3" customFormat="true" x14ac:dyDescent="0.25">
      <c r="A225" s="330"/>
      <c r="K225" s="330"/>
      <c r="U225" s="330"/>
      <c r="AE225" s="330"/>
      <c r="AO225" s="330"/>
      <c r="AY225" s="330"/>
      <c r="AZ225" s="330"/>
      <c r="BA225" s="330"/>
      <c r="BB225" s="330"/>
      <c r="BC225" s="330"/>
      <c r="BD225" s="330"/>
      <c r="BE225" s="330"/>
      <c r="BF225" s="330"/>
      <c r="BI225" s="330"/>
      <c r="BS225" s="330"/>
      <c r="CC225" s="330"/>
      <c r="CM225" s="330"/>
      <c r="CW225" s="330"/>
      <c r="DG225" s="330"/>
      <c r="DQ225" s="330"/>
      <c r="EA225" s="330"/>
      <c r="EK225" s="330"/>
      <c r="EU225" s="330"/>
      <c r="FE225" s="330"/>
      <c r="FO225" s="330"/>
      <c r="FY225" s="330"/>
      <c r="GI225" s="330"/>
      <c r="GS225" s="330"/>
      <c r="HC225" s="330"/>
      <c r="HM225" s="330"/>
      <c r="HW225" s="330"/>
    </row>
    <row r="226" s="3" customFormat="true" x14ac:dyDescent="0.25">
      <c r="A226" s="330"/>
      <c r="K226" s="330"/>
      <c r="U226" s="330"/>
      <c r="AE226" s="330"/>
      <c r="AO226" s="330"/>
      <c r="AY226" s="330"/>
      <c r="AZ226" s="330"/>
      <c r="BA226" s="330"/>
      <c r="BB226" s="330"/>
      <c r="BC226" s="330"/>
      <c r="BD226" s="330"/>
      <c r="BE226" s="330"/>
      <c r="BF226" s="330"/>
      <c r="BI226" s="330"/>
      <c r="BS226" s="330"/>
      <c r="CC226" s="330"/>
      <c r="CM226" s="330"/>
      <c r="CW226" s="330"/>
      <c r="DG226" s="330"/>
      <c r="DQ226" s="330"/>
      <c r="EA226" s="330"/>
      <c r="EK226" s="330"/>
      <c r="EU226" s="330"/>
      <c r="FE226" s="330"/>
      <c r="FO226" s="330"/>
      <c r="FY226" s="330"/>
      <c r="GI226" s="330"/>
      <c r="GS226" s="330"/>
      <c r="HC226" s="330"/>
      <c r="HM226" s="330"/>
      <c r="HW226" s="330"/>
    </row>
    <row r="227" s="3" customFormat="true" x14ac:dyDescent="0.25">
      <c r="A227" s="330"/>
      <c r="K227" s="330"/>
      <c r="U227" s="330"/>
      <c r="AE227" s="330"/>
      <c r="AO227" s="330"/>
      <c r="AY227" s="330"/>
      <c r="AZ227" s="330"/>
      <c r="BA227" s="330"/>
      <c r="BB227" s="330"/>
      <c r="BC227" s="330"/>
      <c r="BD227" s="330"/>
      <c r="BE227" s="330"/>
      <c r="BF227" s="330"/>
      <c r="BI227" s="330"/>
      <c r="BS227" s="330"/>
      <c r="CC227" s="330"/>
      <c r="CM227" s="330"/>
      <c r="CW227" s="330"/>
      <c r="DG227" s="330"/>
      <c r="DQ227" s="330"/>
      <c r="EA227" s="330"/>
      <c r="EK227" s="330"/>
      <c r="EU227" s="330"/>
      <c r="FE227" s="330"/>
      <c r="FO227" s="330"/>
      <c r="FY227" s="330"/>
      <c r="GI227" s="330"/>
      <c r="GS227" s="330"/>
      <c r="HC227" s="330"/>
      <c r="HM227" s="330"/>
      <c r="HW227" s="330"/>
    </row>
    <row r="228" s="3" customFormat="true" x14ac:dyDescent="0.25">
      <c r="A228" s="330"/>
      <c r="K228" s="330"/>
      <c r="U228" s="330"/>
      <c r="AE228" s="330"/>
      <c r="AO228" s="330"/>
      <c r="AY228" s="330"/>
      <c r="AZ228" s="330"/>
      <c r="BA228" s="330"/>
      <c r="BB228" s="330"/>
      <c r="BC228" s="330"/>
      <c r="BD228" s="330"/>
      <c r="BE228" s="330"/>
      <c r="BF228" s="330"/>
      <c r="BI228" s="330"/>
      <c r="BS228" s="330"/>
      <c r="CC228" s="330"/>
      <c r="CM228" s="330"/>
      <c r="CW228" s="330"/>
      <c r="DG228" s="330"/>
      <c r="DQ228" s="330"/>
      <c r="EA228" s="330"/>
      <c r="EK228" s="330"/>
      <c r="EU228" s="330"/>
      <c r="FE228" s="330"/>
      <c r="FO228" s="330"/>
      <c r="FY228" s="330"/>
      <c r="GI228" s="330"/>
      <c r="GS228" s="330"/>
      <c r="HC228" s="330"/>
      <c r="HM228" s="330"/>
      <c r="HW228" s="330"/>
    </row>
    <row r="229" s="3" customFormat="true" x14ac:dyDescent="0.25">
      <c r="A229" s="330"/>
      <c r="K229" s="330"/>
      <c r="U229" s="330"/>
      <c r="AE229" s="330"/>
      <c r="AO229" s="330"/>
      <c r="AY229" s="330"/>
      <c r="AZ229" s="330"/>
      <c r="BA229" s="330"/>
      <c r="BB229" s="330"/>
      <c r="BC229" s="330"/>
      <c r="BD229" s="330"/>
      <c r="BE229" s="330"/>
      <c r="BF229" s="330"/>
      <c r="BI229" s="330"/>
      <c r="BS229" s="330"/>
      <c r="CC229" s="330"/>
      <c r="CM229" s="330"/>
      <c r="CW229" s="330"/>
      <c r="DG229" s="330"/>
      <c r="DQ229" s="330"/>
      <c r="EA229" s="330"/>
      <c r="EK229" s="330"/>
      <c r="EU229" s="330"/>
      <c r="FE229" s="330"/>
      <c r="FO229" s="330"/>
      <c r="FY229" s="330"/>
      <c r="GI229" s="330"/>
      <c r="GS229" s="330"/>
      <c r="HC229" s="330"/>
      <c r="HM229" s="330"/>
      <c r="HW229" s="330"/>
    </row>
    <row r="230" s="3" customFormat="true" x14ac:dyDescent="0.25">
      <c r="A230" s="330"/>
      <c r="K230" s="330"/>
      <c r="U230" s="330"/>
      <c r="AE230" s="330"/>
      <c r="AO230" s="330"/>
      <c r="AY230" s="330"/>
      <c r="AZ230" s="330"/>
      <c r="BA230" s="330"/>
      <c r="BB230" s="330"/>
      <c r="BC230" s="330"/>
      <c r="BD230" s="330"/>
      <c r="BE230" s="330"/>
      <c r="BF230" s="330"/>
      <c r="BI230" s="330"/>
      <c r="BS230" s="330"/>
      <c r="CC230" s="330"/>
      <c r="CM230" s="330"/>
      <c r="CW230" s="330"/>
      <c r="DG230" s="330"/>
      <c r="DQ230" s="330"/>
      <c r="EA230" s="330"/>
      <c r="EK230" s="330"/>
      <c r="EU230" s="330"/>
      <c r="FE230" s="330"/>
      <c r="FO230" s="330"/>
      <c r="FY230" s="330"/>
      <c r="GI230" s="330"/>
      <c r="GS230" s="330"/>
      <c r="HC230" s="330"/>
      <c r="HM230" s="330"/>
      <c r="HW230" s="330"/>
    </row>
    <row r="231" s="3" customFormat="true" x14ac:dyDescent="0.25">
      <c r="A231" s="330"/>
      <c r="K231" s="330"/>
      <c r="U231" s="330"/>
      <c r="AE231" s="330"/>
      <c r="AO231" s="330"/>
      <c r="AY231" s="330"/>
      <c r="AZ231" s="330"/>
      <c r="BA231" s="330"/>
      <c r="BB231" s="330"/>
      <c r="BC231" s="330"/>
      <c r="BD231" s="330"/>
      <c r="BE231" s="330"/>
      <c r="BF231" s="330"/>
      <c r="BI231" s="330"/>
      <c r="BS231" s="330"/>
      <c r="CC231" s="330"/>
      <c r="CM231" s="330"/>
      <c r="CW231" s="330"/>
      <c r="DG231" s="330"/>
      <c r="DQ231" s="330"/>
      <c r="EA231" s="330"/>
      <c r="EK231" s="330"/>
      <c r="EU231" s="330"/>
      <c r="FE231" s="330"/>
      <c r="FO231" s="330"/>
      <c r="FY231" s="330"/>
      <c r="GI231" s="330"/>
      <c r="GS231" s="330"/>
      <c r="HC231" s="330"/>
      <c r="HM231" s="330"/>
      <c r="HW231" s="330"/>
    </row>
    <row r="232" s="3" customFormat="true" x14ac:dyDescent="0.25">
      <c r="A232" s="330"/>
      <c r="K232" s="330"/>
      <c r="U232" s="330"/>
      <c r="AE232" s="330"/>
      <c r="AO232" s="330"/>
      <c r="AY232" s="330"/>
      <c r="AZ232" s="330"/>
      <c r="BA232" s="330"/>
      <c r="BB232" s="330"/>
      <c r="BC232" s="330"/>
      <c r="BD232" s="330"/>
      <c r="BE232" s="330"/>
      <c r="BF232" s="330"/>
      <c r="BI232" s="330"/>
      <c r="BS232" s="330"/>
      <c r="CC232" s="330"/>
      <c r="CM232" s="330"/>
      <c r="CW232" s="330"/>
      <c r="DG232" s="330"/>
      <c r="DQ232" s="330"/>
      <c r="EA232" s="330"/>
      <c r="EK232" s="330"/>
      <c r="EU232" s="330"/>
      <c r="FE232" s="330"/>
      <c r="FO232" s="330"/>
      <c r="FY232" s="330"/>
      <c r="GI232" s="330"/>
      <c r="GS232" s="330"/>
      <c r="HC232" s="330"/>
      <c r="HM232" s="330"/>
      <c r="HW232" s="330"/>
    </row>
    <row r="233" s="3" customFormat="true" x14ac:dyDescent="0.25">
      <c r="A233" s="330"/>
      <c r="K233" s="330"/>
      <c r="U233" s="330"/>
      <c r="AE233" s="330"/>
      <c r="AO233" s="330"/>
      <c r="AY233" s="330"/>
      <c r="AZ233" s="330"/>
      <c r="BA233" s="330"/>
      <c r="BB233" s="330"/>
      <c r="BC233" s="330"/>
      <c r="BD233" s="330"/>
      <c r="BE233" s="330"/>
      <c r="BF233" s="330"/>
      <c r="BI233" s="330"/>
      <c r="BS233" s="330"/>
      <c r="CC233" s="330"/>
      <c r="CM233" s="330"/>
      <c r="CW233" s="330"/>
      <c r="DG233" s="330"/>
      <c r="DQ233" s="330"/>
      <c r="EA233" s="330"/>
      <c r="EK233" s="330"/>
      <c r="EU233" s="330"/>
      <c r="FE233" s="330"/>
      <c r="FO233" s="330"/>
      <c r="FY233" s="330"/>
      <c r="GI233" s="330"/>
      <c r="GS233" s="330"/>
      <c r="HC233" s="330"/>
      <c r="HM233" s="330"/>
      <c r="HW233" s="330"/>
    </row>
    <row r="234" s="3" customFormat="true" x14ac:dyDescent="0.25">
      <c r="A234" s="330"/>
      <c r="K234" s="330"/>
      <c r="U234" s="330"/>
      <c r="AE234" s="330"/>
      <c r="AO234" s="330"/>
      <c r="AY234" s="330"/>
      <c r="AZ234" s="330"/>
      <c r="BA234" s="330"/>
      <c r="BB234" s="330"/>
      <c r="BC234" s="330"/>
      <c r="BD234" s="330"/>
      <c r="BE234" s="330"/>
      <c r="BF234" s="330"/>
      <c r="BI234" s="330"/>
      <c r="BS234" s="330"/>
      <c r="CC234" s="330"/>
      <c r="CM234" s="330"/>
      <c r="CW234" s="330"/>
      <c r="DG234" s="330"/>
      <c r="DQ234" s="330"/>
      <c r="EA234" s="330"/>
      <c r="EK234" s="330"/>
      <c r="EU234" s="330"/>
      <c r="FE234" s="330"/>
      <c r="FO234" s="330"/>
      <c r="FY234" s="330"/>
      <c r="GI234" s="330"/>
      <c r="GS234" s="330"/>
      <c r="HC234" s="330"/>
      <c r="HM234" s="330"/>
      <c r="HW234" s="330"/>
    </row>
    <row r="235" s="3" customFormat="true" x14ac:dyDescent="0.25">
      <c r="A235" s="330"/>
      <c r="K235" s="330"/>
      <c r="U235" s="330"/>
      <c r="AE235" s="330"/>
      <c r="AO235" s="330"/>
      <c r="AY235" s="330"/>
      <c r="AZ235" s="330"/>
      <c r="BA235" s="330"/>
      <c r="BB235" s="330"/>
      <c r="BC235" s="330"/>
      <c r="BD235" s="330"/>
      <c r="BE235" s="330"/>
      <c r="BF235" s="330"/>
      <c r="BI235" s="330"/>
      <c r="BS235" s="330"/>
      <c r="CC235" s="330"/>
      <c r="CM235" s="330"/>
      <c r="CW235" s="330"/>
      <c r="DG235" s="330"/>
      <c r="DQ235" s="330"/>
      <c r="EA235" s="330"/>
      <c r="EK235" s="330"/>
      <c r="EU235" s="330"/>
      <c r="FE235" s="330"/>
      <c r="FO235" s="330"/>
      <c r="FY235" s="330"/>
      <c r="GI235" s="330"/>
      <c r="GS235" s="330"/>
      <c r="HC235" s="330"/>
      <c r="HM235" s="330"/>
      <c r="HW235" s="330"/>
    </row>
    <row r="236" s="3" customFormat="true" x14ac:dyDescent="0.25">
      <c r="A236" s="330"/>
      <c r="K236" s="330"/>
      <c r="U236" s="330"/>
      <c r="AE236" s="330"/>
      <c r="AO236" s="330"/>
      <c r="AY236" s="330"/>
      <c r="AZ236" s="330"/>
      <c r="BA236" s="330"/>
      <c r="BB236" s="330"/>
      <c r="BC236" s="330"/>
      <c r="BD236" s="330"/>
      <c r="BE236" s="330"/>
      <c r="BF236" s="330"/>
      <c r="BI236" s="330"/>
      <c r="BS236" s="330"/>
      <c r="CC236" s="330"/>
      <c r="CM236" s="330"/>
      <c r="CW236" s="330"/>
      <c r="DG236" s="330"/>
      <c r="DQ236" s="330"/>
      <c r="EA236" s="330"/>
      <c r="EK236" s="330"/>
      <c r="EU236" s="330"/>
      <c r="FE236" s="330"/>
      <c r="FO236" s="330"/>
      <c r="FY236" s="330"/>
      <c r="GI236" s="330"/>
      <c r="GS236" s="330"/>
      <c r="HC236" s="330"/>
      <c r="HM236" s="330"/>
      <c r="HW236" s="330"/>
    </row>
    <row r="237" s="3" customFormat="true" x14ac:dyDescent="0.25">
      <c r="A237" s="330"/>
      <c r="K237" s="330"/>
      <c r="U237" s="330"/>
      <c r="AE237" s="330"/>
      <c r="AO237" s="330"/>
      <c r="AY237" s="330"/>
      <c r="AZ237" s="330"/>
      <c r="BA237" s="330"/>
      <c r="BB237" s="330"/>
      <c r="BC237" s="330"/>
      <c r="BD237" s="330"/>
      <c r="BE237" s="330"/>
      <c r="BF237" s="330"/>
      <c r="BI237" s="330"/>
      <c r="BS237" s="330"/>
      <c r="CC237" s="330"/>
      <c r="CM237" s="330"/>
      <c r="CW237" s="330"/>
      <c r="DG237" s="330"/>
      <c r="DQ237" s="330"/>
      <c r="EA237" s="330"/>
      <c r="EK237" s="330"/>
      <c r="EU237" s="330"/>
      <c r="FE237" s="330"/>
      <c r="FO237" s="330"/>
      <c r="FY237" s="330"/>
      <c r="GI237" s="330"/>
      <c r="GS237" s="330"/>
      <c r="HC237" s="330"/>
      <c r="HM237" s="330"/>
      <c r="HW237" s="330"/>
    </row>
    <row r="238" s="3" customFormat="true" x14ac:dyDescent="0.25">
      <c r="A238" s="330"/>
      <c r="K238" s="330"/>
      <c r="U238" s="330"/>
      <c r="AE238" s="330"/>
      <c r="AO238" s="330"/>
      <c r="AY238" s="330"/>
      <c r="AZ238" s="330"/>
      <c r="BA238" s="330"/>
      <c r="BB238" s="330"/>
      <c r="BC238" s="330"/>
      <c r="BD238" s="330"/>
      <c r="BE238" s="330"/>
      <c r="BF238" s="330"/>
      <c r="BI238" s="330"/>
      <c r="BS238" s="330"/>
      <c r="CC238" s="330"/>
      <c r="CM238" s="330"/>
      <c r="CW238" s="330"/>
      <c r="DG238" s="330"/>
      <c r="DQ238" s="330"/>
      <c r="EA238" s="330"/>
      <c r="EK238" s="330"/>
      <c r="EU238" s="330"/>
      <c r="FE238" s="330"/>
      <c r="FO238" s="330"/>
      <c r="FY238" s="330"/>
      <c r="GI238" s="330"/>
      <c r="GS238" s="330"/>
      <c r="HC238" s="330"/>
      <c r="HM238" s="330"/>
      <c r="HW238" s="330"/>
    </row>
    <row r="239" s="3" customFormat="true" x14ac:dyDescent="0.25">
      <c r="A239" s="330"/>
      <c r="K239" s="330"/>
      <c r="U239" s="330"/>
      <c r="AE239" s="330"/>
      <c r="AO239" s="330"/>
      <c r="AY239" s="330"/>
      <c r="AZ239" s="330"/>
      <c r="BA239" s="330"/>
      <c r="BB239" s="330"/>
      <c r="BC239" s="330"/>
      <c r="BD239" s="330"/>
      <c r="BE239" s="330"/>
      <c r="BF239" s="330"/>
      <c r="BI239" s="330"/>
      <c r="BS239" s="330"/>
      <c r="CC239" s="330"/>
      <c r="CM239" s="330"/>
      <c r="CW239" s="330"/>
      <c r="DG239" s="330"/>
      <c r="DQ239" s="330"/>
      <c r="EA239" s="330"/>
      <c r="EK239" s="330"/>
      <c r="EU239" s="330"/>
      <c r="FE239" s="330"/>
      <c r="FO239" s="330"/>
      <c r="FY239" s="330"/>
      <c r="GI239" s="330"/>
      <c r="GS239" s="330"/>
      <c r="HC239" s="330"/>
      <c r="HM239" s="330"/>
      <c r="HW239" s="330"/>
    </row>
    <row r="240" s="3" customFormat="true" x14ac:dyDescent="0.25">
      <c r="A240" s="330"/>
      <c r="K240" s="330"/>
      <c r="U240" s="330"/>
      <c r="AE240" s="330"/>
      <c r="AO240" s="330"/>
      <c r="AY240" s="330"/>
      <c r="AZ240" s="330"/>
      <c r="BA240" s="330"/>
      <c r="BB240" s="330"/>
      <c r="BC240" s="330"/>
      <c r="BD240" s="330"/>
      <c r="BE240" s="330"/>
      <c r="BF240" s="330"/>
      <c r="BI240" s="330"/>
      <c r="BS240" s="330"/>
      <c r="CC240" s="330"/>
      <c r="CM240" s="330"/>
      <c r="CW240" s="330"/>
      <c r="DG240" s="330"/>
      <c r="DQ240" s="330"/>
      <c r="EA240" s="330"/>
      <c r="EK240" s="330"/>
      <c r="EU240" s="330"/>
      <c r="FE240" s="330"/>
      <c r="FO240" s="330"/>
      <c r="FY240" s="330"/>
      <c r="GI240" s="330"/>
      <c r="GS240" s="330"/>
      <c r="HC240" s="330"/>
      <c r="HM240" s="330"/>
      <c r="HW240" s="330"/>
    </row>
    <row r="241" s="3" customFormat="true" x14ac:dyDescent="0.25">
      <c r="A241" s="330"/>
      <c r="K241" s="330"/>
      <c r="U241" s="330"/>
      <c r="AE241" s="330"/>
      <c r="AO241" s="330"/>
      <c r="AY241" s="330"/>
      <c r="AZ241" s="330"/>
      <c r="BA241" s="330"/>
      <c r="BB241" s="330"/>
      <c r="BC241" s="330"/>
      <c r="BD241" s="330"/>
      <c r="BE241" s="330"/>
      <c r="BF241" s="330"/>
      <c r="BI241" s="330"/>
      <c r="BS241" s="330"/>
      <c r="CC241" s="330"/>
      <c r="CM241" s="330"/>
      <c r="CW241" s="330"/>
      <c r="DG241" s="330"/>
      <c r="DQ241" s="330"/>
      <c r="EA241" s="330"/>
      <c r="EK241" s="330"/>
      <c r="EU241" s="330"/>
      <c r="FE241" s="330"/>
      <c r="FO241" s="330"/>
      <c r="FY241" s="330"/>
      <c r="GI241" s="330"/>
      <c r="GS241" s="330"/>
      <c r="HC241" s="330"/>
      <c r="HM241" s="330"/>
      <c r="HW241" s="330"/>
    </row>
    <row r="242" s="3" customFormat="true" x14ac:dyDescent="0.25">
      <c r="A242" s="330"/>
      <c r="K242" s="330"/>
      <c r="U242" s="330"/>
      <c r="AE242" s="330"/>
      <c r="AO242" s="330"/>
      <c r="AY242" s="330"/>
      <c r="AZ242" s="330"/>
      <c r="BA242" s="330"/>
      <c r="BB242" s="330"/>
      <c r="BC242" s="330"/>
      <c r="BD242" s="330"/>
      <c r="BE242" s="330"/>
      <c r="BF242" s="330"/>
      <c r="BI242" s="330"/>
      <c r="BS242" s="330"/>
      <c r="CC242" s="330"/>
      <c r="CM242" s="330"/>
      <c r="CW242" s="330"/>
      <c r="DG242" s="330"/>
      <c r="DQ242" s="330"/>
      <c r="EA242" s="330"/>
      <c r="EK242" s="330"/>
      <c r="EU242" s="330"/>
      <c r="FE242" s="330"/>
      <c r="FO242" s="330"/>
      <c r="FY242" s="330"/>
      <c r="GI242" s="330"/>
      <c r="GS242" s="330"/>
      <c r="HC242" s="330"/>
      <c r="HM242" s="330"/>
      <c r="HW242" s="330"/>
    </row>
    <row r="243" s="3" customFormat="true" x14ac:dyDescent="0.25">
      <c r="A243" s="330"/>
      <c r="K243" s="330"/>
      <c r="U243" s="330"/>
      <c r="AE243" s="330"/>
      <c r="AO243" s="330"/>
      <c r="AY243" s="330"/>
      <c r="AZ243" s="330"/>
      <c r="BA243" s="330"/>
      <c r="BB243" s="330"/>
      <c r="BC243" s="330"/>
      <c r="BD243" s="330"/>
      <c r="BE243" s="330"/>
      <c r="BF243" s="330"/>
      <c r="BI243" s="330"/>
      <c r="BS243" s="330"/>
      <c r="CC243" s="330"/>
      <c r="CM243" s="330"/>
      <c r="CW243" s="330"/>
      <c r="DG243" s="330"/>
      <c r="DQ243" s="330"/>
      <c r="EA243" s="330"/>
      <c r="EK243" s="330"/>
      <c r="EU243" s="330"/>
      <c r="FE243" s="330"/>
      <c r="FO243" s="330"/>
      <c r="FY243" s="330"/>
      <c r="GI243" s="330"/>
      <c r="GS243" s="330"/>
      <c r="HC243" s="330"/>
      <c r="HM243" s="330"/>
      <c r="HW243" s="330"/>
    </row>
    <row r="244" s="3" customFormat="true" x14ac:dyDescent="0.25">
      <c r="A244" s="330"/>
      <c r="K244" s="330"/>
      <c r="U244" s="330"/>
      <c r="AE244" s="330"/>
      <c r="AO244" s="330"/>
      <c r="AY244" s="330"/>
      <c r="AZ244" s="330"/>
      <c r="BA244" s="330"/>
      <c r="BB244" s="330"/>
      <c r="BC244" s="330"/>
      <c r="BD244" s="330"/>
      <c r="BE244" s="330"/>
      <c r="BF244" s="330"/>
      <c r="BI244" s="330"/>
      <c r="BS244" s="330"/>
      <c r="CC244" s="330"/>
      <c r="CM244" s="330"/>
      <c r="CW244" s="330"/>
      <c r="DG244" s="330"/>
      <c r="DQ244" s="330"/>
      <c r="EA244" s="330"/>
      <c r="EK244" s="330"/>
      <c r="EU244" s="330"/>
      <c r="FE244" s="330"/>
      <c r="FO244" s="330"/>
      <c r="FY244" s="330"/>
      <c r="GI244" s="330"/>
      <c r="GS244" s="330"/>
      <c r="HC244" s="330"/>
      <c r="HM244" s="330"/>
      <c r="HW244" s="330"/>
    </row>
    <row r="245" s="3" customFormat="true" x14ac:dyDescent="0.25">
      <c r="A245" s="330"/>
      <c r="K245" s="330"/>
      <c r="U245" s="330"/>
      <c r="AE245" s="330"/>
      <c r="AO245" s="330"/>
      <c r="AY245" s="330"/>
      <c r="AZ245" s="330"/>
      <c r="BA245" s="330"/>
      <c r="BB245" s="330"/>
      <c r="BC245" s="330"/>
      <c r="BD245" s="330"/>
      <c r="BE245" s="330"/>
      <c r="BF245" s="330"/>
      <c r="BI245" s="330"/>
      <c r="BS245" s="330"/>
      <c r="CC245" s="330"/>
      <c r="CM245" s="330"/>
      <c r="CW245" s="330"/>
      <c r="DG245" s="330"/>
      <c r="DQ245" s="330"/>
      <c r="EA245" s="330"/>
      <c r="EK245" s="330"/>
      <c r="EU245" s="330"/>
      <c r="FE245" s="330"/>
      <c r="FO245" s="330"/>
      <c r="FY245" s="330"/>
      <c r="GI245" s="330"/>
      <c r="GS245" s="330"/>
      <c r="HC245" s="330"/>
      <c r="HM245" s="330"/>
      <c r="HW245" s="330"/>
    </row>
    <row r="246" s="3" customFormat="true" x14ac:dyDescent="0.25">
      <c r="A246" s="330"/>
      <c r="K246" s="330"/>
      <c r="U246" s="330"/>
      <c r="AE246" s="330"/>
      <c r="AO246" s="330"/>
      <c r="AY246" s="330"/>
      <c r="AZ246" s="330"/>
      <c r="BA246" s="330"/>
      <c r="BB246" s="330"/>
      <c r="BC246" s="330"/>
      <c r="BD246" s="330"/>
      <c r="BE246" s="330"/>
      <c r="BF246" s="330"/>
      <c r="BI246" s="330"/>
      <c r="BS246" s="330"/>
      <c r="CC246" s="330"/>
      <c r="CM246" s="330"/>
      <c r="CW246" s="330"/>
      <c r="DG246" s="330"/>
      <c r="DQ246" s="330"/>
      <c r="EA246" s="330"/>
      <c r="EK246" s="330"/>
      <c r="EU246" s="330"/>
      <c r="FE246" s="330"/>
      <c r="FO246" s="330"/>
      <c r="FY246" s="330"/>
      <c r="GI246" s="330"/>
      <c r="GS246" s="330"/>
      <c r="HC246" s="330"/>
      <c r="HM246" s="330"/>
      <c r="HW246" s="330"/>
    </row>
    <row r="247" s="3" customFormat="true" x14ac:dyDescent="0.25">
      <c r="A247" s="330"/>
      <c r="K247" s="330"/>
      <c r="U247" s="330"/>
      <c r="AE247" s="330"/>
      <c r="AO247" s="330"/>
      <c r="AY247" s="330"/>
      <c r="AZ247" s="330"/>
      <c r="BA247" s="330"/>
      <c r="BB247" s="330"/>
      <c r="BC247" s="330"/>
      <c r="BD247" s="330"/>
      <c r="BE247" s="330"/>
      <c r="BF247" s="330"/>
      <c r="BI247" s="330"/>
      <c r="BS247" s="330"/>
      <c r="CC247" s="330"/>
      <c r="CM247" s="330"/>
      <c r="CW247" s="330"/>
      <c r="DG247" s="330"/>
      <c r="DQ247" s="330"/>
      <c r="EA247" s="330"/>
      <c r="EK247" s="330"/>
      <c r="EU247" s="330"/>
      <c r="FE247" s="330"/>
      <c r="FO247" s="330"/>
      <c r="FY247" s="330"/>
      <c r="GI247" s="330"/>
      <c r="GS247" s="330"/>
      <c r="HC247" s="330"/>
      <c r="HM247" s="330"/>
      <c r="HW247" s="330"/>
    </row>
    <row r="248" s="3" customFormat="true" x14ac:dyDescent="0.25">
      <c r="A248" s="330"/>
      <c r="K248" s="330"/>
      <c r="U248" s="330"/>
      <c r="AE248" s="330"/>
      <c r="AO248" s="330"/>
      <c r="AY248" s="330"/>
      <c r="AZ248" s="330"/>
      <c r="BA248" s="330"/>
      <c r="BB248" s="330"/>
      <c r="BC248" s="330"/>
      <c r="BD248" s="330"/>
      <c r="BE248" s="330"/>
      <c r="BF248" s="330"/>
      <c r="BI248" s="330"/>
      <c r="BS248" s="330"/>
      <c r="CC248" s="330"/>
      <c r="CM248" s="330"/>
      <c r="CW248" s="330"/>
      <c r="DG248" s="330"/>
      <c r="DQ248" s="330"/>
      <c r="EA248" s="330"/>
      <c r="EK248" s="330"/>
      <c r="EU248" s="330"/>
      <c r="FE248" s="330"/>
      <c r="FO248" s="330"/>
      <c r="FY248" s="330"/>
      <c r="GI248" s="330"/>
      <c r="GS248" s="330"/>
      <c r="HC248" s="330"/>
      <c r="HM248" s="330"/>
      <c r="HW248" s="330"/>
    </row>
    <row r="249" s="3" customFormat="true" x14ac:dyDescent="0.25">
      <c r="A249" s="330"/>
      <c r="K249" s="330"/>
      <c r="U249" s="330"/>
      <c r="AE249" s="330"/>
      <c r="AO249" s="330"/>
      <c r="AY249" s="330"/>
      <c r="AZ249" s="330"/>
      <c r="BA249" s="330"/>
      <c r="BB249" s="330"/>
      <c r="BC249" s="330"/>
      <c r="BD249" s="330"/>
      <c r="BE249" s="330"/>
      <c r="BF249" s="330"/>
      <c r="BI249" s="330"/>
      <c r="BS249" s="330"/>
      <c r="CC249" s="330"/>
      <c r="CM249" s="330"/>
      <c r="CW249" s="330"/>
      <c r="DG249" s="330"/>
      <c r="DQ249" s="330"/>
      <c r="EA249" s="330"/>
      <c r="EK249" s="330"/>
      <c r="EU249" s="330"/>
      <c r="FE249" s="330"/>
      <c r="FO249" s="330"/>
      <c r="FY249" s="330"/>
      <c r="GI249" s="330"/>
      <c r="GS249" s="330"/>
      <c r="HC249" s="330"/>
      <c r="HM249" s="330"/>
      <c r="HW249" s="330"/>
    </row>
    <row r="250" s="3" customFormat="true" x14ac:dyDescent="0.25">
      <c r="A250" s="330"/>
      <c r="K250" s="330"/>
      <c r="U250" s="330"/>
      <c r="AE250" s="330"/>
      <c r="AO250" s="330"/>
      <c r="AY250" s="330"/>
      <c r="AZ250" s="330"/>
      <c r="BA250" s="330"/>
      <c r="BB250" s="330"/>
      <c r="BC250" s="330"/>
      <c r="BD250" s="330"/>
      <c r="BE250" s="330"/>
      <c r="BF250" s="330"/>
      <c r="BI250" s="330"/>
      <c r="BS250" s="330"/>
      <c r="CC250" s="330"/>
      <c r="CM250" s="330"/>
      <c r="CW250" s="330"/>
      <c r="DG250" s="330"/>
      <c r="DQ250" s="330"/>
      <c r="EA250" s="330"/>
      <c r="EK250" s="330"/>
      <c r="EU250" s="330"/>
      <c r="FE250" s="330"/>
      <c r="FO250" s="330"/>
      <c r="FY250" s="330"/>
      <c r="GI250" s="330"/>
      <c r="GS250" s="330"/>
      <c r="HC250" s="330"/>
      <c r="HM250" s="330"/>
      <c r="HW250" s="330"/>
    </row>
    <row r="251" s="3" customFormat="true" x14ac:dyDescent="0.25">
      <c r="A251" s="330"/>
      <c r="K251" s="330"/>
      <c r="U251" s="330"/>
      <c r="AE251" s="330"/>
      <c r="AO251" s="330"/>
      <c r="AY251" s="330"/>
      <c r="AZ251" s="330"/>
      <c r="BA251" s="330"/>
      <c r="BB251" s="330"/>
      <c r="BC251" s="330"/>
      <c r="BD251" s="330"/>
      <c r="BE251" s="330"/>
      <c r="BF251" s="330"/>
      <c r="BI251" s="330"/>
      <c r="BS251" s="330"/>
      <c r="CC251" s="330"/>
      <c r="CM251" s="330"/>
      <c r="CW251" s="330"/>
      <c r="DG251" s="330"/>
      <c r="DQ251" s="330"/>
      <c r="EA251" s="330"/>
      <c r="EK251" s="330"/>
      <c r="EU251" s="330"/>
      <c r="FE251" s="330"/>
      <c r="FO251" s="330"/>
      <c r="FY251" s="330"/>
      <c r="GI251" s="330"/>
      <c r="GS251" s="330"/>
      <c r="HC251" s="330"/>
      <c r="HM251" s="330"/>
      <c r="HW251" s="330"/>
    </row>
    <row r="252" s="3" customFormat="true" x14ac:dyDescent="0.25">
      <c r="A252" s="330"/>
      <c r="K252" s="330"/>
      <c r="U252" s="330"/>
      <c r="AE252" s="330"/>
      <c r="AO252" s="330"/>
      <c r="AY252" s="330"/>
      <c r="AZ252" s="330"/>
      <c r="BA252" s="330"/>
      <c r="BB252" s="330"/>
      <c r="BC252" s="330"/>
      <c r="BD252" s="330"/>
      <c r="BE252" s="330"/>
      <c r="BF252" s="330"/>
      <c r="BI252" s="330"/>
      <c r="BS252" s="330"/>
      <c r="CC252" s="330"/>
      <c r="CM252" s="330"/>
      <c r="CW252" s="330"/>
      <c r="DG252" s="330"/>
      <c r="DQ252" s="330"/>
      <c r="EA252" s="330"/>
      <c r="EK252" s="330"/>
      <c r="EU252" s="330"/>
      <c r="FE252" s="330"/>
      <c r="FO252" s="330"/>
      <c r="FY252" s="330"/>
      <c r="GI252" s="330"/>
      <c r="GS252" s="330"/>
      <c r="HC252" s="330"/>
      <c r="HM252" s="330"/>
      <c r="HW252" s="330"/>
    </row>
    <row r="253" s="3" customFormat="true" x14ac:dyDescent="0.25">
      <c r="A253" s="330"/>
      <c r="K253" s="330"/>
      <c r="U253" s="330"/>
      <c r="AE253" s="330"/>
      <c r="AO253" s="330"/>
      <c r="AY253" s="330"/>
      <c r="AZ253" s="330"/>
      <c r="BA253" s="330"/>
      <c r="BB253" s="330"/>
      <c r="BC253" s="330"/>
      <c r="BD253" s="330"/>
      <c r="BE253" s="330"/>
      <c r="BF253" s="330"/>
      <c r="BI253" s="330"/>
      <c r="BS253" s="330"/>
      <c r="CC253" s="330"/>
      <c r="CM253" s="330"/>
      <c r="CW253" s="330"/>
      <c r="DG253" s="330"/>
      <c r="DQ253" s="330"/>
      <c r="EA253" s="330"/>
      <c r="EK253" s="330"/>
      <c r="EU253" s="330"/>
      <c r="FE253" s="330"/>
      <c r="FO253" s="330"/>
      <c r="FY253" s="330"/>
      <c r="GI253" s="330"/>
      <c r="GS253" s="330"/>
      <c r="HC253" s="330"/>
      <c r="HM253" s="330"/>
      <c r="HW253" s="330"/>
    </row>
    <row r="254" s="3" customFormat="true" x14ac:dyDescent="0.25">
      <c r="A254" s="330"/>
      <c r="K254" s="330"/>
      <c r="U254" s="330"/>
      <c r="AE254" s="330"/>
      <c r="AO254" s="330"/>
      <c r="AY254" s="330"/>
      <c r="AZ254" s="330"/>
      <c r="BA254" s="330"/>
      <c r="BB254" s="330"/>
      <c r="BC254" s="330"/>
      <c r="BD254" s="330"/>
      <c r="BE254" s="330"/>
      <c r="BF254" s="330"/>
      <c r="BI254" s="330"/>
      <c r="BS254" s="330"/>
      <c r="CC254" s="330"/>
      <c r="CM254" s="330"/>
      <c r="CW254" s="330"/>
      <c r="DG254" s="330"/>
      <c r="DQ254" s="330"/>
      <c r="EA254" s="330"/>
      <c r="EK254" s="330"/>
      <c r="EU254" s="330"/>
      <c r="FE254" s="330"/>
      <c r="FO254" s="330"/>
      <c r="FY254" s="330"/>
      <c r="GI254" s="330"/>
      <c r="GS254" s="330"/>
      <c r="HC254" s="330"/>
      <c r="HM254" s="330"/>
      <c r="HW254" s="330"/>
    </row>
    <row r="255" s="3" customFormat="true" x14ac:dyDescent="0.25">
      <c r="A255" s="330"/>
      <c r="K255" s="330"/>
      <c r="U255" s="330"/>
      <c r="AE255" s="330"/>
      <c r="AO255" s="330"/>
      <c r="AY255" s="330"/>
      <c r="AZ255" s="330"/>
      <c r="BA255" s="330"/>
      <c r="BB255" s="330"/>
      <c r="BC255" s="330"/>
      <c r="BD255" s="330"/>
      <c r="BE255" s="330"/>
      <c r="BF255" s="330"/>
      <c r="BI255" s="330"/>
      <c r="BS255" s="330"/>
      <c r="CC255" s="330"/>
      <c r="CM255" s="330"/>
      <c r="CW255" s="330"/>
      <c r="DG255" s="330"/>
      <c r="DQ255" s="330"/>
      <c r="EA255" s="330"/>
      <c r="EK255" s="330"/>
      <c r="EU255" s="330"/>
      <c r="FE255" s="330"/>
      <c r="FO255" s="330"/>
      <c r="FY255" s="330"/>
      <c r="GI255" s="330"/>
      <c r="GS255" s="330"/>
      <c r="HC255" s="330"/>
      <c r="HM255" s="330"/>
      <c r="HW255" s="330"/>
    </row>
    <row r="256" s="3" customFormat="true" x14ac:dyDescent="0.25">
      <c r="A256" s="330"/>
      <c r="K256" s="330"/>
      <c r="U256" s="330"/>
      <c r="AE256" s="330"/>
      <c r="AO256" s="330"/>
      <c r="AY256" s="330"/>
      <c r="AZ256" s="330"/>
      <c r="BA256" s="330"/>
      <c r="BB256" s="330"/>
      <c r="BC256" s="330"/>
      <c r="BD256" s="330"/>
      <c r="BE256" s="330"/>
      <c r="BF256" s="330"/>
      <c r="BI256" s="330"/>
      <c r="BS256" s="330"/>
      <c r="CC256" s="330"/>
      <c r="CM256" s="330"/>
      <c r="CW256" s="330"/>
      <c r="DG256" s="330"/>
      <c r="DQ256" s="330"/>
      <c r="EA256" s="330"/>
      <c r="EK256" s="330"/>
      <c r="EU256" s="330"/>
      <c r="FE256" s="330"/>
      <c r="FO256" s="330"/>
      <c r="FY256" s="330"/>
      <c r="GI256" s="330"/>
      <c r="GS256" s="330"/>
      <c r="HC256" s="330"/>
      <c r="HM256" s="330"/>
      <c r="HW256" s="330"/>
    </row>
    <row r="257" s="3" customFormat="true" x14ac:dyDescent="0.25">
      <c r="A257" s="330"/>
      <c r="K257" s="330"/>
      <c r="U257" s="330"/>
      <c r="AE257" s="330"/>
      <c r="AO257" s="330"/>
      <c r="AY257" s="330"/>
      <c r="AZ257" s="330"/>
      <c r="BA257" s="330"/>
      <c r="BB257" s="330"/>
      <c r="BC257" s="330"/>
      <c r="BD257" s="330"/>
      <c r="BE257" s="330"/>
      <c r="BF257" s="330"/>
      <c r="BI257" s="330"/>
      <c r="BS257" s="330"/>
      <c r="CC257" s="330"/>
      <c r="CM257" s="330"/>
      <c r="CW257" s="330"/>
      <c r="DG257" s="330"/>
      <c r="DQ257" s="330"/>
      <c r="EA257" s="330"/>
      <c r="EK257" s="330"/>
      <c r="EU257" s="330"/>
      <c r="FE257" s="330"/>
      <c r="FO257" s="330"/>
      <c r="FY257" s="330"/>
      <c r="GI257" s="330"/>
      <c r="GS257" s="330"/>
      <c r="HC257" s="330"/>
      <c r="HM257" s="330"/>
      <c r="HW257" s="330"/>
    </row>
    <row r="258" s="3" customFormat="true" x14ac:dyDescent="0.25">
      <c r="A258" s="330"/>
      <c r="K258" s="330"/>
      <c r="U258" s="330"/>
      <c r="AE258" s="330"/>
      <c r="AO258" s="330"/>
      <c r="AY258" s="330"/>
      <c r="AZ258" s="330"/>
      <c r="BA258" s="330"/>
      <c r="BB258" s="330"/>
      <c r="BC258" s="330"/>
      <c r="BD258" s="330"/>
      <c r="BE258" s="330"/>
      <c r="BF258" s="330"/>
      <c r="BI258" s="330"/>
      <c r="BS258" s="330"/>
      <c r="CC258" s="330"/>
      <c r="CM258" s="330"/>
      <c r="CW258" s="330"/>
      <c r="DG258" s="330"/>
      <c r="DQ258" s="330"/>
      <c r="EA258" s="330"/>
      <c r="EK258" s="330"/>
      <c r="EU258" s="330"/>
      <c r="FE258" s="330"/>
      <c r="FO258" s="330"/>
      <c r="FY258" s="330"/>
      <c r="GI258" s="330"/>
      <c r="GS258" s="330"/>
      <c r="HC258" s="330"/>
      <c r="HM258" s="330"/>
      <c r="HW258" s="330"/>
    </row>
    <row r="259" s="3" customFormat="true" x14ac:dyDescent="0.25">
      <c r="A259" s="330"/>
      <c r="K259" s="330"/>
      <c r="U259" s="330"/>
      <c r="AE259" s="330"/>
      <c r="AO259" s="330"/>
      <c r="AY259" s="330"/>
      <c r="AZ259" s="330"/>
      <c r="BA259" s="330"/>
      <c r="BB259" s="330"/>
      <c r="BC259" s="330"/>
      <c r="BD259" s="330"/>
      <c r="BE259" s="330"/>
      <c r="BF259" s="330"/>
      <c r="BI259" s="330"/>
      <c r="BS259" s="330"/>
      <c r="CC259" s="330"/>
      <c r="CM259" s="330"/>
      <c r="CW259" s="330"/>
      <c r="DG259" s="330"/>
      <c r="DQ259" s="330"/>
      <c r="EA259" s="330"/>
      <c r="EK259" s="330"/>
      <c r="EU259" s="330"/>
      <c r="FE259" s="330"/>
      <c r="FO259" s="330"/>
      <c r="FY259" s="330"/>
      <c r="GI259" s="330"/>
      <c r="GS259" s="330"/>
      <c r="HC259" s="330"/>
      <c r="HM259" s="330"/>
      <c r="HW259" s="330"/>
    </row>
    <row r="260" s="3" customFormat="true" x14ac:dyDescent="0.25">
      <c r="A260" s="330"/>
      <c r="K260" s="330"/>
      <c r="U260" s="330"/>
      <c r="AE260" s="330"/>
      <c r="AO260" s="330"/>
      <c r="AY260" s="330"/>
      <c r="AZ260" s="330"/>
      <c r="BA260" s="330"/>
      <c r="BB260" s="330"/>
      <c r="BC260" s="330"/>
      <c r="BD260" s="330"/>
      <c r="BE260" s="330"/>
      <c r="BF260" s="330"/>
      <c r="BI260" s="330"/>
      <c r="BS260" s="330"/>
      <c r="CC260" s="330"/>
      <c r="CM260" s="330"/>
      <c r="CW260" s="330"/>
      <c r="DG260" s="330"/>
      <c r="DQ260" s="330"/>
      <c r="EA260" s="330"/>
      <c r="EK260" s="330"/>
      <c r="EU260" s="330"/>
      <c r="FE260" s="330"/>
      <c r="FO260" s="330"/>
      <c r="FY260" s="330"/>
      <c r="GI260" s="330"/>
      <c r="GS260" s="330"/>
      <c r="HC260" s="330"/>
      <c r="HM260" s="330"/>
      <c r="HW260" s="330"/>
    </row>
    <row r="261" s="3" customFormat="true" x14ac:dyDescent="0.25">
      <c r="A261" s="330"/>
      <c r="K261" s="330"/>
      <c r="U261" s="330"/>
      <c r="AE261" s="330"/>
      <c r="AO261" s="330"/>
      <c r="AY261" s="330"/>
      <c r="AZ261" s="330"/>
      <c r="BA261" s="330"/>
      <c r="BB261" s="330"/>
      <c r="BC261" s="330"/>
      <c r="BD261" s="330"/>
      <c r="BE261" s="330"/>
      <c r="BF261" s="330"/>
      <c r="BI261" s="330"/>
      <c r="BS261" s="330"/>
      <c r="CC261" s="330"/>
      <c r="CM261" s="330"/>
      <c r="CW261" s="330"/>
      <c r="DG261" s="330"/>
      <c r="DQ261" s="330"/>
      <c r="EA261" s="330"/>
      <c r="EK261" s="330"/>
      <c r="EU261" s="330"/>
      <c r="FE261" s="330"/>
      <c r="FO261" s="330"/>
      <c r="FY261" s="330"/>
      <c r="GI261" s="330"/>
      <c r="GS261" s="330"/>
      <c r="HC261" s="330"/>
      <c r="HM261" s="330"/>
      <c r="HW261" s="330"/>
    </row>
    <row r="262" s="3" customFormat="true" x14ac:dyDescent="0.25">
      <c r="A262" s="330"/>
      <c r="K262" s="330"/>
      <c r="U262" s="330"/>
      <c r="AE262" s="330"/>
      <c r="AO262" s="330"/>
      <c r="AY262" s="330"/>
      <c r="AZ262" s="330"/>
      <c r="BA262" s="330"/>
      <c r="BB262" s="330"/>
      <c r="BC262" s="330"/>
      <c r="BD262" s="330"/>
      <c r="BE262" s="330"/>
      <c r="BF262" s="330"/>
      <c r="BI262" s="330"/>
      <c r="BS262" s="330"/>
      <c r="CC262" s="330"/>
      <c r="CM262" s="330"/>
      <c r="CW262" s="330"/>
      <c r="DG262" s="330"/>
      <c r="DQ262" s="330"/>
      <c r="EA262" s="330"/>
      <c r="EK262" s="330"/>
      <c r="EU262" s="330"/>
      <c r="FE262" s="330"/>
      <c r="FO262" s="330"/>
      <c r="FY262" s="330"/>
      <c r="GI262" s="330"/>
      <c r="GS262" s="330"/>
      <c r="HC262" s="330"/>
      <c r="HM262" s="330"/>
      <c r="HW262" s="330"/>
    </row>
    <row r="263" s="3" customFormat="true" x14ac:dyDescent="0.25">
      <c r="A263" s="330"/>
      <c r="K263" s="330"/>
      <c r="U263" s="330"/>
      <c r="AE263" s="330"/>
      <c r="AO263" s="330"/>
      <c r="AY263" s="330"/>
      <c r="AZ263" s="330"/>
      <c r="BA263" s="330"/>
      <c r="BB263" s="330"/>
      <c r="BC263" s="330"/>
      <c r="BD263" s="330"/>
      <c r="BE263" s="330"/>
      <c r="BF263" s="330"/>
      <c r="BI263" s="330"/>
      <c r="BS263" s="330"/>
      <c r="CC263" s="330"/>
      <c r="CM263" s="330"/>
      <c r="CW263" s="330"/>
      <c r="DG263" s="330"/>
      <c r="DQ263" s="330"/>
      <c r="EA263" s="330"/>
      <c r="EK263" s="330"/>
      <c r="EU263" s="330"/>
      <c r="FE263" s="330"/>
      <c r="FO263" s="330"/>
      <c r="FY263" s="330"/>
      <c r="GI263" s="330"/>
      <c r="GS263" s="330"/>
      <c r="HC263" s="330"/>
      <c r="HM263" s="330"/>
      <c r="HW263" s="330"/>
    </row>
    <row r="264" s="3" customFormat="true" x14ac:dyDescent="0.25">
      <c r="A264" s="330"/>
      <c r="K264" s="330"/>
      <c r="U264" s="330"/>
      <c r="AE264" s="330"/>
      <c r="AO264" s="330"/>
      <c r="AY264" s="330"/>
      <c r="AZ264" s="330"/>
      <c r="BA264" s="330"/>
      <c r="BB264" s="330"/>
      <c r="BC264" s="330"/>
      <c r="BD264" s="330"/>
      <c r="BE264" s="330"/>
      <c r="BF264" s="330"/>
      <c r="BI264" s="330"/>
      <c r="BS264" s="330"/>
      <c r="CC264" s="330"/>
      <c r="CM264" s="330"/>
      <c r="CW264" s="330"/>
      <c r="DG264" s="330"/>
      <c r="DQ264" s="330"/>
      <c r="EA264" s="330"/>
      <c r="EK264" s="330"/>
      <c r="EU264" s="330"/>
      <c r="FE264" s="330"/>
      <c r="FO264" s="330"/>
      <c r="FY264" s="330"/>
      <c r="GI264" s="330"/>
      <c r="GS264" s="330"/>
      <c r="HC264" s="330"/>
      <c r="HM264" s="330"/>
      <c r="HW264" s="330"/>
    </row>
    <row r="265" s="3" customFormat="true" x14ac:dyDescent="0.25">
      <c r="A265" s="330"/>
      <c r="K265" s="330"/>
      <c r="U265" s="330"/>
      <c r="AE265" s="330"/>
      <c r="AO265" s="330"/>
      <c r="AY265" s="330"/>
      <c r="AZ265" s="330"/>
      <c r="BA265" s="330"/>
      <c r="BB265" s="330"/>
      <c r="BC265" s="330"/>
      <c r="BD265" s="330"/>
      <c r="BE265" s="330"/>
      <c r="BF265" s="330"/>
      <c r="BI265" s="330"/>
      <c r="BS265" s="330"/>
      <c r="CC265" s="330"/>
      <c r="CM265" s="330"/>
      <c r="CW265" s="330"/>
      <c r="DG265" s="330"/>
      <c r="DQ265" s="330"/>
      <c r="EA265" s="330"/>
      <c r="EK265" s="330"/>
      <c r="EU265" s="330"/>
      <c r="FE265" s="330"/>
      <c r="FO265" s="330"/>
      <c r="FY265" s="330"/>
      <c r="GI265" s="330"/>
      <c r="GS265" s="330"/>
      <c r="HC265" s="330"/>
      <c r="HM265" s="330"/>
      <c r="HW265" s="330"/>
    </row>
    <row r="266" s="3" customFormat="true" x14ac:dyDescent="0.25">
      <c r="A266" s="330"/>
      <c r="K266" s="330"/>
      <c r="U266" s="330"/>
      <c r="AE266" s="330"/>
      <c r="AO266" s="330"/>
      <c r="AY266" s="330"/>
      <c r="AZ266" s="330"/>
      <c r="BA266" s="330"/>
      <c r="BB266" s="330"/>
      <c r="BC266" s="330"/>
      <c r="BD266" s="330"/>
      <c r="BE266" s="330"/>
      <c r="BF266" s="330"/>
      <c r="BI266" s="330"/>
      <c r="BS266" s="330"/>
      <c r="CC266" s="330"/>
      <c r="CM266" s="330"/>
      <c r="CW266" s="330"/>
      <c r="DG266" s="330"/>
      <c r="DQ266" s="330"/>
      <c r="EA266" s="330"/>
      <c r="EK266" s="330"/>
      <c r="EU266" s="330"/>
      <c r="FE266" s="330"/>
      <c r="FO266" s="330"/>
      <c r="FY266" s="330"/>
      <c r="GI266" s="330"/>
      <c r="GS266" s="330"/>
      <c r="HC266" s="330"/>
      <c r="HM266" s="330"/>
      <c r="HW266" s="330"/>
    </row>
    <row r="267" s="3" customFormat="true" x14ac:dyDescent="0.25">
      <c r="A267" s="330"/>
      <c r="K267" s="330"/>
      <c r="U267" s="330"/>
      <c r="AE267" s="330"/>
      <c r="AO267" s="330"/>
      <c r="AY267" s="330"/>
      <c r="AZ267" s="330"/>
      <c r="BA267" s="330"/>
      <c r="BB267" s="330"/>
      <c r="BC267" s="330"/>
      <c r="BD267" s="330"/>
      <c r="BE267" s="330"/>
      <c r="BF267" s="330"/>
      <c r="BI267" s="330"/>
      <c r="BS267" s="330"/>
      <c r="CC267" s="330"/>
      <c r="CM267" s="330"/>
      <c r="CW267" s="330"/>
      <c r="DG267" s="330"/>
      <c r="DQ267" s="330"/>
      <c r="EA267" s="330"/>
      <c r="EK267" s="330"/>
      <c r="EU267" s="330"/>
      <c r="FE267" s="330"/>
      <c r="FO267" s="330"/>
      <c r="FY267" s="330"/>
      <c r="GI267" s="330"/>
      <c r="GS267" s="330"/>
      <c r="HC267" s="330"/>
      <c r="HM267" s="330"/>
      <c r="HW267" s="330"/>
    </row>
    <row r="268" s="3" customFormat="true" x14ac:dyDescent="0.25">
      <c r="A268" s="330"/>
      <c r="K268" s="330"/>
      <c r="U268" s="330"/>
      <c r="AE268" s="330"/>
      <c r="AO268" s="330"/>
      <c r="AY268" s="330"/>
      <c r="AZ268" s="330"/>
      <c r="BA268" s="330"/>
      <c r="BB268" s="330"/>
      <c r="BC268" s="330"/>
      <c r="BD268" s="330"/>
      <c r="BE268" s="330"/>
      <c r="BF268" s="330"/>
      <c r="BI268" s="330"/>
      <c r="BS268" s="330"/>
      <c r="CC268" s="330"/>
      <c r="CM268" s="330"/>
      <c r="CW268" s="330"/>
      <c r="DG268" s="330"/>
      <c r="DQ268" s="330"/>
      <c r="EA268" s="330"/>
      <c r="EK268" s="330"/>
      <c r="EU268" s="330"/>
      <c r="FE268" s="330"/>
      <c r="FO268" s="330"/>
      <c r="FY268" s="330"/>
      <c r="GI268" s="330"/>
      <c r="GS268" s="330"/>
      <c r="HC268" s="330"/>
      <c r="HM268" s="330"/>
      <c r="HW268" s="330"/>
    </row>
    <row r="269" s="3" customFormat="true" x14ac:dyDescent="0.25">
      <c r="A269" s="330"/>
      <c r="K269" s="330"/>
      <c r="U269" s="330"/>
      <c r="AE269" s="330"/>
      <c r="AO269" s="330"/>
      <c r="AY269" s="330"/>
      <c r="AZ269" s="330"/>
      <c r="BA269" s="330"/>
      <c r="BB269" s="330"/>
      <c r="BC269" s="330"/>
      <c r="BD269" s="330"/>
      <c r="BE269" s="330"/>
      <c r="BF269" s="330"/>
      <c r="BI269" s="330"/>
      <c r="BS269" s="330"/>
      <c r="CC269" s="330"/>
      <c r="CM269" s="330"/>
      <c r="CW269" s="330"/>
      <c r="DG269" s="330"/>
      <c r="DQ269" s="330"/>
      <c r="EA269" s="330"/>
      <c r="EK269" s="330"/>
      <c r="EU269" s="330"/>
      <c r="FE269" s="330"/>
      <c r="FO269" s="330"/>
      <c r="FY269" s="330"/>
      <c r="GI269" s="330"/>
      <c r="GS269" s="330"/>
      <c r="HC269" s="330"/>
      <c r="HM269" s="330"/>
      <c r="HW269" s="330"/>
    </row>
    <row r="270" s="3" customFormat="true" x14ac:dyDescent="0.25">
      <c r="A270" s="330"/>
      <c r="K270" s="330"/>
      <c r="U270" s="330"/>
      <c r="AE270" s="330"/>
      <c r="AO270" s="330"/>
      <c r="AY270" s="330"/>
      <c r="AZ270" s="330"/>
      <c r="BA270" s="330"/>
      <c r="BB270" s="330"/>
      <c r="BC270" s="330"/>
      <c r="BD270" s="330"/>
      <c r="BE270" s="330"/>
      <c r="BF270" s="330"/>
      <c r="BI270" s="330"/>
      <c r="BS270" s="330"/>
      <c r="CC270" s="330"/>
      <c r="CM270" s="330"/>
      <c r="CW270" s="330"/>
      <c r="DG270" s="330"/>
      <c r="DQ270" s="330"/>
      <c r="EA270" s="330"/>
      <c r="EK270" s="330"/>
      <c r="EU270" s="330"/>
      <c r="FE270" s="330"/>
      <c r="FO270" s="330"/>
      <c r="FY270" s="330"/>
      <c r="GI270" s="330"/>
      <c r="GS270" s="330"/>
      <c r="HC270" s="330"/>
      <c r="HM270" s="330"/>
      <c r="HW270" s="330"/>
    </row>
    <row r="271" s="3" customFormat="true" x14ac:dyDescent="0.25">
      <c r="A271" s="330"/>
      <c r="K271" s="330"/>
      <c r="U271" s="330"/>
      <c r="AE271" s="330"/>
      <c r="AO271" s="330"/>
      <c r="AY271" s="330"/>
      <c r="AZ271" s="330"/>
      <c r="BA271" s="330"/>
      <c r="BB271" s="330"/>
      <c r="BC271" s="330"/>
      <c r="BD271" s="330"/>
      <c r="BE271" s="330"/>
      <c r="BF271" s="330"/>
      <c r="BI271" s="330"/>
      <c r="BS271" s="330"/>
      <c r="CC271" s="330"/>
      <c r="CM271" s="330"/>
      <c r="CW271" s="330"/>
      <c r="DG271" s="330"/>
      <c r="DQ271" s="330"/>
      <c r="EA271" s="330"/>
      <c r="EK271" s="330"/>
      <c r="EU271" s="330"/>
      <c r="FE271" s="330"/>
      <c r="FO271" s="330"/>
      <c r="FY271" s="330"/>
      <c r="GI271" s="330"/>
      <c r="GS271" s="330"/>
      <c r="HC271" s="330"/>
      <c r="HM271" s="330"/>
      <c r="HW271" s="330"/>
    </row>
    <row r="272" s="3" customFormat="true" x14ac:dyDescent="0.25">
      <c r="A272" s="330"/>
      <c r="K272" s="330"/>
      <c r="U272" s="330"/>
      <c r="AE272" s="330"/>
      <c r="AO272" s="330"/>
      <c r="AY272" s="330"/>
      <c r="AZ272" s="330"/>
      <c r="BA272" s="330"/>
      <c r="BB272" s="330"/>
      <c r="BC272" s="330"/>
      <c r="BD272" s="330"/>
      <c r="BE272" s="330"/>
      <c r="BF272" s="330"/>
      <c r="BI272" s="330"/>
      <c r="BS272" s="330"/>
      <c r="CC272" s="330"/>
      <c r="CM272" s="330"/>
      <c r="CW272" s="330"/>
      <c r="DG272" s="330"/>
      <c r="DQ272" s="330"/>
      <c r="EA272" s="330"/>
      <c r="EK272" s="330"/>
      <c r="EU272" s="330"/>
      <c r="FE272" s="330"/>
      <c r="FO272" s="330"/>
      <c r="FY272" s="330"/>
      <c r="GI272" s="330"/>
      <c r="GS272" s="330"/>
      <c r="HC272" s="330"/>
      <c r="HM272" s="330"/>
      <c r="HW272" s="330"/>
    </row>
    <row r="273" s="3" customFormat="true" x14ac:dyDescent="0.25">
      <c r="A273" s="330"/>
      <c r="K273" s="330"/>
      <c r="U273" s="330"/>
      <c r="AE273" s="330"/>
      <c r="AO273" s="330"/>
      <c r="AY273" s="330"/>
      <c r="AZ273" s="330"/>
      <c r="BA273" s="330"/>
      <c r="BB273" s="330"/>
      <c r="BC273" s="330"/>
      <c r="BD273" s="330"/>
      <c r="BE273" s="330"/>
      <c r="BF273" s="330"/>
      <c r="BI273" s="330"/>
      <c r="BS273" s="330"/>
      <c r="CC273" s="330"/>
      <c r="CM273" s="330"/>
      <c r="CW273" s="330"/>
      <c r="DG273" s="330"/>
      <c r="DQ273" s="330"/>
      <c r="EA273" s="330"/>
      <c r="EK273" s="330"/>
      <c r="EU273" s="330"/>
      <c r="FE273" s="330"/>
      <c r="FO273" s="330"/>
      <c r="FY273" s="330"/>
      <c r="GI273" s="330"/>
      <c r="GS273" s="330"/>
      <c r="HC273" s="330"/>
      <c r="HM273" s="330"/>
      <c r="HW273" s="330"/>
    </row>
    <row r="274" s="3" customFormat="true" x14ac:dyDescent="0.25">
      <c r="A274" s="330"/>
      <c r="K274" s="330"/>
      <c r="U274" s="330"/>
      <c r="AE274" s="330"/>
      <c r="AO274" s="330"/>
      <c r="AY274" s="330"/>
      <c r="AZ274" s="330"/>
      <c r="BA274" s="330"/>
      <c r="BB274" s="330"/>
      <c r="BC274" s="330"/>
      <c r="BD274" s="330"/>
      <c r="BE274" s="330"/>
      <c r="BF274" s="330"/>
      <c r="BI274" s="330"/>
      <c r="BS274" s="330"/>
      <c r="CC274" s="330"/>
      <c r="CM274" s="330"/>
      <c r="CW274" s="330"/>
      <c r="DG274" s="330"/>
      <c r="DQ274" s="330"/>
      <c r="EA274" s="330"/>
      <c r="EK274" s="330"/>
      <c r="EU274" s="330"/>
      <c r="FE274" s="330"/>
      <c r="FO274" s="330"/>
      <c r="FY274" s="330"/>
      <c r="GI274" s="330"/>
      <c r="GS274" s="330"/>
      <c r="HC274" s="330"/>
      <c r="HM274" s="330"/>
      <c r="HW274" s="330"/>
    </row>
    <row r="275" s="3" customFormat="true" x14ac:dyDescent="0.25">
      <c r="A275" s="330"/>
      <c r="K275" s="330"/>
      <c r="U275" s="330"/>
      <c r="AE275" s="330"/>
      <c r="AO275" s="330"/>
      <c r="AY275" s="330"/>
      <c r="AZ275" s="330"/>
      <c r="BA275" s="330"/>
      <c r="BB275" s="330"/>
      <c r="BC275" s="330"/>
      <c r="BD275" s="330"/>
      <c r="BE275" s="330"/>
      <c r="BF275" s="330"/>
      <c r="BI275" s="330"/>
      <c r="BS275" s="330"/>
      <c r="CC275" s="330"/>
      <c r="CM275" s="330"/>
      <c r="CW275" s="330"/>
      <c r="DG275" s="330"/>
      <c r="DQ275" s="330"/>
      <c r="EA275" s="330"/>
      <c r="EK275" s="330"/>
      <c r="EU275" s="330"/>
      <c r="FE275" s="330"/>
      <c r="FO275" s="330"/>
      <c r="FY275" s="330"/>
      <c r="GI275" s="330"/>
      <c r="GS275" s="330"/>
      <c r="HC275" s="330"/>
      <c r="HM275" s="330"/>
      <c r="HW275" s="330"/>
    </row>
    <row r="276" s="3" customFormat="true" x14ac:dyDescent="0.25">
      <c r="A276" s="330"/>
      <c r="K276" s="330"/>
      <c r="U276" s="330"/>
      <c r="AE276" s="330"/>
      <c r="AO276" s="330"/>
      <c r="AY276" s="330"/>
      <c r="AZ276" s="330"/>
      <c r="BA276" s="330"/>
      <c r="BB276" s="330"/>
      <c r="BC276" s="330"/>
      <c r="BD276" s="330"/>
      <c r="BE276" s="330"/>
      <c r="BF276" s="330"/>
      <c r="BI276" s="330"/>
      <c r="BS276" s="330"/>
      <c r="CC276" s="330"/>
      <c r="CM276" s="330"/>
      <c r="CW276" s="330"/>
      <c r="DG276" s="330"/>
      <c r="DQ276" s="330"/>
      <c r="EA276" s="330"/>
      <c r="EK276" s="330"/>
      <c r="EU276" s="330"/>
      <c r="FE276" s="330"/>
      <c r="FO276" s="330"/>
      <c r="FY276" s="330"/>
      <c r="GI276" s="330"/>
      <c r="GS276" s="330"/>
      <c r="HC276" s="330"/>
      <c r="HM276" s="330"/>
      <c r="HW276" s="330"/>
    </row>
    <row r="277" s="3" customFormat="true" x14ac:dyDescent="0.25">
      <c r="A277" s="330"/>
      <c r="K277" s="330"/>
      <c r="U277" s="330"/>
      <c r="AE277" s="330"/>
      <c r="AO277" s="330"/>
      <c r="AY277" s="330"/>
      <c r="AZ277" s="330"/>
      <c r="BA277" s="330"/>
      <c r="BB277" s="330"/>
      <c r="BC277" s="330"/>
      <c r="BD277" s="330"/>
      <c r="BE277" s="330"/>
      <c r="BF277" s="330"/>
      <c r="BI277" s="330"/>
      <c r="BS277" s="330"/>
      <c r="CC277" s="330"/>
      <c r="CM277" s="330"/>
      <c r="CW277" s="330"/>
      <c r="DG277" s="330"/>
      <c r="DQ277" s="330"/>
      <c r="EA277" s="330"/>
      <c r="EK277" s="330"/>
      <c r="EU277" s="330"/>
      <c r="FE277" s="330"/>
      <c r="FO277" s="330"/>
      <c r="FY277" s="330"/>
      <c r="GI277" s="330"/>
      <c r="GS277" s="330"/>
      <c r="HC277" s="330"/>
      <c r="HM277" s="330"/>
      <c r="HW277" s="330"/>
    </row>
    <row r="278" s="3" customFormat="true" x14ac:dyDescent="0.25">
      <c r="A278" s="330"/>
      <c r="K278" s="330"/>
      <c r="U278" s="330"/>
      <c r="AE278" s="330"/>
      <c r="AO278" s="330"/>
      <c r="AY278" s="330"/>
      <c r="AZ278" s="330"/>
      <c r="BA278" s="330"/>
      <c r="BB278" s="330"/>
      <c r="BC278" s="330"/>
      <c r="BD278" s="330"/>
      <c r="BE278" s="330"/>
      <c r="BF278" s="330"/>
      <c r="BI278" s="330"/>
      <c r="BS278" s="330"/>
      <c r="CC278" s="330"/>
      <c r="CM278" s="330"/>
      <c r="CW278" s="330"/>
      <c r="DG278" s="330"/>
      <c r="DQ278" s="330"/>
      <c r="EA278" s="330"/>
      <c r="EK278" s="330"/>
      <c r="EU278" s="330"/>
      <c r="FE278" s="330"/>
      <c r="FO278" s="330"/>
      <c r="FY278" s="330"/>
      <c r="GI278" s="330"/>
      <c r="GS278" s="330"/>
      <c r="HC278" s="330"/>
      <c r="HM278" s="330"/>
      <c r="HW278" s="330"/>
    </row>
    <row r="279" s="3" customFormat="true" x14ac:dyDescent="0.25">
      <c r="A279" s="330"/>
      <c r="K279" s="330"/>
      <c r="U279" s="330"/>
      <c r="AE279" s="330"/>
      <c r="AO279" s="330"/>
      <c r="AY279" s="330"/>
      <c r="AZ279" s="330"/>
      <c r="BA279" s="330"/>
      <c r="BB279" s="330"/>
      <c r="BC279" s="330"/>
      <c r="BD279" s="330"/>
      <c r="BE279" s="330"/>
      <c r="BF279" s="330"/>
      <c r="BI279" s="330"/>
      <c r="BS279" s="330"/>
      <c r="CC279" s="330"/>
      <c r="CM279" s="330"/>
      <c r="CW279" s="330"/>
      <c r="DG279" s="330"/>
      <c r="DQ279" s="330"/>
      <c r="EA279" s="330"/>
      <c r="EK279" s="330"/>
      <c r="EU279" s="330"/>
      <c r="FE279" s="330"/>
      <c r="FO279" s="330"/>
      <c r="FY279" s="330"/>
      <c r="GI279" s="330"/>
      <c r="GS279" s="330"/>
      <c r="HC279" s="330"/>
      <c r="HM279" s="330"/>
      <c r="HW279" s="330"/>
    </row>
    <row r="280" s="3" customFormat="true" x14ac:dyDescent="0.25">
      <c r="A280" s="330"/>
      <c r="K280" s="330"/>
      <c r="U280" s="330"/>
      <c r="AE280" s="330"/>
      <c r="AO280" s="330"/>
      <c r="AY280" s="330"/>
      <c r="AZ280" s="330"/>
      <c r="BA280" s="330"/>
      <c r="BB280" s="330"/>
      <c r="BC280" s="330"/>
      <c r="BD280" s="330"/>
      <c r="BE280" s="330"/>
      <c r="BF280" s="330"/>
      <c r="BI280" s="330"/>
      <c r="BS280" s="330"/>
      <c r="CC280" s="330"/>
      <c r="CM280" s="330"/>
      <c r="CW280" s="330"/>
      <c r="DG280" s="330"/>
      <c r="DQ280" s="330"/>
      <c r="EA280" s="330"/>
      <c r="EK280" s="330"/>
      <c r="EU280" s="330"/>
      <c r="FE280" s="330"/>
      <c r="FO280" s="330"/>
      <c r="FY280" s="330"/>
      <c r="GI280" s="330"/>
      <c r="GS280" s="330"/>
      <c r="HC280" s="330"/>
      <c r="HM280" s="330"/>
      <c r="HW280" s="330"/>
    </row>
    <row r="281" s="3" customFormat="true" x14ac:dyDescent="0.25">
      <c r="A281" s="330"/>
      <c r="K281" s="330"/>
      <c r="U281" s="330"/>
      <c r="AE281" s="330"/>
      <c r="AO281" s="330"/>
      <c r="AY281" s="330"/>
      <c r="AZ281" s="330"/>
      <c r="BA281" s="330"/>
      <c r="BB281" s="330"/>
      <c r="BC281" s="330"/>
      <c r="BD281" s="330"/>
      <c r="BE281" s="330"/>
      <c r="BF281" s="330"/>
      <c r="BI281" s="330"/>
      <c r="BS281" s="330"/>
      <c r="CC281" s="330"/>
      <c r="CM281" s="330"/>
      <c r="CW281" s="330"/>
      <c r="DG281" s="330"/>
      <c r="DQ281" s="330"/>
      <c r="EA281" s="330"/>
      <c r="EK281" s="330"/>
      <c r="EU281" s="330"/>
      <c r="FE281" s="330"/>
      <c r="FO281" s="330"/>
      <c r="FY281" s="330"/>
      <c r="GI281" s="330"/>
      <c r="GS281" s="330"/>
      <c r="HC281" s="330"/>
      <c r="HM281" s="330"/>
      <c r="HW281" s="330"/>
    </row>
    <row r="282" s="3" customFormat="true" x14ac:dyDescent="0.25">
      <c r="A282" s="330"/>
      <c r="K282" s="330"/>
      <c r="U282" s="330"/>
      <c r="AE282" s="330"/>
      <c r="AO282" s="330"/>
      <c r="AY282" s="330"/>
      <c r="AZ282" s="330"/>
      <c r="BA282" s="330"/>
      <c r="BB282" s="330"/>
      <c r="BC282" s="330"/>
      <c r="BD282" s="330"/>
      <c r="BE282" s="330"/>
      <c r="BF282" s="330"/>
      <c r="BI282" s="330"/>
      <c r="BS282" s="330"/>
      <c r="CC282" s="330"/>
      <c r="CM282" s="330"/>
      <c r="CW282" s="330"/>
      <c r="DG282" s="330"/>
      <c r="DQ282" s="330"/>
      <c r="EA282" s="330"/>
      <c r="EK282" s="330"/>
      <c r="EU282" s="330"/>
      <c r="FE282" s="330"/>
      <c r="FO282" s="330"/>
      <c r="FY282" s="330"/>
      <c r="GI282" s="330"/>
      <c r="GS282" s="330"/>
      <c r="HC282" s="330"/>
      <c r="HM282" s="330"/>
      <c r="HW282" s="330"/>
    </row>
    <row r="283" s="3" customFormat="true" x14ac:dyDescent="0.25">
      <c r="A283" s="330"/>
      <c r="K283" s="330"/>
      <c r="U283" s="330"/>
      <c r="AE283" s="330"/>
      <c r="AO283" s="330"/>
      <c r="AY283" s="330"/>
      <c r="AZ283" s="330"/>
      <c r="BA283" s="330"/>
      <c r="BB283" s="330"/>
      <c r="BC283" s="330"/>
      <c r="BD283" s="330"/>
      <c r="BE283" s="330"/>
      <c r="BF283" s="330"/>
      <c r="BI283" s="330"/>
      <c r="BS283" s="330"/>
      <c r="CC283" s="330"/>
      <c r="CM283" s="330"/>
      <c r="CW283" s="330"/>
      <c r="DG283" s="330"/>
      <c r="DQ283" s="330"/>
      <c r="EA283" s="330"/>
      <c r="EK283" s="330"/>
      <c r="EU283" s="330"/>
      <c r="FE283" s="330"/>
      <c r="FO283" s="330"/>
      <c r="FY283" s="330"/>
      <c r="GI283" s="330"/>
      <c r="GS283" s="330"/>
      <c r="HC283" s="330"/>
      <c r="HM283" s="330"/>
      <c r="HW283" s="330"/>
    </row>
    <row r="284" s="3" customFormat="true" x14ac:dyDescent="0.25">
      <c r="A284" s="330"/>
      <c r="K284" s="330"/>
      <c r="U284" s="330"/>
      <c r="AE284" s="330"/>
      <c r="AO284" s="330"/>
      <c r="AY284" s="330"/>
      <c r="AZ284" s="330"/>
      <c r="BA284" s="330"/>
      <c r="BB284" s="330"/>
      <c r="BC284" s="330"/>
      <c r="BD284" s="330"/>
      <c r="BE284" s="330"/>
      <c r="BF284" s="330"/>
      <c r="BI284" s="330"/>
      <c r="BS284" s="330"/>
      <c r="CC284" s="330"/>
      <c r="CM284" s="330"/>
      <c r="CW284" s="330"/>
      <c r="DG284" s="330"/>
      <c r="DQ284" s="330"/>
      <c r="EA284" s="330"/>
      <c r="EK284" s="330"/>
      <c r="EU284" s="330"/>
      <c r="FE284" s="330"/>
      <c r="FO284" s="330"/>
      <c r="FY284" s="330"/>
      <c r="GI284" s="330"/>
      <c r="GS284" s="330"/>
      <c r="HC284" s="330"/>
      <c r="HM284" s="330"/>
      <c r="HW284" s="330"/>
    </row>
    <row r="285" s="3" customFormat="true" x14ac:dyDescent="0.25">
      <c r="A285" s="330"/>
      <c r="K285" s="330"/>
      <c r="U285" s="330"/>
      <c r="AE285" s="330"/>
      <c r="AO285" s="330"/>
      <c r="AY285" s="330"/>
      <c r="AZ285" s="330"/>
      <c r="BA285" s="330"/>
      <c r="BB285" s="330"/>
      <c r="BC285" s="330"/>
      <c r="BD285" s="330"/>
      <c r="BE285" s="330"/>
      <c r="BF285" s="330"/>
      <c r="BI285" s="330"/>
      <c r="BS285" s="330"/>
      <c r="CC285" s="330"/>
      <c r="CM285" s="330"/>
      <c r="CW285" s="330"/>
      <c r="DG285" s="330"/>
      <c r="DQ285" s="330"/>
      <c r="EA285" s="330"/>
      <c r="EK285" s="330"/>
      <c r="EU285" s="330"/>
      <c r="FE285" s="330"/>
      <c r="FO285" s="330"/>
      <c r="FY285" s="330"/>
      <c r="GI285" s="330"/>
      <c r="GS285" s="330"/>
      <c r="HC285" s="330"/>
      <c r="HM285" s="330"/>
      <c r="HW285" s="330"/>
    </row>
    <row r="286" s="3" customFormat="true" x14ac:dyDescent="0.25">
      <c r="A286" s="330"/>
      <c r="K286" s="330"/>
      <c r="U286" s="330"/>
      <c r="AE286" s="330"/>
      <c r="AO286" s="330"/>
      <c r="AY286" s="330"/>
      <c r="AZ286" s="330"/>
      <c r="BA286" s="330"/>
      <c r="BB286" s="330"/>
      <c r="BC286" s="330"/>
      <c r="BD286" s="330"/>
      <c r="BE286" s="330"/>
      <c r="BF286" s="330"/>
      <c r="BI286" s="330"/>
      <c r="BS286" s="330"/>
      <c r="CC286" s="330"/>
      <c r="CM286" s="330"/>
      <c r="CW286" s="330"/>
      <c r="DG286" s="330"/>
      <c r="DQ286" s="330"/>
      <c r="EA286" s="330"/>
      <c r="EK286" s="330"/>
      <c r="EU286" s="330"/>
      <c r="FE286" s="330"/>
      <c r="FO286" s="330"/>
      <c r="FY286" s="330"/>
      <c r="GI286" s="330"/>
      <c r="GS286" s="330"/>
      <c r="HC286" s="330"/>
      <c r="HM286" s="330"/>
      <c r="HW286" s="330"/>
    </row>
    <row r="287" s="3" customFormat="true" x14ac:dyDescent="0.25">
      <c r="A287" s="330"/>
      <c r="K287" s="330"/>
      <c r="U287" s="330"/>
      <c r="AE287" s="330"/>
      <c r="AO287" s="330"/>
      <c r="AY287" s="330"/>
      <c r="AZ287" s="330"/>
      <c r="BA287" s="330"/>
      <c r="BB287" s="330"/>
      <c r="BC287" s="330"/>
      <c r="BD287" s="330"/>
      <c r="BE287" s="330"/>
      <c r="BF287" s="330"/>
      <c r="BI287" s="330"/>
      <c r="BS287" s="330"/>
      <c r="CC287" s="330"/>
      <c r="CM287" s="330"/>
      <c r="CW287" s="330"/>
      <c r="DG287" s="330"/>
      <c r="DQ287" s="330"/>
      <c r="EA287" s="330"/>
      <c r="EK287" s="330"/>
      <c r="EU287" s="330"/>
      <c r="FE287" s="330"/>
      <c r="FO287" s="330"/>
      <c r="FY287" s="330"/>
      <c r="GI287" s="330"/>
      <c r="GS287" s="330"/>
      <c r="HC287" s="330"/>
      <c r="HM287" s="330"/>
      <c r="HW287" s="330"/>
    </row>
    <row r="288" s="3" customFormat="true" x14ac:dyDescent="0.25">
      <c r="A288" s="330"/>
      <c r="K288" s="330"/>
      <c r="U288" s="330"/>
      <c r="AE288" s="330"/>
      <c r="AO288" s="330"/>
      <c r="AY288" s="330"/>
      <c r="AZ288" s="330"/>
      <c r="BA288" s="330"/>
      <c r="BB288" s="330"/>
      <c r="BC288" s="330"/>
      <c r="BD288" s="330"/>
      <c r="BE288" s="330"/>
      <c r="BF288" s="330"/>
      <c r="BI288" s="330"/>
      <c r="BS288" s="330"/>
      <c r="CC288" s="330"/>
      <c r="CM288" s="330"/>
      <c r="CW288" s="330"/>
      <c r="DG288" s="330"/>
      <c r="DQ288" s="330"/>
      <c r="EA288" s="330"/>
      <c r="EK288" s="330"/>
      <c r="EU288" s="330"/>
      <c r="FE288" s="330"/>
      <c r="FO288" s="330"/>
      <c r="FY288" s="330"/>
      <c r="GI288" s="330"/>
      <c r="GS288" s="330"/>
      <c r="HC288" s="330"/>
      <c r="HM288" s="330"/>
      <c r="HW288" s="330"/>
    </row>
    <row r="289" s="3" customFormat="true" x14ac:dyDescent="0.25">
      <c r="A289" s="330"/>
      <c r="K289" s="330"/>
      <c r="U289" s="330"/>
      <c r="AE289" s="330"/>
      <c r="AO289" s="330"/>
      <c r="AY289" s="330"/>
      <c r="AZ289" s="330"/>
      <c r="BA289" s="330"/>
      <c r="BB289" s="330"/>
      <c r="BC289" s="330"/>
      <c r="BD289" s="330"/>
      <c r="BE289" s="330"/>
      <c r="BF289" s="330"/>
      <c r="BI289" s="330"/>
      <c r="BS289" s="330"/>
      <c r="CC289" s="330"/>
      <c r="CM289" s="330"/>
      <c r="CW289" s="330"/>
      <c r="DG289" s="330"/>
      <c r="DQ289" s="330"/>
      <c r="EA289" s="330"/>
      <c r="EK289" s="330"/>
      <c r="EU289" s="330"/>
      <c r="FE289" s="330"/>
      <c r="FO289" s="330"/>
      <c r="FY289" s="330"/>
      <c r="GI289" s="330"/>
      <c r="GS289" s="330"/>
      <c r="HC289" s="330"/>
      <c r="HM289" s="330"/>
      <c r="HW289" s="330"/>
    </row>
    <row r="290" s="3" customFormat="true" x14ac:dyDescent="0.25">
      <c r="A290" s="330"/>
      <c r="K290" s="330"/>
      <c r="U290" s="330"/>
      <c r="AE290" s="330"/>
      <c r="AO290" s="330"/>
      <c r="AY290" s="330"/>
      <c r="AZ290" s="330"/>
      <c r="BA290" s="330"/>
      <c r="BB290" s="330"/>
      <c r="BC290" s="330"/>
      <c r="BD290" s="330"/>
      <c r="BE290" s="330"/>
      <c r="BF290" s="330"/>
      <c r="BI290" s="330"/>
      <c r="BS290" s="330"/>
      <c r="CC290" s="330"/>
      <c r="CM290" s="330"/>
      <c r="CW290" s="330"/>
      <c r="DG290" s="330"/>
      <c r="DQ290" s="330"/>
      <c r="EA290" s="330"/>
      <c r="EK290" s="330"/>
      <c r="EU290" s="330"/>
      <c r="FE290" s="330"/>
      <c r="FO290" s="330"/>
      <c r="FY290" s="330"/>
      <c r="GI290" s="330"/>
      <c r="GS290" s="330"/>
      <c r="HC290" s="330"/>
      <c r="HM290" s="330"/>
      <c r="HW290" s="330"/>
    </row>
    <row r="291" s="3" customFormat="true" x14ac:dyDescent="0.25">
      <c r="A291" s="330"/>
      <c r="K291" s="330"/>
      <c r="U291" s="330"/>
      <c r="AE291" s="330"/>
      <c r="AO291" s="330"/>
      <c r="AY291" s="330"/>
      <c r="AZ291" s="330"/>
      <c r="BA291" s="330"/>
      <c r="BB291" s="330"/>
      <c r="BC291" s="330"/>
      <c r="BD291" s="330"/>
      <c r="BE291" s="330"/>
      <c r="BF291" s="330"/>
      <c r="BI291" s="330"/>
      <c r="BS291" s="330"/>
      <c r="CC291" s="330"/>
      <c r="CM291" s="330"/>
      <c r="CW291" s="330"/>
      <c r="DG291" s="330"/>
      <c r="DQ291" s="330"/>
      <c r="EA291" s="330"/>
      <c r="EK291" s="330"/>
      <c r="EU291" s="330"/>
      <c r="FE291" s="330"/>
      <c r="FO291" s="330"/>
      <c r="FY291" s="330"/>
      <c r="GI291" s="330"/>
      <c r="GS291" s="330"/>
      <c r="HC291" s="330"/>
      <c r="HM291" s="330"/>
      <c r="HW291" s="330"/>
    </row>
    <row r="292" s="3" customFormat="true" x14ac:dyDescent="0.25">
      <c r="A292" s="330"/>
      <c r="K292" s="330"/>
      <c r="U292" s="330"/>
      <c r="AE292" s="330"/>
      <c r="AO292" s="330"/>
      <c r="AY292" s="330"/>
      <c r="AZ292" s="330"/>
      <c r="BA292" s="330"/>
      <c r="BB292" s="330"/>
      <c r="BC292" s="330"/>
      <c r="BD292" s="330"/>
      <c r="BE292" s="330"/>
      <c r="BF292" s="330"/>
      <c r="BI292" s="330"/>
      <c r="BS292" s="330"/>
      <c r="CC292" s="330"/>
      <c r="CM292" s="330"/>
      <c r="CW292" s="330"/>
      <c r="DG292" s="330"/>
      <c r="DQ292" s="330"/>
      <c r="EA292" s="330"/>
      <c r="EK292" s="330"/>
      <c r="EU292" s="330"/>
      <c r="FE292" s="330"/>
      <c r="FO292" s="330"/>
      <c r="FY292" s="330"/>
      <c r="GI292" s="330"/>
      <c r="GS292" s="330"/>
      <c r="HC292" s="330"/>
      <c r="HM292" s="330"/>
      <c r="HW292" s="330"/>
    </row>
    <row r="293" s="3" customFormat="true" x14ac:dyDescent="0.25">
      <c r="A293" s="330"/>
      <c r="K293" s="330"/>
      <c r="U293" s="330"/>
      <c r="AE293" s="330"/>
      <c r="AO293" s="330"/>
      <c r="AY293" s="330"/>
      <c r="AZ293" s="330"/>
      <c r="BA293" s="330"/>
      <c r="BB293" s="330"/>
      <c r="BC293" s="330"/>
      <c r="BD293" s="330"/>
      <c r="BE293" s="330"/>
      <c r="BF293" s="330"/>
      <c r="BI293" s="330"/>
      <c r="BS293" s="330"/>
      <c r="CC293" s="330"/>
      <c r="CM293" s="330"/>
      <c r="CW293" s="330"/>
      <c r="DG293" s="330"/>
      <c r="DQ293" s="330"/>
      <c r="EA293" s="330"/>
      <c r="EK293" s="330"/>
      <c r="EU293" s="330"/>
      <c r="FE293" s="330"/>
      <c r="FO293" s="330"/>
      <c r="FY293" s="330"/>
      <c r="GI293" s="330"/>
      <c r="GS293" s="330"/>
      <c r="HC293" s="330"/>
      <c r="HM293" s="330"/>
      <c r="HW293" s="330"/>
    </row>
    <row r="294" s="3" customFormat="true" x14ac:dyDescent="0.25">
      <c r="A294" s="330"/>
      <c r="K294" s="330"/>
      <c r="U294" s="330"/>
      <c r="AE294" s="330"/>
      <c r="AO294" s="330"/>
      <c r="AY294" s="330"/>
      <c r="AZ294" s="330"/>
      <c r="BA294" s="330"/>
      <c r="BB294" s="330"/>
      <c r="BC294" s="330"/>
      <c r="BD294" s="330"/>
      <c r="BE294" s="330"/>
      <c r="BF294" s="330"/>
      <c r="BI294" s="330"/>
      <c r="BS294" s="330"/>
      <c r="CC294" s="330"/>
      <c r="CM294" s="330"/>
      <c r="CW294" s="330"/>
      <c r="DG294" s="330"/>
      <c r="DQ294" s="330"/>
      <c r="EA294" s="330"/>
      <c r="EK294" s="330"/>
      <c r="EU294" s="330"/>
      <c r="FE294" s="330"/>
      <c r="FO294" s="330"/>
      <c r="FY294" s="330"/>
      <c r="GI294" s="330"/>
      <c r="GS294" s="330"/>
      <c r="HC294" s="330"/>
      <c r="HM294" s="330"/>
      <c r="HW294" s="330"/>
    </row>
    <row r="295" s="3" customFormat="true" x14ac:dyDescent="0.25">
      <c r="A295" s="330"/>
      <c r="K295" s="330"/>
      <c r="U295" s="330"/>
      <c r="AE295" s="330"/>
      <c r="AO295" s="330"/>
      <c r="AY295" s="330"/>
      <c r="AZ295" s="330"/>
      <c r="BA295" s="330"/>
      <c r="BB295" s="330"/>
      <c r="BC295" s="330"/>
      <c r="BD295" s="330"/>
      <c r="BE295" s="330"/>
      <c r="BF295" s="330"/>
      <c r="BI295" s="330"/>
      <c r="BS295" s="330"/>
      <c r="CC295" s="330"/>
      <c r="CM295" s="330"/>
      <c r="CW295" s="330"/>
      <c r="DG295" s="330"/>
      <c r="DQ295" s="330"/>
      <c r="EA295" s="330"/>
      <c r="EK295" s="330"/>
      <c r="EU295" s="330"/>
      <c r="FE295" s="330"/>
      <c r="FO295" s="330"/>
      <c r="FY295" s="330"/>
      <c r="GI295" s="330"/>
      <c r="GS295" s="330"/>
      <c r="HC295" s="330"/>
      <c r="HM295" s="330"/>
      <c r="HW295" s="330"/>
    </row>
    <row r="296" s="3" customFormat="true" x14ac:dyDescent="0.25">
      <c r="A296" s="330"/>
      <c r="K296" s="330"/>
      <c r="U296" s="330"/>
      <c r="AE296" s="330"/>
      <c r="AO296" s="330"/>
      <c r="AY296" s="330"/>
      <c r="AZ296" s="330"/>
      <c r="BA296" s="330"/>
      <c r="BB296" s="330"/>
      <c r="BC296" s="330"/>
      <c r="BD296" s="330"/>
      <c r="BE296" s="330"/>
      <c r="BF296" s="330"/>
      <c r="BI296" s="330"/>
      <c r="BS296" s="330"/>
      <c r="CC296" s="330"/>
      <c r="CM296" s="330"/>
      <c r="CW296" s="330"/>
      <c r="DG296" s="330"/>
      <c r="DQ296" s="330"/>
      <c r="EA296" s="330"/>
      <c r="EK296" s="330"/>
      <c r="EU296" s="330"/>
      <c r="FE296" s="330"/>
      <c r="FO296" s="330"/>
      <c r="FY296" s="330"/>
      <c r="GI296" s="330"/>
      <c r="GS296" s="330"/>
      <c r="HC296" s="330"/>
      <c r="HM296" s="330"/>
      <c r="HW296" s="330"/>
    </row>
    <row r="297" s="3" customFormat="true" x14ac:dyDescent="0.25">
      <c r="A297" s="330"/>
      <c r="K297" s="330"/>
      <c r="U297" s="330"/>
      <c r="AE297" s="330"/>
      <c r="AO297" s="330"/>
      <c r="AY297" s="330"/>
      <c r="AZ297" s="330"/>
      <c r="BA297" s="330"/>
      <c r="BB297" s="330"/>
      <c r="BC297" s="330"/>
      <c r="BD297" s="330"/>
      <c r="BE297" s="330"/>
      <c r="BF297" s="330"/>
      <c r="BI297" s="330"/>
      <c r="BS297" s="330"/>
      <c r="CC297" s="330"/>
      <c r="CM297" s="330"/>
      <c r="CW297" s="330"/>
      <c r="DG297" s="330"/>
      <c r="DQ297" s="330"/>
      <c r="EA297" s="330"/>
      <c r="EK297" s="330"/>
      <c r="EU297" s="330"/>
      <c r="FE297" s="330"/>
      <c r="FO297" s="330"/>
      <c r="FY297" s="330"/>
      <c r="GI297" s="330"/>
      <c r="GS297" s="330"/>
      <c r="HC297" s="330"/>
      <c r="HM297" s="330"/>
      <c r="HW297" s="330"/>
    </row>
    <row r="298" s="3" customFormat="true" x14ac:dyDescent="0.25">
      <c r="A298" s="330"/>
      <c r="K298" s="330"/>
      <c r="U298" s="330"/>
      <c r="AE298" s="330"/>
      <c r="AO298" s="330"/>
      <c r="AY298" s="330"/>
      <c r="AZ298" s="330"/>
      <c r="BA298" s="330"/>
      <c r="BB298" s="330"/>
      <c r="BC298" s="330"/>
      <c r="BD298" s="330"/>
      <c r="BE298" s="330"/>
      <c r="BF298" s="330"/>
      <c r="BI298" s="330"/>
      <c r="BS298" s="330"/>
      <c r="CC298" s="330"/>
      <c r="CM298" s="330"/>
      <c r="CW298" s="330"/>
      <c r="DG298" s="330"/>
      <c r="DQ298" s="330"/>
      <c r="EA298" s="330"/>
      <c r="EK298" s="330"/>
      <c r="EU298" s="330"/>
      <c r="FE298" s="330"/>
      <c r="FO298" s="330"/>
      <c r="FY298" s="330"/>
      <c r="GI298" s="330"/>
      <c r="GS298" s="330"/>
      <c r="HC298" s="330"/>
      <c r="HM298" s="330"/>
      <c r="HW298" s="330"/>
    </row>
    <row r="299" s="3" customFormat="true" x14ac:dyDescent="0.25">
      <c r="A299" s="330"/>
      <c r="K299" s="330"/>
      <c r="U299" s="330"/>
      <c r="AE299" s="330"/>
      <c r="AO299" s="330"/>
      <c r="AY299" s="330"/>
      <c r="AZ299" s="330"/>
      <c r="BA299" s="330"/>
      <c r="BB299" s="330"/>
      <c r="BC299" s="330"/>
      <c r="BD299" s="330"/>
      <c r="BE299" s="330"/>
      <c r="BF299" s="330"/>
      <c r="BI299" s="330"/>
      <c r="BS299" s="330"/>
      <c r="CC299" s="330"/>
      <c r="CM299" s="330"/>
      <c r="CW299" s="330"/>
      <c r="DG299" s="330"/>
      <c r="DQ299" s="330"/>
      <c r="EA299" s="330"/>
      <c r="EK299" s="330"/>
      <c r="EU299" s="330"/>
      <c r="FE299" s="330"/>
      <c r="FO299" s="330"/>
      <c r="FY299" s="330"/>
      <c r="GI299" s="330"/>
      <c r="GS299" s="330"/>
      <c r="HC299" s="330"/>
      <c r="HM299" s="330"/>
      <c r="HW299" s="330"/>
    </row>
    <row r="300" s="3" customFormat="true" x14ac:dyDescent="0.25">
      <c r="A300" s="330"/>
      <c r="K300" s="330"/>
      <c r="U300" s="330"/>
      <c r="AE300" s="330"/>
      <c r="AO300" s="330"/>
      <c r="AY300" s="330"/>
      <c r="AZ300" s="330"/>
      <c r="BA300" s="330"/>
      <c r="BB300" s="330"/>
      <c r="BC300" s="330"/>
      <c r="BD300" s="330"/>
      <c r="BE300" s="330"/>
      <c r="BF300" s="330"/>
      <c r="BI300" s="330"/>
      <c r="BS300" s="330"/>
      <c r="CC300" s="330"/>
      <c r="CM300" s="330"/>
      <c r="CW300" s="330"/>
      <c r="DG300" s="330"/>
      <c r="DQ300" s="330"/>
      <c r="EA300" s="330"/>
      <c r="EK300" s="330"/>
      <c r="EU300" s="330"/>
      <c r="FE300" s="330"/>
      <c r="FO300" s="330"/>
      <c r="FY300" s="330"/>
      <c r="GI300" s="330"/>
      <c r="GS300" s="330"/>
      <c r="HC300" s="330"/>
      <c r="HM300" s="330"/>
      <c r="HW300" s="330"/>
    </row>
    <row r="301" s="3" customFormat="true" x14ac:dyDescent="0.25">
      <c r="A301" s="330"/>
      <c r="K301" s="330"/>
      <c r="U301" s="330"/>
      <c r="AE301" s="330"/>
      <c r="AO301" s="330"/>
      <c r="AY301" s="330"/>
      <c r="AZ301" s="330"/>
      <c r="BA301" s="330"/>
      <c r="BB301" s="330"/>
      <c r="BC301" s="330"/>
      <c r="BD301" s="330"/>
      <c r="BE301" s="330"/>
      <c r="BF301" s="330"/>
      <c r="BI301" s="330"/>
      <c r="BS301" s="330"/>
      <c r="CC301" s="330"/>
      <c r="CM301" s="330"/>
      <c r="CW301" s="330"/>
      <c r="DG301" s="330"/>
      <c r="DQ301" s="330"/>
      <c r="EA301" s="330"/>
      <c r="EK301" s="330"/>
      <c r="EU301" s="330"/>
      <c r="FE301" s="330"/>
      <c r="FO301" s="330"/>
      <c r="FY301" s="330"/>
      <c r="GI301" s="330"/>
      <c r="GS301" s="330"/>
      <c r="HC301" s="330"/>
      <c r="HM301" s="330"/>
      <c r="HW301" s="330"/>
    </row>
    <row r="302" s="3" customFormat="true" x14ac:dyDescent="0.25">
      <c r="A302" s="330"/>
      <c r="K302" s="330"/>
      <c r="U302" s="330"/>
      <c r="AE302" s="330"/>
      <c r="AO302" s="330"/>
      <c r="AY302" s="330"/>
      <c r="AZ302" s="330"/>
      <c r="BA302" s="330"/>
      <c r="BB302" s="330"/>
      <c r="BC302" s="330"/>
      <c r="BD302" s="330"/>
      <c r="BE302" s="330"/>
      <c r="BF302" s="330"/>
      <c r="BI302" s="330"/>
      <c r="BS302" s="330"/>
      <c r="CC302" s="330"/>
      <c r="CM302" s="330"/>
      <c r="CW302" s="330"/>
      <c r="DG302" s="330"/>
      <c r="DQ302" s="330"/>
      <c r="EA302" s="330"/>
      <c r="EK302" s="330"/>
      <c r="EU302" s="330"/>
      <c r="FE302" s="330"/>
      <c r="FO302" s="330"/>
      <c r="FY302" s="330"/>
      <c r="GI302" s="330"/>
      <c r="GS302" s="330"/>
      <c r="HC302" s="330"/>
      <c r="HM302" s="330"/>
      <c r="HW302" s="330"/>
    </row>
    <row r="303" s="3" customFormat="true" x14ac:dyDescent="0.25">
      <c r="A303" s="330"/>
      <c r="K303" s="330"/>
      <c r="U303" s="330"/>
      <c r="AE303" s="330"/>
      <c r="AO303" s="330"/>
      <c r="AY303" s="330"/>
      <c r="AZ303" s="330"/>
      <c r="BA303" s="330"/>
      <c r="BB303" s="330"/>
      <c r="BC303" s="330"/>
      <c r="BD303" s="330"/>
      <c r="BE303" s="330"/>
      <c r="BF303" s="330"/>
      <c r="BI303" s="330"/>
      <c r="BS303" s="330"/>
      <c r="CC303" s="330"/>
      <c r="CM303" s="330"/>
      <c r="CW303" s="330"/>
      <c r="DG303" s="330"/>
      <c r="DQ303" s="330"/>
      <c r="EA303" s="330"/>
      <c r="EK303" s="330"/>
      <c r="EU303" s="330"/>
      <c r="FE303" s="330"/>
      <c r="FO303" s="330"/>
      <c r="FY303" s="330"/>
      <c r="GI303" s="330"/>
      <c r="GS303" s="330"/>
      <c r="HC303" s="330"/>
      <c r="HM303" s="330"/>
      <c r="HW303" s="330"/>
    </row>
    <row r="304" s="3" customFormat="true" x14ac:dyDescent="0.25">
      <c r="A304" s="330"/>
      <c r="K304" s="330"/>
      <c r="U304" s="330"/>
      <c r="AE304" s="330"/>
      <c r="AO304" s="330"/>
      <c r="AY304" s="330"/>
      <c r="AZ304" s="330"/>
      <c r="BA304" s="330"/>
      <c r="BB304" s="330"/>
      <c r="BC304" s="330"/>
      <c r="BD304" s="330"/>
      <c r="BE304" s="330"/>
      <c r="BF304" s="330"/>
      <c r="BI304" s="330"/>
      <c r="BS304" s="330"/>
      <c r="CC304" s="330"/>
      <c r="CM304" s="330"/>
      <c r="CW304" s="330"/>
      <c r="DG304" s="330"/>
      <c r="DQ304" s="330"/>
      <c r="EA304" s="330"/>
      <c r="EK304" s="330"/>
      <c r="EU304" s="330"/>
      <c r="FE304" s="330"/>
      <c r="FO304" s="330"/>
      <c r="FY304" s="330"/>
      <c r="GI304" s="330"/>
      <c r="GS304" s="330"/>
      <c r="HC304" s="330"/>
      <c r="HM304" s="330"/>
      <c r="HW304" s="330"/>
    </row>
    <row r="305" s="3" customFormat="true" x14ac:dyDescent="0.25">
      <c r="A305" s="330"/>
      <c r="K305" s="330"/>
      <c r="U305" s="330"/>
      <c r="AE305" s="330"/>
      <c r="AO305" s="330"/>
      <c r="AY305" s="330"/>
      <c r="AZ305" s="330"/>
      <c r="BA305" s="330"/>
      <c r="BB305" s="330"/>
      <c r="BC305" s="330"/>
      <c r="BD305" s="330"/>
      <c r="BE305" s="330"/>
      <c r="BF305" s="330"/>
      <c r="BI305" s="330"/>
      <c r="BS305" s="330"/>
      <c r="CC305" s="330"/>
      <c r="CM305" s="330"/>
      <c r="CW305" s="330"/>
      <c r="DG305" s="330"/>
      <c r="DQ305" s="330"/>
      <c r="EA305" s="330"/>
      <c r="EK305" s="330"/>
      <c r="EU305" s="330"/>
      <c r="FE305" s="330"/>
      <c r="FO305" s="330"/>
      <c r="FY305" s="330"/>
      <c r="GI305" s="330"/>
      <c r="GS305" s="330"/>
      <c r="HC305" s="330"/>
      <c r="HM305" s="330"/>
      <c r="HW305" s="330"/>
    </row>
    <row r="306" s="3" customFormat="true" x14ac:dyDescent="0.25">
      <c r="A306" s="330"/>
      <c r="K306" s="330"/>
      <c r="U306" s="330"/>
      <c r="AE306" s="330"/>
      <c r="AO306" s="330"/>
      <c r="AY306" s="330"/>
      <c r="AZ306" s="330"/>
      <c r="BA306" s="330"/>
      <c r="BB306" s="330"/>
      <c r="BC306" s="330"/>
      <c r="BD306" s="330"/>
      <c r="BE306" s="330"/>
      <c r="BF306" s="330"/>
      <c r="BI306" s="330"/>
      <c r="BS306" s="330"/>
      <c r="CC306" s="330"/>
      <c r="CM306" s="330"/>
      <c r="CW306" s="330"/>
      <c r="DG306" s="330"/>
      <c r="DQ306" s="330"/>
      <c r="EA306" s="330"/>
      <c r="EK306" s="330"/>
      <c r="EU306" s="330"/>
      <c r="FE306" s="330"/>
      <c r="FO306" s="330"/>
      <c r="FY306" s="330"/>
      <c r="GI306" s="330"/>
      <c r="GS306" s="330"/>
      <c r="HC306" s="330"/>
      <c r="HM306" s="330"/>
      <c r="HW306" s="330"/>
    </row>
    <row r="307" s="3" customFormat="true" x14ac:dyDescent="0.25">
      <c r="A307" s="330"/>
      <c r="K307" s="330"/>
      <c r="U307" s="330"/>
      <c r="AE307" s="330"/>
      <c r="AO307" s="330"/>
      <c r="AY307" s="330"/>
      <c r="AZ307" s="330"/>
      <c r="BA307" s="330"/>
      <c r="BB307" s="330"/>
      <c r="BC307" s="330"/>
      <c r="BD307" s="330"/>
      <c r="BE307" s="330"/>
      <c r="BF307" s="330"/>
      <c r="BI307" s="330"/>
      <c r="BS307" s="330"/>
      <c r="CC307" s="330"/>
      <c r="CM307" s="330"/>
      <c r="CW307" s="330"/>
      <c r="DG307" s="330"/>
      <c r="DQ307" s="330"/>
      <c r="EA307" s="330"/>
      <c r="EK307" s="330"/>
      <c r="EU307" s="330"/>
      <c r="FE307" s="330"/>
      <c r="FO307" s="330"/>
      <c r="FY307" s="330"/>
      <c r="GI307" s="330"/>
      <c r="GS307" s="330"/>
      <c r="HC307" s="330"/>
      <c r="HM307" s="330"/>
      <c r="HW307" s="330"/>
    </row>
    <row r="308" s="3" customFormat="true" x14ac:dyDescent="0.25">
      <c r="A308" s="330"/>
      <c r="K308" s="330"/>
      <c r="U308" s="330"/>
      <c r="AE308" s="330"/>
      <c r="AO308" s="330"/>
      <c r="AY308" s="330"/>
      <c r="AZ308" s="330"/>
      <c r="BA308" s="330"/>
      <c r="BB308" s="330"/>
      <c r="BC308" s="330"/>
      <c r="BD308" s="330"/>
      <c r="BE308" s="330"/>
      <c r="BF308" s="330"/>
      <c r="BI308" s="330"/>
      <c r="BS308" s="330"/>
      <c r="CC308" s="330"/>
      <c r="CM308" s="330"/>
      <c r="CW308" s="330"/>
      <c r="DG308" s="330"/>
      <c r="DQ308" s="330"/>
      <c r="EA308" s="330"/>
      <c r="EK308" s="330"/>
      <c r="EU308" s="330"/>
      <c r="FE308" s="330"/>
      <c r="FO308" s="330"/>
      <c r="FY308" s="330"/>
      <c r="GI308" s="330"/>
      <c r="GS308" s="330"/>
      <c r="HC308" s="330"/>
      <c r="HM308" s="330"/>
      <c r="HW308" s="330"/>
    </row>
    <row r="309" s="3" customFormat="true" x14ac:dyDescent="0.25">
      <c r="A309" s="330"/>
      <c r="K309" s="330"/>
      <c r="U309" s="330"/>
      <c r="AE309" s="330"/>
      <c r="AO309" s="330"/>
      <c r="AY309" s="330"/>
      <c r="AZ309" s="330"/>
      <c r="BA309" s="330"/>
      <c r="BB309" s="330"/>
      <c r="BC309" s="330"/>
      <c r="BD309" s="330"/>
      <c r="BE309" s="330"/>
      <c r="BF309" s="330"/>
      <c r="BI309" s="330"/>
      <c r="BS309" s="330"/>
      <c r="CC309" s="330"/>
      <c r="CM309" s="330"/>
      <c r="CW309" s="330"/>
      <c r="DG309" s="330"/>
      <c r="DQ309" s="330"/>
      <c r="EA309" s="330"/>
      <c r="EK309" s="330"/>
      <c r="EU309" s="330"/>
      <c r="FE309" s="330"/>
      <c r="FO309" s="330"/>
      <c r="FY309" s="330"/>
      <c r="GI309" s="330"/>
      <c r="GS309" s="330"/>
      <c r="HC309" s="330"/>
      <c r="HM309" s="330"/>
      <c r="HW309" s="330"/>
    </row>
    <row r="310" s="3" customFormat="true" x14ac:dyDescent="0.25">
      <c r="A310" s="330"/>
      <c r="K310" s="330"/>
      <c r="U310" s="330"/>
      <c r="AE310" s="330"/>
      <c r="AO310" s="330"/>
      <c r="AY310" s="330"/>
      <c r="AZ310" s="330"/>
      <c r="BA310" s="330"/>
      <c r="BB310" s="330"/>
      <c r="BC310" s="330"/>
      <c r="BD310" s="330"/>
      <c r="BE310" s="330"/>
      <c r="BF310" s="330"/>
      <c r="BI310" s="330"/>
      <c r="BS310" s="330"/>
      <c r="CC310" s="330"/>
      <c r="CM310" s="330"/>
      <c r="CW310" s="330"/>
      <c r="DG310" s="330"/>
      <c r="DQ310" s="330"/>
      <c r="EA310" s="330"/>
      <c r="EK310" s="330"/>
      <c r="EU310" s="330"/>
      <c r="FE310" s="330"/>
      <c r="FO310" s="330"/>
      <c r="FY310" s="330"/>
      <c r="GI310" s="330"/>
      <c r="GS310" s="330"/>
      <c r="HC310" s="330"/>
      <c r="HM310" s="330"/>
      <c r="HW310" s="330"/>
    </row>
    <row r="311" s="3" customFormat="true" x14ac:dyDescent="0.25">
      <c r="A311" s="330"/>
      <c r="K311" s="330"/>
      <c r="U311" s="330"/>
      <c r="AE311" s="330"/>
      <c r="AO311" s="330"/>
      <c r="AY311" s="330"/>
      <c r="AZ311" s="330"/>
      <c r="BA311" s="330"/>
      <c r="BB311" s="330"/>
      <c r="BC311" s="330"/>
      <c r="BD311" s="330"/>
      <c r="BE311" s="330"/>
      <c r="BF311" s="330"/>
      <c r="BI311" s="330"/>
      <c r="BS311" s="330"/>
      <c r="CC311" s="330"/>
      <c r="CM311" s="330"/>
      <c r="CW311" s="330"/>
      <c r="DG311" s="330"/>
      <c r="DQ311" s="330"/>
      <c r="EA311" s="330"/>
      <c r="EK311" s="330"/>
      <c r="EU311" s="330"/>
      <c r="FE311" s="330"/>
      <c r="FO311" s="330"/>
      <c r="FY311" s="330"/>
      <c r="GI311" s="330"/>
      <c r="GS311" s="330"/>
      <c r="HC311" s="330"/>
      <c r="HM311" s="330"/>
      <c r="HW311" s="330"/>
    </row>
    <row r="312" s="3" customFormat="true" x14ac:dyDescent="0.25">
      <c r="A312" s="330"/>
      <c r="K312" s="330"/>
      <c r="U312" s="330"/>
      <c r="AE312" s="330"/>
      <c r="AO312" s="330"/>
      <c r="AY312" s="330"/>
      <c r="AZ312" s="330"/>
      <c r="BA312" s="330"/>
      <c r="BB312" s="330"/>
      <c r="BC312" s="330"/>
      <c r="BD312" s="330"/>
      <c r="BE312" s="330"/>
      <c r="BF312" s="330"/>
      <c r="BI312" s="330"/>
      <c r="BS312" s="330"/>
      <c r="CC312" s="330"/>
      <c r="CM312" s="330"/>
      <c r="CW312" s="330"/>
      <c r="DG312" s="330"/>
      <c r="DQ312" s="330"/>
      <c r="EA312" s="330"/>
      <c r="EK312" s="330"/>
      <c r="EU312" s="330"/>
      <c r="FE312" s="330"/>
      <c r="FO312" s="330"/>
      <c r="FY312" s="330"/>
      <c r="GI312" s="330"/>
      <c r="GS312" s="330"/>
      <c r="HC312" s="330"/>
      <c r="HM312" s="330"/>
      <c r="HW312" s="330"/>
    </row>
    <row r="313" s="3" customFormat="true" x14ac:dyDescent="0.25">
      <c r="A313" s="330"/>
      <c r="K313" s="330"/>
      <c r="U313" s="330"/>
      <c r="AE313" s="330"/>
      <c r="AO313" s="330"/>
      <c r="AY313" s="330"/>
      <c r="AZ313" s="330"/>
      <c r="BA313" s="330"/>
      <c r="BB313" s="330"/>
      <c r="BC313" s="330"/>
      <c r="BD313" s="330"/>
      <c r="BE313" s="330"/>
      <c r="BF313" s="330"/>
      <c r="BI313" s="330"/>
      <c r="BS313" s="330"/>
      <c r="CC313" s="330"/>
      <c r="CM313" s="330"/>
      <c r="CW313" s="330"/>
      <c r="DG313" s="330"/>
      <c r="DQ313" s="330"/>
      <c r="EA313" s="330"/>
      <c r="EK313" s="330"/>
      <c r="EU313" s="330"/>
      <c r="FE313" s="330"/>
      <c r="FO313" s="330"/>
      <c r="FY313" s="330"/>
      <c r="GI313" s="330"/>
      <c r="GS313" s="330"/>
      <c r="HC313" s="330"/>
      <c r="HM313" s="330"/>
      <c r="HW313" s="330"/>
    </row>
    <row r="314" s="3" customFormat="true" x14ac:dyDescent="0.25">
      <c r="A314" s="330"/>
      <c r="K314" s="330"/>
      <c r="U314" s="330"/>
      <c r="AE314" s="330"/>
      <c r="AO314" s="330"/>
      <c r="AY314" s="330"/>
      <c r="AZ314" s="330"/>
      <c r="BA314" s="330"/>
      <c r="BB314" s="330"/>
      <c r="BC314" s="330"/>
      <c r="BD314" s="330"/>
      <c r="BE314" s="330"/>
      <c r="BF314" s="330"/>
      <c r="BI314" s="330"/>
      <c r="BS314" s="330"/>
      <c r="CC314" s="330"/>
      <c r="CM314" s="330"/>
      <c r="CW314" s="330"/>
      <c r="DG314" s="330"/>
      <c r="DQ314" s="330"/>
      <c r="EA314" s="330"/>
      <c r="EK314" s="330"/>
      <c r="EU314" s="330"/>
      <c r="FE314" s="330"/>
      <c r="FO314" s="330"/>
      <c r="FY314" s="330"/>
      <c r="GI314" s="330"/>
      <c r="GS314" s="330"/>
      <c r="HC314" s="330"/>
      <c r="HM314" s="330"/>
      <c r="HW314" s="330"/>
    </row>
    <row r="315" s="3" customFormat="true" x14ac:dyDescent="0.25">
      <c r="A315" s="330"/>
      <c r="K315" s="330"/>
      <c r="U315" s="330"/>
      <c r="AE315" s="330"/>
      <c r="AO315" s="330"/>
      <c r="AY315" s="330"/>
      <c r="AZ315" s="330"/>
      <c r="BA315" s="330"/>
      <c r="BB315" s="330"/>
      <c r="BC315" s="330"/>
      <c r="BD315" s="330"/>
      <c r="BE315" s="330"/>
      <c r="BF315" s="330"/>
      <c r="BI315" s="330"/>
      <c r="BS315" s="330"/>
      <c r="CC315" s="330"/>
      <c r="CM315" s="330"/>
      <c r="CW315" s="330"/>
      <c r="DG315" s="330"/>
      <c r="DQ315" s="330"/>
      <c r="EA315" s="330"/>
      <c r="EK315" s="330"/>
      <c r="EU315" s="330"/>
      <c r="FE315" s="330"/>
      <c r="FO315" s="330"/>
      <c r="FY315" s="330"/>
      <c r="GI315" s="330"/>
      <c r="GS315" s="330"/>
      <c r="HC315" s="330"/>
      <c r="HM315" s="330"/>
      <c r="HW315" s="330"/>
    </row>
    <row r="316" s="3" customFormat="true" x14ac:dyDescent="0.25">
      <c r="A316" s="330"/>
      <c r="K316" s="330"/>
      <c r="U316" s="330"/>
      <c r="AE316" s="330"/>
      <c r="AO316" s="330"/>
      <c r="AY316" s="330"/>
      <c r="AZ316" s="330"/>
      <c r="BA316" s="330"/>
      <c r="BB316" s="330"/>
      <c r="BC316" s="330"/>
      <c r="BD316" s="330"/>
      <c r="BE316" s="330"/>
      <c r="BF316" s="330"/>
      <c r="BI316" s="330"/>
      <c r="BS316" s="330"/>
      <c r="CC316" s="330"/>
      <c r="CM316" s="330"/>
      <c r="CW316" s="330"/>
      <c r="DG316" s="330"/>
      <c r="DQ316" s="330"/>
      <c r="EA316" s="330"/>
      <c r="EK316" s="330"/>
      <c r="EU316" s="330"/>
      <c r="FE316" s="330"/>
      <c r="FO316" s="330"/>
      <c r="FY316" s="330"/>
      <c r="GI316" s="330"/>
      <c r="GS316" s="330"/>
      <c r="HC316" s="330"/>
      <c r="HM316" s="330"/>
      <c r="HW316" s="330"/>
    </row>
    <row r="317" s="3" customFormat="true" x14ac:dyDescent="0.25">
      <c r="A317" s="330"/>
      <c r="K317" s="330"/>
      <c r="U317" s="330"/>
      <c r="AE317" s="330"/>
      <c r="AO317" s="330"/>
      <c r="AY317" s="330"/>
      <c r="AZ317" s="330"/>
      <c r="BA317" s="330"/>
      <c r="BB317" s="330"/>
      <c r="BC317" s="330"/>
      <c r="BD317" s="330"/>
      <c r="BE317" s="330"/>
      <c r="BF317" s="330"/>
      <c r="BI317" s="330"/>
      <c r="BS317" s="330"/>
      <c r="CC317" s="330"/>
      <c r="CM317" s="330"/>
      <c r="CW317" s="330"/>
      <c r="DG317" s="330"/>
      <c r="DQ317" s="330"/>
      <c r="EA317" s="330"/>
      <c r="EK317" s="330"/>
      <c r="EU317" s="330"/>
      <c r="FE317" s="330"/>
      <c r="FO317" s="330"/>
      <c r="FY317" s="330"/>
      <c r="GI317" s="330"/>
      <c r="GS317" s="330"/>
      <c r="HC317" s="330"/>
      <c r="HM317" s="330"/>
      <c r="HW317" s="330"/>
    </row>
    <row r="318" s="3" customFormat="true" x14ac:dyDescent="0.25">
      <c r="A318" s="330"/>
      <c r="K318" s="330"/>
      <c r="U318" s="330"/>
      <c r="AE318" s="330"/>
      <c r="AO318" s="330"/>
      <c r="AY318" s="330"/>
      <c r="AZ318" s="330"/>
      <c r="BA318" s="330"/>
      <c r="BB318" s="330"/>
      <c r="BC318" s="330"/>
      <c r="BD318" s="330"/>
      <c r="BE318" s="330"/>
      <c r="BF318" s="330"/>
      <c r="BI318" s="330"/>
      <c r="BS318" s="330"/>
      <c r="CC318" s="330"/>
      <c r="CM318" s="330"/>
      <c r="CW318" s="330"/>
      <c r="DG318" s="330"/>
      <c r="DQ318" s="330"/>
      <c r="EA318" s="330"/>
      <c r="EK318" s="330"/>
      <c r="EU318" s="330"/>
      <c r="FE318" s="330"/>
      <c r="FO318" s="330"/>
      <c r="FY318" s="330"/>
      <c r="GI318" s="330"/>
      <c r="GS318" s="330"/>
      <c r="HC318" s="330"/>
      <c r="HM318" s="330"/>
      <c r="HW318" s="330"/>
    </row>
    <row r="319" s="3" customFormat="true" x14ac:dyDescent="0.25">
      <c r="A319" s="330"/>
      <c r="K319" s="330"/>
      <c r="U319" s="330"/>
      <c r="AE319" s="330"/>
      <c r="AO319" s="330"/>
      <c r="AY319" s="330"/>
      <c r="AZ319" s="330"/>
      <c r="BA319" s="330"/>
      <c r="BB319" s="330"/>
      <c r="BC319" s="330"/>
      <c r="BD319" s="330"/>
      <c r="BE319" s="330"/>
      <c r="BF319" s="330"/>
      <c r="BI319" s="330"/>
      <c r="BS319" s="330"/>
      <c r="CC319" s="330"/>
      <c r="CM319" s="330"/>
      <c r="CW319" s="330"/>
      <c r="DG319" s="330"/>
      <c r="DQ319" s="330"/>
      <c r="EA319" s="330"/>
      <c r="EK319" s="330"/>
      <c r="EU319" s="330"/>
      <c r="FE319" s="330"/>
      <c r="FO319" s="330"/>
      <c r="FY319" s="330"/>
      <c r="GI319" s="330"/>
      <c r="GS319" s="330"/>
      <c r="HC319" s="330"/>
      <c r="HM319" s="330"/>
      <c r="HW319" s="330"/>
    </row>
    <row r="320" s="3" customFormat="true" x14ac:dyDescent="0.25">
      <c r="A320" s="330"/>
      <c r="K320" s="330"/>
      <c r="U320" s="330"/>
      <c r="AE320" s="330"/>
      <c r="AO320" s="330"/>
      <c r="AY320" s="330"/>
      <c r="AZ320" s="330"/>
      <c r="BA320" s="330"/>
      <c r="BB320" s="330"/>
      <c r="BC320" s="330"/>
      <c r="BD320" s="330"/>
      <c r="BE320" s="330"/>
      <c r="BF320" s="330"/>
      <c r="BI320" s="330"/>
      <c r="BS320" s="330"/>
      <c r="CC320" s="330"/>
      <c r="CM320" s="330"/>
      <c r="CW320" s="330"/>
      <c r="DG320" s="330"/>
      <c r="DQ320" s="330"/>
      <c r="EA320" s="330"/>
      <c r="EK320" s="330"/>
      <c r="EU320" s="330"/>
      <c r="FE320" s="330"/>
      <c r="FO320" s="330"/>
      <c r="FY320" s="330"/>
      <c r="GI320" s="330"/>
      <c r="GS320" s="330"/>
      <c r="HC320" s="330"/>
      <c r="HM320" s="330"/>
      <c r="HW320" s="330"/>
    </row>
    <row r="321" s="3" customFormat="true" x14ac:dyDescent="0.25">
      <c r="A321" s="330"/>
      <c r="K321" s="330"/>
      <c r="U321" s="330"/>
      <c r="AE321" s="330"/>
      <c r="AO321" s="330"/>
      <c r="AY321" s="330"/>
      <c r="AZ321" s="330"/>
      <c r="BA321" s="330"/>
      <c r="BB321" s="330"/>
      <c r="BC321" s="330"/>
      <c r="BD321" s="330"/>
      <c r="BE321" s="330"/>
      <c r="BF321" s="330"/>
      <c r="BI321" s="330"/>
      <c r="BS321" s="330"/>
      <c r="CC321" s="330"/>
      <c r="CM321" s="330"/>
      <c r="CW321" s="330"/>
      <c r="DG321" s="330"/>
      <c r="DQ321" s="330"/>
      <c r="EA321" s="330"/>
      <c r="EK321" s="330"/>
      <c r="EU321" s="330"/>
      <c r="FE321" s="330"/>
      <c r="FO321" s="330"/>
      <c r="FY321" s="330"/>
      <c r="GI321" s="330"/>
      <c r="GS321" s="330"/>
      <c r="HC321" s="330"/>
      <c r="HM321" s="330"/>
      <c r="HW321" s="330"/>
    </row>
    <row r="322" s="3" customFormat="true" x14ac:dyDescent="0.25">
      <c r="A322" s="330"/>
      <c r="K322" s="330"/>
      <c r="U322" s="330"/>
      <c r="AE322" s="330"/>
      <c r="AO322" s="330"/>
      <c r="AY322" s="330"/>
      <c r="AZ322" s="330"/>
      <c r="BA322" s="330"/>
      <c r="BB322" s="330"/>
      <c r="BC322" s="330"/>
      <c r="BD322" s="330"/>
      <c r="BE322" s="330"/>
      <c r="BF322" s="330"/>
      <c r="BI322" s="330"/>
      <c r="BS322" s="330"/>
      <c r="CC322" s="330"/>
      <c r="CM322" s="330"/>
      <c r="CW322" s="330"/>
      <c r="DG322" s="330"/>
      <c r="DQ322" s="330"/>
      <c r="EA322" s="330"/>
      <c r="EK322" s="330"/>
      <c r="EU322" s="330"/>
      <c r="FE322" s="330"/>
      <c r="FO322" s="330"/>
      <c r="FY322" s="330"/>
      <c r="GI322" s="330"/>
      <c r="GS322" s="330"/>
      <c r="HC322" s="330"/>
      <c r="HM322" s="330"/>
      <c r="HW322" s="330"/>
    </row>
    <row r="323" s="3" customFormat="true" x14ac:dyDescent="0.25">
      <c r="A323" s="330"/>
      <c r="K323" s="330"/>
      <c r="U323" s="330"/>
      <c r="AE323" s="330"/>
      <c r="AO323" s="330"/>
      <c r="AY323" s="330"/>
      <c r="AZ323" s="330"/>
      <c r="BA323" s="330"/>
      <c r="BB323" s="330"/>
      <c r="BC323" s="330"/>
      <c r="BD323" s="330"/>
      <c r="BE323" s="330"/>
      <c r="BF323" s="330"/>
      <c r="BI323" s="330"/>
      <c r="BS323" s="330"/>
      <c r="CC323" s="330"/>
      <c r="CM323" s="330"/>
      <c r="CW323" s="330"/>
      <c r="DG323" s="330"/>
      <c r="DQ323" s="330"/>
      <c r="EA323" s="330"/>
      <c r="EK323" s="330"/>
      <c r="EU323" s="330"/>
      <c r="FE323" s="330"/>
      <c r="FO323" s="330"/>
      <c r="FY323" s="330"/>
      <c r="GI323" s="330"/>
      <c r="GS323" s="330"/>
      <c r="HC323" s="330"/>
      <c r="HM323" s="330"/>
      <c r="HW323" s="330"/>
    </row>
    <row r="324" s="3" customFormat="true" x14ac:dyDescent="0.25">
      <c r="A324" s="330"/>
      <c r="K324" s="330"/>
      <c r="U324" s="330"/>
      <c r="AE324" s="330"/>
      <c r="AO324" s="330"/>
      <c r="AY324" s="330"/>
      <c r="AZ324" s="330"/>
      <c r="BA324" s="330"/>
      <c r="BB324" s="330"/>
      <c r="BC324" s="330"/>
      <c r="BD324" s="330"/>
      <c r="BE324" s="330"/>
      <c r="BF324" s="330"/>
      <c r="BI324" s="330"/>
      <c r="BS324" s="330"/>
      <c r="CC324" s="330"/>
      <c r="CM324" s="330"/>
      <c r="CW324" s="330"/>
      <c r="DG324" s="330"/>
      <c r="DQ324" s="330"/>
      <c r="EA324" s="330"/>
      <c r="EK324" s="330"/>
      <c r="EU324" s="330"/>
      <c r="FE324" s="330"/>
      <c r="FO324" s="330"/>
      <c r="FY324" s="330"/>
      <c r="GI324" s="330"/>
      <c r="GS324" s="330"/>
      <c r="HC324" s="330"/>
      <c r="HM324" s="330"/>
      <c r="HW324" s="330"/>
    </row>
    <row r="325" s="3" customFormat="true" x14ac:dyDescent="0.25">
      <c r="A325" s="330"/>
      <c r="K325" s="330"/>
      <c r="U325" s="330"/>
      <c r="AE325" s="330"/>
      <c r="AO325" s="330"/>
      <c r="AY325" s="330"/>
      <c r="AZ325" s="330"/>
      <c r="BA325" s="330"/>
      <c r="BB325" s="330"/>
      <c r="BC325" s="330"/>
      <c r="BD325" s="330"/>
      <c r="BE325" s="330"/>
      <c r="BF325" s="330"/>
      <c r="BI325" s="330"/>
      <c r="BS325" s="330"/>
      <c r="CC325" s="330"/>
      <c r="CM325" s="330"/>
      <c r="CW325" s="330"/>
      <c r="DG325" s="330"/>
      <c r="DQ325" s="330"/>
      <c r="EA325" s="330"/>
      <c r="EK325" s="330"/>
      <c r="EU325" s="330"/>
      <c r="FE325" s="330"/>
      <c r="FO325" s="330"/>
      <c r="FY325" s="330"/>
      <c r="GI325" s="330"/>
      <c r="GS325" s="330"/>
      <c r="HC325" s="330"/>
      <c r="HM325" s="330"/>
      <c r="HW325" s="330"/>
    </row>
    <row r="326" s="3" customFormat="true" x14ac:dyDescent="0.25">
      <c r="A326" s="330"/>
      <c r="K326" s="330"/>
      <c r="U326" s="330"/>
      <c r="AE326" s="330"/>
      <c r="AO326" s="330"/>
      <c r="AY326" s="330"/>
      <c r="AZ326" s="330"/>
      <c r="BA326" s="330"/>
      <c r="BB326" s="330"/>
      <c r="BC326" s="330"/>
      <c r="BD326" s="330"/>
      <c r="BE326" s="330"/>
      <c r="BF326" s="330"/>
      <c r="BI326" s="330"/>
      <c r="BS326" s="330"/>
      <c r="CC326" s="330"/>
      <c r="CM326" s="330"/>
      <c r="CW326" s="330"/>
      <c r="DG326" s="330"/>
      <c r="DQ326" s="330"/>
      <c r="EA326" s="330"/>
      <c r="EK326" s="330"/>
      <c r="EU326" s="330"/>
      <c r="FE326" s="330"/>
      <c r="FO326" s="330"/>
      <c r="FY326" s="330"/>
      <c r="GI326" s="330"/>
      <c r="GS326" s="330"/>
      <c r="HC326" s="330"/>
      <c r="HM326" s="330"/>
      <c r="HW326" s="330"/>
    </row>
    <row r="327" s="3" customFormat="true" x14ac:dyDescent="0.25">
      <c r="A327" s="330"/>
      <c r="K327" s="330"/>
      <c r="U327" s="330"/>
      <c r="AE327" s="330"/>
      <c r="AO327" s="330"/>
      <c r="AY327" s="330"/>
      <c r="AZ327" s="330"/>
      <c r="BA327" s="330"/>
      <c r="BB327" s="330"/>
      <c r="BC327" s="330"/>
      <c r="BD327" s="330"/>
      <c r="BE327" s="330"/>
      <c r="BF327" s="330"/>
      <c r="BI327" s="330"/>
      <c r="BS327" s="330"/>
      <c r="CC327" s="330"/>
      <c r="CM327" s="330"/>
      <c r="CW327" s="330"/>
      <c r="DG327" s="330"/>
      <c r="DQ327" s="330"/>
      <c r="EA327" s="330"/>
      <c r="EK327" s="330"/>
      <c r="EU327" s="330"/>
      <c r="FE327" s="330"/>
      <c r="FO327" s="330"/>
      <c r="FY327" s="330"/>
      <c r="GI327" s="330"/>
      <c r="GS327" s="330"/>
      <c r="HC327" s="330"/>
      <c r="HM327" s="330"/>
      <c r="HW327" s="330"/>
    </row>
    <row r="328" s="3" customFormat="true" x14ac:dyDescent="0.25">
      <c r="A328" s="330"/>
      <c r="K328" s="330"/>
      <c r="U328" s="330"/>
      <c r="AE328" s="330"/>
      <c r="AO328" s="330"/>
      <c r="AY328" s="330"/>
      <c r="AZ328" s="330"/>
      <c r="BA328" s="330"/>
      <c r="BB328" s="330"/>
      <c r="BC328" s="330"/>
      <c r="BD328" s="330"/>
      <c r="BE328" s="330"/>
      <c r="BF328" s="330"/>
      <c r="BI328" s="330"/>
      <c r="BS328" s="330"/>
      <c r="CC328" s="330"/>
      <c r="CM328" s="330"/>
      <c r="CW328" s="330"/>
      <c r="DG328" s="330"/>
      <c r="DQ328" s="330"/>
      <c r="EA328" s="330"/>
      <c r="EK328" s="330"/>
      <c r="EU328" s="330"/>
      <c r="FE328" s="330"/>
      <c r="FO328" s="330"/>
      <c r="FY328" s="330"/>
      <c r="GI328" s="330"/>
      <c r="GS328" s="330"/>
      <c r="HC328" s="330"/>
      <c r="HM328" s="330"/>
      <c r="HW328" s="330"/>
    </row>
    <row r="329" s="3" customFormat="true" x14ac:dyDescent="0.25">
      <c r="A329" s="330"/>
      <c r="K329" s="330"/>
      <c r="U329" s="330"/>
      <c r="AE329" s="330"/>
      <c r="AO329" s="330"/>
      <c r="AY329" s="330"/>
      <c r="AZ329" s="330"/>
      <c r="BA329" s="330"/>
      <c r="BB329" s="330"/>
      <c r="BC329" s="330"/>
      <c r="BD329" s="330"/>
      <c r="BE329" s="330"/>
      <c r="BF329" s="330"/>
      <c r="BI329" s="330"/>
      <c r="BS329" s="330"/>
      <c r="CC329" s="330"/>
      <c r="CM329" s="330"/>
      <c r="CW329" s="330"/>
      <c r="DG329" s="330"/>
      <c r="DQ329" s="330"/>
      <c r="EA329" s="330"/>
      <c r="EK329" s="330"/>
      <c r="EU329" s="330"/>
      <c r="FE329" s="330"/>
      <c r="FO329" s="330"/>
      <c r="FY329" s="330"/>
      <c r="GI329" s="330"/>
      <c r="GS329" s="330"/>
      <c r="HC329" s="330"/>
      <c r="HM329" s="330"/>
      <c r="HW329" s="330"/>
    </row>
    <row r="330" s="3" customFormat="true" x14ac:dyDescent="0.25">
      <c r="A330" s="330"/>
      <c r="K330" s="330"/>
      <c r="U330" s="330"/>
      <c r="AE330" s="330"/>
      <c r="AO330" s="330"/>
      <c r="AY330" s="330"/>
      <c r="AZ330" s="330"/>
      <c r="BA330" s="330"/>
      <c r="BB330" s="330"/>
      <c r="BC330" s="330"/>
      <c r="BD330" s="330"/>
      <c r="BE330" s="330"/>
      <c r="BF330" s="330"/>
      <c r="BI330" s="330"/>
      <c r="BS330" s="330"/>
      <c r="CC330" s="330"/>
      <c r="CM330" s="330"/>
      <c r="CW330" s="330"/>
      <c r="DG330" s="330"/>
      <c r="DQ330" s="330"/>
      <c r="EA330" s="330"/>
      <c r="EK330" s="330"/>
      <c r="EU330" s="330"/>
      <c r="FE330" s="330"/>
      <c r="FO330" s="330"/>
      <c r="FY330" s="330"/>
      <c r="GI330" s="330"/>
      <c r="GS330" s="330"/>
      <c r="HC330" s="330"/>
      <c r="HM330" s="330"/>
      <c r="HW330" s="330"/>
    </row>
    <row r="331" s="3" customFormat="true" x14ac:dyDescent="0.25">
      <c r="A331" s="330"/>
      <c r="K331" s="330"/>
      <c r="U331" s="330"/>
      <c r="AE331" s="330"/>
      <c r="AO331" s="330"/>
      <c r="AY331" s="330"/>
      <c r="AZ331" s="330"/>
      <c r="BA331" s="330"/>
      <c r="BB331" s="330"/>
      <c r="BC331" s="330"/>
      <c r="BD331" s="330"/>
      <c r="BE331" s="330"/>
      <c r="BF331" s="330"/>
      <c r="BI331" s="330"/>
      <c r="BS331" s="330"/>
      <c r="CC331" s="330"/>
      <c r="CM331" s="330"/>
      <c r="CW331" s="330"/>
      <c r="DG331" s="330"/>
      <c r="DQ331" s="330"/>
      <c r="EA331" s="330"/>
      <c r="EK331" s="330"/>
      <c r="EU331" s="330"/>
      <c r="FE331" s="330"/>
      <c r="FO331" s="330"/>
      <c r="FY331" s="330"/>
      <c r="GI331" s="330"/>
      <c r="GS331" s="330"/>
      <c r="HC331" s="330"/>
      <c r="HM331" s="330"/>
      <c r="HW331" s="330"/>
    </row>
    <row r="332" s="3" customFormat="true" x14ac:dyDescent="0.25">
      <c r="A332" s="330"/>
      <c r="K332" s="330"/>
      <c r="U332" s="330"/>
      <c r="AE332" s="330"/>
      <c r="AO332" s="330"/>
      <c r="AY332" s="330"/>
      <c r="AZ332" s="330"/>
      <c r="BA332" s="330"/>
      <c r="BB332" s="330"/>
      <c r="BC332" s="330"/>
      <c r="BD332" s="330"/>
      <c r="BE332" s="330"/>
      <c r="BF332" s="330"/>
      <c r="BI332" s="330"/>
      <c r="BS332" s="330"/>
      <c r="CC332" s="330"/>
      <c r="CM332" s="330"/>
      <c r="CW332" s="330"/>
      <c r="DG332" s="330"/>
      <c r="DQ332" s="330"/>
      <c r="EA332" s="330"/>
      <c r="EK332" s="330"/>
      <c r="EU332" s="330"/>
      <c r="FE332" s="330"/>
      <c r="FO332" s="330"/>
      <c r="FY332" s="330"/>
      <c r="GI332" s="330"/>
      <c r="GS332" s="330"/>
      <c r="HC332" s="330"/>
      <c r="HM332" s="330"/>
      <c r="HW332" s="330"/>
    </row>
    <row r="333" s="3" customFormat="true" x14ac:dyDescent="0.25">
      <c r="A333" s="330"/>
      <c r="K333" s="330"/>
      <c r="U333" s="330"/>
      <c r="AE333" s="330"/>
      <c r="AO333" s="330"/>
      <c r="AY333" s="330"/>
      <c r="AZ333" s="330"/>
      <c r="BA333" s="330"/>
      <c r="BB333" s="330"/>
      <c r="BC333" s="330"/>
      <c r="BD333" s="330"/>
      <c r="BE333" s="330"/>
      <c r="BF333" s="330"/>
      <c r="BI333" s="330"/>
      <c r="BS333" s="330"/>
      <c r="CC333" s="330"/>
      <c r="CM333" s="330"/>
      <c r="CW333" s="330"/>
      <c r="DG333" s="330"/>
      <c r="DQ333" s="330"/>
      <c r="EA333" s="330"/>
      <c r="EK333" s="330"/>
      <c r="EU333" s="330"/>
      <c r="FE333" s="330"/>
      <c r="FO333" s="330"/>
      <c r="FY333" s="330"/>
      <c r="GI333" s="330"/>
      <c r="GS333" s="330"/>
      <c r="HC333" s="330"/>
      <c r="HM333" s="330"/>
      <c r="HW333" s="330"/>
    </row>
    <row r="334" s="3" customFormat="true" x14ac:dyDescent="0.25">
      <c r="A334" s="330"/>
      <c r="K334" s="330"/>
      <c r="U334" s="330"/>
      <c r="AE334" s="330"/>
      <c r="AO334" s="330"/>
      <c r="AY334" s="330"/>
      <c r="AZ334" s="330"/>
      <c r="BA334" s="330"/>
      <c r="BB334" s="330"/>
      <c r="BC334" s="330"/>
      <c r="BD334" s="330"/>
      <c r="BE334" s="330"/>
      <c r="BF334" s="330"/>
      <c r="BI334" s="330"/>
      <c r="BS334" s="330"/>
      <c r="CC334" s="330"/>
      <c r="CM334" s="330"/>
      <c r="CW334" s="330"/>
      <c r="DG334" s="330"/>
      <c r="DQ334" s="330"/>
      <c r="EA334" s="330"/>
      <c r="EK334" s="330"/>
      <c r="EU334" s="330"/>
      <c r="FE334" s="330"/>
      <c r="FO334" s="330"/>
      <c r="FY334" s="330"/>
      <c r="GI334" s="330"/>
      <c r="GS334" s="330"/>
      <c r="HC334" s="330"/>
      <c r="HM334" s="330"/>
      <c r="HW334" s="330"/>
    </row>
    <row r="335" s="3" customFormat="true" x14ac:dyDescent="0.25">
      <c r="A335" s="330"/>
      <c r="K335" s="330"/>
      <c r="U335" s="330"/>
      <c r="AE335" s="330"/>
      <c r="AO335" s="330"/>
      <c r="AY335" s="330"/>
      <c r="AZ335" s="330"/>
      <c r="BA335" s="330"/>
      <c r="BB335" s="330"/>
      <c r="BC335" s="330"/>
      <c r="BD335" s="330"/>
      <c r="BE335" s="330"/>
      <c r="BF335" s="330"/>
      <c r="BI335" s="330"/>
      <c r="BS335" s="330"/>
      <c r="CC335" s="330"/>
      <c r="CM335" s="330"/>
      <c r="CW335" s="330"/>
      <c r="DG335" s="330"/>
      <c r="DQ335" s="330"/>
      <c r="EA335" s="330"/>
      <c r="EK335" s="330"/>
      <c r="EU335" s="330"/>
      <c r="FE335" s="330"/>
      <c r="FO335" s="330"/>
      <c r="FY335" s="330"/>
      <c r="GI335" s="330"/>
      <c r="GS335" s="330"/>
      <c r="HC335" s="330"/>
      <c r="HM335" s="330"/>
      <c r="HW335" s="330"/>
    </row>
    <row r="336" s="3" customFormat="true" x14ac:dyDescent="0.25">
      <c r="A336" s="330"/>
      <c r="K336" s="330"/>
      <c r="U336" s="330"/>
      <c r="AE336" s="330"/>
      <c r="AO336" s="330"/>
      <c r="AY336" s="330"/>
      <c r="AZ336" s="330"/>
      <c r="BA336" s="330"/>
      <c r="BB336" s="330"/>
      <c r="BC336" s="330"/>
      <c r="BD336" s="330"/>
      <c r="BE336" s="330"/>
      <c r="BF336" s="330"/>
      <c r="BI336" s="330"/>
      <c r="BS336" s="330"/>
      <c r="CC336" s="330"/>
      <c r="CM336" s="330"/>
      <c r="CW336" s="330"/>
      <c r="DG336" s="330"/>
      <c r="DQ336" s="330"/>
      <c r="EA336" s="330"/>
      <c r="EK336" s="330"/>
      <c r="EU336" s="330"/>
      <c r="FE336" s="330"/>
      <c r="FO336" s="330"/>
      <c r="FY336" s="330"/>
      <c r="GI336" s="330"/>
      <c r="GS336" s="330"/>
      <c r="HC336" s="330"/>
      <c r="HM336" s="330"/>
      <c r="HW336" s="330"/>
    </row>
    <row r="337" s="3" customFormat="true" x14ac:dyDescent="0.25">
      <c r="A337" s="330"/>
      <c r="K337" s="330"/>
      <c r="U337" s="330"/>
      <c r="AE337" s="330"/>
      <c r="AO337" s="330"/>
      <c r="AY337" s="330"/>
      <c r="AZ337" s="330"/>
      <c r="BA337" s="330"/>
      <c r="BB337" s="330"/>
      <c r="BC337" s="330"/>
      <c r="BD337" s="330"/>
      <c r="BE337" s="330"/>
      <c r="BF337" s="330"/>
      <c r="BI337" s="330"/>
      <c r="BS337" s="330"/>
      <c r="CC337" s="330"/>
      <c r="CM337" s="330"/>
      <c r="CW337" s="330"/>
      <c r="DG337" s="330"/>
      <c r="DQ337" s="330"/>
      <c r="EA337" s="330"/>
      <c r="EK337" s="330"/>
      <c r="EU337" s="330"/>
      <c r="FE337" s="330"/>
      <c r="FO337" s="330"/>
      <c r="FY337" s="330"/>
      <c r="GI337" s="330"/>
      <c r="GS337" s="330"/>
      <c r="HC337" s="330"/>
      <c r="HM337" s="330"/>
      <c r="HW337" s="330"/>
    </row>
    <row r="338" s="3" customFormat="true" x14ac:dyDescent="0.25">
      <c r="A338" s="330"/>
      <c r="K338" s="330"/>
      <c r="U338" s="330"/>
      <c r="AE338" s="330"/>
      <c r="AO338" s="330"/>
      <c r="AY338" s="330"/>
      <c r="AZ338" s="330"/>
      <c r="BA338" s="330"/>
      <c r="BB338" s="330"/>
      <c r="BC338" s="330"/>
      <c r="BD338" s="330"/>
      <c r="BE338" s="330"/>
      <c r="BF338" s="330"/>
      <c r="BI338" s="330"/>
      <c r="BS338" s="330"/>
      <c r="CC338" s="330"/>
      <c r="CM338" s="330"/>
      <c r="CW338" s="330"/>
      <c r="DG338" s="330"/>
      <c r="DQ338" s="330"/>
      <c r="EA338" s="330"/>
      <c r="EK338" s="330"/>
      <c r="EU338" s="330"/>
      <c r="FE338" s="330"/>
      <c r="FO338" s="330"/>
      <c r="FY338" s="330"/>
      <c r="GI338" s="330"/>
      <c r="GS338" s="330"/>
      <c r="HC338" s="330"/>
      <c r="HM338" s="330"/>
      <c r="HW338" s="330"/>
    </row>
    <row r="339" s="3" customFormat="true" x14ac:dyDescent="0.25">
      <c r="A339" s="330"/>
      <c r="K339" s="330"/>
      <c r="U339" s="330"/>
      <c r="AE339" s="330"/>
      <c r="AO339" s="330"/>
      <c r="AY339" s="330"/>
      <c r="AZ339" s="330"/>
      <c r="BA339" s="330"/>
      <c r="BB339" s="330"/>
      <c r="BC339" s="330"/>
      <c r="BD339" s="330"/>
      <c r="BE339" s="330"/>
      <c r="BF339" s="330"/>
      <c r="BI339" s="330"/>
      <c r="BS339" s="330"/>
      <c r="CC339" s="330"/>
      <c r="CM339" s="330"/>
      <c r="CW339" s="330"/>
      <c r="DG339" s="330"/>
      <c r="DQ339" s="330"/>
      <c r="EA339" s="330"/>
      <c r="EK339" s="330"/>
      <c r="EU339" s="330"/>
      <c r="FE339" s="330"/>
      <c r="FO339" s="330"/>
      <c r="FY339" s="330"/>
      <c r="GI339" s="330"/>
      <c r="GS339" s="330"/>
      <c r="HC339" s="330"/>
      <c r="HM339" s="330"/>
      <c r="HW339" s="330"/>
    </row>
    <row r="340" s="3" customFormat="true" x14ac:dyDescent="0.25">
      <c r="A340" s="330"/>
      <c r="K340" s="330"/>
      <c r="U340" s="330"/>
      <c r="AE340" s="330"/>
      <c r="AO340" s="330"/>
      <c r="AY340" s="330"/>
      <c r="AZ340" s="330"/>
      <c r="BA340" s="330"/>
      <c r="BB340" s="330"/>
      <c r="BC340" s="330"/>
      <c r="BD340" s="330"/>
      <c r="BE340" s="330"/>
      <c r="BF340" s="330"/>
      <c r="BI340" s="330"/>
      <c r="BS340" s="330"/>
      <c r="CC340" s="330"/>
      <c r="CM340" s="330"/>
      <c r="CW340" s="330"/>
      <c r="DG340" s="330"/>
      <c r="DQ340" s="330"/>
      <c r="EA340" s="330"/>
      <c r="EK340" s="330"/>
      <c r="EU340" s="330"/>
      <c r="FE340" s="330"/>
      <c r="FO340" s="330"/>
      <c r="FY340" s="330"/>
      <c r="GI340" s="330"/>
      <c r="GS340" s="330"/>
      <c r="HC340" s="330"/>
      <c r="HM340" s="330"/>
      <c r="HW340" s="330"/>
    </row>
    <row r="341" s="3" customFormat="true" x14ac:dyDescent="0.25">
      <c r="A341" s="330"/>
      <c r="K341" s="330"/>
      <c r="U341" s="330"/>
      <c r="AE341" s="330"/>
      <c r="AO341" s="330"/>
      <c r="AY341" s="330"/>
      <c r="AZ341" s="330"/>
      <c r="BA341" s="330"/>
      <c r="BB341" s="330"/>
      <c r="BC341" s="330"/>
      <c r="BD341" s="330"/>
      <c r="BE341" s="330"/>
      <c r="BF341" s="330"/>
      <c r="BI341" s="330"/>
      <c r="BS341" s="330"/>
      <c r="CC341" s="330"/>
      <c r="CM341" s="330"/>
      <c r="CW341" s="330"/>
      <c r="DG341" s="330"/>
      <c r="DQ341" s="330"/>
      <c r="EA341" s="330"/>
      <c r="EK341" s="330"/>
      <c r="EU341" s="330"/>
      <c r="FE341" s="330"/>
      <c r="FO341" s="330"/>
      <c r="FY341" s="330"/>
      <c r="GI341" s="330"/>
      <c r="GS341" s="330"/>
      <c r="HC341" s="330"/>
      <c r="HM341" s="330"/>
      <c r="HW341" s="330"/>
    </row>
    <row r="342" s="3" customFormat="true" x14ac:dyDescent="0.25">
      <c r="A342" s="330"/>
      <c r="K342" s="330"/>
      <c r="U342" s="330"/>
      <c r="AE342" s="330"/>
      <c r="AO342" s="330"/>
      <c r="AY342" s="330"/>
      <c r="AZ342" s="330"/>
      <c r="BA342" s="330"/>
      <c r="BB342" s="330"/>
      <c r="BC342" s="330"/>
      <c r="BD342" s="330"/>
      <c r="BE342" s="330"/>
      <c r="BF342" s="330"/>
      <c r="BI342" s="330"/>
      <c r="BS342" s="330"/>
      <c r="CC342" s="330"/>
      <c r="CM342" s="330"/>
      <c r="CW342" s="330"/>
      <c r="DG342" s="330"/>
      <c r="DQ342" s="330"/>
      <c r="EA342" s="330"/>
      <c r="EK342" s="330"/>
      <c r="EU342" s="330"/>
      <c r="FE342" s="330"/>
      <c r="FO342" s="330"/>
      <c r="FY342" s="330"/>
      <c r="GI342" s="330"/>
      <c r="GS342" s="330"/>
      <c r="HC342" s="330"/>
      <c r="HM342" s="330"/>
      <c r="HW342" s="330"/>
    </row>
    <row r="343" s="3" customFormat="true" x14ac:dyDescent="0.25">
      <c r="A343" s="330"/>
      <c r="K343" s="330"/>
      <c r="U343" s="330"/>
      <c r="AE343" s="330"/>
      <c r="AO343" s="330"/>
      <c r="AY343" s="330"/>
      <c r="AZ343" s="330"/>
      <c r="BA343" s="330"/>
      <c r="BB343" s="330"/>
      <c r="BC343" s="330"/>
      <c r="BD343" s="330"/>
      <c r="BE343" s="330"/>
      <c r="BF343" s="330"/>
      <c r="BI343" s="330"/>
      <c r="BS343" s="330"/>
      <c r="CC343" s="330"/>
      <c r="CM343" s="330"/>
      <c r="CW343" s="330"/>
      <c r="DG343" s="330"/>
      <c r="DQ343" s="330"/>
      <c r="EA343" s="330"/>
      <c r="EK343" s="330"/>
      <c r="EU343" s="330"/>
      <c r="FE343" s="330"/>
      <c r="FO343" s="330"/>
      <c r="FY343" s="330"/>
      <c r="GI343" s="330"/>
      <c r="GS343" s="330"/>
      <c r="HC343" s="330"/>
      <c r="HM343" s="330"/>
      <c r="HW343" s="330"/>
    </row>
    <row r="344" s="3" customFormat="true" x14ac:dyDescent="0.25">
      <c r="A344" s="330"/>
      <c r="K344" s="330"/>
      <c r="U344" s="330"/>
      <c r="AE344" s="330"/>
      <c r="AO344" s="330"/>
      <c r="AY344" s="330"/>
      <c r="AZ344" s="330"/>
      <c r="BA344" s="330"/>
      <c r="BB344" s="330"/>
      <c r="BC344" s="330"/>
      <c r="BD344" s="330"/>
      <c r="BE344" s="330"/>
      <c r="BF344" s="330"/>
      <c r="BI344" s="330"/>
      <c r="BS344" s="330"/>
      <c r="CC344" s="330"/>
      <c r="CM344" s="330"/>
      <c r="CW344" s="330"/>
      <c r="DG344" s="330"/>
      <c r="DQ344" s="330"/>
      <c r="EA344" s="330"/>
      <c r="EK344" s="330"/>
      <c r="EU344" s="330"/>
      <c r="FE344" s="330"/>
      <c r="FO344" s="330"/>
      <c r="FY344" s="330"/>
      <c r="GI344" s="330"/>
      <c r="GS344" s="330"/>
      <c r="HC344" s="330"/>
      <c r="HM344" s="330"/>
      <c r="HW344" s="330"/>
    </row>
    <row r="345" s="3" customFormat="true" x14ac:dyDescent="0.25">
      <c r="A345" s="330"/>
      <c r="K345" s="330"/>
      <c r="U345" s="330"/>
      <c r="AE345" s="330"/>
      <c r="AO345" s="330"/>
      <c r="AY345" s="330"/>
      <c r="AZ345" s="330"/>
      <c r="BA345" s="330"/>
      <c r="BB345" s="330"/>
      <c r="BC345" s="330"/>
      <c r="BD345" s="330"/>
      <c r="BE345" s="330"/>
      <c r="BF345" s="330"/>
      <c r="BI345" s="330"/>
      <c r="BS345" s="330"/>
      <c r="CC345" s="330"/>
      <c r="CM345" s="330"/>
      <c r="CW345" s="330"/>
      <c r="DG345" s="330"/>
      <c r="DQ345" s="330"/>
      <c r="EA345" s="330"/>
      <c r="EK345" s="330"/>
      <c r="EU345" s="330"/>
      <c r="FE345" s="330"/>
      <c r="FO345" s="330"/>
      <c r="FY345" s="330"/>
      <c r="GI345" s="330"/>
      <c r="GS345" s="330"/>
      <c r="HC345" s="330"/>
      <c r="HM345" s="330"/>
      <c r="HW345" s="330"/>
    </row>
    <row r="346" s="3" customFormat="true" x14ac:dyDescent="0.25">
      <c r="A346" s="330"/>
      <c r="K346" s="330"/>
      <c r="U346" s="330"/>
      <c r="AE346" s="330"/>
      <c r="AO346" s="330"/>
      <c r="AY346" s="330"/>
      <c r="AZ346" s="330"/>
      <c r="BA346" s="330"/>
      <c r="BB346" s="330"/>
      <c r="BC346" s="330"/>
      <c r="BD346" s="330"/>
      <c r="BE346" s="330"/>
      <c r="BF346" s="330"/>
      <c r="BI346" s="330"/>
      <c r="BS346" s="330"/>
      <c r="CC346" s="330"/>
      <c r="CM346" s="330"/>
      <c r="CW346" s="330"/>
      <c r="DG346" s="330"/>
      <c r="DQ346" s="330"/>
      <c r="EA346" s="330"/>
      <c r="EK346" s="330"/>
      <c r="EU346" s="330"/>
      <c r="FE346" s="330"/>
      <c r="FO346" s="330"/>
      <c r="FY346" s="330"/>
      <c r="GI346" s="330"/>
      <c r="GS346" s="330"/>
      <c r="HC346" s="330"/>
      <c r="HM346" s="330"/>
      <c r="HW346" s="330"/>
    </row>
    <row r="347" s="3" customFormat="true" x14ac:dyDescent="0.25">
      <c r="A347" s="330"/>
      <c r="K347" s="330"/>
      <c r="U347" s="330"/>
      <c r="AE347" s="330"/>
      <c r="AO347" s="330"/>
      <c r="AY347" s="330"/>
      <c r="AZ347" s="330"/>
      <c r="BA347" s="330"/>
      <c r="BB347" s="330"/>
      <c r="BC347" s="330"/>
      <c r="BD347" s="330"/>
      <c r="BE347" s="330"/>
      <c r="BF347" s="330"/>
      <c r="BI347" s="330"/>
      <c r="BS347" s="330"/>
      <c r="CC347" s="330"/>
      <c r="CM347" s="330"/>
      <c r="CW347" s="330"/>
      <c r="DG347" s="330"/>
      <c r="DQ347" s="330"/>
      <c r="EA347" s="330"/>
      <c r="EK347" s="330"/>
      <c r="EU347" s="330"/>
      <c r="FE347" s="330"/>
      <c r="FO347" s="330"/>
      <c r="FY347" s="330"/>
      <c r="GI347" s="330"/>
      <c r="GS347" s="330"/>
      <c r="HC347" s="330"/>
      <c r="HM347" s="330"/>
      <c r="HW347" s="330"/>
    </row>
    <row r="348" s="3" customFormat="true" x14ac:dyDescent="0.25">
      <c r="A348" s="330"/>
      <c r="K348" s="330"/>
      <c r="U348" s="330"/>
      <c r="AE348" s="330"/>
      <c r="AO348" s="330"/>
      <c r="AY348" s="330"/>
      <c r="AZ348" s="330"/>
      <c r="BA348" s="330"/>
      <c r="BB348" s="330"/>
      <c r="BC348" s="330"/>
      <c r="BD348" s="330"/>
      <c r="BE348" s="330"/>
      <c r="BF348" s="330"/>
      <c r="BI348" s="330"/>
      <c r="BS348" s="330"/>
      <c r="CC348" s="330"/>
      <c r="CM348" s="330"/>
      <c r="CW348" s="330"/>
      <c r="DG348" s="330"/>
      <c r="DQ348" s="330"/>
      <c r="EA348" s="330"/>
      <c r="EK348" s="330"/>
      <c r="EU348" s="330"/>
      <c r="FE348" s="330"/>
      <c r="FO348" s="330"/>
      <c r="FY348" s="330"/>
      <c r="GI348" s="330"/>
      <c r="GS348" s="330"/>
      <c r="HC348" s="330"/>
      <c r="HM348" s="330"/>
      <c r="HW348" s="330"/>
    </row>
    <row r="349" s="3" customFormat="true" x14ac:dyDescent="0.25">
      <c r="A349" s="330"/>
      <c r="K349" s="330"/>
      <c r="U349" s="330"/>
      <c r="AE349" s="330"/>
      <c r="AO349" s="330"/>
      <c r="AY349" s="330"/>
      <c r="AZ349" s="330"/>
      <c r="BA349" s="330"/>
      <c r="BB349" s="330"/>
      <c r="BC349" s="330"/>
      <c r="BD349" s="330"/>
      <c r="BE349" s="330"/>
      <c r="BF349" s="330"/>
      <c r="BI349" s="330"/>
      <c r="BS349" s="330"/>
      <c r="CC349" s="330"/>
      <c r="CM349" s="330"/>
      <c r="CW349" s="330"/>
      <c r="DG349" s="330"/>
      <c r="DQ349" s="330"/>
      <c r="EA349" s="330"/>
      <c r="EK349" s="330"/>
      <c r="EU349" s="330"/>
      <c r="FE349" s="330"/>
      <c r="FO349" s="330"/>
      <c r="FY349" s="330"/>
      <c r="GI349" s="330"/>
      <c r="GS349" s="330"/>
      <c r="HC349" s="330"/>
      <c r="HM349" s="330"/>
      <c r="HW349" s="330"/>
    </row>
    <row r="350" s="3" customFormat="true" x14ac:dyDescent="0.25">
      <c r="A350" s="330"/>
      <c r="K350" s="330"/>
      <c r="U350" s="330"/>
      <c r="AE350" s="330"/>
      <c r="AO350" s="330"/>
      <c r="AY350" s="330"/>
      <c r="AZ350" s="330"/>
      <c r="BA350" s="330"/>
      <c r="BB350" s="330"/>
      <c r="BC350" s="330"/>
      <c r="BD350" s="330"/>
      <c r="BE350" s="330"/>
      <c r="BF350" s="330"/>
      <c r="BI350" s="330"/>
      <c r="BS350" s="330"/>
      <c r="CC350" s="330"/>
      <c r="CM350" s="330"/>
      <c r="CW350" s="330"/>
      <c r="DG350" s="330"/>
      <c r="DQ350" s="330"/>
      <c r="EA350" s="330"/>
      <c r="EK350" s="330"/>
      <c r="EU350" s="330"/>
      <c r="FE350" s="330"/>
      <c r="FO350" s="330"/>
      <c r="FY350" s="330"/>
      <c r="GI350" s="330"/>
      <c r="GS350" s="330"/>
      <c r="HC350" s="330"/>
      <c r="HM350" s="330"/>
      <c r="HW350" s="330"/>
    </row>
    <row r="351" s="3" customFormat="true" x14ac:dyDescent="0.25">
      <c r="A351" s="330"/>
      <c r="K351" s="330"/>
      <c r="U351" s="330"/>
      <c r="AE351" s="330"/>
      <c r="AO351" s="330"/>
      <c r="AY351" s="330"/>
      <c r="AZ351" s="330"/>
      <c r="BA351" s="330"/>
      <c r="BB351" s="330"/>
      <c r="BC351" s="330"/>
      <c r="BD351" s="330"/>
      <c r="BE351" s="330"/>
      <c r="BF351" s="330"/>
      <c r="BI351" s="330"/>
      <c r="BS351" s="330"/>
      <c r="CC351" s="330"/>
      <c r="CM351" s="330"/>
      <c r="CW351" s="330"/>
      <c r="DG351" s="330"/>
      <c r="DQ351" s="330"/>
      <c r="EA351" s="330"/>
      <c r="EK351" s="330"/>
      <c r="EU351" s="330"/>
      <c r="FE351" s="330"/>
      <c r="FO351" s="330"/>
      <c r="FY351" s="330"/>
      <c r="GI351" s="330"/>
      <c r="GS351" s="330"/>
      <c r="HC351" s="330"/>
      <c r="HM351" s="330"/>
      <c r="HW351" s="330"/>
    </row>
    <row r="352" s="3" customFormat="true" x14ac:dyDescent="0.25">
      <c r="A352" s="330"/>
      <c r="K352" s="330"/>
      <c r="U352" s="330"/>
      <c r="AE352" s="330"/>
      <c r="AO352" s="330"/>
      <c r="AY352" s="330"/>
      <c r="AZ352" s="330"/>
      <c r="BA352" s="330"/>
      <c r="BB352" s="330"/>
      <c r="BC352" s="330"/>
      <c r="BD352" s="330"/>
      <c r="BE352" s="330"/>
      <c r="BF352" s="330"/>
      <c r="BI352" s="330"/>
      <c r="BS352" s="330"/>
      <c r="CC352" s="330"/>
      <c r="CM352" s="330"/>
      <c r="CW352" s="330"/>
      <c r="DG352" s="330"/>
      <c r="DQ352" s="330"/>
      <c r="EA352" s="330"/>
      <c r="EK352" s="330"/>
      <c r="EU352" s="330"/>
      <c r="FE352" s="330"/>
      <c r="FO352" s="330"/>
      <c r="FY352" s="330"/>
      <c r="GI352" s="330"/>
      <c r="GS352" s="330"/>
      <c r="HC352" s="330"/>
      <c r="HM352" s="330"/>
      <c r="HW352" s="330"/>
    </row>
    <row r="353" s="3" customFormat="true" x14ac:dyDescent="0.25">
      <c r="A353" s="330"/>
      <c r="K353" s="330"/>
      <c r="U353" s="330"/>
      <c r="AE353" s="330"/>
      <c r="AO353" s="330"/>
      <c r="AY353" s="330"/>
      <c r="AZ353" s="330"/>
      <c r="BA353" s="330"/>
      <c r="BB353" s="330"/>
      <c r="BC353" s="330"/>
      <c r="BD353" s="330"/>
      <c r="BE353" s="330"/>
      <c r="BF353" s="330"/>
      <c r="BI353" s="330"/>
      <c r="BS353" s="330"/>
      <c r="CC353" s="330"/>
      <c r="CM353" s="330"/>
      <c r="CW353" s="330"/>
      <c r="DG353" s="330"/>
      <c r="DQ353" s="330"/>
      <c r="EA353" s="330"/>
      <c r="EK353" s="330"/>
      <c r="EU353" s="330"/>
      <c r="FE353" s="330"/>
      <c r="FO353" s="330"/>
      <c r="FY353" s="330"/>
      <c r="GI353" s="330"/>
      <c r="GS353" s="330"/>
      <c r="HC353" s="330"/>
      <c r="HM353" s="330"/>
      <c r="HW353" s="330"/>
    </row>
    <row r="354" s="3" customFormat="true" x14ac:dyDescent="0.25">
      <c r="A354" s="330"/>
      <c r="K354" s="330"/>
      <c r="U354" s="330"/>
      <c r="AE354" s="330"/>
      <c r="AO354" s="330"/>
      <c r="AY354" s="330"/>
      <c r="AZ354" s="330"/>
      <c r="BA354" s="330"/>
      <c r="BB354" s="330"/>
      <c r="BC354" s="330"/>
      <c r="BD354" s="330"/>
      <c r="BE354" s="330"/>
      <c r="BF354" s="330"/>
      <c r="BI354" s="330"/>
      <c r="BS354" s="330"/>
      <c r="CC354" s="330"/>
      <c r="CM354" s="330"/>
      <c r="CW354" s="330"/>
      <c r="DG354" s="330"/>
      <c r="DQ354" s="330"/>
      <c r="EA354" s="330"/>
      <c r="EK354" s="330"/>
      <c r="EU354" s="330"/>
      <c r="FE354" s="330"/>
      <c r="FO354" s="330"/>
      <c r="FY354" s="330"/>
      <c r="GI354" s="330"/>
      <c r="GS354" s="330"/>
      <c r="HC354" s="330"/>
      <c r="HM354" s="330"/>
      <c r="HW354" s="330"/>
    </row>
    <row r="355" s="3" customFormat="true" x14ac:dyDescent="0.25">
      <c r="A355" s="330"/>
      <c r="K355" s="330"/>
      <c r="U355" s="330"/>
      <c r="AE355" s="330"/>
      <c r="AO355" s="330"/>
      <c r="AY355" s="330"/>
      <c r="AZ355" s="330"/>
      <c r="BA355" s="330"/>
      <c r="BB355" s="330"/>
      <c r="BC355" s="330"/>
      <c r="BD355" s="330"/>
      <c r="BE355" s="330"/>
      <c r="BF355" s="330"/>
      <c r="BI355" s="330"/>
      <c r="BS355" s="330"/>
      <c r="CC355" s="330"/>
      <c r="CM355" s="330"/>
      <c r="CW355" s="330"/>
      <c r="DG355" s="330"/>
      <c r="DQ355" s="330"/>
      <c r="EA355" s="330"/>
      <c r="EK355" s="330"/>
      <c r="EU355" s="330"/>
      <c r="FE355" s="330"/>
      <c r="FO355" s="330"/>
      <c r="FY355" s="330"/>
      <c r="GI355" s="330"/>
      <c r="GS355" s="330"/>
      <c r="HC355" s="330"/>
      <c r="HM355" s="330"/>
      <c r="HW355" s="330"/>
    </row>
    <row r="356" s="3" customFormat="true" x14ac:dyDescent="0.25">
      <c r="A356" s="330"/>
      <c r="K356" s="330"/>
      <c r="U356" s="330"/>
      <c r="AE356" s="330"/>
      <c r="AO356" s="330"/>
      <c r="AY356" s="330"/>
      <c r="AZ356" s="330"/>
      <c r="BA356" s="330"/>
      <c r="BB356" s="330"/>
      <c r="BC356" s="330"/>
      <c r="BD356" s="330"/>
      <c r="BE356" s="330"/>
      <c r="BF356" s="330"/>
      <c r="BI356" s="330"/>
      <c r="BS356" s="330"/>
      <c r="CC356" s="330"/>
      <c r="CM356" s="330"/>
      <c r="CW356" s="330"/>
      <c r="DG356" s="330"/>
      <c r="DQ356" s="330"/>
      <c r="EA356" s="330"/>
      <c r="EK356" s="330"/>
      <c r="EU356" s="330"/>
      <c r="FE356" s="330"/>
      <c r="FO356" s="330"/>
      <c r="FY356" s="330"/>
      <c r="GI356" s="330"/>
      <c r="GS356" s="330"/>
      <c r="HC356" s="330"/>
      <c r="HM356" s="330"/>
      <c r="HW356" s="330"/>
    </row>
    <row r="357" s="3" customFormat="true" x14ac:dyDescent="0.25">
      <c r="A357" s="330"/>
      <c r="K357" s="330"/>
      <c r="U357" s="330"/>
      <c r="AE357" s="330"/>
      <c r="AO357" s="330"/>
      <c r="AY357" s="330"/>
      <c r="AZ357" s="330"/>
      <c r="BA357" s="330"/>
      <c r="BB357" s="330"/>
      <c r="BC357" s="330"/>
      <c r="BD357" s="330"/>
      <c r="BE357" s="330"/>
      <c r="BF357" s="330"/>
      <c r="BI357" s="330"/>
      <c r="BS357" s="330"/>
      <c r="CC357" s="330"/>
      <c r="CM357" s="330"/>
      <c r="CW357" s="330"/>
      <c r="DG357" s="330"/>
      <c r="DQ357" s="330"/>
      <c r="EA357" s="330"/>
      <c r="EK357" s="330"/>
      <c r="EU357" s="330"/>
      <c r="FE357" s="330"/>
      <c r="FO357" s="330"/>
      <c r="FY357" s="330"/>
      <c r="GI357" s="330"/>
      <c r="GS357" s="330"/>
      <c r="HC357" s="330"/>
      <c r="HM357" s="330"/>
      <c r="HW357" s="330"/>
    </row>
    <row r="358" s="3" customFormat="true" x14ac:dyDescent="0.25">
      <c r="A358" s="330"/>
      <c r="K358" s="330"/>
      <c r="U358" s="330"/>
      <c r="AE358" s="330"/>
      <c r="AO358" s="330"/>
      <c r="AY358" s="330"/>
      <c r="AZ358" s="330"/>
      <c r="BA358" s="330"/>
      <c r="BB358" s="330"/>
      <c r="BC358" s="330"/>
      <c r="BD358" s="330"/>
      <c r="BE358" s="330"/>
      <c r="BF358" s="330"/>
      <c r="BI358" s="330"/>
      <c r="BS358" s="330"/>
      <c r="CC358" s="330"/>
      <c r="CM358" s="330"/>
      <c r="CW358" s="330"/>
      <c r="DG358" s="330"/>
      <c r="DQ358" s="330"/>
      <c r="EA358" s="330"/>
      <c r="EK358" s="330"/>
      <c r="EU358" s="330"/>
      <c r="FE358" s="330"/>
      <c r="FO358" s="330"/>
      <c r="FY358" s="330"/>
      <c r="GI358" s="330"/>
      <c r="GS358" s="330"/>
      <c r="HC358" s="330"/>
      <c r="HM358" s="330"/>
      <c r="HW358" s="330"/>
    </row>
    <row r="359" s="3" customFormat="true" x14ac:dyDescent="0.25">
      <c r="A359" s="330"/>
      <c r="K359" s="330"/>
      <c r="U359" s="330"/>
      <c r="AE359" s="330"/>
      <c r="AO359" s="330"/>
      <c r="AY359" s="330"/>
      <c r="AZ359" s="330"/>
      <c r="BA359" s="330"/>
      <c r="BB359" s="330"/>
      <c r="BC359" s="330"/>
      <c r="BD359" s="330"/>
      <c r="BE359" s="330"/>
      <c r="BF359" s="330"/>
      <c r="BI359" s="330"/>
      <c r="BS359" s="330"/>
      <c r="CC359" s="330"/>
      <c r="CM359" s="330"/>
      <c r="CW359" s="330"/>
      <c r="DG359" s="330"/>
      <c r="DQ359" s="330"/>
      <c r="EA359" s="330"/>
      <c r="EK359" s="330"/>
      <c r="EU359" s="330"/>
      <c r="FE359" s="330"/>
      <c r="FO359" s="330"/>
      <c r="FY359" s="330"/>
      <c r="GI359" s="330"/>
      <c r="GS359" s="330"/>
      <c r="HC359" s="330"/>
      <c r="HM359" s="330"/>
      <c r="HW359" s="330"/>
    </row>
    <row r="360" s="3" customFormat="true" x14ac:dyDescent="0.25">
      <c r="A360" s="330"/>
      <c r="K360" s="330"/>
      <c r="U360" s="330"/>
      <c r="AE360" s="330"/>
      <c r="AO360" s="330"/>
      <c r="AY360" s="330"/>
      <c r="AZ360" s="330"/>
      <c r="BA360" s="330"/>
      <c r="BB360" s="330"/>
      <c r="BC360" s="330"/>
      <c r="BD360" s="330"/>
      <c r="BE360" s="330"/>
      <c r="BF360" s="330"/>
      <c r="BI360" s="330"/>
      <c r="BS360" s="330"/>
      <c r="CC360" s="330"/>
      <c r="CM360" s="330"/>
      <c r="CW360" s="330"/>
      <c r="DG360" s="330"/>
      <c r="DQ360" s="330"/>
      <c r="EA360" s="330"/>
      <c r="EK360" s="330"/>
      <c r="EU360" s="330"/>
      <c r="FE360" s="330"/>
      <c r="FO360" s="330"/>
      <c r="FY360" s="330"/>
      <c r="GI360" s="330"/>
      <c r="GS360" s="330"/>
      <c r="HC360" s="330"/>
      <c r="HM360" s="330"/>
      <c r="HW360" s="330"/>
    </row>
    <row r="361" s="3" customFormat="true" x14ac:dyDescent="0.25">
      <c r="A361" s="330"/>
      <c r="K361" s="330"/>
      <c r="U361" s="330"/>
      <c r="AE361" s="330"/>
      <c r="AO361" s="330"/>
      <c r="AY361" s="330"/>
      <c r="AZ361" s="330"/>
      <c r="BA361" s="330"/>
      <c r="BB361" s="330"/>
      <c r="BC361" s="330"/>
      <c r="BD361" s="330"/>
      <c r="BE361" s="330"/>
      <c r="BF361" s="330"/>
      <c r="BI361" s="330"/>
      <c r="BS361" s="330"/>
      <c r="CC361" s="330"/>
      <c r="CM361" s="330"/>
      <c r="CW361" s="330"/>
      <c r="DG361" s="330"/>
      <c r="DQ361" s="330"/>
      <c r="EA361" s="330"/>
      <c r="EK361" s="330"/>
      <c r="EU361" s="330"/>
      <c r="FE361" s="330"/>
      <c r="FO361" s="330"/>
      <c r="FY361" s="330"/>
      <c r="GI361" s="330"/>
      <c r="GS361" s="330"/>
      <c r="HC361" s="330"/>
      <c r="HM361" s="330"/>
      <c r="HW361" s="330"/>
    </row>
    <row r="362" s="3" customFormat="true" x14ac:dyDescent="0.25">
      <c r="A362" s="330"/>
      <c r="K362" s="330"/>
      <c r="U362" s="330"/>
      <c r="AE362" s="330"/>
      <c r="AO362" s="330"/>
      <c r="AY362" s="330"/>
      <c r="AZ362" s="330"/>
      <c r="BA362" s="330"/>
      <c r="BB362" s="330"/>
      <c r="BC362" s="330"/>
      <c r="BD362" s="330"/>
      <c r="BE362" s="330"/>
      <c r="BF362" s="330"/>
      <c r="BI362" s="330"/>
      <c r="BS362" s="330"/>
      <c r="CC362" s="330"/>
      <c r="CM362" s="330"/>
      <c r="CW362" s="330"/>
      <c r="DG362" s="330"/>
      <c r="DQ362" s="330"/>
      <c r="EA362" s="330"/>
      <c r="EK362" s="330"/>
      <c r="EU362" s="330"/>
      <c r="FE362" s="330"/>
      <c r="FO362" s="330"/>
      <c r="FY362" s="330"/>
      <c r="GI362" s="330"/>
      <c r="GS362" s="330"/>
      <c r="HC362" s="330"/>
      <c r="HM362" s="330"/>
      <c r="HW362" s="330"/>
    </row>
    <row r="363" s="3" customFormat="true" x14ac:dyDescent="0.25">
      <c r="A363" s="330"/>
      <c r="K363" s="330"/>
      <c r="U363" s="330"/>
      <c r="AE363" s="330"/>
      <c r="AO363" s="330"/>
      <c r="AY363" s="330"/>
      <c r="AZ363" s="330"/>
      <c r="BA363" s="330"/>
      <c r="BB363" s="330"/>
      <c r="BC363" s="330"/>
      <c r="BD363" s="330"/>
      <c r="BE363" s="330"/>
      <c r="BF363" s="330"/>
      <c r="BI363" s="330"/>
      <c r="BS363" s="330"/>
      <c r="CC363" s="330"/>
      <c r="CM363" s="330"/>
      <c r="CW363" s="330"/>
      <c r="DG363" s="330"/>
      <c r="DQ363" s="330"/>
      <c r="EA363" s="330"/>
      <c r="EK363" s="330"/>
      <c r="EU363" s="330"/>
      <c r="FE363" s="330"/>
      <c r="FO363" s="330"/>
      <c r="FY363" s="330"/>
      <c r="GI363" s="330"/>
      <c r="GS363" s="330"/>
      <c r="HC363" s="330"/>
      <c r="HM363" s="330"/>
      <c r="HW363" s="330"/>
    </row>
    <row r="364" s="3" customFormat="true" x14ac:dyDescent="0.25">
      <c r="A364" s="330"/>
      <c r="K364" s="330"/>
      <c r="U364" s="330"/>
      <c r="AE364" s="330"/>
      <c r="AO364" s="330"/>
      <c r="AY364" s="330"/>
      <c r="AZ364" s="330"/>
      <c r="BA364" s="330"/>
      <c r="BB364" s="330"/>
      <c r="BC364" s="330"/>
      <c r="BD364" s="330"/>
      <c r="BE364" s="330"/>
      <c r="BF364" s="330"/>
      <c r="BI364" s="330"/>
      <c r="BS364" s="330"/>
      <c r="CC364" s="330"/>
      <c r="CM364" s="330"/>
      <c r="CW364" s="330"/>
      <c r="DG364" s="330"/>
      <c r="DQ364" s="330"/>
      <c r="EA364" s="330"/>
      <c r="EK364" s="330"/>
      <c r="EU364" s="330"/>
      <c r="FE364" s="330"/>
      <c r="FO364" s="330"/>
      <c r="FY364" s="330"/>
      <c r="GI364" s="330"/>
      <c r="GS364" s="330"/>
      <c r="HC364" s="330"/>
      <c r="HM364" s="330"/>
      <c r="HW364" s="330"/>
    </row>
    <row r="365" s="3" customFormat="true" x14ac:dyDescent="0.25">
      <c r="A365" s="330"/>
      <c r="K365" s="330"/>
      <c r="U365" s="330"/>
      <c r="AE365" s="330"/>
      <c r="AO365" s="330"/>
      <c r="AY365" s="330"/>
      <c r="AZ365" s="330"/>
      <c r="BA365" s="330"/>
      <c r="BB365" s="330"/>
      <c r="BC365" s="330"/>
      <c r="BD365" s="330"/>
      <c r="BE365" s="330"/>
      <c r="BF365" s="330"/>
      <c r="BI365" s="330"/>
      <c r="BS365" s="330"/>
      <c r="CC365" s="330"/>
      <c r="CM365" s="330"/>
      <c r="CW365" s="330"/>
      <c r="DG365" s="330"/>
      <c r="DQ365" s="330"/>
      <c r="EA365" s="330"/>
      <c r="EK365" s="330"/>
      <c r="EU365" s="330"/>
      <c r="FE365" s="330"/>
      <c r="FO365" s="330"/>
      <c r="FY365" s="330"/>
      <c r="GI365" s="330"/>
      <c r="GS365" s="330"/>
      <c r="HC365" s="330"/>
      <c r="HM365" s="330"/>
      <c r="HW365" s="330"/>
    </row>
    <row r="366" s="3" customFormat="true" x14ac:dyDescent="0.25">
      <c r="A366" s="330"/>
      <c r="K366" s="330"/>
      <c r="U366" s="330"/>
      <c r="AE366" s="330"/>
      <c r="AO366" s="330"/>
      <c r="AY366" s="330"/>
      <c r="AZ366" s="330"/>
      <c r="BA366" s="330"/>
      <c r="BB366" s="330"/>
      <c r="BC366" s="330"/>
      <c r="BD366" s="330"/>
      <c r="BE366" s="330"/>
      <c r="BF366" s="330"/>
      <c r="BI366" s="330"/>
      <c r="BS366" s="330"/>
      <c r="CC366" s="330"/>
      <c r="CM366" s="330"/>
      <c r="CW366" s="330"/>
      <c r="DG366" s="330"/>
      <c r="DQ366" s="330"/>
      <c r="EA366" s="330"/>
      <c r="EK366" s="330"/>
      <c r="EU366" s="330"/>
      <c r="FE366" s="330"/>
      <c r="FO366" s="330"/>
      <c r="FY366" s="330"/>
      <c r="GI366" s="330"/>
      <c r="GS366" s="330"/>
      <c r="HC366" s="330"/>
      <c r="HM366" s="330"/>
      <c r="HW366" s="330"/>
    </row>
    <row r="367" s="3" customFormat="true" x14ac:dyDescent="0.25">
      <c r="A367" s="330"/>
      <c r="K367" s="330"/>
      <c r="U367" s="330"/>
      <c r="AE367" s="330"/>
      <c r="AO367" s="330"/>
      <c r="AY367" s="330"/>
      <c r="AZ367" s="330"/>
      <c r="BA367" s="330"/>
      <c r="BB367" s="330"/>
      <c r="BC367" s="330"/>
      <c r="BD367" s="330"/>
      <c r="BE367" s="330"/>
      <c r="BF367" s="330"/>
      <c r="BI367" s="330"/>
      <c r="BS367" s="330"/>
      <c r="CC367" s="330"/>
      <c r="CM367" s="330"/>
      <c r="CW367" s="330"/>
      <c r="DG367" s="330"/>
      <c r="DQ367" s="330"/>
      <c r="EA367" s="330"/>
      <c r="EK367" s="330"/>
      <c r="EU367" s="330"/>
      <c r="FE367" s="330"/>
      <c r="FO367" s="330"/>
      <c r="FY367" s="330"/>
      <c r="GI367" s="330"/>
      <c r="GS367" s="330"/>
      <c r="HC367" s="330"/>
      <c r="HM367" s="330"/>
      <c r="HW367" s="330"/>
    </row>
    <row r="368" s="3" customFormat="true" x14ac:dyDescent="0.25">
      <c r="A368" s="330"/>
      <c r="K368" s="330"/>
      <c r="U368" s="330"/>
      <c r="AE368" s="330"/>
      <c r="AO368" s="330"/>
      <c r="AY368" s="330"/>
      <c r="AZ368" s="330"/>
      <c r="BA368" s="330"/>
      <c r="BB368" s="330"/>
      <c r="BC368" s="330"/>
      <c r="BD368" s="330"/>
      <c r="BE368" s="330"/>
      <c r="BF368" s="330"/>
      <c r="BI368" s="330"/>
      <c r="BS368" s="330"/>
      <c r="CC368" s="330"/>
      <c r="CM368" s="330"/>
      <c r="CW368" s="330"/>
      <c r="DG368" s="330"/>
      <c r="DQ368" s="330"/>
      <c r="EA368" s="330"/>
      <c r="EK368" s="330"/>
      <c r="EU368" s="330"/>
      <c r="FE368" s="330"/>
      <c r="FO368" s="330"/>
      <c r="FY368" s="330"/>
      <c r="GI368" s="330"/>
      <c r="GS368" s="330"/>
      <c r="HC368" s="330"/>
      <c r="HM368" s="330"/>
      <c r="HW368" s="330"/>
    </row>
    <row r="369" s="3" customFormat="true" x14ac:dyDescent="0.25">
      <c r="A369" s="330"/>
      <c r="K369" s="330"/>
      <c r="U369" s="330"/>
      <c r="AE369" s="330"/>
      <c r="AO369" s="330"/>
      <c r="AY369" s="330"/>
      <c r="AZ369" s="330"/>
      <c r="BA369" s="330"/>
      <c r="BB369" s="330"/>
      <c r="BC369" s="330"/>
      <c r="BD369" s="330"/>
      <c r="BE369" s="330"/>
      <c r="BF369" s="330"/>
      <c r="BI369" s="330"/>
      <c r="BS369" s="330"/>
      <c r="CC369" s="330"/>
      <c r="CM369" s="330"/>
      <c r="CW369" s="330"/>
      <c r="DG369" s="330"/>
      <c r="DQ369" s="330"/>
      <c r="EA369" s="330"/>
      <c r="EK369" s="330"/>
      <c r="EU369" s="330"/>
      <c r="FE369" s="330"/>
      <c r="FO369" s="330"/>
      <c r="FY369" s="330"/>
      <c r="GI369" s="330"/>
      <c r="GS369" s="330"/>
      <c r="HC369" s="330"/>
      <c r="HM369" s="330"/>
      <c r="HW369" s="330"/>
    </row>
    <row r="370" s="3" customFormat="true" x14ac:dyDescent="0.25">
      <c r="A370" s="330"/>
      <c r="K370" s="330"/>
      <c r="U370" s="330"/>
      <c r="AE370" s="330"/>
      <c r="AO370" s="330"/>
      <c r="AY370" s="330"/>
      <c r="AZ370" s="330"/>
      <c r="BA370" s="330"/>
      <c r="BB370" s="330"/>
      <c r="BC370" s="330"/>
      <c r="BD370" s="330"/>
      <c r="BE370" s="330"/>
      <c r="BF370" s="330"/>
      <c r="BI370" s="330"/>
      <c r="BS370" s="330"/>
      <c r="CC370" s="330"/>
      <c r="CM370" s="330"/>
      <c r="CW370" s="330"/>
      <c r="DG370" s="330"/>
      <c r="DQ370" s="330"/>
      <c r="EA370" s="330"/>
      <c r="EK370" s="330"/>
      <c r="EU370" s="330"/>
      <c r="FE370" s="330"/>
      <c r="FO370" s="330"/>
      <c r="FY370" s="330"/>
      <c r="GI370" s="330"/>
      <c r="GS370" s="330"/>
      <c r="HC370" s="330"/>
      <c r="HM370" s="330"/>
      <c r="HW370" s="330"/>
    </row>
    <row r="371" s="3" customFormat="true" x14ac:dyDescent="0.25">
      <c r="A371" s="330"/>
      <c r="K371" s="330"/>
      <c r="U371" s="330"/>
      <c r="AE371" s="330"/>
      <c r="AO371" s="330"/>
      <c r="AY371" s="330"/>
      <c r="AZ371" s="330"/>
      <c r="BA371" s="330"/>
      <c r="BB371" s="330"/>
      <c r="BC371" s="330"/>
      <c r="BD371" s="330"/>
      <c r="BE371" s="330"/>
      <c r="BF371" s="330"/>
      <c r="BI371" s="330"/>
      <c r="BS371" s="330"/>
      <c r="CC371" s="330"/>
      <c r="CM371" s="330"/>
      <c r="CW371" s="330"/>
      <c r="DG371" s="330"/>
      <c r="DQ371" s="330"/>
      <c r="EA371" s="330"/>
      <c r="EK371" s="330"/>
      <c r="EU371" s="330"/>
      <c r="FE371" s="330"/>
      <c r="FO371" s="330"/>
      <c r="FY371" s="330"/>
      <c r="GI371" s="330"/>
      <c r="GS371" s="330"/>
      <c r="HC371" s="330"/>
      <c r="HM371" s="330"/>
      <c r="HW371" s="330"/>
    </row>
    <row r="372" s="3" customFormat="true" x14ac:dyDescent="0.25">
      <c r="A372" s="330"/>
      <c r="K372" s="330"/>
      <c r="U372" s="330"/>
      <c r="AE372" s="330"/>
      <c r="AO372" s="330"/>
      <c r="AY372" s="330"/>
      <c r="AZ372" s="330"/>
      <c r="BA372" s="330"/>
      <c r="BB372" s="330"/>
      <c r="BC372" s="330"/>
      <c r="BD372" s="330"/>
      <c r="BE372" s="330"/>
      <c r="BF372" s="330"/>
      <c r="BI372" s="330"/>
      <c r="BS372" s="330"/>
      <c r="CC372" s="330"/>
      <c r="CM372" s="330"/>
      <c r="CW372" s="330"/>
      <c r="DG372" s="330"/>
      <c r="DQ372" s="330"/>
      <c r="EA372" s="330"/>
      <c r="EK372" s="330"/>
      <c r="EU372" s="330"/>
      <c r="FE372" s="330"/>
      <c r="FO372" s="330"/>
      <c r="FY372" s="330"/>
      <c r="GI372" s="330"/>
      <c r="GS372" s="330"/>
      <c r="HC372" s="330"/>
      <c r="HM372" s="330"/>
      <c r="HW372" s="330"/>
    </row>
    <row r="373" s="3" customFormat="true" x14ac:dyDescent="0.25">
      <c r="A373" s="330"/>
      <c r="K373" s="330"/>
      <c r="U373" s="330"/>
      <c r="AE373" s="330"/>
      <c r="AO373" s="330"/>
      <c r="AY373" s="330"/>
      <c r="AZ373" s="330"/>
      <c r="BA373" s="330"/>
      <c r="BB373" s="330"/>
      <c r="BC373" s="330"/>
      <c r="BD373" s="330"/>
      <c r="BE373" s="330"/>
      <c r="BF373" s="330"/>
      <c r="BI373" s="330"/>
      <c r="BS373" s="330"/>
      <c r="CC373" s="330"/>
      <c r="CM373" s="330"/>
      <c r="CW373" s="330"/>
      <c r="DG373" s="330"/>
      <c r="DQ373" s="330"/>
      <c r="EA373" s="330"/>
      <c r="EK373" s="330"/>
      <c r="EU373" s="330"/>
      <c r="FE373" s="330"/>
      <c r="FO373" s="330"/>
      <c r="FY373" s="330"/>
      <c r="GI373" s="330"/>
      <c r="GS373" s="330"/>
      <c r="HC373" s="330"/>
      <c r="HM373" s="330"/>
      <c r="HW373" s="330"/>
    </row>
    <row r="374" s="3" customFormat="true" x14ac:dyDescent="0.25">
      <c r="A374" s="330"/>
      <c r="K374" s="330"/>
      <c r="U374" s="330"/>
      <c r="AE374" s="330"/>
      <c r="AO374" s="330"/>
      <c r="AY374" s="330"/>
      <c r="AZ374" s="330"/>
      <c r="BA374" s="330"/>
      <c r="BB374" s="330"/>
      <c r="BC374" s="330"/>
      <c r="BD374" s="330"/>
      <c r="BE374" s="330"/>
      <c r="BF374" s="330"/>
      <c r="BI374" s="330"/>
      <c r="BS374" s="330"/>
      <c r="CC374" s="330"/>
      <c r="CM374" s="330"/>
      <c r="CW374" s="330"/>
      <c r="DG374" s="330"/>
      <c r="DQ374" s="330"/>
      <c r="EA374" s="330"/>
      <c r="EK374" s="330"/>
      <c r="EU374" s="330"/>
      <c r="FE374" s="330"/>
      <c r="FO374" s="330"/>
      <c r="FY374" s="330"/>
      <c r="GI374" s="330"/>
      <c r="GS374" s="330"/>
      <c r="HC374" s="330"/>
      <c r="HM374" s="330"/>
      <c r="HW374" s="330"/>
    </row>
    <row r="375" s="3" customFormat="true" x14ac:dyDescent="0.25">
      <c r="A375" s="330"/>
      <c r="K375" s="330"/>
      <c r="U375" s="330"/>
      <c r="AE375" s="330"/>
      <c r="AO375" s="330"/>
      <c r="AY375" s="330"/>
      <c r="AZ375" s="330"/>
      <c r="BA375" s="330"/>
      <c r="BB375" s="330"/>
      <c r="BC375" s="330"/>
      <c r="BD375" s="330"/>
      <c r="BE375" s="330"/>
      <c r="BF375" s="330"/>
      <c r="BI375" s="330"/>
      <c r="BS375" s="330"/>
      <c r="CC375" s="330"/>
      <c r="CM375" s="330"/>
      <c r="CW375" s="330"/>
      <c r="DG375" s="330"/>
      <c r="DQ375" s="330"/>
      <c r="EA375" s="330"/>
      <c r="EK375" s="330"/>
      <c r="EU375" s="330"/>
      <c r="FE375" s="330"/>
      <c r="FO375" s="330"/>
      <c r="FY375" s="330"/>
      <c r="GI375" s="330"/>
      <c r="GS375" s="330"/>
      <c r="HC375" s="330"/>
      <c r="HM375" s="330"/>
      <c r="HW375" s="330"/>
    </row>
    <row r="376" s="3" customFormat="true" x14ac:dyDescent="0.25">
      <c r="A376" s="330"/>
      <c r="K376" s="330"/>
      <c r="U376" s="330"/>
      <c r="AE376" s="330"/>
      <c r="AO376" s="330"/>
      <c r="AY376" s="330"/>
      <c r="AZ376" s="330"/>
      <c r="BA376" s="330"/>
      <c r="BB376" s="330"/>
      <c r="BC376" s="330"/>
      <c r="BD376" s="330"/>
      <c r="BE376" s="330"/>
      <c r="BF376" s="330"/>
      <c r="BI376" s="330"/>
      <c r="BS376" s="330"/>
      <c r="CC376" s="330"/>
      <c r="CM376" s="330"/>
      <c r="CW376" s="330"/>
      <c r="DG376" s="330"/>
      <c r="DQ376" s="330"/>
      <c r="EA376" s="330"/>
      <c r="EK376" s="330"/>
      <c r="EU376" s="330"/>
      <c r="FE376" s="330"/>
      <c r="FO376" s="330"/>
      <c r="FY376" s="330"/>
      <c r="GI376" s="330"/>
      <c r="GS376" s="330"/>
      <c r="HC376" s="330"/>
      <c r="HM376" s="330"/>
      <c r="HW376" s="330"/>
    </row>
    <row r="377" s="3" customFormat="true" x14ac:dyDescent="0.25">
      <c r="A377" s="330"/>
      <c r="K377" s="330"/>
      <c r="U377" s="330"/>
      <c r="AE377" s="330"/>
      <c r="AO377" s="330"/>
      <c r="AY377" s="330"/>
      <c r="AZ377" s="330"/>
      <c r="BA377" s="330"/>
      <c r="BB377" s="330"/>
      <c r="BC377" s="330"/>
      <c r="BD377" s="330"/>
      <c r="BE377" s="330"/>
      <c r="BF377" s="330"/>
      <c r="BI377" s="330"/>
      <c r="BS377" s="330"/>
      <c r="CC377" s="330"/>
      <c r="CM377" s="330"/>
      <c r="CW377" s="330"/>
      <c r="DG377" s="330"/>
      <c r="DQ377" s="330"/>
      <c r="EA377" s="330"/>
      <c r="EK377" s="330"/>
      <c r="EU377" s="330"/>
      <c r="FE377" s="330"/>
      <c r="FO377" s="330"/>
      <c r="FY377" s="330"/>
      <c r="GI377" s="330"/>
      <c r="GS377" s="330"/>
      <c r="HC377" s="330"/>
      <c r="HM377" s="330"/>
      <c r="HW377" s="330"/>
    </row>
    <row r="378" s="3" customFormat="true" x14ac:dyDescent="0.25">
      <c r="A378" s="330"/>
      <c r="K378" s="330"/>
      <c r="U378" s="330"/>
      <c r="AE378" s="330"/>
      <c r="AO378" s="330"/>
      <c r="AY378" s="330"/>
      <c r="AZ378" s="330"/>
      <c r="BA378" s="330"/>
      <c r="BB378" s="330"/>
      <c r="BC378" s="330"/>
      <c r="BD378" s="330"/>
      <c r="BE378" s="330"/>
      <c r="BF378" s="330"/>
      <c r="BI378" s="330"/>
      <c r="BS378" s="330"/>
      <c r="CC378" s="330"/>
      <c r="CM378" s="330"/>
      <c r="CW378" s="330"/>
      <c r="DG378" s="330"/>
      <c r="DQ378" s="330"/>
      <c r="EA378" s="330"/>
      <c r="EK378" s="330"/>
      <c r="EU378" s="330"/>
      <c r="FE378" s="330"/>
      <c r="FO378" s="330"/>
      <c r="FY378" s="330"/>
      <c r="GI378" s="330"/>
      <c r="GS378" s="330"/>
      <c r="HC378" s="330"/>
      <c r="HM378" s="330"/>
      <c r="HW378" s="330"/>
    </row>
    <row r="379" s="3" customFormat="true" x14ac:dyDescent="0.25">
      <c r="A379" s="330"/>
      <c r="K379" s="330"/>
      <c r="U379" s="330"/>
      <c r="AE379" s="330"/>
      <c r="AO379" s="330"/>
      <c r="AY379" s="330"/>
      <c r="AZ379" s="330"/>
      <c r="BA379" s="330"/>
      <c r="BB379" s="330"/>
      <c r="BC379" s="330"/>
      <c r="BD379" s="330"/>
      <c r="BE379" s="330"/>
      <c r="BF379" s="330"/>
      <c r="BI379" s="330"/>
      <c r="BS379" s="330"/>
      <c r="CC379" s="330"/>
      <c r="CM379" s="330"/>
      <c r="CW379" s="330"/>
      <c r="DG379" s="330"/>
      <c r="DQ379" s="330"/>
      <c r="EA379" s="330"/>
      <c r="EK379" s="330"/>
      <c r="EU379" s="330"/>
      <c r="FE379" s="330"/>
      <c r="FO379" s="330"/>
      <c r="FY379" s="330"/>
      <c r="GI379" s="330"/>
      <c r="GS379" s="330"/>
      <c r="HC379" s="330"/>
      <c r="HM379" s="330"/>
      <c r="HW379" s="330"/>
    </row>
    <row r="380" s="3" customFormat="true" x14ac:dyDescent="0.25">
      <c r="A380" s="330"/>
      <c r="K380" s="330"/>
      <c r="U380" s="330"/>
      <c r="AE380" s="330"/>
      <c r="AO380" s="330"/>
      <c r="AY380" s="330"/>
      <c r="AZ380" s="330"/>
      <c r="BA380" s="330"/>
      <c r="BB380" s="330"/>
      <c r="BC380" s="330"/>
      <c r="BD380" s="330"/>
      <c r="BE380" s="330"/>
      <c r="BF380" s="330"/>
      <c r="BI380" s="330"/>
      <c r="BS380" s="330"/>
      <c r="CC380" s="330"/>
      <c r="CM380" s="330"/>
      <c r="CW380" s="330"/>
      <c r="DG380" s="330"/>
      <c r="DQ380" s="330"/>
      <c r="EA380" s="330"/>
      <c r="EK380" s="330"/>
      <c r="EU380" s="330"/>
      <c r="FE380" s="330"/>
      <c r="FO380" s="330"/>
      <c r="FY380" s="330"/>
      <c r="GI380" s="330"/>
      <c r="GS380" s="330"/>
      <c r="HC380" s="330"/>
      <c r="HM380" s="330"/>
      <c r="HW380" s="330"/>
    </row>
    <row r="381" s="3" customFormat="true" x14ac:dyDescent="0.25">
      <c r="A381" s="330"/>
      <c r="K381" s="330"/>
      <c r="U381" s="330"/>
      <c r="AE381" s="330"/>
      <c r="AO381" s="330"/>
      <c r="AY381" s="330"/>
      <c r="AZ381" s="330"/>
      <c r="BA381" s="330"/>
      <c r="BB381" s="330"/>
      <c r="BC381" s="330"/>
      <c r="BD381" s="330"/>
      <c r="BE381" s="330"/>
      <c r="BF381" s="330"/>
      <c r="BI381" s="330"/>
      <c r="BS381" s="330"/>
      <c r="CC381" s="330"/>
      <c r="CM381" s="330"/>
      <c r="CW381" s="330"/>
      <c r="DG381" s="330"/>
      <c r="DQ381" s="330"/>
      <c r="EA381" s="330"/>
      <c r="EK381" s="330"/>
      <c r="EU381" s="330"/>
      <c r="FE381" s="330"/>
      <c r="FO381" s="330"/>
      <c r="FY381" s="330"/>
      <c r="GI381" s="330"/>
      <c r="GS381" s="330"/>
      <c r="HC381" s="330"/>
      <c r="HM381" s="330"/>
      <c r="HW381" s="330"/>
    </row>
    <row r="382" s="3" customFormat="true" x14ac:dyDescent="0.25">
      <c r="A382" s="330"/>
      <c r="K382" s="330"/>
      <c r="U382" s="330"/>
      <c r="AE382" s="330"/>
      <c r="AO382" s="330"/>
      <c r="AY382" s="330"/>
      <c r="AZ382" s="330"/>
      <c r="BA382" s="330"/>
      <c r="BB382" s="330"/>
      <c r="BC382" s="330"/>
      <c r="BD382" s="330"/>
      <c r="BE382" s="330"/>
      <c r="BF382" s="330"/>
      <c r="BI382" s="330"/>
      <c r="BS382" s="330"/>
      <c r="CC382" s="330"/>
      <c r="CM382" s="330"/>
      <c r="CW382" s="330"/>
      <c r="DG382" s="330"/>
      <c r="DQ382" s="330"/>
      <c r="EA382" s="330"/>
      <c r="EK382" s="330"/>
      <c r="EU382" s="330"/>
      <c r="FE382" s="330"/>
      <c r="FO382" s="330"/>
      <c r="FY382" s="330"/>
      <c r="GI382" s="330"/>
      <c r="GS382" s="330"/>
      <c r="HC382" s="330"/>
      <c r="HM382" s="330"/>
      <c r="HW382" s="330"/>
    </row>
    <row r="383" s="3" customFormat="true" x14ac:dyDescent="0.25">
      <c r="A383" s="330"/>
      <c r="K383" s="330"/>
      <c r="U383" s="330"/>
      <c r="AE383" s="330"/>
      <c r="AO383" s="330"/>
      <c r="AY383" s="330"/>
      <c r="AZ383" s="330"/>
      <c r="BA383" s="330"/>
      <c r="BB383" s="330"/>
      <c r="BC383" s="330"/>
      <c r="BD383" s="330"/>
      <c r="BE383" s="330"/>
      <c r="BF383" s="330"/>
      <c r="BI383" s="330"/>
      <c r="BS383" s="330"/>
      <c r="CC383" s="330"/>
      <c r="CM383" s="330"/>
      <c r="CW383" s="330"/>
      <c r="DG383" s="330"/>
      <c r="DQ383" s="330"/>
      <c r="EA383" s="330"/>
      <c r="EK383" s="330"/>
      <c r="EU383" s="330"/>
      <c r="FE383" s="330"/>
      <c r="FO383" s="330"/>
      <c r="FY383" s="330"/>
      <c r="GI383" s="330"/>
      <c r="GS383" s="330"/>
      <c r="HC383" s="330"/>
      <c r="HM383" s="330"/>
      <c r="HW383" s="330"/>
    </row>
    <row r="384" s="3" customFormat="true" x14ac:dyDescent="0.25">
      <c r="A384" s="330"/>
      <c r="K384" s="330"/>
      <c r="U384" s="330"/>
      <c r="AE384" s="330"/>
      <c r="AO384" s="330"/>
      <c r="AY384" s="330"/>
      <c r="AZ384" s="330"/>
      <c r="BA384" s="330"/>
      <c r="BB384" s="330"/>
      <c r="BC384" s="330"/>
      <c r="BD384" s="330"/>
      <c r="BE384" s="330"/>
      <c r="BF384" s="330"/>
      <c r="BI384" s="330"/>
      <c r="BS384" s="330"/>
      <c r="CC384" s="330"/>
      <c r="CM384" s="330"/>
      <c r="CW384" s="330"/>
      <c r="DG384" s="330"/>
      <c r="DQ384" s="330"/>
      <c r="EA384" s="330"/>
      <c r="EK384" s="330"/>
      <c r="EU384" s="330"/>
      <c r="FE384" s="330"/>
      <c r="FO384" s="330"/>
      <c r="FY384" s="330"/>
      <c r="GI384" s="330"/>
      <c r="GS384" s="330"/>
      <c r="HC384" s="330"/>
      <c r="HM384" s="330"/>
      <c r="HW384" s="330"/>
    </row>
    <row r="385" s="3" customFormat="true" x14ac:dyDescent="0.25">
      <c r="A385" s="330"/>
      <c r="K385" s="330"/>
      <c r="U385" s="330"/>
      <c r="AE385" s="330"/>
      <c r="AO385" s="330"/>
      <c r="AY385" s="330"/>
      <c r="AZ385" s="330"/>
      <c r="BA385" s="330"/>
      <c r="BB385" s="330"/>
      <c r="BC385" s="330"/>
      <c r="BD385" s="330"/>
      <c r="BE385" s="330"/>
      <c r="BF385" s="330"/>
      <c r="BI385" s="330"/>
      <c r="BS385" s="330"/>
      <c r="CC385" s="330"/>
      <c r="CM385" s="330"/>
      <c r="CW385" s="330"/>
      <c r="DG385" s="330"/>
      <c r="DQ385" s="330"/>
      <c r="EA385" s="330"/>
      <c r="EK385" s="330"/>
      <c r="EU385" s="330"/>
      <c r="FE385" s="330"/>
      <c r="FO385" s="330"/>
      <c r="FY385" s="330"/>
      <c r="GI385" s="330"/>
      <c r="GS385" s="330"/>
      <c r="HC385" s="330"/>
      <c r="HM385" s="330"/>
      <c r="HW385" s="330"/>
    </row>
    <row r="386" s="3" customFormat="true" x14ac:dyDescent="0.25">
      <c r="A386" s="330"/>
      <c r="K386" s="330"/>
      <c r="U386" s="330"/>
      <c r="AE386" s="330"/>
      <c r="AO386" s="330"/>
      <c r="AY386" s="330"/>
      <c r="AZ386" s="330"/>
      <c r="BA386" s="330"/>
      <c r="BB386" s="330"/>
      <c r="BC386" s="330"/>
      <c r="BD386" s="330"/>
      <c r="BE386" s="330"/>
      <c r="BF386" s="330"/>
      <c r="BI386" s="330"/>
      <c r="BS386" s="330"/>
      <c r="CC386" s="330"/>
      <c r="CM386" s="330"/>
      <c r="CW386" s="330"/>
      <c r="DG386" s="330"/>
      <c r="DQ386" s="330"/>
      <c r="EA386" s="330"/>
      <c r="EK386" s="330"/>
      <c r="EU386" s="330"/>
      <c r="FE386" s="330"/>
      <c r="FO386" s="330"/>
      <c r="FY386" s="330"/>
      <c r="GI386" s="330"/>
      <c r="GS386" s="330"/>
      <c r="HC386" s="330"/>
      <c r="HM386" s="330"/>
      <c r="HW386" s="330"/>
    </row>
    <row r="387" s="3" customFormat="true" x14ac:dyDescent="0.25">
      <c r="A387" s="330"/>
      <c r="K387" s="330"/>
      <c r="U387" s="330"/>
      <c r="AE387" s="330"/>
      <c r="AO387" s="330"/>
      <c r="AY387" s="330"/>
      <c r="AZ387" s="330"/>
      <c r="BA387" s="330"/>
      <c r="BB387" s="330"/>
      <c r="BC387" s="330"/>
      <c r="BD387" s="330"/>
      <c r="BE387" s="330"/>
      <c r="BF387" s="330"/>
      <c r="BI387" s="330"/>
      <c r="BS387" s="330"/>
      <c r="CC387" s="330"/>
      <c r="CM387" s="330"/>
      <c r="CW387" s="330"/>
      <c r="DG387" s="330"/>
      <c r="DQ387" s="330"/>
      <c r="EA387" s="330"/>
      <c r="EK387" s="330"/>
      <c r="EU387" s="330"/>
      <c r="FE387" s="330"/>
      <c r="FO387" s="330"/>
      <c r="FY387" s="330"/>
      <c r="GI387" s="330"/>
      <c r="GS387" s="330"/>
      <c r="HC387" s="330"/>
      <c r="HM387" s="330"/>
      <c r="HW387" s="330"/>
    </row>
    <row r="388" s="3" customFormat="true" x14ac:dyDescent="0.25">
      <c r="A388" s="330"/>
      <c r="K388" s="330"/>
      <c r="U388" s="330"/>
      <c r="AE388" s="330"/>
      <c r="AO388" s="330"/>
      <c r="AY388" s="330"/>
      <c r="AZ388" s="330"/>
      <c r="BA388" s="330"/>
      <c r="BB388" s="330"/>
      <c r="BC388" s="330"/>
      <c r="BD388" s="330"/>
      <c r="BE388" s="330"/>
      <c r="BF388" s="330"/>
      <c r="BI388" s="330"/>
      <c r="BS388" s="330"/>
      <c r="CC388" s="330"/>
      <c r="CM388" s="330"/>
      <c r="CW388" s="330"/>
      <c r="DG388" s="330"/>
      <c r="DQ388" s="330"/>
      <c r="EA388" s="330"/>
      <c r="EK388" s="330"/>
      <c r="EU388" s="330"/>
      <c r="FE388" s="330"/>
      <c r="FO388" s="330"/>
      <c r="FY388" s="330"/>
      <c r="GI388" s="330"/>
      <c r="GS388" s="330"/>
      <c r="HC388" s="330"/>
      <c r="HM388" s="330"/>
      <c r="HW388" s="330"/>
    </row>
    <row r="389" s="3" customFormat="true" x14ac:dyDescent="0.25">
      <c r="A389" s="330"/>
      <c r="K389" s="330"/>
      <c r="U389" s="330"/>
      <c r="AE389" s="330"/>
      <c r="AO389" s="330"/>
      <c r="AY389" s="330"/>
      <c r="AZ389" s="330"/>
      <c r="BA389" s="330"/>
      <c r="BB389" s="330"/>
      <c r="BC389" s="330"/>
      <c r="BD389" s="330"/>
      <c r="BE389" s="330"/>
      <c r="BF389" s="330"/>
      <c r="BI389" s="330"/>
      <c r="BS389" s="330"/>
      <c r="CC389" s="330"/>
      <c r="CM389" s="330"/>
      <c r="CW389" s="330"/>
      <c r="DG389" s="330"/>
      <c r="DQ389" s="330"/>
      <c r="EA389" s="330"/>
      <c r="EK389" s="330"/>
      <c r="EU389" s="330"/>
      <c r="FE389" s="330"/>
      <c r="FO389" s="330"/>
      <c r="FY389" s="330"/>
      <c r="GI389" s="330"/>
      <c r="GS389" s="330"/>
      <c r="HC389" s="330"/>
      <c r="HM389" s="330"/>
      <c r="HW389" s="330"/>
    </row>
    <row r="390" s="3" customFormat="true" x14ac:dyDescent="0.25">
      <c r="A390" s="330"/>
      <c r="K390" s="330"/>
      <c r="U390" s="330"/>
      <c r="AE390" s="330"/>
      <c r="AO390" s="330"/>
      <c r="AY390" s="330"/>
      <c r="AZ390" s="330"/>
      <c r="BA390" s="330"/>
      <c r="BB390" s="330"/>
      <c r="BC390" s="330"/>
      <c r="BD390" s="330"/>
      <c r="BE390" s="330"/>
      <c r="BF390" s="330"/>
      <c r="BI390" s="330"/>
      <c r="BS390" s="330"/>
      <c r="CC390" s="330"/>
      <c r="CM390" s="330"/>
      <c r="CW390" s="330"/>
      <c r="DG390" s="330"/>
      <c r="DQ390" s="330"/>
      <c r="EA390" s="330"/>
      <c r="EK390" s="330"/>
      <c r="EU390" s="330"/>
      <c r="FE390" s="330"/>
      <c r="FO390" s="330"/>
      <c r="FY390" s="330"/>
      <c r="GI390" s="330"/>
      <c r="GS390" s="330"/>
      <c r="HC390" s="330"/>
      <c r="HM390" s="330"/>
      <c r="HW390" s="330"/>
    </row>
    <row r="391" s="3" customFormat="true" x14ac:dyDescent="0.25">
      <c r="A391" s="330"/>
      <c r="K391" s="330"/>
      <c r="U391" s="330"/>
      <c r="AE391" s="330"/>
      <c r="AO391" s="330"/>
      <c r="AY391" s="330"/>
      <c r="AZ391" s="330"/>
      <c r="BA391" s="330"/>
      <c r="BB391" s="330"/>
      <c r="BC391" s="330"/>
      <c r="BD391" s="330"/>
      <c r="BE391" s="330"/>
      <c r="BF391" s="330"/>
      <c r="BI391" s="330"/>
      <c r="BS391" s="330"/>
      <c r="CC391" s="330"/>
      <c r="CM391" s="330"/>
      <c r="CW391" s="330"/>
      <c r="DG391" s="330"/>
      <c r="DQ391" s="330"/>
      <c r="EA391" s="330"/>
      <c r="EK391" s="330"/>
      <c r="EU391" s="330"/>
      <c r="FE391" s="330"/>
      <c r="FO391" s="330"/>
      <c r="FY391" s="330"/>
      <c r="GI391" s="330"/>
      <c r="GS391" s="330"/>
      <c r="HC391" s="330"/>
      <c r="HM391" s="330"/>
      <c r="HW391" s="330"/>
    </row>
    <row r="392" s="3" customFormat="true" x14ac:dyDescent="0.25">
      <c r="A392" s="330"/>
      <c r="K392" s="330"/>
      <c r="U392" s="330"/>
      <c r="AE392" s="330"/>
      <c r="AO392" s="330"/>
      <c r="AY392" s="330"/>
      <c r="AZ392" s="330"/>
      <c r="BA392" s="330"/>
      <c r="BB392" s="330"/>
      <c r="BC392" s="330"/>
      <c r="BD392" s="330"/>
      <c r="BE392" s="330"/>
      <c r="BF392" s="330"/>
      <c r="BI392" s="330"/>
      <c r="BS392" s="330"/>
      <c r="CC392" s="330"/>
      <c r="CM392" s="330"/>
      <c r="CW392" s="330"/>
      <c r="DG392" s="330"/>
      <c r="DQ392" s="330"/>
      <c r="EA392" s="330"/>
      <c r="EK392" s="330"/>
      <c r="EU392" s="330"/>
      <c r="FE392" s="330"/>
      <c r="FO392" s="330"/>
      <c r="FY392" s="330"/>
      <c r="GI392" s="330"/>
      <c r="GS392" s="330"/>
      <c r="HC392" s="330"/>
      <c r="HM392" s="330"/>
      <c r="HW392" s="330"/>
    </row>
    <row r="393" s="3" customFormat="true" x14ac:dyDescent="0.25">
      <c r="A393" s="330"/>
      <c r="K393" s="330"/>
      <c r="U393" s="330"/>
      <c r="AE393" s="330"/>
      <c r="AO393" s="330"/>
      <c r="AY393" s="330"/>
      <c r="AZ393" s="330"/>
      <c r="BA393" s="330"/>
      <c r="BB393" s="330"/>
      <c r="BC393" s="330"/>
      <c r="BD393" s="330"/>
      <c r="BE393" s="330"/>
      <c r="BF393" s="330"/>
      <c r="BI393" s="330"/>
      <c r="BS393" s="330"/>
      <c r="CC393" s="330"/>
      <c r="CM393" s="330"/>
      <c r="CW393" s="330"/>
      <c r="DG393" s="330"/>
      <c r="DQ393" s="330"/>
      <c r="EA393" s="330"/>
      <c r="EK393" s="330"/>
      <c r="EU393" s="330"/>
      <c r="FE393" s="330"/>
      <c r="FO393" s="330"/>
      <c r="FY393" s="330"/>
      <c r="GI393" s="330"/>
      <c r="GS393" s="330"/>
      <c r="HC393" s="330"/>
      <c r="HM393" s="330"/>
      <c r="HW393" s="330"/>
    </row>
    <row r="394" s="3" customFormat="true" x14ac:dyDescent="0.25">
      <c r="A394" s="330"/>
      <c r="K394" s="330"/>
      <c r="U394" s="330"/>
      <c r="AE394" s="330"/>
      <c r="AO394" s="330"/>
      <c r="AY394" s="330"/>
      <c r="AZ394" s="330"/>
      <c r="BA394" s="330"/>
      <c r="BB394" s="330"/>
      <c r="BC394" s="330"/>
      <c r="BD394" s="330"/>
      <c r="BE394" s="330"/>
      <c r="BF394" s="330"/>
      <c r="BI394" s="330"/>
      <c r="BS394" s="330"/>
      <c r="CC394" s="330"/>
      <c r="CM394" s="330"/>
      <c r="CW394" s="330"/>
      <c r="DG394" s="330"/>
      <c r="DQ394" s="330"/>
      <c r="EA394" s="330"/>
      <c r="EK394" s="330"/>
      <c r="EU394" s="330"/>
      <c r="FE394" s="330"/>
      <c r="FO394" s="330"/>
      <c r="FY394" s="330"/>
      <c r="GI394" s="330"/>
      <c r="GS394" s="330"/>
      <c r="HC394" s="330"/>
      <c r="HM394" s="330"/>
      <c r="HW394" s="330"/>
    </row>
    <row r="395" s="3" customFormat="true" x14ac:dyDescent="0.25">
      <c r="A395" s="330"/>
      <c r="K395" s="330"/>
      <c r="U395" s="330"/>
      <c r="AE395" s="330"/>
      <c r="AO395" s="330"/>
      <c r="AY395" s="330"/>
      <c r="AZ395" s="330"/>
      <c r="BA395" s="330"/>
      <c r="BB395" s="330"/>
      <c r="BC395" s="330"/>
      <c r="BD395" s="330"/>
      <c r="BE395" s="330"/>
      <c r="BF395" s="330"/>
      <c r="BI395" s="330"/>
      <c r="BS395" s="330"/>
      <c r="CC395" s="330"/>
      <c r="CM395" s="330"/>
      <c r="CW395" s="330"/>
      <c r="DG395" s="330"/>
      <c r="DQ395" s="330"/>
      <c r="EA395" s="330"/>
      <c r="EK395" s="330"/>
      <c r="EU395" s="330"/>
      <c r="FE395" s="330"/>
      <c r="FO395" s="330"/>
      <c r="FY395" s="330"/>
      <c r="GI395" s="330"/>
      <c r="GS395" s="330"/>
      <c r="HC395" s="330"/>
      <c r="HM395" s="330"/>
      <c r="HW395" s="330"/>
    </row>
    <row r="396" s="3" customFormat="true" x14ac:dyDescent="0.25">
      <c r="A396" s="330"/>
      <c r="K396" s="330"/>
      <c r="U396" s="330"/>
      <c r="AE396" s="330"/>
      <c r="AO396" s="330"/>
      <c r="AY396" s="330"/>
      <c r="AZ396" s="330"/>
      <c r="BA396" s="330"/>
      <c r="BB396" s="330"/>
      <c r="BC396" s="330"/>
      <c r="BD396" s="330"/>
      <c r="BE396" s="330"/>
      <c r="BF396" s="330"/>
      <c r="BI396" s="330"/>
      <c r="BS396" s="330"/>
      <c r="CC396" s="330"/>
      <c r="CM396" s="330"/>
      <c r="CW396" s="330"/>
      <c r="DG396" s="330"/>
      <c r="DQ396" s="330"/>
      <c r="EA396" s="330"/>
      <c r="EK396" s="330"/>
      <c r="EU396" s="330"/>
      <c r="FE396" s="330"/>
      <c r="FO396" s="330"/>
      <c r="FY396" s="330"/>
      <c r="GI396" s="330"/>
      <c r="GS396" s="330"/>
      <c r="HC396" s="330"/>
      <c r="HM396" s="330"/>
      <c r="HW396" s="330"/>
    </row>
    <row r="397" s="3" customFormat="true" x14ac:dyDescent="0.25">
      <c r="A397" s="330"/>
      <c r="K397" s="330"/>
      <c r="U397" s="330"/>
      <c r="AE397" s="330"/>
      <c r="AO397" s="330"/>
      <c r="AY397" s="330"/>
      <c r="AZ397" s="330"/>
      <c r="BA397" s="330"/>
      <c r="BB397" s="330"/>
      <c r="BC397" s="330"/>
      <c r="BD397" s="330"/>
      <c r="BE397" s="330"/>
      <c r="BF397" s="330"/>
      <c r="BI397" s="330"/>
      <c r="BS397" s="330"/>
      <c r="CC397" s="330"/>
      <c r="CM397" s="330"/>
      <c r="CW397" s="330"/>
      <c r="DG397" s="330"/>
      <c r="DQ397" s="330"/>
      <c r="EA397" s="330"/>
      <c r="EK397" s="330"/>
      <c r="EU397" s="330"/>
      <c r="FE397" s="330"/>
      <c r="FO397" s="330"/>
      <c r="FY397" s="330"/>
      <c r="GI397" s="330"/>
      <c r="GS397" s="330"/>
      <c r="HC397" s="330"/>
      <c r="HM397" s="330"/>
      <c r="HW397" s="330"/>
    </row>
    <row r="398" s="3" customFormat="true" x14ac:dyDescent="0.25">
      <c r="A398" s="330"/>
      <c r="K398" s="330"/>
      <c r="U398" s="330"/>
      <c r="AE398" s="330"/>
      <c r="AO398" s="330"/>
      <c r="AY398" s="330"/>
      <c r="AZ398" s="330"/>
      <c r="BA398" s="330"/>
      <c r="BB398" s="330"/>
      <c r="BC398" s="330"/>
      <c r="BD398" s="330"/>
      <c r="BE398" s="330"/>
      <c r="BF398" s="330"/>
      <c r="BI398" s="330"/>
      <c r="BS398" s="330"/>
      <c r="CC398" s="330"/>
      <c r="CM398" s="330"/>
      <c r="CW398" s="330"/>
      <c r="DG398" s="330"/>
      <c r="DQ398" s="330"/>
      <c r="EA398" s="330"/>
      <c r="EK398" s="330"/>
      <c r="EU398" s="330"/>
      <c r="FE398" s="330"/>
      <c r="FO398" s="330"/>
      <c r="FY398" s="330"/>
      <c r="GI398" s="330"/>
      <c r="GS398" s="330"/>
      <c r="HC398" s="330"/>
      <c r="HM398" s="330"/>
      <c r="HW398" s="330"/>
    </row>
    <row r="399" s="3" customFormat="true" x14ac:dyDescent="0.25">
      <c r="A399" s="330"/>
      <c r="K399" s="330"/>
      <c r="U399" s="330"/>
      <c r="AE399" s="330"/>
      <c r="AO399" s="330"/>
      <c r="AY399" s="330"/>
      <c r="AZ399" s="330"/>
      <c r="BA399" s="330"/>
      <c r="BB399" s="330"/>
      <c r="BC399" s="330"/>
      <c r="BD399" s="330"/>
      <c r="BE399" s="330"/>
      <c r="BF399" s="330"/>
      <c r="BI399" s="330"/>
      <c r="BS399" s="330"/>
      <c r="CC399" s="330"/>
      <c r="CM399" s="330"/>
      <c r="CW399" s="330"/>
      <c r="DG399" s="330"/>
      <c r="DQ399" s="330"/>
      <c r="EA399" s="330"/>
      <c r="EK399" s="330"/>
      <c r="EU399" s="330"/>
      <c r="FE399" s="330"/>
      <c r="FO399" s="330"/>
      <c r="FY399" s="330"/>
      <c r="GI399" s="330"/>
      <c r="GS399" s="330"/>
      <c r="HC399" s="330"/>
      <c r="HM399" s="330"/>
      <c r="HW399" s="330"/>
    </row>
    <row r="400" s="3" customFormat="true" x14ac:dyDescent="0.25">
      <c r="A400" s="330"/>
      <c r="K400" s="330"/>
      <c r="U400" s="330"/>
      <c r="AE400" s="330"/>
      <c r="AO400" s="330"/>
      <c r="AY400" s="330"/>
      <c r="AZ400" s="330"/>
      <c r="BA400" s="330"/>
      <c r="BB400" s="330"/>
      <c r="BC400" s="330"/>
      <c r="BD400" s="330"/>
      <c r="BE400" s="330"/>
      <c r="BF400" s="330"/>
      <c r="BI400" s="330"/>
      <c r="BS400" s="330"/>
      <c r="CC400" s="330"/>
      <c r="CM400" s="330"/>
      <c r="CW400" s="330"/>
      <c r="DG400" s="330"/>
      <c r="DQ400" s="330"/>
      <c r="EA400" s="330"/>
      <c r="EK400" s="330"/>
      <c r="EU400" s="330"/>
      <c r="FE400" s="330"/>
      <c r="FO400" s="330"/>
      <c r="FY400" s="330"/>
      <c r="GI400" s="330"/>
      <c r="GS400" s="330"/>
      <c r="HC400" s="330"/>
      <c r="HM400" s="330"/>
      <c r="HW400" s="330"/>
    </row>
    <row r="401" s="3" customFormat="true" x14ac:dyDescent="0.25">
      <c r="A401" s="330"/>
      <c r="K401" s="330"/>
      <c r="U401" s="330"/>
      <c r="AE401" s="330"/>
      <c r="AO401" s="330"/>
      <c r="AY401" s="330"/>
      <c r="AZ401" s="330"/>
      <c r="BA401" s="330"/>
      <c r="BB401" s="330"/>
      <c r="BC401" s="330"/>
      <c r="BD401" s="330"/>
      <c r="BE401" s="330"/>
      <c r="BF401" s="330"/>
      <c r="BI401" s="330"/>
      <c r="BS401" s="330"/>
      <c r="CC401" s="330"/>
      <c r="CM401" s="330"/>
      <c r="CW401" s="330"/>
      <c r="DG401" s="330"/>
      <c r="DQ401" s="330"/>
      <c r="EA401" s="330"/>
      <c r="EK401" s="330"/>
      <c r="EU401" s="330"/>
      <c r="FE401" s="330"/>
      <c r="FO401" s="330"/>
      <c r="FY401" s="330"/>
      <c r="GI401" s="330"/>
      <c r="GS401" s="330"/>
      <c r="HC401" s="330"/>
      <c r="HM401" s="330"/>
      <c r="HW401" s="330"/>
    </row>
    <row r="402" s="3" customFormat="true" x14ac:dyDescent="0.25">
      <c r="A402" s="330"/>
      <c r="K402" s="330"/>
      <c r="U402" s="330"/>
      <c r="AE402" s="330"/>
      <c r="AO402" s="330"/>
      <c r="AY402" s="330"/>
      <c r="AZ402" s="330"/>
      <c r="BA402" s="330"/>
      <c r="BB402" s="330"/>
      <c r="BC402" s="330"/>
      <c r="BD402" s="330"/>
      <c r="BE402" s="330"/>
      <c r="BF402" s="330"/>
      <c r="BI402" s="330"/>
      <c r="BS402" s="330"/>
      <c r="CC402" s="330"/>
      <c r="CM402" s="330"/>
      <c r="CW402" s="330"/>
      <c r="DG402" s="330"/>
      <c r="DQ402" s="330"/>
      <c r="EA402" s="330"/>
      <c r="EK402" s="330"/>
      <c r="EU402" s="330"/>
      <c r="FE402" s="330"/>
      <c r="FO402" s="330"/>
      <c r="FY402" s="330"/>
      <c r="GI402" s="330"/>
      <c r="GS402" s="330"/>
      <c r="HC402" s="330"/>
      <c r="HM402" s="330"/>
      <c r="HW402" s="330"/>
    </row>
    <row r="403" s="3" customFormat="true" x14ac:dyDescent="0.25">
      <c r="A403" s="330"/>
      <c r="K403" s="330"/>
      <c r="U403" s="330"/>
      <c r="AE403" s="330"/>
      <c r="AO403" s="330"/>
      <c r="AY403" s="330"/>
      <c r="AZ403" s="330"/>
      <c r="BA403" s="330"/>
      <c r="BB403" s="330"/>
      <c r="BC403" s="330"/>
      <c r="BD403" s="330"/>
      <c r="BE403" s="330"/>
      <c r="BF403" s="330"/>
      <c r="BI403" s="330"/>
      <c r="BS403" s="330"/>
      <c r="CC403" s="330"/>
      <c r="CM403" s="330"/>
      <c r="CW403" s="330"/>
      <c r="DG403" s="330"/>
      <c r="DQ403" s="330"/>
      <c r="EA403" s="330"/>
      <c r="EK403" s="330"/>
      <c r="EU403" s="330"/>
      <c r="FE403" s="330"/>
      <c r="FO403" s="330"/>
      <c r="FY403" s="330"/>
      <c r="GI403" s="330"/>
      <c r="GS403" s="330"/>
      <c r="HC403" s="330"/>
      <c r="HM403" s="330"/>
      <c r="HW403" s="330"/>
    </row>
    <row r="404" s="3" customFormat="true" x14ac:dyDescent="0.25">
      <c r="A404" s="330"/>
      <c r="K404" s="330"/>
      <c r="U404" s="330"/>
      <c r="AE404" s="330"/>
      <c r="AO404" s="330"/>
      <c r="AY404" s="330"/>
      <c r="AZ404" s="330"/>
      <c r="BA404" s="330"/>
      <c r="BB404" s="330"/>
      <c r="BC404" s="330"/>
      <c r="BD404" s="330"/>
      <c r="BE404" s="330"/>
      <c r="BF404" s="330"/>
      <c r="BI404" s="330"/>
      <c r="BS404" s="330"/>
      <c r="CC404" s="330"/>
      <c r="CM404" s="330"/>
      <c r="CW404" s="330"/>
      <c r="DG404" s="330"/>
      <c r="DQ404" s="330"/>
      <c r="EA404" s="330"/>
      <c r="EK404" s="330"/>
      <c r="EU404" s="330"/>
      <c r="FE404" s="330"/>
      <c r="FO404" s="330"/>
      <c r="FY404" s="330"/>
      <c r="GI404" s="330"/>
      <c r="GS404" s="330"/>
      <c r="HC404" s="330"/>
      <c r="HM404" s="330"/>
      <c r="HW404" s="330"/>
    </row>
    <row r="405" s="3" customFormat="true" x14ac:dyDescent="0.25">
      <c r="A405" s="330"/>
      <c r="K405" s="330"/>
      <c r="U405" s="330"/>
      <c r="AE405" s="330"/>
      <c r="AO405" s="330"/>
      <c r="AY405" s="330"/>
      <c r="AZ405" s="330"/>
      <c r="BA405" s="330"/>
      <c r="BB405" s="330"/>
      <c r="BC405" s="330"/>
      <c r="BD405" s="330"/>
      <c r="BE405" s="330"/>
      <c r="BF405" s="330"/>
      <c r="BI405" s="330"/>
      <c r="BS405" s="330"/>
      <c r="CC405" s="330"/>
      <c r="CM405" s="330"/>
      <c r="CW405" s="330"/>
      <c r="DG405" s="330"/>
      <c r="DQ405" s="330"/>
      <c r="EA405" s="330"/>
      <c r="EK405" s="330"/>
      <c r="EU405" s="330"/>
      <c r="FE405" s="330"/>
      <c r="FO405" s="330"/>
      <c r="FY405" s="330"/>
      <c r="GI405" s="330"/>
      <c r="GS405" s="330"/>
      <c r="HC405" s="330"/>
      <c r="HM405" s="330"/>
      <c r="HW405" s="330"/>
    </row>
    <row r="406" s="3" customFormat="true" x14ac:dyDescent="0.25">
      <c r="A406" s="330"/>
      <c r="K406" s="330"/>
      <c r="U406" s="330"/>
      <c r="AE406" s="330"/>
      <c r="AO406" s="330"/>
      <c r="AY406" s="330"/>
      <c r="AZ406" s="330"/>
      <c r="BA406" s="330"/>
      <c r="BB406" s="330"/>
      <c r="BC406" s="330"/>
      <c r="BD406" s="330"/>
      <c r="BE406" s="330"/>
      <c r="BF406" s="330"/>
      <c r="BI406" s="330"/>
      <c r="BS406" s="330"/>
      <c r="CC406" s="330"/>
      <c r="CM406" s="330"/>
      <c r="CW406" s="330"/>
      <c r="DG406" s="330"/>
      <c r="DQ406" s="330"/>
      <c r="EA406" s="330"/>
      <c r="EK406" s="330"/>
      <c r="EU406" s="330"/>
      <c r="FE406" s="330"/>
      <c r="FO406" s="330"/>
      <c r="FY406" s="330"/>
      <c r="GI406" s="330"/>
      <c r="GS406" s="330"/>
      <c r="HC406" s="330"/>
      <c r="HM406" s="330"/>
      <c r="HW406" s="330"/>
    </row>
    <row r="407" s="3" customFormat="true" x14ac:dyDescent="0.25">
      <c r="A407" s="330"/>
      <c r="K407" s="330"/>
      <c r="U407" s="330"/>
      <c r="AE407" s="330"/>
      <c r="AO407" s="330"/>
      <c r="AY407" s="330"/>
      <c r="AZ407" s="330"/>
      <c r="BA407" s="330"/>
      <c r="BB407" s="330"/>
      <c r="BC407" s="330"/>
      <c r="BD407" s="330"/>
      <c r="BE407" s="330"/>
      <c r="BF407" s="330"/>
      <c r="BI407" s="330"/>
      <c r="BS407" s="330"/>
      <c r="CC407" s="330"/>
      <c r="CM407" s="330"/>
      <c r="CW407" s="330"/>
      <c r="DG407" s="330"/>
      <c r="DQ407" s="330"/>
      <c r="EA407" s="330"/>
      <c r="EK407" s="330"/>
      <c r="EU407" s="330"/>
      <c r="FE407" s="330"/>
      <c r="FO407" s="330"/>
      <c r="FY407" s="330"/>
      <c r="GI407" s="330"/>
      <c r="GS407" s="330"/>
      <c r="HC407" s="330"/>
      <c r="HM407" s="330"/>
      <c r="HW407" s="330"/>
    </row>
    <row r="408" s="3" customFormat="true" x14ac:dyDescent="0.25">
      <c r="A408" s="330"/>
      <c r="K408" s="330"/>
      <c r="U408" s="330"/>
      <c r="AE408" s="330"/>
      <c r="AO408" s="330"/>
      <c r="AY408" s="330"/>
      <c r="AZ408" s="330"/>
      <c r="BA408" s="330"/>
      <c r="BB408" s="330"/>
      <c r="BC408" s="330"/>
      <c r="BD408" s="330"/>
      <c r="BE408" s="330"/>
      <c r="BF408" s="330"/>
      <c r="BI408" s="330"/>
      <c r="BS408" s="330"/>
      <c r="CC408" s="330"/>
      <c r="CM408" s="330"/>
      <c r="CW408" s="330"/>
      <c r="DG408" s="330"/>
      <c r="DQ408" s="330"/>
      <c r="EA408" s="330"/>
      <c r="EK408" s="330"/>
      <c r="EU408" s="330"/>
      <c r="FE408" s="330"/>
      <c r="FO408" s="330"/>
      <c r="FY408" s="330"/>
      <c r="GI408" s="330"/>
      <c r="GS408" s="330"/>
      <c r="HC408" s="330"/>
      <c r="HM408" s="330"/>
      <c r="HW408" s="330"/>
    </row>
    <row r="409" s="3" customFormat="true" x14ac:dyDescent="0.25">
      <c r="A409" s="330"/>
      <c r="K409" s="330"/>
      <c r="U409" s="330"/>
      <c r="AE409" s="330"/>
      <c r="AO409" s="330"/>
      <c r="AY409" s="330"/>
      <c r="AZ409" s="330"/>
      <c r="BA409" s="330"/>
      <c r="BB409" s="330"/>
      <c r="BC409" s="330"/>
      <c r="BD409" s="330"/>
      <c r="BE409" s="330"/>
      <c r="BF409" s="330"/>
      <c r="BI409" s="330"/>
      <c r="BS409" s="330"/>
      <c r="CC409" s="330"/>
      <c r="CM409" s="330"/>
      <c r="CW409" s="330"/>
      <c r="DG409" s="330"/>
      <c r="DQ409" s="330"/>
      <c r="EA409" s="330"/>
      <c r="EK409" s="330"/>
      <c r="EU409" s="330"/>
      <c r="FE409" s="330"/>
      <c r="FO409" s="330"/>
      <c r="FY409" s="330"/>
      <c r="GI409" s="330"/>
      <c r="GS409" s="330"/>
      <c r="HC409" s="330"/>
      <c r="HM409" s="330"/>
      <c r="HW409" s="330"/>
    </row>
    <row r="410" s="3" customFormat="true" x14ac:dyDescent="0.25">
      <c r="A410" s="330"/>
      <c r="K410" s="330"/>
      <c r="U410" s="330"/>
      <c r="AE410" s="330"/>
      <c r="AO410" s="330"/>
      <c r="AY410" s="330"/>
      <c r="AZ410" s="330"/>
      <c r="BA410" s="330"/>
      <c r="BB410" s="330"/>
      <c r="BC410" s="330"/>
      <c r="BD410" s="330"/>
      <c r="BE410" s="330"/>
      <c r="BF410" s="330"/>
      <c r="BI410" s="330"/>
      <c r="BS410" s="330"/>
      <c r="CC410" s="330"/>
      <c r="CM410" s="330"/>
      <c r="CW410" s="330"/>
      <c r="DG410" s="330"/>
      <c r="DQ410" s="330"/>
      <c r="EA410" s="330"/>
      <c r="EK410" s="330"/>
      <c r="EU410" s="330"/>
      <c r="FE410" s="330"/>
      <c r="FO410" s="330"/>
      <c r="FY410" s="330"/>
      <c r="GI410" s="330"/>
      <c r="GS410" s="330"/>
      <c r="HC410" s="330"/>
      <c r="HM410" s="330"/>
      <c r="HW410" s="330"/>
    </row>
    <row r="411" s="3" customFormat="true" x14ac:dyDescent="0.25">
      <c r="A411" s="330"/>
      <c r="K411" s="330"/>
      <c r="U411" s="330"/>
      <c r="AE411" s="330"/>
      <c r="AO411" s="330"/>
      <c r="AY411" s="330"/>
      <c r="AZ411" s="330"/>
      <c r="BA411" s="330"/>
      <c r="BB411" s="330"/>
      <c r="BC411" s="330"/>
      <c r="BD411" s="330"/>
      <c r="BE411" s="330"/>
      <c r="BF411" s="330"/>
      <c r="BI411" s="330"/>
      <c r="BS411" s="330"/>
      <c r="CC411" s="330"/>
      <c r="CM411" s="330"/>
      <c r="CW411" s="330"/>
      <c r="DG411" s="330"/>
      <c r="DQ411" s="330"/>
      <c r="EA411" s="330"/>
      <c r="EK411" s="330"/>
      <c r="EU411" s="330"/>
      <c r="FE411" s="330"/>
      <c r="FO411" s="330"/>
      <c r="FY411" s="330"/>
      <c r="GI411" s="330"/>
      <c r="GS411" s="330"/>
      <c r="HC411" s="330"/>
      <c r="HM411" s="330"/>
      <c r="HW411" s="330"/>
    </row>
    <row r="412" s="3" customFormat="true" x14ac:dyDescent="0.25">
      <c r="A412" s="330"/>
      <c r="K412" s="330"/>
      <c r="U412" s="330"/>
      <c r="AE412" s="330"/>
      <c r="AO412" s="330"/>
      <c r="AY412" s="330"/>
      <c r="AZ412" s="330"/>
      <c r="BA412" s="330"/>
      <c r="BB412" s="330"/>
      <c r="BC412" s="330"/>
      <c r="BD412" s="330"/>
      <c r="BE412" s="330"/>
      <c r="BF412" s="330"/>
      <c r="BI412" s="330"/>
      <c r="BS412" s="330"/>
      <c r="CC412" s="330"/>
      <c r="CM412" s="330"/>
      <c r="CW412" s="330"/>
      <c r="DG412" s="330"/>
      <c r="DQ412" s="330"/>
      <c r="EA412" s="330"/>
      <c r="EK412" s="330"/>
      <c r="EU412" s="330"/>
      <c r="FE412" s="330"/>
      <c r="FO412" s="330"/>
      <c r="FY412" s="330"/>
      <c r="GI412" s="330"/>
      <c r="GS412" s="330"/>
      <c r="HC412" s="330"/>
      <c r="HM412" s="330"/>
      <c r="HW412" s="330"/>
    </row>
    <row r="413" s="3" customFormat="true" x14ac:dyDescent="0.25">
      <c r="A413" s="330"/>
      <c r="K413" s="330"/>
      <c r="U413" s="330"/>
      <c r="AE413" s="330"/>
      <c r="AO413" s="330"/>
      <c r="AY413" s="330"/>
      <c r="AZ413" s="330"/>
      <c r="BA413" s="330"/>
      <c r="BB413" s="330"/>
      <c r="BC413" s="330"/>
      <c r="BD413" s="330"/>
      <c r="BE413" s="330"/>
      <c r="BF413" s="330"/>
      <c r="BI413" s="330"/>
      <c r="BS413" s="330"/>
      <c r="CC413" s="330"/>
      <c r="CM413" s="330"/>
      <c r="CW413" s="330"/>
      <c r="DG413" s="330"/>
      <c r="DQ413" s="330"/>
      <c r="EA413" s="330"/>
      <c r="EK413" s="330"/>
      <c r="EU413" s="330"/>
      <c r="FE413" s="330"/>
      <c r="FO413" s="330"/>
      <c r="FY413" s="330"/>
      <c r="GI413" s="330"/>
      <c r="GS413" s="330"/>
      <c r="HC413" s="330"/>
      <c r="HM413" s="330"/>
      <c r="HW413" s="330"/>
    </row>
    <row r="414" s="3" customFormat="true" x14ac:dyDescent="0.25">
      <c r="A414" s="330"/>
      <c r="K414" s="330"/>
      <c r="U414" s="330"/>
      <c r="AE414" s="330"/>
      <c r="AO414" s="330"/>
      <c r="AY414" s="330"/>
      <c r="AZ414" s="330"/>
      <c r="BA414" s="330"/>
      <c r="BB414" s="330"/>
      <c r="BC414" s="330"/>
      <c r="BD414" s="330"/>
      <c r="BE414" s="330"/>
      <c r="BF414" s="330"/>
      <c r="BI414" s="330"/>
      <c r="BS414" s="330"/>
      <c r="CC414" s="330"/>
      <c r="CM414" s="330"/>
      <c r="CW414" s="330"/>
      <c r="DG414" s="330"/>
      <c r="DQ414" s="330"/>
      <c r="EA414" s="330"/>
      <c r="EK414" s="330"/>
      <c r="EU414" s="330"/>
      <c r="FE414" s="330"/>
      <c r="FO414" s="330"/>
      <c r="FY414" s="330"/>
      <c r="GI414" s="330"/>
      <c r="GS414" s="330"/>
      <c r="HC414" s="330"/>
      <c r="HM414" s="330"/>
      <c r="HW414" s="330"/>
    </row>
    <row r="415" s="3" customFormat="true" x14ac:dyDescent="0.25">
      <c r="A415" s="330"/>
      <c r="K415" s="330"/>
      <c r="U415" s="330"/>
      <c r="AE415" s="330"/>
      <c r="AO415" s="330"/>
      <c r="AY415" s="330"/>
      <c r="AZ415" s="330"/>
      <c r="BA415" s="330"/>
      <c r="BB415" s="330"/>
      <c r="BC415" s="330"/>
      <c r="BD415" s="330"/>
      <c r="BE415" s="330"/>
      <c r="BF415" s="330"/>
      <c r="BI415" s="330"/>
      <c r="BS415" s="330"/>
      <c r="CC415" s="330"/>
      <c r="CM415" s="330"/>
      <c r="CW415" s="330"/>
      <c r="DG415" s="330"/>
      <c r="DQ415" s="330"/>
      <c r="EA415" s="330"/>
      <c r="EK415" s="330"/>
      <c r="EU415" s="330"/>
      <c r="FE415" s="330"/>
      <c r="FO415" s="330"/>
      <c r="FY415" s="330"/>
      <c r="GI415" s="330"/>
      <c r="GS415" s="330"/>
      <c r="HC415" s="330"/>
      <c r="HM415" s="330"/>
      <c r="HW415" s="330"/>
    </row>
    <row r="416" s="3" customFormat="true" x14ac:dyDescent="0.25">
      <c r="A416" s="330"/>
      <c r="K416" s="330"/>
      <c r="U416" s="330"/>
      <c r="AE416" s="330"/>
      <c r="AO416" s="330"/>
      <c r="AY416" s="330"/>
      <c r="AZ416" s="330"/>
      <c r="BA416" s="330"/>
      <c r="BB416" s="330"/>
      <c r="BC416" s="330"/>
      <c r="BD416" s="330"/>
      <c r="BE416" s="330"/>
      <c r="BF416" s="330"/>
      <c r="BI416" s="330"/>
      <c r="BS416" s="330"/>
      <c r="CC416" s="330"/>
      <c r="CM416" s="330"/>
      <c r="CW416" s="330"/>
      <c r="DG416" s="330"/>
      <c r="DQ416" s="330"/>
      <c r="EA416" s="330"/>
      <c r="EK416" s="330"/>
      <c r="EU416" s="330"/>
      <c r="FE416" s="330"/>
      <c r="FO416" s="330"/>
      <c r="FY416" s="330"/>
      <c r="GI416" s="330"/>
      <c r="GS416" s="330"/>
      <c r="HC416" s="330"/>
      <c r="HM416" s="330"/>
      <c r="HW416" s="330"/>
    </row>
    <row r="417" s="3" customFormat="true" x14ac:dyDescent="0.25">
      <c r="A417" s="330"/>
      <c r="K417" s="330"/>
      <c r="U417" s="330"/>
      <c r="AE417" s="330"/>
      <c r="AO417" s="330"/>
      <c r="AY417" s="330"/>
      <c r="AZ417" s="330"/>
      <c r="BA417" s="330"/>
      <c r="BB417" s="330"/>
      <c r="BC417" s="330"/>
      <c r="BD417" s="330"/>
      <c r="BE417" s="330"/>
      <c r="BF417" s="330"/>
      <c r="BI417" s="330"/>
      <c r="BS417" s="330"/>
      <c r="CC417" s="330"/>
      <c r="CM417" s="330"/>
      <c r="CW417" s="330"/>
      <c r="DG417" s="330"/>
      <c r="DQ417" s="330"/>
      <c r="EA417" s="330"/>
      <c r="EK417" s="330"/>
      <c r="EU417" s="330"/>
      <c r="FE417" s="330"/>
      <c r="FO417" s="330"/>
      <c r="FY417" s="330"/>
      <c r="GI417" s="330"/>
      <c r="GS417" s="330"/>
      <c r="HC417" s="330"/>
      <c r="HM417" s="330"/>
      <c r="HW417" s="330"/>
    </row>
    <row r="418" s="3" customFormat="true" x14ac:dyDescent="0.25">
      <c r="A418" s="330"/>
      <c r="K418" s="330"/>
      <c r="U418" s="330"/>
      <c r="AE418" s="330"/>
      <c r="AO418" s="330"/>
      <c r="AY418" s="330"/>
      <c r="AZ418" s="330"/>
      <c r="BA418" s="330"/>
      <c r="BB418" s="330"/>
      <c r="BC418" s="330"/>
      <c r="BD418" s="330"/>
      <c r="BE418" s="330"/>
      <c r="BF418" s="330"/>
      <c r="BI418" s="330"/>
      <c r="BS418" s="330"/>
      <c r="CC418" s="330"/>
      <c r="CM418" s="330"/>
      <c r="CW418" s="330"/>
      <c r="DG418" s="330"/>
      <c r="DQ418" s="330"/>
      <c r="EA418" s="330"/>
      <c r="EK418" s="330"/>
      <c r="EU418" s="330"/>
      <c r="FE418" s="330"/>
      <c r="FO418" s="330"/>
      <c r="FY418" s="330"/>
      <c r="GI418" s="330"/>
      <c r="GS418" s="330"/>
      <c r="HC418" s="330"/>
      <c r="HM418" s="330"/>
      <c r="HW418" s="330"/>
    </row>
    <row r="419" s="3" customFormat="true" x14ac:dyDescent="0.25">
      <c r="A419" s="330"/>
      <c r="K419" s="330"/>
      <c r="U419" s="330"/>
      <c r="AE419" s="330"/>
      <c r="AO419" s="330"/>
      <c r="AY419" s="330"/>
      <c r="AZ419" s="330"/>
      <c r="BA419" s="330"/>
      <c r="BB419" s="330"/>
      <c r="BC419" s="330"/>
      <c r="BD419" s="330"/>
      <c r="BE419" s="330"/>
      <c r="BF419" s="330"/>
      <c r="BI419" s="330"/>
      <c r="BS419" s="330"/>
      <c r="CC419" s="330"/>
      <c r="CM419" s="330"/>
      <c r="CW419" s="330"/>
      <c r="DG419" s="330"/>
      <c r="DQ419" s="330"/>
      <c r="EA419" s="330"/>
      <c r="EK419" s="330"/>
      <c r="EU419" s="330"/>
      <c r="FE419" s="330"/>
      <c r="FO419" s="330"/>
      <c r="FY419" s="330"/>
      <c r="GI419" s="330"/>
      <c r="GS419" s="330"/>
      <c r="HC419" s="330"/>
      <c r="HM419" s="330"/>
      <c r="HW419" s="330"/>
    </row>
    <row r="420" s="3" customFormat="true" x14ac:dyDescent="0.25">
      <c r="A420" s="330"/>
      <c r="K420" s="330"/>
      <c r="U420" s="330"/>
      <c r="AE420" s="330"/>
      <c r="AO420" s="330"/>
      <c r="AY420" s="330"/>
      <c r="AZ420" s="330"/>
      <c r="BA420" s="330"/>
      <c r="BB420" s="330"/>
      <c r="BC420" s="330"/>
      <c r="BD420" s="330"/>
      <c r="BE420" s="330"/>
      <c r="BF420" s="330"/>
      <c r="BI420" s="330"/>
      <c r="BS420" s="330"/>
      <c r="CC420" s="330"/>
      <c r="CM420" s="330"/>
      <c r="CW420" s="330"/>
      <c r="DG420" s="330"/>
      <c r="DQ420" s="330"/>
      <c r="EA420" s="330"/>
      <c r="EK420" s="330"/>
      <c r="EU420" s="330"/>
      <c r="FE420" s="330"/>
      <c r="FO420" s="330"/>
      <c r="FY420" s="330"/>
      <c r="GI420" s="330"/>
      <c r="GS420" s="330"/>
      <c r="HC420" s="330"/>
      <c r="HM420" s="330"/>
      <c r="HW420" s="330"/>
    </row>
    <row r="421" s="3" customFormat="true" x14ac:dyDescent="0.25">
      <c r="A421" s="330"/>
      <c r="K421" s="330"/>
      <c r="U421" s="330"/>
      <c r="AE421" s="330"/>
      <c r="AO421" s="330"/>
      <c r="AY421" s="330"/>
      <c r="AZ421" s="330"/>
      <c r="BA421" s="330"/>
      <c r="BB421" s="330"/>
      <c r="BC421" s="330"/>
      <c r="BD421" s="330"/>
      <c r="BE421" s="330"/>
      <c r="BF421" s="330"/>
      <c r="BI421" s="330"/>
      <c r="BS421" s="330"/>
      <c r="CC421" s="330"/>
      <c r="CM421" s="330"/>
      <c r="CW421" s="330"/>
      <c r="DG421" s="330"/>
      <c r="DQ421" s="330"/>
      <c r="EA421" s="330"/>
      <c r="EK421" s="330"/>
      <c r="EU421" s="330"/>
      <c r="FE421" s="330"/>
      <c r="FO421" s="330"/>
      <c r="FY421" s="330"/>
      <c r="GI421" s="330"/>
      <c r="GS421" s="330"/>
      <c r="HC421" s="330"/>
      <c r="HM421" s="330"/>
      <c r="HW421" s="330"/>
    </row>
    <row r="422" s="3" customFormat="true" x14ac:dyDescent="0.25">
      <c r="A422" s="330"/>
      <c r="K422" s="330"/>
      <c r="U422" s="330"/>
      <c r="AE422" s="330"/>
      <c r="AO422" s="330"/>
      <c r="AY422" s="330"/>
      <c r="AZ422" s="330"/>
      <c r="BA422" s="330"/>
      <c r="BB422" s="330"/>
      <c r="BC422" s="330"/>
      <c r="BD422" s="330"/>
      <c r="BE422" s="330"/>
      <c r="BF422" s="330"/>
      <c r="BI422" s="330"/>
      <c r="BS422" s="330"/>
      <c r="CC422" s="330"/>
      <c r="CM422" s="330"/>
      <c r="CW422" s="330"/>
      <c r="DG422" s="330"/>
      <c r="DQ422" s="330"/>
      <c r="EA422" s="330"/>
      <c r="EK422" s="330"/>
      <c r="EU422" s="330"/>
      <c r="FE422" s="330"/>
      <c r="FO422" s="330"/>
      <c r="FY422" s="330"/>
      <c r="GI422" s="330"/>
      <c r="GS422" s="330"/>
      <c r="HC422" s="330"/>
      <c r="HM422" s="330"/>
      <c r="HW422" s="330"/>
    </row>
    <row r="423" s="3" customFormat="true" x14ac:dyDescent="0.25">
      <c r="A423" s="330"/>
      <c r="K423" s="330"/>
      <c r="U423" s="330"/>
      <c r="AE423" s="330"/>
      <c r="AO423" s="330"/>
      <c r="AY423" s="330"/>
      <c r="AZ423" s="330"/>
      <c r="BA423" s="330"/>
      <c r="BB423" s="330"/>
      <c r="BC423" s="330"/>
      <c r="BD423" s="330"/>
      <c r="BE423" s="330"/>
      <c r="BF423" s="330"/>
      <c r="BI423" s="330"/>
      <c r="BS423" s="330"/>
      <c r="CC423" s="330"/>
      <c r="CM423" s="330"/>
      <c r="CW423" s="330"/>
      <c r="DG423" s="330"/>
      <c r="DQ423" s="330"/>
      <c r="EA423" s="330"/>
      <c r="EK423" s="330"/>
      <c r="EU423" s="330"/>
      <c r="FE423" s="330"/>
      <c r="FO423" s="330"/>
      <c r="FY423" s="330"/>
      <c r="GI423" s="330"/>
      <c r="GS423" s="330"/>
      <c r="HC423" s="330"/>
      <c r="HM423" s="330"/>
      <c r="HW423" s="330"/>
    </row>
    <row r="424" s="3" customFormat="true" x14ac:dyDescent="0.25">
      <c r="A424" s="330"/>
      <c r="K424" s="330"/>
      <c r="U424" s="330"/>
      <c r="AE424" s="330"/>
      <c r="AO424" s="330"/>
      <c r="AY424" s="330"/>
      <c r="AZ424" s="330"/>
      <c r="BA424" s="330"/>
      <c r="BB424" s="330"/>
      <c r="BC424" s="330"/>
      <c r="BD424" s="330"/>
      <c r="BE424" s="330"/>
      <c r="BF424" s="330"/>
      <c r="BI424" s="330"/>
      <c r="BS424" s="330"/>
      <c r="CC424" s="330"/>
      <c r="CM424" s="330"/>
      <c r="CW424" s="330"/>
      <c r="DG424" s="330"/>
      <c r="DQ424" s="330"/>
      <c r="EA424" s="330"/>
      <c r="EK424" s="330"/>
      <c r="EU424" s="330"/>
      <c r="FE424" s="330"/>
      <c r="FO424" s="330"/>
      <c r="FY424" s="330"/>
      <c r="GI424" s="330"/>
      <c r="GS424" s="330"/>
      <c r="HC424" s="330"/>
      <c r="HM424" s="330"/>
      <c r="HW424" s="330"/>
    </row>
    <row r="425" s="3" customFormat="true" x14ac:dyDescent="0.25">
      <c r="A425" s="330"/>
      <c r="K425" s="330"/>
      <c r="U425" s="330"/>
      <c r="AE425" s="330"/>
      <c r="AO425" s="330"/>
      <c r="AY425" s="330"/>
      <c r="AZ425" s="330"/>
      <c r="BA425" s="330"/>
      <c r="BB425" s="330"/>
      <c r="BC425" s="330"/>
      <c r="BD425" s="330"/>
      <c r="BE425" s="330"/>
      <c r="BF425" s="330"/>
      <c r="BI425" s="330"/>
      <c r="BS425" s="330"/>
      <c r="CC425" s="330"/>
      <c r="CM425" s="330"/>
      <c r="CW425" s="330"/>
      <c r="DG425" s="330"/>
      <c r="DQ425" s="330"/>
      <c r="EA425" s="330"/>
      <c r="EK425" s="330"/>
      <c r="EU425" s="330"/>
      <c r="FE425" s="330"/>
      <c r="FO425" s="330"/>
      <c r="FY425" s="330"/>
      <c r="GI425" s="330"/>
      <c r="GS425" s="330"/>
      <c r="HC425" s="330"/>
      <c r="HM425" s="330"/>
      <c r="HW425" s="330"/>
    </row>
    <row r="426" s="3" customFormat="true" x14ac:dyDescent="0.25">
      <c r="A426" s="330"/>
      <c r="K426" s="330"/>
      <c r="U426" s="330"/>
      <c r="AE426" s="330"/>
      <c r="AO426" s="330"/>
      <c r="AY426" s="330"/>
      <c r="AZ426" s="330"/>
      <c r="BA426" s="330"/>
      <c r="BB426" s="330"/>
      <c r="BC426" s="330"/>
      <c r="BD426" s="330"/>
      <c r="BE426" s="330"/>
      <c r="BF426" s="330"/>
      <c r="BI426" s="330"/>
      <c r="BS426" s="330"/>
      <c r="CC426" s="330"/>
      <c r="CM426" s="330"/>
      <c r="CW426" s="330"/>
      <c r="DG426" s="330"/>
      <c r="DQ426" s="330"/>
      <c r="EA426" s="330"/>
      <c r="EK426" s="330"/>
      <c r="EU426" s="330"/>
      <c r="FE426" s="330"/>
      <c r="FO426" s="330"/>
      <c r="FY426" s="330"/>
      <c r="GI426" s="330"/>
      <c r="GS426" s="330"/>
      <c r="HC426" s="330"/>
      <c r="HM426" s="330"/>
      <c r="HW426" s="330"/>
    </row>
    <row r="427" s="3" customFormat="true" x14ac:dyDescent="0.25">
      <c r="A427" s="330"/>
      <c r="K427" s="330"/>
      <c r="U427" s="330"/>
      <c r="AE427" s="330"/>
      <c r="AO427" s="330"/>
      <c r="AY427" s="330"/>
      <c r="AZ427" s="330"/>
      <c r="BA427" s="330"/>
      <c r="BB427" s="330"/>
      <c r="BC427" s="330"/>
      <c r="BD427" s="330"/>
      <c r="BE427" s="330"/>
      <c r="BF427" s="330"/>
      <c r="BI427" s="330"/>
      <c r="BS427" s="330"/>
      <c r="CC427" s="330"/>
      <c r="CM427" s="330"/>
      <c r="CW427" s="330"/>
      <c r="DG427" s="330"/>
      <c r="DQ427" s="330"/>
      <c r="EA427" s="330"/>
      <c r="EK427" s="330"/>
      <c r="EU427" s="330"/>
      <c r="FE427" s="330"/>
      <c r="FO427" s="330"/>
      <c r="FY427" s="330"/>
      <c r="GI427" s="330"/>
      <c r="GS427" s="330"/>
      <c r="HC427" s="330"/>
      <c r="HM427" s="330"/>
      <c r="HW427" s="330"/>
    </row>
    <row r="428" s="3" customFormat="true" x14ac:dyDescent="0.25">
      <c r="A428" s="330"/>
      <c r="K428" s="330"/>
      <c r="U428" s="330"/>
      <c r="AE428" s="330"/>
      <c r="AO428" s="330"/>
      <c r="AY428" s="330"/>
      <c r="AZ428" s="330"/>
      <c r="BA428" s="330"/>
      <c r="BB428" s="330"/>
      <c r="BC428" s="330"/>
      <c r="BD428" s="330"/>
      <c r="BE428" s="330"/>
      <c r="BF428" s="330"/>
      <c r="BI428" s="330"/>
      <c r="BS428" s="330"/>
      <c r="CC428" s="330"/>
      <c r="CM428" s="330"/>
      <c r="CW428" s="330"/>
      <c r="DG428" s="330"/>
      <c r="DQ428" s="330"/>
      <c r="EA428" s="330"/>
      <c r="EK428" s="330"/>
      <c r="EU428" s="330"/>
      <c r="FE428" s="330"/>
      <c r="FO428" s="330"/>
      <c r="FY428" s="330"/>
      <c r="GI428" s="330"/>
      <c r="GS428" s="330"/>
      <c r="HC428" s="330"/>
      <c r="HM428" s="330"/>
      <c r="HW428" s="330"/>
    </row>
    <row r="429" s="3" customFormat="true" x14ac:dyDescent="0.25">
      <c r="A429" s="330"/>
      <c r="K429" s="330"/>
      <c r="U429" s="330"/>
      <c r="AE429" s="330"/>
      <c r="AO429" s="330"/>
      <c r="AY429" s="330"/>
      <c r="AZ429" s="330"/>
      <c r="BA429" s="330"/>
      <c r="BB429" s="330"/>
      <c r="BC429" s="330"/>
      <c r="BD429" s="330"/>
      <c r="BE429" s="330"/>
      <c r="BF429" s="330"/>
      <c r="BI429" s="330"/>
      <c r="BS429" s="330"/>
      <c r="CC429" s="330"/>
      <c r="CM429" s="330"/>
      <c r="CW429" s="330"/>
      <c r="DG429" s="330"/>
      <c r="DQ429" s="330"/>
      <c r="EA429" s="330"/>
      <c r="EK429" s="330"/>
      <c r="EU429" s="330"/>
      <c r="FE429" s="330"/>
      <c r="FO429" s="330"/>
      <c r="FY429" s="330"/>
      <c r="GI429" s="330"/>
      <c r="GS429" s="330"/>
      <c r="HC429" s="330"/>
      <c r="HM429" s="330"/>
      <c r="HW429" s="330"/>
    </row>
    <row r="430" s="3" customFormat="true" x14ac:dyDescent="0.25">
      <c r="A430" s="330"/>
      <c r="K430" s="330"/>
      <c r="U430" s="330"/>
      <c r="AE430" s="330"/>
      <c r="AO430" s="330"/>
      <c r="AY430" s="330"/>
      <c r="AZ430" s="330"/>
      <c r="BA430" s="330"/>
      <c r="BB430" s="330"/>
      <c r="BC430" s="330"/>
      <c r="BD430" s="330"/>
      <c r="BE430" s="330"/>
      <c r="BF430" s="330"/>
      <c r="BI430" s="330"/>
      <c r="BS430" s="330"/>
      <c r="CC430" s="330"/>
      <c r="CM430" s="330"/>
      <c r="CW430" s="330"/>
      <c r="DG430" s="330"/>
      <c r="DQ430" s="330"/>
      <c r="EA430" s="330"/>
      <c r="EK430" s="330"/>
      <c r="EU430" s="330"/>
      <c r="FE430" s="330"/>
      <c r="FO430" s="330"/>
      <c r="FY430" s="330"/>
      <c r="GI430" s="330"/>
      <c r="GS430" s="330"/>
      <c r="HC430" s="330"/>
      <c r="HM430" s="330"/>
      <c r="HW430" s="330"/>
    </row>
    <row r="431" s="3" customFormat="true" x14ac:dyDescent="0.25">
      <c r="A431" s="330"/>
      <c r="K431" s="330"/>
      <c r="U431" s="330"/>
      <c r="AE431" s="330"/>
      <c r="AO431" s="330"/>
      <c r="AY431" s="330"/>
      <c r="AZ431" s="330"/>
      <c r="BA431" s="330"/>
      <c r="BB431" s="330"/>
      <c r="BC431" s="330"/>
      <c r="BD431" s="330"/>
      <c r="BE431" s="330"/>
      <c r="BF431" s="330"/>
      <c r="BI431" s="330"/>
      <c r="BS431" s="330"/>
      <c r="CC431" s="330"/>
      <c r="CM431" s="330"/>
      <c r="CW431" s="330"/>
      <c r="DG431" s="330"/>
      <c r="DQ431" s="330"/>
      <c r="EA431" s="330"/>
      <c r="EK431" s="330"/>
      <c r="EU431" s="330"/>
      <c r="FE431" s="330"/>
      <c r="FO431" s="330"/>
      <c r="FY431" s="330"/>
      <c r="GI431" s="330"/>
      <c r="GS431" s="330"/>
      <c r="HC431" s="330"/>
      <c r="HM431" s="330"/>
      <c r="HW431" s="330"/>
    </row>
    <row r="432" s="3" customFormat="true" x14ac:dyDescent="0.25">
      <c r="A432" s="330"/>
      <c r="K432" s="330"/>
      <c r="U432" s="330"/>
      <c r="AE432" s="330"/>
      <c r="AO432" s="330"/>
      <c r="AY432" s="330"/>
      <c r="AZ432" s="330"/>
      <c r="BA432" s="330"/>
      <c r="BB432" s="330"/>
      <c r="BC432" s="330"/>
      <c r="BD432" s="330"/>
      <c r="BE432" s="330"/>
      <c r="BF432" s="330"/>
      <c r="BI432" s="330"/>
      <c r="BS432" s="330"/>
      <c r="CC432" s="330"/>
      <c r="CM432" s="330"/>
      <c r="CW432" s="330"/>
      <c r="DG432" s="330"/>
      <c r="DQ432" s="330"/>
      <c r="EA432" s="330"/>
      <c r="EK432" s="330"/>
      <c r="EU432" s="330"/>
      <c r="FE432" s="330"/>
      <c r="FO432" s="330"/>
      <c r="FY432" s="330"/>
      <c r="GI432" s="330"/>
      <c r="GS432" s="330"/>
      <c r="HC432" s="330"/>
      <c r="HM432" s="330"/>
      <c r="HW432" s="330"/>
    </row>
    <row r="433" s="3" customFormat="true" x14ac:dyDescent="0.25">
      <c r="A433" s="330"/>
      <c r="K433" s="330"/>
      <c r="U433" s="330"/>
      <c r="AE433" s="330"/>
      <c r="AO433" s="330"/>
      <c r="AY433" s="330"/>
      <c r="AZ433" s="330"/>
      <c r="BA433" s="330"/>
      <c r="BB433" s="330"/>
      <c r="BC433" s="330"/>
      <c r="BD433" s="330"/>
      <c r="BE433" s="330"/>
      <c r="BF433" s="330"/>
      <c r="BI433" s="330"/>
      <c r="BS433" s="330"/>
      <c r="CC433" s="330"/>
      <c r="CM433" s="330"/>
      <c r="CW433" s="330"/>
      <c r="DG433" s="330"/>
      <c r="DQ433" s="330"/>
      <c r="EA433" s="330"/>
      <c r="EK433" s="330"/>
      <c r="EU433" s="330"/>
      <c r="FE433" s="330"/>
      <c r="FO433" s="330"/>
      <c r="FY433" s="330"/>
      <c r="GI433" s="330"/>
      <c r="GS433" s="330"/>
      <c r="HC433" s="330"/>
      <c r="HM433" s="330"/>
      <c r="HW433" s="330"/>
    </row>
    <row r="434" s="3" customFormat="true" x14ac:dyDescent="0.25">
      <c r="A434" s="330"/>
      <c r="K434" s="330"/>
      <c r="U434" s="330"/>
      <c r="AE434" s="330"/>
      <c r="AO434" s="330"/>
      <c r="AY434" s="330"/>
      <c r="AZ434" s="330"/>
      <c r="BA434" s="330"/>
      <c r="BB434" s="330"/>
      <c r="BC434" s="330"/>
      <c r="BD434" s="330"/>
      <c r="BE434" s="330"/>
      <c r="BF434" s="330"/>
      <c r="BI434" s="330"/>
      <c r="BS434" s="330"/>
      <c r="CC434" s="330"/>
      <c r="CM434" s="330"/>
      <c r="CW434" s="330"/>
      <c r="DG434" s="330"/>
      <c r="DQ434" s="330"/>
      <c r="EA434" s="330"/>
      <c r="EK434" s="330"/>
      <c r="EU434" s="330"/>
      <c r="FE434" s="330"/>
      <c r="FO434" s="330"/>
      <c r="FY434" s="330"/>
      <c r="GI434" s="330"/>
      <c r="GS434" s="330"/>
      <c r="HC434" s="330"/>
      <c r="HM434" s="330"/>
      <c r="HW434" s="330"/>
    </row>
    <row r="435" s="3" customFormat="true" x14ac:dyDescent="0.25">
      <c r="A435" s="330"/>
      <c r="K435" s="330"/>
      <c r="U435" s="330"/>
      <c r="AE435" s="330"/>
      <c r="AO435" s="330"/>
      <c r="AY435" s="330"/>
      <c r="AZ435" s="330"/>
      <c r="BA435" s="330"/>
      <c r="BB435" s="330"/>
      <c r="BC435" s="330"/>
      <c r="BD435" s="330"/>
      <c r="BE435" s="330"/>
      <c r="BF435" s="330"/>
      <c r="BI435" s="330"/>
      <c r="BS435" s="330"/>
      <c r="CC435" s="330"/>
      <c r="CM435" s="330"/>
      <c r="CW435" s="330"/>
      <c r="DG435" s="330"/>
      <c r="DQ435" s="330"/>
      <c r="EA435" s="330"/>
      <c r="EK435" s="330"/>
      <c r="EU435" s="330"/>
      <c r="FE435" s="330"/>
      <c r="FO435" s="330"/>
      <c r="FY435" s="330"/>
      <c r="GI435" s="330"/>
      <c r="GS435" s="330"/>
      <c r="HC435" s="330"/>
      <c r="HM435" s="330"/>
      <c r="HW435" s="330"/>
    </row>
    <row r="436" s="3" customFormat="true" x14ac:dyDescent="0.25">
      <c r="A436" s="330"/>
      <c r="K436" s="330"/>
      <c r="U436" s="330"/>
      <c r="AE436" s="330"/>
      <c r="AO436" s="330"/>
      <c r="AY436" s="330"/>
      <c r="AZ436" s="330"/>
      <c r="BA436" s="330"/>
      <c r="BB436" s="330"/>
      <c r="BC436" s="330"/>
      <c r="BD436" s="330"/>
      <c r="BE436" s="330"/>
      <c r="BF436" s="330"/>
      <c r="BI436" s="330"/>
      <c r="BS436" s="330"/>
      <c r="CC436" s="330"/>
      <c r="CM436" s="330"/>
      <c r="CW436" s="330"/>
      <c r="DG436" s="330"/>
      <c r="DQ436" s="330"/>
      <c r="EA436" s="330"/>
      <c r="EK436" s="330"/>
      <c r="EU436" s="330"/>
      <c r="FE436" s="330"/>
      <c r="FO436" s="330"/>
      <c r="FY436" s="330"/>
      <c r="GI436" s="330"/>
      <c r="GS436" s="330"/>
      <c r="HC436" s="330"/>
      <c r="HM436" s="330"/>
      <c r="HW436" s="330"/>
    </row>
    <row r="437" s="3" customFormat="true" x14ac:dyDescent="0.25">
      <c r="A437" s="330"/>
      <c r="K437" s="330"/>
      <c r="U437" s="330"/>
      <c r="AE437" s="330"/>
      <c r="AO437" s="330"/>
      <c r="AY437" s="330"/>
      <c r="AZ437" s="330"/>
      <c r="BA437" s="330"/>
      <c r="BB437" s="330"/>
      <c r="BC437" s="330"/>
      <c r="BD437" s="330"/>
      <c r="BE437" s="330"/>
      <c r="BF437" s="330"/>
      <c r="BI437" s="330"/>
      <c r="BS437" s="330"/>
      <c r="CC437" s="330"/>
      <c r="CM437" s="330"/>
      <c r="CW437" s="330"/>
      <c r="DG437" s="330"/>
      <c r="DQ437" s="330"/>
      <c r="EA437" s="330"/>
      <c r="EK437" s="330"/>
      <c r="EU437" s="330"/>
      <c r="FE437" s="330"/>
      <c r="FO437" s="330"/>
      <c r="FY437" s="330"/>
      <c r="GI437" s="330"/>
      <c r="GS437" s="330"/>
      <c r="HC437" s="330"/>
      <c r="HM437" s="330"/>
      <c r="HW437" s="330"/>
    </row>
    <row r="438" s="3" customFormat="true" x14ac:dyDescent="0.25">
      <c r="A438" s="330"/>
      <c r="K438" s="330"/>
      <c r="U438" s="330"/>
      <c r="AE438" s="330"/>
      <c r="AO438" s="330"/>
      <c r="AY438" s="330"/>
      <c r="AZ438" s="330"/>
      <c r="BA438" s="330"/>
      <c r="BB438" s="330"/>
      <c r="BC438" s="330"/>
      <c r="BD438" s="330"/>
      <c r="BE438" s="330"/>
      <c r="BF438" s="330"/>
      <c r="BI438" s="330"/>
      <c r="BS438" s="330"/>
      <c r="CC438" s="330"/>
      <c r="CM438" s="330"/>
      <c r="CW438" s="330"/>
      <c r="DG438" s="330"/>
      <c r="DQ438" s="330"/>
      <c r="EA438" s="330"/>
      <c r="EK438" s="330"/>
      <c r="EU438" s="330"/>
      <c r="FE438" s="330"/>
      <c r="FO438" s="330"/>
      <c r="FY438" s="330"/>
      <c r="GI438" s="330"/>
      <c r="GS438" s="330"/>
      <c r="HC438" s="330"/>
      <c r="HM438" s="330"/>
      <c r="HW438" s="330"/>
    </row>
    <row r="439" s="3" customFormat="true" x14ac:dyDescent="0.25">
      <c r="A439" s="330"/>
      <c r="K439" s="330"/>
      <c r="U439" s="330"/>
      <c r="AE439" s="330"/>
      <c r="AO439" s="330"/>
      <c r="AY439" s="330"/>
      <c r="AZ439" s="330"/>
      <c r="BA439" s="330"/>
      <c r="BB439" s="330"/>
      <c r="BC439" s="330"/>
      <c r="BD439" s="330"/>
      <c r="BE439" s="330"/>
      <c r="BF439" s="330"/>
      <c r="BI439" s="330"/>
      <c r="BS439" s="330"/>
      <c r="CC439" s="330"/>
      <c r="CM439" s="330"/>
      <c r="CW439" s="330"/>
      <c r="DG439" s="330"/>
      <c r="DQ439" s="330"/>
      <c r="EA439" s="330"/>
      <c r="EK439" s="330"/>
      <c r="EU439" s="330"/>
      <c r="FE439" s="330"/>
      <c r="FO439" s="330"/>
      <c r="FY439" s="330"/>
      <c r="GI439" s="330"/>
      <c r="GS439" s="330"/>
      <c r="HC439" s="330"/>
      <c r="HM439" s="330"/>
      <c r="HW439" s="330"/>
    </row>
    <row r="440" s="3" customFormat="true" x14ac:dyDescent="0.25">
      <c r="A440" s="330"/>
      <c r="K440" s="330"/>
      <c r="U440" s="330"/>
      <c r="AE440" s="330"/>
      <c r="AO440" s="330"/>
      <c r="AY440" s="330"/>
      <c r="AZ440" s="330"/>
      <c r="BA440" s="330"/>
      <c r="BB440" s="330"/>
      <c r="BC440" s="330"/>
      <c r="BD440" s="330"/>
      <c r="BE440" s="330"/>
      <c r="BF440" s="330"/>
      <c r="BI440" s="330"/>
      <c r="BS440" s="330"/>
      <c r="CC440" s="330"/>
      <c r="CM440" s="330"/>
      <c r="CW440" s="330"/>
      <c r="DG440" s="330"/>
      <c r="DQ440" s="330"/>
      <c r="EA440" s="330"/>
      <c r="EK440" s="330"/>
      <c r="EU440" s="330"/>
      <c r="FE440" s="330"/>
      <c r="FO440" s="330"/>
      <c r="FY440" s="330"/>
      <c r="GI440" s="330"/>
      <c r="GS440" s="330"/>
      <c r="HC440" s="330"/>
      <c r="HM440" s="330"/>
      <c r="HW440" s="330"/>
    </row>
    <row r="441" s="3" customFormat="true" x14ac:dyDescent="0.25">
      <c r="A441" s="330"/>
      <c r="K441" s="330"/>
      <c r="U441" s="330"/>
      <c r="AE441" s="330"/>
      <c r="AO441" s="330"/>
      <c r="AY441" s="330"/>
      <c r="AZ441" s="330"/>
      <c r="BA441" s="330"/>
      <c r="BB441" s="330"/>
      <c r="BC441" s="330"/>
      <c r="BD441" s="330"/>
      <c r="BE441" s="330"/>
      <c r="BF441" s="330"/>
      <c r="BI441" s="330"/>
      <c r="BS441" s="330"/>
      <c r="CC441" s="330"/>
      <c r="CM441" s="330"/>
      <c r="CW441" s="330"/>
      <c r="DG441" s="330"/>
      <c r="DQ441" s="330"/>
      <c r="EA441" s="330"/>
      <c r="EK441" s="330"/>
      <c r="EU441" s="330"/>
      <c r="FE441" s="330"/>
      <c r="FO441" s="330"/>
      <c r="FY441" s="330"/>
      <c r="GI441" s="330"/>
      <c r="GS441" s="330"/>
      <c r="HC441" s="330"/>
      <c r="HM441" s="330"/>
      <c r="HW441" s="330"/>
    </row>
    <row r="442" s="3" customFormat="true" x14ac:dyDescent="0.25">
      <c r="A442" s="330"/>
      <c r="K442" s="330"/>
      <c r="U442" s="330"/>
      <c r="AE442" s="330"/>
      <c r="AO442" s="330"/>
      <c r="AY442" s="330"/>
      <c r="AZ442" s="330"/>
      <c r="BA442" s="330"/>
      <c r="BB442" s="330"/>
      <c r="BC442" s="330"/>
      <c r="BD442" s="330"/>
      <c r="BE442" s="330"/>
      <c r="BF442" s="330"/>
      <c r="BI442" s="330"/>
      <c r="BS442" s="330"/>
      <c r="CC442" s="330"/>
      <c r="CM442" s="330"/>
      <c r="CW442" s="330"/>
      <c r="DG442" s="330"/>
      <c r="DQ442" s="330"/>
      <c r="EA442" s="330"/>
      <c r="EK442" s="330"/>
      <c r="EU442" s="330"/>
      <c r="FE442" s="330"/>
      <c r="FO442" s="330"/>
      <c r="FY442" s="330"/>
      <c r="GI442" s="330"/>
      <c r="GS442" s="330"/>
      <c r="HC442" s="330"/>
      <c r="HM442" s="330"/>
      <c r="HW442" s="330"/>
    </row>
    <row r="443" s="3" customFormat="true" x14ac:dyDescent="0.25">
      <c r="A443" s="330"/>
      <c r="K443" s="330"/>
      <c r="U443" s="330"/>
      <c r="AE443" s="330"/>
      <c r="AO443" s="330"/>
      <c r="AY443" s="330"/>
      <c r="AZ443" s="330"/>
      <c r="BA443" s="330"/>
      <c r="BB443" s="330"/>
      <c r="BC443" s="330"/>
      <c r="BD443" s="330"/>
      <c r="BE443" s="330"/>
      <c r="BF443" s="330"/>
      <c r="BI443" s="330"/>
      <c r="BS443" s="330"/>
      <c r="CC443" s="330"/>
      <c r="CM443" s="330"/>
      <c r="CW443" s="330"/>
      <c r="DG443" s="330"/>
      <c r="DQ443" s="330"/>
      <c r="EA443" s="330"/>
      <c r="EK443" s="330"/>
      <c r="EU443" s="330"/>
      <c r="FE443" s="330"/>
      <c r="FO443" s="330"/>
      <c r="FY443" s="330"/>
      <c r="GI443" s="330"/>
      <c r="GS443" s="330"/>
      <c r="HC443" s="330"/>
      <c r="HM443" s="330"/>
      <c r="HW443" s="330"/>
    </row>
    <row r="444" s="3" customFormat="true" x14ac:dyDescent="0.25">
      <c r="A444" s="330"/>
      <c r="K444" s="330"/>
      <c r="U444" s="330"/>
      <c r="AE444" s="330"/>
      <c r="AO444" s="330"/>
      <c r="AY444" s="330"/>
      <c r="AZ444" s="330"/>
      <c r="BA444" s="330"/>
      <c r="BB444" s="330"/>
      <c r="BC444" s="330"/>
      <c r="BD444" s="330"/>
      <c r="BE444" s="330"/>
      <c r="BF444" s="330"/>
      <c r="BI444" s="330"/>
      <c r="BS444" s="330"/>
      <c r="CC444" s="330"/>
      <c r="CM444" s="330"/>
      <c r="CW444" s="330"/>
      <c r="DG444" s="330"/>
      <c r="DQ444" s="330"/>
      <c r="EA444" s="330"/>
      <c r="EK444" s="330"/>
      <c r="EU444" s="330"/>
      <c r="FE444" s="330"/>
      <c r="FO444" s="330"/>
      <c r="FY444" s="330"/>
      <c r="GI444" s="330"/>
      <c r="GS444" s="330"/>
      <c r="HC444" s="330"/>
      <c r="HM444" s="330"/>
      <c r="HW444" s="330"/>
    </row>
    <row r="445" s="3" customFormat="true" x14ac:dyDescent="0.25">
      <c r="A445" s="330"/>
      <c r="K445" s="330"/>
      <c r="U445" s="330"/>
      <c r="AE445" s="330"/>
      <c r="AO445" s="330"/>
      <c r="AY445" s="330"/>
      <c r="AZ445" s="330"/>
      <c r="BA445" s="330"/>
      <c r="BB445" s="330"/>
      <c r="BC445" s="330"/>
      <c r="BD445" s="330"/>
      <c r="BE445" s="330"/>
      <c r="BF445" s="330"/>
      <c r="BI445" s="330"/>
      <c r="BS445" s="330"/>
      <c r="CC445" s="330"/>
      <c r="CM445" s="330"/>
      <c r="CW445" s="330"/>
      <c r="DG445" s="330"/>
      <c r="DQ445" s="330"/>
      <c r="EA445" s="330"/>
      <c r="EK445" s="330"/>
      <c r="EU445" s="330"/>
      <c r="FE445" s="330"/>
      <c r="FO445" s="330"/>
      <c r="FY445" s="330"/>
      <c r="GI445" s="330"/>
      <c r="GS445" s="330"/>
      <c r="HC445" s="330"/>
      <c r="HM445" s="330"/>
      <c r="HW445" s="330"/>
    </row>
    <row r="446" s="3" customFormat="true" x14ac:dyDescent="0.25">
      <c r="A446" s="330"/>
      <c r="K446" s="330"/>
      <c r="U446" s="330"/>
      <c r="AE446" s="330"/>
      <c r="AO446" s="330"/>
      <c r="AY446" s="330"/>
      <c r="AZ446" s="330"/>
      <c r="BA446" s="330"/>
      <c r="BB446" s="330"/>
      <c r="BC446" s="330"/>
      <c r="BD446" s="330"/>
      <c r="BE446" s="330"/>
      <c r="BF446" s="330"/>
      <c r="BI446" s="330"/>
      <c r="BS446" s="330"/>
      <c r="CC446" s="330"/>
      <c r="CM446" s="330"/>
      <c r="CW446" s="330"/>
      <c r="DG446" s="330"/>
      <c r="DQ446" s="330"/>
      <c r="EA446" s="330"/>
      <c r="EK446" s="330"/>
      <c r="EU446" s="330"/>
      <c r="FE446" s="330"/>
      <c r="FO446" s="330"/>
      <c r="FY446" s="330"/>
      <c r="GI446" s="330"/>
      <c r="GS446" s="330"/>
      <c r="HC446" s="330"/>
      <c r="HM446" s="330"/>
      <c r="HW446" s="330"/>
    </row>
    <row r="447" s="3" customFormat="true" x14ac:dyDescent="0.25">
      <c r="A447" s="330"/>
      <c r="K447" s="330"/>
      <c r="U447" s="330"/>
      <c r="AE447" s="330"/>
      <c r="AO447" s="330"/>
      <c r="AY447" s="330"/>
      <c r="AZ447" s="330"/>
      <c r="BA447" s="330"/>
      <c r="BB447" s="330"/>
      <c r="BC447" s="330"/>
      <c r="BD447" s="330"/>
      <c r="BE447" s="330"/>
      <c r="BF447" s="330"/>
      <c r="BI447" s="330"/>
      <c r="BS447" s="330"/>
      <c r="CC447" s="330"/>
      <c r="CM447" s="330"/>
      <c r="CW447" s="330"/>
      <c r="DG447" s="330"/>
      <c r="DQ447" s="330"/>
      <c r="EA447" s="330"/>
      <c r="EK447" s="330"/>
      <c r="EU447" s="330"/>
      <c r="FE447" s="330"/>
      <c r="FO447" s="330"/>
      <c r="FY447" s="330"/>
      <c r="GI447" s="330"/>
      <c r="GS447" s="330"/>
      <c r="HC447" s="330"/>
      <c r="HM447" s="330"/>
      <c r="HW447" s="330"/>
    </row>
    <row r="448" s="3" customFormat="true" x14ac:dyDescent="0.25">
      <c r="A448" s="330"/>
      <c r="K448" s="330"/>
      <c r="U448" s="330"/>
      <c r="AE448" s="330"/>
      <c r="AO448" s="330"/>
      <c r="AY448" s="330"/>
      <c r="AZ448" s="330"/>
      <c r="BA448" s="330"/>
      <c r="BB448" s="330"/>
      <c r="BC448" s="330"/>
      <c r="BD448" s="330"/>
      <c r="BE448" s="330"/>
      <c r="BF448" s="330"/>
      <c r="BI448" s="330"/>
      <c r="BS448" s="330"/>
      <c r="CC448" s="330"/>
      <c r="CM448" s="330"/>
      <c r="CW448" s="330"/>
      <c r="DG448" s="330"/>
      <c r="DQ448" s="330"/>
      <c r="EA448" s="330"/>
      <c r="EK448" s="330"/>
      <c r="EU448" s="330"/>
      <c r="FE448" s="330"/>
      <c r="FO448" s="330"/>
      <c r="FY448" s="330"/>
      <c r="GI448" s="330"/>
      <c r="GS448" s="330"/>
      <c r="HC448" s="330"/>
      <c r="HM448" s="330"/>
      <c r="HW448" s="330"/>
    </row>
    <row r="449" s="3" customFormat="true" x14ac:dyDescent="0.25">
      <c r="A449" s="330"/>
      <c r="K449" s="330"/>
      <c r="U449" s="330"/>
      <c r="AE449" s="330"/>
      <c r="AO449" s="330"/>
      <c r="AY449" s="330"/>
      <c r="AZ449" s="330"/>
      <c r="BA449" s="330"/>
      <c r="BB449" s="330"/>
      <c r="BC449" s="330"/>
      <c r="BD449" s="330"/>
      <c r="BE449" s="330"/>
      <c r="BF449" s="330"/>
      <c r="BI449" s="330"/>
      <c r="BS449" s="330"/>
      <c r="CC449" s="330"/>
      <c r="CM449" s="330"/>
      <c r="CW449" s="330"/>
      <c r="DG449" s="330"/>
      <c r="DQ449" s="330"/>
      <c r="EA449" s="330"/>
      <c r="EK449" s="330"/>
      <c r="EU449" s="330"/>
      <c r="FE449" s="330"/>
      <c r="FO449" s="330"/>
      <c r="FY449" s="330"/>
      <c r="GI449" s="330"/>
      <c r="GS449" s="330"/>
      <c r="HC449" s="330"/>
      <c r="HM449" s="330"/>
      <c r="HW449" s="330"/>
    </row>
    <row r="450" s="3" customFormat="true" x14ac:dyDescent="0.25">
      <c r="A450" s="330"/>
      <c r="K450" s="330"/>
      <c r="U450" s="330"/>
      <c r="AE450" s="330"/>
      <c r="AO450" s="330"/>
      <c r="AY450" s="330"/>
      <c r="AZ450" s="330"/>
      <c r="BA450" s="330"/>
      <c r="BB450" s="330"/>
      <c r="BC450" s="330"/>
      <c r="BD450" s="330"/>
      <c r="BE450" s="330"/>
      <c r="BF450" s="330"/>
      <c r="BI450" s="330"/>
      <c r="BS450" s="330"/>
      <c r="CC450" s="330"/>
      <c r="CM450" s="330"/>
      <c r="CW450" s="330"/>
      <c r="DG450" s="330"/>
      <c r="DQ450" s="330"/>
      <c r="EA450" s="330"/>
      <c r="EK450" s="330"/>
      <c r="EU450" s="330"/>
      <c r="FE450" s="330"/>
      <c r="FO450" s="330"/>
      <c r="FY450" s="330"/>
      <c r="GI450" s="330"/>
      <c r="GS450" s="330"/>
      <c r="HC450" s="330"/>
      <c r="HM450" s="330"/>
      <c r="HW450" s="330"/>
    </row>
    <row r="451" s="3" customFormat="true" x14ac:dyDescent="0.25">
      <c r="A451" s="330"/>
      <c r="K451" s="330"/>
      <c r="U451" s="330"/>
      <c r="AE451" s="330"/>
      <c r="AO451" s="330"/>
      <c r="AY451" s="330"/>
      <c r="AZ451" s="330"/>
      <c r="BA451" s="330"/>
      <c r="BB451" s="330"/>
      <c r="BC451" s="330"/>
      <c r="BD451" s="330"/>
      <c r="BE451" s="330"/>
      <c r="BF451" s="330"/>
      <c r="BI451" s="330"/>
      <c r="BS451" s="330"/>
      <c r="CC451" s="330"/>
      <c r="CM451" s="330"/>
      <c r="CW451" s="330"/>
      <c r="DG451" s="330"/>
      <c r="DQ451" s="330"/>
      <c r="EA451" s="330"/>
      <c r="EK451" s="330"/>
      <c r="EU451" s="330"/>
      <c r="FE451" s="330"/>
      <c r="FO451" s="330"/>
      <c r="FY451" s="330"/>
      <c r="GI451" s="330"/>
      <c r="GS451" s="330"/>
      <c r="HC451" s="330"/>
      <c r="HM451" s="330"/>
      <c r="HW451" s="330"/>
    </row>
    <row r="452" s="3" customFormat="true" x14ac:dyDescent="0.25">
      <c r="A452" s="330"/>
      <c r="K452" s="330"/>
      <c r="U452" s="330"/>
      <c r="AE452" s="330"/>
      <c r="AO452" s="330"/>
      <c r="AY452" s="330"/>
      <c r="AZ452" s="330"/>
      <c r="BA452" s="330"/>
      <c r="BB452" s="330"/>
      <c r="BC452" s="330"/>
      <c r="BD452" s="330"/>
      <c r="BE452" s="330"/>
      <c r="BF452" s="330"/>
      <c r="BI452" s="330"/>
      <c r="BS452" s="330"/>
      <c r="CC452" s="330"/>
      <c r="CM452" s="330"/>
      <c r="CW452" s="330"/>
      <c r="DG452" s="330"/>
      <c r="DQ452" s="330"/>
      <c r="EA452" s="330"/>
      <c r="EK452" s="330"/>
      <c r="EU452" s="330"/>
      <c r="FE452" s="330"/>
      <c r="FO452" s="330"/>
      <c r="FY452" s="330"/>
      <c r="GI452" s="330"/>
      <c r="GS452" s="330"/>
      <c r="HC452" s="330"/>
      <c r="HM452" s="330"/>
      <c r="HW452" s="330"/>
    </row>
    <row r="453" s="3" customFormat="true" x14ac:dyDescent="0.25">
      <c r="A453" s="330"/>
      <c r="K453" s="330"/>
      <c r="U453" s="330"/>
      <c r="AE453" s="330"/>
      <c r="AO453" s="330"/>
      <c r="AY453" s="330"/>
      <c r="AZ453" s="330"/>
      <c r="BA453" s="330"/>
      <c r="BB453" s="330"/>
      <c r="BC453" s="330"/>
      <c r="BD453" s="330"/>
      <c r="BE453" s="330"/>
      <c r="BF453" s="330"/>
      <c r="BI453" s="330"/>
      <c r="BS453" s="330"/>
      <c r="CC453" s="330"/>
      <c r="CM453" s="330"/>
      <c r="CW453" s="330"/>
      <c r="DG453" s="330"/>
      <c r="DQ453" s="330"/>
      <c r="EA453" s="330"/>
      <c r="EK453" s="330"/>
      <c r="EU453" s="330"/>
      <c r="FE453" s="330"/>
      <c r="FO453" s="330"/>
      <c r="FY453" s="330"/>
      <c r="GI453" s="330"/>
      <c r="GS453" s="330"/>
      <c r="HC453" s="330"/>
      <c r="HM453" s="330"/>
      <c r="HW453" s="330"/>
    </row>
    <row r="454" s="3" customFormat="true" x14ac:dyDescent="0.25">
      <c r="A454" s="330"/>
      <c r="K454" s="330"/>
      <c r="U454" s="330"/>
      <c r="AE454" s="330"/>
      <c r="AO454" s="330"/>
      <c r="AY454" s="330"/>
      <c r="AZ454" s="330"/>
      <c r="BA454" s="330"/>
      <c r="BB454" s="330"/>
      <c r="BC454" s="330"/>
      <c r="BD454" s="330"/>
      <c r="BE454" s="330"/>
      <c r="BF454" s="330"/>
      <c r="BI454" s="330"/>
      <c r="BS454" s="330"/>
      <c r="CC454" s="330"/>
      <c r="CM454" s="330"/>
      <c r="CW454" s="330"/>
      <c r="DG454" s="330"/>
      <c r="DQ454" s="330"/>
      <c r="EA454" s="330"/>
      <c r="EK454" s="330"/>
      <c r="EU454" s="330"/>
      <c r="FE454" s="330"/>
      <c r="FO454" s="330"/>
      <c r="FY454" s="330"/>
      <c r="GI454" s="330"/>
      <c r="GS454" s="330"/>
      <c r="HC454" s="330"/>
      <c r="HM454" s="330"/>
      <c r="HW454" s="330"/>
    </row>
    <row r="455" s="3" customFormat="true" x14ac:dyDescent="0.25">
      <c r="A455" s="330"/>
      <c r="K455" s="330"/>
      <c r="U455" s="330"/>
      <c r="AE455" s="330"/>
      <c r="AO455" s="330"/>
      <c r="AY455" s="330"/>
      <c r="AZ455" s="330"/>
      <c r="BA455" s="330"/>
      <c r="BB455" s="330"/>
      <c r="BC455" s="330"/>
      <c r="BD455" s="330"/>
      <c r="BE455" s="330"/>
      <c r="BF455" s="330"/>
      <c r="BI455" s="330"/>
      <c r="BS455" s="330"/>
      <c r="CC455" s="330"/>
      <c r="CM455" s="330"/>
      <c r="CW455" s="330"/>
      <c r="DG455" s="330"/>
      <c r="DQ455" s="330"/>
      <c r="EA455" s="330"/>
      <c r="EK455" s="330"/>
      <c r="EU455" s="330"/>
      <c r="FE455" s="330"/>
      <c r="FO455" s="330"/>
      <c r="FY455" s="330"/>
      <c r="GI455" s="330"/>
      <c r="GS455" s="330"/>
      <c r="HC455" s="330"/>
      <c r="HM455" s="330"/>
      <c r="HW455" s="330"/>
    </row>
    <row r="456" s="3" customFormat="true" x14ac:dyDescent="0.25">
      <c r="A456" s="330"/>
      <c r="K456" s="330"/>
      <c r="U456" s="330"/>
      <c r="AE456" s="330"/>
      <c r="AO456" s="330"/>
      <c r="AY456" s="330"/>
      <c r="AZ456" s="330"/>
      <c r="BA456" s="330"/>
      <c r="BB456" s="330"/>
      <c r="BC456" s="330"/>
      <c r="BD456" s="330"/>
      <c r="BE456" s="330"/>
      <c r="BF456" s="330"/>
      <c r="BI456" s="330"/>
      <c r="BS456" s="330"/>
      <c r="CC456" s="330"/>
      <c r="CM456" s="330"/>
      <c r="CW456" s="330"/>
      <c r="DG456" s="330"/>
      <c r="DQ456" s="330"/>
      <c r="EA456" s="330"/>
      <c r="EK456" s="330"/>
      <c r="EU456" s="330"/>
      <c r="FE456" s="330"/>
      <c r="FO456" s="330"/>
      <c r="FY456" s="330"/>
      <c r="GI456" s="330"/>
      <c r="GS456" s="330"/>
      <c r="HC456" s="330"/>
      <c r="HM456" s="330"/>
      <c r="HW456" s="330"/>
    </row>
    <row r="457" s="3" customFormat="true" x14ac:dyDescent="0.25">
      <c r="A457" s="330"/>
      <c r="K457" s="330"/>
      <c r="U457" s="330"/>
      <c r="AE457" s="330"/>
      <c r="AO457" s="330"/>
      <c r="AY457" s="330"/>
      <c r="AZ457" s="330"/>
      <c r="BA457" s="330"/>
      <c r="BB457" s="330"/>
      <c r="BC457" s="330"/>
      <c r="BD457" s="330"/>
      <c r="BE457" s="330"/>
      <c r="BF457" s="330"/>
      <c r="BI457" s="330"/>
      <c r="BS457" s="330"/>
      <c r="CC457" s="330"/>
      <c r="CM457" s="330"/>
      <c r="CW457" s="330"/>
      <c r="DG457" s="330"/>
      <c r="DQ457" s="330"/>
      <c r="EA457" s="330"/>
      <c r="EK457" s="330"/>
      <c r="EU457" s="330"/>
      <c r="FE457" s="330"/>
      <c r="FO457" s="330"/>
      <c r="FY457" s="330"/>
      <c r="GI457" s="330"/>
      <c r="GS457" s="330"/>
      <c r="HC457" s="330"/>
      <c r="HM457" s="330"/>
      <c r="HW457" s="330"/>
    </row>
    <row r="458" s="3" customFormat="true" x14ac:dyDescent="0.25">
      <c r="A458" s="330"/>
      <c r="K458" s="330"/>
      <c r="U458" s="330"/>
      <c r="AE458" s="330"/>
      <c r="AO458" s="330"/>
      <c r="AY458" s="330"/>
      <c r="AZ458" s="330"/>
      <c r="BA458" s="330"/>
      <c r="BB458" s="330"/>
      <c r="BC458" s="330"/>
      <c r="BD458" s="330"/>
      <c r="BE458" s="330"/>
      <c r="BF458" s="330"/>
      <c r="BI458" s="330"/>
      <c r="BS458" s="330"/>
      <c r="CC458" s="330"/>
      <c r="CM458" s="330"/>
      <c r="CW458" s="330"/>
      <c r="DG458" s="330"/>
      <c r="DQ458" s="330"/>
      <c r="EA458" s="330"/>
      <c r="EK458" s="330"/>
      <c r="EU458" s="330"/>
      <c r="FE458" s="330"/>
      <c r="FO458" s="330"/>
      <c r="FY458" s="330"/>
      <c r="GI458" s="330"/>
      <c r="GS458" s="330"/>
      <c r="HC458" s="330"/>
      <c r="HM458" s="330"/>
      <c r="HW458" s="330"/>
    </row>
    <row r="459" s="3" customFormat="true" x14ac:dyDescent="0.25">
      <c r="A459" s="330"/>
      <c r="K459" s="330"/>
      <c r="U459" s="330"/>
      <c r="AE459" s="330"/>
      <c r="AO459" s="330"/>
      <c r="AY459" s="330"/>
      <c r="AZ459" s="330"/>
      <c r="BA459" s="330"/>
      <c r="BB459" s="330"/>
      <c r="BC459" s="330"/>
      <c r="BD459" s="330"/>
      <c r="BE459" s="330"/>
      <c r="BF459" s="330"/>
      <c r="BI459" s="330"/>
      <c r="BS459" s="330"/>
      <c r="CC459" s="330"/>
      <c r="CM459" s="330"/>
      <c r="CW459" s="330"/>
      <c r="DG459" s="330"/>
      <c r="DQ459" s="330"/>
      <c r="EA459" s="330"/>
      <c r="EK459" s="330"/>
      <c r="EU459" s="330"/>
      <c r="FE459" s="330"/>
      <c r="FO459" s="330"/>
      <c r="FY459" s="330"/>
      <c r="GI459" s="330"/>
      <c r="GS459" s="330"/>
      <c r="HC459" s="330"/>
      <c r="HM459" s="330"/>
      <c r="HW459" s="330"/>
    </row>
    <row r="460" s="3" customFormat="true" x14ac:dyDescent="0.25">
      <c r="A460" s="330"/>
      <c r="K460" s="330"/>
      <c r="U460" s="330"/>
      <c r="AE460" s="330"/>
      <c r="AO460" s="330"/>
      <c r="AY460" s="330"/>
      <c r="AZ460" s="330"/>
      <c r="BA460" s="330"/>
      <c r="BB460" s="330"/>
      <c r="BC460" s="330"/>
      <c r="BD460" s="330"/>
      <c r="BE460" s="330"/>
      <c r="BF460" s="330"/>
      <c r="BI460" s="330"/>
      <c r="BS460" s="330"/>
      <c r="CC460" s="330"/>
      <c r="CM460" s="330"/>
      <c r="CW460" s="330"/>
      <c r="DG460" s="330"/>
      <c r="DQ460" s="330"/>
      <c r="EA460" s="330"/>
      <c r="EK460" s="330"/>
      <c r="EU460" s="330"/>
      <c r="FE460" s="330"/>
      <c r="FO460" s="330"/>
      <c r="FY460" s="330"/>
      <c r="GI460" s="330"/>
      <c r="GS460" s="330"/>
      <c r="HC460" s="330"/>
      <c r="HM460" s="330"/>
      <c r="HW460" s="330"/>
    </row>
    <row r="461" s="3" customFormat="true" x14ac:dyDescent="0.25">
      <c r="A461" s="330"/>
      <c r="K461" s="330"/>
      <c r="U461" s="330"/>
      <c r="AE461" s="330"/>
      <c r="AO461" s="330"/>
      <c r="AY461" s="330"/>
      <c r="AZ461" s="330"/>
      <c r="BA461" s="330"/>
      <c r="BB461" s="330"/>
      <c r="BC461" s="330"/>
      <c r="BD461" s="330"/>
      <c r="BE461" s="330"/>
      <c r="BF461" s="330"/>
      <c r="BI461" s="330"/>
      <c r="BS461" s="330"/>
      <c r="CC461" s="330"/>
      <c r="CM461" s="330"/>
      <c r="CW461" s="330"/>
      <c r="DG461" s="330"/>
      <c r="DQ461" s="330"/>
      <c r="EA461" s="330"/>
      <c r="EK461" s="330"/>
      <c r="EU461" s="330"/>
      <c r="FE461" s="330"/>
      <c r="FO461" s="330"/>
      <c r="FY461" s="330"/>
      <c r="GI461" s="330"/>
      <c r="GS461" s="330"/>
      <c r="HC461" s="330"/>
      <c r="HM461" s="330"/>
      <c r="HW461" s="330"/>
    </row>
    <row r="462" s="3" customFormat="true" x14ac:dyDescent="0.25">
      <c r="A462" s="330"/>
      <c r="K462" s="330"/>
      <c r="U462" s="330"/>
      <c r="AE462" s="330"/>
      <c r="AO462" s="330"/>
      <c r="AY462" s="330"/>
      <c r="AZ462" s="330"/>
      <c r="BA462" s="330"/>
      <c r="BB462" s="330"/>
      <c r="BC462" s="330"/>
      <c r="BD462" s="330"/>
      <c r="BE462" s="330"/>
      <c r="BF462" s="330"/>
      <c r="BI462" s="330"/>
      <c r="BS462" s="330"/>
      <c r="CC462" s="330"/>
      <c r="CM462" s="330"/>
      <c r="CW462" s="330"/>
      <c r="DG462" s="330"/>
      <c r="DQ462" s="330"/>
      <c r="EA462" s="330"/>
      <c r="EK462" s="330"/>
      <c r="EU462" s="330"/>
      <c r="FE462" s="330"/>
      <c r="FO462" s="330"/>
      <c r="FY462" s="330"/>
      <c r="GI462" s="330"/>
      <c r="GS462" s="330"/>
      <c r="HC462" s="330"/>
      <c r="HM462" s="330"/>
      <c r="HW462" s="330"/>
    </row>
    <row r="463" s="3" customFormat="true" x14ac:dyDescent="0.25">
      <c r="A463" s="330"/>
      <c r="K463" s="330"/>
      <c r="U463" s="330"/>
      <c r="AE463" s="330"/>
      <c r="AO463" s="330"/>
      <c r="AY463" s="330"/>
      <c r="AZ463" s="330"/>
      <c r="BA463" s="330"/>
      <c r="BB463" s="330"/>
      <c r="BC463" s="330"/>
      <c r="BD463" s="330"/>
      <c r="BE463" s="330"/>
      <c r="BF463" s="330"/>
      <c r="BI463" s="330"/>
      <c r="BS463" s="330"/>
      <c r="CC463" s="330"/>
      <c r="CM463" s="330"/>
      <c r="CW463" s="330"/>
      <c r="DG463" s="330"/>
      <c r="DQ463" s="330"/>
      <c r="EA463" s="330"/>
      <c r="EK463" s="330"/>
      <c r="EU463" s="330"/>
      <c r="FE463" s="330"/>
      <c r="FO463" s="330"/>
      <c r="FY463" s="330"/>
      <c r="GI463" s="330"/>
      <c r="GS463" s="330"/>
      <c r="HC463" s="330"/>
      <c r="HM463" s="330"/>
      <c r="HW463" s="330"/>
    </row>
    <row r="464" s="3" customFormat="true" x14ac:dyDescent="0.25">
      <c r="A464" s="330"/>
      <c r="K464" s="330"/>
      <c r="U464" s="330"/>
      <c r="AE464" s="330"/>
      <c r="AO464" s="330"/>
      <c r="AY464" s="330"/>
      <c r="AZ464" s="330"/>
      <c r="BA464" s="330"/>
      <c r="BB464" s="330"/>
      <c r="BC464" s="330"/>
      <c r="BD464" s="330"/>
      <c r="BE464" s="330"/>
      <c r="BF464" s="330"/>
      <c r="BI464" s="330"/>
      <c r="BS464" s="330"/>
      <c r="CC464" s="330"/>
      <c r="CM464" s="330"/>
      <c r="CW464" s="330"/>
      <c r="DG464" s="330"/>
      <c r="DQ464" s="330"/>
      <c r="EA464" s="330"/>
      <c r="EK464" s="330"/>
      <c r="EU464" s="330"/>
      <c r="FE464" s="330"/>
      <c r="FO464" s="330"/>
      <c r="FY464" s="330"/>
      <c r="GI464" s="330"/>
      <c r="GS464" s="330"/>
      <c r="HC464" s="330"/>
      <c r="HM464" s="330"/>
      <c r="HW464" s="330"/>
    </row>
    <row r="465" s="3" customFormat="true" x14ac:dyDescent="0.25">
      <c r="A465" s="330"/>
      <c r="K465" s="330"/>
      <c r="U465" s="330"/>
      <c r="AE465" s="330"/>
      <c r="AO465" s="330"/>
      <c r="AY465" s="330"/>
      <c r="AZ465" s="330"/>
      <c r="BA465" s="330"/>
      <c r="BB465" s="330"/>
      <c r="BC465" s="330"/>
      <c r="BD465" s="330"/>
      <c r="BE465" s="330"/>
      <c r="BF465" s="330"/>
      <c r="BI465" s="330"/>
      <c r="BS465" s="330"/>
      <c r="CC465" s="330"/>
      <c r="CM465" s="330"/>
      <c r="CW465" s="330"/>
      <c r="DG465" s="330"/>
      <c r="DQ465" s="330"/>
      <c r="EA465" s="330"/>
      <c r="EK465" s="330"/>
      <c r="EU465" s="330"/>
      <c r="FE465" s="330"/>
      <c r="FO465" s="330"/>
      <c r="FY465" s="330"/>
      <c r="GI465" s="330"/>
      <c r="GS465" s="330"/>
      <c r="HC465" s="330"/>
      <c r="HM465" s="330"/>
      <c r="HW465" s="330"/>
    </row>
    <row r="466" s="3" customFormat="true" x14ac:dyDescent="0.25">
      <c r="A466" s="330"/>
      <c r="K466" s="330"/>
      <c r="U466" s="330"/>
      <c r="AE466" s="330"/>
      <c r="AO466" s="330"/>
      <c r="AY466" s="330"/>
      <c r="AZ466" s="330"/>
      <c r="BA466" s="330"/>
      <c r="BB466" s="330"/>
      <c r="BC466" s="330"/>
      <c r="BD466" s="330"/>
      <c r="BE466" s="330"/>
      <c r="BF466" s="330"/>
      <c r="BI466" s="330"/>
      <c r="BS466" s="330"/>
      <c r="CC466" s="330"/>
      <c r="CM466" s="330"/>
      <c r="CW466" s="330"/>
      <c r="DG466" s="330"/>
      <c r="DQ466" s="330"/>
      <c r="EA466" s="330"/>
      <c r="EK466" s="330"/>
      <c r="EU466" s="330"/>
      <c r="FE466" s="330"/>
      <c r="FO466" s="330"/>
      <c r="FY466" s="330"/>
      <c r="GI466" s="330"/>
      <c r="GS466" s="330"/>
      <c r="HC466" s="330"/>
      <c r="HM466" s="330"/>
      <c r="HW466" s="330"/>
    </row>
    <row r="467" s="3" customFormat="true" x14ac:dyDescent="0.25">
      <c r="A467" s="330"/>
      <c r="K467" s="330"/>
      <c r="U467" s="330"/>
      <c r="AE467" s="330"/>
      <c r="AO467" s="330"/>
      <c r="AY467" s="330"/>
      <c r="AZ467" s="330"/>
      <c r="BA467" s="330"/>
      <c r="BB467" s="330"/>
      <c r="BC467" s="330"/>
      <c r="BD467" s="330"/>
      <c r="BE467" s="330"/>
      <c r="BF467" s="330"/>
      <c r="BI467" s="330"/>
      <c r="BS467" s="330"/>
      <c r="CC467" s="330"/>
      <c r="CM467" s="330"/>
      <c r="CW467" s="330"/>
      <c r="DG467" s="330"/>
      <c r="DQ467" s="330"/>
      <c r="EA467" s="330"/>
      <c r="EK467" s="330"/>
      <c r="EU467" s="330"/>
      <c r="FE467" s="330"/>
      <c r="FO467" s="330"/>
      <c r="FY467" s="330"/>
      <c r="GI467" s="330"/>
      <c r="GS467" s="330"/>
      <c r="HC467" s="330"/>
      <c r="HM467" s="330"/>
      <c r="HW467" s="330"/>
    </row>
    <row r="468" s="3" customFormat="true" x14ac:dyDescent="0.25">
      <c r="A468" s="330"/>
      <c r="K468" s="330"/>
      <c r="U468" s="330"/>
      <c r="AE468" s="330"/>
      <c r="AO468" s="330"/>
      <c r="AY468" s="330"/>
      <c r="AZ468" s="330"/>
      <c r="BA468" s="330"/>
      <c r="BB468" s="330"/>
      <c r="BC468" s="330"/>
      <c r="BD468" s="330"/>
      <c r="BE468" s="330"/>
      <c r="BF468" s="330"/>
      <c r="BI468" s="330"/>
      <c r="BS468" s="330"/>
      <c r="CC468" s="330"/>
      <c r="CM468" s="330"/>
      <c r="CW468" s="330"/>
      <c r="DG468" s="330"/>
      <c r="DQ468" s="330"/>
      <c r="EA468" s="330"/>
      <c r="EK468" s="330"/>
      <c r="EU468" s="330"/>
      <c r="FE468" s="330"/>
      <c r="FO468" s="330"/>
      <c r="FY468" s="330"/>
      <c r="GI468" s="330"/>
      <c r="GS468" s="330"/>
      <c r="HC468" s="330"/>
      <c r="HM468" s="330"/>
      <c r="HW468" s="330"/>
    </row>
    <row r="469" s="3" customFormat="true" x14ac:dyDescent="0.25">
      <c r="A469" s="330"/>
      <c r="K469" s="330"/>
      <c r="U469" s="330"/>
      <c r="AE469" s="330"/>
      <c r="AO469" s="330"/>
      <c r="AY469" s="330"/>
      <c r="AZ469" s="330"/>
      <c r="BA469" s="330"/>
      <c r="BB469" s="330"/>
      <c r="BC469" s="330"/>
      <c r="BD469" s="330"/>
      <c r="BE469" s="330"/>
      <c r="BF469" s="330"/>
      <c r="BI469" s="330"/>
      <c r="BS469" s="330"/>
      <c r="CC469" s="330"/>
      <c r="CM469" s="330"/>
      <c r="CW469" s="330"/>
      <c r="DG469" s="330"/>
      <c r="DQ469" s="330"/>
      <c r="EA469" s="330"/>
      <c r="EK469" s="330"/>
      <c r="EU469" s="330"/>
      <c r="FE469" s="330"/>
      <c r="FO469" s="330"/>
      <c r="FY469" s="330"/>
      <c r="GI469" s="330"/>
      <c r="GS469" s="330"/>
      <c r="HC469" s="330"/>
      <c r="HM469" s="330"/>
      <c r="HW469" s="330"/>
    </row>
    <row r="470" s="3" customFormat="true" x14ac:dyDescent="0.25">
      <c r="A470" s="330"/>
      <c r="K470" s="330"/>
      <c r="U470" s="330"/>
      <c r="AE470" s="330"/>
      <c r="AO470" s="330"/>
      <c r="AY470" s="330"/>
      <c r="AZ470" s="330"/>
      <c r="BA470" s="330"/>
      <c r="BB470" s="330"/>
      <c r="BC470" s="330"/>
      <c r="BD470" s="330"/>
      <c r="BE470" s="330"/>
      <c r="BF470" s="330"/>
      <c r="BI470" s="330"/>
      <c r="BS470" s="330"/>
      <c r="CC470" s="330"/>
      <c r="CM470" s="330"/>
      <c r="CW470" s="330"/>
      <c r="DG470" s="330"/>
      <c r="DQ470" s="330"/>
      <c r="EA470" s="330"/>
      <c r="EK470" s="330"/>
      <c r="EU470" s="330"/>
      <c r="FE470" s="330"/>
      <c r="FO470" s="330"/>
      <c r="FY470" s="330"/>
      <c r="GI470" s="330"/>
      <c r="GS470" s="330"/>
      <c r="HC470" s="330"/>
      <c r="HM470" s="330"/>
      <c r="HW470" s="330"/>
    </row>
    <row r="471" s="3" customFormat="true" x14ac:dyDescent="0.25">
      <c r="A471" s="330"/>
      <c r="K471" s="330"/>
      <c r="U471" s="330"/>
      <c r="AE471" s="330"/>
      <c r="AO471" s="330"/>
      <c r="AY471" s="330"/>
      <c r="AZ471" s="330"/>
      <c r="BA471" s="330"/>
      <c r="BB471" s="330"/>
      <c r="BC471" s="330"/>
      <c r="BD471" s="330"/>
      <c r="BE471" s="330"/>
      <c r="BF471" s="330"/>
      <c r="BI471" s="330"/>
      <c r="BS471" s="330"/>
      <c r="CC471" s="330"/>
      <c r="CM471" s="330"/>
      <c r="CW471" s="330"/>
      <c r="DG471" s="330"/>
      <c r="DQ471" s="330"/>
      <c r="EA471" s="330"/>
      <c r="EK471" s="330"/>
      <c r="EU471" s="330"/>
      <c r="FE471" s="330"/>
      <c r="FO471" s="330"/>
      <c r="FY471" s="330"/>
      <c r="GI471" s="330"/>
      <c r="GS471" s="330"/>
      <c r="HC471" s="330"/>
      <c r="HM471" s="330"/>
      <c r="HW471" s="330"/>
    </row>
    <row r="472" s="3" customFormat="true" x14ac:dyDescent="0.25">
      <c r="A472" s="330"/>
      <c r="K472" s="330"/>
      <c r="U472" s="330"/>
      <c r="AE472" s="330"/>
      <c r="AO472" s="330"/>
      <c r="AY472" s="330"/>
      <c r="AZ472" s="330"/>
      <c r="BA472" s="330"/>
      <c r="BB472" s="330"/>
      <c r="BC472" s="330"/>
      <c r="BD472" s="330"/>
      <c r="BE472" s="330"/>
      <c r="BF472" s="330"/>
      <c r="BI472" s="330"/>
      <c r="BS472" s="330"/>
      <c r="CC472" s="330"/>
      <c r="CM472" s="330"/>
      <c r="CW472" s="330"/>
      <c r="DG472" s="330"/>
      <c r="DQ472" s="330"/>
      <c r="EA472" s="330"/>
      <c r="EK472" s="330"/>
      <c r="EU472" s="330"/>
      <c r="FE472" s="330"/>
      <c r="FO472" s="330"/>
      <c r="FY472" s="330"/>
      <c r="GI472" s="330"/>
      <c r="GS472" s="330"/>
      <c r="HC472" s="330"/>
      <c r="HM472" s="330"/>
      <c r="HW472" s="330"/>
    </row>
    <row r="473" s="3" customFormat="true" x14ac:dyDescent="0.25">
      <c r="A473" s="330"/>
      <c r="K473" s="330"/>
      <c r="U473" s="330"/>
      <c r="AE473" s="330"/>
      <c r="AO473" s="330"/>
      <c r="AY473" s="330"/>
      <c r="AZ473" s="330"/>
      <c r="BA473" s="330"/>
      <c r="BB473" s="330"/>
      <c r="BC473" s="330"/>
      <c r="BD473" s="330"/>
      <c r="BE473" s="330"/>
      <c r="BF473" s="330"/>
      <c r="BI473" s="330"/>
      <c r="BS473" s="330"/>
      <c r="CC473" s="330"/>
      <c r="CM473" s="330"/>
      <c r="CW473" s="330"/>
      <c r="DG473" s="330"/>
      <c r="DQ473" s="330"/>
      <c r="EA473" s="330"/>
      <c r="EK473" s="330"/>
      <c r="EU473" s="330"/>
      <c r="FE473" s="330"/>
      <c r="FO473" s="330"/>
      <c r="FY473" s="330"/>
      <c r="GI473" s="330"/>
      <c r="GS473" s="330"/>
      <c r="HC473" s="330"/>
      <c r="HM473" s="330"/>
      <c r="HW473" s="330"/>
    </row>
    <row r="474" s="3" customFormat="true" x14ac:dyDescent="0.25">
      <c r="A474" s="330"/>
      <c r="K474" s="330"/>
      <c r="U474" s="330"/>
      <c r="AE474" s="330"/>
      <c r="AO474" s="330"/>
      <c r="AY474" s="330"/>
      <c r="AZ474" s="330"/>
      <c r="BA474" s="330"/>
      <c r="BB474" s="330"/>
      <c r="BC474" s="330"/>
      <c r="BD474" s="330"/>
      <c r="BE474" s="330"/>
      <c r="BF474" s="330"/>
      <c r="BI474" s="330"/>
      <c r="BS474" s="330"/>
      <c r="CC474" s="330"/>
      <c r="CM474" s="330"/>
      <c r="CW474" s="330"/>
      <c r="DG474" s="330"/>
      <c r="DQ474" s="330"/>
      <c r="EA474" s="330"/>
      <c r="EK474" s="330"/>
      <c r="EU474" s="330"/>
      <c r="FE474" s="330"/>
      <c r="FO474" s="330"/>
      <c r="FY474" s="330"/>
      <c r="GI474" s="330"/>
      <c r="GS474" s="330"/>
      <c r="HC474" s="330"/>
      <c r="HM474" s="330"/>
      <c r="HW474" s="330"/>
    </row>
    <row r="475" s="3" customFormat="true" x14ac:dyDescent="0.25">
      <c r="A475" s="330"/>
      <c r="K475" s="330"/>
      <c r="U475" s="330"/>
      <c r="AE475" s="330"/>
      <c r="AO475" s="330"/>
      <c r="AY475" s="330"/>
      <c r="AZ475" s="330"/>
      <c r="BA475" s="330"/>
      <c r="BB475" s="330"/>
      <c r="BC475" s="330"/>
      <c r="BD475" s="330"/>
      <c r="BE475" s="330"/>
      <c r="BF475" s="330"/>
      <c r="BI475" s="330"/>
      <c r="BS475" s="330"/>
      <c r="CC475" s="330"/>
      <c r="CM475" s="330"/>
      <c r="CW475" s="330"/>
      <c r="DG475" s="330"/>
      <c r="DQ475" s="330"/>
      <c r="EA475" s="330"/>
      <c r="EK475" s="330"/>
      <c r="EU475" s="330"/>
      <c r="FE475" s="330"/>
      <c r="FO475" s="330"/>
      <c r="FY475" s="330"/>
      <c r="GI475" s="330"/>
      <c r="GS475" s="330"/>
      <c r="HC475" s="330"/>
      <c r="HM475" s="330"/>
      <c r="HW475" s="330"/>
    </row>
    <row r="476" s="3" customFormat="true" x14ac:dyDescent="0.25">
      <c r="A476" s="330"/>
      <c r="K476" s="330"/>
      <c r="U476" s="330"/>
      <c r="AE476" s="330"/>
      <c r="AO476" s="330"/>
      <c r="AY476" s="330"/>
      <c r="AZ476" s="330"/>
      <c r="BA476" s="330"/>
      <c r="BB476" s="330"/>
      <c r="BC476" s="330"/>
      <c r="BD476" s="330"/>
      <c r="BE476" s="330"/>
      <c r="BF476" s="330"/>
      <c r="BI476" s="330"/>
      <c r="BS476" s="330"/>
      <c r="CC476" s="330"/>
      <c r="CM476" s="330"/>
      <c r="CW476" s="330"/>
      <c r="DG476" s="330"/>
      <c r="DQ476" s="330"/>
      <c r="EA476" s="330"/>
      <c r="EK476" s="330"/>
      <c r="EU476" s="330"/>
      <c r="FE476" s="330"/>
      <c r="FO476" s="330"/>
      <c r="FY476" s="330"/>
      <c r="GI476" s="330"/>
      <c r="GS476" s="330"/>
      <c r="HC476" s="330"/>
      <c r="HM476" s="330"/>
      <c r="HW476" s="330"/>
    </row>
    <row r="477" s="3" customFormat="true" x14ac:dyDescent="0.25">
      <c r="A477" s="330"/>
      <c r="K477" s="330"/>
      <c r="U477" s="330"/>
      <c r="AE477" s="330"/>
      <c r="AO477" s="330"/>
      <c r="AY477" s="330"/>
      <c r="AZ477" s="330"/>
      <c r="BA477" s="330"/>
      <c r="BB477" s="330"/>
      <c r="BC477" s="330"/>
      <c r="BD477" s="330"/>
      <c r="BE477" s="330"/>
      <c r="BF477" s="330"/>
      <c r="BI477" s="330"/>
      <c r="BS477" s="330"/>
      <c r="CC477" s="330"/>
      <c r="CM477" s="330"/>
      <c r="CW477" s="330"/>
      <c r="DG477" s="330"/>
      <c r="DQ477" s="330"/>
      <c r="EA477" s="330"/>
      <c r="EK477" s="330"/>
      <c r="EU477" s="330"/>
      <c r="FE477" s="330"/>
      <c r="FO477" s="330"/>
      <c r="FY477" s="330"/>
      <c r="GI477" s="330"/>
      <c r="GS477" s="330"/>
      <c r="HC477" s="330"/>
      <c r="HM477" s="330"/>
      <c r="HW477" s="330"/>
    </row>
    <row r="478" s="3" customFormat="true" x14ac:dyDescent="0.25">
      <c r="A478" s="330"/>
      <c r="K478" s="330"/>
      <c r="U478" s="330"/>
      <c r="AE478" s="330"/>
      <c r="AO478" s="330"/>
      <c r="AY478" s="330"/>
      <c r="AZ478" s="330"/>
      <c r="BA478" s="330"/>
      <c r="BB478" s="330"/>
      <c r="BC478" s="330"/>
      <c r="BD478" s="330"/>
      <c r="BE478" s="330"/>
      <c r="BF478" s="330"/>
      <c r="BI478" s="330"/>
      <c r="BS478" s="330"/>
      <c r="CC478" s="330"/>
      <c r="CM478" s="330"/>
      <c r="CW478" s="330"/>
      <c r="DG478" s="330"/>
      <c r="DQ478" s="330"/>
      <c r="EA478" s="330"/>
      <c r="EK478" s="330"/>
      <c r="EU478" s="330"/>
      <c r="FE478" s="330"/>
      <c r="FO478" s="330"/>
      <c r="FY478" s="330"/>
      <c r="GI478" s="330"/>
      <c r="GS478" s="330"/>
      <c r="HC478" s="330"/>
      <c r="HM478" s="330"/>
      <c r="HW478" s="330"/>
    </row>
    <row r="479" s="3" customFormat="true" x14ac:dyDescent="0.25">
      <c r="A479" s="330"/>
      <c r="K479" s="330"/>
      <c r="U479" s="330"/>
      <c r="AE479" s="330"/>
      <c r="AO479" s="330"/>
      <c r="AY479" s="330"/>
      <c r="AZ479" s="330"/>
      <c r="BA479" s="330"/>
      <c r="BB479" s="330"/>
      <c r="BC479" s="330"/>
      <c r="BD479" s="330"/>
      <c r="BE479" s="330"/>
      <c r="BF479" s="330"/>
      <c r="BI479" s="330"/>
      <c r="BS479" s="330"/>
      <c r="CC479" s="330"/>
      <c r="CM479" s="330"/>
      <c r="CW479" s="330"/>
      <c r="DG479" s="330"/>
      <c r="DQ479" s="330"/>
      <c r="EA479" s="330"/>
      <c r="EK479" s="330"/>
      <c r="EU479" s="330"/>
      <c r="FE479" s="330"/>
      <c r="FO479" s="330"/>
      <c r="FY479" s="330"/>
      <c r="GI479" s="330"/>
      <c r="GS479" s="330"/>
      <c r="HC479" s="330"/>
      <c r="HM479" s="330"/>
      <c r="HW479" s="330"/>
    </row>
    <row r="480" s="3" customFormat="true" x14ac:dyDescent="0.25">
      <c r="A480" s="330"/>
      <c r="K480" s="330"/>
      <c r="U480" s="330"/>
      <c r="AE480" s="330"/>
      <c r="AO480" s="330"/>
      <c r="AY480" s="330"/>
      <c r="AZ480" s="330"/>
      <c r="BA480" s="330"/>
      <c r="BB480" s="330"/>
      <c r="BC480" s="330"/>
      <c r="BD480" s="330"/>
      <c r="BE480" s="330"/>
      <c r="BF480" s="330"/>
      <c r="BI480" s="330"/>
      <c r="BS480" s="330"/>
      <c r="CC480" s="330"/>
      <c r="CM480" s="330"/>
      <c r="CW480" s="330"/>
      <c r="DG480" s="330"/>
      <c r="DQ480" s="330"/>
      <c r="EA480" s="330"/>
      <c r="EK480" s="330"/>
      <c r="EU480" s="330"/>
      <c r="FE480" s="330"/>
      <c r="FO480" s="330"/>
      <c r="FY480" s="330"/>
      <c r="GI480" s="330"/>
      <c r="GS480" s="330"/>
      <c r="HC480" s="330"/>
      <c r="HM480" s="330"/>
      <c r="HW480" s="330"/>
    </row>
    <row r="481" s="3" customFormat="true" x14ac:dyDescent="0.25">
      <c r="A481" s="330"/>
      <c r="K481" s="330"/>
      <c r="U481" s="330"/>
      <c r="AE481" s="330"/>
      <c r="AO481" s="330"/>
      <c r="AY481" s="330"/>
      <c r="AZ481" s="330"/>
      <c r="BA481" s="330"/>
      <c r="BB481" s="330"/>
      <c r="BC481" s="330"/>
      <c r="BD481" s="330"/>
      <c r="BE481" s="330"/>
      <c r="BF481" s="330"/>
      <c r="BI481" s="330"/>
      <c r="BS481" s="330"/>
      <c r="CC481" s="330"/>
      <c r="CM481" s="330"/>
      <c r="CW481" s="330"/>
      <c r="DG481" s="330"/>
      <c r="DQ481" s="330"/>
      <c r="EA481" s="330"/>
      <c r="EK481" s="330"/>
      <c r="EU481" s="330"/>
      <c r="FE481" s="330"/>
      <c r="FO481" s="330"/>
      <c r="FY481" s="330"/>
      <c r="GI481" s="330"/>
      <c r="GS481" s="330"/>
      <c r="HC481" s="330"/>
      <c r="HM481" s="330"/>
      <c r="HW481" s="330"/>
    </row>
    <row r="482" s="3" customFormat="true" x14ac:dyDescent="0.25">
      <c r="A482" s="330"/>
      <c r="K482" s="330"/>
      <c r="U482" s="330"/>
      <c r="AE482" s="330"/>
      <c r="AO482" s="330"/>
      <c r="AY482" s="330"/>
      <c r="AZ482" s="330"/>
      <c r="BA482" s="330"/>
      <c r="BB482" s="330"/>
      <c r="BC482" s="330"/>
      <c r="BD482" s="330"/>
      <c r="BE482" s="330"/>
      <c r="BF482" s="330"/>
      <c r="BI482" s="330"/>
      <c r="BS482" s="330"/>
      <c r="CC482" s="330"/>
      <c r="CM482" s="330"/>
      <c r="CW482" s="330"/>
      <c r="DG482" s="330"/>
      <c r="DQ482" s="330"/>
      <c r="EA482" s="330"/>
      <c r="EK482" s="330"/>
      <c r="EU482" s="330"/>
      <c r="FE482" s="330"/>
      <c r="FO482" s="330"/>
      <c r="FY482" s="330"/>
      <c r="GI482" s="330"/>
      <c r="GS482" s="330"/>
      <c r="HC482" s="330"/>
      <c r="HM482" s="330"/>
      <c r="HW482" s="330"/>
    </row>
    <row r="483" s="3" customFormat="true" x14ac:dyDescent="0.25">
      <c r="A483" s="330"/>
      <c r="K483" s="330"/>
      <c r="U483" s="330"/>
      <c r="AE483" s="330"/>
      <c r="AO483" s="330"/>
      <c r="AY483" s="330"/>
      <c r="AZ483" s="330"/>
      <c r="BA483" s="330"/>
      <c r="BB483" s="330"/>
      <c r="BC483" s="330"/>
      <c r="BD483" s="330"/>
      <c r="BE483" s="330"/>
      <c r="BF483" s="330"/>
      <c r="BI483" s="330"/>
      <c r="BS483" s="330"/>
      <c r="CC483" s="330"/>
      <c r="CM483" s="330"/>
      <c r="CW483" s="330"/>
      <c r="DG483" s="330"/>
      <c r="DQ483" s="330"/>
      <c r="EA483" s="330"/>
      <c r="EK483" s="330"/>
      <c r="EU483" s="330"/>
      <c r="FE483" s="330"/>
      <c r="FO483" s="330"/>
      <c r="FY483" s="330"/>
      <c r="GI483" s="330"/>
      <c r="GS483" s="330"/>
      <c r="HC483" s="330"/>
      <c r="HM483" s="330"/>
      <c r="HW483" s="330"/>
    </row>
    <row r="484" s="3" customFormat="true" x14ac:dyDescent="0.25">
      <c r="A484" s="330"/>
      <c r="K484" s="330"/>
      <c r="U484" s="330"/>
      <c r="AE484" s="330"/>
      <c r="AO484" s="330"/>
      <c r="AY484" s="330"/>
      <c r="AZ484" s="330"/>
      <c r="BA484" s="330"/>
      <c r="BB484" s="330"/>
      <c r="BC484" s="330"/>
      <c r="BD484" s="330"/>
      <c r="BE484" s="330"/>
      <c r="BF484" s="330"/>
      <c r="BI484" s="330"/>
      <c r="BS484" s="330"/>
      <c r="CC484" s="330"/>
      <c r="CM484" s="330"/>
      <c r="CW484" s="330"/>
      <c r="DG484" s="330"/>
      <c r="DQ484" s="330"/>
      <c r="EA484" s="330"/>
      <c r="EK484" s="330"/>
      <c r="EU484" s="330"/>
      <c r="FE484" s="330"/>
      <c r="FO484" s="330"/>
      <c r="FY484" s="330"/>
      <c r="GI484" s="330"/>
      <c r="GS484" s="330"/>
      <c r="HC484" s="330"/>
      <c r="HM484" s="330"/>
      <c r="HW484" s="330"/>
    </row>
    <row r="485" s="3" customFormat="true" x14ac:dyDescent="0.25">
      <c r="A485" s="330"/>
      <c r="K485" s="330"/>
      <c r="U485" s="330"/>
      <c r="AE485" s="330"/>
      <c r="AO485" s="330"/>
      <c r="AY485" s="330"/>
      <c r="AZ485" s="330"/>
      <c r="BA485" s="330"/>
      <c r="BB485" s="330"/>
      <c r="BC485" s="330"/>
      <c r="BD485" s="330"/>
      <c r="BE485" s="330"/>
      <c r="BF485" s="330"/>
      <c r="BI485" s="330"/>
      <c r="BS485" s="330"/>
      <c r="CC485" s="330"/>
      <c r="CM485" s="330"/>
      <c r="CW485" s="330"/>
      <c r="DG485" s="330"/>
      <c r="DQ485" s="330"/>
      <c r="EA485" s="330"/>
      <c r="EK485" s="330"/>
      <c r="EU485" s="330"/>
      <c r="FE485" s="330"/>
      <c r="FO485" s="330"/>
      <c r="FY485" s="330"/>
      <c r="GI485" s="330"/>
      <c r="GS485" s="330"/>
      <c r="HC485" s="330"/>
      <c r="HM485" s="330"/>
      <c r="HW485" s="330"/>
    </row>
    <row r="486" s="3" customFormat="true" x14ac:dyDescent="0.25">
      <c r="A486" s="330"/>
      <c r="K486" s="330"/>
      <c r="U486" s="330"/>
      <c r="AE486" s="330"/>
      <c r="AO486" s="330"/>
      <c r="AY486" s="330"/>
      <c r="AZ486" s="330"/>
      <c r="BA486" s="330"/>
      <c r="BB486" s="330"/>
      <c r="BC486" s="330"/>
      <c r="BD486" s="330"/>
      <c r="BE486" s="330"/>
      <c r="BF486" s="330"/>
      <c r="BI486" s="330"/>
      <c r="BS486" s="330"/>
      <c r="CC486" s="330"/>
      <c r="CM486" s="330"/>
      <c r="CW486" s="330"/>
      <c r="DG486" s="330"/>
      <c r="DQ486" s="330"/>
      <c r="EA486" s="330"/>
      <c r="EK486" s="330"/>
      <c r="EU486" s="330"/>
      <c r="FE486" s="330"/>
      <c r="FO486" s="330"/>
      <c r="FY486" s="330"/>
      <c r="GI486" s="330"/>
      <c r="GS486" s="330"/>
      <c r="HC486" s="330"/>
      <c r="HM486" s="330"/>
      <c r="HW486" s="330"/>
    </row>
    <row r="487" s="3" customFormat="true" x14ac:dyDescent="0.25">
      <c r="A487" s="330"/>
      <c r="K487" s="330"/>
      <c r="U487" s="330"/>
      <c r="AE487" s="330"/>
      <c r="AO487" s="330"/>
      <c r="AY487" s="330"/>
      <c r="AZ487" s="330"/>
      <c r="BA487" s="330"/>
      <c r="BB487" s="330"/>
      <c r="BC487" s="330"/>
      <c r="BD487" s="330"/>
      <c r="BE487" s="330"/>
      <c r="BF487" s="330"/>
      <c r="BI487" s="330"/>
      <c r="BS487" s="330"/>
      <c r="CC487" s="330"/>
      <c r="CM487" s="330"/>
      <c r="CW487" s="330"/>
      <c r="DG487" s="330"/>
      <c r="DQ487" s="330"/>
      <c r="EA487" s="330"/>
      <c r="EK487" s="330"/>
      <c r="EU487" s="330"/>
      <c r="FE487" s="330"/>
      <c r="FO487" s="330"/>
      <c r="FY487" s="330"/>
      <c r="GI487" s="330"/>
      <c r="GS487" s="330"/>
      <c r="HC487" s="330"/>
      <c r="HM487" s="330"/>
      <c r="HW487" s="330"/>
    </row>
    <row r="488" s="3" customFormat="true" x14ac:dyDescent="0.25">
      <c r="A488" s="330"/>
      <c r="K488" s="330"/>
      <c r="U488" s="330"/>
      <c r="AE488" s="330"/>
      <c r="AO488" s="330"/>
      <c r="AY488" s="330"/>
      <c r="AZ488" s="330"/>
      <c r="BA488" s="330"/>
      <c r="BB488" s="330"/>
      <c r="BC488" s="330"/>
      <c r="BD488" s="330"/>
      <c r="BE488" s="330"/>
      <c r="BF488" s="330"/>
      <c r="BI488" s="330"/>
      <c r="BS488" s="330"/>
      <c r="CC488" s="330"/>
      <c r="CM488" s="330"/>
      <c r="CW488" s="330"/>
      <c r="DG488" s="330"/>
      <c r="DQ488" s="330"/>
      <c r="EA488" s="330"/>
      <c r="EK488" s="330"/>
      <c r="EU488" s="330"/>
      <c r="FE488" s="330"/>
      <c r="FO488" s="330"/>
      <c r="FY488" s="330"/>
      <c r="GI488" s="330"/>
      <c r="GS488" s="330"/>
      <c r="HC488" s="330"/>
      <c r="HM488" s="330"/>
      <c r="HW488" s="330"/>
    </row>
    <row r="489" s="3" customFormat="true" x14ac:dyDescent="0.25">
      <c r="A489" s="330"/>
      <c r="K489" s="330"/>
      <c r="U489" s="330"/>
      <c r="AE489" s="330"/>
      <c r="AO489" s="330"/>
      <c r="AY489" s="330"/>
      <c r="AZ489" s="330"/>
      <c r="BA489" s="330"/>
      <c r="BB489" s="330"/>
      <c r="BC489" s="330"/>
      <c r="BD489" s="330"/>
      <c r="BE489" s="330"/>
      <c r="BF489" s="330"/>
      <c r="BI489" s="330"/>
      <c r="BS489" s="330"/>
      <c r="CC489" s="330"/>
      <c r="CM489" s="330"/>
      <c r="CW489" s="330"/>
      <c r="DG489" s="330"/>
      <c r="DQ489" s="330"/>
      <c r="EA489" s="330"/>
      <c r="EK489" s="330"/>
      <c r="EU489" s="330"/>
      <c r="FE489" s="330"/>
      <c r="FO489" s="330"/>
      <c r="FY489" s="330"/>
      <c r="GI489" s="330"/>
      <c r="GS489" s="330"/>
      <c r="HC489" s="330"/>
      <c r="HM489" s="330"/>
      <c r="HW489" s="330"/>
    </row>
    <row r="490" s="3" customFormat="true" x14ac:dyDescent="0.25">
      <c r="A490" s="330"/>
      <c r="K490" s="330"/>
      <c r="U490" s="330"/>
      <c r="AE490" s="330"/>
      <c r="AO490" s="330"/>
      <c r="AY490" s="330"/>
      <c r="AZ490" s="330"/>
      <c r="BA490" s="330"/>
      <c r="BB490" s="330"/>
      <c r="BC490" s="330"/>
      <c r="BD490" s="330"/>
      <c r="BE490" s="330"/>
      <c r="BF490" s="330"/>
      <c r="BI490" s="330"/>
      <c r="BS490" s="330"/>
      <c r="CC490" s="330"/>
      <c r="CM490" s="330"/>
      <c r="CW490" s="330"/>
      <c r="DG490" s="330"/>
      <c r="DQ490" s="330"/>
      <c r="EA490" s="330"/>
      <c r="EK490" s="330"/>
      <c r="EU490" s="330"/>
      <c r="FE490" s="330"/>
      <c r="FO490" s="330"/>
      <c r="FY490" s="330"/>
      <c r="GI490" s="330"/>
      <c r="GS490" s="330"/>
      <c r="HC490" s="330"/>
      <c r="HM490" s="330"/>
      <c r="HW490" s="330"/>
    </row>
    <row r="491" s="3" customFormat="true" x14ac:dyDescent="0.25">
      <c r="A491" s="330"/>
      <c r="K491" s="330"/>
      <c r="U491" s="330"/>
      <c r="AE491" s="330"/>
      <c r="AO491" s="330"/>
      <c r="AY491" s="330"/>
      <c r="AZ491" s="330"/>
      <c r="BA491" s="330"/>
      <c r="BB491" s="330"/>
      <c r="BC491" s="330"/>
      <c r="BD491" s="330"/>
      <c r="BE491" s="330"/>
      <c r="BF491" s="330"/>
      <c r="BI491" s="330"/>
      <c r="BS491" s="330"/>
      <c r="CC491" s="330"/>
      <c r="CM491" s="330"/>
      <c r="CW491" s="330"/>
      <c r="DG491" s="330"/>
      <c r="DQ491" s="330"/>
      <c r="EA491" s="330"/>
      <c r="EK491" s="330"/>
      <c r="EU491" s="330"/>
      <c r="FE491" s="330"/>
      <c r="FO491" s="330"/>
      <c r="FY491" s="330"/>
      <c r="GI491" s="330"/>
      <c r="GS491" s="330"/>
      <c r="HC491" s="330"/>
      <c r="HM491" s="330"/>
      <c r="HW491" s="330"/>
    </row>
    <row r="492" s="3" customFormat="true" x14ac:dyDescent="0.25">
      <c r="A492" s="330"/>
      <c r="K492" s="330"/>
      <c r="U492" s="330"/>
      <c r="AE492" s="330"/>
      <c r="AO492" s="330"/>
      <c r="AY492" s="330"/>
      <c r="AZ492" s="330"/>
      <c r="BA492" s="330"/>
      <c r="BB492" s="330"/>
      <c r="BC492" s="330"/>
      <c r="BD492" s="330"/>
      <c r="BE492" s="330"/>
      <c r="BF492" s="330"/>
      <c r="BI492" s="330"/>
      <c r="BS492" s="330"/>
      <c r="CC492" s="330"/>
      <c r="CM492" s="330"/>
      <c r="CW492" s="330"/>
      <c r="DG492" s="330"/>
      <c r="DQ492" s="330"/>
      <c r="EA492" s="330"/>
      <c r="EK492" s="330"/>
      <c r="EU492" s="330"/>
      <c r="FE492" s="330"/>
      <c r="FO492" s="330"/>
      <c r="FY492" s="330"/>
      <c r="GI492" s="330"/>
      <c r="GS492" s="330"/>
      <c r="HC492" s="330"/>
      <c r="HM492" s="330"/>
      <c r="HW492" s="330"/>
    </row>
    <row r="493" s="3" customFormat="true" x14ac:dyDescent="0.25">
      <c r="A493" s="330"/>
      <c r="K493" s="330"/>
      <c r="U493" s="330"/>
      <c r="AE493" s="330"/>
      <c r="AO493" s="330"/>
      <c r="AY493" s="330"/>
      <c r="AZ493" s="330"/>
      <c r="BA493" s="330"/>
      <c r="BB493" s="330"/>
      <c r="BC493" s="330"/>
      <c r="BD493" s="330"/>
      <c r="BE493" s="330"/>
      <c r="BF493" s="330"/>
      <c r="BI493" s="330"/>
      <c r="BS493" s="330"/>
      <c r="CC493" s="330"/>
      <c r="CM493" s="330"/>
      <c r="CW493" s="330"/>
      <c r="DG493" s="330"/>
      <c r="DQ493" s="330"/>
      <c r="EA493" s="330"/>
      <c r="EK493" s="330"/>
      <c r="EU493" s="330"/>
      <c r="FE493" s="330"/>
      <c r="FO493" s="330"/>
      <c r="FY493" s="330"/>
      <c r="GI493" s="330"/>
      <c r="GS493" s="330"/>
      <c r="HC493" s="330"/>
      <c r="HM493" s="330"/>
      <c r="HW493" s="330"/>
    </row>
    <row r="494" s="3" customFormat="true" x14ac:dyDescent="0.25">
      <c r="A494" s="330"/>
      <c r="K494" s="330"/>
      <c r="U494" s="330"/>
      <c r="AE494" s="330"/>
      <c r="AO494" s="330"/>
      <c r="AY494" s="330"/>
      <c r="AZ494" s="330"/>
      <c r="BA494" s="330"/>
      <c r="BB494" s="330"/>
      <c r="BC494" s="330"/>
      <c r="BD494" s="330"/>
      <c r="BE494" s="330"/>
      <c r="BF494" s="330"/>
      <c r="BI494" s="330"/>
      <c r="BS494" s="330"/>
      <c r="CC494" s="330"/>
      <c r="CM494" s="330"/>
      <c r="CW494" s="330"/>
      <c r="DG494" s="330"/>
      <c r="DQ494" s="330"/>
      <c r="EA494" s="330"/>
      <c r="EK494" s="330"/>
      <c r="EU494" s="330"/>
      <c r="FE494" s="330"/>
      <c r="FO494" s="330"/>
      <c r="FY494" s="330"/>
      <c r="GI494" s="330"/>
      <c r="GS494" s="330"/>
      <c r="HC494" s="330"/>
      <c r="HM494" s="330"/>
      <c r="HW494" s="330"/>
    </row>
    <row r="495" s="3" customFormat="true" x14ac:dyDescent="0.25">
      <c r="A495" s="330"/>
      <c r="K495" s="330"/>
      <c r="U495" s="330"/>
      <c r="AE495" s="330"/>
      <c r="AO495" s="330"/>
      <c r="AY495" s="330"/>
      <c r="AZ495" s="330"/>
      <c r="BA495" s="330"/>
      <c r="BB495" s="330"/>
      <c r="BC495" s="330"/>
      <c r="BD495" s="330"/>
      <c r="BE495" s="330"/>
      <c r="BF495" s="330"/>
      <c r="BI495" s="330"/>
      <c r="BS495" s="330"/>
      <c r="CC495" s="330"/>
      <c r="CM495" s="330"/>
      <c r="CW495" s="330"/>
      <c r="DG495" s="330"/>
      <c r="DQ495" s="330"/>
      <c r="EA495" s="330"/>
      <c r="EK495" s="330"/>
      <c r="EU495" s="330"/>
      <c r="FE495" s="330"/>
      <c r="FO495" s="330"/>
      <c r="FY495" s="330"/>
      <c r="GI495" s="330"/>
      <c r="GS495" s="330"/>
      <c r="HC495" s="330"/>
      <c r="HM495" s="330"/>
      <c r="HW495" s="330"/>
    </row>
    <row r="496" s="3" customFormat="true" x14ac:dyDescent="0.25">
      <c r="A496" s="330"/>
      <c r="K496" s="330"/>
      <c r="U496" s="330"/>
      <c r="AE496" s="330"/>
      <c r="AO496" s="330"/>
      <c r="AY496" s="330"/>
      <c r="AZ496" s="330"/>
      <c r="BA496" s="330"/>
      <c r="BB496" s="330"/>
      <c r="BC496" s="330"/>
      <c r="BD496" s="330"/>
      <c r="BE496" s="330"/>
      <c r="BF496" s="330"/>
      <c r="BI496" s="330"/>
      <c r="BS496" s="330"/>
      <c r="CC496" s="330"/>
      <c r="CM496" s="330"/>
      <c r="CW496" s="330"/>
      <c r="DG496" s="330"/>
      <c r="DQ496" s="330"/>
      <c r="EA496" s="330"/>
      <c r="EK496" s="330"/>
      <c r="EU496" s="330"/>
      <c r="FE496" s="330"/>
      <c r="FO496" s="330"/>
      <c r="FY496" s="330"/>
      <c r="GI496" s="330"/>
      <c r="GS496" s="330"/>
      <c r="HC496" s="330"/>
      <c r="HM496" s="330"/>
      <c r="HW496" s="330"/>
    </row>
    <row r="497" s="3" customFormat="true" x14ac:dyDescent="0.25">
      <c r="A497" s="330"/>
      <c r="K497" s="330"/>
      <c r="U497" s="330"/>
      <c r="AE497" s="330"/>
      <c r="AO497" s="330"/>
      <c r="AY497" s="330"/>
      <c r="AZ497" s="330"/>
      <c r="BA497" s="330"/>
      <c r="BB497" s="330"/>
      <c r="BC497" s="330"/>
      <c r="BD497" s="330"/>
      <c r="BE497" s="330"/>
      <c r="BF497" s="330"/>
      <c r="BI497" s="330"/>
      <c r="BS497" s="330"/>
      <c r="CC497" s="330"/>
      <c r="CM497" s="330"/>
      <c r="CW497" s="330"/>
      <c r="DG497" s="330"/>
      <c r="DQ497" s="330"/>
      <c r="EA497" s="330"/>
      <c r="EK497" s="330"/>
      <c r="EU497" s="330"/>
      <c r="FE497" s="330"/>
      <c r="FO497" s="330"/>
      <c r="FY497" s="330"/>
      <c r="GI497" s="330"/>
      <c r="GS497" s="330"/>
      <c r="HC497" s="330"/>
      <c r="HM497" s="330"/>
      <c r="HW497" s="330"/>
    </row>
    <row r="498" s="3" customFormat="true" x14ac:dyDescent="0.25">
      <c r="A498" s="330"/>
      <c r="K498" s="330"/>
      <c r="U498" s="330"/>
      <c r="AE498" s="330"/>
      <c r="AO498" s="330"/>
      <c r="AY498" s="330"/>
      <c r="AZ498" s="330"/>
      <c r="BA498" s="330"/>
      <c r="BB498" s="330"/>
      <c r="BC498" s="330"/>
      <c r="BD498" s="330"/>
      <c r="BE498" s="330"/>
      <c r="BF498" s="330"/>
      <c r="BI498" s="330"/>
      <c r="BS498" s="330"/>
      <c r="CC498" s="330"/>
      <c r="CM498" s="330"/>
      <c r="CW498" s="330"/>
      <c r="DG498" s="330"/>
      <c r="DQ498" s="330"/>
      <c r="EA498" s="330"/>
      <c r="EK498" s="330"/>
      <c r="EU498" s="330"/>
      <c r="FE498" s="330"/>
      <c r="FO498" s="330"/>
      <c r="FY498" s="330"/>
      <c r="GI498" s="330"/>
      <c r="GS498" s="330"/>
      <c r="HC498" s="330"/>
      <c r="HM498" s="330"/>
      <c r="HW498" s="330"/>
    </row>
    <row r="499" s="3" customFormat="true" x14ac:dyDescent="0.25">
      <c r="A499" s="330"/>
      <c r="K499" s="330"/>
      <c r="U499" s="330"/>
      <c r="AE499" s="330"/>
      <c r="AO499" s="330"/>
      <c r="AY499" s="330"/>
      <c r="AZ499" s="330"/>
      <c r="BA499" s="330"/>
      <c r="BB499" s="330"/>
      <c r="BC499" s="330"/>
      <c r="BD499" s="330"/>
      <c r="BE499" s="330"/>
      <c r="BF499" s="330"/>
      <c r="BI499" s="330"/>
      <c r="BS499" s="330"/>
      <c r="CC499" s="330"/>
      <c r="CM499" s="330"/>
      <c r="CW499" s="330"/>
      <c r="DG499" s="330"/>
      <c r="DQ499" s="330"/>
      <c r="EA499" s="330"/>
      <c r="EK499" s="330"/>
      <c r="EU499" s="330"/>
      <c r="FE499" s="330"/>
      <c r="FO499" s="330"/>
      <c r="FY499" s="330"/>
      <c r="GI499" s="330"/>
      <c r="GS499" s="330"/>
      <c r="HC499" s="330"/>
      <c r="HM499" s="330"/>
      <c r="HW499" s="330"/>
    </row>
    <row r="500" s="3" customFormat="true" x14ac:dyDescent="0.25">
      <c r="A500" s="330"/>
      <c r="K500" s="330"/>
      <c r="U500" s="330"/>
      <c r="AE500" s="330"/>
      <c r="AO500" s="330"/>
      <c r="AY500" s="330"/>
      <c r="AZ500" s="330"/>
      <c r="BA500" s="330"/>
      <c r="BB500" s="330"/>
      <c r="BC500" s="330"/>
      <c r="BD500" s="330"/>
      <c r="BE500" s="330"/>
      <c r="BF500" s="330"/>
      <c r="BI500" s="330"/>
      <c r="BS500" s="330"/>
      <c r="CC500" s="330"/>
      <c r="CM500" s="330"/>
      <c r="CW500" s="330"/>
      <c r="DG500" s="330"/>
      <c r="DQ500" s="330"/>
      <c r="EA500" s="330"/>
      <c r="EK500" s="330"/>
      <c r="EU500" s="330"/>
      <c r="FE500" s="330"/>
      <c r="FO500" s="330"/>
      <c r="FY500" s="330"/>
      <c r="GI500" s="330"/>
      <c r="GS500" s="330"/>
      <c r="HC500" s="330"/>
      <c r="HM500" s="330"/>
      <c r="HW500" s="330"/>
    </row>
    <row r="501" s="3" customFormat="true" x14ac:dyDescent="0.25">
      <c r="A501" s="330"/>
      <c r="K501" s="330"/>
      <c r="U501" s="330"/>
      <c r="AE501" s="330"/>
      <c r="AO501" s="330"/>
      <c r="AY501" s="330"/>
      <c r="AZ501" s="330"/>
      <c r="BA501" s="330"/>
      <c r="BB501" s="330"/>
      <c r="BC501" s="330"/>
      <c r="BD501" s="330"/>
      <c r="BE501" s="330"/>
      <c r="BF501" s="330"/>
      <c r="BI501" s="330"/>
      <c r="BS501" s="330"/>
      <c r="CC501" s="330"/>
      <c r="CM501" s="330"/>
      <c r="CW501" s="330"/>
      <c r="DG501" s="330"/>
      <c r="DQ501" s="330"/>
      <c r="EA501" s="330"/>
      <c r="EK501" s="330"/>
      <c r="EU501" s="330"/>
      <c r="FE501" s="330"/>
      <c r="FO501" s="330"/>
      <c r="FY501" s="330"/>
      <c r="GI501" s="330"/>
      <c r="GS501" s="330"/>
      <c r="HC501" s="330"/>
      <c r="HM501" s="330"/>
      <c r="HW501" s="330"/>
    </row>
    <row r="502" s="3" customFormat="true" x14ac:dyDescent="0.25">
      <c r="A502" s="330"/>
      <c r="K502" s="330"/>
      <c r="U502" s="330"/>
      <c r="AE502" s="330"/>
      <c r="AO502" s="330"/>
      <c r="AY502" s="330"/>
      <c r="AZ502" s="330"/>
      <c r="BA502" s="330"/>
      <c r="BB502" s="330"/>
      <c r="BC502" s="330"/>
      <c r="BD502" s="330"/>
      <c r="BE502" s="330"/>
      <c r="BF502" s="330"/>
      <c r="BI502" s="330"/>
      <c r="BS502" s="330"/>
      <c r="CC502" s="330"/>
      <c r="CM502" s="330"/>
      <c r="CW502" s="330"/>
      <c r="DG502" s="330"/>
      <c r="DQ502" s="330"/>
      <c r="EA502" s="330"/>
      <c r="EK502" s="330"/>
      <c r="EU502" s="330"/>
      <c r="FE502" s="330"/>
      <c r="FO502" s="330"/>
      <c r="FY502" s="330"/>
      <c r="GI502" s="330"/>
      <c r="GS502" s="330"/>
      <c r="HC502" s="330"/>
      <c r="HM502" s="330"/>
      <c r="HW502" s="330"/>
    </row>
    <row r="503" s="3" customFormat="true" x14ac:dyDescent="0.25">
      <c r="A503" s="330"/>
      <c r="K503" s="330"/>
      <c r="U503" s="330"/>
      <c r="AE503" s="330"/>
      <c r="AO503" s="330"/>
      <c r="AY503" s="330"/>
      <c r="AZ503" s="330"/>
      <c r="BA503" s="330"/>
      <c r="BB503" s="330"/>
      <c r="BC503" s="330"/>
      <c r="BD503" s="330"/>
      <c r="BE503" s="330"/>
      <c r="BF503" s="330"/>
      <c r="BI503" s="330"/>
      <c r="BS503" s="330"/>
      <c r="CC503" s="330"/>
      <c r="CM503" s="330"/>
      <c r="CW503" s="330"/>
      <c r="DG503" s="330"/>
      <c r="DQ503" s="330"/>
      <c r="EA503" s="330"/>
      <c r="EK503" s="330"/>
      <c r="EU503" s="330"/>
      <c r="FE503" s="330"/>
      <c r="FO503" s="330"/>
      <c r="FY503" s="330"/>
      <c r="GI503" s="330"/>
      <c r="GS503" s="330"/>
      <c r="HC503" s="330"/>
      <c r="HM503" s="330"/>
      <c r="HW503" s="330"/>
    </row>
    <row r="504" s="3" customFormat="true" x14ac:dyDescent="0.25">
      <c r="A504" s="330"/>
      <c r="K504" s="330"/>
      <c r="U504" s="330"/>
      <c r="AE504" s="330"/>
      <c r="AO504" s="330"/>
      <c r="AY504" s="330"/>
      <c r="AZ504" s="330"/>
      <c r="BA504" s="330"/>
      <c r="BB504" s="330"/>
      <c r="BC504" s="330"/>
      <c r="BD504" s="330"/>
      <c r="BE504" s="330"/>
      <c r="BF504" s="330"/>
      <c r="BI504" s="330"/>
      <c r="BS504" s="330"/>
      <c r="CC504" s="330"/>
      <c r="CM504" s="330"/>
      <c r="CW504" s="330"/>
      <c r="DG504" s="330"/>
      <c r="DQ504" s="330"/>
      <c r="EA504" s="330"/>
      <c r="EK504" s="330"/>
      <c r="EU504" s="330"/>
      <c r="FE504" s="330"/>
      <c r="FO504" s="330"/>
      <c r="FY504" s="330"/>
      <c r="GI504" s="330"/>
      <c r="GS504" s="330"/>
      <c r="HC504" s="330"/>
      <c r="HM504" s="330"/>
      <c r="HW504" s="330"/>
    </row>
    <row r="505" s="3" customFormat="true" x14ac:dyDescent="0.25">
      <c r="A505" s="330"/>
      <c r="K505" s="330"/>
      <c r="U505" s="330"/>
      <c r="AE505" s="330"/>
      <c r="AO505" s="330"/>
      <c r="AY505" s="330"/>
      <c r="AZ505" s="330"/>
      <c r="BA505" s="330"/>
      <c r="BB505" s="330"/>
      <c r="BC505" s="330"/>
      <c r="BD505" s="330"/>
      <c r="BE505" s="330"/>
      <c r="BF505" s="330"/>
      <c r="BI505" s="330"/>
      <c r="BS505" s="330"/>
      <c r="CC505" s="330"/>
      <c r="CM505" s="330"/>
      <c r="CW505" s="330"/>
      <c r="DG505" s="330"/>
      <c r="DQ505" s="330"/>
      <c r="EA505" s="330"/>
      <c r="EK505" s="330"/>
      <c r="EU505" s="330"/>
      <c r="FE505" s="330"/>
      <c r="FO505" s="330"/>
      <c r="FY505" s="330"/>
      <c r="GI505" s="330"/>
      <c r="GS505" s="330"/>
      <c r="HC505" s="330"/>
      <c r="HM505" s="330"/>
      <c r="HW505" s="330"/>
    </row>
    <row r="506" s="3" customFormat="true" x14ac:dyDescent="0.25">
      <c r="A506" s="330"/>
      <c r="K506" s="330"/>
      <c r="U506" s="330"/>
      <c r="AE506" s="330"/>
      <c r="AO506" s="330"/>
      <c r="AY506" s="330"/>
      <c r="AZ506" s="330"/>
      <c r="BA506" s="330"/>
      <c r="BB506" s="330"/>
      <c r="BC506" s="330"/>
      <c r="BD506" s="330"/>
      <c r="BE506" s="330"/>
      <c r="BF506" s="330"/>
      <c r="BI506" s="330"/>
      <c r="BS506" s="330"/>
      <c r="CC506" s="330"/>
      <c r="CM506" s="330"/>
      <c r="CW506" s="330"/>
      <c r="DG506" s="330"/>
      <c r="DQ506" s="330"/>
      <c r="EA506" s="330"/>
      <c r="EK506" s="330"/>
      <c r="EU506" s="330"/>
      <c r="FE506" s="330"/>
      <c r="FO506" s="330"/>
      <c r="FY506" s="330"/>
      <c r="GI506" s="330"/>
      <c r="GS506" s="330"/>
      <c r="HC506" s="330"/>
      <c r="HM506" s="330"/>
      <c r="HW506" s="330"/>
    </row>
    <row r="507" s="3" customFormat="true" x14ac:dyDescent="0.25">
      <c r="A507" s="330"/>
      <c r="K507" s="330"/>
      <c r="U507" s="330"/>
      <c r="AE507" s="330"/>
      <c r="AO507" s="330"/>
      <c r="AY507" s="330"/>
      <c r="AZ507" s="330"/>
      <c r="BA507" s="330"/>
      <c r="BB507" s="330"/>
      <c r="BC507" s="330"/>
      <c r="BD507" s="330"/>
      <c r="BE507" s="330"/>
      <c r="BF507" s="330"/>
      <c r="BI507" s="330"/>
      <c r="BS507" s="330"/>
      <c r="CC507" s="330"/>
      <c r="CM507" s="330"/>
      <c r="CW507" s="330"/>
      <c r="DG507" s="330"/>
      <c r="DQ507" s="330"/>
      <c r="EA507" s="330"/>
      <c r="EK507" s="330"/>
      <c r="EU507" s="330"/>
      <c r="FE507" s="330"/>
      <c r="FO507" s="330"/>
      <c r="FY507" s="330"/>
      <c r="GI507" s="330"/>
      <c r="GS507" s="330"/>
      <c r="HC507" s="330"/>
      <c r="HM507" s="330"/>
      <c r="HW507" s="330"/>
    </row>
    <row r="508" s="3" customFormat="true" x14ac:dyDescent="0.25">
      <c r="A508" s="330"/>
      <c r="K508" s="330"/>
      <c r="U508" s="330"/>
      <c r="AE508" s="330"/>
      <c r="AO508" s="330"/>
      <c r="AY508" s="330"/>
      <c r="AZ508" s="330"/>
      <c r="BA508" s="330"/>
      <c r="BB508" s="330"/>
      <c r="BC508" s="330"/>
      <c r="BD508" s="330"/>
      <c r="BE508" s="330"/>
      <c r="BF508" s="330"/>
      <c r="BI508" s="330"/>
      <c r="BS508" s="330"/>
      <c r="CC508" s="330"/>
      <c r="CM508" s="330"/>
      <c r="CW508" s="330"/>
      <c r="DG508" s="330"/>
      <c r="DQ508" s="330"/>
      <c r="EA508" s="330"/>
      <c r="EK508" s="330"/>
      <c r="EU508" s="330"/>
      <c r="FE508" s="330"/>
      <c r="FO508" s="330"/>
      <c r="FY508" s="330"/>
      <c r="GI508" s="330"/>
      <c r="GS508" s="330"/>
      <c r="HC508" s="330"/>
      <c r="HM508" s="330"/>
      <c r="HW508" s="330"/>
    </row>
    <row r="509" s="3" customFormat="true" x14ac:dyDescent="0.25">
      <c r="A509" s="330"/>
      <c r="K509" s="330"/>
      <c r="U509" s="330"/>
      <c r="AE509" s="330"/>
      <c r="AO509" s="330"/>
      <c r="AY509" s="330"/>
      <c r="AZ509" s="330"/>
      <c r="BA509" s="330"/>
      <c r="BB509" s="330"/>
      <c r="BC509" s="330"/>
      <c r="BD509" s="330"/>
      <c r="BE509" s="330"/>
      <c r="BF509" s="330"/>
      <c r="BI509" s="330"/>
      <c r="BS509" s="330"/>
      <c r="CC509" s="330"/>
      <c r="CM509" s="330"/>
      <c r="CW509" s="330"/>
      <c r="DG509" s="330"/>
      <c r="DQ509" s="330"/>
      <c r="EA509" s="330"/>
      <c r="EK509" s="330"/>
      <c r="EU509" s="330"/>
      <c r="FE509" s="330"/>
      <c r="FO509" s="330"/>
      <c r="FY509" s="330"/>
      <c r="GI509" s="330"/>
      <c r="GS509" s="330"/>
      <c r="HC509" s="330"/>
      <c r="HM509" s="330"/>
      <c r="HW509" s="330"/>
    </row>
    <row r="510" s="3" customFormat="true" x14ac:dyDescent="0.25">
      <c r="A510" s="330"/>
      <c r="K510" s="330"/>
      <c r="U510" s="330"/>
      <c r="AE510" s="330"/>
      <c r="AO510" s="330"/>
      <c r="AY510" s="330"/>
      <c r="AZ510" s="330"/>
      <c r="BA510" s="330"/>
      <c r="BB510" s="330"/>
      <c r="BC510" s="330"/>
      <c r="BD510" s="330"/>
      <c r="BE510" s="330"/>
      <c r="BF510" s="330"/>
      <c r="BI510" s="330"/>
      <c r="BS510" s="330"/>
      <c r="CC510" s="330"/>
      <c r="CM510" s="330"/>
      <c r="CW510" s="330"/>
      <c r="DG510" s="330"/>
      <c r="DQ510" s="330"/>
      <c r="EA510" s="330"/>
      <c r="EK510" s="330"/>
      <c r="EU510" s="330"/>
      <c r="FE510" s="330"/>
      <c r="FO510" s="330"/>
      <c r="FY510" s="330"/>
      <c r="GI510" s="330"/>
      <c r="GS510" s="330"/>
      <c r="HC510" s="330"/>
      <c r="HM510" s="330"/>
      <c r="HW510" s="330"/>
    </row>
    <row r="511" s="3" customFormat="true" x14ac:dyDescent="0.25">
      <c r="A511" s="330"/>
      <c r="K511" s="330"/>
      <c r="U511" s="330"/>
      <c r="AE511" s="330"/>
      <c r="AO511" s="330"/>
      <c r="AY511" s="330"/>
      <c r="AZ511" s="330"/>
      <c r="BA511" s="330"/>
      <c r="BB511" s="330"/>
      <c r="BC511" s="330"/>
      <c r="BD511" s="330"/>
      <c r="BE511" s="330"/>
      <c r="BF511" s="330"/>
      <c r="BI511" s="330"/>
      <c r="BS511" s="330"/>
      <c r="CC511" s="330"/>
      <c r="CM511" s="330"/>
      <c r="CW511" s="330"/>
      <c r="DG511" s="330"/>
      <c r="DQ511" s="330"/>
      <c r="EA511" s="330"/>
      <c r="EK511" s="330"/>
      <c r="EU511" s="330"/>
      <c r="FE511" s="330"/>
      <c r="FO511" s="330"/>
      <c r="FY511" s="330"/>
      <c r="GI511" s="330"/>
      <c r="GS511" s="330"/>
      <c r="HC511" s="330"/>
      <c r="HM511" s="330"/>
      <c r="HW511" s="330"/>
    </row>
    <row r="512" s="3" customFormat="true" x14ac:dyDescent="0.25">
      <c r="A512" s="330"/>
      <c r="K512" s="330"/>
      <c r="U512" s="330"/>
      <c r="AE512" s="330"/>
      <c r="AO512" s="330"/>
      <c r="AY512" s="330"/>
      <c r="AZ512" s="330"/>
      <c r="BA512" s="330"/>
      <c r="BB512" s="330"/>
      <c r="BC512" s="330"/>
      <c r="BD512" s="330"/>
      <c r="BE512" s="330"/>
      <c r="BF512" s="330"/>
      <c r="BI512" s="330"/>
      <c r="BS512" s="330"/>
      <c r="CC512" s="330"/>
      <c r="CM512" s="330"/>
      <c r="CW512" s="330"/>
      <c r="DG512" s="330"/>
      <c r="DQ512" s="330"/>
      <c r="EA512" s="330"/>
      <c r="EK512" s="330"/>
      <c r="EU512" s="330"/>
      <c r="FE512" s="330"/>
      <c r="FO512" s="330"/>
      <c r="FY512" s="330"/>
      <c r="GI512" s="330"/>
      <c r="GS512" s="330"/>
      <c r="HC512" s="330"/>
      <c r="HM512" s="330"/>
      <c r="HW512" s="330"/>
    </row>
    <row r="513" s="3" customFormat="true" x14ac:dyDescent="0.25">
      <c r="A513" s="330"/>
      <c r="K513" s="330"/>
      <c r="U513" s="330"/>
      <c r="AE513" s="330"/>
      <c r="AO513" s="330"/>
      <c r="AY513" s="330"/>
      <c r="AZ513" s="330"/>
      <c r="BA513" s="330"/>
      <c r="BB513" s="330"/>
      <c r="BC513" s="330"/>
      <c r="BD513" s="330"/>
      <c r="BE513" s="330"/>
      <c r="BF513" s="330"/>
      <c r="BI513" s="330"/>
      <c r="BS513" s="330"/>
      <c r="CC513" s="330"/>
      <c r="CM513" s="330"/>
      <c r="CW513" s="330"/>
      <c r="DG513" s="330"/>
      <c r="DQ513" s="330"/>
      <c r="EA513" s="330"/>
      <c r="EK513" s="330"/>
      <c r="EU513" s="330"/>
      <c r="FE513" s="330"/>
      <c r="FO513" s="330"/>
      <c r="FY513" s="330"/>
      <c r="GI513" s="330"/>
      <c r="GS513" s="330"/>
      <c r="HC513" s="330"/>
      <c r="HM513" s="330"/>
      <c r="HW513" s="330"/>
    </row>
    <row r="514" s="3" customFormat="true" x14ac:dyDescent="0.25">
      <c r="A514" s="330"/>
      <c r="K514" s="330"/>
      <c r="U514" s="330"/>
      <c r="AE514" s="330"/>
      <c r="AO514" s="330"/>
      <c r="AY514" s="330"/>
      <c r="AZ514" s="330"/>
      <c r="BA514" s="330"/>
      <c r="BB514" s="330"/>
      <c r="BC514" s="330"/>
      <c r="BD514" s="330"/>
      <c r="BE514" s="330"/>
      <c r="BF514" s="330"/>
      <c r="BI514" s="330"/>
      <c r="BS514" s="330"/>
      <c r="CC514" s="330"/>
      <c r="CM514" s="330"/>
      <c r="CW514" s="330"/>
      <c r="DG514" s="330"/>
      <c r="DQ514" s="330"/>
      <c r="EA514" s="330"/>
      <c r="EK514" s="330"/>
      <c r="EU514" s="330"/>
      <c r="FE514" s="330"/>
      <c r="FO514" s="330"/>
      <c r="FY514" s="330"/>
      <c r="GI514" s="330"/>
      <c r="GS514" s="330"/>
      <c r="HC514" s="330"/>
      <c r="HM514" s="330"/>
      <c r="HW514" s="330"/>
    </row>
    <row r="515" s="3" customFormat="true" x14ac:dyDescent="0.25">
      <c r="A515" s="330"/>
      <c r="K515" s="330"/>
      <c r="U515" s="330"/>
      <c r="AE515" s="330"/>
      <c r="AO515" s="330"/>
      <c r="AY515" s="330"/>
      <c r="AZ515" s="330"/>
      <c r="BA515" s="330"/>
      <c r="BB515" s="330"/>
      <c r="BC515" s="330"/>
      <c r="BD515" s="330"/>
      <c r="BE515" s="330"/>
      <c r="BF515" s="330"/>
      <c r="BI515" s="330"/>
      <c r="BS515" s="330"/>
      <c r="CC515" s="330"/>
      <c r="CM515" s="330"/>
      <c r="CW515" s="330"/>
      <c r="DG515" s="330"/>
      <c r="DQ515" s="330"/>
      <c r="EA515" s="330"/>
      <c r="EK515" s="330"/>
      <c r="EU515" s="330"/>
      <c r="FE515" s="330"/>
      <c r="FO515" s="330"/>
      <c r="FY515" s="330"/>
      <c r="GI515" s="330"/>
      <c r="GS515" s="330"/>
      <c r="HC515" s="330"/>
      <c r="HM515" s="330"/>
      <c r="HW515" s="330"/>
    </row>
    <row r="516" s="3" customFormat="true" x14ac:dyDescent="0.25">
      <c r="A516" s="330"/>
      <c r="K516" s="330"/>
      <c r="U516" s="330"/>
      <c r="AE516" s="330"/>
      <c r="AO516" s="330"/>
      <c r="AY516" s="330"/>
      <c r="AZ516" s="330"/>
      <c r="BA516" s="330"/>
      <c r="BB516" s="330"/>
      <c r="BC516" s="330"/>
      <c r="BD516" s="330"/>
      <c r="BE516" s="330"/>
      <c r="BF516" s="330"/>
      <c r="BI516" s="330"/>
      <c r="BS516" s="330"/>
      <c r="CC516" s="330"/>
      <c r="CM516" s="330"/>
      <c r="CW516" s="330"/>
      <c r="DG516" s="330"/>
      <c r="DQ516" s="330"/>
      <c r="EA516" s="330"/>
      <c r="EK516" s="330"/>
      <c r="EU516" s="330"/>
      <c r="FE516" s="330"/>
      <c r="FO516" s="330"/>
      <c r="FY516" s="330"/>
      <c r="GI516" s="330"/>
      <c r="GS516" s="330"/>
      <c r="HC516" s="330"/>
      <c r="HM516" s="330"/>
      <c r="HW516" s="330"/>
    </row>
    <row r="517" s="3" customFormat="true" x14ac:dyDescent="0.25">
      <c r="A517" s="330"/>
      <c r="K517" s="330"/>
      <c r="U517" s="330"/>
      <c r="AE517" s="330"/>
      <c r="AO517" s="330"/>
      <c r="AY517" s="330"/>
      <c r="AZ517" s="330"/>
      <c r="BA517" s="330"/>
      <c r="BB517" s="330"/>
      <c r="BC517" s="330"/>
      <c r="BD517" s="330"/>
      <c r="BE517" s="330"/>
      <c r="BF517" s="330"/>
      <c r="BI517" s="330"/>
      <c r="BS517" s="330"/>
      <c r="CC517" s="330"/>
      <c r="CM517" s="330"/>
      <c r="CW517" s="330"/>
      <c r="DG517" s="330"/>
      <c r="DQ517" s="330"/>
      <c r="EA517" s="330"/>
      <c r="EK517" s="330"/>
      <c r="EU517" s="330"/>
      <c r="FE517" s="330"/>
      <c r="FO517" s="330"/>
      <c r="FY517" s="330"/>
      <c r="GI517" s="330"/>
      <c r="GS517" s="330"/>
      <c r="HC517" s="330"/>
      <c r="HM517" s="330"/>
      <c r="HW517" s="330"/>
    </row>
    <row r="518" s="3" customFormat="true" x14ac:dyDescent="0.25">
      <c r="A518" s="330"/>
      <c r="K518" s="330"/>
      <c r="U518" s="330"/>
      <c r="AE518" s="330"/>
      <c r="AO518" s="330"/>
      <c r="AY518" s="330"/>
      <c r="AZ518" s="330"/>
      <c r="BA518" s="330"/>
      <c r="BB518" s="330"/>
      <c r="BC518" s="330"/>
      <c r="BD518" s="330"/>
      <c r="BE518" s="330"/>
      <c r="BF518" s="330"/>
      <c r="BI518" s="330"/>
      <c r="BS518" s="330"/>
      <c r="CC518" s="330"/>
      <c r="CM518" s="330"/>
      <c r="CW518" s="330"/>
      <c r="DG518" s="330"/>
      <c r="DQ518" s="330"/>
      <c r="EA518" s="330"/>
      <c r="EK518" s="330"/>
      <c r="EU518" s="330"/>
      <c r="FE518" s="330"/>
      <c r="FO518" s="330"/>
      <c r="FY518" s="330"/>
      <c r="GI518" s="330"/>
      <c r="GS518" s="330"/>
      <c r="HC518" s="330"/>
      <c r="HM518" s="330"/>
      <c r="HW518" s="330"/>
    </row>
    <row r="519" s="3" customFormat="true" x14ac:dyDescent="0.25">
      <c r="A519" s="330"/>
      <c r="K519" s="330"/>
      <c r="U519" s="330"/>
      <c r="AE519" s="330"/>
      <c r="AO519" s="330"/>
      <c r="AY519" s="330"/>
      <c r="AZ519" s="330"/>
      <c r="BA519" s="330"/>
      <c r="BB519" s="330"/>
      <c r="BC519" s="330"/>
      <c r="BD519" s="330"/>
      <c r="BE519" s="330"/>
      <c r="BF519" s="330"/>
      <c r="BI519" s="330"/>
      <c r="BS519" s="330"/>
      <c r="CC519" s="330"/>
      <c r="CM519" s="330"/>
      <c r="CW519" s="330"/>
      <c r="DG519" s="330"/>
      <c r="DQ519" s="330"/>
      <c r="EA519" s="330"/>
      <c r="EK519" s="330"/>
      <c r="EU519" s="330"/>
      <c r="FE519" s="330"/>
      <c r="FO519" s="330"/>
      <c r="FY519" s="330"/>
      <c r="GI519" s="330"/>
      <c r="GS519" s="330"/>
      <c r="HC519" s="330"/>
      <c r="HM519" s="330"/>
      <c r="HW519" s="330"/>
    </row>
    <row r="520" s="3" customFormat="true" x14ac:dyDescent="0.25">
      <c r="A520" s="330"/>
      <c r="K520" s="330"/>
      <c r="U520" s="330"/>
      <c r="AE520" s="330"/>
      <c r="AO520" s="330"/>
      <c r="AY520" s="330"/>
      <c r="AZ520" s="330"/>
      <c r="BA520" s="330"/>
      <c r="BB520" s="330"/>
      <c r="BC520" s="330"/>
      <c r="BD520" s="330"/>
      <c r="BE520" s="330"/>
      <c r="BF520" s="330"/>
      <c r="BI520" s="330"/>
      <c r="BS520" s="330"/>
      <c r="CC520" s="330"/>
      <c r="CM520" s="330"/>
      <c r="CW520" s="330"/>
      <c r="DG520" s="330"/>
      <c r="DQ520" s="330"/>
      <c r="EA520" s="330"/>
      <c r="EK520" s="330"/>
      <c r="EU520" s="330"/>
      <c r="FE520" s="330"/>
      <c r="FO520" s="330"/>
      <c r="FY520" s="330"/>
      <c r="GI520" s="330"/>
      <c r="GS520" s="330"/>
      <c r="HC520" s="330"/>
      <c r="HM520" s="330"/>
      <c r="HW520" s="330"/>
    </row>
    <row r="521" s="3" customFormat="true" x14ac:dyDescent="0.25">
      <c r="A521" s="330"/>
      <c r="K521" s="330"/>
      <c r="U521" s="330"/>
      <c r="AE521" s="330"/>
      <c r="AO521" s="330"/>
      <c r="AY521" s="330"/>
      <c r="AZ521" s="330"/>
      <c r="BA521" s="330"/>
      <c r="BB521" s="330"/>
      <c r="BC521" s="330"/>
      <c r="BD521" s="330"/>
      <c r="BE521" s="330"/>
      <c r="BF521" s="330"/>
      <c r="BI521" s="330"/>
      <c r="BS521" s="330"/>
      <c r="CC521" s="330"/>
      <c r="CM521" s="330"/>
      <c r="CW521" s="330"/>
      <c r="DG521" s="330"/>
      <c r="DQ521" s="330"/>
      <c r="EA521" s="330"/>
      <c r="EK521" s="330"/>
      <c r="EU521" s="330"/>
      <c r="FE521" s="330"/>
      <c r="FO521" s="330"/>
      <c r="FY521" s="330"/>
      <c r="GI521" s="330"/>
      <c r="GS521" s="330"/>
      <c r="HC521" s="330"/>
      <c r="HM521" s="330"/>
      <c r="HW521" s="330"/>
    </row>
    <row r="522" s="3" customFormat="true" x14ac:dyDescent="0.25">
      <c r="A522" s="330"/>
      <c r="K522" s="330"/>
      <c r="U522" s="330"/>
      <c r="AE522" s="330"/>
      <c r="AO522" s="330"/>
      <c r="AY522" s="330"/>
      <c r="AZ522" s="330"/>
      <c r="BA522" s="330"/>
      <c r="BB522" s="330"/>
      <c r="BC522" s="330"/>
      <c r="BD522" s="330"/>
      <c r="BE522" s="330"/>
      <c r="BF522" s="330"/>
      <c r="BI522" s="330"/>
      <c r="BS522" s="330"/>
      <c r="CC522" s="330"/>
      <c r="CM522" s="330"/>
      <c r="CW522" s="330"/>
      <c r="DG522" s="330"/>
      <c r="DQ522" s="330"/>
      <c r="EA522" s="330"/>
      <c r="EK522" s="330"/>
      <c r="EU522" s="330"/>
      <c r="FE522" s="330"/>
      <c r="FO522" s="330"/>
      <c r="FY522" s="330"/>
      <c r="GI522" s="330"/>
      <c r="GS522" s="330"/>
      <c r="HC522" s="330"/>
      <c r="HM522" s="330"/>
      <c r="HW522" s="330"/>
    </row>
    <row r="523" s="3" customFormat="true" x14ac:dyDescent="0.25">
      <c r="A523" s="330"/>
      <c r="K523" s="330"/>
      <c r="U523" s="330"/>
      <c r="AE523" s="330"/>
      <c r="AO523" s="330"/>
      <c r="AY523" s="330"/>
      <c r="AZ523" s="330"/>
      <c r="BA523" s="330"/>
      <c r="BB523" s="330"/>
      <c r="BC523" s="330"/>
      <c r="BD523" s="330"/>
      <c r="BE523" s="330"/>
      <c r="BF523" s="330"/>
      <c r="BI523" s="330"/>
      <c r="BS523" s="330"/>
      <c r="CC523" s="330"/>
      <c r="CM523" s="330"/>
      <c r="CW523" s="330"/>
      <c r="DG523" s="330"/>
      <c r="DQ523" s="330"/>
      <c r="EA523" s="330"/>
      <c r="EK523" s="330"/>
      <c r="EU523" s="330"/>
      <c r="FE523" s="330"/>
      <c r="FO523" s="330"/>
      <c r="FY523" s="330"/>
      <c r="GI523" s="330"/>
      <c r="GS523" s="330"/>
      <c r="HC523" s="330"/>
      <c r="HM523" s="330"/>
      <c r="HW523" s="330"/>
    </row>
    <row r="524" s="3" customFormat="true" x14ac:dyDescent="0.25">
      <c r="A524" s="330"/>
      <c r="K524" s="330"/>
      <c r="U524" s="330"/>
      <c r="AE524" s="330"/>
      <c r="AO524" s="330"/>
      <c r="AY524" s="330"/>
      <c r="AZ524" s="330"/>
      <c r="BA524" s="330"/>
      <c r="BB524" s="330"/>
      <c r="BC524" s="330"/>
      <c r="BD524" s="330"/>
      <c r="BE524" s="330"/>
      <c r="BF524" s="330"/>
      <c r="BI524" s="330"/>
      <c r="BS524" s="330"/>
      <c r="CC524" s="330"/>
      <c r="CM524" s="330"/>
      <c r="CW524" s="330"/>
      <c r="DG524" s="330"/>
      <c r="DQ524" s="330"/>
      <c r="EA524" s="330"/>
      <c r="EK524" s="330"/>
      <c r="EU524" s="330"/>
      <c r="FE524" s="330"/>
      <c r="FO524" s="330"/>
      <c r="FY524" s="330"/>
      <c r="GI524" s="330"/>
      <c r="GS524" s="330"/>
      <c r="HC524" s="330"/>
      <c r="HM524" s="330"/>
      <c r="HW524" s="330"/>
    </row>
    <row r="525" s="3" customFormat="true" x14ac:dyDescent="0.25">
      <c r="A525" s="330"/>
      <c r="K525" s="330"/>
      <c r="U525" s="330"/>
      <c r="AE525" s="330"/>
      <c r="AO525" s="330"/>
      <c r="AY525" s="330"/>
      <c r="AZ525" s="330"/>
      <c r="BA525" s="330"/>
      <c r="BB525" s="330"/>
      <c r="BC525" s="330"/>
      <c r="BD525" s="330"/>
      <c r="BE525" s="330"/>
      <c r="BF525" s="330"/>
      <c r="BI525" s="330"/>
      <c r="BS525" s="330"/>
      <c r="CC525" s="330"/>
      <c r="CM525" s="330"/>
      <c r="CW525" s="330"/>
      <c r="DG525" s="330"/>
      <c r="DQ525" s="330"/>
      <c r="EA525" s="330"/>
      <c r="EK525" s="330"/>
      <c r="EU525" s="330"/>
      <c r="FE525" s="330"/>
      <c r="FO525" s="330"/>
      <c r="FY525" s="330"/>
      <c r="GI525" s="330"/>
      <c r="GS525" s="330"/>
      <c r="HC525" s="330"/>
      <c r="HM525" s="330"/>
      <c r="HW525" s="330"/>
    </row>
    <row r="526" s="3" customFormat="true" x14ac:dyDescent="0.25">
      <c r="A526" s="330"/>
      <c r="K526" s="330"/>
      <c r="U526" s="330"/>
      <c r="AE526" s="330"/>
      <c r="AO526" s="330"/>
      <c r="AY526" s="330"/>
      <c r="AZ526" s="330"/>
      <c r="BA526" s="330"/>
      <c r="BB526" s="330"/>
      <c r="BC526" s="330"/>
      <c r="BD526" s="330"/>
      <c r="BE526" s="330"/>
      <c r="BF526" s="330"/>
      <c r="BI526" s="330"/>
      <c r="BS526" s="330"/>
      <c r="CC526" s="330"/>
      <c r="CM526" s="330"/>
      <c r="CW526" s="330"/>
      <c r="DG526" s="330"/>
      <c r="DQ526" s="330"/>
      <c r="EA526" s="330"/>
      <c r="EK526" s="330"/>
      <c r="EU526" s="330"/>
      <c r="FE526" s="330"/>
      <c r="FO526" s="330"/>
      <c r="FY526" s="330"/>
      <c r="GI526" s="330"/>
      <c r="GS526" s="330"/>
      <c r="HC526" s="330"/>
      <c r="HM526" s="330"/>
      <c r="HW526" s="330"/>
    </row>
    <row r="527" s="3" customFormat="true" x14ac:dyDescent="0.25">
      <c r="A527" s="330"/>
      <c r="K527" s="330"/>
      <c r="U527" s="330"/>
      <c r="AE527" s="330"/>
      <c r="AO527" s="330"/>
      <c r="AY527" s="330"/>
      <c r="AZ527" s="330"/>
      <c r="BA527" s="330"/>
      <c r="BB527" s="330"/>
      <c r="BC527" s="330"/>
      <c r="BD527" s="330"/>
      <c r="BE527" s="330"/>
      <c r="BF527" s="330"/>
      <c r="BI527" s="330"/>
      <c r="BS527" s="330"/>
      <c r="CC527" s="330"/>
      <c r="CM527" s="330"/>
      <c r="CW527" s="330"/>
      <c r="DG527" s="330"/>
      <c r="DQ527" s="330"/>
      <c r="EA527" s="330"/>
      <c r="EK527" s="330"/>
      <c r="EU527" s="330"/>
      <c r="FE527" s="330"/>
      <c r="FO527" s="330"/>
      <c r="FY527" s="330"/>
      <c r="GI527" s="330"/>
      <c r="GS527" s="330"/>
      <c r="HC527" s="330"/>
      <c r="HM527" s="330"/>
      <c r="HW527" s="330"/>
    </row>
    <row r="528" s="3" customFormat="true" x14ac:dyDescent="0.25">
      <c r="A528" s="330"/>
      <c r="K528" s="330"/>
      <c r="U528" s="330"/>
      <c r="AE528" s="330"/>
      <c r="AO528" s="330"/>
      <c r="AY528" s="330"/>
      <c r="AZ528" s="330"/>
      <c r="BA528" s="330"/>
      <c r="BB528" s="330"/>
      <c r="BC528" s="330"/>
      <c r="BD528" s="330"/>
      <c r="BE528" s="330"/>
      <c r="BF528" s="330"/>
      <c r="BI528" s="330"/>
      <c r="BS528" s="330"/>
      <c r="CC528" s="330"/>
      <c r="CM528" s="330"/>
      <c r="CW528" s="330"/>
      <c r="DG528" s="330"/>
      <c r="DQ528" s="330"/>
      <c r="EA528" s="330"/>
      <c r="EK528" s="330"/>
      <c r="EU528" s="330"/>
      <c r="FE528" s="330"/>
      <c r="FO528" s="330"/>
      <c r="FY528" s="330"/>
      <c r="GI528" s="330"/>
      <c r="GS528" s="330"/>
      <c r="HC528" s="330"/>
      <c r="HM528" s="330"/>
      <c r="HW528" s="330"/>
    </row>
    <row r="529" s="3" customFormat="true" x14ac:dyDescent="0.25">
      <c r="A529" s="330"/>
      <c r="K529" s="330"/>
      <c r="U529" s="330"/>
      <c r="AE529" s="330"/>
      <c r="AO529" s="330"/>
      <c r="AY529" s="330"/>
      <c r="AZ529" s="330"/>
      <c r="BA529" s="330"/>
      <c r="BB529" s="330"/>
      <c r="BC529" s="330"/>
      <c r="BD529" s="330"/>
      <c r="BE529" s="330"/>
      <c r="BF529" s="330"/>
      <c r="BI529" s="330"/>
      <c r="BS529" s="330"/>
      <c r="CC529" s="330"/>
      <c r="CM529" s="330"/>
      <c r="CW529" s="330"/>
      <c r="DG529" s="330"/>
      <c r="DQ529" s="330"/>
      <c r="EA529" s="330"/>
      <c r="EK529" s="330"/>
      <c r="EU529" s="330"/>
      <c r="FE529" s="330"/>
      <c r="FO529" s="330"/>
      <c r="FY529" s="330"/>
      <c r="GI529" s="330"/>
      <c r="GS529" s="330"/>
      <c r="HC529" s="330"/>
      <c r="HM529" s="330"/>
      <c r="HW529" s="330"/>
    </row>
    <row r="530" s="3" customFormat="true" x14ac:dyDescent="0.25">
      <c r="A530" s="330"/>
      <c r="K530" s="330"/>
      <c r="U530" s="330"/>
      <c r="AE530" s="330"/>
      <c r="AO530" s="330"/>
      <c r="AY530" s="330"/>
      <c r="AZ530" s="330"/>
      <c r="BA530" s="330"/>
      <c r="BB530" s="330"/>
      <c r="BC530" s="330"/>
      <c r="BD530" s="330"/>
      <c r="BE530" s="330"/>
      <c r="BF530" s="330"/>
      <c r="BI530" s="330"/>
      <c r="BS530" s="330"/>
      <c r="CC530" s="330"/>
      <c r="CM530" s="330"/>
      <c r="CW530" s="330"/>
      <c r="DG530" s="330"/>
      <c r="DQ530" s="330"/>
      <c r="EA530" s="330"/>
      <c r="EK530" s="330"/>
      <c r="EU530" s="330"/>
      <c r="FE530" s="330"/>
      <c r="FO530" s="330"/>
      <c r="FY530" s="330"/>
      <c r="GI530" s="330"/>
      <c r="GS530" s="330"/>
      <c r="HC530" s="330"/>
      <c r="HM530" s="330"/>
      <c r="HW530" s="330"/>
    </row>
    <row r="531" s="3" customFormat="true" x14ac:dyDescent="0.25">
      <c r="A531" s="330"/>
      <c r="K531" s="330"/>
      <c r="U531" s="330"/>
      <c r="AE531" s="330"/>
      <c r="AO531" s="330"/>
      <c r="AY531" s="330"/>
      <c r="AZ531" s="330"/>
      <c r="BA531" s="330"/>
      <c r="BB531" s="330"/>
      <c r="BC531" s="330"/>
      <c r="BD531" s="330"/>
      <c r="BE531" s="330"/>
      <c r="BF531" s="330"/>
      <c r="BI531" s="330"/>
      <c r="BS531" s="330"/>
      <c r="CC531" s="330"/>
      <c r="CM531" s="330"/>
      <c r="CW531" s="330"/>
      <c r="DG531" s="330"/>
      <c r="DQ531" s="330"/>
      <c r="EA531" s="330"/>
      <c r="EK531" s="330"/>
      <c r="EU531" s="330"/>
      <c r="FE531" s="330"/>
      <c r="FO531" s="330"/>
      <c r="FY531" s="330"/>
      <c r="GI531" s="330"/>
      <c r="GS531" s="330"/>
      <c r="HC531" s="330"/>
      <c r="HM531" s="330"/>
      <c r="HW531" s="330"/>
    </row>
    <row r="532" s="3" customFormat="true" x14ac:dyDescent="0.25">
      <c r="A532" s="330"/>
      <c r="K532" s="330"/>
      <c r="U532" s="330"/>
      <c r="AE532" s="330"/>
      <c r="AO532" s="330"/>
      <c r="AY532" s="330"/>
      <c r="AZ532" s="330"/>
      <c r="BA532" s="330"/>
      <c r="BB532" s="330"/>
      <c r="BC532" s="330"/>
      <c r="BD532" s="330"/>
      <c r="BE532" s="330"/>
      <c r="BF532" s="330"/>
      <c r="BI532" s="330"/>
      <c r="BS532" s="330"/>
      <c r="CC532" s="330"/>
      <c r="CM532" s="330"/>
      <c r="CW532" s="330"/>
      <c r="DG532" s="330"/>
      <c r="DQ532" s="330"/>
      <c r="EA532" s="330"/>
      <c r="EK532" s="330"/>
      <c r="EU532" s="330"/>
      <c r="FE532" s="330"/>
      <c r="FO532" s="330"/>
      <c r="FY532" s="330"/>
      <c r="GI532" s="330"/>
      <c r="GS532" s="330"/>
      <c r="HC532" s="330"/>
      <c r="HM532" s="330"/>
      <c r="HW532" s="330"/>
    </row>
    <row r="533" s="3" customFormat="true" x14ac:dyDescent="0.25">
      <c r="A533" s="330"/>
      <c r="K533" s="330"/>
      <c r="U533" s="330"/>
      <c r="AE533" s="330"/>
      <c r="AO533" s="330"/>
      <c r="AY533" s="330"/>
      <c r="AZ533" s="330"/>
      <c r="BA533" s="330"/>
      <c r="BB533" s="330"/>
      <c r="BC533" s="330"/>
      <c r="BD533" s="330"/>
      <c r="BE533" s="330"/>
      <c r="BF533" s="330"/>
      <c r="BI533" s="330"/>
      <c r="BS533" s="330"/>
      <c r="CC533" s="330"/>
      <c r="CM533" s="330"/>
      <c r="CW533" s="330"/>
      <c r="DG533" s="330"/>
      <c r="DQ533" s="330"/>
      <c r="EA533" s="330"/>
      <c r="EK533" s="330"/>
      <c r="EU533" s="330"/>
      <c r="FE533" s="330"/>
      <c r="FO533" s="330"/>
      <c r="FY533" s="330"/>
      <c r="GI533" s="330"/>
      <c r="GS533" s="330"/>
      <c r="HC533" s="330"/>
      <c r="HM533" s="330"/>
      <c r="HW533" s="330"/>
    </row>
    <row r="534" s="3" customFormat="true" x14ac:dyDescent="0.25">
      <c r="A534" s="330"/>
      <c r="K534" s="330"/>
      <c r="U534" s="330"/>
      <c r="AE534" s="330"/>
      <c r="AO534" s="330"/>
      <c r="AY534" s="330"/>
      <c r="AZ534" s="330"/>
      <c r="BA534" s="330"/>
      <c r="BB534" s="330"/>
      <c r="BC534" s="330"/>
      <c r="BD534" s="330"/>
      <c r="BE534" s="330"/>
      <c r="BF534" s="330"/>
      <c r="BI534" s="330"/>
      <c r="BS534" s="330"/>
      <c r="CC534" s="330"/>
      <c r="CM534" s="330"/>
      <c r="CW534" s="330"/>
      <c r="DG534" s="330"/>
      <c r="DQ534" s="330"/>
      <c r="EA534" s="330"/>
      <c r="EK534" s="330"/>
      <c r="EU534" s="330"/>
      <c r="FE534" s="330"/>
      <c r="FO534" s="330"/>
      <c r="FY534" s="330"/>
      <c r="GI534" s="330"/>
      <c r="GS534" s="330"/>
      <c r="HC534" s="330"/>
      <c r="HM534" s="330"/>
      <c r="HW534" s="330"/>
    </row>
    <row r="535" s="3" customFormat="true" x14ac:dyDescent="0.25">
      <c r="A535" s="330"/>
      <c r="K535" s="330"/>
      <c r="U535" s="330"/>
      <c r="AE535" s="330"/>
      <c r="AO535" s="330"/>
      <c r="AY535" s="330"/>
      <c r="AZ535" s="330"/>
      <c r="BA535" s="330"/>
      <c r="BB535" s="330"/>
      <c r="BC535" s="330"/>
      <c r="BD535" s="330"/>
      <c r="BE535" s="330"/>
      <c r="BF535" s="330"/>
      <c r="BI535" s="330"/>
      <c r="BS535" s="330"/>
      <c r="CC535" s="330"/>
      <c r="CM535" s="330"/>
      <c r="CW535" s="330"/>
      <c r="DG535" s="330"/>
      <c r="DQ535" s="330"/>
      <c r="EA535" s="330"/>
      <c r="EK535" s="330"/>
      <c r="EU535" s="330"/>
      <c r="FE535" s="330"/>
      <c r="FO535" s="330"/>
      <c r="FY535" s="330"/>
      <c r="GI535" s="330"/>
      <c r="GS535" s="330"/>
      <c r="HC535" s="330"/>
      <c r="HM535" s="330"/>
      <c r="HW535" s="330"/>
    </row>
    <row r="536" s="3" customFormat="true" x14ac:dyDescent="0.25">
      <c r="A536" s="330"/>
      <c r="K536" s="330"/>
      <c r="U536" s="330"/>
      <c r="AE536" s="330"/>
      <c r="AO536" s="330"/>
      <c r="AY536" s="330"/>
      <c r="AZ536" s="330"/>
      <c r="BA536" s="330"/>
      <c r="BB536" s="330"/>
      <c r="BC536" s="330"/>
      <c r="BD536" s="330"/>
      <c r="BE536" s="330"/>
      <c r="BF536" s="330"/>
      <c r="BI536" s="330"/>
      <c r="BS536" s="330"/>
      <c r="CC536" s="330"/>
      <c r="CM536" s="330"/>
      <c r="CW536" s="330"/>
      <c r="DG536" s="330"/>
      <c r="DQ536" s="330"/>
      <c r="EA536" s="330"/>
      <c r="EK536" s="330"/>
      <c r="EU536" s="330"/>
      <c r="FE536" s="330"/>
      <c r="FO536" s="330"/>
      <c r="FY536" s="330"/>
      <c r="GI536" s="330"/>
      <c r="GS536" s="330"/>
      <c r="HC536" s="330"/>
      <c r="HM536" s="330"/>
      <c r="HW536" s="330"/>
    </row>
    <row r="537" s="3" customFormat="true" x14ac:dyDescent="0.25">
      <c r="A537" s="330"/>
      <c r="K537" s="330"/>
      <c r="U537" s="330"/>
      <c r="AE537" s="330"/>
      <c r="AO537" s="330"/>
      <c r="AY537" s="330"/>
      <c r="AZ537" s="330"/>
      <c r="BA537" s="330"/>
      <c r="BB537" s="330"/>
      <c r="BC537" s="330"/>
      <c r="BD537" s="330"/>
      <c r="BE537" s="330"/>
      <c r="BF537" s="330"/>
      <c r="BI537" s="330"/>
      <c r="BS537" s="330"/>
      <c r="CC537" s="330"/>
      <c r="CM537" s="330"/>
      <c r="CW537" s="330"/>
      <c r="DG537" s="330"/>
      <c r="DQ537" s="330"/>
      <c r="EA537" s="330"/>
      <c r="EK537" s="330"/>
      <c r="EU537" s="330"/>
      <c r="FE537" s="330"/>
      <c r="FO537" s="330"/>
      <c r="FY537" s="330"/>
      <c r="GI537" s="330"/>
      <c r="GS537" s="330"/>
      <c r="HC537" s="330"/>
      <c r="HM537" s="330"/>
      <c r="HW537" s="330"/>
    </row>
    <row r="538" s="3" customFormat="true" x14ac:dyDescent="0.25">
      <c r="A538" s="330"/>
      <c r="K538" s="330"/>
      <c r="U538" s="330"/>
      <c r="AE538" s="330"/>
      <c r="AO538" s="330"/>
      <c r="AY538" s="330"/>
      <c r="AZ538" s="330"/>
      <c r="BA538" s="330"/>
      <c r="BB538" s="330"/>
      <c r="BC538" s="330"/>
      <c r="BD538" s="330"/>
      <c r="BE538" s="330"/>
      <c r="BF538" s="330"/>
      <c r="BI538" s="330"/>
      <c r="BS538" s="330"/>
      <c r="CC538" s="330"/>
      <c r="CM538" s="330"/>
      <c r="CW538" s="330"/>
      <c r="DG538" s="330"/>
      <c r="DQ538" s="330"/>
      <c r="EA538" s="330"/>
      <c r="EK538" s="330"/>
      <c r="EU538" s="330"/>
      <c r="FE538" s="330"/>
      <c r="FO538" s="330"/>
      <c r="FY538" s="330"/>
      <c r="GI538" s="330"/>
      <c r="GS538" s="330"/>
      <c r="HC538" s="330"/>
      <c r="HM538" s="330"/>
      <c r="HW538" s="330"/>
    </row>
    <row r="539" s="3" customFormat="true" x14ac:dyDescent="0.25">
      <c r="A539" s="330"/>
      <c r="K539" s="330"/>
      <c r="U539" s="330"/>
      <c r="AE539" s="330"/>
      <c r="AO539" s="330"/>
      <c r="AY539" s="330"/>
      <c r="AZ539" s="330"/>
      <c r="BA539" s="330"/>
      <c r="BB539" s="330"/>
      <c r="BC539" s="330"/>
      <c r="BD539" s="330"/>
      <c r="BE539" s="330"/>
      <c r="BF539" s="330"/>
      <c r="BI539" s="330"/>
      <c r="BS539" s="330"/>
      <c r="CC539" s="330"/>
      <c r="CM539" s="330"/>
      <c r="CW539" s="330"/>
      <c r="DG539" s="330"/>
      <c r="DQ539" s="330"/>
      <c r="EA539" s="330"/>
      <c r="EK539" s="330"/>
      <c r="EU539" s="330"/>
      <c r="FE539" s="330"/>
      <c r="FO539" s="330"/>
      <c r="FY539" s="330"/>
      <c r="GI539" s="330"/>
      <c r="GS539" s="330"/>
      <c r="HC539" s="330"/>
      <c r="HM539" s="330"/>
      <c r="HW539" s="330"/>
    </row>
    <row r="540" s="3" customFormat="true" x14ac:dyDescent="0.25">
      <c r="A540" s="330"/>
      <c r="K540" s="330"/>
      <c r="U540" s="330"/>
      <c r="AE540" s="330"/>
      <c r="AO540" s="330"/>
      <c r="AY540" s="330"/>
      <c r="AZ540" s="330"/>
      <c r="BA540" s="330"/>
      <c r="BB540" s="330"/>
      <c r="BC540" s="330"/>
      <c r="BD540" s="330"/>
      <c r="BE540" s="330"/>
      <c r="BF540" s="330"/>
      <c r="BI540" s="330"/>
      <c r="BS540" s="330"/>
      <c r="CC540" s="330"/>
      <c r="CM540" s="330"/>
      <c r="CW540" s="330"/>
      <c r="DG540" s="330"/>
      <c r="DQ540" s="330"/>
      <c r="EA540" s="330"/>
      <c r="EK540" s="330"/>
      <c r="EU540" s="330"/>
      <c r="FE540" s="330"/>
      <c r="FO540" s="330"/>
      <c r="FY540" s="330"/>
      <c r="GI540" s="330"/>
      <c r="GS540" s="330"/>
      <c r="HC540" s="330"/>
      <c r="HM540" s="330"/>
      <c r="HW540" s="330"/>
    </row>
    <row r="541" s="3" customFormat="true" x14ac:dyDescent="0.25">
      <c r="A541" s="330"/>
      <c r="K541" s="330"/>
      <c r="U541" s="330"/>
      <c r="AE541" s="330"/>
      <c r="AO541" s="330"/>
      <c r="AY541" s="330"/>
      <c r="AZ541" s="330"/>
      <c r="BA541" s="330"/>
      <c r="BB541" s="330"/>
      <c r="BC541" s="330"/>
      <c r="BD541" s="330"/>
      <c r="BE541" s="330"/>
      <c r="BF541" s="330"/>
      <c r="BI541" s="330"/>
      <c r="BS541" s="330"/>
      <c r="CC541" s="330"/>
      <c r="CM541" s="330"/>
      <c r="CW541" s="330"/>
      <c r="DG541" s="330"/>
      <c r="DQ541" s="330"/>
      <c r="EA541" s="330"/>
      <c r="EK541" s="330"/>
      <c r="EU541" s="330"/>
      <c r="FE541" s="330"/>
      <c r="FO541" s="330"/>
      <c r="FY541" s="330"/>
      <c r="GI541" s="330"/>
      <c r="GS541" s="330"/>
      <c r="HC541" s="330"/>
      <c r="HM541" s="330"/>
      <c r="HW541" s="330"/>
    </row>
    <row r="542" s="3" customFormat="true" x14ac:dyDescent="0.25">
      <c r="A542" s="330"/>
      <c r="K542" s="330"/>
      <c r="U542" s="330"/>
      <c r="AE542" s="330"/>
      <c r="AO542" s="330"/>
      <c r="AY542" s="330"/>
      <c r="AZ542" s="330"/>
      <c r="BA542" s="330"/>
      <c r="BB542" s="330"/>
      <c r="BC542" s="330"/>
      <c r="BD542" s="330"/>
      <c r="BE542" s="330"/>
      <c r="BF542" s="330"/>
      <c r="BI542" s="330"/>
      <c r="BS542" s="330"/>
      <c r="CC542" s="330"/>
      <c r="CM542" s="330"/>
      <c r="CW542" s="330"/>
      <c r="DG542" s="330"/>
      <c r="DQ542" s="330"/>
      <c r="EA542" s="330"/>
      <c r="EK542" s="330"/>
      <c r="EU542" s="330"/>
      <c r="FE542" s="330"/>
      <c r="FO542" s="330"/>
      <c r="FY542" s="330"/>
      <c r="GI542" s="330"/>
      <c r="GS542" s="330"/>
      <c r="HC542" s="330"/>
      <c r="HM542" s="330"/>
      <c r="HW542" s="330"/>
    </row>
    <row r="543" s="3" customFormat="true" x14ac:dyDescent="0.25">
      <c r="A543" s="330"/>
      <c r="K543" s="330"/>
      <c r="U543" s="330"/>
      <c r="AE543" s="330"/>
      <c r="AO543" s="330"/>
      <c r="AY543" s="330"/>
      <c r="AZ543" s="330"/>
      <c r="BA543" s="330"/>
      <c r="BB543" s="330"/>
      <c r="BC543" s="330"/>
      <c r="BD543" s="330"/>
      <c r="BE543" s="330"/>
      <c r="BF543" s="330"/>
      <c r="BI543" s="330"/>
      <c r="BS543" s="330"/>
      <c r="CC543" s="330"/>
      <c r="CM543" s="330"/>
      <c r="CW543" s="330"/>
      <c r="DG543" s="330"/>
      <c r="DQ543" s="330"/>
      <c r="EA543" s="330"/>
      <c r="EK543" s="330"/>
      <c r="EU543" s="330"/>
      <c r="FE543" s="330"/>
      <c r="FO543" s="330"/>
      <c r="FY543" s="330"/>
      <c r="GI543" s="330"/>
      <c r="GS543" s="330"/>
      <c r="HC543" s="330"/>
      <c r="HM543" s="330"/>
      <c r="HW543" s="330"/>
    </row>
    <row r="544" s="3" customFormat="true" x14ac:dyDescent="0.25">
      <c r="A544" s="330"/>
      <c r="K544" s="330"/>
      <c r="U544" s="330"/>
      <c r="AE544" s="330"/>
      <c r="AO544" s="330"/>
      <c r="AY544" s="330"/>
      <c r="AZ544" s="330"/>
      <c r="BA544" s="330"/>
      <c r="BB544" s="330"/>
      <c r="BC544" s="330"/>
      <c r="BD544" s="330"/>
      <c r="BE544" s="330"/>
      <c r="BF544" s="330"/>
      <c r="BI544" s="330"/>
      <c r="BS544" s="330"/>
      <c r="CC544" s="330"/>
      <c r="CM544" s="330"/>
      <c r="CW544" s="330"/>
      <c r="DG544" s="330"/>
      <c r="DQ544" s="330"/>
      <c r="EA544" s="330"/>
      <c r="EK544" s="330"/>
      <c r="EU544" s="330"/>
      <c r="FE544" s="330"/>
      <c r="FO544" s="330"/>
      <c r="FY544" s="330"/>
      <c r="GI544" s="330"/>
      <c r="GS544" s="330"/>
      <c r="HC544" s="330"/>
      <c r="HM544" s="330"/>
      <c r="HW544" s="330"/>
    </row>
    <row r="545" s="3" customFormat="true" x14ac:dyDescent="0.25">
      <c r="A545" s="330"/>
      <c r="K545" s="330"/>
      <c r="U545" s="330"/>
      <c r="AE545" s="330"/>
      <c r="AO545" s="330"/>
      <c r="AY545" s="330"/>
      <c r="AZ545" s="330"/>
      <c r="BA545" s="330"/>
      <c r="BB545" s="330"/>
      <c r="BC545" s="330"/>
      <c r="BD545" s="330"/>
      <c r="BE545" s="330"/>
      <c r="BF545" s="330"/>
      <c r="BI545" s="330"/>
      <c r="BS545" s="330"/>
      <c r="CC545" s="330"/>
      <c r="CM545" s="330"/>
      <c r="CW545" s="330"/>
      <c r="DG545" s="330"/>
      <c r="DQ545" s="330"/>
      <c r="EA545" s="330"/>
      <c r="EK545" s="330"/>
      <c r="EU545" s="330"/>
      <c r="FE545" s="330"/>
      <c r="FO545" s="330"/>
      <c r="FY545" s="330"/>
      <c r="GI545" s="330"/>
      <c r="GS545" s="330"/>
      <c r="HC545" s="330"/>
      <c r="HM545" s="330"/>
      <c r="HW545" s="330"/>
    </row>
    <row r="546" s="3" customFormat="true" x14ac:dyDescent="0.25">
      <c r="A546" s="330"/>
      <c r="K546" s="330"/>
      <c r="U546" s="330"/>
      <c r="AE546" s="330"/>
      <c r="AO546" s="330"/>
      <c r="AY546" s="330"/>
      <c r="AZ546" s="330"/>
      <c r="BA546" s="330"/>
      <c r="BB546" s="330"/>
      <c r="BC546" s="330"/>
      <c r="BD546" s="330"/>
      <c r="BE546" s="330"/>
      <c r="BF546" s="330"/>
      <c r="BI546" s="330"/>
      <c r="BS546" s="330"/>
      <c r="CC546" s="330"/>
      <c r="CM546" s="330"/>
      <c r="CW546" s="330"/>
      <c r="DG546" s="330"/>
      <c r="DQ546" s="330"/>
      <c r="EA546" s="330"/>
      <c r="EK546" s="330"/>
      <c r="EU546" s="330"/>
      <c r="FE546" s="330"/>
      <c r="FO546" s="330"/>
      <c r="FY546" s="330"/>
      <c r="GI546" s="330"/>
      <c r="GS546" s="330"/>
      <c r="HC546" s="330"/>
      <c r="HM546" s="330"/>
      <c r="HW546" s="330"/>
    </row>
    <row r="547" s="3" customFormat="true" x14ac:dyDescent="0.25">
      <c r="A547" s="330"/>
      <c r="K547" s="330"/>
      <c r="U547" s="330"/>
      <c r="AE547" s="330"/>
      <c r="AO547" s="330"/>
      <c r="AY547" s="330"/>
      <c r="AZ547" s="330"/>
      <c r="BA547" s="330"/>
      <c r="BB547" s="330"/>
      <c r="BC547" s="330"/>
      <c r="BD547" s="330"/>
      <c r="BE547" s="330"/>
      <c r="BF547" s="330"/>
      <c r="BI547" s="330"/>
      <c r="BS547" s="330"/>
      <c r="CC547" s="330"/>
      <c r="CM547" s="330"/>
      <c r="CW547" s="330"/>
      <c r="DG547" s="330"/>
      <c r="DQ547" s="330"/>
      <c r="EA547" s="330"/>
      <c r="EK547" s="330"/>
      <c r="EU547" s="330"/>
      <c r="FE547" s="330"/>
      <c r="FO547" s="330"/>
      <c r="FY547" s="330"/>
      <c r="GI547" s="330"/>
      <c r="GS547" s="330"/>
      <c r="HC547" s="330"/>
      <c r="HM547" s="330"/>
      <c r="HW547" s="330"/>
    </row>
    <row r="548" s="3" customFormat="true" x14ac:dyDescent="0.25">
      <c r="A548" s="330"/>
      <c r="K548" s="330"/>
      <c r="U548" s="330"/>
      <c r="AE548" s="330"/>
      <c r="AO548" s="330"/>
      <c r="AY548" s="330"/>
      <c r="AZ548" s="330"/>
      <c r="BA548" s="330"/>
      <c r="BB548" s="330"/>
      <c r="BC548" s="330"/>
      <c r="BD548" s="330"/>
      <c r="BE548" s="330"/>
      <c r="BF548" s="330"/>
      <c r="BI548" s="330"/>
      <c r="BS548" s="330"/>
      <c r="CC548" s="330"/>
      <c r="CM548" s="330"/>
      <c r="CW548" s="330"/>
      <c r="DG548" s="330"/>
      <c r="DQ548" s="330"/>
      <c r="EA548" s="330"/>
      <c r="EK548" s="330"/>
      <c r="EU548" s="330"/>
      <c r="FE548" s="330"/>
      <c r="FO548" s="330"/>
      <c r="FY548" s="330"/>
      <c r="GI548" s="330"/>
      <c r="GS548" s="330"/>
      <c r="HC548" s="330"/>
      <c r="HM548" s="330"/>
      <c r="HW548" s="330"/>
    </row>
    <row r="549" s="3" customFormat="true" x14ac:dyDescent="0.25">
      <c r="A549" s="330"/>
      <c r="K549" s="330"/>
      <c r="U549" s="330"/>
      <c r="AE549" s="330"/>
      <c r="AO549" s="330"/>
      <c r="AY549" s="330"/>
      <c r="AZ549" s="330"/>
      <c r="BA549" s="330"/>
      <c r="BB549" s="330"/>
      <c r="BC549" s="330"/>
      <c r="BD549" s="330"/>
      <c r="BE549" s="330"/>
      <c r="BF549" s="330"/>
      <c r="BI549" s="330"/>
      <c r="BS549" s="330"/>
      <c r="CC549" s="330"/>
      <c r="CM549" s="330"/>
      <c r="CW549" s="330"/>
      <c r="DG549" s="330"/>
      <c r="DQ549" s="330"/>
      <c r="EA549" s="330"/>
      <c r="EK549" s="330"/>
      <c r="EU549" s="330"/>
      <c r="FE549" s="330"/>
      <c r="FO549" s="330"/>
      <c r="FY549" s="330"/>
      <c r="GI549" s="330"/>
      <c r="GS549" s="330"/>
      <c r="HC549" s="330"/>
      <c r="HM549" s="330"/>
      <c r="HW549" s="330"/>
    </row>
    <row r="550" s="3" customFormat="true" x14ac:dyDescent="0.25">
      <c r="A550" s="330"/>
      <c r="K550" s="330"/>
      <c r="U550" s="330"/>
      <c r="AE550" s="330"/>
      <c r="AO550" s="330"/>
      <c r="AY550" s="330"/>
      <c r="AZ550" s="330"/>
      <c r="BA550" s="330"/>
      <c r="BB550" s="330"/>
      <c r="BC550" s="330"/>
      <c r="BD550" s="330"/>
      <c r="BE550" s="330"/>
      <c r="BF550" s="330"/>
      <c r="BI550" s="330"/>
      <c r="BS550" s="330"/>
      <c r="CC550" s="330"/>
      <c r="CM550" s="330"/>
      <c r="CW550" s="330"/>
      <c r="DG550" s="330"/>
      <c r="DQ550" s="330"/>
      <c r="EA550" s="330"/>
      <c r="EK550" s="330"/>
      <c r="EU550" s="330"/>
      <c r="FE550" s="330"/>
      <c r="FO550" s="330"/>
      <c r="FY550" s="330"/>
      <c r="GI550" s="330"/>
      <c r="GS550" s="330"/>
      <c r="HC550" s="330"/>
      <c r="HM550" s="330"/>
      <c r="HW550" s="330"/>
    </row>
    <row r="551" s="3" customFormat="true" x14ac:dyDescent="0.25">
      <c r="A551" s="330"/>
      <c r="K551" s="330"/>
      <c r="U551" s="330"/>
      <c r="AE551" s="330"/>
      <c r="AO551" s="330"/>
      <c r="AY551" s="330"/>
      <c r="AZ551" s="330"/>
      <c r="BA551" s="330"/>
      <c r="BB551" s="330"/>
      <c r="BC551" s="330"/>
      <c r="BD551" s="330"/>
      <c r="BE551" s="330"/>
      <c r="BF551" s="330"/>
      <c r="BI551" s="330"/>
      <c r="BS551" s="330"/>
      <c r="CC551" s="330"/>
      <c r="CM551" s="330"/>
      <c r="CW551" s="330"/>
      <c r="DG551" s="330"/>
      <c r="DQ551" s="330"/>
      <c r="EA551" s="330"/>
      <c r="EK551" s="330"/>
      <c r="EU551" s="330"/>
      <c r="FE551" s="330"/>
      <c r="FO551" s="330"/>
      <c r="FY551" s="330"/>
      <c r="GI551" s="330"/>
      <c r="GS551" s="330"/>
      <c r="HC551" s="330"/>
      <c r="HM551" s="330"/>
      <c r="HW551" s="330"/>
    </row>
    <row r="552" s="3" customFormat="true" x14ac:dyDescent="0.25">
      <c r="A552" s="330"/>
      <c r="K552" s="330"/>
      <c r="U552" s="330"/>
      <c r="AE552" s="330"/>
      <c r="AO552" s="330"/>
      <c r="AY552" s="330"/>
      <c r="AZ552" s="330"/>
      <c r="BA552" s="330"/>
      <c r="BB552" s="330"/>
      <c r="BC552" s="330"/>
      <c r="BD552" s="330"/>
      <c r="BE552" s="330"/>
      <c r="BF552" s="330"/>
      <c r="BI552" s="330"/>
      <c r="BS552" s="330"/>
      <c r="CC552" s="330"/>
      <c r="CM552" s="330"/>
      <c r="CW552" s="330"/>
      <c r="DG552" s="330"/>
      <c r="DQ552" s="330"/>
      <c r="EA552" s="330"/>
      <c r="EK552" s="330"/>
      <c r="EU552" s="330"/>
      <c r="FE552" s="330"/>
      <c r="FO552" s="330"/>
      <c r="FY552" s="330"/>
      <c r="GI552" s="330"/>
      <c r="GS552" s="330"/>
      <c r="HC552" s="330"/>
      <c r="HM552" s="330"/>
      <c r="HW552" s="330"/>
    </row>
    <row r="553" s="3" customFormat="true" x14ac:dyDescent="0.25">
      <c r="A553" s="330"/>
      <c r="K553" s="330"/>
      <c r="U553" s="330"/>
      <c r="AE553" s="330"/>
      <c r="AO553" s="330"/>
      <c r="AY553" s="330"/>
      <c r="AZ553" s="330"/>
      <c r="BA553" s="330"/>
      <c r="BB553" s="330"/>
      <c r="BC553" s="330"/>
      <c r="BD553" s="330"/>
      <c r="BE553" s="330"/>
      <c r="BF553" s="330"/>
      <c r="BI553" s="330"/>
      <c r="BS553" s="330"/>
      <c r="CC553" s="330"/>
      <c r="CM553" s="330"/>
      <c r="CW553" s="330"/>
      <c r="DG553" s="330"/>
      <c r="DQ553" s="330"/>
      <c r="EA553" s="330"/>
      <c r="EK553" s="330"/>
      <c r="EU553" s="330"/>
      <c r="FE553" s="330"/>
      <c r="FO553" s="330"/>
      <c r="FY553" s="330"/>
      <c r="GI553" s="330"/>
      <c r="GS553" s="330"/>
      <c r="HC553" s="330"/>
      <c r="HM553" s="330"/>
      <c r="HW553" s="330"/>
    </row>
    <row r="554" s="3" customFormat="true" x14ac:dyDescent="0.25">
      <c r="A554" s="330"/>
      <c r="K554" s="330"/>
      <c r="U554" s="330"/>
      <c r="AE554" s="330"/>
      <c r="AO554" s="330"/>
      <c r="AY554" s="330"/>
      <c r="AZ554" s="330"/>
      <c r="BA554" s="330"/>
      <c r="BB554" s="330"/>
      <c r="BC554" s="330"/>
      <c r="BD554" s="330"/>
      <c r="BE554" s="330"/>
      <c r="BF554" s="330"/>
      <c r="BI554" s="330"/>
      <c r="BS554" s="330"/>
      <c r="CC554" s="330"/>
      <c r="CM554" s="330"/>
      <c r="CW554" s="330"/>
      <c r="DG554" s="330"/>
      <c r="DQ554" s="330"/>
      <c r="EA554" s="330"/>
      <c r="EK554" s="330"/>
      <c r="EU554" s="330"/>
      <c r="FE554" s="330"/>
      <c r="FO554" s="330"/>
      <c r="FY554" s="330"/>
      <c r="GI554" s="330"/>
      <c r="GS554" s="330"/>
      <c r="HC554" s="330"/>
      <c r="HM554" s="330"/>
      <c r="HW554" s="330"/>
    </row>
    <row r="555" s="3" customFormat="true" x14ac:dyDescent="0.25">
      <c r="A555" s="330"/>
      <c r="K555" s="330"/>
      <c r="U555" s="330"/>
      <c r="AE555" s="330"/>
      <c r="AO555" s="330"/>
      <c r="AY555" s="330"/>
      <c r="AZ555" s="330"/>
      <c r="BA555" s="330"/>
      <c r="BB555" s="330"/>
      <c r="BC555" s="330"/>
      <c r="BD555" s="330"/>
      <c r="BE555" s="330"/>
      <c r="BF555" s="330"/>
      <c r="BI555" s="330"/>
      <c r="BS555" s="330"/>
      <c r="CC555" s="330"/>
      <c r="CM555" s="330"/>
      <c r="CW555" s="330"/>
      <c r="DG555" s="330"/>
      <c r="DQ555" s="330"/>
      <c r="EA555" s="330"/>
      <c r="EK555" s="330"/>
      <c r="EU555" s="330"/>
      <c r="FE555" s="330"/>
      <c r="FO555" s="330"/>
      <c r="FY555" s="330"/>
      <c r="GI555" s="330"/>
      <c r="GS555" s="330"/>
      <c r="HC555" s="330"/>
      <c r="HM555" s="330"/>
      <c r="HW555" s="330"/>
    </row>
    <row r="556" s="3" customFormat="true" x14ac:dyDescent="0.25">
      <c r="A556" s="330"/>
      <c r="K556" s="330"/>
      <c r="U556" s="330"/>
      <c r="AE556" s="330"/>
      <c r="AO556" s="330"/>
      <c r="AY556" s="330"/>
      <c r="AZ556" s="330"/>
      <c r="BA556" s="330"/>
      <c r="BB556" s="330"/>
      <c r="BC556" s="330"/>
      <c r="BD556" s="330"/>
      <c r="BE556" s="330"/>
      <c r="BF556" s="330"/>
      <c r="BI556" s="330"/>
      <c r="BS556" s="330"/>
      <c r="CC556" s="330"/>
      <c r="CM556" s="330"/>
      <c r="CW556" s="330"/>
      <c r="DG556" s="330"/>
      <c r="DQ556" s="330"/>
      <c r="EA556" s="330"/>
      <c r="EK556" s="330"/>
      <c r="EU556" s="330"/>
      <c r="FE556" s="330"/>
      <c r="FO556" s="330"/>
      <c r="FY556" s="330"/>
      <c r="GI556" s="330"/>
      <c r="GS556" s="330"/>
      <c r="HC556" s="330"/>
      <c r="HM556" s="330"/>
      <c r="HW556" s="330"/>
    </row>
    <row r="557" s="3" customFormat="true" x14ac:dyDescent="0.25">
      <c r="A557" s="330"/>
      <c r="K557" s="330"/>
      <c r="U557" s="330"/>
      <c r="AE557" s="330"/>
      <c r="AO557" s="330"/>
      <c r="AY557" s="330"/>
      <c r="AZ557" s="330"/>
      <c r="BA557" s="330"/>
      <c r="BB557" s="330"/>
      <c r="BC557" s="330"/>
      <c r="BD557" s="330"/>
      <c r="BE557" s="330"/>
      <c r="BF557" s="330"/>
      <c r="BI557" s="330"/>
      <c r="BS557" s="330"/>
      <c r="CC557" s="330"/>
      <c r="CM557" s="330"/>
      <c r="CW557" s="330"/>
      <c r="DG557" s="330"/>
      <c r="DQ557" s="330"/>
      <c r="EA557" s="330"/>
      <c r="EK557" s="330"/>
      <c r="EU557" s="330"/>
      <c r="FE557" s="330"/>
      <c r="FO557" s="330"/>
      <c r="FY557" s="330"/>
      <c r="GI557" s="330"/>
      <c r="GS557" s="330"/>
      <c r="HC557" s="330"/>
      <c r="HM557" s="330"/>
      <c r="HW557" s="330"/>
    </row>
    <row r="558" s="3" customFormat="true" x14ac:dyDescent="0.25">
      <c r="A558" s="330"/>
      <c r="K558" s="330"/>
      <c r="U558" s="330"/>
      <c r="AE558" s="330"/>
      <c r="AO558" s="330"/>
      <c r="AY558" s="330"/>
      <c r="AZ558" s="330"/>
      <c r="BA558" s="330"/>
      <c r="BB558" s="330"/>
      <c r="BC558" s="330"/>
      <c r="BD558" s="330"/>
      <c r="BE558" s="330"/>
      <c r="BF558" s="330"/>
      <c r="BI558" s="330"/>
      <c r="BS558" s="330"/>
      <c r="CC558" s="330"/>
      <c r="CM558" s="330"/>
      <c r="CW558" s="330"/>
      <c r="DG558" s="330"/>
      <c r="DQ558" s="330"/>
      <c r="EA558" s="330"/>
      <c r="EK558" s="330"/>
      <c r="EU558" s="330"/>
      <c r="FE558" s="330"/>
      <c r="FO558" s="330"/>
      <c r="FY558" s="330"/>
      <c r="GI558" s="330"/>
      <c r="GS558" s="330"/>
      <c r="HC558" s="330"/>
      <c r="HM558" s="330"/>
      <c r="HW558" s="330"/>
    </row>
    <row r="559" s="3" customFormat="true" x14ac:dyDescent="0.25">
      <c r="A559" s="330"/>
      <c r="K559" s="330"/>
      <c r="U559" s="330"/>
      <c r="AE559" s="330"/>
      <c r="AO559" s="330"/>
      <c r="AY559" s="330"/>
      <c r="AZ559" s="330"/>
      <c r="BA559" s="330"/>
      <c r="BB559" s="330"/>
      <c r="BC559" s="330"/>
      <c r="BD559" s="330"/>
      <c r="BE559" s="330"/>
      <c r="BF559" s="330"/>
      <c r="BI559" s="330"/>
      <c r="BS559" s="330"/>
      <c r="CC559" s="330"/>
      <c r="CM559" s="330"/>
      <c r="CW559" s="330"/>
      <c r="DG559" s="330"/>
      <c r="DQ559" s="330"/>
      <c r="EA559" s="330"/>
      <c r="EK559" s="330"/>
      <c r="EU559" s="330"/>
      <c r="FE559" s="330"/>
      <c r="FO559" s="330"/>
      <c r="FY559" s="330"/>
      <c r="GI559" s="330"/>
      <c r="GS559" s="330"/>
      <c r="HC559" s="330"/>
      <c r="HM559" s="330"/>
      <c r="HW559" s="330"/>
    </row>
    <row r="560" s="3" customFormat="true" x14ac:dyDescent="0.25">
      <c r="A560" s="330"/>
      <c r="K560" s="330"/>
      <c r="U560" s="330"/>
      <c r="AE560" s="330"/>
      <c r="AO560" s="330"/>
      <c r="AY560" s="330"/>
      <c r="AZ560" s="330"/>
      <c r="BA560" s="330"/>
      <c r="BB560" s="330"/>
      <c r="BC560" s="330"/>
      <c r="BD560" s="330"/>
      <c r="BE560" s="330"/>
      <c r="BF560" s="330"/>
      <c r="BI560" s="330"/>
      <c r="BS560" s="330"/>
      <c r="CC560" s="330"/>
      <c r="CM560" s="330"/>
      <c r="CW560" s="330"/>
      <c r="DG560" s="330"/>
      <c r="DQ560" s="330"/>
      <c r="EA560" s="330"/>
      <c r="EK560" s="330"/>
      <c r="EU560" s="330"/>
      <c r="FE560" s="330"/>
      <c r="FO560" s="330"/>
      <c r="FY560" s="330"/>
      <c r="GI560" s="330"/>
      <c r="GS560" s="330"/>
      <c r="HC560" s="330"/>
      <c r="HM560" s="330"/>
      <c r="HW560" s="330"/>
    </row>
    <row r="561" s="3" customFormat="true" x14ac:dyDescent="0.25">
      <c r="A561" s="330"/>
      <c r="K561" s="330"/>
      <c r="U561" s="330"/>
      <c r="AE561" s="330"/>
      <c r="AO561" s="330"/>
      <c r="AY561" s="330"/>
      <c r="AZ561" s="330"/>
      <c r="BA561" s="330"/>
      <c r="BB561" s="330"/>
      <c r="BC561" s="330"/>
      <c r="BD561" s="330"/>
      <c r="BE561" s="330"/>
      <c r="BF561" s="330"/>
      <c r="BI561" s="330"/>
      <c r="BS561" s="330"/>
      <c r="CC561" s="330"/>
      <c r="CM561" s="330"/>
      <c r="CW561" s="330"/>
      <c r="DG561" s="330"/>
      <c r="DQ561" s="330"/>
      <c r="EA561" s="330"/>
      <c r="EK561" s="330"/>
      <c r="EU561" s="330"/>
      <c r="FE561" s="330"/>
      <c r="FO561" s="330"/>
      <c r="FY561" s="330"/>
      <c r="GI561" s="330"/>
      <c r="GS561" s="330"/>
      <c r="HC561" s="330"/>
      <c r="HM561" s="330"/>
      <c r="HW561" s="330"/>
    </row>
    <row r="562" s="3" customFormat="true" x14ac:dyDescent="0.25">
      <c r="A562" s="330"/>
      <c r="K562" s="330"/>
      <c r="U562" s="330"/>
      <c r="AE562" s="330"/>
      <c r="AO562" s="330"/>
      <c r="AY562" s="330"/>
      <c r="AZ562" s="330"/>
      <c r="BA562" s="330"/>
      <c r="BB562" s="330"/>
      <c r="BC562" s="330"/>
      <c r="BD562" s="330"/>
      <c r="BE562" s="330"/>
      <c r="BF562" s="330"/>
      <c r="BI562" s="330"/>
      <c r="BS562" s="330"/>
      <c r="CC562" s="330"/>
      <c r="CM562" s="330"/>
      <c r="CW562" s="330"/>
      <c r="DG562" s="330"/>
      <c r="DQ562" s="330"/>
      <c r="EA562" s="330"/>
      <c r="EK562" s="330"/>
      <c r="EU562" s="330"/>
      <c r="FE562" s="330"/>
      <c r="FO562" s="330"/>
      <c r="FY562" s="330"/>
      <c r="GI562" s="330"/>
      <c r="GS562" s="330"/>
      <c r="HC562" s="330"/>
      <c r="HM562" s="330"/>
      <c r="HW562" s="330"/>
    </row>
    <row r="563" s="3" customFormat="true" x14ac:dyDescent="0.25">
      <c r="A563" s="330"/>
      <c r="K563" s="330"/>
      <c r="U563" s="330"/>
      <c r="AE563" s="330"/>
      <c r="AO563" s="330"/>
      <c r="AY563" s="330"/>
      <c r="AZ563" s="330"/>
      <c r="BA563" s="330"/>
      <c r="BB563" s="330"/>
      <c r="BC563" s="330"/>
      <c r="BD563" s="330"/>
      <c r="BE563" s="330"/>
      <c r="BF563" s="330"/>
      <c r="BI563" s="330"/>
      <c r="BS563" s="330"/>
      <c r="CC563" s="330"/>
      <c r="CM563" s="330"/>
      <c r="CW563" s="330"/>
      <c r="DG563" s="330"/>
      <c r="DQ563" s="330"/>
      <c r="EA563" s="330"/>
      <c r="EK563" s="330"/>
      <c r="EU563" s="330"/>
      <c r="FE563" s="330"/>
      <c r="FO563" s="330"/>
      <c r="FY563" s="330"/>
      <c r="GI563" s="330"/>
      <c r="GS563" s="330"/>
      <c r="HC563" s="330"/>
      <c r="HM563" s="330"/>
      <c r="HW563" s="330"/>
    </row>
    <row r="564" s="3" customFormat="true" x14ac:dyDescent="0.25">
      <c r="A564" s="330"/>
      <c r="K564" s="330"/>
      <c r="U564" s="330"/>
      <c r="AE564" s="330"/>
      <c r="AO564" s="330"/>
      <c r="AY564" s="330"/>
      <c r="AZ564" s="330"/>
      <c r="BA564" s="330"/>
      <c r="BB564" s="330"/>
      <c r="BC564" s="330"/>
      <c r="BD564" s="330"/>
      <c r="BE564" s="330"/>
      <c r="BF564" s="330"/>
      <c r="BI564" s="330"/>
      <c r="BS564" s="330"/>
      <c r="CC564" s="330"/>
      <c r="CM564" s="330"/>
      <c r="CW564" s="330"/>
      <c r="DG564" s="330"/>
      <c r="DQ564" s="330"/>
      <c r="EA564" s="330"/>
      <c r="EK564" s="330"/>
      <c r="EU564" s="330"/>
      <c r="FE564" s="330"/>
      <c r="FO564" s="330"/>
      <c r="FY564" s="330"/>
      <c r="GI564" s="330"/>
      <c r="GS564" s="330"/>
      <c r="HC564" s="330"/>
      <c r="HM564" s="330"/>
      <c r="HW564" s="330"/>
    </row>
    <row r="565" s="3" customFormat="true" x14ac:dyDescent="0.25">
      <c r="A565" s="330"/>
      <c r="K565" s="330"/>
      <c r="U565" s="330"/>
      <c r="AE565" s="330"/>
      <c r="AO565" s="330"/>
      <c r="AY565" s="330"/>
      <c r="AZ565" s="330"/>
      <c r="BA565" s="330"/>
      <c r="BB565" s="330"/>
      <c r="BC565" s="330"/>
      <c r="BD565" s="330"/>
      <c r="BE565" s="330"/>
      <c r="BF565" s="330"/>
      <c r="BI565" s="330"/>
      <c r="BS565" s="330"/>
      <c r="CC565" s="330"/>
      <c r="CM565" s="330"/>
      <c r="CW565" s="330"/>
      <c r="DG565" s="330"/>
      <c r="DQ565" s="330"/>
      <c r="EA565" s="330"/>
      <c r="EK565" s="330"/>
      <c r="EU565" s="330"/>
      <c r="FE565" s="330"/>
      <c r="FO565" s="330"/>
      <c r="FY565" s="330"/>
      <c r="GI565" s="330"/>
      <c r="GS565" s="330"/>
      <c r="HC565" s="330"/>
      <c r="HM565" s="330"/>
      <c r="HW565" s="330"/>
    </row>
    <row r="566" s="3" customFormat="true" x14ac:dyDescent="0.25">
      <c r="A566" s="330"/>
      <c r="K566" s="330"/>
      <c r="U566" s="330"/>
      <c r="AE566" s="330"/>
      <c r="AO566" s="330"/>
      <c r="AY566" s="330"/>
      <c r="AZ566" s="330"/>
      <c r="BA566" s="330"/>
      <c r="BB566" s="330"/>
      <c r="BC566" s="330"/>
      <c r="BD566" s="330"/>
      <c r="BE566" s="330"/>
      <c r="BF566" s="330"/>
      <c r="BI566" s="330"/>
      <c r="BS566" s="330"/>
      <c r="CC566" s="330"/>
      <c r="CM566" s="330"/>
      <c r="CW566" s="330"/>
      <c r="DG566" s="330"/>
      <c r="DQ566" s="330"/>
      <c r="EA566" s="330"/>
      <c r="EK566" s="330"/>
      <c r="EU566" s="330"/>
      <c r="FE566" s="330"/>
      <c r="FO566" s="330"/>
      <c r="FY566" s="330"/>
      <c r="GI566" s="330"/>
      <c r="GS566" s="330"/>
      <c r="HC566" s="330"/>
      <c r="HM566" s="330"/>
      <c r="HW566" s="330"/>
    </row>
    <row r="567" s="3" customFormat="true" x14ac:dyDescent="0.25">
      <c r="A567" s="330"/>
      <c r="K567" s="330"/>
      <c r="U567" s="330"/>
      <c r="AE567" s="330"/>
      <c r="AO567" s="330"/>
      <c r="AY567" s="330"/>
      <c r="AZ567" s="330"/>
      <c r="BA567" s="330"/>
      <c r="BB567" s="330"/>
      <c r="BC567" s="330"/>
      <c r="BD567" s="330"/>
      <c r="BE567" s="330"/>
      <c r="BF567" s="330"/>
      <c r="BI567" s="330"/>
      <c r="BS567" s="330"/>
      <c r="CC567" s="330"/>
      <c r="CM567" s="330"/>
      <c r="CW567" s="330"/>
      <c r="DG567" s="330"/>
      <c r="DQ567" s="330"/>
      <c r="EA567" s="330"/>
      <c r="EK567" s="330"/>
      <c r="EU567" s="330"/>
      <c r="FE567" s="330"/>
      <c r="FO567" s="330"/>
      <c r="FY567" s="330"/>
      <c r="GI567" s="330"/>
      <c r="GS567" s="330"/>
      <c r="HC567" s="330"/>
      <c r="HM567" s="330"/>
      <c r="HW567" s="330"/>
    </row>
    <row r="568" s="3" customFormat="true" x14ac:dyDescent="0.25">
      <c r="A568" s="330"/>
      <c r="K568" s="330"/>
      <c r="U568" s="330"/>
      <c r="AE568" s="330"/>
      <c r="AO568" s="330"/>
      <c r="AY568" s="330"/>
      <c r="AZ568" s="330"/>
      <c r="BA568" s="330"/>
      <c r="BB568" s="330"/>
      <c r="BC568" s="330"/>
      <c r="BD568" s="330"/>
      <c r="BE568" s="330"/>
      <c r="BF568" s="330"/>
      <c r="BI568" s="330"/>
      <c r="BS568" s="330"/>
      <c r="CC568" s="330"/>
      <c r="CM568" s="330"/>
      <c r="CW568" s="330"/>
      <c r="DG568" s="330"/>
      <c r="DQ568" s="330"/>
      <c r="EA568" s="330"/>
      <c r="EK568" s="330"/>
      <c r="EU568" s="330"/>
      <c r="FE568" s="330"/>
      <c r="FO568" s="330"/>
      <c r="FY568" s="330"/>
      <c r="GI568" s="330"/>
      <c r="GS568" s="330"/>
      <c r="HC568" s="330"/>
      <c r="HM568" s="330"/>
      <c r="HW568" s="330"/>
    </row>
    <row r="569" s="3" customFormat="true" x14ac:dyDescent="0.25">
      <c r="A569" s="330"/>
      <c r="K569" s="330"/>
      <c r="U569" s="330"/>
      <c r="AE569" s="330"/>
      <c r="AO569" s="330"/>
      <c r="AY569" s="330"/>
      <c r="AZ569" s="330"/>
      <c r="BA569" s="330"/>
      <c r="BB569" s="330"/>
      <c r="BC569" s="330"/>
      <c r="BD569" s="330"/>
      <c r="BE569" s="330"/>
      <c r="BF569" s="330"/>
      <c r="BI569" s="330"/>
      <c r="BS569" s="330"/>
      <c r="CC569" s="330"/>
      <c r="CM569" s="330"/>
      <c r="CW569" s="330"/>
      <c r="DG569" s="330"/>
      <c r="DQ569" s="330"/>
      <c r="EA569" s="330"/>
      <c r="EK569" s="330"/>
      <c r="EU569" s="330"/>
      <c r="FE569" s="330"/>
      <c r="FO569" s="330"/>
      <c r="FY569" s="330"/>
      <c r="GI569" s="330"/>
      <c r="GS569" s="330"/>
      <c r="HC569" s="330"/>
      <c r="HM569" s="330"/>
      <c r="HW569" s="330"/>
    </row>
    <row r="570" s="3" customFormat="true" x14ac:dyDescent="0.25">
      <c r="A570" s="330"/>
      <c r="K570" s="330"/>
      <c r="U570" s="330"/>
      <c r="AE570" s="330"/>
      <c r="AO570" s="330"/>
      <c r="AY570" s="330"/>
      <c r="AZ570" s="330"/>
      <c r="BA570" s="330"/>
      <c r="BB570" s="330"/>
      <c r="BC570" s="330"/>
      <c r="BD570" s="330"/>
      <c r="BE570" s="330"/>
      <c r="BF570" s="330"/>
      <c r="BI570" s="330"/>
      <c r="BS570" s="330"/>
      <c r="CC570" s="330"/>
      <c r="CM570" s="330"/>
      <c r="CW570" s="330"/>
      <c r="DG570" s="330"/>
      <c r="DQ570" s="330"/>
      <c r="EA570" s="330"/>
      <c r="EK570" s="330"/>
      <c r="EU570" s="330"/>
      <c r="FE570" s="330"/>
      <c r="FO570" s="330"/>
      <c r="FY570" s="330"/>
      <c r="GI570" s="330"/>
      <c r="GS570" s="330"/>
      <c r="HC570" s="330"/>
      <c r="HM570" s="330"/>
      <c r="HW570" s="330"/>
    </row>
    <row r="571" s="3" customFormat="true" x14ac:dyDescent="0.25">
      <c r="A571" s="330"/>
      <c r="K571" s="330"/>
      <c r="U571" s="330"/>
      <c r="AE571" s="330"/>
      <c r="AO571" s="330"/>
      <c r="AY571" s="330"/>
      <c r="AZ571" s="330"/>
      <c r="BA571" s="330"/>
      <c r="BB571" s="330"/>
      <c r="BC571" s="330"/>
      <c r="BD571" s="330"/>
      <c r="BE571" s="330"/>
      <c r="BF571" s="330"/>
      <c r="BI571" s="330"/>
      <c r="BS571" s="330"/>
      <c r="CC571" s="330"/>
      <c r="CM571" s="330"/>
      <c r="CW571" s="330"/>
      <c r="DG571" s="330"/>
      <c r="DQ571" s="330"/>
      <c r="EA571" s="330"/>
      <c r="EK571" s="330"/>
      <c r="EU571" s="330"/>
      <c r="FE571" s="330"/>
      <c r="FO571" s="330"/>
      <c r="FY571" s="330"/>
      <c r="GI571" s="330"/>
      <c r="GS571" s="330"/>
      <c r="HC571" s="330"/>
      <c r="HM571" s="330"/>
      <c r="HW571" s="330"/>
    </row>
    <row r="572" s="3" customFormat="true" x14ac:dyDescent="0.25">
      <c r="A572" s="330"/>
      <c r="K572" s="330"/>
      <c r="U572" s="330"/>
      <c r="AE572" s="330"/>
      <c r="AO572" s="330"/>
      <c r="AY572" s="330"/>
      <c r="AZ572" s="330"/>
      <c r="BA572" s="330"/>
      <c r="BB572" s="330"/>
      <c r="BC572" s="330"/>
      <c r="BD572" s="330"/>
      <c r="BE572" s="330"/>
      <c r="BF572" s="330"/>
      <c r="BI572" s="330"/>
      <c r="BS572" s="330"/>
      <c r="CC572" s="330"/>
      <c r="CM572" s="330"/>
      <c r="CW572" s="330"/>
      <c r="DG572" s="330"/>
      <c r="DQ572" s="330"/>
      <c r="EA572" s="330"/>
      <c r="EK572" s="330"/>
      <c r="EU572" s="330"/>
      <c r="FE572" s="330"/>
      <c r="FO572" s="330"/>
      <c r="FY572" s="330"/>
      <c r="GI572" s="330"/>
      <c r="GS572" s="330"/>
      <c r="HC572" s="330"/>
      <c r="HM572" s="330"/>
      <c r="HW572" s="330"/>
    </row>
    <row r="573" s="3" customFormat="true" x14ac:dyDescent="0.25">
      <c r="A573" s="330"/>
      <c r="K573" s="330"/>
      <c r="U573" s="330"/>
      <c r="AE573" s="330"/>
      <c r="AO573" s="330"/>
      <c r="AY573" s="330"/>
      <c r="AZ573" s="330"/>
      <c r="BA573" s="330"/>
      <c r="BB573" s="330"/>
      <c r="BC573" s="330"/>
      <c r="BD573" s="330"/>
      <c r="BE573" s="330"/>
      <c r="BF573" s="330"/>
      <c r="BI573" s="330"/>
      <c r="BS573" s="330"/>
      <c r="CC573" s="330"/>
      <c r="CM573" s="330"/>
      <c r="CW573" s="330"/>
      <c r="DG573" s="330"/>
      <c r="DQ573" s="330"/>
      <c r="EA573" s="330"/>
      <c r="EK573" s="330"/>
      <c r="EU573" s="330"/>
      <c r="FE573" s="330"/>
      <c r="FO573" s="330"/>
      <c r="FY573" s="330"/>
      <c r="GI573" s="330"/>
      <c r="GS573" s="330"/>
      <c r="HC573" s="330"/>
      <c r="HM573" s="330"/>
      <c r="HW573" s="330"/>
    </row>
    <row r="574" s="3" customFormat="true" x14ac:dyDescent="0.25">
      <c r="A574" s="330"/>
      <c r="K574" s="330"/>
      <c r="U574" s="330"/>
      <c r="AE574" s="330"/>
      <c r="AO574" s="330"/>
      <c r="AY574" s="330"/>
      <c r="AZ574" s="330"/>
      <c r="BA574" s="330"/>
      <c r="BB574" s="330"/>
      <c r="BC574" s="330"/>
      <c r="BD574" s="330"/>
      <c r="BE574" s="330"/>
      <c r="BF574" s="330"/>
      <c r="BI574" s="330"/>
      <c r="BS574" s="330"/>
      <c r="CC574" s="330"/>
      <c r="CM574" s="330"/>
      <c r="CW574" s="330"/>
      <c r="DG574" s="330"/>
      <c r="DQ574" s="330"/>
      <c r="EA574" s="330"/>
      <c r="EK574" s="330"/>
      <c r="EU574" s="330"/>
      <c r="FE574" s="330"/>
      <c r="FO574" s="330"/>
      <c r="FY574" s="330"/>
      <c r="GI574" s="330"/>
      <c r="GS574" s="330"/>
      <c r="HC574" s="330"/>
      <c r="HM574" s="330"/>
      <c r="HW574" s="330"/>
    </row>
    <row r="575" s="3" customFormat="true" x14ac:dyDescent="0.25">
      <c r="A575" s="330"/>
      <c r="K575" s="330"/>
      <c r="U575" s="330"/>
      <c r="AE575" s="330"/>
      <c r="AO575" s="330"/>
      <c r="AY575" s="330"/>
      <c r="AZ575" s="330"/>
      <c r="BA575" s="330"/>
      <c r="BB575" s="330"/>
      <c r="BC575" s="330"/>
      <c r="BD575" s="330"/>
      <c r="BE575" s="330"/>
      <c r="BF575" s="330"/>
      <c r="BI575" s="330"/>
      <c r="BS575" s="330"/>
      <c r="CC575" s="330"/>
      <c r="CM575" s="330"/>
      <c r="CW575" s="330"/>
      <c r="DG575" s="330"/>
      <c r="DQ575" s="330"/>
      <c r="EA575" s="330"/>
      <c r="EK575" s="330"/>
      <c r="EU575" s="330"/>
      <c r="FE575" s="330"/>
      <c r="FO575" s="330"/>
      <c r="FY575" s="330"/>
      <c r="GI575" s="330"/>
      <c r="GS575" s="330"/>
      <c r="HC575" s="330"/>
      <c r="HM575" s="330"/>
      <c r="HW575" s="330"/>
    </row>
    <row r="576" s="3" customFormat="true" x14ac:dyDescent="0.25">
      <c r="A576" s="330"/>
      <c r="K576" s="330"/>
      <c r="U576" s="330"/>
      <c r="AE576" s="330"/>
      <c r="AO576" s="330"/>
      <c r="AY576" s="330"/>
      <c r="AZ576" s="330"/>
      <c r="BA576" s="330"/>
      <c r="BB576" s="330"/>
      <c r="BC576" s="330"/>
      <c r="BD576" s="330"/>
      <c r="BE576" s="330"/>
      <c r="BF576" s="330"/>
      <c r="BI576" s="330"/>
      <c r="BS576" s="330"/>
      <c r="CC576" s="330"/>
      <c r="CM576" s="330"/>
      <c r="CW576" s="330"/>
      <c r="DG576" s="330"/>
      <c r="DQ576" s="330"/>
      <c r="EA576" s="330"/>
      <c r="EK576" s="330"/>
      <c r="EU576" s="330"/>
      <c r="FE576" s="330"/>
      <c r="FO576" s="330"/>
      <c r="FY576" s="330"/>
      <c r="GI576" s="330"/>
      <c r="GS576" s="330"/>
      <c r="HC576" s="330"/>
      <c r="HM576" s="330"/>
      <c r="HW576" s="330"/>
    </row>
    <row r="577" s="3" customFormat="true" x14ac:dyDescent="0.25">
      <c r="A577" s="330"/>
      <c r="K577" s="330"/>
      <c r="U577" s="330"/>
      <c r="AE577" s="330"/>
      <c r="AO577" s="330"/>
      <c r="AY577" s="330"/>
      <c r="AZ577" s="330"/>
      <c r="BA577" s="330"/>
      <c r="BB577" s="330"/>
      <c r="BC577" s="330"/>
      <c r="BD577" s="330"/>
      <c r="BE577" s="330"/>
      <c r="BF577" s="330"/>
      <c r="BI577" s="330"/>
      <c r="BS577" s="330"/>
      <c r="CC577" s="330"/>
      <c r="CM577" s="330"/>
      <c r="CW577" s="330"/>
      <c r="DG577" s="330"/>
      <c r="DQ577" s="330"/>
      <c r="EA577" s="330"/>
      <c r="EK577" s="330"/>
      <c r="EU577" s="330"/>
      <c r="FE577" s="330"/>
      <c r="FO577" s="330"/>
      <c r="FY577" s="330"/>
      <c r="GI577" s="330"/>
      <c r="GS577" s="330"/>
      <c r="HC577" s="330"/>
      <c r="HM577" s="330"/>
      <c r="HW577" s="330"/>
    </row>
    <row r="578" s="3" customFormat="true" x14ac:dyDescent="0.25">
      <c r="A578" s="330"/>
      <c r="K578" s="330"/>
      <c r="U578" s="330"/>
      <c r="AE578" s="330"/>
      <c r="AO578" s="330"/>
      <c r="AY578" s="330"/>
      <c r="AZ578" s="330"/>
      <c r="BA578" s="330"/>
      <c r="BB578" s="330"/>
      <c r="BC578" s="330"/>
      <c r="BD578" s="330"/>
      <c r="BE578" s="330"/>
      <c r="BF578" s="330"/>
      <c r="BI578" s="330"/>
      <c r="BS578" s="330"/>
      <c r="CC578" s="330"/>
      <c r="CM578" s="330"/>
      <c r="CW578" s="330"/>
      <c r="DG578" s="330"/>
      <c r="DQ578" s="330"/>
      <c r="EA578" s="330"/>
      <c r="EK578" s="330"/>
      <c r="EU578" s="330"/>
      <c r="FE578" s="330"/>
      <c r="FO578" s="330"/>
      <c r="FY578" s="330"/>
      <c r="GI578" s="330"/>
      <c r="GS578" s="330"/>
      <c r="HC578" s="330"/>
      <c r="HM578" s="330"/>
      <c r="HW578" s="330"/>
    </row>
    <row r="579" s="3" customFormat="true" x14ac:dyDescent="0.25">
      <c r="A579" s="330"/>
      <c r="K579" s="330"/>
      <c r="U579" s="330"/>
      <c r="AE579" s="330"/>
      <c r="AO579" s="330"/>
      <c r="AY579" s="330"/>
      <c r="AZ579" s="330"/>
      <c r="BA579" s="330"/>
      <c r="BB579" s="330"/>
      <c r="BC579" s="330"/>
      <c r="BD579" s="330"/>
      <c r="BE579" s="330"/>
      <c r="BF579" s="330"/>
      <c r="BI579" s="330"/>
      <c r="BS579" s="330"/>
      <c r="CC579" s="330"/>
      <c r="CM579" s="330"/>
      <c r="CW579" s="330"/>
      <c r="DG579" s="330"/>
      <c r="DQ579" s="330"/>
      <c r="EA579" s="330"/>
      <c r="EK579" s="330"/>
      <c r="EU579" s="330"/>
      <c r="FE579" s="330"/>
      <c r="FO579" s="330"/>
      <c r="FY579" s="330"/>
      <c r="GI579" s="330"/>
      <c r="GS579" s="330"/>
      <c r="HC579" s="330"/>
      <c r="HM579" s="330"/>
      <c r="HW579" s="330"/>
    </row>
    <row r="580" s="3" customFormat="true" x14ac:dyDescent="0.25">
      <c r="A580" s="330"/>
      <c r="K580" s="330"/>
      <c r="U580" s="330"/>
      <c r="AE580" s="330"/>
      <c r="AO580" s="330"/>
      <c r="AY580" s="330"/>
      <c r="AZ580" s="330"/>
      <c r="BA580" s="330"/>
      <c r="BB580" s="330"/>
      <c r="BC580" s="330"/>
      <c r="BD580" s="330"/>
      <c r="BE580" s="330"/>
      <c r="BF580" s="330"/>
      <c r="BI580" s="330"/>
      <c r="BS580" s="330"/>
      <c r="CC580" s="330"/>
      <c r="CM580" s="330"/>
      <c r="CW580" s="330"/>
      <c r="DG580" s="330"/>
      <c r="DQ580" s="330"/>
      <c r="EA580" s="330"/>
      <c r="EK580" s="330"/>
      <c r="EU580" s="330"/>
      <c r="FE580" s="330"/>
      <c r="FO580" s="330"/>
      <c r="FY580" s="330"/>
      <c r="GI580" s="330"/>
      <c r="GS580" s="330"/>
      <c r="HC580" s="330"/>
      <c r="HM580" s="330"/>
      <c r="HW580" s="330"/>
    </row>
    <row r="581" s="3" customFormat="true" x14ac:dyDescent="0.25">
      <c r="A581" s="330"/>
      <c r="K581" s="330"/>
      <c r="U581" s="330"/>
      <c r="AE581" s="330"/>
      <c r="AO581" s="330"/>
      <c r="AY581" s="330"/>
      <c r="AZ581" s="330"/>
      <c r="BA581" s="330"/>
      <c r="BB581" s="330"/>
      <c r="BC581" s="330"/>
      <c r="BD581" s="330"/>
      <c r="BE581" s="330"/>
      <c r="BF581" s="330"/>
      <c r="BI581" s="330"/>
      <c r="BS581" s="330"/>
      <c r="CC581" s="330"/>
      <c r="CM581" s="330"/>
      <c r="CW581" s="330"/>
      <c r="DG581" s="330"/>
      <c r="DQ581" s="330"/>
      <c r="EA581" s="330"/>
      <c r="EK581" s="330"/>
      <c r="EU581" s="330"/>
      <c r="FE581" s="330"/>
      <c r="FO581" s="330"/>
      <c r="FY581" s="330"/>
      <c r="GI581" s="330"/>
      <c r="GS581" s="330"/>
      <c r="HC581" s="330"/>
      <c r="HM581" s="330"/>
      <c r="HW581" s="330"/>
    </row>
    <row r="582" s="3" customFormat="true" x14ac:dyDescent="0.25">
      <c r="A582" s="330"/>
      <c r="K582" s="330"/>
      <c r="U582" s="330"/>
      <c r="AE582" s="330"/>
      <c r="AO582" s="330"/>
      <c r="AY582" s="330"/>
      <c r="AZ582" s="330"/>
      <c r="BA582" s="330"/>
      <c r="BB582" s="330"/>
      <c r="BC582" s="330"/>
      <c r="BD582" s="330"/>
      <c r="BE582" s="330"/>
      <c r="BF582" s="330"/>
      <c r="BI582" s="330"/>
      <c r="BS582" s="330"/>
      <c r="CC582" s="330"/>
      <c r="CM582" s="330"/>
      <c r="CW582" s="330"/>
      <c r="DG582" s="330"/>
      <c r="DQ582" s="330"/>
      <c r="EA582" s="330"/>
      <c r="EK582" s="330"/>
      <c r="EU582" s="330"/>
      <c r="FE582" s="330"/>
      <c r="FO582" s="330"/>
      <c r="FY582" s="330"/>
      <c r="GI582" s="330"/>
      <c r="GS582" s="330"/>
      <c r="HC582" s="330"/>
      <c r="HM582" s="330"/>
      <c r="HW582" s="330"/>
    </row>
    <row r="583" s="3" customFormat="true" x14ac:dyDescent="0.25">
      <c r="A583" s="330"/>
      <c r="K583" s="330"/>
      <c r="U583" s="330"/>
      <c r="AE583" s="330"/>
      <c r="AO583" s="330"/>
      <c r="AY583" s="330"/>
      <c r="AZ583" s="330"/>
      <c r="BA583" s="330"/>
      <c r="BB583" s="330"/>
      <c r="BC583" s="330"/>
      <c r="BD583" s="330"/>
      <c r="BE583" s="330"/>
      <c r="BF583" s="330"/>
      <c r="BI583" s="330"/>
      <c r="BS583" s="330"/>
      <c r="CC583" s="330"/>
      <c r="CM583" s="330"/>
      <c r="CW583" s="330"/>
      <c r="DG583" s="330"/>
      <c r="DQ583" s="330"/>
      <c r="EA583" s="330"/>
      <c r="EK583" s="330"/>
      <c r="EU583" s="330"/>
      <c r="FE583" s="330"/>
      <c r="FO583" s="330"/>
      <c r="FY583" s="330"/>
      <c r="GI583" s="330"/>
      <c r="GS583" s="330"/>
      <c r="HC583" s="330"/>
      <c r="HM583" s="330"/>
      <c r="HW583" s="330"/>
    </row>
    <row r="584" s="3" customFormat="true" x14ac:dyDescent="0.25">
      <c r="A584" s="330"/>
      <c r="K584" s="330"/>
      <c r="U584" s="330"/>
      <c r="AE584" s="330"/>
      <c r="AO584" s="330"/>
      <c r="AY584" s="330"/>
      <c r="AZ584" s="330"/>
      <c r="BA584" s="330"/>
      <c r="BB584" s="330"/>
      <c r="BC584" s="330"/>
      <c r="BD584" s="330"/>
      <c r="BE584" s="330"/>
      <c r="BF584" s="330"/>
      <c r="BI584" s="330"/>
      <c r="BS584" s="330"/>
      <c r="CC584" s="330"/>
      <c r="CM584" s="330"/>
      <c r="CW584" s="330"/>
      <c r="DG584" s="330"/>
      <c r="DQ584" s="330"/>
      <c r="EA584" s="330"/>
      <c r="EK584" s="330"/>
      <c r="EU584" s="330"/>
      <c r="FE584" s="330"/>
      <c r="FO584" s="330"/>
      <c r="FY584" s="330"/>
      <c r="GI584" s="330"/>
      <c r="GS584" s="330"/>
      <c r="HC584" s="330"/>
      <c r="HM584" s="330"/>
      <c r="HW584" s="330"/>
    </row>
    <row r="585" s="3" customFormat="true" x14ac:dyDescent="0.25">
      <c r="A585" s="330"/>
      <c r="K585" s="330"/>
      <c r="U585" s="330"/>
      <c r="AE585" s="330"/>
      <c r="AO585" s="330"/>
      <c r="AY585" s="330"/>
      <c r="AZ585" s="330"/>
      <c r="BA585" s="330"/>
      <c r="BB585" s="330"/>
      <c r="BC585" s="330"/>
      <c r="BD585" s="330"/>
      <c r="BE585" s="330"/>
      <c r="BF585" s="330"/>
      <c r="BI585" s="330"/>
      <c r="BS585" s="330"/>
      <c r="CC585" s="330"/>
      <c r="CM585" s="330"/>
      <c r="CW585" s="330"/>
      <c r="DG585" s="330"/>
      <c r="DQ585" s="330"/>
      <c r="EA585" s="330"/>
      <c r="EK585" s="330"/>
      <c r="EU585" s="330"/>
      <c r="FE585" s="330"/>
      <c r="FO585" s="330"/>
      <c r="FY585" s="330"/>
      <c r="GI585" s="330"/>
      <c r="GS585" s="330"/>
      <c r="HC585" s="330"/>
      <c r="HM585" s="330"/>
      <c r="HW585" s="330"/>
    </row>
    <row r="586" s="3" customFormat="true" x14ac:dyDescent="0.25">
      <c r="A586" s="330"/>
      <c r="K586" s="330"/>
      <c r="U586" s="330"/>
      <c r="AE586" s="330"/>
      <c r="AO586" s="330"/>
      <c r="AY586" s="330"/>
      <c r="AZ586" s="330"/>
      <c r="BA586" s="330"/>
      <c r="BB586" s="330"/>
      <c r="BC586" s="330"/>
      <c r="BD586" s="330"/>
      <c r="BE586" s="330"/>
      <c r="BF586" s="330"/>
      <c r="BI586" s="330"/>
      <c r="BS586" s="330"/>
      <c r="CC586" s="330"/>
      <c r="CM586" s="330"/>
      <c r="CW586" s="330"/>
      <c r="DG586" s="330"/>
      <c r="DQ586" s="330"/>
      <c r="EA586" s="330"/>
      <c r="EK586" s="330"/>
      <c r="EU586" s="330"/>
      <c r="FE586" s="330"/>
      <c r="FO586" s="330"/>
      <c r="FY586" s="330"/>
      <c r="GI586" s="330"/>
      <c r="GS586" s="330"/>
      <c r="HC586" s="330"/>
      <c r="HM586" s="330"/>
      <c r="HW586" s="330"/>
    </row>
    <row r="587" s="3" customFormat="true" x14ac:dyDescent="0.25">
      <c r="A587" s="330"/>
      <c r="K587" s="330"/>
      <c r="U587" s="330"/>
      <c r="AE587" s="330"/>
      <c r="AO587" s="330"/>
      <c r="AY587" s="330"/>
      <c r="AZ587" s="330"/>
      <c r="BA587" s="330"/>
      <c r="BB587" s="330"/>
      <c r="BC587" s="330"/>
      <c r="BD587" s="330"/>
      <c r="BE587" s="330"/>
      <c r="BF587" s="330"/>
      <c r="BI587" s="330"/>
      <c r="BS587" s="330"/>
      <c r="CC587" s="330"/>
      <c r="CM587" s="330"/>
      <c r="CW587" s="330"/>
      <c r="DG587" s="330"/>
      <c r="DQ587" s="330"/>
      <c r="EA587" s="330"/>
      <c r="EK587" s="330"/>
      <c r="EU587" s="330"/>
      <c r="FE587" s="330"/>
      <c r="FO587" s="330"/>
      <c r="FY587" s="330"/>
      <c r="GI587" s="330"/>
      <c r="GS587" s="330"/>
      <c r="HC587" s="330"/>
      <c r="HM587" s="330"/>
      <c r="HW587" s="330"/>
    </row>
    <row r="588" s="3" customFormat="true" x14ac:dyDescent="0.25">
      <c r="A588" s="330"/>
      <c r="K588" s="330"/>
      <c r="U588" s="330"/>
      <c r="AE588" s="330"/>
      <c r="AO588" s="330"/>
      <c r="AY588" s="330"/>
      <c r="AZ588" s="330"/>
      <c r="BA588" s="330"/>
      <c r="BB588" s="330"/>
      <c r="BC588" s="330"/>
      <c r="BD588" s="330"/>
      <c r="BE588" s="330"/>
      <c r="BF588" s="330"/>
      <c r="BI588" s="330"/>
      <c r="BS588" s="330"/>
      <c r="CC588" s="330"/>
      <c r="CM588" s="330"/>
      <c r="CW588" s="330"/>
      <c r="DG588" s="330"/>
      <c r="DQ588" s="330"/>
      <c r="EA588" s="330"/>
      <c r="EK588" s="330"/>
      <c r="EU588" s="330"/>
      <c r="FE588" s="330"/>
      <c r="FO588" s="330"/>
      <c r="FY588" s="330"/>
      <c r="GI588" s="330"/>
      <c r="GS588" s="330"/>
      <c r="HC588" s="330"/>
      <c r="HM588" s="330"/>
      <c r="HW588" s="330"/>
    </row>
    <row r="589" s="3" customFormat="true" x14ac:dyDescent="0.25">
      <c r="A589" s="330"/>
      <c r="K589" s="330"/>
      <c r="U589" s="330"/>
      <c r="AE589" s="330"/>
      <c r="AO589" s="330"/>
      <c r="AY589" s="330"/>
      <c r="AZ589" s="330"/>
      <c r="BA589" s="330"/>
      <c r="BB589" s="330"/>
      <c r="BC589" s="330"/>
      <c r="BD589" s="330"/>
      <c r="BE589" s="330"/>
      <c r="BF589" s="330"/>
      <c r="BI589" s="330"/>
      <c r="BS589" s="330"/>
      <c r="CC589" s="330"/>
      <c r="CM589" s="330"/>
      <c r="CW589" s="330"/>
      <c r="DG589" s="330"/>
      <c r="DQ589" s="330"/>
      <c r="EA589" s="330"/>
      <c r="EK589" s="330"/>
      <c r="EU589" s="330"/>
      <c r="FE589" s="330"/>
      <c r="FO589" s="330"/>
      <c r="FY589" s="330"/>
      <c r="GI589" s="330"/>
      <c r="GS589" s="330"/>
      <c r="HC589" s="330"/>
      <c r="HM589" s="330"/>
      <c r="HW589" s="330"/>
    </row>
    <row r="590" s="3" customFormat="true" x14ac:dyDescent="0.25">
      <c r="A590" s="330"/>
      <c r="K590" s="330"/>
      <c r="U590" s="330"/>
      <c r="AE590" s="330"/>
      <c r="AO590" s="330"/>
      <c r="AY590" s="330"/>
      <c r="AZ590" s="330"/>
      <c r="BA590" s="330"/>
      <c r="BB590" s="330"/>
      <c r="BC590" s="330"/>
      <c r="BD590" s="330"/>
      <c r="BE590" s="330"/>
      <c r="BF590" s="330"/>
      <c r="BI590" s="330"/>
      <c r="BS590" s="330"/>
      <c r="CC590" s="330"/>
      <c r="CM590" s="330"/>
      <c r="CW590" s="330"/>
      <c r="DG590" s="330"/>
      <c r="DQ590" s="330"/>
      <c r="EA590" s="330"/>
      <c r="EK590" s="330"/>
      <c r="EU590" s="330"/>
      <c r="FE590" s="330"/>
      <c r="FO590" s="330"/>
      <c r="FY590" s="330"/>
      <c r="GI590" s="330"/>
      <c r="GS590" s="330"/>
      <c r="HC590" s="330"/>
      <c r="HM590" s="330"/>
      <c r="HW590" s="330"/>
    </row>
    <row r="591" s="3" customFormat="true" x14ac:dyDescent="0.25">
      <c r="A591" s="330"/>
      <c r="K591" s="330"/>
      <c r="U591" s="330"/>
      <c r="AE591" s="330"/>
      <c r="AO591" s="330"/>
      <c r="AY591" s="330"/>
      <c r="AZ591" s="330"/>
      <c r="BA591" s="330"/>
      <c r="BB591" s="330"/>
      <c r="BC591" s="330"/>
      <c r="BD591" s="330"/>
      <c r="BE591" s="330"/>
      <c r="BF591" s="330"/>
      <c r="BI591" s="330"/>
      <c r="BS591" s="330"/>
      <c r="CC591" s="330"/>
      <c r="CM591" s="330"/>
      <c r="CW591" s="330"/>
      <c r="DG591" s="330"/>
      <c r="DQ591" s="330"/>
      <c r="EA591" s="330"/>
      <c r="EK591" s="330"/>
      <c r="EU591" s="330"/>
      <c r="FE591" s="330"/>
      <c r="FO591" s="330"/>
      <c r="FY591" s="330"/>
      <c r="GI591" s="330"/>
      <c r="GS591" s="330"/>
      <c r="HC591" s="330"/>
      <c r="HM591" s="330"/>
      <c r="HW591" s="330"/>
    </row>
    <row r="592" s="3" customFormat="true" x14ac:dyDescent="0.25">
      <c r="A592" s="330"/>
      <c r="K592" s="330"/>
      <c r="U592" s="330"/>
      <c r="AE592" s="330"/>
      <c r="AO592" s="330"/>
      <c r="AY592" s="330"/>
      <c r="AZ592" s="330"/>
      <c r="BA592" s="330"/>
      <c r="BB592" s="330"/>
      <c r="BC592" s="330"/>
      <c r="BD592" s="330"/>
      <c r="BE592" s="330"/>
      <c r="BF592" s="330"/>
      <c r="BI592" s="330"/>
      <c r="BS592" s="330"/>
      <c r="CC592" s="330"/>
      <c r="CM592" s="330"/>
      <c r="CW592" s="330"/>
      <c r="DG592" s="330"/>
      <c r="DQ592" s="330"/>
      <c r="EA592" s="330"/>
      <c r="EK592" s="330"/>
      <c r="EU592" s="330"/>
      <c r="FE592" s="330"/>
      <c r="FO592" s="330"/>
      <c r="FY592" s="330"/>
      <c r="GI592" s="330"/>
      <c r="GS592" s="330"/>
      <c r="HC592" s="330"/>
      <c r="HM592" s="330"/>
      <c r="HW592" s="330"/>
    </row>
    <row r="593" s="3" customFormat="true" x14ac:dyDescent="0.25">
      <c r="A593" s="330"/>
      <c r="K593" s="330"/>
      <c r="U593" s="330"/>
      <c r="AE593" s="330"/>
      <c r="AO593" s="330"/>
      <c r="AY593" s="330"/>
      <c r="AZ593" s="330"/>
      <c r="BA593" s="330"/>
      <c r="BB593" s="330"/>
      <c r="BC593" s="330"/>
      <c r="BD593" s="330"/>
      <c r="BE593" s="330"/>
      <c r="BF593" s="330"/>
      <c r="BI593" s="330"/>
      <c r="BS593" s="330"/>
      <c r="CC593" s="330"/>
      <c r="CM593" s="330"/>
      <c r="CW593" s="330"/>
      <c r="DG593" s="330"/>
      <c r="DQ593" s="330"/>
      <c r="EA593" s="330"/>
      <c r="EK593" s="330"/>
      <c r="EU593" s="330"/>
      <c r="FE593" s="330"/>
      <c r="FO593" s="330"/>
      <c r="FY593" s="330"/>
      <c r="GI593" s="330"/>
      <c r="GS593" s="330"/>
      <c r="HC593" s="330"/>
      <c r="HM593" s="330"/>
      <c r="HW593" s="330"/>
    </row>
    <row r="594" s="3" customFormat="true" x14ac:dyDescent="0.25">
      <c r="A594" s="330"/>
      <c r="K594" s="330"/>
      <c r="U594" s="330"/>
      <c r="AE594" s="330"/>
      <c r="AO594" s="330"/>
      <c r="AY594" s="330"/>
      <c r="AZ594" s="330"/>
      <c r="BA594" s="330"/>
      <c r="BB594" s="330"/>
      <c r="BC594" s="330"/>
      <c r="BD594" s="330"/>
      <c r="BE594" s="330"/>
      <c r="BF594" s="330"/>
      <c r="BI594" s="330"/>
      <c r="BS594" s="330"/>
      <c r="CC594" s="330"/>
      <c r="CM594" s="330"/>
      <c r="CW594" s="330"/>
      <c r="DG594" s="330"/>
      <c r="DQ594" s="330"/>
      <c r="EA594" s="330"/>
      <c r="EK594" s="330"/>
      <c r="EU594" s="330"/>
      <c r="FE594" s="330"/>
      <c r="FO594" s="330"/>
      <c r="FY594" s="330"/>
      <c r="GI594" s="330"/>
      <c r="GS594" s="330"/>
      <c r="HC594" s="330"/>
      <c r="HM594" s="330"/>
      <c r="HW594" s="330"/>
    </row>
    <row r="595" s="3" customFormat="true" x14ac:dyDescent="0.25">
      <c r="A595" s="330"/>
      <c r="K595" s="330"/>
      <c r="U595" s="330"/>
      <c r="AE595" s="330"/>
      <c r="AO595" s="330"/>
      <c r="AY595" s="330"/>
      <c r="AZ595" s="330"/>
      <c r="BA595" s="330"/>
      <c r="BB595" s="330"/>
      <c r="BC595" s="330"/>
      <c r="BD595" s="330"/>
      <c r="BE595" s="330"/>
      <c r="BF595" s="330"/>
      <c r="BI595" s="330"/>
      <c r="BS595" s="330"/>
      <c r="CC595" s="330"/>
      <c r="CM595" s="330"/>
      <c r="CW595" s="330"/>
      <c r="DG595" s="330"/>
      <c r="DQ595" s="330"/>
      <c r="EA595" s="330"/>
      <c r="EK595" s="330"/>
      <c r="EU595" s="330"/>
      <c r="FE595" s="330"/>
      <c r="FO595" s="330"/>
      <c r="FY595" s="330"/>
      <c r="GI595" s="330"/>
      <c r="GS595" s="330"/>
      <c r="HC595" s="330"/>
      <c r="HM595" s="330"/>
      <c r="HW595" s="330"/>
    </row>
    <row r="596" s="3" customFormat="true" x14ac:dyDescent="0.25">
      <c r="A596" s="330"/>
      <c r="K596" s="330"/>
      <c r="U596" s="330"/>
      <c r="AE596" s="330"/>
      <c r="AO596" s="330"/>
      <c r="AY596" s="330"/>
      <c r="AZ596" s="330"/>
      <c r="BA596" s="330"/>
      <c r="BB596" s="330"/>
      <c r="BC596" s="330"/>
      <c r="BD596" s="330"/>
      <c r="BE596" s="330"/>
      <c r="BF596" s="330"/>
      <c r="BI596" s="330"/>
      <c r="BS596" s="330"/>
      <c r="CC596" s="330"/>
      <c r="CM596" s="330"/>
      <c r="CW596" s="330"/>
      <c r="DG596" s="330"/>
      <c r="DQ596" s="330"/>
      <c r="EA596" s="330"/>
      <c r="EK596" s="330"/>
      <c r="EU596" s="330"/>
      <c r="FE596" s="330"/>
      <c r="FO596" s="330"/>
      <c r="FY596" s="330"/>
      <c r="GI596" s="330"/>
      <c r="GS596" s="330"/>
      <c r="HC596" s="330"/>
      <c r="HM596" s="330"/>
      <c r="HW596" s="330"/>
    </row>
    <row r="597" s="3" customFormat="true" x14ac:dyDescent="0.25">
      <c r="A597" s="330"/>
      <c r="K597" s="330"/>
      <c r="U597" s="330"/>
      <c r="AE597" s="330"/>
      <c r="AO597" s="330"/>
      <c r="AY597" s="330"/>
      <c r="AZ597" s="330"/>
      <c r="BA597" s="330"/>
      <c r="BB597" s="330"/>
      <c r="BC597" s="330"/>
      <c r="BD597" s="330"/>
      <c r="BE597" s="330"/>
      <c r="BF597" s="330"/>
      <c r="BI597" s="330"/>
      <c r="BS597" s="330"/>
      <c r="CC597" s="330"/>
      <c r="CM597" s="330"/>
      <c r="CW597" s="330"/>
      <c r="DG597" s="330"/>
      <c r="DQ597" s="330"/>
      <c r="EA597" s="330"/>
      <c r="EK597" s="330"/>
      <c r="EU597" s="330"/>
      <c r="FE597" s="330"/>
      <c r="FO597" s="330"/>
      <c r="FY597" s="330"/>
      <c r="GI597" s="330"/>
      <c r="GS597" s="330"/>
      <c r="HC597" s="330"/>
      <c r="HM597" s="330"/>
      <c r="HW597" s="330"/>
    </row>
    <row r="598" s="3" customFormat="true" x14ac:dyDescent="0.25">
      <c r="A598" s="330"/>
      <c r="K598" s="330"/>
      <c r="U598" s="330"/>
      <c r="AE598" s="330"/>
      <c r="AO598" s="330"/>
      <c r="AY598" s="330"/>
      <c r="AZ598" s="330"/>
      <c r="BA598" s="330"/>
      <c r="BB598" s="330"/>
      <c r="BC598" s="330"/>
      <c r="BD598" s="330"/>
      <c r="BE598" s="330"/>
      <c r="BF598" s="330"/>
      <c r="BI598" s="330"/>
      <c r="BS598" s="330"/>
      <c r="CC598" s="330"/>
      <c r="CM598" s="330"/>
      <c r="CW598" s="330"/>
      <c r="DG598" s="330"/>
      <c r="DQ598" s="330"/>
      <c r="EA598" s="330"/>
      <c r="EK598" s="330"/>
      <c r="EU598" s="330"/>
      <c r="FE598" s="330"/>
      <c r="FO598" s="330"/>
      <c r="FY598" s="330"/>
      <c r="GI598" s="330"/>
      <c r="GS598" s="330"/>
      <c r="HC598" s="330"/>
      <c r="HM598" s="330"/>
      <c r="HW598" s="330"/>
    </row>
    <row r="599" s="3" customFormat="true" x14ac:dyDescent="0.25">
      <c r="A599" s="330"/>
      <c r="K599" s="330"/>
      <c r="U599" s="330"/>
      <c r="AE599" s="330"/>
      <c r="AO599" s="330"/>
      <c r="AY599" s="330"/>
      <c r="AZ599" s="330"/>
      <c r="BA599" s="330"/>
      <c r="BB599" s="330"/>
      <c r="BC599" s="330"/>
      <c r="BD599" s="330"/>
      <c r="BE599" s="330"/>
      <c r="BF599" s="330"/>
      <c r="BI599" s="330"/>
      <c r="BS599" s="330"/>
      <c r="CC599" s="330"/>
      <c r="CM599" s="330"/>
      <c r="CW599" s="330"/>
      <c r="DG599" s="330"/>
      <c r="DQ599" s="330"/>
      <c r="EA599" s="330"/>
      <c r="EK599" s="330"/>
      <c r="EU599" s="330"/>
      <c r="FE599" s="330"/>
      <c r="FO599" s="330"/>
      <c r="FY599" s="330"/>
      <c r="GI599" s="330"/>
      <c r="GS599" s="330"/>
      <c r="HC599" s="330"/>
      <c r="HM599" s="330"/>
      <c r="HW599" s="330"/>
    </row>
    <row r="600" s="3" customFormat="true" x14ac:dyDescent="0.25">
      <c r="A600" s="330"/>
      <c r="K600" s="330"/>
      <c r="U600" s="330"/>
      <c r="AE600" s="330"/>
      <c r="AO600" s="330"/>
      <c r="AY600" s="330"/>
      <c r="AZ600" s="330"/>
      <c r="BA600" s="330"/>
      <c r="BB600" s="330"/>
      <c r="BC600" s="330"/>
      <c r="BD600" s="330"/>
      <c r="BE600" s="330"/>
      <c r="BF600" s="330"/>
      <c r="BI600" s="330"/>
      <c r="BS600" s="330"/>
      <c r="CC600" s="330"/>
      <c r="CM600" s="330"/>
      <c r="CW600" s="330"/>
      <c r="DG600" s="330"/>
      <c r="DQ600" s="330"/>
      <c r="EA600" s="330"/>
      <c r="EK600" s="330"/>
      <c r="EU600" s="330"/>
      <c r="FE600" s="330"/>
      <c r="FO600" s="330"/>
      <c r="FY600" s="330"/>
      <c r="GI600" s="330"/>
      <c r="GS600" s="330"/>
      <c r="HC600" s="330"/>
      <c r="HM600" s="330"/>
      <c r="HW600" s="330"/>
    </row>
    <row r="601" s="3" customFormat="true" x14ac:dyDescent="0.25">
      <c r="A601" s="330"/>
      <c r="K601" s="330"/>
      <c r="U601" s="330"/>
      <c r="AE601" s="330"/>
      <c r="AO601" s="330"/>
      <c r="AY601" s="330"/>
      <c r="AZ601" s="330"/>
      <c r="BA601" s="330"/>
      <c r="BB601" s="330"/>
      <c r="BC601" s="330"/>
      <c r="BD601" s="330"/>
      <c r="BE601" s="330"/>
      <c r="BF601" s="330"/>
      <c r="BI601" s="330"/>
      <c r="BS601" s="330"/>
      <c r="CC601" s="330"/>
      <c r="CM601" s="330"/>
      <c r="CW601" s="330"/>
      <c r="DG601" s="330"/>
      <c r="DQ601" s="330"/>
      <c r="EA601" s="330"/>
      <c r="EK601" s="330"/>
      <c r="EU601" s="330"/>
      <c r="FE601" s="330"/>
      <c r="FO601" s="330"/>
      <c r="FY601" s="330"/>
      <c r="GI601" s="330"/>
      <c r="GS601" s="330"/>
      <c r="HC601" s="330"/>
      <c r="HM601" s="330"/>
      <c r="HW601" s="330"/>
    </row>
    <row r="602" s="3" customFormat="true" x14ac:dyDescent="0.25">
      <c r="A602" s="330"/>
      <c r="K602" s="330"/>
      <c r="U602" s="330"/>
      <c r="AE602" s="330"/>
      <c r="AO602" s="330"/>
      <c r="AY602" s="330"/>
      <c r="AZ602" s="330"/>
      <c r="BA602" s="330"/>
      <c r="BB602" s="330"/>
      <c r="BC602" s="330"/>
      <c r="BD602" s="330"/>
      <c r="BE602" s="330"/>
      <c r="BF602" s="330"/>
      <c r="BI602" s="330"/>
      <c r="BS602" s="330"/>
      <c r="CC602" s="330"/>
      <c r="CM602" s="330"/>
      <c r="CW602" s="330"/>
      <c r="DG602" s="330"/>
      <c r="DQ602" s="330"/>
      <c r="EA602" s="330"/>
      <c r="EK602" s="330"/>
      <c r="EU602" s="330"/>
      <c r="FE602" s="330"/>
      <c r="FO602" s="330"/>
      <c r="FY602" s="330"/>
      <c r="GI602" s="330"/>
      <c r="GS602" s="330"/>
      <c r="HC602" s="330"/>
      <c r="HM602" s="330"/>
      <c r="HW602" s="330"/>
    </row>
    <row r="603" s="3" customFormat="true" x14ac:dyDescent="0.25">
      <c r="A603" s="330"/>
      <c r="K603" s="330"/>
      <c r="U603" s="330"/>
      <c r="AE603" s="330"/>
      <c r="AO603" s="330"/>
      <c r="AY603" s="330"/>
      <c r="AZ603" s="330"/>
      <c r="BA603" s="330"/>
      <c r="BB603" s="330"/>
      <c r="BC603" s="330"/>
      <c r="BD603" s="330"/>
      <c r="BE603" s="330"/>
      <c r="BF603" s="330"/>
      <c r="BI603" s="330"/>
      <c r="BS603" s="330"/>
      <c r="CC603" s="330"/>
      <c r="CM603" s="330"/>
      <c r="CW603" s="330"/>
      <c r="DG603" s="330"/>
      <c r="DQ603" s="330"/>
      <c r="EA603" s="330"/>
      <c r="EK603" s="330"/>
      <c r="EU603" s="330"/>
      <c r="FE603" s="330"/>
      <c r="FO603" s="330"/>
      <c r="FY603" s="330"/>
      <c r="GI603" s="330"/>
      <c r="GS603" s="330"/>
      <c r="HC603" s="330"/>
      <c r="HM603" s="330"/>
      <c r="HW603" s="330"/>
    </row>
    <row r="604" s="3" customFormat="true" x14ac:dyDescent="0.25">
      <c r="A604" s="330"/>
      <c r="K604" s="330"/>
      <c r="U604" s="330"/>
      <c r="AE604" s="330"/>
      <c r="AO604" s="330"/>
      <c r="AY604" s="330"/>
      <c r="AZ604" s="330"/>
      <c r="BA604" s="330"/>
      <c r="BB604" s="330"/>
      <c r="BC604" s="330"/>
      <c r="BD604" s="330"/>
      <c r="BE604" s="330"/>
      <c r="BF604" s="330"/>
      <c r="BI604" s="330"/>
      <c r="BS604" s="330"/>
      <c r="CC604" s="330"/>
      <c r="CM604" s="330"/>
      <c r="CW604" s="330"/>
      <c r="DG604" s="330"/>
      <c r="DQ604" s="330"/>
      <c r="EA604" s="330"/>
      <c r="EK604" s="330"/>
      <c r="EU604" s="330"/>
      <c r="FE604" s="330"/>
      <c r="FO604" s="330"/>
      <c r="FY604" s="330"/>
      <c r="GI604" s="330"/>
      <c r="GS604" s="330"/>
      <c r="HC604" s="330"/>
      <c r="HM604" s="330"/>
      <c r="HW604" s="330"/>
    </row>
    <row r="605" s="3" customFormat="true" x14ac:dyDescent="0.25">
      <c r="A605" s="330"/>
      <c r="K605" s="330"/>
      <c r="U605" s="330"/>
      <c r="AE605" s="330"/>
      <c r="AO605" s="330"/>
      <c r="AY605" s="330"/>
      <c r="AZ605" s="330"/>
      <c r="BA605" s="330"/>
      <c r="BB605" s="330"/>
      <c r="BC605" s="330"/>
      <c r="BD605" s="330"/>
      <c r="BE605" s="330"/>
      <c r="BF605" s="330"/>
      <c r="BI605" s="330"/>
      <c r="BS605" s="330"/>
      <c r="CC605" s="330"/>
      <c r="CM605" s="330"/>
      <c r="CW605" s="330"/>
      <c r="DG605" s="330"/>
      <c r="DQ605" s="330"/>
      <c r="EA605" s="330"/>
      <c r="EK605" s="330"/>
      <c r="EU605" s="330"/>
      <c r="FE605" s="330"/>
      <c r="FO605" s="330"/>
      <c r="FY605" s="330"/>
      <c r="GI605" s="330"/>
      <c r="GS605" s="330"/>
      <c r="HC605" s="330"/>
      <c r="HM605" s="330"/>
      <c r="HW605" s="330"/>
    </row>
    <row r="606" s="3" customFormat="true" x14ac:dyDescent="0.25">
      <c r="A606" s="330"/>
      <c r="K606" s="330"/>
      <c r="U606" s="330"/>
      <c r="AE606" s="330"/>
      <c r="AO606" s="330"/>
      <c r="AY606" s="330"/>
      <c r="AZ606" s="330"/>
      <c r="BA606" s="330"/>
      <c r="BB606" s="330"/>
      <c r="BC606" s="330"/>
      <c r="BD606" s="330"/>
      <c r="BE606" s="330"/>
      <c r="BF606" s="330"/>
      <c r="BI606" s="330"/>
      <c r="BS606" s="330"/>
      <c r="CC606" s="330"/>
      <c r="CM606" s="330"/>
      <c r="CW606" s="330"/>
      <c r="DG606" s="330"/>
      <c r="DQ606" s="330"/>
      <c r="EA606" s="330"/>
      <c r="EK606" s="330"/>
      <c r="EU606" s="330"/>
      <c r="FE606" s="330"/>
      <c r="FO606" s="330"/>
      <c r="FY606" s="330"/>
      <c r="GI606" s="330"/>
      <c r="GS606" s="330"/>
      <c r="HC606" s="330"/>
      <c r="HM606" s="330"/>
      <c r="HW606" s="330"/>
    </row>
    <row r="607" s="3" customFormat="true" x14ac:dyDescent="0.25">
      <c r="A607" s="330"/>
      <c r="K607" s="330"/>
      <c r="U607" s="330"/>
      <c r="AE607" s="330"/>
      <c r="AO607" s="330"/>
      <c r="AY607" s="330"/>
      <c r="AZ607" s="330"/>
      <c r="BA607" s="330"/>
      <c r="BB607" s="330"/>
      <c r="BC607" s="330"/>
      <c r="BD607" s="330"/>
      <c r="BE607" s="330"/>
      <c r="BF607" s="330"/>
      <c r="BI607" s="330"/>
      <c r="BS607" s="330"/>
      <c r="CC607" s="330"/>
      <c r="CM607" s="330"/>
      <c r="CW607" s="330"/>
      <c r="DG607" s="330"/>
      <c r="DQ607" s="330"/>
      <c r="EA607" s="330"/>
      <c r="EK607" s="330"/>
      <c r="EU607" s="330"/>
      <c r="FE607" s="330"/>
      <c r="FO607" s="330"/>
      <c r="FY607" s="330"/>
      <c r="GI607" s="330"/>
      <c r="GS607" s="330"/>
      <c r="HC607" s="330"/>
      <c r="HM607" s="330"/>
      <c r="HW607" s="330"/>
    </row>
    <row r="608" s="3" customFormat="true" x14ac:dyDescent="0.25">
      <c r="A608" s="330"/>
      <c r="K608" s="330"/>
      <c r="U608" s="330"/>
      <c r="AE608" s="330"/>
      <c r="AO608" s="330"/>
      <c r="AY608" s="330"/>
      <c r="AZ608" s="330"/>
      <c r="BA608" s="330"/>
      <c r="BB608" s="330"/>
      <c r="BC608" s="330"/>
      <c r="BD608" s="330"/>
      <c r="BE608" s="330"/>
      <c r="BF608" s="330"/>
      <c r="BI608" s="330"/>
      <c r="BS608" s="330"/>
      <c r="CC608" s="330"/>
      <c r="CM608" s="330"/>
      <c r="CW608" s="330"/>
      <c r="DG608" s="330"/>
      <c r="DQ608" s="330"/>
      <c r="EA608" s="330"/>
      <c r="EK608" s="330"/>
      <c r="EU608" s="330"/>
      <c r="FE608" s="330"/>
      <c r="FO608" s="330"/>
      <c r="FY608" s="330"/>
      <c r="GI608" s="330"/>
      <c r="GS608" s="330"/>
      <c r="HC608" s="330"/>
      <c r="HM608" s="330"/>
      <c r="HW608" s="330"/>
    </row>
    <row r="609" s="3" customFormat="true" x14ac:dyDescent="0.25">
      <c r="A609" s="330"/>
      <c r="K609" s="330"/>
      <c r="U609" s="330"/>
      <c r="AE609" s="330"/>
      <c r="AO609" s="330"/>
      <c r="AY609" s="330"/>
      <c r="AZ609" s="330"/>
      <c r="BA609" s="330"/>
      <c r="BB609" s="330"/>
      <c r="BC609" s="330"/>
      <c r="BD609" s="330"/>
      <c r="BE609" s="330"/>
      <c r="BF609" s="330"/>
      <c r="BI609" s="330"/>
      <c r="BS609" s="330"/>
      <c r="CC609" s="330"/>
      <c r="CM609" s="330"/>
      <c r="CW609" s="330"/>
      <c r="DG609" s="330"/>
      <c r="DQ609" s="330"/>
      <c r="EA609" s="330"/>
      <c r="EK609" s="330"/>
      <c r="EU609" s="330"/>
      <c r="FE609" s="330"/>
      <c r="FO609" s="330"/>
      <c r="FY609" s="330"/>
      <c r="GI609" s="330"/>
      <c r="GS609" s="330"/>
      <c r="HC609" s="330"/>
      <c r="HM609" s="330"/>
      <c r="HW609" s="330"/>
    </row>
    <row r="610" s="3" customFormat="true" x14ac:dyDescent="0.25">
      <c r="A610" s="330"/>
      <c r="K610" s="330"/>
      <c r="U610" s="330"/>
      <c r="AE610" s="330"/>
      <c r="AO610" s="330"/>
      <c r="AY610" s="330"/>
      <c r="AZ610" s="330"/>
      <c r="BA610" s="330"/>
      <c r="BB610" s="330"/>
      <c r="BC610" s="330"/>
      <c r="BD610" s="330"/>
      <c r="BE610" s="330"/>
      <c r="BF610" s="330"/>
      <c r="BI610" s="330"/>
      <c r="BS610" s="330"/>
      <c r="CC610" s="330"/>
      <c r="CM610" s="330"/>
      <c r="CW610" s="330"/>
      <c r="DG610" s="330"/>
      <c r="DQ610" s="330"/>
      <c r="EA610" s="330"/>
      <c r="EK610" s="330"/>
      <c r="EU610" s="330"/>
      <c r="FE610" s="330"/>
      <c r="FO610" s="330"/>
      <c r="FY610" s="330"/>
      <c r="GI610" s="330"/>
      <c r="GS610" s="330"/>
      <c r="HC610" s="330"/>
      <c r="HM610" s="330"/>
      <c r="HW610" s="330"/>
    </row>
    <row r="611" s="3" customFormat="true" x14ac:dyDescent="0.25">
      <c r="A611" s="330"/>
      <c r="K611" s="330"/>
      <c r="U611" s="330"/>
      <c r="AE611" s="330"/>
      <c r="AO611" s="330"/>
      <c r="AY611" s="330"/>
      <c r="AZ611" s="330"/>
      <c r="BA611" s="330"/>
      <c r="BB611" s="330"/>
      <c r="BC611" s="330"/>
      <c r="BD611" s="330"/>
      <c r="BE611" s="330"/>
      <c r="BF611" s="330"/>
      <c r="BI611" s="330"/>
      <c r="BS611" s="330"/>
      <c r="CC611" s="330"/>
      <c r="CM611" s="330"/>
      <c r="CW611" s="330"/>
      <c r="DG611" s="330"/>
      <c r="DQ611" s="330"/>
      <c r="EA611" s="330"/>
      <c r="EK611" s="330"/>
      <c r="EU611" s="330"/>
      <c r="FE611" s="330"/>
      <c r="FO611" s="330"/>
      <c r="FY611" s="330"/>
      <c r="GI611" s="330"/>
      <c r="GS611" s="330"/>
      <c r="HC611" s="330"/>
      <c r="HM611" s="330"/>
      <c r="HW611" s="330"/>
    </row>
    <row r="612" s="3" customFormat="true" x14ac:dyDescent="0.25">
      <c r="A612" s="330"/>
      <c r="K612" s="330"/>
      <c r="U612" s="330"/>
      <c r="AE612" s="330"/>
      <c r="AO612" s="330"/>
      <c r="AY612" s="330"/>
      <c r="AZ612" s="330"/>
      <c r="BA612" s="330"/>
      <c r="BB612" s="330"/>
      <c r="BC612" s="330"/>
      <c r="BD612" s="330"/>
      <c r="BE612" s="330"/>
      <c r="BF612" s="330"/>
      <c r="BI612" s="330"/>
      <c r="BS612" s="330"/>
      <c r="CC612" s="330"/>
      <c r="CM612" s="330"/>
      <c r="CW612" s="330"/>
      <c r="DG612" s="330"/>
      <c r="DQ612" s="330"/>
      <c r="EA612" s="330"/>
      <c r="EK612" s="330"/>
      <c r="EU612" s="330"/>
      <c r="FE612" s="330"/>
      <c r="FO612" s="330"/>
      <c r="FY612" s="330"/>
      <c r="GI612" s="330"/>
      <c r="GS612" s="330"/>
      <c r="HC612" s="330"/>
      <c r="HM612" s="330"/>
      <c r="HW612" s="330"/>
    </row>
    <row r="613" s="3" customFormat="true" x14ac:dyDescent="0.25">
      <c r="A613" s="330"/>
      <c r="K613" s="330"/>
      <c r="U613" s="330"/>
      <c r="AE613" s="330"/>
      <c r="AO613" s="330"/>
      <c r="AY613" s="330"/>
      <c r="AZ613" s="330"/>
      <c r="BA613" s="330"/>
      <c r="BB613" s="330"/>
      <c r="BC613" s="330"/>
      <c r="BD613" s="330"/>
      <c r="BE613" s="330"/>
      <c r="BF613" s="330"/>
      <c r="BI613" s="330"/>
      <c r="BS613" s="330"/>
      <c r="CC613" s="330"/>
      <c r="CM613" s="330"/>
      <c r="CW613" s="330"/>
      <c r="DG613" s="330"/>
      <c r="DQ613" s="330"/>
      <c r="EA613" s="330"/>
      <c r="EK613" s="330"/>
      <c r="EU613" s="330"/>
      <c r="FE613" s="330"/>
      <c r="FO613" s="330"/>
      <c r="FY613" s="330"/>
      <c r="GI613" s="330"/>
      <c r="GS613" s="330"/>
      <c r="HC613" s="330"/>
      <c r="HM613" s="330"/>
      <c r="HW613" s="330"/>
    </row>
    <row r="614" s="3" customFormat="true" x14ac:dyDescent="0.25">
      <c r="A614" s="330"/>
      <c r="K614" s="330"/>
      <c r="U614" s="330"/>
      <c r="AE614" s="330"/>
      <c r="AO614" s="330"/>
      <c r="AY614" s="330"/>
      <c r="AZ614" s="330"/>
      <c r="BA614" s="330"/>
      <c r="BB614" s="330"/>
      <c r="BC614" s="330"/>
      <c r="BD614" s="330"/>
      <c r="BE614" s="330"/>
      <c r="BF614" s="330"/>
      <c r="BI614" s="330"/>
      <c r="BS614" s="330"/>
      <c r="CC614" s="330"/>
      <c r="CM614" s="330"/>
      <c r="CW614" s="330"/>
      <c r="DG614" s="330"/>
      <c r="DQ614" s="330"/>
      <c r="EA614" s="330"/>
      <c r="EK614" s="330"/>
      <c r="EU614" s="330"/>
      <c r="FE614" s="330"/>
      <c r="FO614" s="330"/>
      <c r="FY614" s="330"/>
      <c r="GI614" s="330"/>
      <c r="GS614" s="330"/>
      <c r="HC614" s="330"/>
      <c r="HM614" s="330"/>
      <c r="HW614" s="330"/>
    </row>
    <row r="615" s="3" customFormat="true" x14ac:dyDescent="0.25">
      <c r="A615" s="330"/>
      <c r="K615" s="330"/>
      <c r="U615" s="330"/>
      <c r="AE615" s="330"/>
      <c r="AO615" s="330"/>
      <c r="AY615" s="330"/>
      <c r="AZ615" s="330"/>
      <c r="BA615" s="330"/>
      <c r="BB615" s="330"/>
      <c r="BC615" s="330"/>
      <c r="BD615" s="330"/>
      <c r="BE615" s="330"/>
      <c r="BF615" s="330"/>
      <c r="BI615" s="330"/>
      <c r="BS615" s="330"/>
      <c r="CC615" s="330"/>
      <c r="CM615" s="330"/>
      <c r="CW615" s="330"/>
      <c r="DG615" s="330"/>
      <c r="DQ615" s="330"/>
      <c r="EA615" s="330"/>
      <c r="EK615" s="330"/>
      <c r="EU615" s="330"/>
      <c r="FE615" s="330"/>
      <c r="FO615" s="330"/>
      <c r="FY615" s="330"/>
      <c r="GI615" s="330"/>
      <c r="GS615" s="330"/>
      <c r="HC615" s="330"/>
      <c r="HM615" s="330"/>
      <c r="HW615" s="330"/>
    </row>
    <row r="616" s="3" customFormat="true" x14ac:dyDescent="0.25">
      <c r="A616" s="330"/>
      <c r="K616" s="330"/>
      <c r="U616" s="330"/>
      <c r="AE616" s="330"/>
      <c r="AO616" s="330"/>
      <c r="AY616" s="330"/>
      <c r="AZ616" s="330"/>
      <c r="BA616" s="330"/>
      <c r="BB616" s="330"/>
      <c r="BC616" s="330"/>
      <c r="BD616" s="330"/>
      <c r="BE616" s="330"/>
      <c r="BF616" s="330"/>
      <c r="BI616" s="330"/>
      <c r="BS616" s="330"/>
      <c r="CC616" s="330"/>
      <c r="CM616" s="330"/>
      <c r="CW616" s="330"/>
      <c r="DG616" s="330"/>
      <c r="DQ616" s="330"/>
      <c r="EA616" s="330"/>
      <c r="EK616" s="330"/>
      <c r="EU616" s="330"/>
      <c r="FE616" s="330"/>
      <c r="FO616" s="330"/>
      <c r="FY616" s="330"/>
      <c r="GI616" s="330"/>
      <c r="GS616" s="330"/>
      <c r="HC616" s="330"/>
      <c r="HM616" s="330"/>
      <c r="HW616" s="330"/>
    </row>
    <row r="617" s="3" customFormat="true" x14ac:dyDescent="0.25">
      <c r="A617" s="330"/>
      <c r="K617" s="330"/>
      <c r="U617" s="330"/>
      <c r="AE617" s="330"/>
      <c r="AO617" s="330"/>
      <c r="AY617" s="330"/>
      <c r="AZ617" s="330"/>
      <c r="BA617" s="330"/>
      <c r="BB617" s="330"/>
      <c r="BC617" s="330"/>
      <c r="BD617" s="330"/>
      <c r="BE617" s="330"/>
      <c r="BF617" s="330"/>
      <c r="BI617" s="330"/>
      <c r="BS617" s="330"/>
      <c r="CC617" s="330"/>
      <c r="CM617" s="330"/>
      <c r="CW617" s="330"/>
      <c r="DG617" s="330"/>
      <c r="DQ617" s="330"/>
      <c r="EA617" s="330"/>
      <c r="EK617" s="330"/>
      <c r="EU617" s="330"/>
      <c r="FE617" s="330"/>
      <c r="FO617" s="330"/>
      <c r="FY617" s="330"/>
      <c r="GI617" s="330"/>
      <c r="GS617" s="330"/>
      <c r="HC617" s="330"/>
      <c r="HM617" s="330"/>
      <c r="HW617" s="330"/>
    </row>
    <row r="618" s="3" customFormat="true" x14ac:dyDescent="0.25">
      <c r="A618" s="330"/>
      <c r="K618" s="330"/>
      <c r="U618" s="330"/>
      <c r="AE618" s="330"/>
      <c r="AO618" s="330"/>
      <c r="AY618" s="330"/>
      <c r="AZ618" s="330"/>
      <c r="BA618" s="330"/>
      <c r="BB618" s="330"/>
      <c r="BC618" s="330"/>
      <c r="BD618" s="330"/>
      <c r="BE618" s="330"/>
      <c r="BF618" s="330"/>
      <c r="BI618" s="330"/>
      <c r="BS618" s="330"/>
      <c r="CC618" s="330"/>
      <c r="CM618" s="330"/>
      <c r="CW618" s="330"/>
      <c r="DG618" s="330"/>
      <c r="DQ618" s="330"/>
      <c r="EA618" s="330"/>
      <c r="EK618" s="330"/>
      <c r="EU618" s="330"/>
      <c r="FE618" s="330"/>
      <c r="FO618" s="330"/>
      <c r="FY618" s="330"/>
      <c r="GI618" s="330"/>
      <c r="GS618" s="330"/>
      <c r="HC618" s="330"/>
      <c r="HM618" s="330"/>
      <c r="HW618" s="330"/>
    </row>
    <row r="619" s="3" customFormat="true" x14ac:dyDescent="0.25">
      <c r="A619" s="330"/>
      <c r="K619" s="330"/>
      <c r="U619" s="330"/>
      <c r="AE619" s="330"/>
      <c r="AO619" s="330"/>
      <c r="AY619" s="330"/>
      <c r="AZ619" s="330"/>
      <c r="BA619" s="330"/>
      <c r="BB619" s="330"/>
      <c r="BC619" s="330"/>
      <c r="BD619" s="330"/>
      <c r="BE619" s="330"/>
      <c r="BF619" s="330"/>
      <c r="BI619" s="330"/>
      <c r="BS619" s="330"/>
      <c r="CC619" s="330"/>
      <c r="CM619" s="330"/>
      <c r="CW619" s="330"/>
      <c r="DG619" s="330"/>
      <c r="DQ619" s="330"/>
      <c r="EA619" s="330"/>
      <c r="EK619" s="330"/>
      <c r="EU619" s="330"/>
      <c r="FE619" s="330"/>
      <c r="FO619" s="330"/>
      <c r="FY619" s="330"/>
      <c r="GI619" s="330"/>
      <c r="GS619" s="330"/>
      <c r="HC619" s="330"/>
      <c r="HM619" s="330"/>
      <c r="HW619" s="330"/>
    </row>
    <row r="620" s="3" customFormat="true" x14ac:dyDescent="0.25">
      <c r="A620" s="330"/>
      <c r="K620" s="330"/>
      <c r="U620" s="330"/>
      <c r="AE620" s="330"/>
      <c r="AO620" s="330"/>
      <c r="AY620" s="330"/>
      <c r="AZ620" s="330"/>
      <c r="BA620" s="330"/>
      <c r="BB620" s="330"/>
      <c r="BC620" s="330"/>
      <c r="BD620" s="330"/>
      <c r="BE620" s="330"/>
      <c r="BF620" s="330"/>
      <c r="BI620" s="330"/>
      <c r="BS620" s="330"/>
      <c r="CC620" s="330"/>
      <c r="CM620" s="330"/>
      <c r="CW620" s="330"/>
      <c r="DG620" s="330"/>
      <c r="DQ620" s="330"/>
      <c r="EA620" s="330"/>
      <c r="EK620" s="330"/>
      <c r="EU620" s="330"/>
      <c r="FE620" s="330"/>
      <c r="FO620" s="330"/>
      <c r="FY620" s="330"/>
      <c r="GI620" s="330"/>
      <c r="GS620" s="330"/>
      <c r="HC620" s="330"/>
      <c r="HM620" s="330"/>
      <c r="HW620" s="330"/>
    </row>
    <row r="621" s="3" customFormat="true" x14ac:dyDescent="0.25">
      <c r="A621" s="330"/>
      <c r="K621" s="330"/>
      <c r="U621" s="330"/>
      <c r="AE621" s="330"/>
      <c r="AO621" s="330"/>
      <c r="AY621" s="330"/>
      <c r="AZ621" s="330"/>
      <c r="BA621" s="330"/>
      <c r="BB621" s="330"/>
      <c r="BC621" s="330"/>
      <c r="BD621" s="330"/>
      <c r="BE621" s="330"/>
      <c r="BF621" s="330"/>
      <c r="BI621" s="330"/>
      <c r="BS621" s="330"/>
      <c r="CC621" s="330"/>
      <c r="CM621" s="330"/>
      <c r="CW621" s="330"/>
      <c r="DG621" s="330"/>
      <c r="DQ621" s="330"/>
      <c r="EA621" s="330"/>
      <c r="EK621" s="330"/>
      <c r="EU621" s="330"/>
      <c r="FE621" s="330"/>
      <c r="FO621" s="330"/>
      <c r="FY621" s="330"/>
      <c r="GI621" s="330"/>
      <c r="GS621" s="330"/>
      <c r="HC621" s="330"/>
      <c r="HM621" s="330"/>
      <c r="HW621" s="330"/>
    </row>
    <row r="622" s="3" customFormat="true" x14ac:dyDescent="0.25">
      <c r="A622" s="330"/>
      <c r="K622" s="330"/>
      <c r="U622" s="330"/>
      <c r="AE622" s="330"/>
      <c r="AO622" s="330"/>
      <c r="AY622" s="330"/>
      <c r="AZ622" s="330"/>
      <c r="BA622" s="330"/>
      <c r="BB622" s="330"/>
      <c r="BC622" s="330"/>
      <c r="BD622" s="330"/>
      <c r="BE622" s="330"/>
      <c r="BF622" s="330"/>
      <c r="BI622" s="330"/>
      <c r="BS622" s="330"/>
      <c r="CC622" s="330"/>
      <c r="CM622" s="330"/>
      <c r="CW622" s="330"/>
      <c r="DG622" s="330"/>
      <c r="DQ622" s="330"/>
      <c r="EA622" s="330"/>
      <c r="EK622" s="330"/>
      <c r="EU622" s="330"/>
      <c r="FE622" s="330"/>
      <c r="FO622" s="330"/>
      <c r="FY622" s="330"/>
      <c r="GI622" s="330"/>
      <c r="GS622" s="330"/>
      <c r="HC622" s="330"/>
      <c r="HM622" s="330"/>
      <c r="HW622" s="330"/>
    </row>
    <row r="623" s="3" customFormat="true" x14ac:dyDescent="0.25">
      <c r="A623" s="330"/>
      <c r="K623" s="330"/>
      <c r="U623" s="330"/>
      <c r="AE623" s="330"/>
      <c r="AO623" s="330"/>
      <c r="AY623" s="330"/>
      <c r="AZ623" s="330"/>
      <c r="BA623" s="330"/>
      <c r="BB623" s="330"/>
      <c r="BC623" s="330"/>
      <c r="BD623" s="330"/>
      <c r="BE623" s="330"/>
      <c r="BF623" s="330"/>
      <c r="BI623" s="330"/>
      <c r="BS623" s="330"/>
      <c r="CC623" s="330"/>
      <c r="CM623" s="330"/>
      <c r="CW623" s="330"/>
      <c r="DG623" s="330"/>
      <c r="DQ623" s="330"/>
      <c r="EA623" s="330"/>
      <c r="EK623" s="330"/>
      <c r="EU623" s="330"/>
      <c r="FE623" s="330"/>
      <c r="FO623" s="330"/>
      <c r="FY623" s="330"/>
      <c r="GI623" s="330"/>
      <c r="GS623" s="330"/>
      <c r="HC623" s="330"/>
      <c r="HM623" s="330"/>
      <c r="HW623" s="330"/>
    </row>
    <row r="624" s="3" customFormat="true" x14ac:dyDescent="0.25">
      <c r="A624" s="330"/>
      <c r="K624" s="330"/>
      <c r="U624" s="330"/>
      <c r="AE624" s="330"/>
      <c r="AO624" s="330"/>
      <c r="AY624" s="330"/>
      <c r="AZ624" s="330"/>
      <c r="BA624" s="330"/>
      <c r="BB624" s="330"/>
      <c r="BC624" s="330"/>
      <c r="BD624" s="330"/>
      <c r="BE624" s="330"/>
      <c r="BF624" s="330"/>
      <c r="BI624" s="330"/>
      <c r="BS624" s="330"/>
      <c r="CC624" s="330"/>
      <c r="CM624" s="330"/>
      <c r="CW624" s="330"/>
      <c r="DG624" s="330"/>
      <c r="DQ624" s="330"/>
      <c r="EA624" s="330"/>
      <c r="EK624" s="330"/>
      <c r="EU624" s="330"/>
      <c r="FE624" s="330"/>
      <c r="FO624" s="330"/>
      <c r="FY624" s="330"/>
      <c r="GI624" s="330"/>
      <c r="GS624" s="330"/>
      <c r="HC624" s="330"/>
      <c r="HM624" s="330"/>
      <c r="HW624" s="330"/>
    </row>
    <row r="625" s="3" customFormat="true" x14ac:dyDescent="0.25">
      <c r="A625" s="330"/>
      <c r="K625" s="330"/>
      <c r="U625" s="330"/>
      <c r="AE625" s="330"/>
      <c r="AO625" s="330"/>
      <c r="AY625" s="330"/>
      <c r="AZ625" s="330"/>
      <c r="BA625" s="330"/>
      <c r="BB625" s="330"/>
      <c r="BC625" s="330"/>
      <c r="BD625" s="330"/>
      <c r="BE625" s="330"/>
      <c r="BF625" s="330"/>
      <c r="BI625" s="330"/>
      <c r="BS625" s="330"/>
      <c r="CC625" s="330"/>
      <c r="CM625" s="330"/>
      <c r="CW625" s="330"/>
      <c r="DG625" s="330"/>
      <c r="DQ625" s="330"/>
      <c r="EA625" s="330"/>
      <c r="EK625" s="330"/>
      <c r="EU625" s="330"/>
      <c r="FE625" s="330"/>
      <c r="FO625" s="330"/>
      <c r="FY625" s="330"/>
      <c r="GI625" s="330"/>
      <c r="GS625" s="330"/>
      <c r="HC625" s="330"/>
      <c r="HM625" s="330"/>
      <c r="HW625" s="330"/>
    </row>
    <row r="626" s="3" customFormat="true" x14ac:dyDescent="0.25">
      <c r="A626" s="330"/>
      <c r="K626" s="330"/>
      <c r="U626" s="330"/>
      <c r="AE626" s="330"/>
      <c r="AO626" s="330"/>
      <c r="AY626" s="330"/>
      <c r="AZ626" s="330"/>
      <c r="BA626" s="330"/>
      <c r="BB626" s="330"/>
      <c r="BC626" s="330"/>
      <c r="BD626" s="330"/>
      <c r="BE626" s="330"/>
      <c r="BF626" s="330"/>
      <c r="BI626" s="330"/>
      <c r="BS626" s="330"/>
      <c r="CC626" s="330"/>
      <c r="CM626" s="330"/>
      <c r="CW626" s="330"/>
      <c r="DG626" s="330"/>
      <c r="DQ626" s="330"/>
      <c r="EA626" s="330"/>
      <c r="EK626" s="330"/>
      <c r="EU626" s="330"/>
      <c r="FE626" s="330"/>
      <c r="FO626" s="330"/>
      <c r="FY626" s="330"/>
      <c r="GI626" s="330"/>
      <c r="GS626" s="330"/>
      <c r="HC626" s="330"/>
      <c r="HM626" s="330"/>
      <c r="HW626" s="330"/>
    </row>
    <row r="627" s="3" customFormat="true" x14ac:dyDescent="0.25">
      <c r="A627" s="330"/>
      <c r="K627" s="330"/>
      <c r="U627" s="330"/>
      <c r="AE627" s="330"/>
      <c r="AO627" s="330"/>
      <c r="AY627" s="330"/>
      <c r="AZ627" s="330"/>
      <c r="BA627" s="330"/>
      <c r="BB627" s="330"/>
      <c r="BC627" s="330"/>
      <c r="BD627" s="330"/>
      <c r="BE627" s="330"/>
      <c r="BF627" s="330"/>
      <c r="BI627" s="330"/>
      <c r="BS627" s="330"/>
      <c r="CC627" s="330"/>
      <c r="CM627" s="330"/>
      <c r="CW627" s="330"/>
      <c r="DG627" s="330"/>
      <c r="DQ627" s="330"/>
      <c r="EA627" s="330"/>
      <c r="EK627" s="330"/>
      <c r="EU627" s="330"/>
      <c r="FE627" s="330"/>
      <c r="FO627" s="330"/>
      <c r="FY627" s="330"/>
      <c r="GI627" s="330"/>
      <c r="GS627" s="330"/>
      <c r="HC627" s="330"/>
      <c r="HM627" s="330"/>
      <c r="HW627" s="330"/>
    </row>
    <row r="628" s="3" customFormat="true" x14ac:dyDescent="0.25">
      <c r="A628" s="330"/>
      <c r="K628" s="330"/>
      <c r="U628" s="330"/>
      <c r="AE628" s="330"/>
      <c r="AO628" s="330"/>
      <c r="AY628" s="330"/>
      <c r="AZ628" s="330"/>
      <c r="BA628" s="330"/>
      <c r="BB628" s="330"/>
      <c r="BC628" s="330"/>
      <c r="BD628" s="330"/>
      <c r="BE628" s="330"/>
      <c r="BF628" s="330"/>
      <c r="BI628" s="330"/>
      <c r="BS628" s="330"/>
      <c r="CC628" s="330"/>
      <c r="CM628" s="330"/>
      <c r="CW628" s="330"/>
      <c r="DG628" s="330"/>
      <c r="DQ628" s="330"/>
      <c r="EA628" s="330"/>
      <c r="EK628" s="330"/>
      <c r="EU628" s="330"/>
      <c r="FE628" s="330"/>
      <c r="FO628" s="330"/>
      <c r="FY628" s="330"/>
      <c r="GI628" s="330"/>
      <c r="GS628" s="330"/>
      <c r="HC628" s="330"/>
      <c r="HM628" s="330"/>
      <c r="HW628" s="330"/>
    </row>
    <row r="629" s="3" customFormat="true" x14ac:dyDescent="0.25">
      <c r="A629" s="330"/>
      <c r="K629" s="330"/>
      <c r="U629" s="330"/>
      <c r="AE629" s="330"/>
      <c r="AO629" s="330"/>
      <c r="AY629" s="330"/>
      <c r="AZ629" s="330"/>
      <c r="BA629" s="330"/>
      <c r="BB629" s="330"/>
      <c r="BC629" s="330"/>
      <c r="BD629" s="330"/>
      <c r="BE629" s="330"/>
      <c r="BF629" s="330"/>
      <c r="BI629" s="330"/>
      <c r="BS629" s="330"/>
      <c r="CC629" s="330"/>
      <c r="CM629" s="330"/>
      <c r="CW629" s="330"/>
      <c r="DG629" s="330"/>
      <c r="DQ629" s="330"/>
      <c r="EA629" s="330"/>
      <c r="EK629" s="330"/>
      <c r="EU629" s="330"/>
      <c r="FE629" s="330"/>
      <c r="FO629" s="330"/>
      <c r="FY629" s="330"/>
      <c r="GI629" s="330"/>
      <c r="GS629" s="330"/>
      <c r="HC629" s="330"/>
      <c r="HM629" s="330"/>
      <c r="HW629" s="330"/>
    </row>
    <row r="630" s="3" customFormat="true" x14ac:dyDescent="0.25">
      <c r="A630" s="330"/>
      <c r="K630" s="330"/>
      <c r="U630" s="330"/>
      <c r="AE630" s="330"/>
      <c r="AO630" s="330"/>
      <c r="AY630" s="330"/>
      <c r="AZ630" s="330"/>
      <c r="BA630" s="330"/>
      <c r="BB630" s="330"/>
      <c r="BC630" s="330"/>
      <c r="BD630" s="330"/>
      <c r="BE630" s="330"/>
      <c r="BF630" s="330"/>
      <c r="BI630" s="330"/>
      <c r="BS630" s="330"/>
      <c r="CC630" s="330"/>
      <c r="CM630" s="330"/>
      <c r="CW630" s="330"/>
      <c r="DG630" s="330"/>
      <c r="DQ630" s="330"/>
      <c r="EA630" s="330"/>
      <c r="EK630" s="330"/>
      <c r="EU630" s="330"/>
      <c r="FE630" s="330"/>
      <c r="FO630" s="330"/>
      <c r="FY630" s="330"/>
      <c r="GI630" s="330"/>
      <c r="GS630" s="330"/>
      <c r="HC630" s="330"/>
      <c r="HM630" s="330"/>
      <c r="HW630" s="330"/>
    </row>
    <row r="631" s="3" customFormat="true" x14ac:dyDescent="0.25">
      <c r="A631" s="330"/>
      <c r="K631" s="330"/>
      <c r="U631" s="330"/>
      <c r="AE631" s="330"/>
      <c r="AO631" s="330"/>
      <c r="AY631" s="330"/>
      <c r="AZ631" s="330"/>
      <c r="BA631" s="330"/>
      <c r="BB631" s="330"/>
      <c r="BC631" s="330"/>
      <c r="BD631" s="330"/>
      <c r="BE631" s="330"/>
      <c r="BF631" s="330"/>
      <c r="BI631" s="330"/>
      <c r="BS631" s="330"/>
      <c r="CC631" s="330"/>
      <c r="CM631" s="330"/>
      <c r="CW631" s="330"/>
      <c r="DG631" s="330"/>
      <c r="DQ631" s="330"/>
      <c r="EA631" s="330"/>
      <c r="EK631" s="330"/>
      <c r="EU631" s="330"/>
      <c r="FE631" s="330"/>
      <c r="FO631" s="330"/>
      <c r="FY631" s="330"/>
      <c r="GI631" s="330"/>
      <c r="GS631" s="330"/>
      <c r="HC631" s="330"/>
      <c r="HM631" s="330"/>
      <c r="HW631" s="330"/>
    </row>
    <row r="632" s="3" customFormat="true" x14ac:dyDescent="0.25">
      <c r="A632" s="330"/>
      <c r="K632" s="330"/>
      <c r="U632" s="330"/>
      <c r="AE632" s="330"/>
      <c r="AO632" s="330"/>
      <c r="AY632" s="330"/>
      <c r="AZ632" s="330"/>
      <c r="BA632" s="330"/>
      <c r="BB632" s="330"/>
      <c r="BC632" s="330"/>
      <c r="BD632" s="330"/>
      <c r="BE632" s="330"/>
      <c r="BF632" s="330"/>
      <c r="BI632" s="330"/>
      <c r="BS632" s="330"/>
      <c r="CC632" s="330"/>
      <c r="CM632" s="330"/>
      <c r="CW632" s="330"/>
      <c r="DG632" s="330"/>
      <c r="DQ632" s="330"/>
      <c r="EA632" s="330"/>
      <c r="EK632" s="330"/>
      <c r="EU632" s="330"/>
      <c r="FE632" s="330"/>
      <c r="FO632" s="330"/>
      <c r="FY632" s="330"/>
      <c r="GI632" s="330"/>
      <c r="GS632" s="330"/>
      <c r="HC632" s="330"/>
      <c r="HM632" s="330"/>
      <c r="HW632" s="330"/>
    </row>
    <row r="633" s="3" customFormat="true" x14ac:dyDescent="0.25">
      <c r="A633" s="330"/>
      <c r="K633" s="330"/>
      <c r="U633" s="330"/>
      <c r="AE633" s="330"/>
      <c r="AO633" s="330"/>
      <c r="AY633" s="330"/>
      <c r="AZ633" s="330"/>
      <c r="BA633" s="330"/>
      <c r="BB633" s="330"/>
      <c r="BC633" s="330"/>
      <c r="BD633" s="330"/>
      <c r="BE633" s="330"/>
      <c r="BF633" s="330"/>
      <c r="BI633" s="330"/>
      <c r="BS633" s="330"/>
      <c r="CC633" s="330"/>
      <c r="CM633" s="330"/>
      <c r="CW633" s="330"/>
      <c r="DG633" s="330"/>
      <c r="DQ633" s="330"/>
      <c r="EA633" s="330"/>
      <c r="EK633" s="330"/>
      <c r="EU633" s="330"/>
      <c r="FE633" s="330"/>
      <c r="FO633" s="330"/>
      <c r="FY633" s="330"/>
      <c r="GI633" s="330"/>
      <c r="GS633" s="330"/>
      <c r="HC633" s="330"/>
      <c r="HM633" s="330"/>
      <c r="HW633" s="330"/>
    </row>
    <row r="634" s="3" customFormat="true" x14ac:dyDescent="0.25">
      <c r="A634" s="330"/>
      <c r="K634" s="330"/>
      <c r="U634" s="330"/>
      <c r="AE634" s="330"/>
      <c r="AO634" s="330"/>
      <c r="AY634" s="330"/>
      <c r="AZ634" s="330"/>
      <c r="BA634" s="330"/>
      <c r="BB634" s="330"/>
      <c r="BC634" s="330"/>
      <c r="BD634" s="330"/>
      <c r="BE634" s="330"/>
      <c r="BF634" s="330"/>
      <c r="BI634" s="330"/>
      <c r="BS634" s="330"/>
      <c r="CC634" s="330"/>
      <c r="CM634" s="330"/>
      <c r="CW634" s="330"/>
      <c r="DG634" s="330"/>
      <c r="DQ634" s="330"/>
      <c r="EA634" s="330"/>
      <c r="EK634" s="330"/>
      <c r="EU634" s="330"/>
      <c r="FE634" s="330"/>
      <c r="FO634" s="330"/>
      <c r="FY634" s="330"/>
      <c r="GI634" s="330"/>
      <c r="GS634" s="330"/>
      <c r="HC634" s="330"/>
      <c r="HM634" s="330"/>
      <c r="HW634" s="330"/>
    </row>
    <row r="635" s="3" customFormat="true" x14ac:dyDescent="0.25">
      <c r="A635" s="330"/>
      <c r="K635" s="330"/>
      <c r="U635" s="330"/>
      <c r="AE635" s="330"/>
      <c r="AO635" s="330"/>
      <c r="AY635" s="330"/>
      <c r="AZ635" s="330"/>
      <c r="BA635" s="330"/>
      <c r="BB635" s="330"/>
      <c r="BC635" s="330"/>
      <c r="BD635" s="330"/>
      <c r="BE635" s="330"/>
      <c r="BF635" s="330"/>
      <c r="BI635" s="330"/>
      <c r="BS635" s="330"/>
      <c r="CC635" s="330"/>
      <c r="CM635" s="330"/>
      <c r="CW635" s="330"/>
      <c r="DG635" s="330"/>
      <c r="DQ635" s="330"/>
      <c r="EA635" s="330"/>
      <c r="EK635" s="330"/>
      <c r="EU635" s="330"/>
      <c r="FE635" s="330"/>
      <c r="FO635" s="330"/>
      <c r="FY635" s="330"/>
      <c r="GI635" s="330"/>
      <c r="GS635" s="330"/>
      <c r="HC635" s="330"/>
      <c r="HM635" s="330"/>
      <c r="HW635" s="330"/>
    </row>
    <row r="636" s="3" customFormat="true" x14ac:dyDescent="0.25">
      <c r="A636" s="330"/>
      <c r="K636" s="330"/>
      <c r="U636" s="330"/>
      <c r="AE636" s="330"/>
      <c r="AO636" s="330"/>
      <c r="AY636" s="330"/>
      <c r="AZ636" s="330"/>
      <c r="BA636" s="330"/>
      <c r="BB636" s="330"/>
      <c r="BC636" s="330"/>
      <c r="BD636" s="330"/>
      <c r="BE636" s="330"/>
      <c r="BF636" s="330"/>
      <c r="BI636" s="330"/>
      <c r="BS636" s="330"/>
      <c r="CC636" s="330"/>
      <c r="CM636" s="330"/>
      <c r="CW636" s="330"/>
      <c r="DG636" s="330"/>
      <c r="DQ636" s="330"/>
      <c r="EA636" s="330"/>
      <c r="EK636" s="330"/>
      <c r="EU636" s="330"/>
      <c r="FE636" s="330"/>
      <c r="FO636" s="330"/>
      <c r="FY636" s="330"/>
      <c r="GI636" s="330"/>
      <c r="GS636" s="330"/>
      <c r="HC636" s="330"/>
      <c r="HM636" s="330"/>
      <c r="HW636" s="330"/>
    </row>
    <row r="637" s="3" customFormat="true" x14ac:dyDescent="0.25">
      <c r="A637" s="330"/>
      <c r="K637" s="330"/>
      <c r="U637" s="330"/>
      <c r="AE637" s="330"/>
      <c r="AO637" s="330"/>
      <c r="AY637" s="330"/>
      <c r="AZ637" s="330"/>
      <c r="BA637" s="330"/>
      <c r="BB637" s="330"/>
      <c r="BC637" s="330"/>
      <c r="BD637" s="330"/>
      <c r="BE637" s="330"/>
      <c r="BF637" s="330"/>
      <c r="BI637" s="330"/>
      <c r="BS637" s="330"/>
      <c r="CC637" s="330"/>
      <c r="CM637" s="330"/>
      <c r="CW637" s="330"/>
      <c r="DG637" s="330"/>
      <c r="DQ637" s="330"/>
      <c r="EA637" s="330"/>
      <c r="EK637" s="330"/>
      <c r="EU637" s="330"/>
      <c r="FE637" s="330"/>
      <c r="FO637" s="330"/>
      <c r="FY637" s="330"/>
      <c r="GI637" s="330"/>
      <c r="GS637" s="330"/>
      <c r="HC637" s="330"/>
      <c r="HM637" s="330"/>
      <c r="HW637" s="330"/>
    </row>
    <row r="638" s="3" customFormat="true" x14ac:dyDescent="0.25">
      <c r="A638" s="330"/>
      <c r="K638" s="330"/>
      <c r="U638" s="330"/>
      <c r="AE638" s="330"/>
      <c r="AO638" s="330"/>
      <c r="AY638" s="330"/>
      <c r="AZ638" s="330"/>
      <c r="BA638" s="330"/>
      <c r="BB638" s="330"/>
      <c r="BC638" s="330"/>
      <c r="BD638" s="330"/>
      <c r="BE638" s="330"/>
      <c r="BF638" s="330"/>
      <c r="BI638" s="330"/>
      <c r="BS638" s="330"/>
      <c r="CC638" s="330"/>
      <c r="CM638" s="330"/>
      <c r="CW638" s="330"/>
      <c r="DG638" s="330"/>
      <c r="DQ638" s="330"/>
      <c r="EA638" s="330"/>
      <c r="EK638" s="330"/>
      <c r="EU638" s="330"/>
      <c r="FE638" s="330"/>
      <c r="FO638" s="330"/>
      <c r="FY638" s="330"/>
      <c r="GI638" s="330"/>
      <c r="GS638" s="330"/>
      <c r="HC638" s="330"/>
      <c r="HM638" s="330"/>
      <c r="HW638" s="330"/>
    </row>
    <row r="639" s="3" customFormat="true" x14ac:dyDescent="0.25">
      <c r="A639" s="330"/>
      <c r="K639" s="330"/>
      <c r="U639" s="330"/>
      <c r="AE639" s="330"/>
      <c r="AO639" s="330"/>
      <c r="AY639" s="330"/>
      <c r="AZ639" s="330"/>
      <c r="BA639" s="330"/>
      <c r="BB639" s="330"/>
      <c r="BC639" s="330"/>
      <c r="BD639" s="330"/>
      <c r="BE639" s="330"/>
      <c r="BF639" s="330"/>
      <c r="BI639" s="330"/>
      <c r="BS639" s="330"/>
      <c r="CC639" s="330"/>
      <c r="CM639" s="330"/>
      <c r="CW639" s="330"/>
      <c r="DG639" s="330"/>
      <c r="DQ639" s="330"/>
      <c r="EA639" s="330"/>
      <c r="EK639" s="330"/>
      <c r="EU639" s="330"/>
      <c r="FE639" s="330"/>
      <c r="FO639" s="330"/>
      <c r="FY639" s="330"/>
      <c r="GI639" s="330"/>
      <c r="GS639" s="330"/>
      <c r="HC639" s="330"/>
      <c r="HM639" s="330"/>
      <c r="HW639" s="330"/>
    </row>
    <row r="640" s="3" customFormat="true" x14ac:dyDescent="0.25">
      <c r="A640" s="330"/>
      <c r="K640" s="330"/>
      <c r="U640" s="330"/>
      <c r="AE640" s="330"/>
      <c r="AO640" s="330"/>
      <c r="AY640" s="330"/>
      <c r="AZ640" s="330"/>
      <c r="BA640" s="330"/>
      <c r="BB640" s="330"/>
      <c r="BC640" s="330"/>
      <c r="BD640" s="330"/>
      <c r="BE640" s="330"/>
      <c r="BF640" s="330"/>
      <c r="BI640" s="330"/>
      <c r="BS640" s="330"/>
      <c r="CC640" s="330"/>
      <c r="CM640" s="330"/>
      <c r="CW640" s="330"/>
      <c r="DG640" s="330"/>
      <c r="DQ640" s="330"/>
      <c r="EA640" s="330"/>
      <c r="EK640" s="330"/>
      <c r="EU640" s="330"/>
      <c r="FE640" s="330"/>
      <c r="FO640" s="330"/>
      <c r="FY640" s="330"/>
      <c r="GI640" s="330"/>
      <c r="GS640" s="330"/>
      <c r="HC640" s="330"/>
      <c r="HM640" s="330"/>
      <c r="HW640" s="330"/>
    </row>
    <row r="641" s="3" customFormat="true" x14ac:dyDescent="0.25">
      <c r="A641" s="330"/>
      <c r="K641" s="330"/>
      <c r="U641" s="330"/>
      <c r="AE641" s="330"/>
      <c r="AO641" s="330"/>
      <c r="AY641" s="330"/>
      <c r="AZ641" s="330"/>
      <c r="BA641" s="330"/>
      <c r="BB641" s="330"/>
      <c r="BC641" s="330"/>
      <c r="BD641" s="330"/>
      <c r="BE641" s="330"/>
      <c r="BF641" s="330"/>
      <c r="BI641" s="330"/>
      <c r="BS641" s="330"/>
      <c r="CC641" s="330"/>
      <c r="CM641" s="330"/>
      <c r="CW641" s="330"/>
      <c r="DG641" s="330"/>
      <c r="DQ641" s="330"/>
      <c r="EA641" s="330"/>
      <c r="EK641" s="330"/>
      <c r="EU641" s="330"/>
      <c r="FE641" s="330"/>
      <c r="FO641" s="330"/>
      <c r="FY641" s="330"/>
      <c r="GI641" s="330"/>
      <c r="GS641" s="330"/>
      <c r="HC641" s="330"/>
      <c r="HM641" s="330"/>
      <c r="HW641" s="330"/>
    </row>
  </sheetData>
  <mergeCells count="63">
    <mergeCell ref="BA1:BF2"/>
    <mergeCell ref="BA3:BF3"/>
    <mergeCell ref="EV28:FB28"/>
    <mergeCell ref="FF28:FL28"/>
    <mergeCell ref="FP28:FV28"/>
    <mergeCell ref="FG1:FL2"/>
    <mergeCell ref="FQ1:FV2"/>
    <mergeCell ref="AZ28:BF28"/>
    <mergeCell ref="BU1:BZ2"/>
    <mergeCell ref="BU3:BZ3"/>
    <mergeCell ref="BT28:BZ28"/>
    <mergeCell ref="BK1:BP2"/>
    <mergeCell ref="BK3:BP3"/>
    <mergeCell ref="BJ28:BP28"/>
    <mergeCell ref="CE1:CJ2"/>
    <mergeCell ref="CE3:CJ3"/>
    <mergeCell ref="FZ28:GF28"/>
    <mergeCell ref="GJ28:GP28"/>
    <mergeCell ref="CX28:DD28"/>
    <mergeCell ref="DH28:DN28"/>
    <mergeCell ref="DR28:DX28"/>
    <mergeCell ref="EB28:EH28"/>
    <mergeCell ref="EL28:ER28"/>
    <mergeCell ref="FG3:FL3"/>
    <mergeCell ref="FQ3:FV3"/>
    <mergeCell ref="GA3:GF3"/>
    <mergeCell ref="GK3:GP3"/>
    <mergeCell ref="CY1:DD2"/>
    <mergeCell ref="DI1:DN2"/>
    <mergeCell ref="DS1:DX2"/>
    <mergeCell ref="EC1:EH2"/>
    <mergeCell ref="EM1:ER2"/>
    <mergeCell ref="B28:H28"/>
    <mergeCell ref="L28:R28"/>
    <mergeCell ref="V28:AB28"/>
    <mergeCell ref="AF28:AL28"/>
    <mergeCell ref="AP28:AV28"/>
    <mergeCell ref="C3:H3"/>
    <mergeCell ref="M3:R3"/>
    <mergeCell ref="W3:AB3"/>
    <mergeCell ref="AG3:AL3"/>
    <mergeCell ref="AQ3:AV3"/>
    <mergeCell ref="C1:H2"/>
    <mergeCell ref="M1:R2"/>
    <mergeCell ref="W1:AB2"/>
    <mergeCell ref="AG1:AL2"/>
    <mergeCell ref="AQ1:AV2"/>
    <mergeCell ref="GU1:GZ2"/>
    <mergeCell ref="GU3:GZ3"/>
    <mergeCell ref="GT28:GZ28"/>
    <mergeCell ref="CD28:CJ28"/>
    <mergeCell ref="CN28:CT28"/>
    <mergeCell ref="CO1:CT2"/>
    <mergeCell ref="CO3:CT3"/>
    <mergeCell ref="EW1:FB2"/>
    <mergeCell ref="EW3:FB3"/>
    <mergeCell ref="GA1:GF2"/>
    <mergeCell ref="GK1:GP2"/>
    <mergeCell ref="CY3:DD3"/>
    <mergeCell ref="DI3:DN3"/>
    <mergeCell ref="DS3:DX3"/>
    <mergeCell ref="EC3:EH3"/>
    <mergeCell ref="EM3:ER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2018-06-12T05:53:09Z</dcterms:modified>
</cp:coreProperties>
</file>